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0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3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14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15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16.xml" ContentType="application/vnd.openxmlformats-officedocument.themeOverride+xml"/>
  <Override PartName="/xl/charts/chart23.xml" ContentType="application/vnd.openxmlformats-officedocument.drawingml.chart+xml"/>
  <Override PartName="/xl/theme/themeOverride17.xml" ContentType="application/vnd.openxmlformats-officedocument.themeOverride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theme/themeOverride18.xml" ContentType="application/vnd.openxmlformats-officedocument.themeOverride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theme/themeOverride19.xml" ContentType="application/vnd.openxmlformats-officedocument.themeOverride+xml"/>
  <Override PartName="/xl/drawings/drawing31.xml" ContentType="application/vnd.openxmlformats-officedocument.drawing+xml"/>
  <Override PartName="/xl/charts/chart26.xml" ContentType="application/vnd.openxmlformats-officedocument.drawingml.chart+xml"/>
  <Override PartName="/xl/theme/themeOverride20.xml" ContentType="application/vnd.openxmlformats-officedocument.themeOverride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theme/themeOverride21.xml" ContentType="application/vnd.openxmlformats-officedocument.themeOverride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theme/themeOverride22.xml" ContentType="application/vnd.openxmlformats-officedocument.themeOverride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3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drawings/drawing40.xml" ContentType="application/vnd.openxmlformats-officedocument.drawing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drawings/drawing42.xml" ContentType="application/vnd.openxmlformats-officedocument.drawing+xml"/>
  <Override PartName="/xl/charts/chart37.xml" ContentType="application/vnd.openxmlformats-officedocument.drawingml.chart+xml"/>
  <Override PartName="/xl/drawings/drawing43.xml" ContentType="application/vnd.openxmlformats-officedocument.drawing+xml"/>
  <Override PartName="/xl/charts/chart38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theme/themeOverride24.xml" ContentType="application/vnd.openxmlformats-officedocument.themeOverride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theme/themeOverride25.xml" ContentType="application/vnd.openxmlformats-officedocument.themeOverride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theme/themeOverride26.xml" ContentType="application/vnd.openxmlformats-officedocument.themeOverride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theme/themeOverride27.xml" ContentType="application/vnd.openxmlformats-officedocument.themeOverride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theme/themeOverride28.xml" ContentType="application/vnd.openxmlformats-officedocument.themeOverride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theme/themeOverride29.xml" ContentType="application/vnd.openxmlformats-officedocument.themeOverride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theme/themeOverride30.xml" ContentType="application/vnd.openxmlformats-officedocument.themeOverride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8.xml" ContentType="application/vnd.openxmlformats-officedocument.drawingml.chart+xml"/>
  <Override PartName="/xl/theme/themeOverride31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49.xml" ContentType="application/vnd.openxmlformats-officedocument.drawingml.chart+xml"/>
  <Override PartName="/xl/theme/themeOverride32.xml" ContentType="application/vnd.openxmlformats-officedocument.themeOverride+xml"/>
  <Override PartName="/xl/charts/chart50.xml" ContentType="application/vnd.openxmlformats-officedocument.drawingml.chart+xml"/>
  <Override PartName="/xl/theme/themeOverride33.xml" ContentType="application/vnd.openxmlformats-officedocument.themeOverride+xml"/>
  <Override PartName="/xl/charts/chart51.xml" ContentType="application/vnd.openxmlformats-officedocument.drawingml.chart+xml"/>
  <Override PartName="/xl/theme/themeOverride34.xml" ContentType="application/vnd.openxmlformats-officedocument.themeOverride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theme/themeOverride35.xml" ContentType="application/vnd.openxmlformats-officedocument.themeOverride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theme/themeOverride36.xml" ContentType="application/vnd.openxmlformats-officedocument.themeOverride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theme/themeOverride37.xml" ContentType="application/vnd.openxmlformats-officedocument.themeOverride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theme/themeOverride38.xml" ContentType="application/vnd.openxmlformats-officedocument.themeOverride+xml"/>
  <Override PartName="/xl/drawings/drawing63.xml" ContentType="application/vnd.openxmlformats-officedocument.drawing+xml"/>
  <Override PartName="/xl/charts/chart56.xml" ContentType="application/vnd.openxmlformats-officedocument.drawingml.chart+xml"/>
  <Override PartName="/xl/theme/themeOverride39.xml" ContentType="application/vnd.openxmlformats-officedocument.themeOverride+xml"/>
  <Override PartName="/xl/drawings/drawing64.xml" ContentType="application/vnd.openxmlformats-officedocument.drawing+xml"/>
  <Override PartName="/xl/charts/chart57.xml" ContentType="application/vnd.openxmlformats-officedocument.drawingml.chart+xml"/>
  <Override PartName="/xl/theme/themeOverride40.xml" ContentType="application/vnd.openxmlformats-officedocument.themeOverride+xml"/>
  <Override PartName="/xl/drawings/drawing65.xml" ContentType="application/vnd.openxmlformats-officedocument.drawing+xml"/>
  <Override PartName="/xl/charts/chart58.xml" ContentType="application/vnd.openxmlformats-officedocument.drawingml.chart+xml"/>
  <Override PartName="/xl/theme/themeOverride41.xml" ContentType="application/vnd.openxmlformats-officedocument.themeOverride+xml"/>
  <Override PartName="/xl/drawings/drawing66.xml" ContentType="application/vnd.openxmlformats-officedocument.drawing+xml"/>
  <Override PartName="/xl/charts/chart59.xml" ContentType="application/vnd.openxmlformats-officedocument.drawingml.chart+xml"/>
  <Override PartName="/xl/theme/themeOverride42.xml" ContentType="application/vnd.openxmlformats-officedocument.themeOverride+xml"/>
  <Override PartName="/xl/drawings/drawing67.xml" ContentType="application/vnd.openxmlformats-officedocument.drawing+xml"/>
  <Override PartName="/xl/charts/chart60.xml" ContentType="application/vnd.openxmlformats-officedocument.drawingml.chart+xml"/>
  <Override PartName="/xl/theme/themeOverride43.xml" ContentType="application/vnd.openxmlformats-officedocument.themeOverride+xml"/>
  <Override PartName="/xl/drawings/drawing68.xml" ContentType="application/vnd.openxmlformats-officedocument.drawing+xml"/>
  <Override PartName="/xl/charts/chart61.xml" ContentType="application/vnd.openxmlformats-officedocument.drawingml.chart+xml"/>
  <Override PartName="/xl/theme/themeOverride44.xml" ContentType="application/vnd.openxmlformats-officedocument.themeOverride+xml"/>
  <Override PartName="/xl/drawings/drawing69.xml" ContentType="application/vnd.openxmlformats-officedocument.drawing+xml"/>
  <Override PartName="/xl/charts/chart62.xml" ContentType="application/vnd.openxmlformats-officedocument.drawingml.chart+xml"/>
  <Override PartName="/xl/theme/themeOverride45.xml" ContentType="application/vnd.openxmlformats-officedocument.themeOverride+xml"/>
  <Override PartName="/xl/drawings/drawing70.xml" ContentType="application/vnd.openxmlformats-officedocument.drawing+xml"/>
  <Override PartName="/xl/charts/chart63.xml" ContentType="application/vnd.openxmlformats-officedocument.drawingml.chart+xml"/>
  <Override PartName="/xl/theme/themeOverride46.xml" ContentType="application/vnd.openxmlformats-officedocument.themeOverride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64.xml" ContentType="application/vnd.openxmlformats-officedocument.drawingml.chart+xml"/>
  <Override PartName="/xl/theme/themeOverride47.xml" ContentType="application/vnd.openxmlformats-officedocument.themeOverride+xml"/>
  <Override PartName="/xl/drawings/drawing78.xml" ContentType="application/vnd.openxmlformats-officedocument.drawing+xml"/>
  <Override PartName="/xl/charts/chart65.xml" ContentType="application/vnd.openxmlformats-officedocument.drawingml.chart+xml"/>
  <Override PartName="/xl/theme/themeOverride48.xml" ContentType="application/vnd.openxmlformats-officedocument.themeOverride+xml"/>
  <Override PartName="/xl/charts/chart66.xml" ContentType="application/vnd.openxmlformats-officedocument.drawingml.chart+xml"/>
  <Override PartName="/xl/theme/themeOverride49.xml" ContentType="application/vnd.openxmlformats-officedocument.themeOverride+xml"/>
  <Override PartName="/xl/charts/chart67.xml" ContentType="application/vnd.openxmlformats-officedocument.drawingml.chart+xml"/>
  <Override PartName="/xl/theme/themeOverride50.xml" ContentType="application/vnd.openxmlformats-officedocument.themeOverride+xml"/>
  <Override PartName="/xl/charts/chart68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+xml"/>
  <Override PartName="/xl/charts/chart69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charts/chart70.xml" ContentType="application/vnd.openxmlformats-officedocument.drawingml.chart+xml"/>
  <Override PartName="/xl/theme/themeOverride53.xml" ContentType="application/vnd.openxmlformats-officedocument.themeOverride+xml"/>
  <Override PartName="/xl/drawings/drawing82.xml" ContentType="application/vnd.openxmlformats-officedocument.drawing+xml"/>
  <Override PartName="/xl/charts/chart71.xml" ContentType="application/vnd.openxmlformats-officedocument.drawingml.chart+xml"/>
  <Override PartName="/xl/theme/themeOverride54.xml" ContentType="application/vnd.openxmlformats-officedocument.themeOverride+xml"/>
  <Override PartName="/xl/drawings/drawing83.xml" ContentType="application/vnd.openxmlformats-officedocument.drawing+xml"/>
  <Override PartName="/xl/charts/chart72.xml" ContentType="application/vnd.openxmlformats-officedocument.drawingml.chart+xml"/>
  <Override PartName="/xl/theme/themeOverride55.xml" ContentType="application/vnd.openxmlformats-officedocument.themeOverride+xml"/>
  <Override PartName="/xl/drawings/drawing84.xml" ContentType="application/vnd.openxmlformats-officedocument.drawing+xml"/>
  <Override PartName="/xl/charts/chart73.xml" ContentType="application/vnd.openxmlformats-officedocument.drawingml.chart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74.xml" ContentType="application/vnd.openxmlformats-officedocument.drawingml.chart+xml"/>
  <Override PartName="/xl/theme/themeOverride56.xml" ContentType="application/vnd.openxmlformats-officedocument.themeOverride+xml"/>
  <Override PartName="/xl/drawings/drawing87.xml" ContentType="application/vnd.openxmlformats-officedocument.drawing+xml"/>
  <Override PartName="/xl/charts/chart75.xml" ContentType="application/vnd.openxmlformats-officedocument.drawingml.chart+xml"/>
  <Override PartName="/xl/theme/themeOverride57.xml" ContentType="application/vnd.openxmlformats-officedocument.themeOverride+xml"/>
  <Override PartName="/xl/drawings/drawing88.xml" ContentType="application/vnd.openxmlformats-officedocument.drawing+xml"/>
  <Override PartName="/xl/charts/chart76.xml" ContentType="application/vnd.openxmlformats-officedocument.drawingml.chart+xml"/>
  <Override PartName="/xl/theme/themeOverride58.xml" ContentType="application/vnd.openxmlformats-officedocument.themeOverride+xml"/>
  <Override PartName="/xl/drawings/drawing89.xml" ContentType="application/vnd.openxmlformats-officedocument.drawing+xml"/>
  <Override PartName="/xl/charts/chart77.xml" ContentType="application/vnd.openxmlformats-officedocument.drawingml.chart+xml"/>
  <Override PartName="/xl/theme/themeOverride59.xml" ContentType="application/vnd.openxmlformats-officedocument.themeOverride+xml"/>
  <Override PartName="/xl/drawings/drawing90.xml" ContentType="application/vnd.openxmlformats-officedocument.drawing+xml"/>
  <Override PartName="/xl/charts/chart78.xml" ContentType="application/vnd.openxmlformats-officedocument.drawingml.chart+xml"/>
  <Override PartName="/xl/theme/themeOverride60.xml" ContentType="application/vnd.openxmlformats-officedocument.themeOverride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79.xml" ContentType="application/vnd.openxmlformats-officedocument.drawingml.chart+xml"/>
  <Override PartName="/xl/drawings/drawing94.xml" ContentType="application/vnd.openxmlformats-officedocument.drawing+xml"/>
  <Override PartName="/xl/charts/chart80.xml" ContentType="application/vnd.openxmlformats-officedocument.drawingml.chart+xml"/>
  <Override PartName="/xl/drawings/drawing95.xml" ContentType="application/vnd.openxmlformats-officedocument.drawing+xml"/>
  <Override PartName="/xl/charts/chart81.xml" ContentType="application/vnd.openxmlformats-officedocument.drawingml.chart+xml"/>
  <Override PartName="/xl/drawings/drawing96.xml" ContentType="application/vnd.openxmlformats-officedocument.drawing+xml"/>
  <Override PartName="/xl/charts/chart82.xml" ContentType="application/vnd.openxmlformats-officedocument.drawingml.chart+xml"/>
  <Override PartName="/xl/drawings/drawing97.xml" ContentType="application/vnd.openxmlformats-officedocument.drawing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drawings/drawing98.xml" ContentType="application/vnd.openxmlformats-officedocument.drawing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99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drawings/drawing100.xml" ContentType="application/vnd.openxmlformats-officedocument.drawing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drawings/drawing101.xml" ContentType="application/vnd.openxmlformats-officedocument.drawing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102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drawings/drawing103.xml" ContentType="application/vnd.openxmlformats-officedocument.drawing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drawings/drawing104.xml" ContentType="application/vnd.openxmlformats-officedocument.drawing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drawings/drawing105.xml" ContentType="application/vnd.openxmlformats-officedocument.drawing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drawings/drawing106.xml" ContentType="application/vnd.openxmlformats-officedocument.drawing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charts/chart123.xml" ContentType="application/vnd.openxmlformats-officedocument.drawingml.chart+xml"/>
  <Override PartName="/xl/drawings/drawing109.xml" ContentType="application/vnd.openxmlformats-officedocument.drawing+xml"/>
  <Override PartName="/xl/charts/chart124.xml" ContentType="application/vnd.openxmlformats-officedocument.drawingml.chart+xml"/>
  <Override PartName="/xl/drawings/drawing110.xml" ContentType="application/vnd.openxmlformats-officedocument.drawing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drawings/drawing111.xml" ContentType="application/vnd.openxmlformats-officedocument.drawing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drawings/drawing112.xml" ContentType="application/vnd.openxmlformats-officedocument.drawing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charts/chart137.xml" ContentType="application/vnd.openxmlformats-officedocument.drawingml.chart+xml"/>
  <Override PartName="/xl/theme/themeOverride61.xml" ContentType="application/vnd.openxmlformats-officedocument.themeOverride+xml"/>
  <Override PartName="/xl/drawings/drawing115.xml" ContentType="application/vnd.openxmlformats-officedocument.drawing+xml"/>
  <Override PartName="/xl/charts/chart138.xml" ContentType="application/vnd.openxmlformats-officedocument.drawingml.chart+xml"/>
  <Override PartName="/xl/theme/themeOverride62.xml" ContentType="application/vnd.openxmlformats-officedocument.themeOverride+xml"/>
  <Override PartName="/xl/drawings/drawing116.xml" ContentType="application/vnd.openxmlformats-officedocument.drawing+xml"/>
  <Override PartName="/xl/charts/chart139.xml" ContentType="application/vnd.openxmlformats-officedocument.drawingml.chart+xml"/>
  <Override PartName="/xl/theme/themeOverride63.xml" ContentType="application/vnd.openxmlformats-officedocument.themeOverride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charts/chart140.xml" ContentType="application/vnd.openxmlformats-officedocument.drawingml.chart+xml"/>
  <Override PartName="/xl/theme/themeOverride64.xml" ContentType="application/vnd.openxmlformats-officedocument.themeOverride+xml"/>
  <Override PartName="/xl/drawings/drawing119.xml" ContentType="application/vnd.openxmlformats-officedocument.drawing+xml"/>
  <Override PartName="/xl/charts/chart141.xml" ContentType="application/vnd.openxmlformats-officedocument.drawingml.chart+xml"/>
  <Override PartName="/xl/theme/themeOverride65.xml" ContentType="application/vnd.openxmlformats-officedocument.themeOverride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charts/chart142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43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144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45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46.xml" ContentType="application/vnd.openxmlformats-officedocument.drawingml.chart+xml"/>
  <Override PartName="/xl/drawings/drawing130.xml" ContentType="application/vnd.openxmlformats-officedocument.drawing+xml"/>
  <Override PartName="/xl/charts/chart147.xml" ContentType="application/vnd.openxmlformats-officedocument.drawingml.chart+xml"/>
  <Override PartName="/xl/drawings/drawing131.xml" ContentType="application/vnd.openxmlformats-officedocument.drawing+xml"/>
  <Override PartName="/xl/charts/chart148.xml" ContentType="application/vnd.openxmlformats-officedocument.drawingml.chart+xml"/>
  <Override PartName="/xl/drawings/drawing132.xml" ContentType="application/vnd.openxmlformats-officedocument.drawing+xml"/>
  <Override PartName="/xl/charts/chart149.xml" ContentType="application/vnd.openxmlformats-officedocument.drawingml.chart+xml"/>
  <Override PartName="/xl/drawings/drawing133.xml" ContentType="application/vnd.openxmlformats-officedocument.drawing+xml"/>
  <Override PartName="/xl/charts/chart150.xml" ContentType="application/vnd.openxmlformats-officedocument.drawingml.chart+xml"/>
  <Override PartName="/xl/drawings/drawing134.xml" ContentType="application/vnd.openxmlformats-officedocument.drawing+xml"/>
  <Override PartName="/xl/charts/chart151.xml" ContentType="application/vnd.openxmlformats-officedocument.drawingml.chart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charts/chart152.xml" ContentType="application/vnd.openxmlformats-officedocument.drawingml.chart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charts/chart153.xml" ContentType="application/vnd.openxmlformats-officedocument.drawingml.chart+xml"/>
  <Override PartName="/xl/drawings/drawing140.xml" ContentType="application/vnd.openxmlformats-officedocument.drawing+xml"/>
  <Override PartName="/xl/charts/chart154.xml" ContentType="application/vnd.openxmlformats-officedocument.drawingml.chart+xml"/>
  <Override PartName="/xl/theme/themeOverride66.xml" ContentType="application/vnd.openxmlformats-officedocument.themeOverride+xml"/>
  <Override PartName="/xl/drawings/drawing141.xml" ContentType="application/vnd.openxmlformats-officedocument.drawing+xml"/>
  <Override PartName="/xl/charts/chart155.xml" ContentType="application/vnd.openxmlformats-officedocument.drawingml.chart+xml"/>
  <Override PartName="/xl/theme/themeOverride67.xml" ContentType="application/vnd.openxmlformats-officedocument.themeOverride+xml"/>
  <Override PartName="/xl/drawings/drawing142.xml" ContentType="application/vnd.openxmlformats-officedocument.drawing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drawings/drawing143.xml" ContentType="application/vnd.openxmlformats-officedocument.drawing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drawings/drawing144.xml" ContentType="application/vnd.openxmlformats-officedocument.drawing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drawings/drawing145.xml" ContentType="application/vnd.openxmlformats-officedocument.drawing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drawings/drawing146.xml" ContentType="application/vnd.openxmlformats-officedocument.drawing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charts/chart176.xml" ContentType="application/vnd.openxmlformats-officedocument.drawingml.chart+xml"/>
  <Override PartName="/xl/drawings/drawing149.xml" ContentType="application/vnd.openxmlformats-officedocument.drawing+xml"/>
  <Override PartName="/xl/charts/chart177.xml" ContentType="application/vnd.openxmlformats-officedocument.drawingml.chart+xml"/>
  <Override PartName="/xl/drawings/drawing150.xml" ContentType="application/vnd.openxmlformats-officedocument.drawing+xml"/>
  <Override PartName="/xl/charts/chart178.xml" ContentType="application/vnd.openxmlformats-officedocument.drawingml.chart+xml"/>
  <Override PartName="/xl/drawings/drawing151.xml" ContentType="application/vnd.openxmlformats-officedocument.drawing+xml"/>
  <Override PartName="/xl/charts/chart179.xml" ContentType="application/vnd.openxmlformats-officedocument.drawingml.chart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charts/chart180.xml" ContentType="application/vnd.openxmlformats-officedocument.drawingml.chart+xml"/>
  <Override PartName="/xl/drawings/drawing154.xml" ContentType="application/vnd.openxmlformats-officedocument.drawing+xml"/>
  <Override PartName="/xl/charts/chart181.xml" ContentType="application/vnd.openxmlformats-officedocument.drawingml.chart+xml"/>
  <Override PartName="/xl/drawings/drawing155.xml" ContentType="application/vnd.openxmlformats-officedocument.drawing+xml"/>
  <Override PartName="/xl/charts/chart182.xml" ContentType="application/vnd.openxmlformats-officedocument.drawingml.chart+xml"/>
  <Override PartName="/xl/drawings/drawing156.xml" ContentType="application/vnd.openxmlformats-officedocument.drawing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45" yWindow="-135" windowWidth="15570" windowHeight="8490" tabRatio="811" firstSheet="108" activeTab="117"/>
  </bookViews>
  <sheets>
    <sheet name="2016 Contents" sheetId="247" r:id="rId1"/>
    <sheet name="COMMIDITY PRICES" sheetId="390" r:id="rId2"/>
    <sheet name="CP1" sheetId="370" r:id="rId3"/>
    <sheet name="CP2" sheetId="371" r:id="rId4"/>
    <sheet name="CP3" sheetId="372" r:id="rId5"/>
    <sheet name="CP4" sheetId="373" r:id="rId6"/>
    <sheet name="CP5" sheetId="374" r:id="rId7"/>
    <sheet name="FES IN FIVE" sheetId="391" r:id="rId8"/>
    <sheet name="FinF 1" sheetId="346" r:id="rId9"/>
    <sheet name="FinF 2" sheetId="347" r:id="rId10"/>
    <sheet name="FinF 3" sheetId="348" r:id="rId11"/>
    <sheet name="FinF 4" sheetId="349" r:id="rId12"/>
    <sheet name="3. DEMAND" sheetId="86" r:id="rId13"/>
    <sheet name="3.1 Energy Demand" sheetId="3" r:id="rId14"/>
    <sheet name="Fig 3.1.1" sheetId="201" r:id="rId15"/>
    <sheet name="Fig 3.1.2" sheetId="350" r:id="rId16"/>
    <sheet name="Fig 3.1.3" sheetId="351" r:id="rId17"/>
    <sheet name="Fig 3.1.4" sheetId="352" r:id="rId18"/>
    <sheet name="Fig 3.1.5" sheetId="353" r:id="rId19"/>
    <sheet name="Fig 3.1.7" sheetId="355" r:id="rId20"/>
    <sheet name="Fig 3.1.6" sheetId="354" r:id="rId21"/>
    <sheet name="Fig 3.1.8" sheetId="356" r:id="rId22"/>
    <sheet name="Fig 3.1.9" sheetId="357" r:id="rId23"/>
    <sheet name="Fig 3.1.10" sheetId="358" r:id="rId24"/>
    <sheet name="Fig 3.1.11" sheetId="208" r:id="rId25"/>
    <sheet name="Fig 3.1.12" sheetId="280" r:id="rId26"/>
    <sheet name="PD1" sheetId="245" r:id="rId27"/>
    <sheet name="PD2" sheetId="202" r:id="rId28"/>
    <sheet name="PD3" sheetId="203" r:id="rId29"/>
    <sheet name="GD1" sheetId="375" r:id="rId30"/>
    <sheet name="GD2" sheetId="376" r:id="rId31"/>
    <sheet name="GD3" sheetId="377" r:id="rId32"/>
    <sheet name="GD4" sheetId="378" r:id="rId33"/>
    <sheet name="GD5" sheetId="379" r:id="rId34"/>
    <sheet name="GD6" sheetId="380" r:id="rId35"/>
    <sheet name="GD7" sheetId="381" r:id="rId36"/>
    <sheet name="GD8" sheetId="382" r:id="rId37"/>
    <sheet name="GD9" sheetId="383" r:id="rId38"/>
    <sheet name="GD10" sheetId="384" r:id="rId39"/>
    <sheet name="GD11" sheetId="385" r:id="rId40"/>
    <sheet name="GD12" sheetId="386" r:id="rId41"/>
    <sheet name="GD13" sheetId="387" r:id="rId42"/>
    <sheet name="GD14" sheetId="388" r:id="rId43"/>
    <sheet name="GD15" sheetId="389" r:id="rId44"/>
    <sheet name="3.2 Ind &amp; Com demand" sheetId="248" r:id="rId45"/>
    <sheet name="Fig 3.2.1" sheetId="57" r:id="rId46"/>
    <sheet name="Fig 3.2.2" sheetId="257" r:id="rId47"/>
    <sheet name="PD36a" sheetId="336" r:id="rId48"/>
    <sheet name="PD36b" sheetId="340" r:id="rId49"/>
    <sheet name="GD16" sheetId="258" r:id="rId50"/>
    <sheet name="3.3 Residential demand" sheetId="8" r:id="rId51"/>
    <sheet name="Fig 3.3.1" sheetId="209" r:id="rId52"/>
    <sheet name="Fig 3.3.2" sheetId="268" r:id="rId53"/>
    <sheet name="Fig 3.3.6" sheetId="359" r:id="rId54"/>
    <sheet name="Fig 3.3.7" sheetId="360" r:id="rId55"/>
    <sheet name="Fig 3.3.9" sheetId="246" r:id="rId56"/>
    <sheet name="PD11a" sheetId="337" r:id="rId57"/>
    <sheet name="PD12" sheetId="210" r:id="rId58"/>
    <sheet name="PD13" sheetId="211" r:id="rId59"/>
    <sheet name="PD14" sheetId="212" r:id="rId60"/>
    <sheet name="PD15" sheetId="213" r:id="rId61"/>
    <sheet name="PD17" sheetId="215" r:id="rId62"/>
    <sheet name="PD18" sheetId="216" r:id="rId63"/>
    <sheet name="PD19" sheetId="217" r:id="rId64"/>
    <sheet name="PD20" sheetId="218" r:id="rId65"/>
    <sheet name="PD21" sheetId="219" r:id="rId66"/>
    <sheet name="PD22" sheetId="220" r:id="rId67"/>
    <sheet name="PD23" sheetId="221" r:id="rId68"/>
    <sheet name="PD24" sheetId="222" r:id="rId69"/>
    <sheet name="PD25" sheetId="223" r:id="rId70"/>
    <sheet name="PD26" sheetId="224" r:id="rId71"/>
    <sheet name="PD27" sheetId="225" r:id="rId72"/>
    <sheet name="PD28" sheetId="226" r:id="rId73"/>
    <sheet name="PD29" sheetId="227" r:id="rId74"/>
    <sheet name="PD30" sheetId="228" r:id="rId75"/>
    <sheet name="PD30a" sheetId="229" r:id="rId76"/>
    <sheet name="Power_Lightbulbs combined" sheetId="40" state="hidden" r:id="rId77"/>
    <sheet name="PD30b" sheetId="341" r:id="rId78"/>
    <sheet name="3.4 Transport Demand" sheetId="262" r:id="rId79"/>
    <sheet name="Fig 3.4.1" sheetId="238" r:id="rId80"/>
    <sheet name="PD37" sheetId="236" r:id="rId81"/>
    <sheet name="PD38" sheetId="237" r:id="rId82"/>
    <sheet name="PD40" sheetId="239" r:id="rId83"/>
    <sheet name="3.5 Flexible Demand" sheetId="62" r:id="rId84"/>
    <sheet name="Fig 3.5.1" sheetId="234" r:id="rId85"/>
    <sheet name="Fig 3.5.3" sheetId="230" r:id="rId86"/>
    <sheet name="Fig 3.5.4" sheetId="232" r:id="rId87"/>
    <sheet name="PD32" sheetId="231" r:id="rId88"/>
    <sheet name="PD32a" sheetId="392" r:id="rId89"/>
    <sheet name="4. SUPPLY" sheetId="4" r:id="rId90"/>
    <sheet name="4.1 Electricity Supply" sheetId="249" r:id="rId91"/>
    <sheet name="Fig 4.1.2" sheetId="270" r:id="rId92"/>
    <sheet name="Fig 4.1.3" sheetId="271" r:id="rId93"/>
    <sheet name="Fig 4.1.4" sheetId="272" r:id="rId94"/>
    <sheet name="Fig 4.1.5" sheetId="273" r:id="rId95"/>
    <sheet name="Fig 4.1.6" sheetId="311" r:id="rId96"/>
    <sheet name="Fig 4.1.7" sheetId="312" r:id="rId97"/>
    <sheet name="PS1" sheetId="313" r:id="rId98"/>
    <sheet name="PS2" sheetId="314" r:id="rId99"/>
    <sheet name="PS3" sheetId="315" r:id="rId100"/>
    <sheet name="PS4" sheetId="316" r:id="rId101"/>
    <sheet name="PS5" sheetId="317" r:id="rId102"/>
    <sheet name="PS6" sheetId="318" r:id="rId103"/>
    <sheet name="PS7" sheetId="319" r:id="rId104"/>
    <sheet name="PS8" sheetId="320" r:id="rId105"/>
    <sheet name="PS9" sheetId="321" r:id="rId106"/>
    <sheet name="PS10" sheetId="322" r:id="rId107"/>
    <sheet name="PS11" sheetId="323" r:id="rId108"/>
    <sheet name="PS12" sheetId="324" r:id="rId109"/>
    <sheet name="PS13" sheetId="325" r:id="rId110"/>
    <sheet name="PS14" sheetId="326" r:id="rId111"/>
    <sheet name="4.2 Elec Interconnectors" sheetId="81" r:id="rId112"/>
    <sheet name="Fig 4.2.2" sheetId="256" r:id="rId113"/>
    <sheet name="Fig 4.2.3" sheetId="84" r:id="rId114"/>
    <sheet name="Fig 4.2.4" sheetId="361" r:id="rId115"/>
    <sheet name="4.3 Elec Storage" sheetId="250" r:id="rId116"/>
    <sheet name="Fig 4.3.1" sheetId="260" r:id="rId117"/>
    <sheet name="Fig 4.3.4" sheetId="393" r:id="rId118"/>
    <sheet name="4.4 Gas Supply" sheetId="2" r:id="rId119"/>
    <sheet name="Fig 4.4.1" sheetId="304" r:id="rId120"/>
    <sheet name="Fig 4.4.2" sheetId="305" r:id="rId121"/>
    <sheet name="Fig 4.4.3" sheetId="306" r:id="rId122"/>
    <sheet name="Fig 4.4.4" sheetId="307" r:id="rId123"/>
    <sheet name="Fig 4.4.7" sheetId="329" r:id="rId124"/>
    <sheet name="Fig 4.4.8" sheetId="330" r:id="rId125"/>
    <sheet name="GS1" sheetId="364" r:id="rId126"/>
    <sheet name="GS2" sheetId="365" r:id="rId127"/>
    <sheet name="GS3" sheetId="366" r:id="rId128"/>
    <sheet name="GS4" sheetId="368" r:id="rId129"/>
    <sheet name="5. ENVIRONMENTAL TARGETS" sheetId="98" r:id="rId130"/>
    <sheet name="5.1 2020 RED Target" sheetId="251" r:id="rId131"/>
    <sheet name="Fig 5.1.1" sheetId="308" r:id="rId132"/>
    <sheet name="5.2 2050 Carbon Reduction Targ " sheetId="252" r:id="rId133"/>
    <sheet name="Fig 5.2.1" sheetId="284" r:id="rId134"/>
    <sheet name="Fig 5.2.4" sheetId="285" r:id="rId135"/>
    <sheet name="Fig 5.2.5" sheetId="281" r:id="rId136"/>
    <sheet name="Fig 5.2.6" sheetId="286" r:id="rId137"/>
    <sheet name="Fig 5.2.7" sheetId="287" r:id="rId138"/>
    <sheet name="Fig 5.2.8" sheetId="288" r:id="rId139"/>
    <sheet name="Fig 5.2.9" sheetId="289" r:id="rId140"/>
    <sheet name="Fig 5.2.10" sheetId="290" r:id="rId141"/>
    <sheet name="5.3 Sensitivites" sheetId="253" r:id="rId142"/>
    <sheet name="Fig 5.3.1" sheetId="362" r:id="rId143"/>
    <sheet name="Fig 5.3.2" sheetId="292" r:id="rId144"/>
    <sheet name="Fig 5.3.3" sheetId="294" r:id="rId145"/>
    <sheet name="Fig 5.3.4" sheetId="293" r:id="rId146"/>
    <sheet name="5.4 2050 Critical Path" sheetId="255" r:id="rId147"/>
    <sheet name="Fig 5.4.1" sheetId="295" r:id="rId148"/>
    <sheet name="Fig 5.4.2" sheetId="296" r:id="rId149"/>
    <sheet name="Fig 5.4.3" sheetId="297" r:id="rId150"/>
    <sheet name="Fig 5.4.4" sheetId="298" r:id="rId151"/>
  </sheets>
  <externalReferences>
    <externalReference r:id="rId152"/>
    <externalReference r:id="rId153"/>
    <externalReference r:id="rId154"/>
    <externalReference r:id="rId155"/>
    <externalReference r:id="rId156"/>
    <externalReference r:id="rId157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Header1" hidden="1">IF(COUNTA(#REF!)=0,0,INDEX(#REF!,MATCH(ROW(#REF!),#REF!,TRUE)))+1</definedName>
    <definedName name="Header2" hidden="1">[1]!Header1-1 &amp; "." &amp; MAX(1,COUNTA(INDEX(#REF!,MATCH([1]!Header1-1,#REF!,FALSE)):#REF!))</definedName>
    <definedName name="Oil" hidden="1">[1]!Header1-1 &amp; "." &amp; MAX(1,COUNTA(INDEX(#REF!,MATCH([1]!Header1-1,#REF!,FALSE)):#REF!))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acked1" hidden="1">IF(COUNTA(#REF!)=0,0,INDEX(#REF!,MATCH(ROW(#REF!),#REF!,TRUE)))+1</definedName>
    <definedName name="Stacked2" hidden="1">[1]!Header1-1 &amp; "." &amp; MAX(1,COUNTA(INDEX(#REF!,MATCH([1]!Header1-1,#REF!,FALSE)):#REF!))</definedName>
  </definedNames>
  <calcPr calcId="145621"/>
</workbook>
</file>

<file path=xl/calcChain.xml><?xml version="1.0" encoding="utf-8"?>
<calcChain xmlns="http://schemas.openxmlformats.org/spreadsheetml/2006/main">
  <c r="AG9" i="393" l="1"/>
  <c r="AF9" i="393"/>
  <c r="AE9" i="393"/>
  <c r="AD9" i="393"/>
  <c r="AC9" i="393"/>
  <c r="AB9" i="393"/>
  <c r="AA9" i="393"/>
  <c r="Z9" i="393"/>
  <c r="Y9" i="393"/>
  <c r="X9" i="393"/>
  <c r="W9" i="393"/>
  <c r="V9" i="393"/>
  <c r="U9" i="393"/>
  <c r="T9" i="393"/>
  <c r="S9" i="393"/>
  <c r="R9" i="393"/>
  <c r="R8" i="393"/>
  <c r="Z97" i="290" l="1"/>
  <c r="Y97" i="290"/>
  <c r="X97" i="290"/>
  <c r="W97" i="290"/>
  <c r="V97" i="290"/>
  <c r="U97" i="290"/>
  <c r="T97" i="290"/>
  <c r="S97" i="290"/>
  <c r="Z47" i="290"/>
  <c r="Y47" i="290"/>
  <c r="X47" i="290"/>
  <c r="W47" i="290"/>
  <c r="V47" i="290"/>
  <c r="U47" i="290"/>
  <c r="T47" i="290"/>
  <c r="S47" i="290"/>
  <c r="Z97" i="289" l="1"/>
  <c r="Y97" i="289"/>
  <c r="X97" i="289"/>
  <c r="W97" i="289"/>
  <c r="V97" i="289"/>
  <c r="U97" i="289"/>
  <c r="T97" i="289"/>
  <c r="S97" i="289"/>
  <c r="Z47" i="289"/>
  <c r="Y47" i="289"/>
  <c r="X47" i="289"/>
  <c r="W47" i="289"/>
  <c r="V47" i="289"/>
  <c r="U47" i="289"/>
  <c r="T47" i="289"/>
  <c r="S47" i="289"/>
  <c r="Z71" i="288"/>
  <c r="Y71" i="288"/>
  <c r="X71" i="288"/>
  <c r="W71" i="288"/>
  <c r="V71" i="288"/>
  <c r="U71" i="288"/>
  <c r="T71" i="288"/>
  <c r="S71" i="288"/>
  <c r="Z47" i="288" l="1"/>
  <c r="Y47" i="288"/>
  <c r="X47" i="288"/>
  <c r="W47" i="288"/>
  <c r="V47" i="288"/>
  <c r="U47" i="288"/>
  <c r="T47" i="288"/>
  <c r="S47" i="288"/>
  <c r="Z94" i="287"/>
  <c r="Y94" i="287"/>
  <c r="X94" i="287"/>
  <c r="W94" i="287"/>
  <c r="V94" i="287"/>
  <c r="U94" i="287"/>
  <c r="T94" i="287"/>
  <c r="S94" i="287"/>
  <c r="Z46" i="287"/>
  <c r="Y46" i="287"/>
  <c r="X46" i="287"/>
  <c r="W46" i="287"/>
  <c r="V46" i="287"/>
  <c r="U46" i="287"/>
  <c r="T46" i="287"/>
  <c r="S46" i="287"/>
  <c r="BA6" i="374" l="1"/>
  <c r="S98" i="313" l="1"/>
  <c r="Z19" i="362" l="1"/>
  <c r="Z22" i="362" s="1"/>
  <c r="Y19" i="362"/>
  <c r="Y22" i="362" s="1"/>
  <c r="X19" i="362"/>
  <c r="X22" i="362" s="1"/>
  <c r="W19" i="362"/>
  <c r="W22" i="362" s="1"/>
  <c r="V19" i="362"/>
  <c r="V22" i="362" s="1"/>
  <c r="U19" i="362"/>
  <c r="U22" i="362" s="1"/>
  <c r="T19" i="362"/>
  <c r="T22" i="362" s="1"/>
  <c r="S19" i="362"/>
  <c r="S22" i="362" s="1"/>
  <c r="AN2" i="349"/>
  <c r="AM2" i="349"/>
  <c r="AL2" i="349"/>
  <c r="AK2" i="349"/>
  <c r="AJ2" i="349"/>
  <c r="AI2" i="349"/>
  <c r="AH2" i="349"/>
  <c r="AG2" i="349"/>
  <c r="AF2" i="349"/>
  <c r="AE2" i="349"/>
  <c r="AD2" i="349"/>
  <c r="AC2" i="349"/>
  <c r="AB2" i="349"/>
  <c r="AA2" i="349"/>
  <c r="Z2" i="349"/>
  <c r="Y2" i="349"/>
  <c r="X2" i="349"/>
  <c r="W2" i="349"/>
  <c r="V2" i="349"/>
  <c r="U2" i="349"/>
  <c r="T2" i="349"/>
  <c r="S2" i="349"/>
  <c r="R2" i="349"/>
  <c r="Q2" i="349"/>
  <c r="P2" i="349"/>
  <c r="AN7" i="330" l="1"/>
  <c r="AM7" i="330"/>
  <c r="AL7" i="330"/>
  <c r="AK7" i="330"/>
  <c r="AJ7" i="330"/>
  <c r="AI7" i="330"/>
  <c r="AH7" i="330"/>
  <c r="AG7" i="330"/>
  <c r="AF7" i="330"/>
  <c r="AE7" i="330"/>
  <c r="AD7" i="330"/>
  <c r="AC7" i="330"/>
  <c r="AB7" i="330"/>
  <c r="AA7" i="330"/>
  <c r="Z7" i="330"/>
  <c r="Y7" i="330"/>
  <c r="X7" i="330"/>
  <c r="W7" i="330"/>
  <c r="V7" i="330"/>
  <c r="U7" i="330"/>
  <c r="T7" i="330"/>
  <c r="S7" i="330"/>
  <c r="R7" i="330"/>
  <c r="Q7" i="330"/>
  <c r="P7" i="330"/>
  <c r="AN6" i="330"/>
  <c r="AM6" i="330"/>
  <c r="AL6" i="330"/>
  <c r="AK6" i="330"/>
  <c r="AJ6" i="330"/>
  <c r="AI6" i="330"/>
  <c r="AH6" i="330"/>
  <c r="AG6" i="330"/>
  <c r="AF6" i="330"/>
  <c r="AE6" i="330"/>
  <c r="AD6" i="330"/>
  <c r="AC6" i="330"/>
  <c r="AB6" i="330"/>
  <c r="AA6" i="330"/>
  <c r="Z6" i="330"/>
  <c r="Y6" i="330"/>
  <c r="X6" i="330"/>
  <c r="W6" i="330"/>
  <c r="V6" i="330"/>
  <c r="U6" i="330"/>
  <c r="T6" i="330"/>
  <c r="S6" i="330"/>
  <c r="R6" i="330"/>
  <c r="Q6" i="330"/>
  <c r="P6" i="330"/>
  <c r="AN5" i="330"/>
  <c r="AM5" i="330"/>
  <c r="AL5" i="330"/>
  <c r="AK5" i="330"/>
  <c r="AJ5" i="330"/>
  <c r="AI5" i="330"/>
  <c r="AH5" i="330"/>
  <c r="AG5" i="330"/>
  <c r="AF5" i="330"/>
  <c r="AE5" i="330"/>
  <c r="AD5" i="330"/>
  <c r="AC5" i="330"/>
  <c r="AB5" i="330"/>
  <c r="AA5" i="330"/>
  <c r="Z5" i="330"/>
  <c r="Y5" i="330"/>
  <c r="X5" i="330"/>
  <c r="W5" i="330"/>
  <c r="V5" i="330"/>
  <c r="U5" i="330"/>
  <c r="T5" i="330"/>
  <c r="S5" i="330"/>
  <c r="R5" i="330"/>
  <c r="Q5" i="330"/>
  <c r="P5" i="330"/>
  <c r="AN4" i="330"/>
  <c r="AM4" i="330"/>
  <c r="AL4" i="330"/>
  <c r="AK4" i="330"/>
  <c r="AJ4" i="330"/>
  <c r="AI4" i="330"/>
  <c r="AH4" i="330"/>
  <c r="AG4" i="330"/>
  <c r="AF4" i="330"/>
  <c r="AE4" i="330"/>
  <c r="AD4" i="330"/>
  <c r="AC4" i="330"/>
  <c r="AB4" i="330"/>
  <c r="AA4" i="330"/>
  <c r="Z4" i="330"/>
  <c r="Y4" i="330"/>
  <c r="X4" i="330"/>
  <c r="W4" i="330"/>
  <c r="V4" i="330"/>
  <c r="U4" i="330"/>
  <c r="T4" i="330"/>
  <c r="S4" i="330"/>
  <c r="R4" i="330"/>
  <c r="Q4" i="330"/>
  <c r="P4" i="330"/>
  <c r="X12" i="329"/>
  <c r="V12" i="329"/>
  <c r="T12" i="329"/>
  <c r="R12" i="329"/>
  <c r="X11" i="329"/>
  <c r="V11" i="329"/>
  <c r="T11" i="329"/>
  <c r="R11" i="329"/>
  <c r="P11" i="329"/>
  <c r="X10" i="329"/>
  <c r="V10" i="329"/>
  <c r="T10" i="329"/>
  <c r="R10" i="329"/>
  <c r="P10" i="329"/>
  <c r="X9" i="329"/>
  <c r="V9" i="329"/>
  <c r="T9" i="329"/>
  <c r="R9" i="329"/>
  <c r="P9" i="329"/>
  <c r="X8" i="329"/>
  <c r="V8" i="329"/>
  <c r="T8" i="329"/>
  <c r="R8" i="329"/>
  <c r="P8" i="329"/>
  <c r="X7" i="329"/>
  <c r="V7" i="329"/>
  <c r="T7" i="329"/>
  <c r="R7" i="329"/>
  <c r="P7" i="329"/>
  <c r="X6" i="329"/>
  <c r="V6" i="329"/>
  <c r="T6" i="329"/>
  <c r="R6" i="329"/>
  <c r="P6" i="329"/>
  <c r="X5" i="329"/>
  <c r="V5" i="329"/>
  <c r="T5" i="329"/>
  <c r="R5" i="329"/>
  <c r="P5" i="329"/>
  <c r="X4" i="329"/>
  <c r="V4" i="329"/>
  <c r="T4" i="329"/>
  <c r="R4" i="329"/>
  <c r="P4" i="329"/>
  <c r="AN71" i="326" l="1"/>
  <c r="AM71" i="326"/>
  <c r="AL71" i="326"/>
  <c r="AK71" i="326"/>
  <c r="AJ71" i="326"/>
  <c r="AI71" i="326"/>
  <c r="AH71" i="326"/>
  <c r="AG71" i="326"/>
  <c r="AF71" i="326"/>
  <c r="AE71" i="326"/>
  <c r="AD71" i="326"/>
  <c r="AC71" i="326"/>
  <c r="AB71" i="326"/>
  <c r="AA71" i="326"/>
  <c r="Z71" i="326"/>
  <c r="Y71" i="326"/>
  <c r="X71" i="326"/>
  <c r="W71" i="326"/>
  <c r="V71" i="326"/>
  <c r="U71" i="326"/>
  <c r="T71" i="326"/>
  <c r="S71" i="326"/>
  <c r="R71" i="326"/>
  <c r="Q71" i="326"/>
  <c r="P71" i="326"/>
  <c r="O71" i="326"/>
  <c r="AN70" i="326"/>
  <c r="AM70" i="326"/>
  <c r="AL70" i="326"/>
  <c r="AK70" i="326"/>
  <c r="AJ70" i="326"/>
  <c r="AI70" i="326"/>
  <c r="AH70" i="326"/>
  <c r="AG70" i="326"/>
  <c r="AF70" i="326"/>
  <c r="AE70" i="326"/>
  <c r="AD70" i="326"/>
  <c r="AC70" i="326"/>
  <c r="AB70" i="326"/>
  <c r="AA70" i="326"/>
  <c r="Z70" i="326"/>
  <c r="Y70" i="326"/>
  <c r="X70" i="326"/>
  <c r="W70" i="326"/>
  <c r="V70" i="326"/>
  <c r="U70" i="326"/>
  <c r="T70" i="326"/>
  <c r="S70" i="326"/>
  <c r="R70" i="326"/>
  <c r="Q70" i="326"/>
  <c r="P70" i="326"/>
  <c r="O70" i="326"/>
  <c r="AN50" i="326"/>
  <c r="AM50" i="326"/>
  <c r="AL50" i="326"/>
  <c r="AK50" i="326"/>
  <c r="AJ50" i="326"/>
  <c r="AI50" i="326"/>
  <c r="AH50" i="326"/>
  <c r="AG50" i="326"/>
  <c r="AF50" i="326"/>
  <c r="AE50" i="326"/>
  <c r="AD50" i="326"/>
  <c r="AC50" i="326"/>
  <c r="AB50" i="326"/>
  <c r="AA50" i="326"/>
  <c r="Z50" i="326"/>
  <c r="Y50" i="326"/>
  <c r="X50" i="326"/>
  <c r="W50" i="326"/>
  <c r="V50" i="326"/>
  <c r="U50" i="326"/>
  <c r="T50" i="326"/>
  <c r="S50" i="326"/>
  <c r="R50" i="326"/>
  <c r="Q50" i="326"/>
  <c r="P50" i="326"/>
  <c r="O50" i="326"/>
  <c r="AN49" i="326"/>
  <c r="AM49" i="326"/>
  <c r="AL49" i="326"/>
  <c r="AK49" i="326"/>
  <c r="AJ49" i="326"/>
  <c r="AI49" i="326"/>
  <c r="AH49" i="326"/>
  <c r="AG49" i="326"/>
  <c r="AF49" i="326"/>
  <c r="AE49" i="326"/>
  <c r="AD49" i="326"/>
  <c r="AC49" i="326"/>
  <c r="AB49" i="326"/>
  <c r="AA49" i="326"/>
  <c r="Z49" i="326"/>
  <c r="Y49" i="326"/>
  <c r="X49" i="326"/>
  <c r="W49" i="326"/>
  <c r="V49" i="326"/>
  <c r="U49" i="326"/>
  <c r="T49" i="326"/>
  <c r="S49" i="326"/>
  <c r="R49" i="326"/>
  <c r="Q49" i="326"/>
  <c r="P49" i="326"/>
  <c r="O49" i="326"/>
  <c r="AN28" i="326"/>
  <c r="AM28" i="326"/>
  <c r="AL28" i="326"/>
  <c r="AK28" i="326"/>
  <c r="AJ28" i="326"/>
  <c r="AI28" i="326"/>
  <c r="AH28" i="326"/>
  <c r="AG28" i="326"/>
  <c r="AF28" i="326"/>
  <c r="AE28" i="326"/>
  <c r="AD28" i="326"/>
  <c r="AC28" i="326"/>
  <c r="AB28" i="326"/>
  <c r="AA28" i="326"/>
  <c r="Z28" i="326"/>
  <c r="Y28" i="326"/>
  <c r="X28" i="326"/>
  <c r="W28" i="326"/>
  <c r="V28" i="326"/>
  <c r="U28" i="326"/>
  <c r="T28" i="326"/>
  <c r="S28" i="326"/>
  <c r="R28" i="326"/>
  <c r="Q28" i="326"/>
  <c r="P28" i="326"/>
  <c r="O28" i="326"/>
  <c r="AN27" i="326"/>
  <c r="AM27" i="326"/>
  <c r="AL27" i="326"/>
  <c r="AK27" i="326"/>
  <c r="AJ27" i="326"/>
  <c r="AI27" i="326"/>
  <c r="AH27" i="326"/>
  <c r="AG27" i="326"/>
  <c r="AF27" i="326"/>
  <c r="AE27" i="326"/>
  <c r="AD27" i="326"/>
  <c r="AC27" i="326"/>
  <c r="AB27" i="326"/>
  <c r="AA27" i="326"/>
  <c r="Z27" i="326"/>
  <c r="Y27" i="326"/>
  <c r="X27" i="326"/>
  <c r="W27" i="326"/>
  <c r="V27" i="326"/>
  <c r="U27" i="326"/>
  <c r="T27" i="326"/>
  <c r="S27" i="326"/>
  <c r="R27" i="326"/>
  <c r="Q27" i="326"/>
  <c r="P27" i="326"/>
  <c r="O27" i="326"/>
  <c r="AN6" i="326"/>
  <c r="AM6" i="326"/>
  <c r="AL6" i="326"/>
  <c r="AK6" i="326"/>
  <c r="AJ6" i="326"/>
  <c r="AI6" i="326"/>
  <c r="AH6" i="326"/>
  <c r="AG6" i="326"/>
  <c r="AF6" i="326"/>
  <c r="AE6" i="326"/>
  <c r="AD6" i="326"/>
  <c r="AC6" i="326"/>
  <c r="AB6" i="326"/>
  <c r="AA6" i="326"/>
  <c r="Z6" i="326"/>
  <c r="Y6" i="326"/>
  <c r="X6" i="326"/>
  <c r="W6" i="326"/>
  <c r="V6" i="326"/>
  <c r="U6" i="326"/>
  <c r="T6" i="326"/>
  <c r="S6" i="326"/>
  <c r="R6" i="326"/>
  <c r="Q6" i="326"/>
  <c r="P6" i="326"/>
  <c r="O6" i="326"/>
  <c r="AM68" i="325"/>
  <c r="AL68" i="325"/>
  <c r="AK68" i="325"/>
  <c r="AJ68" i="325"/>
  <c r="AI68" i="325"/>
  <c r="AH68" i="325"/>
  <c r="AG68" i="325"/>
  <c r="AF68" i="325"/>
  <c r="AE68" i="325"/>
  <c r="AD68" i="325"/>
  <c r="AC68" i="325"/>
  <c r="AB68" i="325"/>
  <c r="AA68" i="325"/>
  <c r="Z68" i="325"/>
  <c r="Y68" i="325"/>
  <c r="X68" i="325"/>
  <c r="W68" i="325"/>
  <c r="V68" i="325"/>
  <c r="U68" i="325"/>
  <c r="T68" i="325"/>
  <c r="S68" i="325"/>
  <c r="R68" i="325"/>
  <c r="Q68" i="325"/>
  <c r="P68" i="325"/>
  <c r="O68" i="325"/>
  <c r="N68" i="325"/>
  <c r="AM67" i="325"/>
  <c r="AL67" i="325"/>
  <c r="AK67" i="325"/>
  <c r="AJ67" i="325"/>
  <c r="AI67" i="325"/>
  <c r="AH67" i="325"/>
  <c r="AG67" i="325"/>
  <c r="AF67" i="325"/>
  <c r="AE67" i="325"/>
  <c r="AD67" i="325"/>
  <c r="AC67" i="325"/>
  <c r="AB67" i="325"/>
  <c r="AA67" i="325"/>
  <c r="Z67" i="325"/>
  <c r="Y67" i="325"/>
  <c r="X67" i="325"/>
  <c r="W67" i="325"/>
  <c r="V67" i="325"/>
  <c r="U67" i="325"/>
  <c r="T67" i="325"/>
  <c r="S67" i="325"/>
  <c r="R67" i="325"/>
  <c r="Q67" i="325"/>
  <c r="P67" i="325"/>
  <c r="O67" i="325"/>
  <c r="N67" i="325"/>
  <c r="AM66" i="325"/>
  <c r="AL66" i="325"/>
  <c r="AK66" i="325"/>
  <c r="AJ66" i="325"/>
  <c r="AI66" i="325"/>
  <c r="AH66" i="325"/>
  <c r="AG66" i="325"/>
  <c r="AF66" i="325"/>
  <c r="AE66" i="325"/>
  <c r="AD66" i="325"/>
  <c r="AC66" i="325"/>
  <c r="AB66" i="325"/>
  <c r="AA66" i="325"/>
  <c r="Z66" i="325"/>
  <c r="Y66" i="325"/>
  <c r="X66" i="325"/>
  <c r="W66" i="325"/>
  <c r="V66" i="325"/>
  <c r="U66" i="325"/>
  <c r="T66" i="325"/>
  <c r="S66" i="325"/>
  <c r="R66" i="325"/>
  <c r="Q66" i="325"/>
  <c r="P66" i="325"/>
  <c r="O66" i="325"/>
  <c r="N66" i="325"/>
  <c r="AM47" i="325"/>
  <c r="AL47" i="325"/>
  <c r="AK47" i="325"/>
  <c r="AJ47" i="325"/>
  <c r="AI47" i="325"/>
  <c r="AH47" i="325"/>
  <c r="AG47" i="325"/>
  <c r="AF47" i="325"/>
  <c r="AE47" i="325"/>
  <c r="AD47" i="325"/>
  <c r="AC47" i="325"/>
  <c r="AB47" i="325"/>
  <c r="AA47" i="325"/>
  <c r="Z47" i="325"/>
  <c r="Y47" i="325"/>
  <c r="X47" i="325"/>
  <c r="W47" i="325"/>
  <c r="V47" i="325"/>
  <c r="U47" i="325"/>
  <c r="T47" i="325"/>
  <c r="S47" i="325"/>
  <c r="R47" i="325"/>
  <c r="Q47" i="325"/>
  <c r="P47" i="325"/>
  <c r="O47" i="325"/>
  <c r="N47" i="325"/>
  <c r="AM46" i="325"/>
  <c r="AL46" i="325"/>
  <c r="AK46" i="325"/>
  <c r="AJ46" i="325"/>
  <c r="AI46" i="325"/>
  <c r="AH46" i="325"/>
  <c r="AG46" i="325"/>
  <c r="AF46" i="325"/>
  <c r="AE46" i="325"/>
  <c r="AD46" i="325"/>
  <c r="AC46" i="325"/>
  <c r="AB46" i="325"/>
  <c r="AA46" i="325"/>
  <c r="Z46" i="325"/>
  <c r="Y46" i="325"/>
  <c r="X46" i="325"/>
  <c r="W46" i="325"/>
  <c r="V46" i="325"/>
  <c r="U46" i="325"/>
  <c r="T46" i="325"/>
  <c r="S46" i="325"/>
  <c r="R46" i="325"/>
  <c r="Q46" i="325"/>
  <c r="P46" i="325"/>
  <c r="O46" i="325"/>
  <c r="N46" i="325"/>
  <c r="AM45" i="325"/>
  <c r="AL45" i="325"/>
  <c r="AK45" i="325"/>
  <c r="AJ45" i="325"/>
  <c r="AI45" i="325"/>
  <c r="AH45" i="325"/>
  <c r="AG45" i="325"/>
  <c r="AF45" i="325"/>
  <c r="AE45" i="325"/>
  <c r="AD45" i="325"/>
  <c r="AC45" i="325"/>
  <c r="AB45" i="325"/>
  <c r="AA45" i="325"/>
  <c r="Z45" i="325"/>
  <c r="Y45" i="325"/>
  <c r="X45" i="325"/>
  <c r="W45" i="325"/>
  <c r="V45" i="325"/>
  <c r="U45" i="325"/>
  <c r="T45" i="325"/>
  <c r="S45" i="325"/>
  <c r="R45" i="325"/>
  <c r="Q45" i="325"/>
  <c r="P45" i="325"/>
  <c r="O45" i="325"/>
  <c r="N45" i="325"/>
  <c r="AM26" i="325"/>
  <c r="AL26" i="325"/>
  <c r="AK26" i="325"/>
  <c r="AJ26" i="325"/>
  <c r="AI26" i="325"/>
  <c r="AH26" i="325"/>
  <c r="AG26" i="325"/>
  <c r="AF26" i="325"/>
  <c r="AE26" i="325"/>
  <c r="AD26" i="325"/>
  <c r="AC26" i="325"/>
  <c r="AB26" i="325"/>
  <c r="AA26" i="325"/>
  <c r="Z26" i="325"/>
  <c r="Y26" i="325"/>
  <c r="X26" i="325"/>
  <c r="W26" i="325"/>
  <c r="V26" i="325"/>
  <c r="U26" i="325"/>
  <c r="T26" i="325"/>
  <c r="S26" i="325"/>
  <c r="R26" i="325"/>
  <c r="Q26" i="325"/>
  <c r="P26" i="325"/>
  <c r="O26" i="325"/>
  <c r="N26" i="325"/>
  <c r="AM25" i="325"/>
  <c r="AL25" i="325"/>
  <c r="AK25" i="325"/>
  <c r="AJ25" i="325"/>
  <c r="AI25" i="325"/>
  <c r="AH25" i="325"/>
  <c r="AG25" i="325"/>
  <c r="AF25" i="325"/>
  <c r="AE25" i="325"/>
  <c r="AD25" i="325"/>
  <c r="AC25" i="325"/>
  <c r="AB25" i="325"/>
  <c r="AA25" i="325"/>
  <c r="Z25" i="325"/>
  <c r="Y25" i="325"/>
  <c r="X25" i="325"/>
  <c r="W25" i="325"/>
  <c r="V25" i="325"/>
  <c r="U25" i="325"/>
  <c r="T25" i="325"/>
  <c r="S25" i="325"/>
  <c r="R25" i="325"/>
  <c r="Q25" i="325"/>
  <c r="P25" i="325"/>
  <c r="O25" i="325"/>
  <c r="N25" i="325"/>
  <c r="AM24" i="325"/>
  <c r="AL24" i="325"/>
  <c r="AK24" i="325"/>
  <c r="AJ24" i="325"/>
  <c r="AI24" i="325"/>
  <c r="AH24" i="325"/>
  <c r="AG24" i="325"/>
  <c r="AF24" i="325"/>
  <c r="AE24" i="325"/>
  <c r="AD24" i="325"/>
  <c r="AC24" i="325"/>
  <c r="AB24" i="325"/>
  <c r="AA24" i="325"/>
  <c r="Z24" i="325"/>
  <c r="Y24" i="325"/>
  <c r="X24" i="325"/>
  <c r="W24" i="325"/>
  <c r="V24" i="325"/>
  <c r="U24" i="325"/>
  <c r="T24" i="325"/>
  <c r="S24" i="325"/>
  <c r="R24" i="325"/>
  <c r="Q24" i="325"/>
  <c r="P24" i="325"/>
  <c r="O24" i="325"/>
  <c r="N24" i="325"/>
  <c r="AB60" i="321"/>
  <c r="AA60" i="321"/>
  <c r="Z60" i="321"/>
  <c r="Y60" i="321"/>
  <c r="X60" i="321"/>
  <c r="W60" i="321"/>
  <c r="V60" i="321"/>
  <c r="U60" i="321"/>
  <c r="T60" i="321"/>
  <c r="S60" i="321"/>
  <c r="R60" i="321"/>
  <c r="Q60" i="321"/>
  <c r="P60" i="321"/>
  <c r="O60" i="321"/>
  <c r="N60" i="321"/>
  <c r="M60" i="321"/>
  <c r="L60" i="321"/>
  <c r="K60" i="321"/>
  <c r="J60" i="321"/>
  <c r="I60" i="321"/>
  <c r="H60" i="321"/>
  <c r="G60" i="321"/>
  <c r="F60" i="321"/>
  <c r="E60" i="321"/>
  <c r="D60" i="321"/>
  <c r="C60" i="321"/>
  <c r="B60" i="321"/>
  <c r="AB59" i="321"/>
  <c r="AB58" i="321"/>
  <c r="AB56" i="321"/>
  <c r="AA56" i="321"/>
  <c r="Z56" i="321"/>
  <c r="Y56" i="321"/>
  <c r="X56" i="321"/>
  <c r="W56" i="321"/>
  <c r="V56" i="321"/>
  <c r="U56" i="321"/>
  <c r="T56" i="321"/>
  <c r="S56" i="321"/>
  <c r="R56" i="321"/>
  <c r="Q56" i="321"/>
  <c r="P56" i="321"/>
  <c r="O56" i="321"/>
  <c r="N56" i="321"/>
  <c r="M56" i="321"/>
  <c r="L56" i="321"/>
  <c r="K56" i="321"/>
  <c r="J56" i="321"/>
  <c r="I56" i="321"/>
  <c r="H56" i="321"/>
  <c r="G56" i="321"/>
  <c r="F56" i="321"/>
  <c r="E56" i="321"/>
  <c r="D56" i="321"/>
  <c r="C56" i="321"/>
  <c r="B56" i="321"/>
  <c r="AB55" i="321"/>
  <c r="AB54" i="321"/>
  <c r="AB52" i="321"/>
  <c r="AA52" i="321"/>
  <c r="Z52" i="321"/>
  <c r="Y52" i="321"/>
  <c r="X52" i="321"/>
  <c r="W52" i="321"/>
  <c r="V52" i="321"/>
  <c r="U52" i="321"/>
  <c r="T52" i="321"/>
  <c r="S52" i="321"/>
  <c r="R52" i="321"/>
  <c r="Q52" i="321"/>
  <c r="P52" i="321"/>
  <c r="O52" i="321"/>
  <c r="N52" i="321"/>
  <c r="M52" i="321"/>
  <c r="L52" i="321"/>
  <c r="K52" i="321"/>
  <c r="J52" i="321"/>
  <c r="I52" i="321"/>
  <c r="H52" i="321"/>
  <c r="G52" i="321"/>
  <c r="F52" i="321"/>
  <c r="E52" i="321"/>
  <c r="D52" i="321"/>
  <c r="C52" i="321"/>
  <c r="B52" i="321"/>
  <c r="AB51" i="321"/>
  <c r="AB50" i="321"/>
  <c r="AB46" i="321"/>
  <c r="AA46" i="321"/>
  <c r="Z46" i="321"/>
  <c r="Y46" i="321"/>
  <c r="X46" i="321"/>
  <c r="W46" i="321"/>
  <c r="V46" i="321"/>
  <c r="U46" i="321"/>
  <c r="T46" i="321"/>
  <c r="S46" i="321"/>
  <c r="R46" i="321"/>
  <c r="Q46" i="321"/>
  <c r="P46" i="321"/>
  <c r="O46" i="321"/>
  <c r="N46" i="321"/>
  <c r="M46" i="321"/>
  <c r="L46" i="321"/>
  <c r="K46" i="321"/>
  <c r="J46" i="321"/>
  <c r="I46" i="321"/>
  <c r="H46" i="321"/>
  <c r="G46" i="321"/>
  <c r="F46" i="321"/>
  <c r="E46" i="321"/>
  <c r="D46" i="321"/>
  <c r="C46" i="321"/>
  <c r="B46" i="321"/>
  <c r="AB45" i="321"/>
  <c r="AB44" i="321"/>
  <c r="AB42" i="321"/>
  <c r="AA42" i="321"/>
  <c r="Z42" i="321"/>
  <c r="Y42" i="321"/>
  <c r="X42" i="321"/>
  <c r="W42" i="321"/>
  <c r="V42" i="321"/>
  <c r="U42" i="321"/>
  <c r="T42" i="321"/>
  <c r="S42" i="321"/>
  <c r="R42" i="321"/>
  <c r="Q42" i="321"/>
  <c r="P42" i="321"/>
  <c r="O42" i="321"/>
  <c r="N42" i="321"/>
  <c r="M42" i="321"/>
  <c r="L42" i="321"/>
  <c r="K42" i="321"/>
  <c r="J42" i="321"/>
  <c r="I42" i="321"/>
  <c r="H42" i="321"/>
  <c r="G42" i="321"/>
  <c r="F42" i="321"/>
  <c r="E42" i="321"/>
  <c r="D42" i="321"/>
  <c r="C42" i="321"/>
  <c r="B42" i="321"/>
  <c r="AB41" i="321"/>
  <c r="AB40" i="321"/>
  <c r="AB38" i="321"/>
  <c r="AA38" i="321"/>
  <c r="Z38" i="321"/>
  <c r="Y38" i="321"/>
  <c r="X38" i="321"/>
  <c r="W38" i="321"/>
  <c r="V38" i="321"/>
  <c r="U38" i="321"/>
  <c r="T38" i="321"/>
  <c r="S38" i="321"/>
  <c r="R38" i="321"/>
  <c r="Q38" i="321"/>
  <c r="P38" i="321"/>
  <c r="O38" i="321"/>
  <c r="N38" i="321"/>
  <c r="M38" i="321"/>
  <c r="L38" i="321"/>
  <c r="K38" i="321"/>
  <c r="J38" i="321"/>
  <c r="I38" i="321"/>
  <c r="H38" i="321"/>
  <c r="G38" i="321"/>
  <c r="F38" i="321"/>
  <c r="E38" i="321"/>
  <c r="D38" i="321"/>
  <c r="C38" i="321"/>
  <c r="B38" i="321"/>
  <c r="AB37" i="321"/>
  <c r="AB36" i="321"/>
  <c r="AB32" i="321"/>
  <c r="AA32" i="321"/>
  <c r="Z32" i="321"/>
  <c r="Y32" i="321"/>
  <c r="X32" i="321"/>
  <c r="W32" i="321"/>
  <c r="V32" i="321"/>
  <c r="U32" i="321"/>
  <c r="T32" i="321"/>
  <c r="S32" i="321"/>
  <c r="R32" i="321"/>
  <c r="Q32" i="321"/>
  <c r="P32" i="321"/>
  <c r="O32" i="321"/>
  <c r="N32" i="321"/>
  <c r="M32" i="321"/>
  <c r="L32" i="321"/>
  <c r="K32" i="321"/>
  <c r="J32" i="321"/>
  <c r="I32" i="321"/>
  <c r="H32" i="321"/>
  <c r="G32" i="321"/>
  <c r="F32" i="321"/>
  <c r="E32" i="321"/>
  <c r="D32" i="321"/>
  <c r="C32" i="321"/>
  <c r="B32" i="321"/>
  <c r="AB31" i="321"/>
  <c r="AB30" i="321"/>
  <c r="AB28" i="321"/>
  <c r="AA28" i="321"/>
  <c r="Z28" i="321"/>
  <c r="Y28" i="321"/>
  <c r="X28" i="321"/>
  <c r="W28" i="321"/>
  <c r="V28" i="321"/>
  <c r="U28" i="321"/>
  <c r="T28" i="321"/>
  <c r="S28" i="321"/>
  <c r="R28" i="321"/>
  <c r="Q28" i="321"/>
  <c r="P28" i="321"/>
  <c r="O28" i="321"/>
  <c r="N28" i="321"/>
  <c r="M28" i="321"/>
  <c r="L28" i="321"/>
  <c r="K28" i="321"/>
  <c r="J28" i="321"/>
  <c r="I28" i="321"/>
  <c r="H28" i="321"/>
  <c r="G28" i="321"/>
  <c r="F28" i="321"/>
  <c r="E28" i="321"/>
  <c r="D28" i="321"/>
  <c r="C28" i="321"/>
  <c r="B28" i="321"/>
  <c r="AB27" i="321"/>
  <c r="AB26" i="321"/>
  <c r="AB24" i="321"/>
  <c r="AA24" i="321"/>
  <c r="Z24" i="321"/>
  <c r="Y24" i="321"/>
  <c r="X24" i="321"/>
  <c r="W24" i="321"/>
  <c r="V24" i="321"/>
  <c r="U24" i="321"/>
  <c r="T24" i="321"/>
  <c r="S24" i="321"/>
  <c r="R24" i="321"/>
  <c r="Q24" i="321"/>
  <c r="P24" i="321"/>
  <c r="O24" i="321"/>
  <c r="N24" i="321"/>
  <c r="M24" i="321"/>
  <c r="L24" i="321"/>
  <c r="K24" i="321"/>
  <c r="J24" i="321"/>
  <c r="I24" i="321"/>
  <c r="H24" i="321"/>
  <c r="G24" i="321"/>
  <c r="F24" i="321"/>
  <c r="E24" i="321"/>
  <c r="D24" i="321"/>
  <c r="C24" i="321"/>
  <c r="B24" i="321"/>
  <c r="AB23" i="321"/>
  <c r="AB22" i="321"/>
  <c r="AB18" i="321"/>
  <c r="AA18" i="321"/>
  <c r="Z18" i="321"/>
  <c r="Y18" i="321"/>
  <c r="X18" i="321"/>
  <c r="W18" i="321"/>
  <c r="V18" i="321"/>
  <c r="U18" i="321"/>
  <c r="T18" i="321"/>
  <c r="S18" i="321"/>
  <c r="R18" i="321"/>
  <c r="Q18" i="321"/>
  <c r="P18" i="321"/>
  <c r="O18" i="321"/>
  <c r="N18" i="321"/>
  <c r="M18" i="321"/>
  <c r="L18" i="321"/>
  <c r="K18" i="321"/>
  <c r="J18" i="321"/>
  <c r="I18" i="321"/>
  <c r="H18" i="321"/>
  <c r="G18" i="321"/>
  <c r="F18" i="321"/>
  <c r="E18" i="321"/>
  <c r="D18" i="321"/>
  <c r="C18" i="321"/>
  <c r="B18" i="321"/>
  <c r="AB17" i="321"/>
  <c r="AB16" i="321"/>
  <c r="AB14" i="321"/>
  <c r="AA14" i="321"/>
  <c r="Z14" i="321"/>
  <c r="Y14" i="321"/>
  <c r="X14" i="321"/>
  <c r="W14" i="321"/>
  <c r="V14" i="321"/>
  <c r="U14" i="321"/>
  <c r="T14" i="321"/>
  <c r="S14" i="321"/>
  <c r="R14" i="321"/>
  <c r="Q14" i="321"/>
  <c r="P14" i="321"/>
  <c r="O14" i="321"/>
  <c r="N14" i="321"/>
  <c r="M14" i="321"/>
  <c r="L14" i="321"/>
  <c r="K14" i="321"/>
  <c r="J14" i="321"/>
  <c r="I14" i="321"/>
  <c r="H14" i="321"/>
  <c r="G14" i="321"/>
  <c r="F14" i="321"/>
  <c r="E14" i="321"/>
  <c r="D14" i="321"/>
  <c r="C14" i="321"/>
  <c r="B14" i="321"/>
  <c r="AB13" i="321"/>
  <c r="AB12" i="321"/>
  <c r="AB10" i="321"/>
  <c r="AA10" i="321"/>
  <c r="Z10" i="321"/>
  <c r="Y10" i="321"/>
  <c r="X10" i="321"/>
  <c r="W10" i="321"/>
  <c r="V10" i="321"/>
  <c r="U10" i="321"/>
  <c r="T10" i="321"/>
  <c r="S10" i="321"/>
  <c r="R10" i="321"/>
  <c r="Q10" i="321"/>
  <c r="P10" i="321"/>
  <c r="O10" i="321"/>
  <c r="N10" i="321"/>
  <c r="M10" i="321"/>
  <c r="L10" i="321"/>
  <c r="K10" i="321"/>
  <c r="J10" i="321"/>
  <c r="I10" i="321"/>
  <c r="H10" i="321"/>
  <c r="G10" i="321"/>
  <c r="F10" i="321"/>
  <c r="E10" i="321"/>
  <c r="D10" i="321"/>
  <c r="C10" i="321"/>
  <c r="B10" i="321"/>
  <c r="AB9" i="321"/>
  <c r="AB8" i="321"/>
  <c r="V23" i="320"/>
  <c r="W23" i="320" s="1"/>
  <c r="X23" i="320" s="1"/>
  <c r="Y23" i="320" s="1"/>
  <c r="Z23" i="320" s="1"/>
  <c r="AA23" i="320" s="1"/>
  <c r="AB23" i="320" s="1"/>
  <c r="AC23" i="320" s="1"/>
  <c r="AD23" i="320" s="1"/>
  <c r="AE23" i="320" s="1"/>
  <c r="AF23" i="320" s="1"/>
  <c r="AG23" i="320" s="1"/>
  <c r="AH23" i="320" s="1"/>
  <c r="AI23" i="320" s="1"/>
  <c r="AJ23" i="320" s="1"/>
  <c r="AK23" i="320" s="1"/>
  <c r="AL23" i="320" s="1"/>
  <c r="AM23" i="320" s="1"/>
  <c r="AN23" i="320" s="1"/>
  <c r="AO23" i="320" s="1"/>
  <c r="AP23" i="320" s="1"/>
  <c r="AQ23" i="320" s="1"/>
  <c r="AR23" i="320" s="1"/>
  <c r="U23" i="320"/>
  <c r="T23" i="320"/>
  <c r="U23" i="318"/>
  <c r="V23" i="318" s="1"/>
  <c r="W23" i="318" s="1"/>
  <c r="X23" i="318" s="1"/>
  <c r="Y23" i="318" s="1"/>
  <c r="Z23" i="318" s="1"/>
  <c r="AA23" i="318" s="1"/>
  <c r="AB23" i="318" s="1"/>
  <c r="AC23" i="318" s="1"/>
  <c r="AD23" i="318" s="1"/>
  <c r="AE23" i="318" s="1"/>
  <c r="AF23" i="318" s="1"/>
  <c r="AG23" i="318" s="1"/>
  <c r="AH23" i="318" s="1"/>
  <c r="AI23" i="318" s="1"/>
  <c r="AJ23" i="318" s="1"/>
  <c r="AK23" i="318" s="1"/>
  <c r="AL23" i="318" s="1"/>
  <c r="AM23" i="318" s="1"/>
  <c r="AN23" i="318" s="1"/>
  <c r="AO23" i="318" s="1"/>
  <c r="AP23" i="318" s="1"/>
  <c r="AQ23" i="318" s="1"/>
  <c r="AR23" i="318" s="1"/>
  <c r="T23" i="318"/>
  <c r="AR98" i="313"/>
  <c r="AQ98" i="313"/>
  <c r="AP98" i="313"/>
  <c r="AO98" i="313"/>
  <c r="AN98" i="313"/>
  <c r="AM98" i="313"/>
  <c r="AL98" i="313"/>
  <c r="AK98" i="313"/>
  <c r="AJ98" i="313"/>
  <c r="AI98" i="313"/>
  <c r="AH98" i="313"/>
  <c r="AG98" i="313"/>
  <c r="AF98" i="313"/>
  <c r="AE98" i="313"/>
  <c r="AD98" i="313"/>
  <c r="AC98" i="313"/>
  <c r="AB98" i="313"/>
  <c r="AA98" i="313"/>
  <c r="Z98" i="313"/>
  <c r="Y98" i="313"/>
  <c r="X98" i="313"/>
  <c r="W98" i="313"/>
  <c r="V98" i="313"/>
  <c r="U98" i="313"/>
  <c r="T98" i="313"/>
  <c r="AR81" i="313"/>
  <c r="AQ81" i="313"/>
  <c r="AP81" i="313"/>
  <c r="AO81" i="313"/>
  <c r="AN81" i="313"/>
  <c r="AM81" i="313"/>
  <c r="AL81" i="313"/>
  <c r="AK81" i="313"/>
  <c r="AJ81" i="313"/>
  <c r="AI81" i="313"/>
  <c r="AH81" i="313"/>
  <c r="AG81" i="313"/>
  <c r="AF81" i="313"/>
  <c r="AE81" i="313"/>
  <c r="AD81" i="313"/>
  <c r="AC81" i="313"/>
  <c r="AB81" i="313"/>
  <c r="AA81" i="313"/>
  <c r="Z81" i="313"/>
  <c r="Y81" i="313"/>
  <c r="X81" i="313"/>
  <c r="W81" i="313"/>
  <c r="V81" i="313"/>
  <c r="U81" i="313"/>
  <c r="T81" i="313"/>
  <c r="S81" i="313"/>
  <c r="AR52" i="313"/>
  <c r="AQ52" i="313"/>
  <c r="AP52" i="313"/>
  <c r="AO52" i="313"/>
  <c r="AN52" i="313"/>
  <c r="AM52" i="313"/>
  <c r="AL52" i="313"/>
  <c r="AK52" i="313"/>
  <c r="AJ52" i="313"/>
  <c r="AI52" i="313"/>
  <c r="AH52" i="313"/>
  <c r="AG52" i="313"/>
  <c r="AF52" i="313"/>
  <c r="AE52" i="313"/>
  <c r="AD52" i="313"/>
  <c r="AC52" i="313"/>
  <c r="AB52" i="313"/>
  <c r="AA52" i="313"/>
  <c r="Z52" i="313"/>
  <c r="Y52" i="313"/>
  <c r="X52" i="313"/>
  <c r="W52" i="313"/>
  <c r="V52" i="313"/>
  <c r="U52" i="313"/>
  <c r="T52" i="313"/>
  <c r="S52" i="313"/>
  <c r="AR21" i="313"/>
  <c r="AQ21" i="313"/>
  <c r="AP21" i="313"/>
  <c r="AO21" i="313"/>
  <c r="AN21" i="313"/>
  <c r="AM21" i="313"/>
  <c r="AL21" i="313"/>
  <c r="AK21" i="313"/>
  <c r="AJ21" i="313"/>
  <c r="AI21" i="313"/>
  <c r="AH21" i="313"/>
  <c r="AG21" i="313"/>
  <c r="AF21" i="313"/>
  <c r="AE21" i="313"/>
  <c r="AD21" i="313"/>
  <c r="AC21" i="313"/>
  <c r="AB21" i="313"/>
  <c r="AA21" i="313"/>
  <c r="Z21" i="313"/>
  <c r="Y21" i="313"/>
  <c r="X21" i="313"/>
  <c r="W21" i="313"/>
  <c r="V21" i="313"/>
  <c r="U21" i="313"/>
  <c r="T21" i="313"/>
  <c r="S21" i="313"/>
  <c r="AR20" i="313"/>
  <c r="AQ20" i="313"/>
  <c r="AP20" i="313"/>
  <c r="AO20" i="313"/>
  <c r="AN20" i="313"/>
  <c r="AM20" i="313"/>
  <c r="AL20" i="313"/>
  <c r="AK20" i="313"/>
  <c r="AJ20" i="313"/>
  <c r="AI20" i="313"/>
  <c r="AH20" i="313"/>
  <c r="AG20" i="313"/>
  <c r="AF20" i="313"/>
  <c r="AE20" i="313"/>
  <c r="AD20" i="313"/>
  <c r="AC20" i="313"/>
  <c r="AB20" i="313"/>
  <c r="AA20" i="313"/>
  <c r="Z20" i="313"/>
  <c r="Y20" i="313"/>
  <c r="X20" i="313"/>
  <c r="W20" i="313"/>
  <c r="V20" i="313"/>
  <c r="U20" i="313"/>
  <c r="T20" i="313"/>
  <c r="S20" i="313"/>
  <c r="AR19" i="313"/>
  <c r="AQ19" i="313"/>
  <c r="AP19" i="313"/>
  <c r="AO19" i="313"/>
  <c r="AN19" i="313"/>
  <c r="AM19" i="313"/>
  <c r="AL19" i="313"/>
  <c r="AK19" i="313"/>
  <c r="AJ19" i="313"/>
  <c r="AI19" i="313"/>
  <c r="AH19" i="313"/>
  <c r="AG19" i="313"/>
  <c r="AF19" i="313"/>
  <c r="AE19" i="313"/>
  <c r="AD19" i="313"/>
  <c r="AC19" i="313"/>
  <c r="AB19" i="313"/>
  <c r="AA19" i="313"/>
  <c r="Z19" i="313"/>
  <c r="Y19" i="313"/>
  <c r="X19" i="313"/>
  <c r="W19" i="313"/>
  <c r="V19" i="313"/>
  <c r="U19" i="313"/>
  <c r="T19" i="313"/>
  <c r="S19" i="313"/>
  <c r="AR18" i="313"/>
  <c r="AQ18" i="313"/>
  <c r="AP18" i="313"/>
  <c r="AO18" i="313"/>
  <c r="AN18" i="313"/>
  <c r="AM18" i="313"/>
  <c r="AL18" i="313"/>
  <c r="AK18" i="313"/>
  <c r="AJ18" i="313"/>
  <c r="AI18" i="313"/>
  <c r="AH18" i="313"/>
  <c r="AG18" i="313"/>
  <c r="AF18" i="313"/>
  <c r="AE18" i="313"/>
  <c r="AD18" i="313"/>
  <c r="AC18" i="313"/>
  <c r="AB18" i="313"/>
  <c r="AA18" i="313"/>
  <c r="Z18" i="313"/>
  <c r="Y18" i="313"/>
  <c r="X18" i="313"/>
  <c r="W18" i="313"/>
  <c r="V18" i="313"/>
  <c r="U18" i="313"/>
  <c r="T18" i="313"/>
  <c r="S18" i="313"/>
  <c r="AR17" i="313"/>
  <c r="AQ17" i="313"/>
  <c r="AP17" i="313"/>
  <c r="AO17" i="313"/>
  <c r="AN17" i="313"/>
  <c r="AM17" i="313"/>
  <c r="AL17" i="313"/>
  <c r="AK17" i="313"/>
  <c r="AJ17" i="313"/>
  <c r="AI17" i="313"/>
  <c r="AH17" i="313"/>
  <c r="AG17" i="313"/>
  <c r="AF17" i="313"/>
  <c r="AE17" i="313"/>
  <c r="AD17" i="313"/>
  <c r="AC17" i="313"/>
  <c r="AB17" i="313"/>
  <c r="AA17" i="313"/>
  <c r="Z17" i="313"/>
  <c r="Y17" i="313"/>
  <c r="X17" i="313"/>
  <c r="W17" i="313"/>
  <c r="V17" i="313"/>
  <c r="U17" i="313"/>
  <c r="T17" i="313"/>
  <c r="S17" i="313"/>
  <c r="AR16" i="313"/>
  <c r="AQ16" i="313"/>
  <c r="AP16" i="313"/>
  <c r="AO16" i="313"/>
  <c r="AN16" i="313"/>
  <c r="AM16" i="313"/>
  <c r="AL16" i="313"/>
  <c r="AK16" i="313"/>
  <c r="AJ16" i="313"/>
  <c r="AI16" i="313"/>
  <c r="AH16" i="313"/>
  <c r="AG16" i="313"/>
  <c r="AF16" i="313"/>
  <c r="AE16" i="313"/>
  <c r="AD16" i="313"/>
  <c r="AC16" i="313"/>
  <c r="AB16" i="313"/>
  <c r="AA16" i="313"/>
  <c r="Z16" i="313"/>
  <c r="Y16" i="313"/>
  <c r="X16" i="313"/>
  <c r="W16" i="313"/>
  <c r="V16" i="313"/>
  <c r="U16" i="313"/>
  <c r="T16" i="313"/>
  <c r="S16" i="313"/>
  <c r="AR15" i="313"/>
  <c r="AQ15" i="313"/>
  <c r="AP15" i="313"/>
  <c r="AO15" i="313"/>
  <c r="AN15" i="313"/>
  <c r="AM15" i="313"/>
  <c r="AL15" i="313"/>
  <c r="AK15" i="313"/>
  <c r="AJ15" i="313"/>
  <c r="AI15" i="313"/>
  <c r="AH15" i="313"/>
  <c r="AG15" i="313"/>
  <c r="AF15" i="313"/>
  <c r="AE15" i="313"/>
  <c r="AD15" i="313"/>
  <c r="AC15" i="313"/>
  <c r="AB15" i="313"/>
  <c r="AA15" i="313"/>
  <c r="Z15" i="313"/>
  <c r="Y15" i="313"/>
  <c r="X15" i="313"/>
  <c r="W15" i="313"/>
  <c r="V15" i="313"/>
  <c r="U15" i="313"/>
  <c r="T15" i="313"/>
  <c r="S15" i="313"/>
  <c r="AR14" i="313"/>
  <c r="AQ14" i="313"/>
  <c r="AP14" i="313"/>
  <c r="AO14" i="313"/>
  <c r="AN14" i="313"/>
  <c r="AM14" i="313"/>
  <c r="AL14" i="313"/>
  <c r="AK14" i="313"/>
  <c r="AJ14" i="313"/>
  <c r="AI14" i="313"/>
  <c r="AH14" i="313"/>
  <c r="AG14" i="313"/>
  <c r="AF14" i="313"/>
  <c r="AE14" i="313"/>
  <c r="AD14" i="313"/>
  <c r="AC14" i="313"/>
  <c r="AB14" i="313"/>
  <c r="AA14" i="313"/>
  <c r="Z14" i="313"/>
  <c r="Y14" i="313"/>
  <c r="X14" i="313"/>
  <c r="W14" i="313"/>
  <c r="V14" i="313"/>
  <c r="U14" i="313"/>
  <c r="T14" i="313"/>
  <c r="S14" i="313"/>
  <c r="AR13" i="313"/>
  <c r="AQ13" i="313"/>
  <c r="AP13" i="313"/>
  <c r="AO13" i="313"/>
  <c r="AN13" i="313"/>
  <c r="AM13" i="313"/>
  <c r="AL13" i="313"/>
  <c r="AK13" i="313"/>
  <c r="AJ13" i="313"/>
  <c r="AI13" i="313"/>
  <c r="AH13" i="313"/>
  <c r="AG13" i="313"/>
  <c r="AF13" i="313"/>
  <c r="AE13" i="313"/>
  <c r="AD13" i="313"/>
  <c r="AC13" i="313"/>
  <c r="AB13" i="313"/>
  <c r="AA13" i="313"/>
  <c r="Z13" i="313"/>
  <c r="Y13" i="313"/>
  <c r="X13" i="313"/>
  <c r="W13" i="313"/>
  <c r="V13" i="313"/>
  <c r="U13" i="313"/>
  <c r="T13" i="313"/>
  <c r="S13" i="313"/>
  <c r="AR12" i="313"/>
  <c r="AQ12" i="313"/>
  <c r="AP12" i="313"/>
  <c r="AO12" i="313"/>
  <c r="AN12" i="313"/>
  <c r="AM12" i="313"/>
  <c r="AL12" i="313"/>
  <c r="AK12" i="313"/>
  <c r="AJ12" i="313"/>
  <c r="AI12" i="313"/>
  <c r="AH12" i="313"/>
  <c r="AG12" i="313"/>
  <c r="AF12" i="313"/>
  <c r="AE12" i="313"/>
  <c r="AD12" i="313"/>
  <c r="AC12" i="313"/>
  <c r="AB12" i="313"/>
  <c r="AA12" i="313"/>
  <c r="Z12" i="313"/>
  <c r="Y12" i="313"/>
  <c r="X12" i="313"/>
  <c r="W12" i="313"/>
  <c r="V12" i="313"/>
  <c r="U12" i="313"/>
  <c r="T12" i="313"/>
  <c r="S12" i="313"/>
  <c r="AR11" i="313"/>
  <c r="AN5" i="326" s="1"/>
  <c r="AQ11" i="313"/>
  <c r="AM5" i="326" s="1"/>
  <c r="AP11" i="313"/>
  <c r="AL5" i="326" s="1"/>
  <c r="AO11" i="313"/>
  <c r="AK5" i="326" s="1"/>
  <c r="AN11" i="313"/>
  <c r="AJ5" i="326" s="1"/>
  <c r="AM11" i="313"/>
  <c r="AI5" i="326" s="1"/>
  <c r="AL11" i="313"/>
  <c r="AH5" i="326" s="1"/>
  <c r="AK11" i="313"/>
  <c r="AG5" i="326" s="1"/>
  <c r="AJ11" i="313"/>
  <c r="AF5" i="326" s="1"/>
  <c r="AI11" i="313"/>
  <c r="AE5" i="326" s="1"/>
  <c r="AH11" i="313"/>
  <c r="AD5" i="326" s="1"/>
  <c r="AG11" i="313"/>
  <c r="AC5" i="326" s="1"/>
  <c r="AF11" i="313"/>
  <c r="AB5" i="326" s="1"/>
  <c r="AE11" i="313"/>
  <c r="AA5" i="326" s="1"/>
  <c r="AD11" i="313"/>
  <c r="Z5" i="326" s="1"/>
  <c r="AC11" i="313"/>
  <c r="Y5" i="326" s="1"/>
  <c r="AB11" i="313"/>
  <c r="X5" i="326" s="1"/>
  <c r="AA11" i="313"/>
  <c r="W5" i="326" s="1"/>
  <c r="Z11" i="313"/>
  <c r="V5" i="326" s="1"/>
  <c r="Y11" i="313"/>
  <c r="U5" i="326" s="1"/>
  <c r="X11" i="313"/>
  <c r="T5" i="326" s="1"/>
  <c r="W11" i="313"/>
  <c r="S5" i="326" s="1"/>
  <c r="V11" i="313"/>
  <c r="R5" i="326" s="1"/>
  <c r="U11" i="313"/>
  <c r="Q5" i="326" s="1"/>
  <c r="T11" i="313"/>
  <c r="P5" i="326" s="1"/>
  <c r="S11" i="313"/>
  <c r="O5" i="326" s="1"/>
  <c r="AR10" i="313"/>
  <c r="AQ10" i="313"/>
  <c r="AP10" i="313"/>
  <c r="AO10" i="313"/>
  <c r="AN10" i="313"/>
  <c r="AM10" i="313"/>
  <c r="AL10" i="313"/>
  <c r="AK10" i="313"/>
  <c r="AJ10" i="313"/>
  <c r="AI10" i="313"/>
  <c r="AH10" i="313"/>
  <c r="AG10" i="313"/>
  <c r="AF10" i="313"/>
  <c r="AE10" i="313"/>
  <c r="AD10" i="313"/>
  <c r="AC10" i="313"/>
  <c r="AB10" i="313"/>
  <c r="AA10" i="313"/>
  <c r="Z10" i="313"/>
  <c r="Y10" i="313"/>
  <c r="X10" i="313"/>
  <c r="W10" i="313"/>
  <c r="V10" i="313"/>
  <c r="U10" i="313"/>
  <c r="T10" i="313"/>
  <c r="S10" i="313"/>
  <c r="AR9" i="313"/>
  <c r="AQ9" i="313"/>
  <c r="AP9" i="313"/>
  <c r="AO9" i="313"/>
  <c r="AN9" i="313"/>
  <c r="AM9" i="313"/>
  <c r="AL9" i="313"/>
  <c r="AK9" i="313"/>
  <c r="AJ9" i="313"/>
  <c r="AI9" i="313"/>
  <c r="AH9" i="313"/>
  <c r="AG9" i="313"/>
  <c r="AF9" i="313"/>
  <c r="AE9" i="313"/>
  <c r="AD9" i="313"/>
  <c r="AC9" i="313"/>
  <c r="AB9" i="313"/>
  <c r="AA9" i="313"/>
  <c r="Z9" i="313"/>
  <c r="Y9" i="313"/>
  <c r="X9" i="313"/>
  <c r="W9" i="313"/>
  <c r="V9" i="313"/>
  <c r="U9" i="313"/>
  <c r="T9" i="313"/>
  <c r="S9" i="313"/>
  <c r="AR8" i="313"/>
  <c r="AQ8" i="313"/>
  <c r="AP8" i="313"/>
  <c r="AO8" i="313"/>
  <c r="AN8" i="313"/>
  <c r="AM8" i="313"/>
  <c r="AL8" i="313"/>
  <c r="AK8" i="313"/>
  <c r="AJ8" i="313"/>
  <c r="AI8" i="313"/>
  <c r="AH8" i="313"/>
  <c r="AG8" i="313"/>
  <c r="AF8" i="313"/>
  <c r="AE8" i="313"/>
  <c r="AD8" i="313"/>
  <c r="AC8" i="313"/>
  <c r="AB8" i="313"/>
  <c r="AA8" i="313"/>
  <c r="Z8" i="313"/>
  <c r="Y8" i="313"/>
  <c r="X8" i="313"/>
  <c r="W8" i="313"/>
  <c r="V8" i="313"/>
  <c r="U8" i="313"/>
  <c r="T8" i="313"/>
  <c r="S8" i="313"/>
  <c r="AR7" i="313"/>
  <c r="AQ7" i="313"/>
  <c r="AP7" i="313"/>
  <c r="AO7" i="313"/>
  <c r="AN7" i="313"/>
  <c r="AM7" i="313"/>
  <c r="AL7" i="313"/>
  <c r="AK7" i="313"/>
  <c r="AJ7" i="313"/>
  <c r="AI7" i="313"/>
  <c r="AH7" i="313"/>
  <c r="AG7" i="313"/>
  <c r="AF7" i="313"/>
  <c r="AE7" i="313"/>
  <c r="AD7" i="313"/>
  <c r="AC7" i="313"/>
  <c r="AB7" i="313"/>
  <c r="AA7" i="313"/>
  <c r="Z7" i="313"/>
  <c r="Y7" i="313"/>
  <c r="X7" i="313"/>
  <c r="W7" i="313"/>
  <c r="V7" i="313"/>
  <c r="U7" i="313"/>
  <c r="T7" i="313"/>
  <c r="S7" i="313"/>
  <c r="Y22" i="313" l="1"/>
  <c r="AC22" i="313"/>
  <c r="AG22" i="313"/>
  <c r="AO22" i="313"/>
  <c r="AE22" i="313"/>
  <c r="X22" i="313"/>
  <c r="AB22" i="313"/>
  <c r="AN22" i="313"/>
  <c r="AR22" i="313"/>
  <c r="T22" i="313"/>
  <c r="AF22" i="313"/>
  <c r="AJ22" i="313"/>
  <c r="S22" i="313"/>
  <c r="W22" i="313"/>
  <c r="AA22" i="313"/>
  <c r="AI22" i="313"/>
  <c r="AM22" i="313"/>
  <c r="AQ22" i="313"/>
  <c r="U22" i="313"/>
  <c r="AK22" i="313"/>
  <c r="V22" i="313"/>
  <c r="Z22" i="313"/>
  <c r="AD22" i="313"/>
  <c r="AH22" i="313"/>
  <c r="AL22" i="313"/>
  <c r="AP22" i="313"/>
  <c r="Z56" i="298" l="1"/>
  <c r="Y56" i="298"/>
  <c r="X56" i="298"/>
  <c r="W56" i="298"/>
  <c r="V56" i="298"/>
  <c r="U56" i="298"/>
  <c r="T56" i="298"/>
  <c r="S56" i="298"/>
  <c r="Z55" i="298"/>
  <c r="Y55" i="298"/>
  <c r="X55" i="298"/>
  <c r="W55" i="298"/>
  <c r="V55" i="298"/>
  <c r="U55" i="298"/>
  <c r="T55" i="298"/>
  <c r="S55" i="298"/>
  <c r="Z54" i="298"/>
  <c r="Y54" i="298"/>
  <c r="X54" i="298"/>
  <c r="W54" i="298"/>
  <c r="V54" i="298"/>
  <c r="U54" i="298"/>
  <c r="T54" i="298"/>
  <c r="S54" i="298"/>
  <c r="Z53" i="298"/>
  <c r="Y53" i="298"/>
  <c r="X53" i="298"/>
  <c r="W53" i="298"/>
  <c r="V53" i="298"/>
  <c r="U53" i="298"/>
  <c r="T53" i="298"/>
  <c r="S53" i="298"/>
  <c r="Z33" i="298"/>
  <c r="Y33" i="298"/>
  <c r="X33" i="298"/>
  <c r="W33" i="298"/>
  <c r="V33" i="298"/>
  <c r="U33" i="298"/>
  <c r="T33" i="298"/>
  <c r="S33" i="298"/>
  <c r="Z32" i="298"/>
  <c r="Y32" i="298"/>
  <c r="X32" i="298"/>
  <c r="W32" i="298"/>
  <c r="V32" i="298"/>
  <c r="U32" i="298"/>
  <c r="T32" i="298"/>
  <c r="S32" i="298"/>
  <c r="Z31" i="298"/>
  <c r="Y31" i="298"/>
  <c r="X31" i="298"/>
  <c r="W31" i="298"/>
  <c r="V31" i="298"/>
  <c r="U31" i="298"/>
  <c r="T31" i="298"/>
  <c r="S31" i="298"/>
  <c r="Z30" i="298"/>
  <c r="Y30" i="298"/>
  <c r="X30" i="298"/>
  <c r="W30" i="298"/>
  <c r="V30" i="298"/>
  <c r="U30" i="298"/>
  <c r="T30" i="298"/>
  <c r="S30" i="298"/>
  <c r="Z10" i="298"/>
  <c r="Y10" i="298"/>
  <c r="X10" i="298"/>
  <c r="W10" i="298"/>
  <c r="V10" i="298"/>
  <c r="U10" i="298"/>
  <c r="T10" i="298"/>
  <c r="S10" i="298"/>
  <c r="Z9" i="298"/>
  <c r="Y9" i="298"/>
  <c r="X9" i="298"/>
  <c r="W9" i="298"/>
  <c r="V9" i="298"/>
  <c r="U9" i="298"/>
  <c r="T9" i="298"/>
  <c r="S9" i="298"/>
  <c r="Z8" i="298"/>
  <c r="Y8" i="298"/>
  <c r="X8" i="298"/>
  <c r="W8" i="298"/>
  <c r="V8" i="298"/>
  <c r="U8" i="298"/>
  <c r="T8" i="298"/>
  <c r="S8" i="298"/>
  <c r="Z7" i="298"/>
  <c r="Y7" i="298"/>
  <c r="X7" i="298"/>
  <c r="W7" i="298"/>
  <c r="V7" i="298"/>
  <c r="U7" i="298"/>
  <c r="T7" i="298"/>
  <c r="S7" i="298"/>
  <c r="Z79" i="298"/>
  <c r="Y79" i="298"/>
  <c r="X79" i="298"/>
  <c r="W79" i="298"/>
  <c r="V79" i="298"/>
  <c r="U79" i="298"/>
  <c r="T79" i="298"/>
  <c r="S79" i="298"/>
  <c r="Z78" i="298"/>
  <c r="Y78" i="298"/>
  <c r="X78" i="298"/>
  <c r="W78" i="298"/>
  <c r="V78" i="298"/>
  <c r="U78" i="298"/>
  <c r="T78" i="298"/>
  <c r="Z77" i="298"/>
  <c r="Y77" i="298"/>
  <c r="X77" i="298"/>
  <c r="W77" i="298"/>
  <c r="V77" i="298"/>
  <c r="U77" i="298"/>
  <c r="T77" i="298"/>
  <c r="Z76" i="298"/>
  <c r="Y76" i="298"/>
  <c r="X76" i="298"/>
  <c r="W76" i="298"/>
  <c r="V76" i="298"/>
  <c r="U76" i="298"/>
  <c r="T76" i="298"/>
  <c r="S78" i="298"/>
  <c r="S77" i="298"/>
  <c r="S76" i="298"/>
  <c r="Z72" i="290" l="1"/>
  <c r="Y72" i="290"/>
  <c r="X72" i="290"/>
  <c r="W72" i="290"/>
  <c r="V72" i="290"/>
  <c r="U72" i="290"/>
  <c r="T72" i="290"/>
  <c r="S72" i="290"/>
  <c r="Z22" i="290"/>
  <c r="Y22" i="290"/>
  <c r="X22" i="290"/>
  <c r="W22" i="290"/>
  <c r="V22" i="290"/>
  <c r="U22" i="290"/>
  <c r="T22" i="290"/>
  <c r="S22" i="290"/>
  <c r="Z72" i="289"/>
  <c r="Y72" i="289"/>
  <c r="X72" i="289"/>
  <c r="W72" i="289"/>
  <c r="V72" i="289"/>
  <c r="U72" i="289"/>
  <c r="T72" i="289"/>
  <c r="S72" i="289"/>
  <c r="Z22" i="289"/>
  <c r="Y22" i="289"/>
  <c r="X22" i="289"/>
  <c r="W22" i="289"/>
  <c r="V22" i="289"/>
  <c r="U22" i="289"/>
  <c r="T22" i="289"/>
  <c r="S22" i="289"/>
  <c r="Z95" i="288"/>
  <c r="Y95" i="288"/>
  <c r="X95" i="288"/>
  <c r="W95" i="288"/>
  <c r="V95" i="288"/>
  <c r="U95" i="288"/>
  <c r="T95" i="288"/>
  <c r="S95" i="288"/>
  <c r="Z22" i="288"/>
  <c r="Y22" i="288"/>
  <c r="X22" i="288"/>
  <c r="W22" i="288"/>
  <c r="V22" i="288"/>
  <c r="U22" i="288"/>
  <c r="T22" i="288"/>
  <c r="S22" i="288"/>
  <c r="Z70" i="287"/>
  <c r="Y70" i="287"/>
  <c r="X70" i="287"/>
  <c r="W70" i="287"/>
  <c r="V70" i="287"/>
  <c r="U70" i="287"/>
  <c r="T70" i="287"/>
  <c r="S70" i="287"/>
  <c r="Z22" i="287"/>
  <c r="Y22" i="287"/>
  <c r="X22" i="287"/>
  <c r="W22" i="287"/>
  <c r="V22" i="287"/>
  <c r="U22" i="287"/>
  <c r="T22" i="287"/>
  <c r="S22" i="287"/>
  <c r="Z97" i="286" l="1"/>
  <c r="Y97" i="286"/>
  <c r="X97" i="286"/>
  <c r="W97" i="286"/>
  <c r="V97" i="286"/>
  <c r="U97" i="286"/>
  <c r="T97" i="286"/>
  <c r="S97" i="286"/>
  <c r="Z72" i="286"/>
  <c r="Y72" i="286"/>
  <c r="X72" i="286"/>
  <c r="W72" i="286"/>
  <c r="V72" i="286"/>
  <c r="U72" i="286"/>
  <c r="T72" i="286"/>
  <c r="S72" i="286"/>
  <c r="Z47" i="286"/>
  <c r="Y47" i="286"/>
  <c r="X47" i="286"/>
  <c r="W47" i="286"/>
  <c r="V47" i="286"/>
  <c r="U47" i="286"/>
  <c r="T47" i="286"/>
  <c r="S47" i="286"/>
  <c r="Z22" i="286"/>
  <c r="Y22" i="286"/>
  <c r="X22" i="286"/>
  <c r="W22" i="286"/>
  <c r="V22" i="286"/>
  <c r="U22" i="286"/>
  <c r="T22" i="286"/>
  <c r="S22" i="286"/>
  <c r="U27" i="273" l="1"/>
  <c r="U26" i="273"/>
  <c r="U25" i="273"/>
  <c r="U24" i="273"/>
  <c r="U23" i="273"/>
  <c r="U22" i="273"/>
  <c r="U21" i="273"/>
  <c r="U20" i="273"/>
  <c r="U19" i="273"/>
  <c r="U18" i="273"/>
  <c r="U17" i="273"/>
  <c r="U16" i="273"/>
  <c r="U15" i="273"/>
  <c r="U14" i="273"/>
  <c r="U13" i="273"/>
  <c r="U12" i="273"/>
  <c r="U11" i="273"/>
  <c r="U10" i="273"/>
  <c r="U9" i="273"/>
  <c r="U8" i="273"/>
  <c r="U7" i="273"/>
  <c r="U6" i="273"/>
  <c r="U5" i="273"/>
  <c r="U4" i="273"/>
  <c r="T4" i="273"/>
  <c r="T5" i="273" s="1"/>
  <c r="T6" i="273" s="1"/>
  <c r="T7" i="273" s="1"/>
  <c r="T8" i="273" s="1"/>
  <c r="T9" i="273" s="1"/>
  <c r="T10" i="273" s="1"/>
  <c r="T11" i="273" s="1"/>
  <c r="T12" i="273" s="1"/>
  <c r="T13" i="273" s="1"/>
  <c r="T14" i="273" s="1"/>
  <c r="T15" i="273" s="1"/>
  <c r="T16" i="273" s="1"/>
  <c r="T17" i="273" s="1"/>
  <c r="T18" i="273" s="1"/>
  <c r="T19" i="273" s="1"/>
  <c r="T20" i="273" s="1"/>
  <c r="T21" i="273" s="1"/>
  <c r="T22" i="273" s="1"/>
  <c r="T23" i="273" s="1"/>
  <c r="T24" i="273" s="1"/>
  <c r="T25" i="273" s="1"/>
  <c r="T26" i="273" s="1"/>
  <c r="T27" i="273" s="1"/>
  <c r="T28" i="273" s="1"/>
  <c r="N5" i="258" l="1"/>
  <c r="O5" i="258"/>
  <c r="P5" i="258"/>
  <c r="Q5" i="258"/>
  <c r="R5" i="258"/>
  <c r="S5" i="258"/>
  <c r="T5" i="258"/>
  <c r="U5" i="258"/>
  <c r="V5" i="258"/>
  <c r="W5" i="258"/>
  <c r="X5" i="258"/>
  <c r="Y5" i="258"/>
  <c r="Z5" i="258"/>
  <c r="AA5" i="258"/>
  <c r="AB5" i="258"/>
  <c r="AC5" i="258"/>
  <c r="AD5" i="258"/>
  <c r="AE5" i="258"/>
  <c r="AF5" i="258"/>
  <c r="AG5" i="258"/>
  <c r="AH5" i="258"/>
  <c r="AI5" i="258"/>
  <c r="AJ5" i="258"/>
  <c r="AK5" i="258"/>
  <c r="AL5" i="258"/>
  <c r="N6" i="258"/>
  <c r="O6" i="258"/>
  <c r="P6" i="258"/>
  <c r="Q6" i="258"/>
  <c r="R6" i="258"/>
  <c r="S6" i="258"/>
  <c r="T6" i="258"/>
  <c r="U6" i="258"/>
  <c r="V6" i="258"/>
  <c r="W6" i="258"/>
  <c r="X6" i="258"/>
  <c r="Y6" i="258"/>
  <c r="Z6" i="258"/>
  <c r="AA6" i="258"/>
  <c r="AB6" i="258"/>
  <c r="AC6" i="258"/>
  <c r="AD6" i="258"/>
  <c r="AE6" i="258"/>
  <c r="AF6" i="258"/>
  <c r="AG6" i="258"/>
  <c r="AH6" i="258"/>
  <c r="AI6" i="258"/>
  <c r="AJ6" i="258"/>
  <c r="AK6" i="258"/>
  <c r="AL6" i="258"/>
  <c r="N7" i="258"/>
  <c r="O7" i="258"/>
  <c r="P7" i="258"/>
  <c r="Q7" i="258"/>
  <c r="R7" i="258"/>
  <c r="S7" i="258"/>
  <c r="T7" i="258"/>
  <c r="U7" i="258"/>
  <c r="V7" i="258"/>
  <c r="W7" i="258"/>
  <c r="X7" i="258"/>
  <c r="Y7" i="258"/>
  <c r="Z7" i="258"/>
  <c r="AA7" i="258"/>
  <c r="AB7" i="258"/>
  <c r="AC7" i="258"/>
  <c r="AD7" i="258"/>
  <c r="AE7" i="258"/>
  <c r="AF7" i="258"/>
  <c r="AG7" i="258"/>
  <c r="AH7" i="258"/>
  <c r="AI7" i="258"/>
  <c r="AJ7" i="258"/>
  <c r="AK7" i="258"/>
  <c r="AL7" i="258"/>
  <c r="N8" i="258"/>
  <c r="O8" i="258"/>
  <c r="P8" i="258"/>
  <c r="Q8" i="258"/>
  <c r="R8" i="258"/>
  <c r="S8" i="258"/>
  <c r="T8" i="258"/>
  <c r="U8" i="258"/>
  <c r="V8" i="258"/>
  <c r="W8" i="258"/>
  <c r="X8" i="258"/>
  <c r="Y8" i="258"/>
  <c r="Z8" i="258"/>
  <c r="AA8" i="258"/>
  <c r="AB8" i="258"/>
  <c r="AC8" i="258"/>
  <c r="AD8" i="258"/>
  <c r="AE8" i="258"/>
  <c r="AF8" i="258"/>
  <c r="AG8" i="258"/>
  <c r="AH8" i="258"/>
  <c r="AI8" i="258"/>
  <c r="AJ8" i="258"/>
  <c r="AK8" i="258"/>
  <c r="AL8" i="258"/>
  <c r="N9" i="258"/>
  <c r="O9" i="258"/>
  <c r="P9" i="258"/>
  <c r="Q9" i="258"/>
  <c r="R9" i="258"/>
  <c r="S9" i="258"/>
  <c r="T9" i="258"/>
  <c r="U9" i="258"/>
  <c r="V9" i="258"/>
  <c r="W9" i="258"/>
  <c r="X9" i="258"/>
  <c r="Y9" i="258"/>
  <c r="Z9" i="258"/>
  <c r="AA9" i="258"/>
  <c r="AB9" i="258"/>
  <c r="AC9" i="258"/>
  <c r="AD9" i="258"/>
  <c r="AE9" i="258"/>
  <c r="AF9" i="258"/>
  <c r="AG9" i="258"/>
  <c r="AH9" i="258"/>
  <c r="AI9" i="258"/>
  <c r="AJ9" i="258"/>
  <c r="AK9" i="258"/>
  <c r="AL9" i="258"/>
  <c r="N10" i="258"/>
  <c r="O10" i="258"/>
  <c r="P10" i="258"/>
  <c r="Q10" i="258"/>
  <c r="R10" i="258"/>
  <c r="S10" i="258"/>
  <c r="T10" i="258"/>
  <c r="U10" i="258"/>
  <c r="V10" i="258"/>
  <c r="W10" i="258"/>
  <c r="X10" i="258"/>
  <c r="Y10" i="258"/>
  <c r="Z10" i="258"/>
  <c r="AA10" i="258"/>
  <c r="AB10" i="258"/>
  <c r="AC10" i="258"/>
  <c r="AD10" i="258"/>
  <c r="AE10" i="258"/>
  <c r="AF10" i="258"/>
  <c r="AG10" i="258"/>
  <c r="AH10" i="258"/>
  <c r="AI10" i="258"/>
  <c r="AJ10" i="258"/>
  <c r="AK10" i="258"/>
  <c r="AL10" i="258"/>
  <c r="N11" i="258"/>
  <c r="O11" i="258"/>
  <c r="P11" i="258"/>
  <c r="Q11" i="258"/>
  <c r="R11" i="258"/>
  <c r="S11" i="258"/>
  <c r="T11" i="258"/>
  <c r="U11" i="258"/>
  <c r="V11" i="258"/>
  <c r="W11" i="258"/>
  <c r="X11" i="258"/>
  <c r="Y11" i="258"/>
  <c r="Z11" i="258"/>
  <c r="AA11" i="258"/>
  <c r="AB11" i="258"/>
  <c r="AC11" i="258"/>
  <c r="AD11" i="258"/>
  <c r="AE11" i="258"/>
  <c r="AF11" i="258"/>
  <c r="AG11" i="258"/>
  <c r="AH11" i="258"/>
  <c r="AI11" i="258"/>
  <c r="AJ11" i="258"/>
  <c r="AK11" i="258"/>
  <c r="AL11" i="258"/>
  <c r="N12" i="258"/>
  <c r="O12" i="258"/>
  <c r="P12" i="258"/>
  <c r="Q12" i="258"/>
  <c r="R12" i="258"/>
  <c r="S12" i="258"/>
  <c r="T12" i="258"/>
  <c r="U12" i="258"/>
  <c r="V12" i="258"/>
  <c r="W12" i="258"/>
  <c r="X12" i="258"/>
  <c r="Y12" i="258"/>
  <c r="Z12" i="258"/>
  <c r="AA12" i="258"/>
  <c r="AB12" i="258"/>
  <c r="AC12" i="258"/>
  <c r="AD12" i="258"/>
  <c r="AE12" i="258"/>
  <c r="AF12" i="258"/>
  <c r="AG12" i="258"/>
  <c r="AH12" i="258"/>
  <c r="AI12" i="258"/>
  <c r="AJ12" i="258"/>
  <c r="AK12" i="258"/>
  <c r="AL12" i="258"/>
  <c r="M6" i="258"/>
  <c r="M7" i="258"/>
  <c r="M8" i="258"/>
  <c r="M9" i="258"/>
  <c r="M10" i="258"/>
  <c r="M11" i="258"/>
  <c r="M12" i="258"/>
  <c r="M5" i="258"/>
</calcChain>
</file>

<file path=xl/sharedStrings.xml><?xml version="1.0" encoding="utf-8"?>
<sst xmlns="http://schemas.openxmlformats.org/spreadsheetml/2006/main" count="3920" uniqueCount="773">
  <si>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</si>
  <si>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</si>
  <si>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</si>
  <si>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</si>
  <si>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</si>
  <si>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</si>
  <si>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</si>
  <si>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</si>
  <si>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</si>
  <si>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</si>
  <si>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</si>
  <si>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</si>
  <si>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</si>
  <si>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</si>
  <si>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</si>
  <si>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</si>
  <si>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</si>
  <si>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</si>
  <si>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</si>
  <si>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</si>
  <si>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</si>
  <si>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</si>
  <si>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</si>
  <si>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</si>
  <si>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</si>
  <si>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</si>
  <si>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</si>
  <si>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</si>
  <si>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</si>
  <si>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</si>
  <si>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</si>
  <si>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Historic</t>
  </si>
  <si>
    <t>Gone Green</t>
  </si>
  <si>
    <t>Slow Progression</t>
  </si>
  <si>
    <t>No Progression</t>
  </si>
  <si>
    <t>Consumer Power</t>
  </si>
  <si>
    <t>Commercial</t>
  </si>
  <si>
    <t>Industrial</t>
  </si>
  <si>
    <t>Total</t>
  </si>
  <si>
    <t>Residential</t>
  </si>
  <si>
    <t>TWh</t>
  </si>
  <si>
    <t>Cold</t>
  </si>
  <si>
    <t>Wet</t>
  </si>
  <si>
    <t>Entertainment</t>
  </si>
  <si>
    <t>Computing</t>
  </si>
  <si>
    <t>Cooking</t>
  </si>
  <si>
    <t>Fluorescent Strip Lighting</t>
  </si>
  <si>
    <t>CFL</t>
  </si>
  <si>
    <t>Standard Light Bulb</t>
  </si>
  <si>
    <t>Halogen</t>
  </si>
  <si>
    <t>LED</t>
  </si>
  <si>
    <r>
      <t xml:space="preserve">Power: Annual demand for residential light bulbs by type </t>
    </r>
    <r>
      <rPr>
        <sz val="8"/>
        <color theme="1"/>
        <rFont val="Arial"/>
        <family val="2"/>
      </rPr>
      <t> </t>
    </r>
  </si>
  <si>
    <t>History</t>
  </si>
  <si>
    <t>Without TOUT</t>
  </si>
  <si>
    <t>With TOUT</t>
  </si>
  <si>
    <t xml:space="preserve">Electric vehicle charging profile for a January day </t>
  </si>
  <si>
    <t>Gas</t>
  </si>
  <si>
    <t>GW</t>
  </si>
  <si>
    <t>Millions</t>
  </si>
  <si>
    <t>TWh/year</t>
  </si>
  <si>
    <t>Electricity</t>
  </si>
  <si>
    <t>Year</t>
  </si>
  <si>
    <t>Percent of daily charge</t>
  </si>
  <si>
    <t>Time of day (HH:MM)</t>
  </si>
  <si>
    <t>MW/year</t>
  </si>
  <si>
    <t>Evs on the road</t>
  </si>
  <si>
    <t>Breakdown</t>
  </si>
  <si>
    <t>Residential Demand</t>
  </si>
  <si>
    <t>Industrial Demand</t>
  </si>
  <si>
    <t>Commercial Demand</t>
  </si>
  <si>
    <t>Millions of Appliances</t>
  </si>
  <si>
    <t>Refrigeration, Freezers</t>
  </si>
  <si>
    <t>Historic Source to 2013: Energy Consumption in the UK, Communications Market Report</t>
  </si>
  <si>
    <t>Data on an annual calendar year basis</t>
  </si>
  <si>
    <t>Source 2014 Onwards: National Grid Scenarios</t>
  </si>
  <si>
    <t>Appliance Demand TWh/yr</t>
  </si>
  <si>
    <t>Appliances Millions</t>
  </si>
  <si>
    <t>Chest Freezer</t>
  </si>
  <si>
    <t>Fridge-freezer</t>
  </si>
  <si>
    <t>Refrigerator</t>
  </si>
  <si>
    <t>Upright Freezer</t>
  </si>
  <si>
    <t>Demand TWh/yr</t>
  </si>
  <si>
    <t>Washing machines, tumble driers, dish-washers, washer-driers</t>
  </si>
  <si>
    <t>Washing Machine</t>
  </si>
  <si>
    <t>Washer-dryer</t>
  </si>
  <si>
    <t>Dishwasher</t>
  </si>
  <si>
    <t>Tumble Dryer</t>
  </si>
  <si>
    <t>TVs, DVD/VCR players, Set Top boxes</t>
  </si>
  <si>
    <t>TV</t>
  </si>
  <si>
    <t>Set Top Box</t>
  </si>
  <si>
    <t>DVD/VCR</t>
  </si>
  <si>
    <t>Games Consoles</t>
  </si>
  <si>
    <t>Laptops, dekstops, monitors, printers, multi function devices, gaming consoles</t>
  </si>
  <si>
    <t>Desktops</t>
  </si>
  <si>
    <t>Laptops</t>
  </si>
  <si>
    <t>Monitors</t>
  </si>
  <si>
    <t>Printers</t>
  </si>
  <si>
    <t>Multi-Function Devices 3</t>
  </si>
  <si>
    <t>Hobs, ovens, microwaves, kettles</t>
  </si>
  <si>
    <t>Electric Oven</t>
  </si>
  <si>
    <t>Electric Hob</t>
  </si>
  <si>
    <t>Microwave</t>
  </si>
  <si>
    <t>Kettle</t>
  </si>
  <si>
    <t>Power Supply Units, mobile phones, wifi routers, tablets</t>
  </si>
  <si>
    <t>Power Supply Units</t>
  </si>
  <si>
    <t>Internet Handsets</t>
  </si>
  <si>
    <t>Voice Only Handsets</t>
  </si>
  <si>
    <t>Residential Tablets</t>
  </si>
  <si>
    <t>Residential Routers</t>
  </si>
  <si>
    <t>History to 2013 from "Energy Consumption the UK", 2014 edition</t>
  </si>
  <si>
    <t>Future Scenarios by National Grid (2014 onwards)</t>
  </si>
  <si>
    <t>Full data set for data associated with Figure 35.</t>
  </si>
  <si>
    <t>Raw Power Annual Demands for home appliances</t>
  </si>
  <si>
    <t>This data has not been weather corrected and is in ANNUAL years, not formula years (April-March)</t>
  </si>
  <si>
    <t>Cold Appliances</t>
  </si>
  <si>
    <t>Wet Appliances</t>
  </si>
  <si>
    <t>Consumer Electronics</t>
  </si>
  <si>
    <t>Home Computing</t>
  </si>
  <si>
    <t>Power Supply Units inc Mobile Telecoms</t>
  </si>
  <si>
    <t>Transmission &amp; Distribution Losses</t>
  </si>
  <si>
    <t>Domestic Demand with new technologies</t>
  </si>
  <si>
    <t>Industrial Demand inc directs</t>
  </si>
  <si>
    <t>Appliances</t>
  </si>
  <si>
    <t>Resistive Heat</t>
  </si>
  <si>
    <t>Resistive Hot Water</t>
  </si>
  <si>
    <t>Light</t>
  </si>
  <si>
    <t>Smart Metering - Demand Reduction</t>
  </si>
  <si>
    <t>Heat Pumps</t>
  </si>
  <si>
    <t>Electric Vehicles (EVs)</t>
  </si>
  <si>
    <t>Air Conditioning</t>
  </si>
  <si>
    <t>Underlying Residential Demand</t>
  </si>
  <si>
    <t>Underlying Industrial Demand</t>
  </si>
  <si>
    <t>Commercial / Other Demand</t>
  </si>
  <si>
    <t>Underlying Commercial Demand</t>
  </si>
  <si>
    <t>Transmission and Distribution Losses</t>
  </si>
  <si>
    <t>Total Gone Green Annual Demand</t>
  </si>
  <si>
    <t>Total Slow Progression Annual Demand</t>
  </si>
  <si>
    <t>Total No Progression Annual Demand</t>
  </si>
  <si>
    <t>Annual Demand data TWh</t>
  </si>
  <si>
    <t>Consumer Power: Two thirds of GB homes have residential air conditioning by 2050</t>
  </si>
  <si>
    <t>All other scenarios: One third of GB homes have residential air conditioning by 2050</t>
  </si>
  <si>
    <t>Reference Point: DECC Pathways</t>
  </si>
  <si>
    <t>2036/37</t>
  </si>
  <si>
    <t>2037/38</t>
  </si>
  <si>
    <t>2038/39</t>
  </si>
  <si>
    <t>2039/40</t>
  </si>
  <si>
    <t>2040/41</t>
  </si>
  <si>
    <t>Electricity: Annual demand breakdown (microgen not deducted)</t>
  </si>
  <si>
    <t>Electricity: Annual demand breakdown</t>
  </si>
  <si>
    <t>Difference from 2015/16 (TWh/year)</t>
  </si>
  <si>
    <t>Electricity: Annual residential heating demand (including air conditioning) (excluding losses)</t>
  </si>
  <si>
    <t>Electricity: Residential air conditioning demand</t>
  </si>
  <si>
    <t>Electricity: Annual demand for residential resistive space heaters and hot water (excluding losses)</t>
  </si>
  <si>
    <t>Electricity: Annual demand for residential low carbon heating technologies (excluding losses)</t>
  </si>
  <si>
    <t>Lighting</t>
  </si>
  <si>
    <t>Electricity: Gone Green residential appliance annual demand by categories</t>
  </si>
  <si>
    <t>Electricity: Slow Progression residential appliance annual demand by categories</t>
  </si>
  <si>
    <t>Electricity: No Progression residential appliance annual demand by categories</t>
  </si>
  <si>
    <t>Electricity: Consumer Power residential appliance annual demand by categories</t>
  </si>
  <si>
    <t xml:space="preserve">Electricity: Gone Green annual demand for residential light bulbs </t>
  </si>
  <si>
    <t>Electricity: Slow Progression annual demand for residential light bulbs</t>
  </si>
  <si>
    <t>Electricity: Air-condition annual demand</t>
  </si>
  <si>
    <t>Electricity: Residential power supply units</t>
  </si>
  <si>
    <t>Electricity: Residential cooking</t>
  </si>
  <si>
    <t>Electricity: Residential computing</t>
  </si>
  <si>
    <t>Electricity: Residential consumer electronics</t>
  </si>
  <si>
    <t>Electricity: Wet appliances</t>
  </si>
  <si>
    <t>Electricity: Cold appliances</t>
  </si>
  <si>
    <t>Electricity: Consumer Power annual demand for residential light bulbs</t>
  </si>
  <si>
    <t>Electricity: No Progression annual demand for residential light bulbs</t>
  </si>
  <si>
    <t>Electric vehicles</t>
  </si>
  <si>
    <t xml:space="preserve">Residential </t>
  </si>
  <si>
    <t>Energy</t>
  </si>
  <si>
    <t>Energy annual demand</t>
  </si>
  <si>
    <t>Charts Contents</t>
  </si>
  <si>
    <t>Figure Title</t>
  </si>
  <si>
    <t>3. Demand</t>
  </si>
  <si>
    <t>4. Supply</t>
  </si>
  <si>
    <t>4.1 Electricity supply</t>
  </si>
  <si>
    <t>4.2 Electricity Interconnectors</t>
  </si>
  <si>
    <t>Capacity levels by scenario and year (GW)</t>
  </si>
  <si>
    <t>Aggregate peak flows (MW/year)</t>
  </si>
  <si>
    <t>Net annual flows (TWh)</t>
  </si>
  <si>
    <t>4.3 Electricity storage</t>
  </si>
  <si>
    <t>4.4 Gas Supply</t>
  </si>
  <si>
    <t>5. Environmental targets</t>
  </si>
  <si>
    <t>5.1 2020 Renewable Energy Directive target</t>
  </si>
  <si>
    <t>5.2 2050 carbon reduction target</t>
  </si>
  <si>
    <t>5.3 Sensitivities</t>
  </si>
  <si>
    <t>5.4 2050 critical path</t>
  </si>
  <si>
    <t>Litium-ion battery cost trend</t>
  </si>
  <si>
    <t>Total installed stoage capacity</t>
  </si>
  <si>
    <t>3. DEMAND</t>
  </si>
  <si>
    <t>3.1 Energy Demand</t>
  </si>
  <si>
    <t>4. SUPPLY</t>
  </si>
  <si>
    <t>4.1 Electricity Supply</t>
  </si>
  <si>
    <t>4.3 Electricity Storage</t>
  </si>
  <si>
    <t>5. ENVIRONMENTAL TARGETS</t>
  </si>
  <si>
    <t>5.1 2020 Renewable Energy Directive Target</t>
  </si>
  <si>
    <t>5.2 2050 Carbon Reduction Target</t>
  </si>
  <si>
    <t>Small devices</t>
  </si>
  <si>
    <t>Gas  - Gone Green</t>
  </si>
  <si>
    <t>Gas  - Slow Progression</t>
  </si>
  <si>
    <t>Gas  - No Progression</t>
  </si>
  <si>
    <t>Gas  - Consumer Power</t>
  </si>
  <si>
    <t>Electricity  - Gone Green</t>
  </si>
  <si>
    <t>Electricity  - Slow Progression</t>
  </si>
  <si>
    <t>Electricity  - No Progression</t>
  </si>
  <si>
    <t>Electricity  - Consumer Power</t>
  </si>
  <si>
    <t>Gas &amp; Electricity: annual I&amp;C demand</t>
  </si>
  <si>
    <t>GW installed</t>
  </si>
  <si>
    <t>Lithium-ion battery prices</t>
  </si>
  <si>
    <t>Historic Average</t>
  </si>
  <si>
    <t>Forecast Average</t>
  </si>
  <si>
    <t xml:space="preserve">Electricity: Annual demand </t>
  </si>
  <si>
    <t>Electricity: Gone Green's demand components</t>
  </si>
  <si>
    <t>Electricity: Slow Progression's demand components</t>
  </si>
  <si>
    <t>Electricity: No Progression's demand components</t>
  </si>
  <si>
    <t>Electricity: Consumer Power's demand components</t>
  </si>
  <si>
    <t xml:space="preserve">Electricity: Average Cold Spell peak demand </t>
  </si>
  <si>
    <t xml:space="preserve">Gas and electricity: Industrial annual demand </t>
  </si>
  <si>
    <t>Gas and electricity: Commercial demand</t>
  </si>
  <si>
    <t>Electricity:  Annual residential demand (excluding EVs and losses)</t>
  </si>
  <si>
    <t>Electricity: Air-conditioners’ maximum demand out to 2050</t>
  </si>
  <si>
    <t>EVs' peak demand</t>
  </si>
  <si>
    <t>Electricity:  Industrial and commercial DSR peak reduction</t>
  </si>
  <si>
    <t>Electricity:  Cumulative smart meter roll-out programmes</t>
  </si>
  <si>
    <t>Electricity: Residential peak reduction due to TOUTs and smart appliances</t>
  </si>
  <si>
    <t>3.2 Industrial and Commerical Demand</t>
  </si>
  <si>
    <t>3.3 Residential Demand</t>
  </si>
  <si>
    <t>3.4 Transport Demand</t>
  </si>
  <si>
    <t>3.5 Flexible Demand</t>
  </si>
  <si>
    <r>
      <t xml:space="preserve"> 3.1 </t>
    </r>
    <r>
      <rPr>
        <u/>
        <sz val="11"/>
        <color rgb="FFFF0000"/>
        <rFont val="Arial"/>
        <family val="2"/>
      </rPr>
      <t>Energy demand</t>
    </r>
  </si>
  <si>
    <r>
      <t xml:space="preserve"> 3.2 </t>
    </r>
    <r>
      <rPr>
        <u/>
        <sz val="11"/>
        <color rgb="FFFF0000"/>
        <rFont val="Arial"/>
        <family val="2"/>
      </rPr>
      <t>Industrial and commerial demand</t>
    </r>
  </si>
  <si>
    <r>
      <t xml:space="preserve"> 3.3 </t>
    </r>
    <r>
      <rPr>
        <u/>
        <sz val="11"/>
        <color rgb="FFFF0000"/>
        <rFont val="Arial"/>
        <family val="2"/>
      </rPr>
      <t>Residential demand</t>
    </r>
  </si>
  <si>
    <r>
      <t xml:space="preserve"> 3.4 </t>
    </r>
    <r>
      <rPr>
        <u/>
        <sz val="11"/>
        <color rgb="FFFF0000"/>
        <rFont val="Arial"/>
        <family val="2"/>
      </rPr>
      <t>Transport</t>
    </r>
  </si>
  <si>
    <r>
      <t xml:space="preserve"> 3.5 </t>
    </r>
    <r>
      <rPr>
        <u/>
        <sz val="11"/>
        <color rgb="FFFF0000"/>
        <rFont val="Arial"/>
        <family val="2"/>
      </rPr>
      <t>Flexible demand</t>
    </r>
  </si>
  <si>
    <t>Total Import Cap</t>
  </si>
  <si>
    <t>Total Export Cap</t>
  </si>
  <si>
    <t>Gas: Annual demand</t>
  </si>
  <si>
    <t>Gas: Gone Green's demand components</t>
  </si>
  <si>
    <t>Gas: Slow Progression's demand components</t>
  </si>
  <si>
    <t>Gas: No Progression's demand components</t>
  </si>
  <si>
    <t>Gas: Consumer Power's demand components</t>
  </si>
  <si>
    <t>Gas: Demand for 1-in-20 peak day</t>
  </si>
  <si>
    <t>Gas: Annual residential demand</t>
  </si>
  <si>
    <t>Distribution of heating technologies across the scenarios</t>
  </si>
  <si>
    <t>Annual supply pattern in Slow Progression</t>
  </si>
  <si>
    <t>Annual supply pattern in No Progression</t>
  </si>
  <si>
    <t>Annual supply pattern in Consumer Power</t>
  </si>
  <si>
    <t>Gas: Gone Green</t>
  </si>
  <si>
    <t>Gas: Slow Progression</t>
  </si>
  <si>
    <t>Gas: No Progression</t>
  </si>
  <si>
    <t>Gas: Consumer Power</t>
  </si>
  <si>
    <t>Electricity: Gone Green</t>
  </si>
  <si>
    <t>Electricity: Slow Progression</t>
  </si>
  <si>
    <t>Electricity: No Progression</t>
  </si>
  <si>
    <t>Electricity: Consumer Power</t>
  </si>
  <si>
    <t>Difference from 2015 (TWh/year)</t>
  </si>
  <si>
    <t>2015 baseline</t>
  </si>
  <si>
    <t>Exports</t>
  </si>
  <si>
    <t>Transport</t>
  </si>
  <si>
    <t>Other</t>
  </si>
  <si>
    <t>Combination</t>
  </si>
  <si>
    <t>Year/ Scenario</t>
  </si>
  <si>
    <t>Renewables</t>
  </si>
  <si>
    <t>Interconnectors</t>
  </si>
  <si>
    <t>Storage</t>
  </si>
  <si>
    <t>Onshore wind end of service life profile</t>
  </si>
  <si>
    <t>Fuel Type</t>
  </si>
  <si>
    <t>Biomass</t>
  </si>
  <si>
    <t>CCS</t>
  </si>
  <si>
    <t>CHP</t>
  </si>
  <si>
    <t>Coal</t>
  </si>
  <si>
    <t>Hydro</t>
  </si>
  <si>
    <t>Marine</t>
  </si>
  <si>
    <t>Nuclear</t>
  </si>
  <si>
    <t>Offshore Wind</t>
  </si>
  <si>
    <t>Onshore Wind</t>
  </si>
  <si>
    <t>Solar</t>
  </si>
  <si>
    <t>Other Thermal</t>
  </si>
  <si>
    <t>Other Renewable</t>
  </si>
  <si>
    <t>TOTAL</t>
  </si>
  <si>
    <t>Transmission Output (GWh)</t>
  </si>
  <si>
    <t>Sub Fuel Type</t>
  </si>
  <si>
    <t>Battery Storage</t>
  </si>
  <si>
    <t>Compressed Air Storage</t>
  </si>
  <si>
    <t>Pumped Storage</t>
  </si>
  <si>
    <t>Biomass CHP</t>
  </si>
  <si>
    <t>CCS - Biomass</t>
  </si>
  <si>
    <t>CCS - Gas</t>
  </si>
  <si>
    <t>Gas CHP</t>
  </si>
  <si>
    <t>CCGT</t>
  </si>
  <si>
    <t>OCGT</t>
  </si>
  <si>
    <t>Other (Gas Oil / Gas Engines)</t>
  </si>
  <si>
    <t>Wind</t>
  </si>
  <si>
    <t>Distributed Output (GWh)</t>
  </si>
  <si>
    <t>CHP - Thermal</t>
  </si>
  <si>
    <t>CHP - Renewable</t>
  </si>
  <si>
    <t>Gas Reciprocating Engines</t>
  </si>
  <si>
    <t>Diesel Reciprocating Engines</t>
  </si>
  <si>
    <t>Tidal</t>
  </si>
  <si>
    <t>Wave</t>
  </si>
  <si>
    <t>Liquid Air Storage</t>
  </si>
  <si>
    <t>Battery</t>
  </si>
  <si>
    <t>Biomass - Co Firing</t>
  </si>
  <si>
    <t>Biomass - Dedicated</t>
  </si>
  <si>
    <t xml:space="preserve">Solar </t>
  </si>
  <si>
    <t>Wind Onshore</t>
  </si>
  <si>
    <t>Wind Offshore</t>
  </si>
  <si>
    <t>Sub 1MW Output (GWh)</t>
  </si>
  <si>
    <t>PV</t>
  </si>
  <si>
    <t>mCHP</t>
  </si>
  <si>
    <t>Fuel Cell</t>
  </si>
  <si>
    <t>Anaerobic Digestion</t>
  </si>
  <si>
    <t>hydro</t>
  </si>
  <si>
    <t>Total Output (GWh)</t>
  </si>
  <si>
    <t>Low carbon</t>
  </si>
  <si>
    <t>Fossil fuel</t>
  </si>
  <si>
    <t>Power station demand</t>
  </si>
  <si>
    <t>Sum of project capacity</t>
  </si>
  <si>
    <t>Cumulative capacity</t>
  </si>
  <si>
    <t>Offshore wind</t>
  </si>
  <si>
    <t>Onshore wind</t>
  </si>
  <si>
    <t xml:space="preserve">Gas and electricity – Industrial annual demand </t>
  </si>
  <si>
    <t>Gas and electricity – Commercial demand</t>
  </si>
  <si>
    <t>Electricity – Annual residential demand (excluding EVs and losses)</t>
  </si>
  <si>
    <t>Electricity – Annual demand from electric vehicles (excluding losses)</t>
  </si>
  <si>
    <t>Electricity – Industrial and commercial DSR peak reduction</t>
  </si>
  <si>
    <t>Electricity – Cumulative smart meter roll-out programmes</t>
  </si>
  <si>
    <t>Electricity – Residential peak reduction due to TOUTs and smart appliances</t>
  </si>
  <si>
    <t>Amount of installed generation by type 2015–2020</t>
  </si>
  <si>
    <t>Amount of installed generation by type 2020–2030</t>
  </si>
  <si>
    <t>Amount of installed generation by type 2030–2040</t>
  </si>
  <si>
    <t>Gas – Annual residential demand</t>
  </si>
  <si>
    <t>Air conditioning</t>
  </si>
  <si>
    <t>Electricity – Air conditioners’ maximum demand out to 2050</t>
  </si>
  <si>
    <t>Electric vehicle peak demand</t>
  </si>
  <si>
    <t>Electricity – Residential demand reduction through smart meters</t>
  </si>
  <si>
    <t>Electricity – Electric vehicle uptake rate</t>
  </si>
  <si>
    <t>Capacity levels by scenario and year</t>
  </si>
  <si>
    <t>Aggregate peak flows</t>
  </si>
  <si>
    <t>Net annual flows</t>
  </si>
  <si>
    <t>Heat</t>
  </si>
  <si>
    <t>UK emissions history</t>
  </si>
  <si>
    <t xml:space="preserve">Carbon intensity of electricity generation
</t>
  </si>
  <si>
    <t xml:space="preserve">Total UK emissions in all scenarios
</t>
  </si>
  <si>
    <t>Total Output (TWh)</t>
  </si>
  <si>
    <t>Imports</t>
  </si>
  <si>
    <t>Bioenergy</t>
  </si>
  <si>
    <t>Electric</t>
  </si>
  <si>
    <t>Shipping</t>
  </si>
  <si>
    <t>Aviation</t>
  </si>
  <si>
    <t>Conversion</t>
  </si>
  <si>
    <t>UK Electricity Demand (TWh)</t>
  </si>
  <si>
    <t>UK Gas Demand (TWh)</t>
  </si>
  <si>
    <t>Gas to CHP</t>
  </si>
  <si>
    <t>A comparison of domestic heating by source between Gone Green and the cost-optimal sensitivity</t>
  </si>
  <si>
    <t>ASHP</t>
  </si>
  <si>
    <t>GSHP</t>
  </si>
  <si>
    <t>Electric cooking</t>
  </si>
  <si>
    <t>Hybrid ASHP</t>
  </si>
  <si>
    <t>Gas boiler</t>
  </si>
  <si>
    <t>GASHP</t>
  </si>
  <si>
    <t>Gas cooking</t>
  </si>
  <si>
    <t>Solar thermal</t>
  </si>
  <si>
    <t>Conventional</t>
  </si>
  <si>
    <t>District heating</t>
  </si>
  <si>
    <t>2050 Gone Green</t>
  </si>
  <si>
    <t>Fossil</t>
  </si>
  <si>
    <t>A comparison of electricity generation by type between Gone Green and the maximum renewable generation sensitivity</t>
  </si>
  <si>
    <t>A comparison of electricity generation by type between Gone Green and the no new nuclear sensitivity</t>
  </si>
  <si>
    <t>Slow Progression (Original)</t>
  </si>
  <si>
    <t>Slow Progression (meeting targets)</t>
  </si>
  <si>
    <t>No Progression (Original)</t>
  </si>
  <si>
    <t>No Progression (meeting targets)</t>
  </si>
  <si>
    <t>Consumer Power (Original)</t>
  </si>
  <si>
    <t>Consumer Power (meeting targets)</t>
  </si>
  <si>
    <t xml:space="preserve">Other  </t>
  </si>
  <si>
    <t>(TWh)</t>
  </si>
  <si>
    <t>%</t>
  </si>
  <si>
    <t>Heat not met by heat pumps</t>
  </si>
  <si>
    <t>Heat met by heat pumps</t>
  </si>
  <si>
    <t>Hydrogen from electrolysis</t>
  </si>
  <si>
    <t>Bioenergy lifecycle emissions</t>
  </si>
  <si>
    <t>Electricity and CHP</t>
  </si>
  <si>
    <t>Domestic Heat excluding CHP</t>
  </si>
  <si>
    <t>Services Heat excluding CHP</t>
  </si>
  <si>
    <t>Industry Heat excluding CHP</t>
  </si>
  <si>
    <t>Road transport</t>
  </si>
  <si>
    <t>Non-road transport</t>
  </si>
  <si>
    <t>Net_Emissions</t>
  </si>
  <si>
    <t>2nd Axis dummy data</t>
  </si>
  <si>
    <t>Coal CCS</t>
  </si>
  <si>
    <t>Gas CCS</t>
  </si>
  <si>
    <t>Other Renewables</t>
  </si>
  <si>
    <t>Coal non CCS</t>
  </si>
  <si>
    <t>Gas non CCS</t>
  </si>
  <si>
    <t>Gas CHP nonCCS</t>
  </si>
  <si>
    <t>Gas CHP CCS</t>
  </si>
  <si>
    <t>Direct bioenergy CCS</t>
  </si>
  <si>
    <t>Direct bioenergy non CCS</t>
  </si>
  <si>
    <t>Other renewables</t>
  </si>
  <si>
    <t>Other microgeneration</t>
  </si>
  <si>
    <t>Hydrogen</t>
  </si>
  <si>
    <t>Heat network</t>
  </si>
  <si>
    <t>Other fossil</t>
  </si>
  <si>
    <t>Road electric</t>
  </si>
  <si>
    <t>Road oil</t>
  </si>
  <si>
    <t>Road bioenergy</t>
  </si>
  <si>
    <t>Road hydrogen</t>
  </si>
  <si>
    <t>Road gas</t>
  </si>
  <si>
    <t>Traditional demand</t>
  </si>
  <si>
    <t>Domestic heat</t>
  </si>
  <si>
    <t>Service heat</t>
  </si>
  <si>
    <t>Industry heat</t>
  </si>
  <si>
    <t>Gas to power</t>
  </si>
  <si>
    <t>Gas to domestic</t>
  </si>
  <si>
    <t>Gas to service</t>
  </si>
  <si>
    <t>Gas to industry</t>
  </si>
  <si>
    <t>Gas to transport</t>
  </si>
  <si>
    <t>Hydrogen from bioCCS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</si>
  <si>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</si>
  <si>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</si>
  <si>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</si>
  <si>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</si>
  <si>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</si>
  <si>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</si>
  <si>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</si>
  <si>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</si>
  <si>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</si>
  <si>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</si>
  <si>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</si>
  <si>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</si>
  <si>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</si>
  <si>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</si>
  <si>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</si>
  <si>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UKCS</t>
  </si>
  <si>
    <t>Shale</t>
  </si>
  <si>
    <t>Green gas</t>
  </si>
  <si>
    <t>Norway</t>
  </si>
  <si>
    <t>Continent</t>
  </si>
  <si>
    <t>LNG</t>
  </si>
  <si>
    <t>Generic imports</t>
  </si>
  <si>
    <t>Demand</t>
  </si>
  <si>
    <t>Import dependency</t>
  </si>
  <si>
    <t>2050 no new nuclear sensitivity</t>
  </si>
  <si>
    <t>2050 max renewable sensitivity</t>
  </si>
  <si>
    <t>Generation capacity (GW)</t>
  </si>
  <si>
    <t>Generation output (TWh/yr)</t>
  </si>
  <si>
    <t>Percentage generation capacity and output met by type in a maximum solar scenario (2050)</t>
  </si>
  <si>
    <t>Total emissions (original scenario)</t>
  </si>
  <si>
    <t>UK renewable electricity generation history</t>
  </si>
  <si>
    <t>UK emissions</t>
  </si>
  <si>
    <t>Carbon intensity of emissions</t>
  </si>
  <si>
    <t>A comparison of electricity supply sources</t>
  </si>
  <si>
    <t>A comparison of transport demand sources</t>
  </si>
  <si>
    <t>A comparison of electricity demand</t>
  </si>
  <si>
    <t>A comparison of gas demand</t>
  </si>
  <si>
    <t>Electricity generation by type</t>
  </si>
  <si>
    <t>Proportion of heat demand met by heat pumps</t>
  </si>
  <si>
    <t>Hydrogen supply in 2050</t>
  </si>
  <si>
    <t>Carbon emissions from all adjusted scenarios</t>
  </si>
  <si>
    <t>Imports (net)</t>
  </si>
  <si>
    <t>Carbon Intensity (gCO2/KWh)</t>
  </si>
  <si>
    <t>Gone Green 2016 - Installed Capacity</t>
  </si>
  <si>
    <t>Total Capacity (MW)</t>
  </si>
  <si>
    <t>GB ACS Peak Demand</t>
  </si>
  <si>
    <t>Transmission Capacity (MW)</t>
  </si>
  <si>
    <t>Distributed Capacity (MW)</t>
  </si>
  <si>
    <t>Sub 1MW Capacity (MW)</t>
  </si>
  <si>
    <t>Gone Green 2016 - Generation output by technology</t>
  </si>
  <si>
    <t>Slow Progression 2016 - Installed Capacity</t>
  </si>
  <si>
    <t>Total Capacity</t>
  </si>
  <si>
    <t>Slow Progression 2016 - Generation output by technology</t>
  </si>
  <si>
    <t>No Progression 2016 - Installed Capacity</t>
  </si>
  <si>
    <t>No Progression 2016 - Generation output by technology</t>
  </si>
  <si>
    <t>Consumer Power 2016 - Installed Capacity</t>
  </si>
  <si>
    <t>Consumer Power 2016 - Generation output by technology</t>
  </si>
  <si>
    <t>* Tables shown only include Nuclear, Coal and Gas (excluding CCS and CHP)</t>
  </si>
  <si>
    <t>Gone Green 2016</t>
  </si>
  <si>
    <t>Totals</t>
  </si>
  <si>
    <t>Nuclear Increase</t>
  </si>
  <si>
    <t>Nuclear Decrease</t>
  </si>
  <si>
    <t>Nuclear Net</t>
  </si>
  <si>
    <t>Coal Increase</t>
  </si>
  <si>
    <t>Coal Decrease</t>
  </si>
  <si>
    <t>Coal Net</t>
  </si>
  <si>
    <t>Gas Increase</t>
  </si>
  <si>
    <t>Gas Decrease</t>
  </si>
  <si>
    <t>Gas Net</t>
  </si>
  <si>
    <t>Slow Progression 2016</t>
  </si>
  <si>
    <t>No Progression 2016</t>
  </si>
  <si>
    <t>Consumer Power 2016</t>
  </si>
  <si>
    <t>Tx Storage</t>
  </si>
  <si>
    <t>Dx Storage</t>
  </si>
  <si>
    <t>Sub 1 MW</t>
  </si>
  <si>
    <t>Gas Capacity (GW)</t>
  </si>
  <si>
    <t>Gas Output (TWh)</t>
  </si>
  <si>
    <t>Installed capacity</t>
  </si>
  <si>
    <t>Other thermal</t>
  </si>
  <si>
    <t>Other renewable</t>
  </si>
  <si>
    <t>ACS peak demand</t>
  </si>
  <si>
    <t>Solar photovoltaics</t>
  </si>
  <si>
    <t>Shoreline wave/tidal</t>
  </si>
  <si>
    <t>GWh/peak day</t>
  </si>
  <si>
    <t>Current</t>
  </si>
  <si>
    <t>GG 2040</t>
  </si>
  <si>
    <t>SP 2040</t>
  </si>
  <si>
    <t>NP 2040</t>
  </si>
  <si>
    <t>CP 2040</t>
  </si>
  <si>
    <t>New capacity</t>
  </si>
  <si>
    <t>Peak demand</t>
  </si>
  <si>
    <t>Electricity: Annual demands for residential appliances by categories</t>
  </si>
  <si>
    <t>Electricity: Annual industrial and commercial demand (excluding losses)</t>
  </si>
  <si>
    <t xml:space="preserve">Electricity: Annual residential demand (including electric vehicles and excluding losses) </t>
  </si>
  <si>
    <t>Peak supply potential in 2040</t>
  </si>
  <si>
    <t>Peak day N-1 margins</t>
  </si>
  <si>
    <t>Electricity: Residential peak demand</t>
  </si>
  <si>
    <t>Electricity: Industrial and commercial peak demand</t>
  </si>
  <si>
    <t>Percent</t>
  </si>
  <si>
    <t>Proportion of cars which are electric vehicles</t>
  </si>
  <si>
    <t>Per cent</t>
  </si>
  <si>
    <t>Proportion of homes on low carbon heating</t>
  </si>
  <si>
    <t>Proportion of generation output from low carbon sources</t>
  </si>
  <si>
    <t>Import dependency proportions</t>
  </si>
  <si>
    <t>District heat</t>
  </si>
  <si>
    <t xml:space="preserve">Total electric heating in the cost optimal sensitivity </t>
  </si>
  <si>
    <t>Total electric heating in Gone Green</t>
  </si>
  <si>
    <t>Electricity: Peak demand for reidential heat pumps</t>
  </si>
  <si>
    <t>Proportion of heat demand met by heat pumps in 2050</t>
  </si>
  <si>
    <t>Hydrogen Supply in 2050</t>
  </si>
  <si>
    <t>New installed storage capacities (excluding pumped storage)</t>
  </si>
  <si>
    <t>\</t>
  </si>
  <si>
    <t>Carbon Intensity (gCO2/kWh)</t>
  </si>
  <si>
    <t>Battery associated with solar</t>
  </si>
  <si>
    <t>Green Gas</t>
  </si>
  <si>
    <t>Pence/therm</t>
  </si>
  <si>
    <t>High Case</t>
  </si>
  <si>
    <t>Base Case</t>
  </si>
  <si>
    <t>Low Case</t>
  </si>
  <si>
    <t>$/Tonne</t>
  </si>
  <si>
    <t xml:space="preserve">Base Case </t>
  </si>
  <si>
    <t xml:space="preserve">Low Case </t>
  </si>
  <si>
    <t>£/tonne CO2</t>
  </si>
  <si>
    <t>£/MWh</t>
  </si>
  <si>
    <t>$/bbl</t>
  </si>
  <si>
    <t>Wholesale gas price (NBP)</t>
  </si>
  <si>
    <t>Wholesale coal prices</t>
  </si>
  <si>
    <t>UK carbon prices</t>
  </si>
  <si>
    <t>GB base load electricity prices</t>
  </si>
  <si>
    <t xml:space="preserve">Brent Oil </t>
  </si>
  <si>
    <t>Loft insulation uptake ranges</t>
  </si>
  <si>
    <t>Cavity wall insulation uptake ranges</t>
  </si>
  <si>
    <t>Solid wall insulation uptake ranges</t>
  </si>
  <si>
    <t>Low scenario</t>
  </si>
  <si>
    <t>Middle scenario</t>
  </si>
  <si>
    <t>High scenario</t>
  </si>
  <si>
    <t>MWh/year heat demand (includes hot water)</t>
  </si>
  <si>
    <t>Heat demand for an average new home</t>
  </si>
  <si>
    <t>Gas demand savings due to insulation</t>
  </si>
  <si>
    <t>GWh/year</t>
  </si>
  <si>
    <t>Gas demand from the National Transmission System to Ireland</t>
  </si>
  <si>
    <t>Micro-CHP</t>
  </si>
  <si>
    <t>Hybrid heat pump gas boiler</t>
  </si>
  <si>
    <t>Gas heat pump</t>
  </si>
  <si>
    <t>Fuel cell</t>
  </si>
  <si>
    <t>Installed low carbon heating technologies in Gone Green</t>
  </si>
  <si>
    <t>Installed low carbon heating technologies in Slow Progression</t>
  </si>
  <si>
    <t>Installed low carbon heating technologies in No Progression</t>
  </si>
  <si>
    <t>Installed low carbon heating technologies in Consumer Power</t>
  </si>
  <si>
    <t>Number of natural gas vehicles in GB</t>
  </si>
  <si>
    <t>LNG - Consumer Power</t>
  </si>
  <si>
    <t>LNG - No Progression</t>
  </si>
  <si>
    <t>LNG - Slow Progression</t>
  </si>
  <si>
    <t>LNG - Gone Green</t>
  </si>
  <si>
    <t>CNG - Consumer Power</t>
  </si>
  <si>
    <t>CNG - No Progression</t>
  </si>
  <si>
    <t>CNG - Slow Progression</t>
  </si>
  <si>
    <t>CNG - Gone Green</t>
  </si>
  <si>
    <t>Gas demand from natural gas vehicles in GB</t>
  </si>
  <si>
    <t>Gas - Consumer Power</t>
  </si>
  <si>
    <t>Gas - No Progression</t>
  </si>
  <si>
    <t>Gas - Slow Progression</t>
  </si>
  <si>
    <t>Gas - Gone Green</t>
  </si>
  <si>
    <t>Electricity - Consumer Power</t>
  </si>
  <si>
    <t>Electricity - No Progression</t>
  </si>
  <si>
    <t>Electricity - Slow Progression</t>
  </si>
  <si>
    <t>Electricity - Gone Green</t>
  </si>
  <si>
    <t>Residential energy prices</t>
  </si>
  <si>
    <t>Industrial / commercial energy prices</t>
  </si>
  <si>
    <t>Total generation output and carbon intensity</t>
  </si>
  <si>
    <t>Section</t>
  </si>
  <si>
    <t>Sub-section</t>
  </si>
  <si>
    <t>Tab Title</t>
  </si>
  <si>
    <t>Fig 3.1.1</t>
  </si>
  <si>
    <t>Fig 3.1.3</t>
  </si>
  <si>
    <t>Fig 3.1.2</t>
  </si>
  <si>
    <t>Fig 3.1.4</t>
  </si>
  <si>
    <t xml:space="preserve">Gas: Annual demand </t>
  </si>
  <si>
    <t>Fig 3.1.5</t>
  </si>
  <si>
    <t>Electricity: No Progression's electricity demand components</t>
  </si>
  <si>
    <t>Electricity: Gone Green's electricity demand components</t>
  </si>
  <si>
    <t>Electricity: Slow Progression's electricity demand components</t>
  </si>
  <si>
    <t>Electricity: Consumer Power's electricity demand components</t>
  </si>
  <si>
    <t xml:space="preserve">Electricity: Average cold spell peak demand </t>
  </si>
  <si>
    <t>Gas: Demand for a 1-in-20 peak day</t>
  </si>
  <si>
    <t>Fig 3.1.6</t>
  </si>
  <si>
    <t>Fig 3.1.7</t>
  </si>
  <si>
    <t>Fig 3.1.8</t>
  </si>
  <si>
    <t>Fig 3.1.9</t>
  </si>
  <si>
    <t>Fig 3.1.10</t>
  </si>
  <si>
    <t>Fig 3.1.11</t>
  </si>
  <si>
    <t>Fig 3.1.12</t>
  </si>
  <si>
    <t>CP1</t>
  </si>
  <si>
    <t>CP2</t>
  </si>
  <si>
    <t>CP3</t>
  </si>
  <si>
    <t>CP4</t>
  </si>
  <si>
    <t>CP5</t>
  </si>
  <si>
    <t>FES IN FIVE</t>
  </si>
  <si>
    <t>COMMODITY PRICES</t>
  </si>
  <si>
    <t>FinF 1</t>
  </si>
  <si>
    <t>FinF 2</t>
  </si>
  <si>
    <t>FinF 4</t>
  </si>
  <si>
    <t>FinF 3</t>
  </si>
  <si>
    <t>2. FES in Five</t>
  </si>
  <si>
    <t>PD1</t>
  </si>
  <si>
    <t>PD2</t>
  </si>
  <si>
    <t>PD3</t>
  </si>
  <si>
    <t>GD1</t>
  </si>
  <si>
    <t>GD2</t>
  </si>
  <si>
    <t>GD3</t>
  </si>
  <si>
    <t>GD4</t>
  </si>
  <si>
    <t>GD5</t>
  </si>
  <si>
    <t>GD6</t>
  </si>
  <si>
    <t>GD7</t>
  </si>
  <si>
    <t>GD8</t>
  </si>
  <si>
    <t>GD9</t>
  </si>
  <si>
    <t>GD10</t>
  </si>
  <si>
    <t>GD11</t>
  </si>
  <si>
    <t>GD12</t>
  </si>
  <si>
    <t>GD13</t>
  </si>
  <si>
    <t>GD14</t>
  </si>
  <si>
    <t>GD15</t>
  </si>
  <si>
    <t>Homes on district heating</t>
  </si>
  <si>
    <t>Fig 3.2.1</t>
  </si>
  <si>
    <t>Fig 3.2.2</t>
  </si>
  <si>
    <t>PD36a</t>
  </si>
  <si>
    <t>PD36b</t>
  </si>
  <si>
    <t>GD16</t>
  </si>
  <si>
    <t>Fig 3.3.1</t>
  </si>
  <si>
    <t>Fig 3.3.2</t>
  </si>
  <si>
    <t>Fig 3.3.6</t>
  </si>
  <si>
    <t>Fig 3.3.7</t>
  </si>
  <si>
    <t>Fig 3.3.9</t>
  </si>
  <si>
    <t>PD11a</t>
  </si>
  <si>
    <t>PD12</t>
  </si>
  <si>
    <t>PD13</t>
  </si>
  <si>
    <t>PD14</t>
  </si>
  <si>
    <t>PD15</t>
  </si>
  <si>
    <t>PD17</t>
  </si>
  <si>
    <t>PD18</t>
  </si>
  <si>
    <t>PD19</t>
  </si>
  <si>
    <t>PD20</t>
  </si>
  <si>
    <t>PD21</t>
  </si>
  <si>
    <t>PD22</t>
  </si>
  <si>
    <t>PD23</t>
  </si>
  <si>
    <t>PD24</t>
  </si>
  <si>
    <t>PD25</t>
  </si>
  <si>
    <t>PD26</t>
  </si>
  <si>
    <t>PD27</t>
  </si>
  <si>
    <t>PD28</t>
  </si>
  <si>
    <t>PD29</t>
  </si>
  <si>
    <t>PD30</t>
  </si>
  <si>
    <t>PD32a</t>
  </si>
  <si>
    <t>PD30b</t>
  </si>
  <si>
    <t>PD30a</t>
  </si>
  <si>
    <t>Fig 3.4.1</t>
  </si>
  <si>
    <t>PD37</t>
  </si>
  <si>
    <t>PD38</t>
  </si>
  <si>
    <t>PD40</t>
  </si>
  <si>
    <t>PD32</t>
  </si>
  <si>
    <t>Fig 3.5.1</t>
  </si>
  <si>
    <t>Fig 3.5.3</t>
  </si>
  <si>
    <t>Fig 3.5.4</t>
  </si>
  <si>
    <t>Fig 4.1.2</t>
  </si>
  <si>
    <t>Fig 4.1.3</t>
  </si>
  <si>
    <t>Fig 4.1.4</t>
  </si>
  <si>
    <t>Fig 4.1.5</t>
  </si>
  <si>
    <t>Fig 4.1.6</t>
  </si>
  <si>
    <t>Fig 4.1.7</t>
  </si>
  <si>
    <t>PS1</t>
  </si>
  <si>
    <t>PS2</t>
  </si>
  <si>
    <t>PS3</t>
  </si>
  <si>
    <t>PS4</t>
  </si>
  <si>
    <t>PS5</t>
  </si>
  <si>
    <t>PS6</t>
  </si>
  <si>
    <t>PS7</t>
  </si>
  <si>
    <t>PS8</t>
  </si>
  <si>
    <t>PS9</t>
  </si>
  <si>
    <t>PS10</t>
  </si>
  <si>
    <t>PS11</t>
  </si>
  <si>
    <t>PS12</t>
  </si>
  <si>
    <t>PS13</t>
  </si>
  <si>
    <t>PS14</t>
  </si>
  <si>
    <t>Fig 4.2.2</t>
  </si>
  <si>
    <t>Fig 4.2.3</t>
  </si>
  <si>
    <t>Fig 4.2.4</t>
  </si>
  <si>
    <t>Fig 4.3.1</t>
  </si>
  <si>
    <t>Fig 4.3.4</t>
  </si>
  <si>
    <t>Fig 4.4.1</t>
  </si>
  <si>
    <t>Fig 4.4.2</t>
  </si>
  <si>
    <t>Fig 4.4.3</t>
  </si>
  <si>
    <t>Fig 4.4.4</t>
  </si>
  <si>
    <t>Fig 4.4.6</t>
  </si>
  <si>
    <t>Fig 4.4.7</t>
  </si>
  <si>
    <t>Fig 4.4.8</t>
  </si>
  <si>
    <t>GS1</t>
  </si>
  <si>
    <t>GS2</t>
  </si>
  <si>
    <t>GS3</t>
  </si>
  <si>
    <t>GS4</t>
  </si>
  <si>
    <t>Fig 5.1.1</t>
  </si>
  <si>
    <t>Fig 5.2.1</t>
  </si>
  <si>
    <t>Fig 5.2.4</t>
  </si>
  <si>
    <t>Fig 5.2.5</t>
  </si>
  <si>
    <t>Fig 5.2.6</t>
  </si>
  <si>
    <t>Fig 5.2.7</t>
  </si>
  <si>
    <t>Fig 5.2.8</t>
  </si>
  <si>
    <t>Fig 5.2.9</t>
  </si>
  <si>
    <t>Fig 5.2.10</t>
  </si>
  <si>
    <t>Fig 5.3.1</t>
  </si>
  <si>
    <t>Fig 5.3.2</t>
  </si>
  <si>
    <t>Fig 5.3.3</t>
  </si>
  <si>
    <t>Fig 5.3.4</t>
  </si>
  <si>
    <t>Fig 5.4.1</t>
  </si>
  <si>
    <t>Fig 5.4.2</t>
  </si>
  <si>
    <t>Fig 5.4.3</t>
  </si>
  <si>
    <t>Fig 5.4.4</t>
  </si>
  <si>
    <t>Net movement by fuel type per year</t>
  </si>
  <si>
    <t>Solar installed capacity</t>
  </si>
  <si>
    <t>Nuclear installed capacity</t>
  </si>
  <si>
    <t>Wind installed capacity</t>
  </si>
  <si>
    <t>Storage installed capacity</t>
  </si>
  <si>
    <t>Gas installed capacity vs. Generation output</t>
  </si>
  <si>
    <t>Annual supply pattern in Gone Green</t>
  </si>
  <si>
    <t>Spotlight?</t>
  </si>
  <si>
    <t>Electric Vehicles</t>
  </si>
  <si>
    <t>Checked KAO01</t>
  </si>
  <si>
    <t>1/7/16</t>
  </si>
  <si>
    <t>This data does not reflect AEDAS v42</t>
  </si>
  <si>
    <t>KAO01</t>
  </si>
  <si>
    <t>Peak supply - Gone Green</t>
  </si>
  <si>
    <t>Peak supply - Slow Progression</t>
  </si>
  <si>
    <t>Peak supply - No Progression</t>
  </si>
  <si>
    <t>Peak supply - Consumer Power</t>
  </si>
  <si>
    <t>5.4 2050 Critical Path</t>
  </si>
  <si>
    <t>1. Commodity Prices</t>
  </si>
  <si>
    <t>Carbon Emissions from all scenarios adjusted to to hit the scenarios</t>
  </si>
  <si>
    <t>Electricity supply scenarios</t>
  </si>
  <si>
    <t>Transport supply scenarios</t>
  </si>
  <si>
    <t>Electricity demand scenarios</t>
  </si>
  <si>
    <t>Gas demand scenarios</t>
  </si>
  <si>
    <t xml:space="preserve">Heat supply scenarios - energy sources used to meet heat demand </t>
  </si>
  <si>
    <t>A comparison of heat sources</t>
  </si>
  <si>
    <t>Peak supply in Slow Progression</t>
  </si>
  <si>
    <t>Peak supply in Gone Green</t>
  </si>
  <si>
    <t>Peak supply in No Progression</t>
  </si>
  <si>
    <t>Peak supply in Consumer Power</t>
  </si>
  <si>
    <t>4.4 Gas supply</t>
  </si>
  <si>
    <t>Electricity: Peak demand for residential heat pumps</t>
  </si>
  <si>
    <t>Data updated: 2016-07-28</t>
  </si>
  <si>
    <t>Maximum</t>
  </si>
  <si>
    <t>Minimum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</si>
</sst>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6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[$-F800]dddd\,\ mmmm\ dd\,\ yyyy"/>
    <numFmt numFmtId="166" formatCode="#,##0.0"/>
    <numFmt numFmtId="167" formatCode="_-* #,##0_-;\-* #,##0_-;_-* &quot;-&quot;??_-;_-@_-"/>
    <numFmt numFmtId="168" formatCode="0.0%"/>
    <numFmt numFmtId="169" formatCode="h:mm"/>
    <numFmt numFmtId="170" formatCode="yyyy"/>
    <numFmt numFmtId="171" formatCode="###0"/>
    <numFmt numFmtId="172" formatCode="0.000"/>
    <numFmt numFmtId="173" formatCode="#,##0.000_;;\(#,##0.000\)"/>
    <numFmt numFmtId="174" formatCode="0.0000_)"/>
    <numFmt numFmtId="175" formatCode="#,##0_;;\(#,##0\)"/>
    <numFmt numFmtId="176" formatCode="0.00\ "/>
    <numFmt numFmtId="177" formatCode="&quot;$&quot;#,##0"/>
    <numFmt numFmtId="178" formatCode="&quot;$&quot;#,##0.00"/>
    <numFmt numFmtId="179" formatCode="&quot;$&quot;#,##0&quot; B&quot;"/>
    <numFmt numFmtId="180" formatCode="#,##0_);[Red]\(#,##0\);&quot;-&quot;_);[Blue]&quot;Error-&quot;@"/>
    <numFmt numFmtId="181" formatCode="0_);[Red]\(0.0\);_(* &quot;-&quot;_)"/>
    <numFmt numFmtId="182" formatCode="_-* #,##0.0_-;\-* #,##0.0_-;_-* &quot;-&quot;??_-;_-@_-"/>
    <numFmt numFmtId="183" formatCode="#,##0.0;\-#,##0.0;\ &quot;-&quot;"/>
    <numFmt numFmtId="184" formatCode="_(* #,##0_);_(* \(#,##0\);_(* &quot;-&quot;_);_(@_)"/>
    <numFmt numFmtId="185" formatCode="#,##0;\-#,##0;&quot;-&quot;"/>
    <numFmt numFmtId="186" formatCode="#,##0.0_);[Red]\(#,##0.0\)"/>
    <numFmt numFmtId="187" formatCode="#,##0.00;\(#,##0.00\)"/>
    <numFmt numFmtId="188" formatCode="#,##0.00;\-#,##0.00;&quot;-&quot;"/>
    <numFmt numFmtId="189" formatCode="_(* #,##0.00_);_(* \(#,##0.00\);_(* &quot;-&quot;??_);_(@_)"/>
    <numFmt numFmtId="190" formatCode="#,##0.00;#,##0.00;&quot;&quot;"/>
    <numFmt numFmtId="191" formatCode="#,##0.0;\-#,##0.0;&quot;&quot;"/>
    <numFmt numFmtId="192" formatCode="[$-409]h:mm:ss\ AM/PM"/>
    <numFmt numFmtId="193" formatCode="0.0_)"/>
    <numFmt numFmtId="194" formatCode="#,##0.000"/>
    <numFmt numFmtId="195" formatCode="&quot;DM&quot;#,##0"/>
    <numFmt numFmtId="196" formatCode="\$#,##0.00_);[Red]\(\$#,##0.00\)"/>
    <numFmt numFmtId="197" formatCode="&quot;$&quot;#,##0.00_);[Red]\(&quot;$&quot;#,##0.00\)"/>
    <numFmt numFmtId="198" formatCode="&quot;$&quot;#,##0_);[Red]\(&quot;$&quot;#,##0\)"/>
    <numFmt numFmtId="199" formatCode="[Red]&quot;Err&quot;;[Red]&quot;Err&quot;;&quot;OK&quot;"/>
    <numFmt numFmtId="200" formatCode="&quot;€ &quot;#,##0"/>
    <numFmt numFmtId="201" formatCode="_-[$€-2]* #,##0.00_-;\-[$€-2]* #,##0.00_-;_-[$€-2]* &quot;-&quot;??_-"/>
    <numFmt numFmtId="202" formatCode="[Magenta]&quot;Err&quot;;[Magenta]&quot;Err&quot;;[Blue]&quot;OK&quot;"/>
    <numFmt numFmtId="203" formatCode="General\ &quot;.&quot;"/>
    <numFmt numFmtId="204" formatCode="#,##0_);[Red]\(#,##0\);\-_)"/>
    <numFmt numFmtId="205" formatCode="0.0_)%;[Red]\(0.0%\);0.0_)%"/>
    <numFmt numFmtId="206" formatCode="[Red][&gt;1]&quot;&gt;100 %&quot;;[Red]\(0.0%\);0.0_)%"/>
    <numFmt numFmtId="207" formatCode="#,##0;\-#,##0;\-"/>
    <numFmt numFmtId="208" formatCode="0&quot; MW&quot;;[Red]&quot;ERR&quot;;&quot;&quot;"/>
    <numFmt numFmtId="209" formatCode="0.00\ ;\-0.00\ ;&quot;- &quot;"/>
    <numFmt numFmtId="210" formatCode="#,##0&quot; ft²&quot;"/>
    <numFmt numFmtId="211" formatCode="#,##0_);\(#,##0\);&quot;–&quot;_;&quot;&quot;"/>
    <numFmt numFmtId="212" formatCode="&quot;£&quot;\ #,##0\ "/>
    <numFmt numFmtId="213" formatCode="0.0_);[Red]\(0.0\);_(* &quot;-&quot;_)"/>
    <numFmt numFmtId="214" formatCode="&quot;$&quot;#,##0_);\(&quot;$&quot;#,##0\)"/>
    <numFmt numFmtId="215" formatCode="#,##0&quot;''&quot;"/>
    <numFmt numFmtId="216" formatCode="#,##0.0&quot;''&quot;"/>
    <numFmt numFmtId="217" formatCode="#,##0&quot;''²&quot;"/>
    <numFmt numFmtId="218" formatCode="#,##0.0&quot;''²&quot;"/>
    <numFmt numFmtId="219" formatCode="General;[Red]\-General"/>
    <numFmt numFmtId="220" formatCode="#,##0&quot; m²&quot;"/>
    <numFmt numFmtId="221" formatCode="#,##0.000&quot; m²&quot;"/>
    <numFmt numFmtId="222" formatCode="#,##0&quot;k m²&quot;"/>
    <numFmt numFmtId="223" formatCode="&quot;$M &quot;#0.0;\(&quot;$M &quot;#0.0\)"/>
    <numFmt numFmtId="224" formatCode="#,##0&quot; m&quot;"/>
    <numFmt numFmtId="225" formatCode="#,##0&quot; mm&quot;"/>
    <numFmt numFmtId="226" formatCode="#,##0\ &quot;Pts&quot;;[Red]\-#,##0\ &quot;Pts&quot;"/>
    <numFmt numFmtId="227" formatCode="mmm\-yyyy"/>
    <numFmt numFmtId="228" formatCode="0.00_)"/>
    <numFmt numFmtId="229" formatCode="#,##0_);\-#,##0_);\-_)"/>
    <numFmt numFmtId="230" formatCode="#,##0.00_);\-#,##0.00_);\-_)"/>
    <numFmt numFmtId="231" formatCode="#,##0.0_);\-#,##0.0_);\-_)"/>
    <numFmt numFmtId="232" formatCode="[$-10409]#,##0.00000000000000;\(#,##0.00000000000000\)"/>
    <numFmt numFmtId="233" formatCode="#,##0.0;\-#,##0.0;&quot;-&quot;"/>
    <numFmt numFmtId="234" formatCode="#,##0;\-#,##0;&quot;-&quot;\ "/>
    <numFmt numFmtId="235" formatCode="0.0%;0.0%;_-* &quot;-&quot;??_-;_-@_-"/>
    <numFmt numFmtId="236" formatCode="0.00%;0.00%;_-* &quot;-&quot;??_-;_-@_-"/>
    <numFmt numFmtId="237" formatCode="#,##0;\(#,##0\);\–;@"/>
    <numFmt numFmtId="238" formatCode="#,##0_);\(#,##0\);\–_);@_)"/>
    <numFmt numFmtId="239" formatCode="0_);\-0_);\-_);@_)"/>
    <numFmt numFmtId="240" formatCode="[Red][&gt;100]0.00;[Magenta][&lt;100]0.00;0.00"/>
    <numFmt numFmtId="241" formatCode="#,##0&quot; k&quot;"/>
    <numFmt numFmtId="242" formatCode="_(&quot;$&quot;* #,##0_);_(&quot;$&quot;* \(#,##0\);_(&quot;$&quot;* &quot;-&quot;_);_(@_)"/>
    <numFmt numFmtId="243" formatCode="_(&quot;$&quot;* #,##0.00_);_(&quot;$&quot;* \(#,##0.00\);_(&quot;$&quot;* &quot;-&quot;??_);_(@_)"/>
    <numFmt numFmtId="244" formatCode="_(&quot;$&quot;* #,##0&quot; B&quot;_);_(&quot;$&quot;* \(#,##0&quot; B&quot;\);_(&quot;$&quot;* &quot;–&quot;_);_(@_)"/>
    <numFmt numFmtId="245" formatCode="0_)"/>
  </numFmts>
  <fonts count="282">
    <font>
      <sz val="11"/>
      <color theme="1"/>
      <name val="Arial"/>
      <family val="2"/>
    </font>
    <font>
      <sz val="11"/>
      <color theme="1"/>
      <name val="Times New Roman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Calibri"/>
      <family val="2"/>
    </font>
    <font>
      <b/>
      <u/>
      <sz val="16"/>
      <name val="Arial"/>
      <family val="2"/>
    </font>
    <font>
      <sz val="11"/>
      <color rgb="FF000000"/>
      <name val="Calibri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b/>
      <sz val="22"/>
      <color theme="0"/>
      <name val="Arial"/>
      <family val="2"/>
    </font>
    <font>
      <sz val="10"/>
      <color theme="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u/>
      <sz val="11"/>
      <color theme="1"/>
      <name val="Arial"/>
      <family val="2"/>
      <scheme val="minor"/>
    </font>
    <font>
      <u/>
      <sz val="11"/>
      <color rgb="FFFF0000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Tahoma"/>
      <family val="2"/>
    </font>
    <font>
      <b/>
      <sz val="10"/>
      <color indexed="9"/>
      <name val="Gill Sans MT"/>
      <family val="2"/>
    </font>
    <font>
      <sz val="10"/>
      <color indexed="8"/>
      <name val="Gill Sans MT"/>
      <family val="2"/>
    </font>
    <font>
      <sz val="10"/>
      <color theme="1"/>
      <name val="Gill Sans MT"/>
      <family val="2"/>
    </font>
    <font>
      <sz val="10"/>
      <color theme="0"/>
      <name val="Gill Sans MT"/>
      <family val="2"/>
    </font>
    <font>
      <b/>
      <u/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sz val="11"/>
      <color theme="5"/>
      <name val="Calibri"/>
      <family val="2"/>
    </font>
    <font>
      <sz val="10"/>
      <color theme="5"/>
      <name val="Arial"/>
      <family val="2"/>
    </font>
    <font>
      <sz val="11"/>
      <color theme="0"/>
      <name val="Calibri"/>
      <family val="2"/>
    </font>
    <font>
      <sz val="10"/>
      <name val="Arial"/>
      <family val="2"/>
      <scheme val="minor"/>
    </font>
    <font>
      <sz val="10"/>
      <color theme="0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20"/>
      <color theme="1"/>
      <name val="Arial"/>
      <family val="2"/>
    </font>
    <font>
      <b/>
      <sz val="11"/>
      <color indexed="8"/>
      <name val="Arial"/>
      <family val="2"/>
    </font>
    <font>
      <i/>
      <u/>
      <sz val="11"/>
      <color rgb="FFFF0000"/>
      <name val="Arial"/>
      <family val="2"/>
      <scheme val="minor"/>
    </font>
    <font>
      <b/>
      <u/>
      <sz val="16"/>
      <name val="Arial"/>
      <family val="2"/>
      <scheme val="minor"/>
    </font>
    <font>
      <b/>
      <u/>
      <sz val="16"/>
      <name val="Arial"/>
      <family val="2"/>
      <scheme val="major"/>
    </font>
    <font>
      <sz val="12"/>
      <name val="Arial"/>
      <family val="2"/>
      <scheme val="major"/>
    </font>
    <font>
      <i/>
      <sz val="12"/>
      <name val="Arial"/>
      <family val="2"/>
      <scheme val="major"/>
    </font>
    <font>
      <sz val="12"/>
      <color theme="1"/>
      <name val="Arial"/>
      <family val="2"/>
      <scheme val="major"/>
    </font>
    <font>
      <sz val="12"/>
      <color theme="0"/>
      <name val="Arial"/>
      <family val="2"/>
      <scheme val="major"/>
    </font>
    <font>
      <i/>
      <sz val="12"/>
      <color theme="1"/>
      <name val="Arial"/>
      <family val="2"/>
      <scheme val="major"/>
    </font>
    <font>
      <sz val="10"/>
      <color rgb="FFFF0000"/>
      <name val="Arial"/>
      <family val="2"/>
    </font>
    <font>
      <b/>
      <sz val="10"/>
      <name val="Gill Sans MT"/>
      <family val="2"/>
    </font>
    <font>
      <sz val="10"/>
      <name val="Gill Sans MT"/>
      <family val="2"/>
    </font>
    <font>
      <u/>
      <sz val="11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b/>
      <sz val="13"/>
      <color theme="3"/>
      <name val="Times New Roman"/>
      <family val="2"/>
    </font>
    <font>
      <sz val="9.75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sz val="12"/>
      <color indexed="8"/>
      <name val="新細明體"/>
      <family val="1"/>
      <charset val="136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theme="0"/>
      <name val="Arial"/>
      <family val="2"/>
      <scheme val="minor"/>
    </font>
    <font>
      <sz val="12"/>
      <color indexed="9"/>
      <name val="Arial"/>
      <family val="2"/>
    </font>
    <font>
      <sz val="9"/>
      <color indexed="9"/>
      <name val="Arial"/>
      <family val="2"/>
    </font>
    <font>
      <sz val="12"/>
      <color indexed="9"/>
      <name val="新細明體"/>
      <family val="1"/>
      <charset val="136"/>
    </font>
    <font>
      <sz val="10"/>
      <color indexed="12"/>
      <name val="Arial"/>
      <family val="2"/>
    </font>
    <font>
      <sz val="10"/>
      <name val="Arial Cyr"/>
    </font>
    <font>
      <sz val="9"/>
      <name val="Times New Roman"/>
      <family val="1"/>
    </font>
    <font>
      <sz val="11"/>
      <color indexed="20"/>
      <name val="Calibri"/>
      <family val="2"/>
    </font>
    <font>
      <sz val="11"/>
      <color rgb="FF9C0006"/>
      <name val="Arial"/>
      <family val="2"/>
      <scheme val="minor"/>
    </font>
    <font>
      <sz val="12"/>
      <color indexed="20"/>
      <name val="Arial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u/>
      <sz val="10"/>
      <color indexed="36"/>
      <name val="Arial"/>
      <family val="2"/>
    </font>
    <font>
      <b/>
      <sz val="8"/>
      <color indexed="12"/>
      <name val="Helv"/>
      <family val="2"/>
    </font>
    <font>
      <sz val="10"/>
      <name val="Tahoma"/>
      <family val="2"/>
    </font>
    <font>
      <sz val="16"/>
      <name val="Arial"/>
      <family val="2"/>
    </font>
    <font>
      <i/>
      <sz val="10"/>
      <name val="Gill Sans MT"/>
      <family val="2"/>
    </font>
    <font>
      <b/>
      <sz val="11"/>
      <color indexed="52"/>
      <name val="Calibri"/>
      <family val="2"/>
    </font>
    <font>
      <b/>
      <sz val="11"/>
      <color rgb="FFFA7D00"/>
      <name val="Arial"/>
      <family val="2"/>
      <scheme val="minor"/>
    </font>
    <font>
      <b/>
      <sz val="12"/>
      <color indexed="52"/>
      <name val="Arial"/>
      <family val="2"/>
    </font>
    <font>
      <sz val="9"/>
      <name val="Futura Lt BT"/>
      <family val="2"/>
    </font>
    <font>
      <b/>
      <sz val="11"/>
      <color indexed="9"/>
      <name val="Calibri"/>
      <family val="2"/>
    </font>
    <font>
      <b/>
      <sz val="12"/>
      <color indexed="9"/>
      <name val="Arial"/>
      <family val="2"/>
    </font>
    <font>
      <sz val="10"/>
      <color indexed="9"/>
      <name val="Gill Sans MT"/>
      <family val="2"/>
    </font>
    <font>
      <b/>
      <i/>
      <sz val="10"/>
      <color indexed="9"/>
      <name val="Gill Sans MT"/>
      <family val="2"/>
    </font>
    <font>
      <b/>
      <i/>
      <sz val="10"/>
      <name val="Gill Sans MT"/>
      <family val="2"/>
    </font>
    <font>
      <b/>
      <sz val="11"/>
      <name val="Tahoma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3"/>
      <name val="Tms Rmn"/>
    </font>
    <font>
      <i/>
      <sz val="9"/>
      <name val="MS Sans Serif"/>
      <family val="2"/>
    </font>
    <font>
      <i/>
      <sz val="10"/>
      <color indexed="10"/>
      <name val="Arial"/>
      <family val="2"/>
    </font>
    <font>
      <sz val="9"/>
      <color indexed="8"/>
      <name val="Times New Roman"/>
      <family val="1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.8"/>
      <name val="Lucida Sans Unicode"/>
      <family val="2"/>
    </font>
    <font>
      <b/>
      <sz val="12"/>
      <color indexed="17"/>
      <name val="Symbol"/>
      <family val="1"/>
      <charset val="2"/>
    </font>
    <font>
      <b/>
      <sz val="10"/>
      <name val="Tahoma"/>
      <family val="2"/>
    </font>
    <font>
      <b/>
      <sz val="14"/>
      <color indexed="17"/>
      <name val="Arial MT"/>
    </font>
    <font>
      <b/>
      <sz val="12"/>
      <name val="Arial"/>
      <family val="2"/>
    </font>
    <font>
      <b/>
      <sz val="12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Gill Sans MT"/>
      <family val="2"/>
    </font>
    <font>
      <i/>
      <sz val="11"/>
      <color rgb="FF7F7F7F"/>
      <name val="Arial"/>
      <family val="2"/>
      <scheme val="minor"/>
    </font>
    <font>
      <i/>
      <sz val="12"/>
      <color indexed="23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sz val="14"/>
      <color indexed="32"/>
      <name val="Times New Roman"/>
      <family val="1"/>
    </font>
    <font>
      <b/>
      <sz val="9"/>
      <color indexed="17"/>
      <name val="Arial"/>
      <family val="2"/>
    </font>
    <font>
      <b/>
      <sz val="8"/>
      <color indexed="18"/>
      <name val="Arial"/>
      <family val="2"/>
    </font>
    <font>
      <sz val="6"/>
      <name val="Arial"/>
      <family val="2"/>
    </font>
    <font>
      <sz val="11"/>
      <color indexed="17"/>
      <name val="Calibri"/>
      <family val="2"/>
    </font>
    <font>
      <sz val="11"/>
      <color rgb="FF006100"/>
      <name val="Arial"/>
      <family val="2"/>
      <scheme val="minor"/>
    </font>
    <font>
      <sz val="10"/>
      <color indexed="17"/>
      <name val="Arial"/>
      <family val="2"/>
    </font>
    <font>
      <sz val="12"/>
      <color indexed="17"/>
      <name val="Arial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sz val="9"/>
      <name val="Tahoma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theme="3"/>
      <name val="Arial"/>
      <family val="2"/>
      <scheme val="minor"/>
    </font>
    <font>
      <b/>
      <sz val="15"/>
      <color indexed="56"/>
      <name val="Arial"/>
      <family val="2"/>
    </font>
    <font>
      <b/>
      <sz val="15"/>
      <color indexed="31"/>
      <name val="Calibri"/>
      <family val="2"/>
    </font>
    <font>
      <sz val="9"/>
      <color indexed="13"/>
      <name val="Arial"/>
      <family val="2"/>
    </font>
    <font>
      <b/>
      <sz val="13"/>
      <color indexed="31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3"/>
      <color indexed="62"/>
      <name val="Calibri"/>
      <family val="2"/>
    </font>
    <font>
      <b/>
      <sz val="13"/>
      <color theme="3"/>
      <name val="Arial"/>
      <family val="2"/>
      <scheme val="minor"/>
    </font>
    <font>
      <b/>
      <sz val="13"/>
      <color indexed="56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9"/>
      <name val="Gill Sans MT"/>
      <family val="2"/>
    </font>
    <font>
      <b/>
      <sz val="11"/>
      <color theme="3"/>
      <name val="Arial"/>
      <family val="2"/>
      <scheme val="minor"/>
    </font>
    <font>
      <b/>
      <sz val="11"/>
      <color indexed="31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6"/>
      <name val="Arial"/>
      <family val="2"/>
    </font>
    <font>
      <b/>
      <i/>
      <sz val="12"/>
      <color theme="0"/>
      <name val="Gill Sans MT"/>
      <family val="2"/>
    </font>
    <font>
      <i/>
      <sz val="10"/>
      <name val="Arial"/>
      <family val="2"/>
    </font>
    <font>
      <b/>
      <sz val="12"/>
      <name val="Times New Roman"/>
      <family val="1"/>
    </font>
    <font>
      <u/>
      <sz val="11"/>
      <color indexed="12"/>
      <name val="Calibri"/>
      <family val="2"/>
    </font>
    <font>
      <u/>
      <sz val="9"/>
      <color indexed="12"/>
      <name val="Arial"/>
      <family val="2"/>
    </font>
    <font>
      <u/>
      <sz val="9"/>
      <color indexed="12"/>
      <name val="Geneva"/>
    </font>
    <font>
      <u/>
      <sz val="10"/>
      <color theme="10"/>
      <name val="Gill Sans MT"/>
      <family val="2"/>
    </font>
    <font>
      <u/>
      <sz val="11"/>
      <color theme="10"/>
      <name val="Arial"/>
      <family val="2"/>
      <scheme val="minor"/>
    </font>
    <font>
      <u/>
      <sz val="8"/>
      <name val="Arial Narrow"/>
      <family val="2"/>
    </font>
    <font>
      <b/>
      <u/>
      <sz val="8"/>
      <color indexed="9"/>
      <name val="Arial Narrow"/>
      <family val="2"/>
    </font>
    <font>
      <sz val="7"/>
      <name val="FruteLight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1"/>
      <color rgb="FF3F3F76"/>
      <name val="Arial"/>
      <family val="2"/>
      <scheme val="minor"/>
    </font>
    <font>
      <sz val="11"/>
      <color indexed="25"/>
      <name val="Calibri"/>
      <family val="2"/>
    </font>
    <font>
      <sz val="12"/>
      <color indexed="62"/>
      <name val="Arial"/>
      <family val="2"/>
    </font>
    <font>
      <i/>
      <sz val="12"/>
      <color indexed="8"/>
      <name val="Arial"/>
      <family val="2"/>
    </font>
    <font>
      <b/>
      <i/>
      <sz val="10"/>
      <color indexed="12"/>
      <name val="Tahoma"/>
      <family val="2"/>
    </font>
    <font>
      <sz val="9"/>
      <name val="Arial MT"/>
    </font>
    <font>
      <sz val="11"/>
      <color indexed="52"/>
      <name val="Calibri"/>
      <family val="2"/>
    </font>
    <font>
      <sz val="11"/>
      <color rgb="FFFA7D00"/>
      <name val="Arial"/>
      <family val="2"/>
      <scheme val="minor"/>
    </font>
    <font>
      <sz val="12"/>
      <color indexed="52"/>
      <name val="Arial"/>
      <family val="2"/>
    </font>
    <font>
      <sz val="10"/>
      <color indexed="18"/>
      <name val="Arial"/>
      <family val="2"/>
    </font>
    <font>
      <i/>
      <sz val="10"/>
      <color theme="0"/>
      <name val="Gill Sans MT"/>
      <family val="2"/>
    </font>
    <font>
      <sz val="10"/>
      <name val="Calibri"/>
      <family val="2"/>
    </font>
    <font>
      <i/>
      <sz val="10"/>
      <color indexed="44"/>
      <name val="Arial"/>
      <family val="2"/>
    </font>
    <font>
      <i/>
      <sz val="10"/>
      <color indexed="40"/>
      <name val="Arial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sz val="11"/>
      <color rgb="FF9C6500"/>
      <name val="Arial"/>
      <family val="2"/>
      <scheme val="minor"/>
    </font>
    <font>
      <sz val="12"/>
      <color indexed="60"/>
      <name val="Arial"/>
      <family val="2"/>
    </font>
    <font>
      <b/>
      <i/>
      <sz val="16"/>
      <name val="Helv"/>
      <family val="2"/>
    </font>
    <font>
      <sz val="9"/>
      <color theme="1"/>
      <name val="Verdana"/>
      <family val="2"/>
    </font>
    <font>
      <sz val="11"/>
      <name val="CG Omega"/>
      <family val="2"/>
    </font>
    <font>
      <sz val="11"/>
      <color indexed="8"/>
      <name val="Tahoma"/>
      <family val="2"/>
    </font>
    <font>
      <sz val="11"/>
      <color theme="1"/>
      <name val="Verdana"/>
      <family val="2"/>
    </font>
    <font>
      <sz val="12"/>
      <color theme="1"/>
      <name val="Arial"/>
      <family val="2"/>
    </font>
    <font>
      <b/>
      <sz val="9"/>
      <name val="Times New Roman"/>
      <family val="1"/>
    </font>
    <font>
      <i/>
      <sz val="10"/>
      <name val="Helv"/>
    </font>
    <font>
      <b/>
      <sz val="11"/>
      <color indexed="63"/>
      <name val="Calibri"/>
      <family val="2"/>
    </font>
    <font>
      <b/>
      <sz val="11"/>
      <color rgb="FF3F3F3F"/>
      <name val="Arial"/>
      <family val="2"/>
      <scheme val="minor"/>
    </font>
    <font>
      <b/>
      <sz val="12"/>
      <color indexed="63"/>
      <name val="Arial"/>
      <family val="2"/>
    </font>
    <font>
      <sz val="11"/>
      <color indexed="8"/>
      <name val="Verdana"/>
      <family val="2"/>
    </font>
    <font>
      <sz val="12"/>
      <color theme="1"/>
      <name val="Calibri"/>
      <family val="2"/>
    </font>
    <font>
      <b/>
      <sz val="9"/>
      <color indexed="23"/>
      <name val="Tahoma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b/>
      <sz val="22"/>
      <color indexed="63"/>
      <name val="Tahoma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sz val="11"/>
      <name val="Tahoma"/>
      <family val="2"/>
    </font>
    <font>
      <b/>
      <sz val="8"/>
      <name val="HelveticaNeue Condensed"/>
      <family val="2"/>
    </font>
    <font>
      <b/>
      <sz val="8"/>
      <name val="HelveticaNeue Condensed"/>
    </font>
    <font>
      <sz val="8"/>
      <name val="HelveticaNeue LightCond"/>
      <family val="2"/>
    </font>
    <font>
      <sz val="8"/>
      <color indexed="17"/>
      <name val="HelveticaNeue LightCond"/>
      <family val="2"/>
    </font>
    <font>
      <sz val="10"/>
      <name val="Tms Rmn"/>
    </font>
    <font>
      <b/>
      <sz val="12"/>
      <color indexed="18"/>
      <name val="Arial"/>
      <family val="2"/>
    </font>
    <font>
      <b/>
      <sz val="7"/>
      <name val="Arial"/>
      <family val="2"/>
    </font>
    <font>
      <b/>
      <sz val="10"/>
      <color indexed="32"/>
      <name val="Arial"/>
      <family val="2"/>
    </font>
    <font>
      <sz val="9"/>
      <color indexed="28"/>
      <name val="Arial"/>
      <family val="2"/>
    </font>
    <font>
      <i/>
      <sz val="8.5"/>
      <color indexed="28"/>
      <name val="Arial"/>
      <family val="2"/>
    </font>
    <font>
      <b/>
      <sz val="10"/>
      <color indexed="28"/>
      <name val="Arial"/>
      <family val="2"/>
    </font>
    <font>
      <b/>
      <sz val="9"/>
      <color indexed="28"/>
      <name val="Arial"/>
      <family val="2"/>
    </font>
    <font>
      <sz val="9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9"/>
      <name val="Arial"/>
      <family val="2"/>
    </font>
    <font>
      <i/>
      <sz val="10"/>
      <name val="Tahoma"/>
      <family val="2"/>
    </font>
    <font>
      <b/>
      <sz val="12"/>
      <color indexed="12"/>
      <name val="Univers (W1)"/>
    </font>
    <font>
      <sz val="10"/>
      <color indexed="12"/>
      <name val="Tahoma"/>
      <family val="2"/>
    </font>
    <font>
      <sz val="11"/>
      <color indexed="10"/>
      <name val="Calibri"/>
      <family val="2"/>
    </font>
    <font>
      <sz val="12"/>
      <color indexed="10"/>
      <name val="Arial"/>
      <family val="2"/>
    </font>
    <font>
      <b/>
      <sz val="18"/>
      <name val="Arial"/>
      <family val="2"/>
    </font>
    <font>
      <b/>
      <i/>
      <sz val="14"/>
      <color indexed="48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Arial"/>
      <family val="2"/>
    </font>
    <font>
      <sz val="9"/>
      <color indexed="60"/>
      <name val="Arial"/>
      <family val="2"/>
    </font>
    <font>
      <u/>
      <sz val="10.8"/>
      <color indexed="12"/>
      <name val="Arial"/>
      <family val="2"/>
    </font>
    <font>
      <sz val="9"/>
      <color indexed="52"/>
      <name val="Arial"/>
      <family val="2"/>
    </font>
    <font>
      <sz val="12"/>
      <color indexed="60"/>
      <name val="新細明體"/>
      <family val="1"/>
      <charset val="136"/>
    </font>
    <font>
      <sz val="9"/>
      <color indexed="62"/>
      <name val="Arial"/>
      <family val="2"/>
    </font>
    <font>
      <b/>
      <sz val="9"/>
      <color indexed="63"/>
      <name val="Arial"/>
      <family val="2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color indexed="20"/>
      <name val="Arial"/>
      <family val="2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color indexed="17"/>
      <name val="Arial"/>
      <family val="2"/>
    </font>
    <font>
      <b/>
      <sz val="9"/>
      <color indexed="52"/>
      <name val="Arial"/>
      <family val="2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i/>
      <sz val="9"/>
      <color indexed="23"/>
      <name val="Arial"/>
      <family val="2"/>
    </font>
    <font>
      <sz val="9"/>
      <color indexed="10"/>
      <name val="Arial"/>
      <family val="2"/>
    </font>
    <font>
      <sz val="12"/>
      <color indexed="1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9"/>
      <color indexed="8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0079C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DB6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3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4"/>
      </patternFill>
    </fill>
    <fill>
      <patternFill patternType="solid">
        <fgColor indexed="51"/>
      </patternFill>
    </fill>
    <fill>
      <patternFill patternType="solid">
        <fgColor indexed="48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4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lightUp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99"/>
        <bgColor rgb="FFFFFF99"/>
      </patternFill>
    </fill>
    <fill>
      <patternFill patternType="gray125">
        <fgColor indexed="43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auto="1"/>
      </patternFill>
    </fill>
    <fill>
      <patternFill patternType="lightGray">
        <fgColor indexed="43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125">
        <fgColor indexed="8"/>
        <bgColor indexed="13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2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ck">
        <color indexed="9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mediumDashed">
        <color indexed="12"/>
      </left>
      <right style="mediumDashed">
        <color indexed="12"/>
      </right>
      <top style="mediumDashed">
        <color indexed="12"/>
      </top>
      <bottom style="mediumDashed">
        <color indexed="12"/>
      </bottom>
      <diagonal/>
    </border>
    <border>
      <left style="mediumDashed">
        <color indexed="12"/>
      </left>
      <right/>
      <top style="mediumDashed">
        <color indexed="12"/>
      </top>
      <bottom/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28"/>
      </left>
      <right/>
      <top/>
      <bottom style="thin">
        <color indexed="2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3398">
    <xf numFmtId="0" fontId="0" fillId="0" borderId="0"/>
    <xf numFmtId="0" fontId="21" fillId="0" borderId="0"/>
    <xf numFmtId="0" fontId="22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 applyNumberFormat="0" applyFill="0" applyBorder="0" applyAlignment="0" applyProtection="0"/>
    <xf numFmtId="9" fontId="36" fillId="0" borderId="0" applyFont="0" applyFill="0" applyBorder="0" applyAlignment="0" applyProtection="0"/>
    <xf numFmtId="0" fontId="20" fillId="0" borderId="0"/>
    <xf numFmtId="43" fontId="36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53" fillId="5" borderId="31" applyProtection="0">
      <alignment horizontal="center" vertical="center"/>
    </xf>
    <xf numFmtId="0" fontId="54" fillId="4" borderId="30" applyAlignment="0" applyProtection="0"/>
    <xf numFmtId="0" fontId="56" fillId="6" borderId="33" applyNumberFormat="0" applyAlignment="0" applyProtection="0">
      <alignment horizontal="center" vertical="center"/>
    </xf>
    <xf numFmtId="0" fontId="17" fillId="0" borderId="0"/>
    <xf numFmtId="9" fontId="17" fillId="0" borderId="0" applyFont="0" applyFill="0" applyBorder="0" applyAlignment="0" applyProtection="0"/>
    <xf numFmtId="0" fontId="55" fillId="14" borderId="0" applyNumberFormat="0" applyAlignment="0" applyProtection="0"/>
    <xf numFmtId="0" fontId="14" fillId="0" borderId="0"/>
    <xf numFmtId="9" fontId="14" fillId="0" borderId="0" applyFont="0" applyFill="0" applyBorder="0" applyAlignment="0" applyProtection="0"/>
    <xf numFmtId="0" fontId="63" fillId="17" borderId="28" applyNumberFormat="0" applyBorder="0" applyAlignment="0" applyProtection="0"/>
    <xf numFmtId="0" fontId="64" fillId="18" borderId="27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52" fillId="0" borderId="0"/>
    <xf numFmtId="0" fontId="9" fillId="0" borderId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1" fillId="0" borderId="0"/>
    <xf numFmtId="0" fontId="21" fillId="0" borderId="0"/>
    <xf numFmtId="0" fontId="21" fillId="0" borderId="0"/>
    <xf numFmtId="0" fontId="84" fillId="0" borderId="0"/>
    <xf numFmtId="0" fontId="21" fillId="0" borderId="0"/>
    <xf numFmtId="0" fontId="8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0"/>
    <xf numFmtId="0" fontId="21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" fontId="21" fillId="0" borderId="0" applyFill="0" applyBorder="0" applyAlignment="0" applyProtection="0">
      <alignment horizontal="right"/>
      <protection locked="0"/>
    </xf>
    <xf numFmtId="1" fontId="21" fillId="0" borderId="0" applyFill="0" applyBorder="0" applyAlignment="0" applyProtection="0">
      <alignment horizontal="right"/>
      <protection locked="0"/>
    </xf>
    <xf numFmtId="1" fontId="21" fillId="0" borderId="0" applyFill="0" applyBorder="0" applyAlignment="0" applyProtection="0">
      <alignment horizontal="right"/>
      <protection locked="0"/>
    </xf>
    <xf numFmtId="1" fontId="21" fillId="0" borderId="0" applyFill="0" applyBorder="0" applyAlignment="0" applyProtection="0">
      <alignment horizontal="right"/>
      <protection locked="0"/>
    </xf>
    <xf numFmtId="1" fontId="21" fillId="0" borderId="0" applyFill="0" applyBorder="0" applyAlignment="0" applyProtection="0">
      <alignment horizontal="right"/>
      <protection locked="0"/>
    </xf>
    <xf numFmtId="164" fontId="85" fillId="0" borderId="0" applyFill="0" applyBorder="0" applyProtection="0"/>
    <xf numFmtId="164" fontId="85" fillId="0" borderId="0" applyFill="0" applyBorder="0" applyProtection="0"/>
    <xf numFmtId="164" fontId="85" fillId="0" borderId="0" applyFill="0" applyBorder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" fillId="27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0" borderId="0" applyNumberFormat="0" applyBorder="0" applyAlignment="0" applyProtection="0"/>
    <xf numFmtId="0" fontId="86" fillId="51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5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" fillId="31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86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52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52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4" fillId="56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" fillId="3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4" borderId="0" applyNumberFormat="0" applyBorder="0" applyAlignment="0" applyProtection="0"/>
    <xf numFmtId="0" fontId="86" fillId="55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4" fillId="5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4" fillId="54" borderId="0" applyNumberFormat="0" applyBorder="0" applyAlignment="0" applyProtection="0"/>
    <xf numFmtId="0" fontId="24" fillId="50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4" fillId="58" borderId="0" applyNumberFormat="0" applyBorder="0" applyAlignment="0" applyProtection="0"/>
    <xf numFmtId="0" fontId="24" fillId="50" borderId="0" applyNumberFormat="0" applyBorder="0" applyAlignment="0" applyProtection="0"/>
    <xf numFmtId="0" fontId="24" fillId="57" borderId="0" applyNumberFormat="0" applyBorder="0" applyAlignment="0" applyProtection="0"/>
    <xf numFmtId="0" fontId="2" fillId="39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0" borderId="0" applyNumberFormat="0" applyBorder="0" applyAlignment="0" applyProtection="0"/>
    <xf numFmtId="0" fontId="86" fillId="57" borderId="0" applyNumberFormat="0" applyBorder="0" applyAlignment="0" applyProtection="0"/>
    <xf numFmtId="0" fontId="24" fillId="50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4" fillId="5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4" fillId="50" borderId="0" applyNumberFormat="0" applyBorder="0" applyAlignment="0" applyProtection="0"/>
    <xf numFmtId="0" fontId="24" fillId="5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86" fillId="50" borderId="0" applyNumberFormat="0" applyBorder="0" applyAlignment="0" applyProtection="0"/>
    <xf numFmtId="0" fontId="24" fillId="59" borderId="0" applyNumberFormat="0" applyBorder="0" applyAlignment="0" applyProtection="0"/>
    <xf numFmtId="0" fontId="24" fillId="50" borderId="0" applyNumberFormat="0" applyBorder="0" applyAlignment="0" applyProtection="0"/>
    <xf numFmtId="0" fontId="2" fillId="43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9" borderId="0" applyNumberFormat="0" applyBorder="0" applyAlignment="0" applyProtection="0"/>
    <xf numFmtId="0" fontId="86" fillId="50" borderId="0" applyNumberFormat="0" applyBorder="0" applyAlignment="0" applyProtection="0"/>
    <xf numFmtId="0" fontId="24" fillId="5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9" borderId="0" applyNumberFormat="0" applyBorder="0" applyAlignment="0" applyProtection="0"/>
    <xf numFmtId="0" fontId="24" fillId="5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4" fillId="5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4" fillId="59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4" fillId="60" borderId="0" applyNumberFormat="0" applyBorder="0" applyAlignment="0" applyProtection="0"/>
    <xf numFmtId="0" fontId="24" fillId="52" borderId="0" applyNumberFormat="0" applyBorder="0" applyAlignment="0" applyProtection="0"/>
    <xf numFmtId="0" fontId="86" fillId="52" borderId="0" applyNumberFormat="0" applyBorder="0" applyAlignment="0" applyProtection="0"/>
    <xf numFmtId="0" fontId="24" fillId="52" borderId="0" applyNumberFormat="0" applyBorder="0" applyAlignment="0" applyProtection="0"/>
    <xf numFmtId="0" fontId="2" fillId="47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86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4" fillId="52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87" fillId="51" borderId="0" applyNumberFormat="0" applyBorder="0" applyAlignment="0" applyProtection="0">
      <alignment vertical="center"/>
    </xf>
    <xf numFmtId="0" fontId="87" fillId="53" borderId="0" applyNumberFormat="0" applyBorder="0" applyAlignment="0" applyProtection="0">
      <alignment vertical="center"/>
    </xf>
    <xf numFmtId="0" fontId="87" fillId="55" borderId="0" applyNumberFormat="0" applyBorder="0" applyAlignment="0" applyProtection="0">
      <alignment vertical="center"/>
    </xf>
    <xf numFmtId="0" fontId="87" fillId="57" borderId="0" applyNumberFormat="0" applyBorder="0" applyAlignment="0" applyProtection="0">
      <alignment vertical="center"/>
    </xf>
    <xf numFmtId="0" fontId="87" fillId="50" borderId="0" applyNumberFormat="0" applyBorder="0" applyAlignment="0" applyProtection="0">
      <alignment vertical="center"/>
    </xf>
    <xf numFmtId="0" fontId="87" fillId="52" borderId="0" applyNumberFormat="0" applyBorder="0" applyAlignment="0" applyProtection="0">
      <alignment vertical="center"/>
    </xf>
    <xf numFmtId="0" fontId="88" fillId="51" borderId="0" applyNumberFormat="0" applyBorder="0" applyAlignment="0" applyProtection="0">
      <alignment vertical="center"/>
    </xf>
    <xf numFmtId="0" fontId="88" fillId="53" borderId="0" applyNumberFormat="0" applyBorder="0" applyAlignment="0" applyProtection="0">
      <alignment vertical="center"/>
    </xf>
    <xf numFmtId="0" fontId="88" fillId="55" borderId="0" applyNumberFormat="0" applyBorder="0" applyAlignment="0" applyProtection="0">
      <alignment vertical="center"/>
    </xf>
    <xf numFmtId="0" fontId="88" fillId="57" borderId="0" applyNumberFormat="0" applyBorder="0" applyAlignment="0" applyProtection="0">
      <alignment vertical="center"/>
    </xf>
    <xf numFmtId="0" fontId="88" fillId="50" borderId="0" applyNumberFormat="0" applyBorder="0" applyAlignment="0" applyProtection="0">
      <alignment vertical="center"/>
    </xf>
    <xf numFmtId="0" fontId="88" fillId="52" borderId="0" applyNumberFormat="0" applyBorder="0" applyAlignment="0" applyProtection="0">
      <alignment vertical="center"/>
    </xf>
    <xf numFmtId="2" fontId="21" fillId="0" borderId="0" applyFill="0" applyBorder="0" applyAlignment="0" applyProtection="0">
      <alignment horizontal="right"/>
      <protection locked="0"/>
    </xf>
    <xf numFmtId="2" fontId="21" fillId="0" borderId="0" applyFill="0" applyBorder="0" applyAlignment="0" applyProtection="0">
      <alignment horizontal="right"/>
      <protection locked="0"/>
    </xf>
    <xf numFmtId="2" fontId="21" fillId="0" borderId="0" applyFill="0" applyBorder="0" applyAlignment="0" applyProtection="0">
      <alignment horizontal="right"/>
      <protection locked="0"/>
    </xf>
    <xf numFmtId="2" fontId="21" fillId="0" borderId="0" applyFill="0" applyBorder="0" applyAlignment="0" applyProtection="0">
      <alignment horizontal="right"/>
      <protection locked="0"/>
    </xf>
    <xf numFmtId="2" fontId="21" fillId="0" borderId="0" applyFill="0" applyBorder="0" applyAlignment="0" applyProtection="0">
      <alignment horizontal="right"/>
      <protection locked="0"/>
    </xf>
    <xf numFmtId="165" fontId="21" fillId="0" borderId="0" applyNumberFormat="0" applyFont="0" applyFill="0" applyBorder="0" applyProtection="0">
      <alignment horizontal="left" vertical="center" indent="2"/>
    </xf>
    <xf numFmtId="165" fontId="21" fillId="0" borderId="0" applyNumberFormat="0" applyFont="0" applyFill="0" applyBorder="0" applyProtection="0">
      <alignment horizontal="left" vertical="center" indent="2"/>
    </xf>
    <xf numFmtId="165" fontId="21" fillId="0" borderId="0" applyNumberFormat="0" applyFont="0" applyFill="0" applyBorder="0" applyProtection="0">
      <alignment horizontal="left" vertical="center" indent="2"/>
    </xf>
    <xf numFmtId="165" fontId="21" fillId="0" borderId="0" applyNumberFormat="0" applyFont="0" applyFill="0" applyBorder="0" applyProtection="0">
      <alignment horizontal="left" vertical="center" indent="2"/>
    </xf>
    <xf numFmtId="165" fontId="21" fillId="0" borderId="0" applyNumberFormat="0" applyFont="0" applyFill="0" applyBorder="0" applyProtection="0">
      <alignment horizontal="left" vertical="center" indent="2"/>
    </xf>
    <xf numFmtId="165" fontId="21" fillId="0" borderId="0" applyNumberFormat="0" applyFont="0" applyFill="0" applyBorder="0" applyProtection="0">
      <alignment horizontal="left" vertical="center" indent="2"/>
    </xf>
    <xf numFmtId="0" fontId="21" fillId="0" borderId="0" applyNumberFormat="0" applyFont="0" applyFill="0" applyBorder="0" applyProtection="0">
      <alignment horizontal="left" vertical="center" indent="2"/>
    </xf>
    <xf numFmtId="0" fontId="21" fillId="0" borderId="0" applyNumberFormat="0" applyFont="0" applyFill="0" applyBorder="0" applyProtection="0">
      <alignment horizontal="left" vertical="center" indent="2"/>
    </xf>
    <xf numFmtId="0" fontId="21" fillId="0" borderId="0" applyNumberFormat="0" applyFont="0" applyFill="0" applyBorder="0" applyProtection="0">
      <alignment horizontal="left" vertical="center" indent="2"/>
    </xf>
    <xf numFmtId="0" fontId="21" fillId="0" borderId="0" applyNumberFormat="0" applyFont="0" applyFill="0" applyBorder="0" applyProtection="0">
      <alignment horizontal="left" vertical="center" indent="2"/>
    </xf>
    <xf numFmtId="0" fontId="21" fillId="0" borderId="0" applyNumberFormat="0" applyFont="0" applyFill="0" applyBorder="0" applyProtection="0">
      <alignment horizontal="left" vertical="center" indent="2"/>
    </xf>
    <xf numFmtId="165" fontId="21" fillId="0" borderId="0" applyNumberFormat="0" applyFont="0" applyFill="0" applyBorder="0" applyProtection="0">
      <alignment horizontal="left" vertical="center" indent="2"/>
    </xf>
    <xf numFmtId="165" fontId="21" fillId="0" borderId="0" applyNumberFormat="0" applyFont="0" applyFill="0" applyBorder="0" applyProtection="0">
      <alignment horizontal="left" vertical="center" indent="2"/>
    </xf>
    <xf numFmtId="165" fontId="21" fillId="0" borderId="0" applyNumberFormat="0" applyFont="0" applyFill="0" applyBorder="0" applyProtection="0">
      <alignment horizontal="left" vertical="center" indent="2"/>
    </xf>
    <xf numFmtId="165" fontId="21" fillId="0" borderId="0" applyNumberFormat="0" applyFont="0" applyFill="0" applyBorder="0" applyProtection="0">
      <alignment horizontal="left" vertical="center" indent="2"/>
    </xf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0" fontId="24" fillId="50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60" borderId="0" applyNumberFormat="0" applyBorder="0" applyAlignment="0" applyProtection="0"/>
    <xf numFmtId="0" fontId="24" fillId="50" borderId="0" applyNumberFormat="0" applyBorder="0" applyAlignment="0" applyProtection="0"/>
    <xf numFmtId="0" fontId="24" fillId="61" borderId="0" applyNumberFormat="0" applyBorder="0" applyAlignment="0" applyProtection="0"/>
    <xf numFmtId="0" fontId="2" fillId="28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50" borderId="0" applyNumberFormat="0" applyBorder="0" applyAlignment="0" applyProtection="0"/>
    <xf numFmtId="0" fontId="86" fillId="61" borderId="0" applyNumberFormat="0" applyBorder="0" applyAlignment="0" applyProtection="0"/>
    <xf numFmtId="0" fontId="24" fillId="50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50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86" fillId="62" borderId="0" applyNumberFormat="0" applyBorder="0" applyAlignment="0" applyProtection="0"/>
    <xf numFmtId="0" fontId="24" fillId="52" borderId="0" applyNumberFormat="0" applyBorder="0" applyAlignment="0" applyProtection="0"/>
    <xf numFmtId="0" fontId="24" fillId="62" borderId="0" applyNumberFormat="0" applyBorder="0" applyAlignment="0" applyProtection="0"/>
    <xf numFmtId="0" fontId="2" fillId="3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52" borderId="0" applyNumberFormat="0" applyBorder="0" applyAlignment="0" applyProtection="0"/>
    <xf numFmtId="0" fontId="86" fillId="62" borderId="0" applyNumberFormat="0" applyBorder="0" applyAlignment="0" applyProtection="0"/>
    <xf numFmtId="0" fontId="24" fillId="5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5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52" borderId="0" applyNumberFormat="0" applyBorder="0" applyAlignment="0" applyProtection="0"/>
    <xf numFmtId="0" fontId="24" fillId="54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4" fillId="54" borderId="0" applyNumberFormat="0" applyBorder="0" applyAlignment="0" applyProtection="0"/>
    <xf numFmtId="0" fontId="24" fillId="63" borderId="0" applyNumberFormat="0" applyBorder="0" applyAlignment="0" applyProtection="0"/>
    <xf numFmtId="0" fontId="2" fillId="36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54" borderId="0" applyNumberFormat="0" applyBorder="0" applyAlignment="0" applyProtection="0"/>
    <xf numFmtId="0" fontId="86" fillId="63" borderId="0" applyNumberFormat="0" applyBorder="0" applyAlignment="0" applyProtection="0"/>
    <xf numFmtId="0" fontId="24" fillId="54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4" fillId="5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4" fillId="54" borderId="0" applyNumberFormat="0" applyBorder="0" applyAlignment="0" applyProtection="0"/>
    <xf numFmtId="0" fontId="24" fillId="50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4" fillId="60" borderId="0" applyNumberFormat="0" applyBorder="0" applyAlignment="0" applyProtection="0"/>
    <xf numFmtId="0" fontId="24" fillId="50" borderId="0" applyNumberFormat="0" applyBorder="0" applyAlignment="0" applyProtection="0"/>
    <xf numFmtId="0" fontId="24" fillId="57" borderId="0" applyNumberFormat="0" applyBorder="0" applyAlignment="0" applyProtection="0"/>
    <xf numFmtId="0" fontId="2" fillId="40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0" borderId="0" applyNumberFormat="0" applyBorder="0" applyAlignment="0" applyProtection="0"/>
    <xf numFmtId="0" fontId="86" fillId="57" borderId="0" applyNumberFormat="0" applyBorder="0" applyAlignment="0" applyProtection="0"/>
    <xf numFmtId="0" fontId="24" fillId="50" borderId="0" applyNumberFormat="0" applyBorder="0" applyAlignment="0" applyProtection="0"/>
    <xf numFmtId="0" fontId="24" fillId="57" borderId="0" applyNumberFormat="0" applyBorder="0" applyAlignment="0" applyProtection="0"/>
    <xf numFmtId="0" fontId="24" fillId="57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4" fillId="5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4" fillId="50" borderId="0" applyNumberFormat="0" applyBorder="0" applyAlignment="0" applyProtection="0"/>
    <xf numFmtId="0" fontId="24" fillId="64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86" fillId="61" borderId="0" applyNumberFormat="0" applyBorder="0" applyAlignment="0" applyProtection="0"/>
    <xf numFmtId="0" fontId="24" fillId="64" borderId="0" applyNumberFormat="0" applyBorder="0" applyAlignment="0" applyProtection="0"/>
    <xf numFmtId="0" fontId="24" fillId="61" borderId="0" applyNumberFormat="0" applyBorder="0" applyAlignment="0" applyProtection="0"/>
    <xf numFmtId="0" fontId="2" fillId="44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4" borderId="0" applyNumberFormat="0" applyBorder="0" applyAlignment="0" applyProtection="0"/>
    <xf numFmtId="0" fontId="86" fillId="61" borderId="0" applyNumberFormat="0" applyBorder="0" applyAlignment="0" applyProtection="0"/>
    <xf numFmtId="0" fontId="24" fillId="64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4" fillId="6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4" fillId="64" borderId="0" applyNumberFormat="0" applyBorder="0" applyAlignment="0" applyProtection="0"/>
    <xf numFmtId="0" fontId="24" fillId="52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4" fillId="52" borderId="0" applyNumberFormat="0" applyBorder="0" applyAlignment="0" applyProtection="0"/>
    <xf numFmtId="0" fontId="24" fillId="65" borderId="0" applyNumberFormat="0" applyBorder="0" applyAlignment="0" applyProtection="0"/>
    <xf numFmtId="0" fontId="2" fillId="48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52" borderId="0" applyNumberFormat="0" applyBorder="0" applyAlignment="0" applyProtection="0"/>
    <xf numFmtId="0" fontId="86" fillId="65" borderId="0" applyNumberFormat="0" applyBorder="0" applyAlignment="0" applyProtection="0"/>
    <xf numFmtId="0" fontId="24" fillId="52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4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4" fillId="52" borderId="0" applyNumberFormat="0" applyBorder="0" applyAlignment="0" applyProtection="0"/>
    <xf numFmtId="0" fontId="87" fillId="66" borderId="0" applyNumberFormat="0" applyBorder="0" applyAlignment="0" applyProtection="0">
      <alignment vertical="center"/>
    </xf>
    <xf numFmtId="0" fontId="87" fillId="62" borderId="0" applyNumberFormat="0" applyBorder="0" applyAlignment="0" applyProtection="0">
      <alignment vertical="center"/>
    </xf>
    <xf numFmtId="0" fontId="87" fillId="63" borderId="0" applyNumberFormat="0" applyBorder="0" applyAlignment="0" applyProtection="0">
      <alignment vertical="center"/>
    </xf>
    <xf numFmtId="0" fontId="87" fillId="57" borderId="0" applyNumberFormat="0" applyBorder="0" applyAlignment="0" applyProtection="0">
      <alignment vertical="center"/>
    </xf>
    <xf numFmtId="0" fontId="87" fillId="52" borderId="0" applyNumberFormat="0" applyBorder="0" applyAlignment="0" applyProtection="0">
      <alignment vertical="center"/>
    </xf>
    <xf numFmtId="0" fontId="87" fillId="65" borderId="0" applyNumberFormat="0" applyBorder="0" applyAlignment="0" applyProtection="0">
      <alignment vertical="center"/>
    </xf>
    <xf numFmtId="0" fontId="88" fillId="61" borderId="0" applyNumberFormat="0" applyBorder="0" applyAlignment="0" applyProtection="0">
      <alignment vertical="center"/>
    </xf>
    <xf numFmtId="0" fontId="88" fillId="62" borderId="0" applyNumberFormat="0" applyBorder="0" applyAlignment="0" applyProtection="0">
      <alignment vertical="center"/>
    </xf>
    <xf numFmtId="0" fontId="88" fillId="63" borderId="0" applyNumberFormat="0" applyBorder="0" applyAlignment="0" applyProtection="0">
      <alignment vertical="center"/>
    </xf>
    <xf numFmtId="0" fontId="88" fillId="57" borderId="0" applyNumberFormat="0" applyBorder="0" applyAlignment="0" applyProtection="0">
      <alignment vertical="center"/>
    </xf>
    <xf numFmtId="0" fontId="88" fillId="61" borderId="0" applyNumberFormat="0" applyBorder="0" applyAlignment="0" applyProtection="0">
      <alignment vertical="center"/>
    </xf>
    <xf numFmtId="0" fontId="88" fillId="65" borderId="0" applyNumberFormat="0" applyBorder="0" applyAlignment="0" applyProtection="0">
      <alignment vertical="center"/>
    </xf>
    <xf numFmtId="174" fontId="89" fillId="0" borderId="0" applyFill="0" applyBorder="0" applyAlignment="0" applyProtection="0">
      <alignment horizontal="left"/>
    </xf>
    <xf numFmtId="174" fontId="89" fillId="0" borderId="0" applyFill="0" applyBorder="0" applyAlignment="0" applyProtection="0">
      <alignment horizontal="left"/>
    </xf>
    <xf numFmtId="174" fontId="89" fillId="0" borderId="0" applyFill="0" applyBorder="0" applyAlignment="0" applyProtection="0">
      <alignment horizontal="left"/>
    </xf>
    <xf numFmtId="165" fontId="21" fillId="0" borderId="0" applyNumberFormat="0" applyFont="0" applyFill="0" applyBorder="0" applyProtection="0">
      <alignment horizontal="left" vertical="center" indent="5"/>
    </xf>
    <xf numFmtId="165" fontId="21" fillId="0" borderId="0" applyNumberFormat="0" applyFont="0" applyFill="0" applyBorder="0" applyProtection="0">
      <alignment horizontal="left" vertical="center" indent="5"/>
    </xf>
    <xf numFmtId="165" fontId="21" fillId="0" borderId="0" applyNumberFormat="0" applyFont="0" applyFill="0" applyBorder="0" applyProtection="0">
      <alignment horizontal="left" vertical="center" indent="5"/>
    </xf>
    <xf numFmtId="165" fontId="21" fillId="0" borderId="0" applyNumberFormat="0" applyFont="0" applyFill="0" applyBorder="0" applyProtection="0">
      <alignment horizontal="left" vertical="center" indent="5"/>
    </xf>
    <xf numFmtId="165" fontId="21" fillId="0" borderId="0" applyNumberFormat="0" applyFont="0" applyFill="0" applyBorder="0" applyProtection="0">
      <alignment horizontal="left" vertical="center" indent="5"/>
    </xf>
    <xf numFmtId="165" fontId="21" fillId="0" borderId="0" applyNumberFormat="0" applyFont="0" applyFill="0" applyBorder="0" applyProtection="0">
      <alignment horizontal="left" vertical="center" indent="5"/>
    </xf>
    <xf numFmtId="0" fontId="21" fillId="0" borderId="0" applyNumberFormat="0" applyFont="0" applyFill="0" applyBorder="0" applyProtection="0">
      <alignment horizontal="left" vertical="center" indent="5"/>
    </xf>
    <xf numFmtId="0" fontId="21" fillId="0" borderId="0" applyNumberFormat="0" applyFont="0" applyFill="0" applyBorder="0" applyProtection="0">
      <alignment horizontal="left" vertical="center" indent="5"/>
    </xf>
    <xf numFmtId="0" fontId="21" fillId="0" borderId="0" applyNumberFormat="0" applyFont="0" applyFill="0" applyBorder="0" applyProtection="0">
      <alignment horizontal="left" vertical="center" indent="5"/>
    </xf>
    <xf numFmtId="0" fontId="21" fillId="0" borderId="0" applyNumberFormat="0" applyFont="0" applyFill="0" applyBorder="0" applyProtection="0">
      <alignment horizontal="left" vertical="center" indent="5"/>
    </xf>
    <xf numFmtId="0" fontId="21" fillId="0" borderId="0" applyNumberFormat="0" applyFont="0" applyFill="0" applyBorder="0" applyProtection="0">
      <alignment horizontal="left" vertical="center" indent="5"/>
    </xf>
    <xf numFmtId="165" fontId="21" fillId="0" borderId="0" applyNumberFormat="0" applyFont="0" applyFill="0" applyBorder="0" applyProtection="0">
      <alignment horizontal="left" vertical="center" indent="5"/>
    </xf>
    <xf numFmtId="165" fontId="21" fillId="0" borderId="0" applyNumberFormat="0" applyFont="0" applyFill="0" applyBorder="0" applyProtection="0">
      <alignment horizontal="left" vertical="center" indent="5"/>
    </xf>
    <xf numFmtId="165" fontId="21" fillId="0" borderId="0" applyNumberFormat="0" applyFont="0" applyFill="0" applyBorder="0" applyProtection="0">
      <alignment horizontal="left" vertical="center" indent="5"/>
    </xf>
    <xf numFmtId="165" fontId="21" fillId="0" borderId="0" applyNumberFormat="0" applyFont="0" applyFill="0" applyBorder="0" applyProtection="0">
      <alignment horizontal="left" vertical="center" indent="5"/>
    </xf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1" fillId="29" borderId="0" applyNumberFormat="0" applyBorder="0" applyAlignment="0" applyProtection="0"/>
    <xf numFmtId="0" fontId="90" fillId="68" borderId="0" applyNumberFormat="0" applyBorder="0" applyAlignment="0" applyProtection="0"/>
    <xf numFmtId="0" fontId="90" fillId="69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0" fillId="69" borderId="0" applyNumberFormat="0" applyBorder="0" applyAlignment="0" applyProtection="0"/>
    <xf numFmtId="0" fontId="92" fillId="67" borderId="0" applyNumberFormat="0" applyBorder="0" applyAlignment="0" applyProtection="0"/>
    <xf numFmtId="0" fontId="90" fillId="69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0" fillId="69" borderId="0" applyNumberFormat="0" applyBorder="0" applyAlignment="0" applyProtection="0"/>
    <xf numFmtId="0" fontId="90" fillId="69" borderId="0" applyNumberFormat="0" applyBorder="0" applyAlignment="0" applyProtection="0"/>
    <xf numFmtId="0" fontId="91" fillId="29" borderId="0" applyNumberFormat="0" applyBorder="0" applyAlignment="0" applyProtection="0"/>
    <xf numFmtId="0" fontId="90" fillId="69" borderId="0" applyNumberFormat="0" applyBorder="0" applyAlignment="0" applyProtection="0"/>
    <xf numFmtId="0" fontId="90" fillId="69" borderId="0" applyNumberFormat="0" applyBorder="0" applyAlignment="0" applyProtection="0"/>
    <xf numFmtId="0" fontId="90" fillId="69" borderId="0" applyNumberFormat="0" applyBorder="0" applyAlignment="0" applyProtection="0"/>
    <xf numFmtId="0" fontId="90" fillId="62" borderId="0" applyNumberFormat="0" applyBorder="0" applyAlignment="0" applyProtection="0"/>
    <xf numFmtId="0" fontId="90" fillId="62" borderId="0" applyNumberFormat="0" applyBorder="0" applyAlignment="0" applyProtection="0"/>
    <xf numFmtId="0" fontId="90" fillId="62" borderId="0" applyNumberFormat="0" applyBorder="0" applyAlignment="0" applyProtection="0"/>
    <xf numFmtId="0" fontId="90" fillId="62" borderId="0" applyNumberFormat="0" applyBorder="0" applyAlignment="0" applyProtection="0"/>
    <xf numFmtId="0" fontId="91" fillId="33" borderId="0" applyNumberFormat="0" applyBorder="0" applyAlignment="0" applyProtection="0"/>
    <xf numFmtId="0" fontId="92" fillId="62" borderId="0" applyNumberFormat="0" applyBorder="0" applyAlignment="0" applyProtection="0"/>
    <xf numFmtId="0" fontId="90" fillId="67" borderId="0" applyNumberFormat="0" applyBorder="0" applyAlignment="0" applyProtection="0"/>
    <xf numFmtId="0" fontId="90" fillId="62" borderId="0" applyNumberFormat="0" applyBorder="0" applyAlignment="0" applyProtection="0"/>
    <xf numFmtId="0" fontId="90" fillId="62" borderId="0" applyNumberFormat="0" applyBorder="0" applyAlignment="0" applyProtection="0"/>
    <xf numFmtId="0" fontId="90" fillId="67" borderId="0" applyNumberFormat="0" applyBorder="0" applyAlignment="0" applyProtection="0"/>
    <xf numFmtId="0" fontId="92" fillId="62" borderId="0" applyNumberFormat="0" applyBorder="0" applyAlignment="0" applyProtection="0"/>
    <xf numFmtId="0" fontId="90" fillId="67" borderId="0" applyNumberFormat="0" applyBorder="0" applyAlignment="0" applyProtection="0"/>
    <xf numFmtId="0" fontId="90" fillId="62" borderId="0" applyNumberFormat="0" applyBorder="0" applyAlignment="0" applyProtection="0"/>
    <xf numFmtId="0" fontId="90" fillId="62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1" fillId="33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0" fillId="63" borderId="0" applyNumberFormat="0" applyBorder="0" applyAlignment="0" applyProtection="0"/>
    <xf numFmtId="0" fontId="90" fillId="63" borderId="0" applyNumberFormat="0" applyBorder="0" applyAlignment="0" applyProtection="0"/>
    <xf numFmtId="0" fontId="90" fillId="63" borderId="0" applyNumberFormat="0" applyBorder="0" applyAlignment="0" applyProtection="0"/>
    <xf numFmtId="0" fontId="90" fillId="63" borderId="0" applyNumberFormat="0" applyBorder="0" applyAlignment="0" applyProtection="0"/>
    <xf numFmtId="0" fontId="91" fillId="37" borderId="0" applyNumberFormat="0" applyBorder="0" applyAlignment="0" applyProtection="0"/>
    <xf numFmtId="0" fontId="90" fillId="54" borderId="0" applyNumberFormat="0" applyBorder="0" applyAlignment="0" applyProtection="0"/>
    <xf numFmtId="0" fontId="90" fillId="56" borderId="0" applyNumberFormat="0" applyBorder="0" applyAlignment="0" applyProtection="0"/>
    <xf numFmtId="0" fontId="90" fillId="63" borderId="0" applyNumberFormat="0" applyBorder="0" applyAlignment="0" applyProtection="0"/>
    <xf numFmtId="0" fontId="90" fillId="63" borderId="0" applyNumberFormat="0" applyBorder="0" applyAlignment="0" applyProtection="0"/>
    <xf numFmtId="0" fontId="90" fillId="56" borderId="0" applyNumberFormat="0" applyBorder="0" applyAlignment="0" applyProtection="0"/>
    <xf numFmtId="0" fontId="92" fillId="63" borderId="0" applyNumberFormat="0" applyBorder="0" applyAlignment="0" applyProtection="0"/>
    <xf numFmtId="0" fontId="90" fillId="56" borderId="0" applyNumberFormat="0" applyBorder="0" applyAlignment="0" applyProtection="0"/>
    <xf numFmtId="0" fontId="90" fillId="63" borderId="0" applyNumberFormat="0" applyBorder="0" applyAlignment="0" applyProtection="0"/>
    <xf numFmtId="0" fontId="90" fillId="63" borderId="0" applyNumberFormat="0" applyBorder="0" applyAlignment="0" applyProtection="0"/>
    <xf numFmtId="0" fontId="90" fillId="56" borderId="0" applyNumberFormat="0" applyBorder="0" applyAlignment="0" applyProtection="0"/>
    <xf numFmtId="0" fontId="90" fillId="56" borderId="0" applyNumberFormat="0" applyBorder="0" applyAlignment="0" applyProtection="0"/>
    <xf numFmtId="0" fontId="91" fillId="37" borderId="0" applyNumberFormat="0" applyBorder="0" applyAlignment="0" applyProtection="0"/>
    <xf numFmtId="0" fontId="90" fillId="56" borderId="0" applyNumberFormat="0" applyBorder="0" applyAlignment="0" applyProtection="0"/>
    <xf numFmtId="0" fontId="90" fillId="56" borderId="0" applyNumberFormat="0" applyBorder="0" applyAlignment="0" applyProtection="0"/>
    <xf numFmtId="0" fontId="90" fillId="56" borderId="0" applyNumberFormat="0" applyBorder="0" applyAlignment="0" applyProtection="0"/>
    <xf numFmtId="0" fontId="90" fillId="70" borderId="0" applyNumberFormat="0" applyBorder="0" applyAlignment="0" applyProtection="0"/>
    <xf numFmtId="0" fontId="90" fillId="70" borderId="0" applyNumberFormat="0" applyBorder="0" applyAlignment="0" applyProtection="0"/>
    <xf numFmtId="0" fontId="90" fillId="70" borderId="0" applyNumberFormat="0" applyBorder="0" applyAlignment="0" applyProtection="0"/>
    <xf numFmtId="0" fontId="90" fillId="70" borderId="0" applyNumberFormat="0" applyBorder="0" applyAlignment="0" applyProtection="0"/>
    <xf numFmtId="0" fontId="91" fillId="41" borderId="0" applyNumberFormat="0" applyBorder="0" applyAlignment="0" applyProtection="0"/>
    <xf numFmtId="0" fontId="90" fillId="60" borderId="0" applyNumberFormat="0" applyBorder="0" applyAlignment="0" applyProtection="0"/>
    <xf numFmtId="0" fontId="90" fillId="50" borderId="0" applyNumberFormat="0" applyBorder="0" applyAlignment="0" applyProtection="0"/>
    <xf numFmtId="0" fontId="90" fillId="70" borderId="0" applyNumberFormat="0" applyBorder="0" applyAlignment="0" applyProtection="0"/>
    <xf numFmtId="0" fontId="90" fillId="70" borderId="0" applyNumberFormat="0" applyBorder="0" applyAlignment="0" applyProtection="0"/>
    <xf numFmtId="0" fontId="90" fillId="50" borderId="0" applyNumberFormat="0" applyBorder="0" applyAlignment="0" applyProtection="0"/>
    <xf numFmtId="0" fontId="92" fillId="70" borderId="0" applyNumberFormat="0" applyBorder="0" applyAlignment="0" applyProtection="0"/>
    <xf numFmtId="0" fontId="90" fillId="50" borderId="0" applyNumberFormat="0" applyBorder="0" applyAlignment="0" applyProtection="0"/>
    <xf numFmtId="0" fontId="90" fillId="70" borderId="0" applyNumberFormat="0" applyBorder="0" applyAlignment="0" applyProtection="0"/>
    <xf numFmtId="0" fontId="90" fillId="70" borderId="0" applyNumberFormat="0" applyBorder="0" applyAlignment="0" applyProtection="0"/>
    <xf numFmtId="0" fontId="90" fillId="50" borderId="0" applyNumberFormat="0" applyBorder="0" applyAlignment="0" applyProtection="0"/>
    <xf numFmtId="0" fontId="90" fillId="50" borderId="0" applyNumberFormat="0" applyBorder="0" applyAlignment="0" applyProtection="0"/>
    <xf numFmtId="0" fontId="91" fillId="41" borderId="0" applyNumberFormat="0" applyBorder="0" applyAlignment="0" applyProtection="0"/>
    <xf numFmtId="0" fontId="90" fillId="50" borderId="0" applyNumberFormat="0" applyBorder="0" applyAlignment="0" applyProtection="0"/>
    <xf numFmtId="0" fontId="90" fillId="50" borderId="0" applyNumberFormat="0" applyBorder="0" applyAlignment="0" applyProtection="0"/>
    <xf numFmtId="0" fontId="90" fillId="50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1" fillId="45" borderId="0" applyNumberFormat="0" applyBorder="0" applyAlignment="0" applyProtection="0"/>
    <xf numFmtId="0" fontId="92" fillId="68" borderId="0" applyNumberFormat="0" applyBorder="0" applyAlignment="0" applyProtection="0"/>
    <xf numFmtId="0" fontId="90" fillId="64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0" fillId="64" borderId="0" applyNumberFormat="0" applyBorder="0" applyAlignment="0" applyProtection="0"/>
    <xf numFmtId="0" fontId="92" fillId="68" borderId="0" applyNumberFormat="0" applyBorder="0" applyAlignment="0" applyProtection="0"/>
    <xf numFmtId="0" fontId="90" fillId="64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0" fillId="64" borderId="0" applyNumberFormat="0" applyBorder="0" applyAlignment="0" applyProtection="0"/>
    <xf numFmtId="0" fontId="90" fillId="64" borderId="0" applyNumberFormat="0" applyBorder="0" applyAlignment="0" applyProtection="0"/>
    <xf numFmtId="0" fontId="91" fillId="45" borderId="0" applyNumberFormat="0" applyBorder="0" applyAlignment="0" applyProtection="0"/>
    <xf numFmtId="0" fontId="90" fillId="64" borderId="0" applyNumberFormat="0" applyBorder="0" applyAlignment="0" applyProtection="0"/>
    <xf numFmtId="0" fontId="90" fillId="64" borderId="0" applyNumberFormat="0" applyBorder="0" applyAlignment="0" applyProtection="0"/>
    <xf numFmtId="0" fontId="90" fillId="64" borderId="0" applyNumberFormat="0" applyBorder="0" applyAlignment="0" applyProtection="0"/>
    <xf numFmtId="0" fontId="90" fillId="71" borderId="0" applyNumberFormat="0" applyBorder="0" applyAlignment="0" applyProtection="0"/>
    <xf numFmtId="0" fontId="90" fillId="71" borderId="0" applyNumberFormat="0" applyBorder="0" applyAlignment="0" applyProtection="0"/>
    <xf numFmtId="0" fontId="90" fillId="71" borderId="0" applyNumberFormat="0" applyBorder="0" applyAlignment="0" applyProtection="0"/>
    <xf numFmtId="0" fontId="90" fillId="71" borderId="0" applyNumberFormat="0" applyBorder="0" applyAlignment="0" applyProtection="0"/>
    <xf numFmtId="0" fontId="91" fillId="49" borderId="0" applyNumberFormat="0" applyBorder="0" applyAlignment="0" applyProtection="0"/>
    <xf numFmtId="0" fontId="90" fillId="52" borderId="0" applyNumberFormat="0" applyBorder="0" applyAlignment="0" applyProtection="0"/>
    <xf numFmtId="0" fontId="90" fillId="71" borderId="0" applyNumberFormat="0" applyBorder="0" applyAlignment="0" applyProtection="0"/>
    <xf numFmtId="0" fontId="90" fillId="71" borderId="0" applyNumberFormat="0" applyBorder="0" applyAlignment="0" applyProtection="0"/>
    <xf numFmtId="0" fontId="90" fillId="52" borderId="0" applyNumberFormat="0" applyBorder="0" applyAlignment="0" applyProtection="0"/>
    <xf numFmtId="0" fontId="92" fillId="71" borderId="0" applyNumberFormat="0" applyBorder="0" applyAlignment="0" applyProtection="0"/>
    <xf numFmtId="0" fontId="90" fillId="52" borderId="0" applyNumberFormat="0" applyBorder="0" applyAlignment="0" applyProtection="0"/>
    <xf numFmtId="0" fontId="90" fillId="71" borderId="0" applyNumberFormat="0" applyBorder="0" applyAlignment="0" applyProtection="0"/>
    <xf numFmtId="0" fontId="90" fillId="71" borderId="0" applyNumberFormat="0" applyBorder="0" applyAlignment="0" applyProtection="0"/>
    <xf numFmtId="0" fontId="90" fillId="52" borderId="0" applyNumberFormat="0" applyBorder="0" applyAlignment="0" applyProtection="0"/>
    <xf numFmtId="0" fontId="90" fillId="52" borderId="0" applyNumberFormat="0" applyBorder="0" applyAlignment="0" applyProtection="0"/>
    <xf numFmtId="0" fontId="91" fillId="49" borderId="0" applyNumberFormat="0" applyBorder="0" applyAlignment="0" applyProtection="0"/>
    <xf numFmtId="0" fontId="90" fillId="52" borderId="0" applyNumberFormat="0" applyBorder="0" applyAlignment="0" applyProtection="0"/>
    <xf numFmtId="0" fontId="90" fillId="52" borderId="0" applyNumberFormat="0" applyBorder="0" applyAlignment="0" applyProtection="0"/>
    <xf numFmtId="0" fontId="90" fillId="52" borderId="0" applyNumberFormat="0" applyBorder="0" applyAlignment="0" applyProtection="0"/>
    <xf numFmtId="0" fontId="93" fillId="67" borderId="0" applyNumberFormat="0" applyBorder="0" applyAlignment="0" applyProtection="0">
      <alignment vertical="center"/>
    </xf>
    <xf numFmtId="0" fontId="93" fillId="62" borderId="0" applyNumberFormat="0" applyBorder="0" applyAlignment="0" applyProtection="0">
      <alignment vertical="center"/>
    </xf>
    <xf numFmtId="0" fontId="93" fillId="63" borderId="0" applyNumberFormat="0" applyBorder="0" applyAlignment="0" applyProtection="0">
      <alignment vertical="center"/>
    </xf>
    <xf numFmtId="0" fontId="93" fillId="70" borderId="0" applyNumberFormat="0" applyBorder="0" applyAlignment="0" applyProtection="0">
      <alignment vertical="center"/>
    </xf>
    <xf numFmtId="0" fontId="93" fillId="68" borderId="0" applyNumberFormat="0" applyBorder="0" applyAlignment="0" applyProtection="0">
      <alignment vertical="center"/>
    </xf>
    <xf numFmtId="0" fontId="93" fillId="71" borderId="0" applyNumberFormat="0" applyBorder="0" applyAlignment="0" applyProtection="0">
      <alignment vertical="center"/>
    </xf>
    <xf numFmtId="0" fontId="94" fillId="67" borderId="0" applyNumberFormat="0" applyBorder="0" applyAlignment="0" applyProtection="0">
      <alignment vertical="center"/>
    </xf>
    <xf numFmtId="0" fontId="94" fillId="62" borderId="0" applyNumberFormat="0" applyBorder="0" applyAlignment="0" applyProtection="0">
      <alignment vertical="center"/>
    </xf>
    <xf numFmtId="0" fontId="94" fillId="63" borderId="0" applyNumberFormat="0" applyBorder="0" applyAlignment="0" applyProtection="0">
      <alignment vertical="center"/>
    </xf>
    <xf numFmtId="0" fontId="94" fillId="70" borderId="0" applyNumberFormat="0" applyBorder="0" applyAlignment="0" applyProtection="0">
      <alignment vertical="center"/>
    </xf>
    <xf numFmtId="0" fontId="94" fillId="68" borderId="0" applyNumberFormat="0" applyBorder="0" applyAlignment="0" applyProtection="0">
      <alignment vertical="center"/>
    </xf>
    <xf numFmtId="0" fontId="94" fillId="7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91" fillId="26" borderId="0" applyNumberFormat="0" applyBorder="0" applyAlignment="0" applyProtection="0"/>
    <xf numFmtId="0" fontId="90" fillId="68" borderId="0" applyNumberFormat="0" applyBorder="0" applyAlignment="0" applyProtection="0"/>
    <xf numFmtId="0" fontId="90" fillId="73" borderId="0" applyNumberFormat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90" fillId="73" borderId="0" applyNumberFormat="0" applyBorder="0" applyAlignment="0" applyProtection="0"/>
    <xf numFmtId="0" fontId="92" fillId="72" borderId="0" applyNumberFormat="0" applyBorder="0" applyAlignment="0" applyProtection="0"/>
    <xf numFmtId="0" fontId="90" fillId="73" borderId="0" applyNumberFormat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90" fillId="73" borderId="0" applyNumberFormat="0" applyBorder="0" applyAlignment="0" applyProtection="0"/>
    <xf numFmtId="0" fontId="90" fillId="73" borderId="0" applyNumberFormat="0" applyBorder="0" applyAlignment="0" applyProtection="0"/>
    <xf numFmtId="0" fontId="91" fillId="26" borderId="0" applyNumberFormat="0" applyBorder="0" applyAlignment="0" applyProtection="0"/>
    <xf numFmtId="0" fontId="90" fillId="73" borderId="0" applyNumberFormat="0" applyBorder="0" applyAlignment="0" applyProtection="0"/>
    <xf numFmtId="0" fontId="90" fillId="73" borderId="0" applyNumberFormat="0" applyBorder="0" applyAlignment="0" applyProtection="0"/>
    <xf numFmtId="0" fontId="90" fillId="73" borderId="0" applyNumberFormat="0" applyBorder="0" applyAlignment="0" applyProtection="0"/>
    <xf numFmtId="0" fontId="90" fillId="74" borderId="0" applyNumberFormat="0" applyBorder="0" applyAlignment="0" applyProtection="0"/>
    <xf numFmtId="0" fontId="90" fillId="74" borderId="0" applyNumberFormat="0" applyBorder="0" applyAlignment="0" applyProtection="0"/>
    <xf numFmtId="0" fontId="90" fillId="74" borderId="0" applyNumberFormat="0" applyBorder="0" applyAlignment="0" applyProtection="0"/>
    <xf numFmtId="0" fontId="90" fillId="74" borderId="0" applyNumberFormat="0" applyBorder="0" applyAlignment="0" applyProtection="0"/>
    <xf numFmtId="0" fontId="91" fillId="30" borderId="0" applyNumberFormat="0" applyBorder="0" applyAlignment="0" applyProtection="0"/>
    <xf numFmtId="0" fontId="92" fillId="74" borderId="0" applyNumberFormat="0" applyBorder="0" applyAlignment="0" applyProtection="0"/>
    <xf numFmtId="0" fontId="90" fillId="67" borderId="0" applyNumberFormat="0" applyBorder="0" applyAlignment="0" applyProtection="0"/>
    <xf numFmtId="0" fontId="90" fillId="74" borderId="0" applyNumberFormat="0" applyBorder="0" applyAlignment="0" applyProtection="0"/>
    <xf numFmtId="0" fontId="90" fillId="74" borderId="0" applyNumberFormat="0" applyBorder="0" applyAlignment="0" applyProtection="0"/>
    <xf numFmtId="0" fontId="90" fillId="67" borderId="0" applyNumberFormat="0" applyBorder="0" applyAlignment="0" applyProtection="0"/>
    <xf numFmtId="0" fontId="92" fillId="74" borderId="0" applyNumberFormat="0" applyBorder="0" applyAlignment="0" applyProtection="0"/>
    <xf numFmtId="0" fontId="90" fillId="67" borderId="0" applyNumberFormat="0" applyBorder="0" applyAlignment="0" applyProtection="0"/>
    <xf numFmtId="0" fontId="90" fillId="74" borderId="0" applyNumberFormat="0" applyBorder="0" applyAlignment="0" applyProtection="0"/>
    <xf numFmtId="0" fontId="90" fillId="74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1" fillId="30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91" fillId="34" borderId="0" applyNumberFormat="0" applyBorder="0" applyAlignment="0" applyProtection="0"/>
    <xf numFmtId="0" fontId="92" fillId="75" borderId="0" applyNumberFormat="0" applyBorder="0" applyAlignment="0" applyProtection="0"/>
    <xf numFmtId="0" fontId="90" fillId="67" borderId="0" applyNumberFormat="0" applyBorder="0" applyAlignment="0" applyProtection="0"/>
    <xf numFmtId="0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90" fillId="67" borderId="0" applyNumberFormat="0" applyBorder="0" applyAlignment="0" applyProtection="0"/>
    <xf numFmtId="0" fontId="92" fillId="75" borderId="0" applyNumberFormat="0" applyBorder="0" applyAlignment="0" applyProtection="0"/>
    <xf numFmtId="0" fontId="90" fillId="67" borderId="0" applyNumberFormat="0" applyBorder="0" applyAlignment="0" applyProtection="0"/>
    <xf numFmtId="0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1" fillId="34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0" fillId="67" borderId="0" applyNumberFormat="0" applyBorder="0" applyAlignment="0" applyProtection="0"/>
    <xf numFmtId="0" fontId="90" fillId="70" borderId="0" applyNumberFormat="0" applyBorder="0" applyAlignment="0" applyProtection="0"/>
    <xf numFmtId="0" fontId="90" fillId="70" borderId="0" applyNumberFormat="0" applyBorder="0" applyAlignment="0" applyProtection="0"/>
    <xf numFmtId="0" fontId="90" fillId="70" borderId="0" applyNumberFormat="0" applyBorder="0" applyAlignment="0" applyProtection="0"/>
    <xf numFmtId="0" fontId="90" fillId="70" borderId="0" applyNumberFormat="0" applyBorder="0" applyAlignment="0" applyProtection="0"/>
    <xf numFmtId="0" fontId="91" fillId="38" borderId="0" applyNumberFormat="0" applyBorder="0" applyAlignment="0" applyProtection="0"/>
    <xf numFmtId="0" fontId="90" fillId="76" borderId="0" applyNumberFormat="0" applyBorder="0" applyAlignment="0" applyProtection="0"/>
    <xf numFmtId="0" fontId="90" fillId="70" borderId="0" applyNumberFormat="0" applyBorder="0" applyAlignment="0" applyProtection="0"/>
    <xf numFmtId="0" fontId="90" fillId="70" borderId="0" applyNumberFormat="0" applyBorder="0" applyAlignment="0" applyProtection="0"/>
    <xf numFmtId="0" fontId="90" fillId="76" borderId="0" applyNumberFormat="0" applyBorder="0" applyAlignment="0" applyProtection="0"/>
    <xf numFmtId="0" fontId="92" fillId="70" borderId="0" applyNumberFormat="0" applyBorder="0" applyAlignment="0" applyProtection="0"/>
    <xf numFmtId="0" fontId="90" fillId="76" borderId="0" applyNumberFormat="0" applyBorder="0" applyAlignment="0" applyProtection="0"/>
    <xf numFmtId="0" fontId="90" fillId="70" borderId="0" applyNumberFormat="0" applyBorder="0" applyAlignment="0" applyProtection="0"/>
    <xf numFmtId="0" fontId="90" fillId="70" borderId="0" applyNumberFormat="0" applyBorder="0" applyAlignment="0" applyProtection="0"/>
    <xf numFmtId="0" fontId="90" fillId="76" borderId="0" applyNumberFormat="0" applyBorder="0" applyAlignment="0" applyProtection="0"/>
    <xf numFmtId="0" fontId="90" fillId="76" borderId="0" applyNumberFormat="0" applyBorder="0" applyAlignment="0" applyProtection="0"/>
    <xf numFmtId="0" fontId="91" fillId="38" borderId="0" applyNumberFormat="0" applyBorder="0" applyAlignment="0" applyProtection="0"/>
    <xf numFmtId="0" fontId="90" fillId="76" borderId="0" applyNumberFormat="0" applyBorder="0" applyAlignment="0" applyProtection="0"/>
    <xf numFmtId="0" fontId="90" fillId="76" borderId="0" applyNumberFormat="0" applyBorder="0" applyAlignment="0" applyProtection="0"/>
    <xf numFmtId="0" fontId="90" fillId="76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1" fillId="42" borderId="0" applyNumberFormat="0" applyBorder="0" applyAlignment="0" applyProtection="0"/>
    <xf numFmtId="0" fontId="92" fillId="68" borderId="0" applyNumberFormat="0" applyBorder="0" applyAlignment="0" applyProtection="0"/>
    <xf numFmtId="0" fontId="90" fillId="68" borderId="0" applyNumberFormat="0" applyBorder="0" applyAlignment="0" applyProtection="0"/>
    <xf numFmtId="0" fontId="92" fillId="68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1" fillId="42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0" fillId="68" borderId="0" applyNumberFormat="0" applyBorder="0" applyAlignment="0" applyProtection="0"/>
    <xf numFmtId="0" fontId="90" fillId="77" borderId="0" applyNumberFormat="0" applyBorder="0" applyAlignment="0" applyProtection="0"/>
    <xf numFmtId="0" fontId="90" fillId="77" borderId="0" applyNumberFormat="0" applyBorder="0" applyAlignment="0" applyProtection="0"/>
    <xf numFmtId="0" fontId="90" fillId="77" borderId="0" applyNumberFormat="0" applyBorder="0" applyAlignment="0" applyProtection="0"/>
    <xf numFmtId="0" fontId="91" fillId="46" borderId="0" applyNumberFormat="0" applyBorder="0" applyAlignment="0" applyProtection="0"/>
    <xf numFmtId="0" fontId="92" fillId="77" borderId="0" applyNumberFormat="0" applyBorder="0" applyAlignment="0" applyProtection="0"/>
    <xf numFmtId="0" fontId="90" fillId="77" borderId="0" applyNumberFormat="0" applyBorder="0" applyAlignment="0" applyProtection="0"/>
    <xf numFmtId="0" fontId="92" fillId="77" borderId="0" applyNumberFormat="0" applyBorder="0" applyAlignment="0" applyProtection="0"/>
    <xf numFmtId="0" fontId="90" fillId="77" borderId="0" applyNumberFormat="0" applyBorder="0" applyAlignment="0" applyProtection="0"/>
    <xf numFmtId="0" fontId="90" fillId="77" borderId="0" applyNumberFormat="0" applyBorder="0" applyAlignment="0" applyProtection="0"/>
    <xf numFmtId="0" fontId="91" fillId="46" borderId="0" applyNumberFormat="0" applyBorder="0" applyAlignment="0" applyProtection="0"/>
    <xf numFmtId="0" fontId="90" fillId="77" borderId="0" applyNumberFormat="0" applyBorder="0" applyAlignment="0" applyProtection="0"/>
    <xf numFmtId="0" fontId="90" fillId="77" borderId="0" applyNumberFormat="0" applyBorder="0" applyAlignment="0" applyProtection="0"/>
    <xf numFmtId="0" fontId="90" fillId="77" borderId="0" applyNumberFormat="0" applyBorder="0" applyAlignment="0" applyProtection="0"/>
    <xf numFmtId="0" fontId="90" fillId="77" borderId="0" applyNumberFormat="0" applyBorder="0" applyAlignment="0" applyProtection="0"/>
    <xf numFmtId="175" fontId="95" fillId="0" borderId="0" applyNumberFormat="0" applyFill="0" applyBorder="0" applyAlignment="0">
      <alignment vertical="center"/>
      <protection locked="0"/>
    </xf>
    <xf numFmtId="175" fontId="95" fillId="0" borderId="0" applyNumberFormat="0" applyFill="0" applyBorder="0" applyAlignment="0">
      <alignment vertical="center"/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0" fontId="21" fillId="0" borderId="0" applyNumberFormat="0" applyFont="0" applyFill="0" applyBorder="0" applyAlignment="0">
      <protection locked="0"/>
    </xf>
    <xf numFmtId="175" fontId="95" fillId="0" borderId="0" applyNumberFormat="0" applyFill="0" applyBorder="0" applyAlignment="0">
      <alignment vertical="center"/>
      <protection locked="0"/>
    </xf>
    <xf numFmtId="0" fontId="96" fillId="0" borderId="0"/>
    <xf numFmtId="4" fontId="97" fillId="78" borderId="1">
      <alignment horizontal="right" vertical="center"/>
    </xf>
    <xf numFmtId="4" fontId="97" fillId="79" borderId="0" applyBorder="0">
      <alignment horizontal="right" vertical="center"/>
    </xf>
    <xf numFmtId="4" fontId="97" fillId="79" borderId="0" applyBorder="0">
      <alignment horizontal="right" vertical="center"/>
    </xf>
    <xf numFmtId="0" fontId="27" fillId="0" borderId="0"/>
    <xf numFmtId="0" fontId="98" fillId="53" borderId="0" applyNumberFormat="0" applyBorder="0" applyAlignment="0" applyProtection="0"/>
    <xf numFmtId="0" fontId="98" fillId="53" borderId="0" applyNumberFormat="0" applyBorder="0" applyAlignment="0" applyProtection="0"/>
    <xf numFmtId="0" fontId="98" fillId="53" borderId="0" applyNumberFormat="0" applyBorder="0" applyAlignment="0" applyProtection="0"/>
    <xf numFmtId="0" fontId="99" fillId="20" borderId="0" applyNumberFormat="0" applyBorder="0" applyAlignment="0" applyProtection="0"/>
    <xf numFmtId="0" fontId="100" fillId="53" borderId="0" applyNumberFormat="0" applyBorder="0" applyAlignment="0" applyProtection="0"/>
    <xf numFmtId="0" fontId="98" fillId="53" borderId="0" applyNumberFormat="0" applyBorder="0" applyAlignment="0" applyProtection="0"/>
    <xf numFmtId="0" fontId="100" fillId="53" borderId="0" applyNumberFormat="0" applyBorder="0" applyAlignment="0" applyProtection="0"/>
    <xf numFmtId="0" fontId="98" fillId="53" borderId="0" applyNumberFormat="0" applyBorder="0" applyAlignment="0" applyProtection="0"/>
    <xf numFmtId="0" fontId="98" fillId="53" borderId="0" applyNumberFormat="0" applyBorder="0" applyAlignment="0" applyProtection="0"/>
    <xf numFmtId="0" fontId="99" fillId="20" borderId="0" applyNumberFormat="0" applyBorder="0" applyAlignment="0" applyProtection="0"/>
    <xf numFmtId="0" fontId="98" fillId="53" borderId="0" applyNumberFormat="0" applyBorder="0" applyAlignment="0" applyProtection="0"/>
    <xf numFmtId="0" fontId="98" fillId="53" borderId="0" applyNumberFormat="0" applyBorder="0" applyAlignment="0" applyProtection="0"/>
    <xf numFmtId="0" fontId="98" fillId="53" borderId="0" applyNumberFormat="0" applyBorder="0" applyAlignment="0" applyProtection="0"/>
    <xf numFmtId="0" fontId="98" fillId="53" borderId="0" applyNumberFormat="0" applyBorder="0" applyAlignment="0" applyProtection="0"/>
    <xf numFmtId="176" fontId="101" fillId="80" borderId="2" applyNumberFormat="0" applyBorder="0" applyAlignment="0">
      <alignment horizontal="centerContinuous" vertical="center"/>
      <protection hidden="1"/>
    </xf>
    <xf numFmtId="1" fontId="102" fillId="81" borderId="29" applyNumberFormat="0" applyBorder="0" applyAlignment="0">
      <alignment horizontal="center" vertical="top" wrapText="1"/>
      <protection hidden="1"/>
    </xf>
    <xf numFmtId="0" fontId="21" fillId="61" borderId="0" applyNumberFormat="0" applyBorder="0" applyAlignment="0">
      <protection locked="0"/>
    </xf>
    <xf numFmtId="0" fontId="21" fillId="61" borderId="0" applyNumberFormat="0" applyBorder="0" applyAlignment="0">
      <protection locked="0"/>
    </xf>
    <xf numFmtId="0" fontId="21" fillId="61" borderId="0" applyNumberFormat="0" applyBorder="0" applyAlignment="0">
      <protection locked="0"/>
    </xf>
    <xf numFmtId="0" fontId="21" fillId="61" borderId="0" applyNumberFormat="0" applyBorder="0" applyAlignment="0">
      <protection locked="0"/>
    </xf>
    <xf numFmtId="0" fontId="21" fillId="61" borderId="0" applyNumberFormat="0" applyBorder="0" applyAlignment="0"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37" fontId="104" fillId="0" borderId="0" applyFill="0" applyBorder="0" applyAlignment="0" applyProtection="0">
      <alignment horizontal="right"/>
      <protection locked="0"/>
    </xf>
    <xf numFmtId="0" fontId="28" fillId="0" borderId="0">
      <alignment horizontal="right"/>
    </xf>
    <xf numFmtId="0" fontId="28" fillId="0" borderId="0">
      <alignment horizontal="right"/>
    </xf>
    <xf numFmtId="0" fontId="28" fillId="0" borderId="0">
      <alignment horizontal="right"/>
    </xf>
    <xf numFmtId="177" fontId="105" fillId="0" borderId="0">
      <alignment vertical="center"/>
    </xf>
    <xf numFmtId="178" fontId="105" fillId="0" borderId="0">
      <alignment vertical="center"/>
    </xf>
    <xf numFmtId="179" fontId="105" fillId="0" borderId="0">
      <alignment vertical="center"/>
    </xf>
    <xf numFmtId="0" fontId="106" fillId="0" borderId="0"/>
    <xf numFmtId="180" fontId="27" fillId="0" borderId="0"/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21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107" fillId="82" borderId="0"/>
    <xf numFmtId="0" fontId="108" fillId="58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63" fillId="83" borderId="27" applyNumberFormat="0" applyBorder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80" fillId="4" borderId="0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80" fillId="4" borderId="0" applyNumberFormat="0" applyAlignment="0" applyProtection="0"/>
    <xf numFmtId="0" fontId="80" fillId="4" borderId="0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9" fillId="23" borderId="27" applyNumberFormat="0" applyAlignment="0" applyProtection="0"/>
    <xf numFmtId="0" fontId="109" fillId="23" borderId="27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58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58" borderId="55" applyNumberFormat="0" applyAlignment="0" applyProtection="0"/>
    <xf numFmtId="0" fontId="108" fillId="58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08" fillId="58" borderId="55" applyNumberFormat="0" applyAlignment="0" applyProtection="0"/>
    <xf numFmtId="0" fontId="108" fillId="58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08" fillId="58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10" fillId="60" borderId="55" applyNumberFormat="0" applyAlignment="0" applyProtection="0"/>
    <xf numFmtId="0" fontId="108" fillId="58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58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60" borderId="55" applyNumberFormat="0" applyAlignment="0" applyProtection="0"/>
    <xf numFmtId="0" fontId="108" fillId="58" borderId="55" applyNumberFormat="0" applyAlignment="0" applyProtection="0"/>
    <xf numFmtId="0" fontId="108" fillId="58" borderId="55" applyNumberFormat="0" applyAlignment="0" applyProtection="0"/>
    <xf numFmtId="0" fontId="109" fillId="23" borderId="27" applyNumberFormat="0" applyAlignment="0" applyProtection="0"/>
    <xf numFmtId="0" fontId="109" fillId="23" borderId="27" applyNumberFormat="0" applyAlignment="0" applyProtection="0"/>
    <xf numFmtId="0" fontId="108" fillId="58" borderId="55" applyNumberFormat="0" applyAlignment="0" applyProtection="0"/>
    <xf numFmtId="0" fontId="108" fillId="58" borderId="55" applyNumberFormat="0" applyAlignment="0" applyProtection="0"/>
    <xf numFmtId="0" fontId="111" fillId="84" borderId="0" applyNumberFormat="0" applyBorder="0" applyAlignment="0" applyProtection="0"/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3" fontId="28" fillId="85" borderId="1">
      <alignment horizontal="right"/>
    </xf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3" fillId="86" borderId="56" applyNumberFormat="0" applyAlignment="0" applyProtection="0"/>
    <xf numFmtId="0" fontId="112" fillId="62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49" fillId="24" borderId="53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2" fillId="62" borderId="56" applyNumberFormat="0" applyAlignment="0" applyProtection="0"/>
    <xf numFmtId="0" fontId="113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2" fillId="62" borderId="56" applyNumberFormat="0" applyAlignment="0" applyProtection="0"/>
    <xf numFmtId="0" fontId="112" fillId="62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3" fillId="86" borderId="56" applyNumberFormat="0" applyAlignment="0" applyProtection="0"/>
    <xf numFmtId="0" fontId="112" fillId="62" borderId="56" applyNumberFormat="0" applyAlignment="0" applyProtection="0"/>
    <xf numFmtId="0" fontId="112" fillId="62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86" borderId="56" applyNumberFormat="0" applyAlignment="0" applyProtection="0"/>
    <xf numFmtId="0" fontId="112" fillId="62" borderId="56" applyNumberFormat="0" applyAlignment="0" applyProtection="0"/>
    <xf numFmtId="0" fontId="112" fillId="62" borderId="56" applyNumberFormat="0" applyAlignment="0" applyProtection="0"/>
    <xf numFmtId="0" fontId="49" fillId="24" borderId="53" applyNumberFormat="0" applyAlignment="0" applyProtection="0"/>
    <xf numFmtId="0" fontId="112" fillId="62" borderId="56" applyNumberFormat="0" applyAlignment="0" applyProtection="0"/>
    <xf numFmtId="0" fontId="112" fillId="62" borderId="56" applyNumberFormat="0" applyAlignment="0" applyProtection="0"/>
    <xf numFmtId="0" fontId="112" fillId="62" borderId="56" applyNumberFormat="0" applyAlignment="0" applyProtection="0"/>
    <xf numFmtId="0" fontId="114" fillId="87" borderId="30" applyNumberFormat="0" applyAlignment="0" applyProtection="0"/>
    <xf numFmtId="0" fontId="115" fillId="87" borderId="30" applyNumberFormat="0" applyAlignment="0" applyProtection="0"/>
    <xf numFmtId="0" fontId="116" fillId="88" borderId="30" applyAlignment="0" applyProtection="0"/>
    <xf numFmtId="181" fontId="117" fillId="0" borderId="0"/>
    <xf numFmtId="1" fontId="118" fillId="0" borderId="3">
      <alignment vertical="top"/>
    </xf>
    <xf numFmtId="164" fontId="119" fillId="0" borderId="0" applyBorder="0">
      <alignment horizontal="right"/>
    </xf>
    <xf numFmtId="164" fontId="119" fillId="0" borderId="32" applyAlignment="0">
      <alignment horizontal="right"/>
    </xf>
    <xf numFmtId="182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26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4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1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184" fontId="120" fillId="0" borderId="0" applyFont="0" applyFill="0" applyBorder="0" applyAlignment="0" applyProtection="0"/>
    <xf numFmtId="41" fontId="120" fillId="0" borderId="0" applyFont="0" applyFill="0" applyBorder="0" applyAlignment="0" applyProtection="0"/>
    <xf numFmtId="0" fontId="85" fillId="0" borderId="0" applyFont="0" applyFill="0" applyBorder="0" applyAlignment="0" applyProtection="0"/>
    <xf numFmtId="186" fontId="21" fillId="0" borderId="0" applyBorder="0">
      <alignment horizontal="right"/>
    </xf>
    <xf numFmtId="186" fontId="21" fillId="0" borderId="0" applyBorder="0">
      <alignment horizontal="right"/>
    </xf>
    <xf numFmtId="186" fontId="21" fillId="0" borderId="0" applyBorder="0">
      <alignment horizontal="right"/>
    </xf>
    <xf numFmtId="186" fontId="21" fillId="0" borderId="0" applyBorder="0">
      <alignment horizontal="right"/>
    </xf>
    <xf numFmtId="186" fontId="21" fillId="0" borderId="0" applyBorder="0">
      <alignment horizontal="right"/>
    </xf>
    <xf numFmtId="187" fontId="122" fillId="0" borderId="0" applyFont="0" applyFill="0" applyBorder="0" applyAlignment="0" applyProtection="0"/>
    <xf numFmtId="43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0" fontId="89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121" fillId="0" borderId="0" applyFont="0" applyFill="0" applyBorder="0" applyAlignment="0" applyProtection="0"/>
    <xf numFmtId="43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189" fontId="12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90" fontId="21" fillId="0" borderId="0" applyFill="0" applyBorder="0" applyAlignment="0" applyProtection="0"/>
    <xf numFmtId="190" fontId="21" fillId="0" borderId="0" applyFill="0" applyBorder="0" applyAlignment="0" applyProtection="0"/>
    <xf numFmtId="190" fontId="21" fillId="0" borderId="0" applyFill="0" applyBorder="0" applyAlignment="0" applyProtection="0"/>
    <xf numFmtId="190" fontId="21" fillId="0" borderId="0" applyFill="0" applyBorder="0" applyAlignment="0" applyProtection="0"/>
    <xf numFmtId="190" fontId="21" fillId="0" borderId="0" applyFill="0" applyBorder="0" applyAlignment="0" applyProtection="0"/>
    <xf numFmtId="190" fontId="21" fillId="0" borderId="0" applyFill="0" applyBorder="0" applyAlignment="0" applyProtection="0"/>
    <xf numFmtId="190" fontId="21" fillId="0" borderId="0" applyFill="0" applyBorder="0" applyAlignment="0" applyProtection="0"/>
    <xf numFmtId="190" fontId="21" fillId="0" borderId="0" applyFill="0" applyBorder="0" applyAlignment="0" applyProtection="0"/>
    <xf numFmtId="190" fontId="21" fillId="0" borderId="0" applyFill="0" applyBorder="0" applyAlignment="0" applyProtection="0"/>
    <xf numFmtId="190" fontId="21" fillId="0" borderId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0" fontId="123" fillId="0" borderId="0"/>
    <xf numFmtId="165" fontId="124" fillId="0" borderId="0" applyNumberFormat="0" applyFill="0" applyBorder="0" applyAlignment="0" applyProtection="0"/>
    <xf numFmtId="165" fontId="124" fillId="0" borderId="0" applyNumberFormat="0" applyFill="0" applyBorder="0" applyAlignment="0" applyProtection="0"/>
    <xf numFmtId="165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192" fontId="124" fillId="0" borderId="0" applyNumberFormat="0" applyFill="0" applyBorder="0" applyAlignment="0" applyProtection="0"/>
    <xf numFmtId="165" fontId="124" fillId="0" borderId="0" applyNumberFormat="0" applyFill="0" applyBorder="0" applyAlignment="0" applyProtection="0"/>
    <xf numFmtId="192" fontId="124" fillId="0" borderId="0" applyNumberFormat="0" applyFill="0" applyBorder="0" applyAlignment="0" applyProtection="0"/>
    <xf numFmtId="165" fontId="124" fillId="0" borderId="0" applyNumberFormat="0" applyFill="0" applyBorder="0" applyAlignment="0" applyProtection="0"/>
    <xf numFmtId="192" fontId="124" fillId="0" borderId="0" applyNumberFormat="0" applyFill="0" applyBorder="0" applyAlignment="0" applyProtection="0"/>
    <xf numFmtId="165" fontId="124" fillId="0" borderId="0" applyNumberFormat="0" applyFill="0" applyBorder="0" applyAlignment="0" applyProtection="0"/>
    <xf numFmtId="165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80" fillId="89" borderId="30" applyNumberFormat="0" applyAlignment="0" applyProtection="0"/>
    <xf numFmtId="0" fontId="116" fillId="89" borderId="30" applyNumberFormat="0" applyAlignment="0" applyProtection="0"/>
    <xf numFmtId="165" fontId="125" fillId="0" borderId="0" applyNumberFormat="0">
      <alignment horizontal="right"/>
    </xf>
    <xf numFmtId="165" fontId="125" fillId="0" borderId="0" applyNumberFormat="0">
      <alignment horizontal="right"/>
    </xf>
    <xf numFmtId="0" fontId="125" fillId="0" borderId="0" applyNumberFormat="0">
      <alignment horizontal="right"/>
    </xf>
    <xf numFmtId="165" fontId="126" fillId="0" borderId="0" applyNumberFormat="0" applyFill="0" applyBorder="0" applyProtection="0">
      <alignment horizontal="left"/>
    </xf>
    <xf numFmtId="165" fontId="126" fillId="0" borderId="0" applyNumberFormat="0" applyFill="0" applyBorder="0" applyProtection="0">
      <alignment horizontal="left"/>
    </xf>
    <xf numFmtId="0" fontId="126" fillId="0" borderId="0" applyNumberFormat="0" applyFill="0" applyBorder="0" applyProtection="0">
      <alignment horizontal="left"/>
    </xf>
    <xf numFmtId="165" fontId="127" fillId="0" borderId="0" applyNumberFormat="0" applyFill="0" applyBorder="0" applyProtection="0">
      <alignment horizontal="left"/>
    </xf>
    <xf numFmtId="165" fontId="127" fillId="0" borderId="0" applyNumberFormat="0" applyFill="0" applyBorder="0" applyProtection="0">
      <alignment horizontal="left"/>
    </xf>
    <xf numFmtId="0" fontId="127" fillId="0" borderId="0" applyNumberFormat="0" applyFill="0" applyBorder="0" applyProtection="0">
      <alignment horizontal="left"/>
    </xf>
    <xf numFmtId="193" fontId="128" fillId="0" borderId="0"/>
    <xf numFmtId="166" fontId="129" fillId="0" borderId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8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5" fontId="97" fillId="79" borderId="4">
      <alignment horizontal="left" vertical="center"/>
    </xf>
    <xf numFmtId="165" fontId="97" fillId="79" borderId="4">
      <alignment horizontal="left" vertical="center"/>
    </xf>
    <xf numFmtId="0" fontId="97" fillId="79" borderId="4">
      <alignment horizontal="left" vertical="center"/>
    </xf>
    <xf numFmtId="0" fontId="130" fillId="0" borderId="0" applyFill="0" applyBorder="0" applyAlignment="0" applyProtection="0"/>
    <xf numFmtId="3" fontId="105" fillId="0" borderId="0">
      <alignment vertical="center"/>
    </xf>
    <xf numFmtId="166" fontId="105" fillId="0" borderId="0">
      <alignment vertical="center"/>
    </xf>
    <xf numFmtId="4" fontId="105" fillId="0" borderId="0">
      <alignment vertical="center"/>
    </xf>
    <xf numFmtId="194" fontId="105" fillId="0" borderId="0">
      <alignment vertical="center"/>
    </xf>
    <xf numFmtId="15" fontId="105" fillId="0" borderId="0">
      <alignment horizontal="center" vertical="center"/>
    </xf>
    <xf numFmtId="14" fontId="26" fillId="0" borderId="0" applyFill="0" applyBorder="0" applyAlignment="0"/>
    <xf numFmtId="38" fontId="89" fillId="0" borderId="57">
      <alignment vertical="center"/>
    </xf>
    <xf numFmtId="0" fontId="131" fillId="0" borderId="0" applyNumberFormat="0" applyBorder="0" applyProtection="0">
      <alignment horizontal="left" vertical="center" indent="1"/>
    </xf>
    <xf numFmtId="0" fontId="132" fillId="0" borderId="0" applyFill="0" applyBorder="0" applyAlignment="0">
      <alignment horizontal="left"/>
    </xf>
    <xf numFmtId="195" fontId="86" fillId="0" borderId="0" applyFill="0" applyBorder="0" applyAlignment="0" applyProtection="0">
      <alignment horizontal="right"/>
    </xf>
    <xf numFmtId="196" fontId="21" fillId="90" borderId="5" applyFill="0" applyBorder="0" applyAlignment="0" applyProtection="0"/>
    <xf numFmtId="196" fontId="21" fillId="90" borderId="5" applyFill="0" applyBorder="0" applyAlignment="0" applyProtection="0"/>
    <xf numFmtId="196" fontId="21" fillId="90" borderId="5" applyFill="0" applyBorder="0" applyAlignment="0" applyProtection="0"/>
    <xf numFmtId="196" fontId="21" fillId="90" borderId="5" applyFill="0" applyBorder="0" applyAlignment="0" applyProtection="0"/>
    <xf numFmtId="196" fontId="21" fillId="90" borderId="5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7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8" fontId="21" fillId="0" borderId="0" applyFill="0" applyBorder="0" applyAlignment="0" applyProtection="0"/>
    <xf numFmtId="197" fontId="21" fillId="0" borderId="0" applyFill="0" applyBorder="0" applyAlignment="0" applyProtection="0"/>
    <xf numFmtId="0" fontId="133" fillId="0" borderId="0" applyNumberFormat="0" applyFill="0" applyBorder="0" applyAlignment="0" applyProtection="0">
      <alignment vertical="center"/>
    </xf>
    <xf numFmtId="165" fontId="21" fillId="0" borderId="32"/>
    <xf numFmtId="0" fontId="21" fillId="91" borderId="0">
      <alignment horizontal="center"/>
    </xf>
    <xf numFmtId="0" fontId="21" fillId="91" borderId="0">
      <alignment horizontal="center"/>
    </xf>
    <xf numFmtId="0" fontId="21" fillId="91" borderId="0">
      <alignment horizontal="center"/>
    </xf>
    <xf numFmtId="0" fontId="21" fillId="91" borderId="0">
      <alignment horizontal="center"/>
    </xf>
    <xf numFmtId="0" fontId="21" fillId="91" borderId="0">
      <alignment horizontal="center"/>
    </xf>
    <xf numFmtId="0" fontId="134" fillId="0" borderId="0" applyFill="0" applyBorder="0">
      <alignment horizontal="left" vertical="center"/>
    </xf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135" fillId="92" borderId="58" applyAlignment="0"/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199" fontId="21" fillId="0" borderId="0">
      <alignment horizontal="center"/>
    </xf>
    <xf numFmtId="200" fontId="136" fillId="79" borderId="0" applyFill="0" applyBorder="0" applyAlignment="0" applyProtection="0">
      <alignment horizontal="right"/>
      <protection locked="0"/>
    </xf>
    <xf numFmtId="201" fontId="80" fillId="0" borderId="0" applyFont="0" applyFill="0" applyBorder="0" applyAlignment="0" applyProtection="0"/>
    <xf numFmtId="201" fontId="21" fillId="0" borderId="0" applyFont="0" applyFill="0" applyBorder="0" applyAlignment="0" applyProtection="0"/>
    <xf numFmtId="201" fontId="85" fillId="0" borderId="0" applyFont="0" applyFill="0" applyBorder="0" applyAlignment="0" applyProtection="0"/>
    <xf numFmtId="201" fontId="80" fillId="0" borderId="0" applyFont="0" applyFill="0" applyBorder="0" applyAlignment="0" applyProtection="0"/>
    <xf numFmtId="201" fontId="80" fillId="0" borderId="0" applyFont="0" applyFill="0" applyBorder="0" applyAlignment="0" applyProtection="0"/>
    <xf numFmtId="200" fontId="136" fillId="79" borderId="0" applyFill="0" applyBorder="0" applyAlignment="0" applyProtection="0">
      <alignment horizontal="right"/>
      <protection locked="0"/>
    </xf>
    <xf numFmtId="201" fontId="80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165" fontId="141" fillId="86" borderId="0" applyNumberFormat="0" applyFont="0" applyBorder="0" applyAlignment="0" applyProtection="0"/>
    <xf numFmtId="165" fontId="141" fillId="86" borderId="0" applyNumberFormat="0" applyFont="0" applyBorder="0" applyAlignment="0" applyProtection="0"/>
    <xf numFmtId="0" fontId="141" fillId="86" borderId="0" applyNumberFormat="0" applyFont="0" applyBorder="0" applyAlignment="0" applyProtection="0"/>
    <xf numFmtId="165" fontId="142" fillId="0" borderId="0" applyNumberFormat="0" applyFill="0" applyBorder="0" applyAlignment="0" applyProtection="0"/>
    <xf numFmtId="165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202" fontId="143" fillId="0" borderId="0" applyFill="0" applyBorder="0"/>
    <xf numFmtId="15" fontId="26" fillId="0" borderId="0" applyFill="0" applyBorder="0" applyProtection="0">
      <alignment horizontal="center"/>
    </xf>
    <xf numFmtId="165" fontId="141" fillId="53" borderId="0" applyNumberFormat="0" applyFont="0" applyBorder="0" applyAlignment="0" applyProtection="0"/>
    <xf numFmtId="165" fontId="141" fillId="53" borderId="0" applyNumberFormat="0" applyFont="0" applyBorder="0" applyAlignment="0" applyProtection="0"/>
    <xf numFmtId="0" fontId="141" fillId="53" borderId="0" applyNumberFormat="0" applyFont="0" applyBorder="0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3" fontId="144" fillId="60" borderId="58" applyAlignment="0" applyProtection="0"/>
    <xf numFmtId="204" fontId="145" fillId="0" borderId="0" applyNumberFormat="0" applyFill="0" applyBorder="0" applyAlignment="0" applyProtection="0"/>
    <xf numFmtId="204" fontId="146" fillId="0" borderId="0" applyNumberFormat="0" applyFill="0" applyBorder="0" applyAlignment="0" applyProtection="0"/>
    <xf numFmtId="15" fontId="95" fillId="54" borderId="59">
      <alignment horizontal="center"/>
      <protection locked="0"/>
    </xf>
    <xf numFmtId="205" fontId="95" fillId="54" borderId="59" applyAlignment="0">
      <protection locked="0"/>
    </xf>
    <xf numFmtId="204" fontId="95" fillId="54" borderId="59" applyAlignment="0">
      <protection locked="0"/>
    </xf>
    <xf numFmtId="204" fontId="26" fillId="0" borderId="0" applyFill="0" applyBorder="0" applyAlignment="0" applyProtection="0"/>
    <xf numFmtId="205" fontId="26" fillId="0" borderId="0" applyFill="0" applyBorder="0" applyAlignment="0" applyProtection="0"/>
    <xf numFmtId="206" fontId="26" fillId="0" borderId="0" applyFill="0" applyBorder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0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0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0" fontId="141" fillId="0" borderId="60" applyNumberFormat="0" applyFont="0" applyAlignment="0" applyProtection="0"/>
    <xf numFmtId="192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92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165" fontId="141" fillId="0" borderId="60" applyNumberFormat="0" applyFont="0" applyAlignment="0" applyProtection="0"/>
    <xf numFmtId="0" fontId="141" fillId="0" borderId="60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0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0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0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192" fontId="141" fillId="0" borderId="61" applyNumberFormat="0" applyFont="0" applyAlignment="0" applyProtection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0" fontId="21" fillId="0" borderId="0"/>
    <xf numFmtId="0" fontId="21" fillId="0" borderId="0"/>
    <xf numFmtId="165" fontId="141" fillId="0" borderId="61" applyNumberFormat="0" applyFont="0" applyAlignment="0" applyProtection="0"/>
    <xf numFmtId="0" fontId="21" fillId="0" borderId="0"/>
    <xf numFmtId="0" fontId="21" fillId="0" borderId="0"/>
    <xf numFmtId="165" fontId="141" fillId="0" borderId="61" applyNumberFormat="0" applyFont="0" applyAlignment="0" applyProtection="0"/>
    <xf numFmtId="0" fontId="21" fillId="0" borderId="0"/>
    <xf numFmtId="0" fontId="21" fillId="0" borderId="0"/>
    <xf numFmtId="165" fontId="141" fillId="0" borderId="61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5" fontId="141" fillId="0" borderId="61" applyNumberFormat="0" applyFont="0" applyAlignment="0" applyProtection="0"/>
    <xf numFmtId="165" fontId="141" fillId="0" borderId="61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5" fontId="141" fillId="0" borderId="61" applyNumberFormat="0" applyFont="0" applyAlignment="0" applyProtection="0"/>
    <xf numFmtId="0" fontId="21" fillId="0" borderId="0"/>
    <xf numFmtId="0" fontId="21" fillId="0" borderId="0"/>
    <xf numFmtId="165" fontId="141" fillId="0" borderId="61" applyNumberFormat="0" applyFont="0" applyAlignment="0" applyProtection="0"/>
    <xf numFmtId="0" fontId="21" fillId="0" borderId="0"/>
    <xf numFmtId="0" fontId="21" fillId="0" borderId="0"/>
    <xf numFmtId="165" fontId="141" fillId="0" borderId="61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41" fillId="0" borderId="61" applyNumberFormat="0" applyFont="0" applyAlignment="0" applyProtection="0"/>
    <xf numFmtId="165" fontId="141" fillId="63" borderId="0" applyNumberFormat="0" applyFont="0" applyBorder="0" applyAlignment="0" applyProtection="0"/>
    <xf numFmtId="165" fontId="141" fillId="63" borderId="0" applyNumberFormat="0" applyFont="0" applyBorder="0" applyAlignment="0" applyProtection="0"/>
    <xf numFmtId="0" fontId="21" fillId="0" borderId="0"/>
    <xf numFmtId="0" fontId="21" fillId="0" borderId="0"/>
    <xf numFmtId="0" fontId="141" fillId="63" borderId="0" applyNumberFormat="0" applyFon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" fontId="147" fillId="93" borderId="6" applyNumberFormat="0" applyBorder="0" applyAlignment="0">
      <alignment horizontal="centerContinuous" vertical="center"/>
      <protection locked="0"/>
    </xf>
    <xf numFmtId="0" fontId="21" fillId="0" borderId="0"/>
    <xf numFmtId="0" fontId="21" fillId="0" borderId="0"/>
    <xf numFmtId="207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08" fontId="148" fillId="0" borderId="0" applyFill="0" applyBorder="0" applyAlignment="0">
      <alignment horizontal="center" vertical="center"/>
    </xf>
    <xf numFmtId="0" fontId="21" fillId="0" borderId="0"/>
    <xf numFmtId="0" fontId="21" fillId="0" borderId="0"/>
    <xf numFmtId="165" fontId="21" fillId="94" borderId="0" applyNumberFormat="0" applyFont="0" applyAlignment="0"/>
    <xf numFmtId="0" fontId="21" fillId="94" borderId="0" applyNumberFormat="0" applyFont="0" applyAlignment="0"/>
    <xf numFmtId="165" fontId="21" fillId="94" borderId="0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94" borderId="0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94" borderId="0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6" fontId="1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6" fillId="4" borderId="30" applyNumberFormat="0" applyAlignment="0" applyProtection="0"/>
    <xf numFmtId="209" fontId="149" fillId="95" borderId="0" applyBorder="0">
      <protection locked="0"/>
    </xf>
    <xf numFmtId="210" fontId="105" fillId="0" borderId="0">
      <alignment vertical="center"/>
    </xf>
    <xf numFmtId="211" fontId="128" fillId="0" borderId="0" applyFill="0" applyBorder="0">
      <alignment horizontal="right"/>
    </xf>
    <xf numFmtId="211" fontId="128" fillId="0" borderId="0" applyFill="0" applyBorder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11" fontId="128" fillId="0" borderId="0" applyFill="0" applyBorder="0">
      <alignment horizontal="right"/>
    </xf>
    <xf numFmtId="49" fontId="128" fillId="0" borderId="0" applyFill="0" applyBorder="0"/>
    <xf numFmtId="49" fontId="128" fillId="0" borderId="0" applyFill="0" applyBorder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9" fontId="128" fillId="0" borderId="0" applyFill="0" applyBorder="0"/>
    <xf numFmtId="49" fontId="150" fillId="0" borderId="0" applyFill="0" applyBorder="0">
      <alignment horizontal="right" vertical="center"/>
    </xf>
    <xf numFmtId="0" fontId="21" fillId="0" borderId="0"/>
    <xf numFmtId="0" fontId="21" fillId="0" borderId="0"/>
    <xf numFmtId="212" fontId="21" fillId="0" borderId="0"/>
    <xf numFmtId="212" fontId="21" fillId="0" borderId="0"/>
    <xf numFmtId="212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51" fillId="55" borderId="0" applyNumberFormat="0" applyBorder="0" applyAlignment="0" applyProtection="0"/>
    <xf numFmtId="0" fontId="151" fillId="55" borderId="0" applyNumberFormat="0" applyBorder="0" applyAlignment="0" applyProtection="0"/>
    <xf numFmtId="0" fontId="151" fillId="55" borderId="0" applyNumberFormat="0" applyBorder="0" applyAlignment="0" applyProtection="0"/>
    <xf numFmtId="0" fontId="21" fillId="0" borderId="0"/>
    <xf numFmtId="0" fontId="21" fillId="0" borderId="0"/>
    <xf numFmtId="0" fontId="152" fillId="19" borderId="0" applyNumberFormat="0" applyBorder="0" applyAlignment="0" applyProtection="0"/>
    <xf numFmtId="0" fontId="21" fillId="0" borderId="0"/>
    <xf numFmtId="0" fontId="21" fillId="0" borderId="0"/>
    <xf numFmtId="0" fontId="153" fillId="55" borderId="0" applyNumberFormat="0" applyBorder="0" applyAlignment="0" applyProtection="0"/>
    <xf numFmtId="0" fontId="21" fillId="0" borderId="0"/>
    <xf numFmtId="0" fontId="21" fillId="0" borderId="0"/>
    <xf numFmtId="0" fontId="151" fillId="55" borderId="0" applyNumberFormat="0" applyBorder="0" applyAlignment="0" applyProtection="0"/>
    <xf numFmtId="0" fontId="154" fillId="55" borderId="0" applyNumberFormat="0" applyBorder="0" applyAlignment="0" applyProtection="0"/>
    <xf numFmtId="0" fontId="21" fillId="0" borderId="0"/>
    <xf numFmtId="0" fontId="21" fillId="0" borderId="0"/>
    <xf numFmtId="0" fontId="151" fillId="5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5" fillId="0" borderId="62" applyNumberFormat="0" applyFont="0" applyFill="0" applyAlignment="0" applyProtection="0">
      <alignment vertical="center"/>
    </xf>
    <xf numFmtId="0" fontId="155" fillId="0" borderId="0" applyNumberFormat="0" applyFill="0" applyBorder="0" applyProtection="0">
      <alignment horizontal="center" vertical="center"/>
    </xf>
    <xf numFmtId="0" fontId="21" fillId="0" borderId="0"/>
    <xf numFmtId="0" fontId="21" fillId="0" borderId="0"/>
    <xf numFmtId="0" fontId="156" fillId="96" borderId="0" applyNumberFormat="0" applyBorder="0" applyProtection="0">
      <alignment horizontal="left" vertical="center" indent="1"/>
    </xf>
    <xf numFmtId="0" fontId="21" fillId="0" borderId="0"/>
    <xf numFmtId="0" fontId="21" fillId="0" borderId="0"/>
    <xf numFmtId="213" fontId="157" fillId="0" borderId="0">
      <alignment horizont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5" fillId="0" borderId="0"/>
    <xf numFmtId="0" fontId="1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5" fillId="0" borderId="0"/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9" fillId="0" borderId="64" applyNumberFormat="0" applyFill="0" applyAlignment="0" applyProtection="0"/>
    <xf numFmtId="0" fontId="21" fillId="0" borderId="0"/>
    <xf numFmtId="0" fontId="158" fillId="0" borderId="63" applyNumberFormat="0" applyFill="0" applyAlignment="0" applyProtection="0"/>
    <xf numFmtId="0" fontId="21" fillId="0" borderId="0"/>
    <xf numFmtId="0" fontId="21" fillId="0" borderId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60" fillId="0" borderId="48" applyNumberFormat="0" applyFill="0" applyAlignment="0" applyProtection="0"/>
    <xf numFmtId="0" fontId="21" fillId="0" borderId="0"/>
    <xf numFmtId="0" fontId="21" fillId="0" borderId="0"/>
    <xf numFmtId="0" fontId="158" fillId="0" borderId="63" applyNumberFormat="0" applyFill="0" applyAlignment="0" applyProtection="0"/>
    <xf numFmtId="0" fontId="21" fillId="0" borderId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21" fillId="0" borderId="0"/>
    <xf numFmtId="0" fontId="158" fillId="0" borderId="63" applyNumberFormat="0" applyFill="0" applyAlignment="0" applyProtection="0"/>
    <xf numFmtId="0" fontId="21" fillId="0" borderId="0"/>
    <xf numFmtId="0" fontId="21" fillId="0" borderId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2" fillId="0" borderId="65" applyNumberFormat="0" applyFill="0" applyAlignment="0" applyProtection="0"/>
    <xf numFmtId="0" fontId="21" fillId="0" borderId="0"/>
    <xf numFmtId="0" fontId="21" fillId="0" borderId="0"/>
    <xf numFmtId="0" fontId="161" fillId="0" borderId="63" applyNumberFormat="0" applyFill="0" applyAlignment="0" applyProtection="0"/>
    <xf numFmtId="0" fontId="21" fillId="0" borderId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1" fillId="0" borderId="63" applyNumberFormat="0" applyFill="0" applyAlignment="0" applyProtection="0"/>
    <xf numFmtId="0" fontId="162" fillId="0" borderId="65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21" fillId="0" borderId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21" fillId="0" borderId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158" fillId="0" borderId="63" applyNumberFormat="0" applyFill="0" applyAlignment="0" applyProtection="0"/>
    <xf numFmtId="0" fontId="21" fillId="0" borderId="0"/>
    <xf numFmtId="0" fontId="21" fillId="0" borderId="0"/>
    <xf numFmtId="0" fontId="162" fillId="0" borderId="65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8" fillId="0" borderId="7" applyNumberFormat="0">
      <alignment horizontal="center" wrapText="1"/>
    </xf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0" fontId="163" fillId="81" borderId="0" applyNumberFormat="0" applyBorder="0" applyAlignment="0">
      <protection hidden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64" fillId="0" borderId="66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165" fontId="166" fillId="82" borderId="0">
      <alignment horizontal="left"/>
    </xf>
    <xf numFmtId="0" fontId="165" fillId="0" borderId="67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65" fillId="0" borderId="67" applyNumberFormat="0" applyFill="0" applyAlignment="0" applyProtection="0"/>
    <xf numFmtId="0" fontId="167" fillId="0" borderId="67" applyNumberFormat="0" applyFill="0" applyAlignment="0" applyProtection="0"/>
    <xf numFmtId="0" fontId="21" fillId="0" borderId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8" fillId="0" borderId="49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64" fillId="0" borderId="66" applyNumberFormat="0" applyFill="0" applyAlignment="0" applyProtection="0"/>
    <xf numFmtId="0" fontId="21" fillId="0" borderId="0"/>
    <xf numFmtId="0" fontId="21" fillId="0" borderId="0"/>
    <xf numFmtId="0" fontId="166" fillId="82" borderId="0">
      <alignment horizontal="left"/>
    </xf>
    <xf numFmtId="0" fontId="21" fillId="0" borderId="0"/>
    <xf numFmtId="0" fontId="21" fillId="0" borderId="0"/>
    <xf numFmtId="0" fontId="165" fillId="0" borderId="67" applyNumberFormat="0" applyFill="0" applyAlignment="0" applyProtection="0"/>
    <xf numFmtId="0" fontId="21" fillId="0" borderId="0"/>
    <xf numFmtId="0" fontId="21" fillId="0" borderId="0"/>
    <xf numFmtId="0" fontId="165" fillId="0" borderId="67" applyNumberFormat="0" applyFill="0" applyAlignment="0" applyProtection="0"/>
    <xf numFmtId="0" fontId="21" fillId="0" borderId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165" fontId="166" fillId="82" borderId="0">
      <alignment horizontal="left"/>
    </xf>
    <xf numFmtId="0" fontId="165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165" fontId="166" fillId="82" borderId="0">
      <alignment horizontal="left"/>
    </xf>
    <xf numFmtId="0" fontId="21" fillId="0" borderId="0"/>
    <xf numFmtId="0" fontId="21" fillId="0" borderId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21" fillId="0" borderId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0" fontId="165" fillId="0" borderId="67" applyNumberFormat="0" applyFill="0" applyAlignment="0" applyProtection="0"/>
    <xf numFmtId="0" fontId="21" fillId="0" borderId="0"/>
    <xf numFmtId="0" fontId="21" fillId="0" borderId="0"/>
    <xf numFmtId="0" fontId="164" fillId="0" borderId="66" applyNumberFormat="0" applyFill="0" applyAlignment="0" applyProtection="0"/>
    <xf numFmtId="0" fontId="21" fillId="0" borderId="0"/>
    <xf numFmtId="0" fontId="21" fillId="0" borderId="0"/>
    <xf numFmtId="0" fontId="166" fillId="82" borderId="0">
      <alignment horizontal="left"/>
    </xf>
    <xf numFmtId="0" fontId="21" fillId="0" borderId="0"/>
    <xf numFmtId="0" fontId="21" fillId="0" borderId="0"/>
    <xf numFmtId="0" fontId="165" fillId="0" borderId="67" applyNumberFormat="0" applyFill="0" applyAlignment="0" applyProtection="0"/>
    <xf numFmtId="0" fontId="21" fillId="0" borderId="0"/>
    <xf numFmtId="0" fontId="21" fillId="0" borderId="0"/>
    <xf numFmtId="0" fontId="169" fillId="0" borderId="67" applyNumberFormat="0" applyFill="0" applyAlignment="0" applyProtection="0"/>
    <xf numFmtId="0" fontId="21" fillId="0" borderId="0"/>
    <xf numFmtId="0" fontId="169" fillId="0" borderId="67" applyNumberFormat="0" applyFill="0" applyAlignment="0" applyProtection="0"/>
    <xf numFmtId="0" fontId="169" fillId="0" borderId="67" applyNumberFormat="0" applyFill="0" applyAlignment="0" applyProtection="0"/>
    <xf numFmtId="165" fontId="166" fillId="82" borderId="0">
      <alignment horizontal="left"/>
    </xf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192" fontId="166" fillId="82" borderId="0">
      <alignment horizontal="left"/>
    </xf>
    <xf numFmtId="165" fontId="166" fillId="82" borderId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65" fillId="0" borderId="67" applyNumberFormat="0" applyFill="0" applyAlignment="0" applyProtection="0"/>
    <xf numFmtId="0" fontId="21" fillId="0" borderId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165" fontId="170" fillId="0" borderId="67" applyNumberFormat="0" applyFill="0" applyAlignment="0" applyProtection="0"/>
    <xf numFmtId="0" fontId="21" fillId="0" borderId="0"/>
    <xf numFmtId="0" fontId="21" fillId="0" borderId="0"/>
    <xf numFmtId="0" fontId="165" fillId="0" borderId="67" applyNumberFormat="0" applyFill="0" applyAlignment="0" applyProtection="0"/>
    <xf numFmtId="0" fontId="21" fillId="0" borderId="0"/>
    <xf numFmtId="0" fontId="21" fillId="0" borderId="0"/>
    <xf numFmtId="0" fontId="164" fillId="0" borderId="66" applyNumberFormat="0" applyFill="0" applyAlignment="0" applyProtection="0"/>
    <xf numFmtId="0" fontId="21" fillId="0" borderId="0"/>
    <xf numFmtId="0" fontId="21" fillId="0" borderId="0"/>
    <xf numFmtId="0" fontId="170" fillId="0" borderId="67" applyNumberFormat="0" applyFill="0" applyAlignment="0" applyProtection="0"/>
    <xf numFmtId="0" fontId="21" fillId="0" borderId="0"/>
    <xf numFmtId="0" fontId="21" fillId="0" borderId="0"/>
    <xf numFmtId="0" fontId="165" fillId="0" borderId="67" applyNumberFormat="0" applyFill="0" applyAlignment="0" applyProtection="0"/>
    <xf numFmtId="0" fontId="21" fillId="0" borderId="0"/>
    <xf numFmtId="0" fontId="165" fillId="0" borderId="67" applyNumberFormat="0" applyFill="0" applyAlignment="0" applyProtection="0"/>
    <xf numFmtId="0" fontId="165" fillId="0" borderId="67" applyNumberFormat="0" applyFill="0" applyAlignment="0" applyProtection="0"/>
    <xf numFmtId="192" fontId="170" fillId="0" borderId="67" applyNumberFormat="0" applyFill="0" applyAlignment="0" applyProtection="0"/>
    <xf numFmtId="192" fontId="166" fillId="82" borderId="0">
      <alignment horizontal="left"/>
    </xf>
    <xf numFmtId="165" fontId="166" fillId="82" borderId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192" fontId="166" fillId="82" borderId="0">
      <alignment horizontal="left"/>
    </xf>
    <xf numFmtId="165" fontId="166" fillId="82" borderId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165" fontId="166" fillId="82" borderId="0">
      <alignment horizontal="left"/>
    </xf>
    <xf numFmtId="0" fontId="21" fillId="0" borderId="0"/>
    <xf numFmtId="0" fontId="21" fillId="0" borderId="0"/>
    <xf numFmtId="0" fontId="171" fillId="0" borderId="67" applyNumberFormat="0" applyFill="0" applyAlignment="0" applyProtection="0"/>
    <xf numFmtId="0" fontId="83" fillId="0" borderId="49" applyNumberFormat="0" applyFill="0" applyAlignment="0" applyProtection="0"/>
    <xf numFmtId="0" fontId="21" fillId="0" borderId="0"/>
    <xf numFmtId="0" fontId="21" fillId="0" borderId="0"/>
    <xf numFmtId="0" fontId="171" fillId="0" borderId="67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65" fillId="0" borderId="67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2" fillId="0" borderId="68" applyNumberFormat="0" applyFill="0" applyAlignment="0" applyProtection="0"/>
    <xf numFmtId="0" fontId="172" fillId="0" borderId="68" applyNumberFormat="0" applyFill="0" applyAlignment="0" applyProtection="0"/>
    <xf numFmtId="0" fontId="21" fillId="0" borderId="0"/>
    <xf numFmtId="0" fontId="173" fillId="5" borderId="69" applyNumberFormat="0" applyAlignment="0" applyProtection="0"/>
    <xf numFmtId="0" fontId="172" fillId="0" borderId="68" applyNumberFormat="0" applyFill="0" applyAlignment="0" applyProtection="0"/>
    <xf numFmtId="0" fontId="21" fillId="0" borderId="0"/>
    <xf numFmtId="0" fontId="21" fillId="0" borderId="0"/>
    <xf numFmtId="0" fontId="173" fillId="5" borderId="6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74" fillId="0" borderId="5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75" fillId="0" borderId="70" applyNumberFormat="0" applyFill="0" applyAlignment="0" applyProtection="0"/>
    <xf numFmtId="0" fontId="21" fillId="0" borderId="0"/>
    <xf numFmtId="0" fontId="21" fillId="0" borderId="0"/>
    <xf numFmtId="0" fontId="172" fillId="0" borderId="68" applyNumberFormat="0" applyFill="0" applyAlignment="0" applyProtection="0"/>
    <xf numFmtId="0" fontId="21" fillId="0" borderId="0"/>
    <xf numFmtId="0" fontId="172" fillId="0" borderId="68" applyNumberFormat="0" applyFill="0" applyAlignment="0" applyProtection="0"/>
    <xf numFmtId="0" fontId="172" fillId="0" borderId="68" applyNumberFormat="0" applyFill="0" applyAlignment="0" applyProtection="0"/>
    <xf numFmtId="0" fontId="172" fillId="0" borderId="68" applyNumberFormat="0" applyFill="0" applyAlignment="0" applyProtection="0"/>
    <xf numFmtId="0" fontId="176" fillId="0" borderId="71" applyNumberFormat="0" applyFill="0" applyAlignment="0" applyProtection="0"/>
    <xf numFmtId="0" fontId="172" fillId="0" borderId="68" applyNumberFormat="0" applyFill="0" applyAlignment="0" applyProtection="0"/>
    <xf numFmtId="0" fontId="172" fillId="0" borderId="68" applyNumberFormat="0" applyFill="0" applyAlignment="0" applyProtection="0"/>
    <xf numFmtId="0" fontId="172" fillId="0" borderId="68" applyNumberFormat="0" applyFill="0" applyAlignment="0" applyProtection="0"/>
    <xf numFmtId="0" fontId="21" fillId="0" borderId="0"/>
    <xf numFmtId="0" fontId="21" fillId="0" borderId="0"/>
    <xf numFmtId="0" fontId="175" fillId="0" borderId="70" applyNumberFormat="0" applyFill="0" applyAlignment="0" applyProtection="0"/>
    <xf numFmtId="0" fontId="21" fillId="0" borderId="0"/>
    <xf numFmtId="0" fontId="21" fillId="0" borderId="0"/>
    <xf numFmtId="0" fontId="177" fillId="0" borderId="68" applyNumberFormat="0" applyFill="0" applyAlignment="0" applyProtection="0"/>
    <xf numFmtId="0" fontId="21" fillId="0" borderId="0"/>
    <xf numFmtId="0" fontId="177" fillId="0" borderId="68" applyNumberFormat="0" applyFill="0" applyAlignment="0" applyProtection="0"/>
    <xf numFmtId="0" fontId="177" fillId="0" borderId="68" applyNumberFormat="0" applyFill="0" applyAlignment="0" applyProtection="0"/>
    <xf numFmtId="0" fontId="177" fillId="0" borderId="68" applyNumberFormat="0" applyFill="0" applyAlignment="0" applyProtection="0"/>
    <xf numFmtId="0" fontId="177" fillId="0" borderId="68" applyNumberFormat="0" applyFill="0" applyAlignment="0" applyProtection="0"/>
    <xf numFmtId="0" fontId="21" fillId="0" borderId="0"/>
    <xf numFmtId="0" fontId="175" fillId="0" borderId="70" applyNumberFormat="0" applyFill="0" applyAlignment="0" applyProtection="0"/>
    <xf numFmtId="0" fontId="172" fillId="0" borderId="68" applyNumberFormat="0" applyFill="0" applyAlignment="0" applyProtection="0"/>
    <xf numFmtId="0" fontId="21" fillId="0" borderId="0"/>
    <xf numFmtId="0" fontId="172" fillId="0" borderId="68" applyNumberFormat="0" applyFill="0" applyAlignment="0" applyProtection="0"/>
    <xf numFmtId="0" fontId="172" fillId="0" borderId="68" applyNumberFormat="0" applyFill="0" applyAlignment="0" applyProtection="0"/>
    <xf numFmtId="0" fontId="172" fillId="0" borderId="68" applyNumberFormat="0" applyFill="0" applyAlignment="0" applyProtection="0"/>
    <xf numFmtId="0" fontId="172" fillId="0" borderId="68" applyNumberFormat="0" applyFill="0" applyAlignment="0" applyProtection="0"/>
    <xf numFmtId="0" fontId="21" fillId="0" borderId="0"/>
    <xf numFmtId="0" fontId="172" fillId="0" borderId="68" applyNumberFormat="0" applyFill="0" applyAlignment="0" applyProtection="0"/>
    <xf numFmtId="0" fontId="21" fillId="0" borderId="0"/>
    <xf numFmtId="0" fontId="21" fillId="0" borderId="0"/>
    <xf numFmtId="0" fontId="175" fillId="0" borderId="7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3" fillId="5" borderId="72" applyNumberFormat="0" applyAlignment="0" applyProtection="0"/>
    <xf numFmtId="0" fontId="172" fillId="0" borderId="0" applyNumberFormat="0" applyFill="0" applyBorder="0" applyAlignment="0" applyProtection="0"/>
    <xf numFmtId="0" fontId="21" fillId="0" borderId="0"/>
    <xf numFmtId="0" fontId="21" fillId="0" borderId="0"/>
    <xf numFmtId="0" fontId="173" fillId="5" borderId="7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7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75" fillId="0" borderId="0" applyNumberFormat="0" applyFill="0" applyBorder="0" applyAlignment="0" applyProtection="0"/>
    <xf numFmtId="0" fontId="21" fillId="0" borderId="0"/>
    <xf numFmtId="0" fontId="21" fillId="0" borderId="0"/>
    <xf numFmtId="0" fontId="176" fillId="0" borderId="0" applyNumberFormat="0" applyFill="0" applyBorder="0" applyAlignment="0" applyProtection="0"/>
    <xf numFmtId="0" fontId="21" fillId="0" borderId="0"/>
    <xf numFmtId="0" fontId="21" fillId="0" borderId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21" fillId="0" borderId="0"/>
    <xf numFmtId="0" fontId="21" fillId="0" borderId="0"/>
    <xf numFmtId="0" fontId="175" fillId="0" borderId="0" applyNumberFormat="0" applyFill="0" applyBorder="0" applyAlignment="0" applyProtection="0"/>
    <xf numFmtId="0" fontId="21" fillId="0" borderId="0"/>
    <xf numFmtId="0" fontId="21" fillId="0" borderId="0"/>
    <xf numFmtId="0" fontId="177" fillId="0" borderId="0" applyNumberFormat="0" applyFill="0" applyBorder="0" applyAlignment="0" applyProtection="0"/>
    <xf numFmtId="0" fontId="21" fillId="0" borderId="0"/>
    <xf numFmtId="0" fontId="21" fillId="0" borderId="0"/>
    <xf numFmtId="0" fontId="175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21" fillId="0" borderId="0"/>
    <xf numFmtId="0" fontId="21" fillId="0" borderId="0"/>
    <xf numFmtId="0" fontId="172" fillId="0" borderId="0" applyNumberFormat="0" applyFill="0" applyBorder="0" applyAlignment="0" applyProtection="0"/>
    <xf numFmtId="0" fontId="21" fillId="0" borderId="0"/>
    <xf numFmtId="0" fontId="21" fillId="0" borderId="0"/>
    <xf numFmtId="0" fontId="175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8" fillId="0" borderId="7" applyNumberFormat="0">
      <alignment horizontal="center" wrapText="1"/>
    </xf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0" fontId="28" fillId="0" borderId="7" applyNumberFormat="0">
      <alignment horizont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192" fontId="28" fillId="0" borderId="7" applyNumberFormat="0">
      <alignment horizontal="center" wrapText="1"/>
    </xf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192" fontId="28" fillId="0" borderId="7" applyNumberFormat="0">
      <alignment horizontal="center" wrapText="1"/>
    </xf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8" fillId="0" borderId="7" applyNumberFormat="0">
      <alignment horizontal="center" wrapText="1"/>
    </xf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192" fontId="28" fillId="0" borderId="7" applyNumberFormat="0">
      <alignment horizontal="center" wrapText="1"/>
    </xf>
    <xf numFmtId="165" fontId="28" fillId="0" borderId="7" applyNumberFormat="0">
      <alignment horizont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78" fillId="92" borderId="44">
      <alignment horizontal="left" vertical="center"/>
    </xf>
    <xf numFmtId="0" fontId="21" fillId="0" borderId="0"/>
    <xf numFmtId="0" fontId="21" fillId="0" borderId="0"/>
    <xf numFmtId="0" fontId="179" fillId="6" borderId="0" applyNumberFormat="0" applyProtection="0">
      <alignment horizontal="center" vertical="center"/>
    </xf>
    <xf numFmtId="0" fontId="28" fillId="0" borderId="0"/>
    <xf numFmtId="0" fontId="21" fillId="0" borderId="0"/>
    <xf numFmtId="0" fontId="21" fillId="0" borderId="0"/>
    <xf numFmtId="0" fontId="180" fillId="0" borderId="0"/>
    <xf numFmtId="0" fontId="21" fillId="0" borderId="0"/>
    <xf numFmtId="0" fontId="21" fillId="0" borderId="0"/>
    <xf numFmtId="165" fontId="181" fillId="0" borderId="0" applyNumberFormat="0" applyFill="0" applyBorder="0" applyAlignment="0" applyProtection="0"/>
    <xf numFmtId="165" fontId="181" fillId="0" borderId="0" applyNumberFormat="0" applyFill="0" applyBorder="0" applyAlignment="0" applyProtection="0"/>
    <xf numFmtId="0" fontId="21" fillId="0" borderId="0"/>
    <xf numFmtId="0" fontId="21" fillId="0" borderId="0"/>
    <xf numFmtId="0" fontId="18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7" fontId="21" fillId="4" borderId="0"/>
    <xf numFmtId="167" fontId="21" fillId="4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21" fillId="4" borderId="0"/>
    <xf numFmtId="167" fontId="21" fillId="4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21" fillId="4" borderId="0"/>
    <xf numFmtId="167" fontId="21" fillId="4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21" fillId="4" borderId="0"/>
    <xf numFmtId="167" fontId="21" fillId="4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21" fillId="4" borderId="0"/>
    <xf numFmtId="0" fontId="182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2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2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82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8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84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8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85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8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27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2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6" fillId="0" borderId="0" applyNumberFormat="0" applyFill="0" applyBorder="0" applyAlignment="0" applyProtection="0"/>
    <xf numFmtId="165" fontId="187" fillId="79" borderId="0" applyNumberFormat="0" applyFill="0" applyBorder="0" applyAlignment="0" applyProtection="0">
      <alignment horizontal="left" vertical="center"/>
    </xf>
    <xf numFmtId="165" fontId="187" fillId="79" borderId="0" applyNumberFormat="0" applyFill="0" applyBorder="0" applyAlignment="0" applyProtection="0">
      <alignment horizontal="left" vertical="center"/>
    </xf>
    <xf numFmtId="0" fontId="21" fillId="0" borderId="0"/>
    <xf numFmtId="0" fontId="21" fillId="0" borderId="0"/>
    <xf numFmtId="0" fontId="187" fillId="79" borderId="0" applyNumberFormat="0" applyFill="0" applyBorder="0" applyAlignment="0" applyProtection="0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165" fontId="188" fillId="97" borderId="0" applyNumberFormat="0" applyFill="0" applyBorder="0" applyAlignment="0" applyProtection="0">
      <alignment vertical="top"/>
    </xf>
    <xf numFmtId="165" fontId="188" fillId="97" borderId="0" applyNumberFormat="0" applyFill="0" applyBorder="0" applyAlignment="0" applyProtection="0">
      <alignment vertical="top"/>
    </xf>
    <xf numFmtId="0" fontId="21" fillId="0" borderId="0"/>
    <xf numFmtId="0" fontId="21" fillId="0" borderId="0"/>
    <xf numFmtId="0" fontId="188" fillId="97" borderId="0" applyNumberFormat="0" applyFill="0" applyBorder="0" applyAlignment="0" applyProtection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214" fontId="189" fillId="92" borderId="8" applyNumberFormat="0" applyFont="0" applyBorder="0" applyAlignment="0" applyProtection="0">
      <alignment horizontal="right"/>
    </xf>
    <xf numFmtId="0" fontId="21" fillId="0" borderId="0"/>
    <xf numFmtId="0" fontId="21" fillId="0" borderId="0"/>
    <xf numFmtId="215" fontId="105" fillId="0" borderId="0">
      <alignment vertical="center"/>
    </xf>
    <xf numFmtId="216" fontId="105" fillId="0" borderId="0">
      <alignment vertical="center"/>
    </xf>
    <xf numFmtId="217" fontId="105" fillId="0" borderId="0">
      <alignment vertical="center"/>
    </xf>
    <xf numFmtId="218" fontId="105" fillId="0" borderId="0">
      <alignment vertical="center"/>
    </xf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192" fillId="52" borderId="55" applyNumberFormat="0" applyAlignment="0" applyProtection="0"/>
    <xf numFmtId="165" fontId="190" fillId="54" borderId="73" applyNumberFormat="0" applyAlignment="0"/>
    <xf numFmtId="0" fontId="21" fillId="0" borderId="0"/>
    <xf numFmtId="0" fontId="21" fillId="0" borderId="0"/>
    <xf numFmtId="0" fontId="193" fillId="22" borderId="27" applyNumberFormat="0" applyAlignment="0" applyProtection="0"/>
    <xf numFmtId="0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4" fillId="52" borderId="55" applyNumberFormat="0" applyAlignment="0" applyProtection="0"/>
    <xf numFmtId="0" fontId="21" fillId="0" borderId="0"/>
    <xf numFmtId="0" fontId="21" fillId="0" borderId="0"/>
    <xf numFmtId="0" fontId="190" fillId="54" borderId="73" applyNumberFormat="0" applyAlignment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190" fillId="54" borderId="73" applyNumberFormat="0" applyAlignment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192" fillId="52" borderId="55" applyNumberFormat="0" applyAlignment="0" applyProtection="0"/>
    <xf numFmtId="0" fontId="192" fillId="52" borderId="55" applyNumberFormat="0" applyAlignment="0" applyProtection="0"/>
    <xf numFmtId="165" fontId="190" fillId="54" borderId="73" applyNumberFormat="0" applyAlignment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165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21" fillId="0" borderId="0"/>
    <xf numFmtId="192" fontId="190" fillId="54" borderId="73" applyNumberFormat="0" applyAlignment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193" fillId="22" borderId="27" applyNumberFormat="0" applyAlignment="0" applyProtection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3" fillId="22" borderId="27" applyNumberFormat="0" applyAlignment="0" applyProtection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0" fillId="54" borderId="73" applyNumberFormat="0" applyAlignment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4" fillId="52" borderId="55" applyNumberFormat="0" applyAlignment="0" applyProtection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5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95" fillId="52" borderId="55" applyNumberFormat="0" applyAlignment="0" applyProtection="0"/>
    <xf numFmtId="0" fontId="21" fillId="0" borderId="0"/>
    <xf numFmtId="0" fontId="195" fillId="52" borderId="55" applyNumberFormat="0" applyAlignment="0" applyProtection="0"/>
    <xf numFmtId="0" fontId="195" fillId="52" borderId="55" applyNumberFormat="0" applyAlignment="0" applyProtection="0"/>
    <xf numFmtId="192" fontId="21" fillId="54" borderId="73" applyNumberFormat="0" applyFont="0" applyAlignment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0" fontId="195" fillId="52" borderId="55" applyNumberFormat="0" applyAlignment="0" applyProtection="0"/>
    <xf numFmtId="165" fontId="190" fillId="54" borderId="73" applyNumberFormat="0" applyAlignment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4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4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4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21" fillId="0" borderId="0"/>
    <xf numFmtId="0" fontId="192" fillId="52" borderId="55" applyNumberFormat="0" applyAlignment="0" applyProtection="0"/>
    <xf numFmtId="0" fontId="192" fillId="52" borderId="55" applyNumberFormat="0" applyAlignment="0" applyProtection="0"/>
    <xf numFmtId="192" fontId="21" fillId="54" borderId="73" applyNumberFormat="0" applyFont="0" applyAlignment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0" fontId="192" fillId="52" borderId="55" applyNumberFormat="0" applyAlignment="0" applyProtection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" fontId="126" fillId="0" borderId="0" applyFill="0" applyBorder="0" applyAlignment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54" borderId="73" applyNumberFormat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2" fillId="52" borderId="55" applyNumberFormat="0" applyAlignment="0" applyProtection="0"/>
    <xf numFmtId="0" fontId="192" fillId="52" borderId="55" applyNumberFormat="0" applyAlignment="0" applyProtection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192" fillId="52" borderId="55" applyNumberFormat="0" applyAlignment="0" applyProtection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0" fontId="192" fillId="52" borderId="55" applyNumberFormat="0" applyAlignment="0" applyProtection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90" fillId="54" borderId="73" applyNumberFormat="0" applyAlignment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1" fillId="54" borderId="73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90" fillId="54" borderId="73" applyNumberFormat="0" applyAlignment="0"/>
    <xf numFmtId="4" fontId="97" fillId="0" borderId="0" applyBorder="0">
      <alignment horizontal="righ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19" fontId="21" fillId="98" borderId="59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1" fillId="98" borderId="59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8" borderId="59"/>
    <xf numFmtId="0" fontId="21" fillId="98" borderId="59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8" borderId="59"/>
    <xf numFmtId="0" fontId="21" fillId="98" borderId="59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8" borderId="59"/>
    <xf numFmtId="0" fontId="21" fillId="98" borderId="59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8" borderId="59"/>
    <xf numFmtId="0" fontId="21" fillId="98" borderId="59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8" borderId="59"/>
    <xf numFmtId="204" fontId="95" fillId="54" borderId="59" applyAlignment="0">
      <protection locked="0"/>
    </xf>
    <xf numFmtId="204" fontId="95" fillId="54" borderId="59" applyNumberFormat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04" fontId="95" fillId="54" borderId="59" applyAlignment="0">
      <protection locked="0"/>
    </xf>
    <xf numFmtId="0" fontId="55" fillId="99" borderId="0" applyNumberFormat="0" applyAlignment="0" applyProtection="0"/>
    <xf numFmtId="0" fontId="196" fillId="0" borderId="0">
      <alignment horizontal="left"/>
    </xf>
    <xf numFmtId="0" fontId="196" fillId="0" borderId="0">
      <alignment horizontal="left"/>
    </xf>
    <xf numFmtId="0" fontId="196" fillId="0" borderId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7" fillId="0" borderId="0">
      <alignment horizontal="center" vertical="center"/>
    </xf>
    <xf numFmtId="0" fontId="198" fillId="0" borderId="0">
      <alignment horizontal="left" inden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100" borderId="0" applyNumberFormat="0" applyAlignment="0" applyProtection="0"/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21" fillId="0" borderId="0"/>
    <xf numFmtId="0" fontId="199" fillId="0" borderId="74" applyNumberFormat="0" applyFill="0" applyAlignment="0" applyProtection="0"/>
    <xf numFmtId="0" fontId="199" fillId="0" borderId="74" applyNumberFormat="0" applyFill="0" applyAlignment="0" applyProtection="0"/>
    <xf numFmtId="0" fontId="199" fillId="0" borderId="7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0" fillId="0" borderId="52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1" fillId="0" borderId="7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9" fillId="0" borderId="74" applyNumberFormat="0" applyFill="0" applyAlignment="0" applyProtection="0"/>
    <xf numFmtId="0" fontId="201" fillId="0" borderId="7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9" fillId="0" borderId="7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02" fillId="101" borderId="75" applyNumberFormat="0" applyBorder="0" applyAlignment="0">
      <alignment horizontal="center" wrapText="1"/>
    </xf>
    <xf numFmtId="165" fontId="202" fillId="101" borderId="76" applyNumberFormat="0" applyBorder="0" applyAlignment="0">
      <alignment horizontal="center" vertical="top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2" fillId="101" borderId="76" applyNumberFormat="0" applyBorder="0" applyAlignment="0">
      <alignment horizontal="center" vertical="top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5" fillId="102" borderId="0" applyNumberFormat="0" applyAlignment="0" applyProtection="0"/>
    <xf numFmtId="0" fontId="203" fillId="103" borderId="0" applyNumberFormat="0" applyAlignment="0" applyProtection="0"/>
    <xf numFmtId="1" fontId="202" fillId="104" borderId="77" applyNumberFormat="0" applyAlignment="0">
      <alignment horizont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4" fillId="105" borderId="28" applyNumberFormat="0" applyBorder="0" applyAlignment="0" applyProtection="0"/>
    <xf numFmtId="220" fontId="105" fillId="0" borderId="0">
      <alignment vertical="center"/>
    </xf>
    <xf numFmtId="221" fontId="105" fillId="0" borderId="0">
      <alignment vertical="center"/>
    </xf>
    <xf numFmtId="222" fontId="105" fillId="0" borderId="0">
      <alignment vertical="center"/>
    </xf>
    <xf numFmtId="223" fontId="21" fillId="0" borderId="0" applyFont="0" applyFill="0" applyBorder="0" applyAlignment="0" applyProtection="0"/>
    <xf numFmtId="223" fontId="21" fillId="0" borderId="0" applyFont="0" applyFill="0" applyBorder="0" applyAlignment="0" applyProtection="0"/>
    <xf numFmtId="22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05" fillId="0" borderId="0" applyNumberFormat="0" applyBorder="0" applyAlignment="0" applyProtection="0"/>
    <xf numFmtId="0" fontId="21" fillId="0" borderId="0"/>
    <xf numFmtId="0" fontId="206" fillId="0" borderId="0" applyNumberFormat="0" applyBorder="0" applyAlignment="0" applyProtection="0"/>
    <xf numFmtId="192" fontId="205" fillId="0" borderId="0" applyNumberFormat="0" applyBorder="0" applyAlignment="0" applyProtection="0"/>
    <xf numFmtId="165" fontId="205" fillId="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06" fillId="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05" fillId="0" borderId="0" applyNumberFormat="0" applyBorder="0" applyAlignment="0" applyProtection="0"/>
    <xf numFmtId="165" fontId="205" fillId="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05" fillId="0" borderId="0" applyNumberFormat="0" applyBorder="0" applyAlignment="0" applyProtection="0"/>
    <xf numFmtId="165" fontId="205" fillId="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06" fillId="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06" fillId="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5" fillId="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6" fillId="0" borderId="0" applyNumberFormat="0" applyBorder="0" applyAlignment="0" applyProtection="0"/>
    <xf numFmtId="224" fontId="105" fillId="0" borderId="0">
      <alignment vertical="center"/>
    </xf>
    <xf numFmtId="38" fontId="89" fillId="0" borderId="0" applyFont="0" applyFill="0" applyBorder="0" applyAlignment="0" applyProtection="0"/>
    <xf numFmtId="40" fontId="89" fillId="0" borderId="0" applyFont="0" applyFill="0" applyBorder="0" applyAlignment="0" applyProtection="0"/>
    <xf numFmtId="225" fontId="105" fillId="0" borderId="0">
      <alignment vertical="center"/>
    </xf>
    <xf numFmtId="226" fontId="89" fillId="0" borderId="0" applyFont="0" applyFill="0" applyBorder="0" applyAlignment="0" applyProtection="0"/>
    <xf numFmtId="226" fontId="89" fillId="0" borderId="0" applyFont="0" applyFill="0" applyBorder="0" applyAlignment="0" applyProtection="0"/>
    <xf numFmtId="227" fontId="128" fillId="90" borderId="0">
      <alignment horizont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2" fillId="0" borderId="0">
      <alignment vertical="center"/>
    </xf>
    <xf numFmtId="165" fontId="207" fillId="85" borderId="32" applyNumberFormat="0" applyFill="0" applyBorder="0" applyAlignment="0" applyProtection="0">
      <alignment horizontal="left"/>
    </xf>
    <xf numFmtId="0" fontId="21" fillId="0" borderId="0"/>
    <xf numFmtId="0" fontId="208" fillId="54" borderId="0" applyNumberFormat="0" applyBorder="0" applyAlignment="0" applyProtection="0"/>
    <xf numFmtId="0" fontId="208" fillId="54" borderId="0" applyNumberFormat="0" applyBorder="0" applyAlignment="0" applyProtection="0"/>
    <xf numFmtId="0" fontId="208" fillId="5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9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0" fillId="5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8" fillId="54" borderId="0" applyNumberFormat="0" applyBorder="0" applyAlignment="0" applyProtection="0"/>
    <xf numFmtId="0" fontId="210" fillId="5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8" fillId="5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NumberFormat="0" applyFont="0" applyBorder="0" applyAlignment="0" applyProtection="0"/>
    <xf numFmtId="165" fontId="21" fillId="0" borderId="0" applyNumberFormat="0" applyFon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on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28" fontId="2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29" fontId="1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0" fontId="1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0" borderId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2" fillId="0" borderId="0"/>
    <xf numFmtId="0" fontId="2" fillId="0" borderId="0"/>
    <xf numFmtId="0" fontId="2" fillId="0" borderId="0"/>
    <xf numFmtId="0" fontId="8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8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9" fillId="0" borderId="0"/>
    <xf numFmtId="0" fontId="5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2" fontId="26" fillId="0" borderId="0"/>
    <xf numFmtId="0" fontId="21" fillId="0" borderId="0"/>
    <xf numFmtId="231" fontId="1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5" fillId="0" borderId="0"/>
    <xf numFmtId="232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89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89" fillId="0" borderId="0"/>
    <xf numFmtId="231" fontId="1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2" fontId="26" fillId="0" borderId="0"/>
    <xf numFmtId="0" fontId="21" fillId="0" borderId="0"/>
    <xf numFmtId="0" fontId="21" fillId="0" borderId="0"/>
    <xf numFmtId="0" fontId="21" fillId="0" borderId="0"/>
    <xf numFmtId="232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1" fillId="0" borderId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" fontId="97" fillId="0" borderId="1" applyFill="0" applyBorder="0" applyProtection="0">
      <alignment horizontal="right" vertical="center"/>
    </xf>
    <xf numFmtId="4" fontId="97" fillId="0" borderId="1" applyFill="0" applyBorder="0" applyProtection="0">
      <alignment horizontal="righ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7" fillId="0" borderId="0" applyNumberFormat="0" applyFill="0" applyBorder="0" applyProtection="0">
      <alignment horizontal="left" vertical="center"/>
    </xf>
    <xf numFmtId="165" fontId="217" fillId="0" borderId="0" applyNumberFormat="0" applyFill="0" applyBorder="0" applyProtection="0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7" fillId="0" borderId="0" applyNumberFormat="0" applyFill="0" applyBorder="0" applyProtection="0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97" fillId="0" borderId="1" applyNumberFormat="0" applyFill="0" applyAlignment="0" applyProtection="0"/>
    <xf numFmtId="165" fontId="97" fillId="0" borderId="1" applyNumberFormat="0" applyFill="0" applyAlignment="0" applyProtection="0"/>
    <xf numFmtId="165" fontId="97" fillId="0" borderId="1" applyNumberFormat="0" applyFill="0" applyAlignment="0" applyProtection="0"/>
    <xf numFmtId="165" fontId="97" fillId="0" borderId="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7" fillId="0" borderId="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7" fillId="0" borderId="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97" fillId="0" borderId="1" applyNumberFormat="0" applyFill="0" applyAlignment="0" applyProtection="0"/>
    <xf numFmtId="165" fontId="97" fillId="0" borderId="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7" fillId="0" borderId="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7" fillId="0" borderId="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7" fillId="0" borderId="1" applyNumberFormat="0" applyFill="0" applyAlignment="0" applyProtection="0"/>
    <xf numFmtId="165" fontId="21" fillId="106" borderId="0" applyNumberFormat="0" applyFont="0" applyBorder="0" applyAlignment="0" applyProtection="0"/>
    <xf numFmtId="165" fontId="21" fillId="106" borderId="0" applyNumberFormat="0" applyFon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06" borderId="0" applyNumberFormat="0" applyFon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56" borderId="30" applyNumberFormat="0" applyFont="0" applyAlignment="0" applyProtection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56" borderId="30" applyNumberFormat="0" applyFont="0" applyAlignment="0" applyProtection="0"/>
    <xf numFmtId="0" fontId="85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56" borderId="30" applyNumberFormat="0" applyFont="0" applyAlignment="0" applyProtection="0"/>
    <xf numFmtId="0" fontId="21" fillId="0" borderId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21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21" fillId="56" borderId="30" applyNumberFormat="0" applyFont="0" applyAlignment="0" applyProtection="0"/>
    <xf numFmtId="0" fontId="128" fillId="54" borderId="7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21" fillId="56" borderId="30" applyNumberFormat="0" applyFont="0" applyAlignment="0" applyProtection="0"/>
    <xf numFmtId="0" fontId="21" fillId="0" borderId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0" fontId="85" fillId="56" borderId="30" applyNumberFormat="0" applyFont="0" applyAlignment="0" applyProtection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56" borderId="30" applyNumberFormat="0" applyFont="0" applyAlignment="0" applyProtection="0"/>
    <xf numFmtId="0" fontId="21" fillId="0" borderId="0"/>
    <xf numFmtId="0" fontId="21" fillId="0" borderId="0"/>
    <xf numFmtId="0" fontId="85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21" fillId="0" borderId="0"/>
    <xf numFmtId="0" fontId="128" fillId="54" borderId="7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21" fillId="0" borderId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86" fillId="56" borderId="30" applyNumberFormat="0" applyFont="0" applyAlignment="0" applyProtection="0"/>
    <xf numFmtId="0" fontId="21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56" borderId="30" applyNumberFormat="0" applyFont="0" applyAlignment="0" applyProtection="0"/>
    <xf numFmtId="0" fontId="21" fillId="0" borderId="0"/>
    <xf numFmtId="0" fontId="21" fillId="0" borderId="0"/>
    <xf numFmtId="0" fontId="86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56" borderId="30" applyNumberFormat="0" applyFont="0" applyAlignment="0" applyProtection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" fillId="25" borderId="28" applyNumberFormat="0" applyFont="0" applyAlignment="0" applyProtection="0"/>
    <xf numFmtId="0" fontId="128" fillId="54" borderId="7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4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1" fillId="0" borderId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0" fontId="21" fillId="0" borderId="0"/>
    <xf numFmtId="0" fontId="21" fillId="0" borderId="0"/>
    <xf numFmtId="0" fontId="26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56" borderId="30" applyNumberFormat="0" applyFont="0" applyAlignment="0" applyProtection="0"/>
    <xf numFmtId="0" fontId="21" fillId="0" borderId="0"/>
    <xf numFmtId="0" fontId="26" fillId="56" borderId="30" applyNumberFormat="0" applyFont="0" applyAlignment="0" applyProtection="0"/>
    <xf numFmtId="0" fontId="26" fillId="56" borderId="30" applyNumberFormat="0" applyFont="0" applyAlignment="0" applyProtection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56" borderId="3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8" fillId="54" borderId="7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25" borderId="28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8" fillId="0" borderId="8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20" fillId="23" borderId="51" applyNumberFormat="0" applyAlignment="0" applyProtection="0"/>
    <xf numFmtId="0" fontId="219" fillId="58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58" borderId="79" applyNumberFormat="0" applyAlignment="0" applyProtection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9" fillId="60" borderId="79" applyNumberFormat="0" applyAlignment="0" applyProtection="0"/>
    <xf numFmtId="0" fontId="21" fillId="0" borderId="0"/>
    <xf numFmtId="0" fontId="21" fillId="0" borderId="0"/>
    <xf numFmtId="0" fontId="219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9" fillId="60" borderId="79" applyNumberFormat="0" applyAlignment="0" applyProtection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1" fillId="0" borderId="0"/>
    <xf numFmtId="0" fontId="219" fillId="58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1" fillId="0" borderId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21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1" fillId="60" borderId="79" applyNumberFormat="0" applyAlignment="0" applyProtection="0"/>
    <xf numFmtId="0" fontId="21" fillId="0" borderId="0"/>
    <xf numFmtId="0" fontId="21" fillId="0" borderId="0"/>
    <xf numFmtId="0" fontId="221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21" fillId="60" borderId="79" applyNumberFormat="0" applyAlignment="0" applyProtection="0"/>
    <xf numFmtId="0" fontId="21" fillId="0" borderId="0"/>
    <xf numFmtId="0" fontId="221" fillId="60" borderId="79" applyNumberFormat="0" applyAlignment="0" applyProtection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" fillId="0" borderId="0"/>
    <xf numFmtId="0" fontId="219" fillId="58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" fillId="0" borderId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9" fillId="60" borderId="79" applyNumberFormat="0" applyAlignment="0" applyProtection="0"/>
    <xf numFmtId="0" fontId="21" fillId="0" borderId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9" fillId="60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9" fillId="58" borderId="7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6" fillId="99" borderId="80" applyNumberFormat="0" applyAlignment="0" applyProtection="0"/>
    <xf numFmtId="235" fontId="21" fillId="0" borderId="0" applyFont="0" applyFill="0" applyBorder="0" applyAlignment="0" applyProtection="0"/>
    <xf numFmtId="23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6" fontId="21" fillId="0" borderId="0" applyFont="0" applyFill="0" applyBorder="0" applyAlignment="0" applyProtection="0"/>
    <xf numFmtId="23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0" borderId="0" applyFont="0" applyFill="0" applyBorder="0" applyAlignment="0" applyProtection="0"/>
    <xf numFmtId="0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22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41" fillId="0" borderId="0" applyFont="0" applyFill="0" applyBorder="0" applyAlignment="0" applyProtection="0"/>
    <xf numFmtId="0" fontId="21" fillId="0" borderId="0"/>
    <xf numFmtId="9" fontId="89" fillId="0" borderId="0" applyFont="0" applyFill="0" applyBorder="0" applyAlignment="0" applyProtection="0"/>
    <xf numFmtId="9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2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4" fillId="0" borderId="0">
      <alignment horizontal="center" vertical="center"/>
    </xf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0" fontId="21" fillId="0" borderId="0"/>
    <xf numFmtId="0" fontId="21" fillId="0" borderId="0"/>
    <xf numFmtId="0" fontId="113" fillId="81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" fontId="225" fillId="81" borderId="0">
      <alignment horizont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" fontId="128" fillId="107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" fontId="128" fillId="92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5" fillId="108" borderId="0" applyNumberFormat="0" applyAlignment="0" applyProtection="0"/>
    <xf numFmtId="0" fontId="21" fillId="0" borderId="0"/>
    <xf numFmtId="0" fontId="21" fillId="0" borderId="0"/>
    <xf numFmtId="176" fontId="226" fillId="92" borderId="0" applyBorder="0" applyAlignment="0">
      <protection hidden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" fontId="226" fillId="92" borderId="0">
      <alignment horizont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05" fillId="0" borderId="0">
      <alignment horizontal="right" vertical="center"/>
    </xf>
    <xf numFmtId="168" fontId="105" fillId="0" borderId="0">
      <alignment horizontal="righ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7" fillId="0" borderId="0">
      <alignment vertical="center"/>
    </xf>
    <xf numFmtId="0" fontId="21" fillId="0" borderId="0"/>
    <xf numFmtId="0" fontId="21" fillId="0" borderId="0"/>
    <xf numFmtId="231" fontId="1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8" fillId="0" borderId="0" applyNumberFormat="0" applyFont="0" applyFill="0" applyBorder="0" applyAlignment="0">
      <alignment vertical="center"/>
      <protection hidden="1"/>
    </xf>
    <xf numFmtId="0" fontId="21" fillId="0" borderId="0"/>
    <xf numFmtId="165" fontId="228" fillId="0" borderId="0" applyNumberFormat="0" applyFill="0" applyBorder="0" applyProtection="0">
      <alignment horizontal="left"/>
    </xf>
    <xf numFmtId="0" fontId="21" fillId="0" borderId="0"/>
    <xf numFmtId="165" fontId="228" fillId="0" borderId="0" applyNumberFormat="0" applyFill="0" applyBorder="0" applyProtection="0">
      <alignment horizontal="left"/>
    </xf>
    <xf numFmtId="165" fontId="228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8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28" fillId="0" borderId="0" applyNumberFormat="0" applyFill="0" applyBorder="0" applyProtection="0">
      <alignment horizontal="left"/>
    </xf>
    <xf numFmtId="165" fontId="228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28" fillId="0" borderId="0" applyNumberFormat="0" applyFill="0" applyBorder="0" applyProtection="0">
      <alignment horizontal="left"/>
    </xf>
    <xf numFmtId="165" fontId="228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228" fillId="0" borderId="0" applyNumberFormat="0" applyFill="0" applyBorder="0" applyProtection="0">
      <alignment horizontal="left"/>
    </xf>
    <xf numFmtId="165" fontId="228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28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8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8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228" fontId="229" fillId="92" borderId="0"/>
    <xf numFmtId="165" fontId="135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5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35" fillId="0" borderId="0" applyNumberFormat="0" applyFill="0" applyBorder="0" applyProtection="0">
      <alignment horizontal="left"/>
    </xf>
    <xf numFmtId="165" fontId="135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35" fillId="0" borderId="0" applyNumberFormat="0" applyFill="0" applyBorder="0" applyProtection="0">
      <alignment horizontal="left"/>
    </xf>
    <xf numFmtId="165" fontId="135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135" fillId="0" borderId="0" applyNumberFormat="0" applyFill="0" applyBorder="0" applyProtection="0">
      <alignment horizontal="left"/>
    </xf>
    <xf numFmtId="165" fontId="135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35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5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5" fillId="0" borderId="0" applyNumberFormat="0" applyFill="0" applyBorder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97" fillId="106" borderId="9"/>
    <xf numFmtId="49" fontId="230" fillId="0" borderId="0">
      <alignment vertical="center"/>
    </xf>
    <xf numFmtId="0" fontId="21" fillId="0" borderId="0"/>
    <xf numFmtId="0" fontId="21" fillId="0" borderId="0"/>
    <xf numFmtId="1" fontId="189" fillId="0" borderId="0" applyNumberFormat="0" applyFont="0" applyBorder="0" applyAlignment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Protection="0">
      <alignment horizontal="right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Protection="0">
      <alignment horizontal="right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Protection="0">
      <alignment horizontal="right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Protection="0">
      <alignment horizontal="right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Protection="0">
      <alignment horizontal="right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Protection="0">
      <alignment horizontal="right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9" fontId="21" fillId="0" borderId="1" applyFill="0" applyProtection="0">
      <alignment horizontal="right"/>
    </xf>
    <xf numFmtId="49" fontId="21" fillId="0" borderId="1" applyFill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1" fillId="0" borderId="0" applyNumberFormat="0" applyFill="0" applyBorder="0" applyAlignment="0" applyProtection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7" fontId="232" fillId="0" borderId="0" applyNumberFormat="0" applyFill="0" applyBorder="0" applyAlignment="0" applyProtection="0">
      <alignment horizontal="right" vertic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3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8" fontId="234" fillId="0" borderId="0" applyNumberFormat="0" applyFill="0" applyBorder="0" applyAlignment="0" applyProtection="0">
      <alignment horizontal="righ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5" fillId="109" borderId="6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2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28" fontId="119" fillId="11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6" fontId="1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9" fontId="237" fillId="92" borderId="58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40" fontId="2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239" fillId="111" borderId="0" applyFont="0" applyBorder="0" applyAlignment="0">
      <alignment vertical="top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240" fillId="111" borderId="0" applyFont="0" applyAlignment="0">
      <alignment horizontal="justify" vertical="top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241" fillId="111" borderId="0">
      <alignment vertical="top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9" fillId="90" borderId="7">
      <alignment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242" fillId="111" borderId="81" applyBorder="0">
      <alignment horizontal="right" vertical="top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2" borderId="79" applyNumberFormat="0" applyFont="0" applyBorder="0" applyAlignment="0" applyProtection="0">
      <alignment horizontal="center" vertical="center" wrapText="1"/>
      <protection hidden="1"/>
    </xf>
    <xf numFmtId="0" fontId="21" fillId="0" borderId="0"/>
    <xf numFmtId="0" fontId="21" fillId="0" borderId="0"/>
    <xf numFmtId="0" fontId="21" fillId="0" borderId="0"/>
    <xf numFmtId="0" fontId="21" fillId="0" borderId="82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82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82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82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82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82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9" fontId="14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9" fontId="26" fillId="0" borderId="0" applyFill="0" applyBorder="0" applyAlignment="0"/>
    <xf numFmtId="0" fontId="85" fillId="0" borderId="0" applyFill="0" applyBorder="0" applyAlignment="0"/>
    <xf numFmtId="0" fontId="85" fillId="0" borderId="0" applyFill="0" applyBorder="0" applyAlignment="0"/>
    <xf numFmtId="49" fontId="105" fillId="0" borderId="0">
      <alignment horizontal="center" vertical="center"/>
    </xf>
    <xf numFmtId="0" fontId="63" fillId="113" borderId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43" fillId="0" borderId="0"/>
    <xf numFmtId="0" fontId="24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6" fontId="17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5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6" fontId="17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3" fillId="0" borderId="0"/>
    <xf numFmtId="0" fontId="21" fillId="0" borderId="0"/>
    <xf numFmtId="166" fontId="17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6" fontId="17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4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51" fillId="0" borderId="54" applyNumberFormat="0" applyFill="0" applyAlignment="0" applyProtection="0"/>
    <xf numFmtId="0" fontId="31" fillId="0" borderId="8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5" applyNumberFormat="0" applyFill="0" applyAlignment="0" applyProtection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21" fillId="0" borderId="0"/>
    <xf numFmtId="0" fontId="31" fillId="0" borderId="8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21" fillId="0" borderId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144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4" fillId="0" borderId="83" applyNumberFormat="0" applyFill="0" applyAlignment="0" applyProtection="0"/>
    <xf numFmtId="0" fontId="21" fillId="0" borderId="0"/>
    <xf numFmtId="0" fontId="21" fillId="0" borderId="0"/>
    <xf numFmtId="0" fontId="144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44" fillId="0" borderId="83" applyNumberFormat="0" applyFill="0" applyAlignment="0" applyProtection="0"/>
    <xf numFmtId="0" fontId="21" fillId="0" borderId="0"/>
    <xf numFmtId="0" fontId="144" fillId="0" borderId="83" applyNumberFormat="0" applyFill="0" applyAlignment="0" applyProtection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21" fillId="0" borderId="0"/>
    <xf numFmtId="0" fontId="31" fillId="0" borderId="8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83" applyNumberFormat="0" applyFill="0" applyAlignment="0" applyProtection="0"/>
    <xf numFmtId="0" fontId="21" fillId="0" borderId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31" fillId="0" borderId="8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8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13" fontId="230" fillId="0" borderId="58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29" fontId="118" fillId="0" borderId="86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0" fontId="118" fillId="0" borderId="86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1" fontId="118" fillId="0" borderId="86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41" fontId="105" fillId="0" borderId="0">
      <alignment vertical="center"/>
    </xf>
    <xf numFmtId="0" fontId="247" fillId="0" borderId="0" applyNumberFormat="0" applyFont="0" applyFill="0" applyBorder="0" applyAlignment="0">
      <alignment vertical="center"/>
      <protection locked="0"/>
    </xf>
    <xf numFmtId="1" fontId="248" fillId="0" borderId="0">
      <alignment horizontal="right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226" fillId="92" borderId="29" applyBorder="0">
      <alignment horizontal="right" vertical="center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42" fontId="105" fillId="0" borderId="0">
      <alignment vertical="center"/>
    </xf>
    <xf numFmtId="243" fontId="105" fillId="0" borderId="0">
      <alignment vertical="center"/>
    </xf>
    <xf numFmtId="244" fontId="105" fillId="0" borderId="0">
      <alignment vertical="center"/>
    </xf>
    <xf numFmtId="0" fontId="21" fillId="0" borderId="0"/>
    <xf numFmtId="1" fontId="249" fillId="0" borderId="0">
      <alignment vertical="center"/>
    </xf>
    <xf numFmtId="164" fontId="249" fillId="0" borderId="0">
      <alignment vertical="center"/>
    </xf>
    <xf numFmtId="2" fontId="249" fillId="0" borderId="0">
      <alignment vertical="center"/>
    </xf>
    <xf numFmtId="172" fontId="24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0" fillId="0" borderId="0" applyNumberFormat="0" applyFill="0" applyBorder="0" applyAlignment="0" applyProtection="0"/>
    <xf numFmtId="0" fontId="21" fillId="0" borderId="0"/>
    <xf numFmtId="0" fontId="25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45" fontId="119" fillId="85" borderId="3" applyNumberFormat="0">
      <alignment horizont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85" borderId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85" borderId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85" borderId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85" borderId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85" borderId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85" borderId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85" borderId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2" fillId="0" borderId="0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3" fillId="85" borderId="0" applyNumberForma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9" fontId="28" fillId="85" borderId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45" fontId="119" fillId="85" borderId="3">
      <alignment horizontal="right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6" fillId="0" borderId="86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3" fontId="237" fillId="92" borderId="2" applyNumberFormat="0" applyBorder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45" fontId="28" fillId="90" borderId="58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45" fontId="28" fillId="110" borderId="58" applyAlignment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97" fillId="0" borderId="0"/>
    <xf numFmtId="0" fontId="93" fillId="72" borderId="0" applyNumberFormat="0" applyBorder="0" applyAlignment="0" applyProtection="0">
      <alignment vertical="center"/>
    </xf>
    <xf numFmtId="0" fontId="93" fillId="74" borderId="0" applyNumberFormat="0" applyBorder="0" applyAlignment="0" applyProtection="0">
      <alignment vertical="center"/>
    </xf>
    <xf numFmtId="0" fontId="93" fillId="75" borderId="0" applyNumberFormat="0" applyBorder="0" applyAlignment="0" applyProtection="0">
      <alignment vertical="center"/>
    </xf>
    <xf numFmtId="0" fontId="93" fillId="70" borderId="0" applyNumberFormat="0" applyBorder="0" applyAlignment="0" applyProtection="0">
      <alignment vertical="center"/>
    </xf>
    <xf numFmtId="0" fontId="93" fillId="114" borderId="0" applyNumberFormat="0" applyBorder="0" applyAlignment="0" applyProtection="0">
      <alignment vertical="center"/>
    </xf>
    <xf numFmtId="0" fontId="93" fillId="77" borderId="0" applyNumberFormat="0" applyBorder="0" applyAlignment="0" applyProtection="0">
      <alignment vertical="center"/>
    </xf>
    <xf numFmtId="0" fontId="254" fillId="0" borderId="0" applyNumberFormat="0" applyFill="0" applyBorder="0" applyAlignment="0" applyProtection="0">
      <alignment vertical="center"/>
    </xf>
    <xf numFmtId="0" fontId="255" fillId="86" borderId="56" applyNumberFormat="0" applyAlignment="0" applyProtection="0">
      <alignment vertical="center"/>
    </xf>
    <xf numFmtId="0" fontId="256" fillId="54" borderId="0" applyNumberFormat="0" applyBorder="0" applyAlignment="0" applyProtection="0">
      <alignment vertical="center"/>
    </xf>
    <xf numFmtId="0" fontId="257" fillId="0" borderId="0" applyNumberFormat="0" applyFill="0" applyBorder="0" applyAlignment="0" applyProtection="0">
      <alignment vertical="top"/>
      <protection locked="0"/>
    </xf>
    <xf numFmtId="0" fontId="87" fillId="56" borderId="30" applyNumberFormat="0" applyFont="0" applyAlignment="0" applyProtection="0">
      <alignment vertical="center"/>
    </xf>
    <xf numFmtId="0" fontId="258" fillId="0" borderId="74" applyNumberFormat="0" applyFill="0" applyAlignment="0" applyProtection="0">
      <alignment vertical="center"/>
    </xf>
    <xf numFmtId="0" fontId="27" fillId="0" borderId="0"/>
    <xf numFmtId="0" fontId="27" fillId="0" borderId="0"/>
    <xf numFmtId="0" fontId="259" fillId="54" borderId="0" applyNumberFormat="0" applyBorder="0" applyAlignment="0" applyProtection="0">
      <alignment vertical="center"/>
    </xf>
    <xf numFmtId="0" fontId="105" fillId="56" borderId="30" applyNumberFormat="0" applyFont="0" applyAlignment="0" applyProtection="0">
      <alignment vertical="center"/>
    </xf>
    <xf numFmtId="0" fontId="260" fillId="52" borderId="55" applyNumberFormat="0" applyAlignment="0" applyProtection="0">
      <alignment vertical="center"/>
    </xf>
    <xf numFmtId="0" fontId="261" fillId="60" borderId="79" applyNumberFormat="0" applyAlignment="0" applyProtection="0">
      <alignment vertical="center"/>
    </xf>
    <xf numFmtId="0" fontId="262" fillId="0" borderId="83" applyNumberFormat="0" applyFill="0" applyAlignment="0" applyProtection="0">
      <alignment vertical="center"/>
    </xf>
    <xf numFmtId="0" fontId="263" fillId="53" borderId="0" applyNumberFormat="0" applyBorder="0" applyAlignment="0" applyProtection="0">
      <alignment vertical="center"/>
    </xf>
    <xf numFmtId="0" fontId="264" fillId="55" borderId="0" applyNumberFormat="0" applyBorder="0" applyAlignment="0" applyProtection="0">
      <alignment vertical="center"/>
    </xf>
    <xf numFmtId="0" fontId="21" fillId="0" borderId="0"/>
    <xf numFmtId="0" fontId="265" fillId="5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1" fillId="0" borderId="0"/>
    <xf numFmtId="0" fontId="266" fillId="0" borderId="0" applyNumberFormat="0" applyFill="0" applyBorder="0" applyAlignment="0" applyProtection="0">
      <alignment vertical="center"/>
    </xf>
    <xf numFmtId="0" fontId="267" fillId="0" borderId="63" applyNumberFormat="0" applyFill="0" applyAlignment="0" applyProtection="0">
      <alignment vertical="center"/>
    </xf>
    <xf numFmtId="0" fontId="268" fillId="0" borderId="67" applyNumberFormat="0" applyFill="0" applyAlignment="0" applyProtection="0">
      <alignment vertical="center"/>
    </xf>
    <xf numFmtId="0" fontId="269" fillId="0" borderId="68" applyNumberFormat="0" applyFill="0" applyAlignment="0" applyProtection="0">
      <alignment vertical="center"/>
    </xf>
    <xf numFmtId="0" fontId="269" fillId="0" borderId="0" applyNumberFormat="0" applyFill="0" applyBorder="0" applyAlignment="0" applyProtection="0">
      <alignment vertical="center"/>
    </xf>
    <xf numFmtId="0" fontId="270" fillId="86" borderId="56" applyNumberFormat="0" applyAlignment="0" applyProtection="0">
      <alignment vertical="center"/>
    </xf>
    <xf numFmtId="0" fontId="271" fillId="55" borderId="0" applyNumberFormat="0" applyBorder="0" applyAlignment="0" applyProtection="0">
      <alignment vertical="center"/>
    </xf>
    <xf numFmtId="0" fontId="161" fillId="0" borderId="63" applyNumberFormat="0" applyFill="0" applyAlignment="0" applyProtection="0">
      <alignment vertical="center"/>
    </xf>
    <xf numFmtId="0" fontId="169" fillId="0" borderId="67" applyNumberFormat="0" applyFill="0" applyAlignment="0" applyProtection="0">
      <alignment vertical="center"/>
    </xf>
    <xf numFmtId="0" fontId="177" fillId="0" borderId="68" applyNumberFormat="0" applyFill="0" applyAlignment="0" applyProtection="0">
      <alignment vertical="center"/>
    </xf>
    <xf numFmtId="0" fontId="177" fillId="0" borderId="0" applyNumberFormat="0" applyFill="0" applyBorder="0" applyAlignment="0" applyProtection="0">
      <alignment vertical="center"/>
    </xf>
    <xf numFmtId="0" fontId="272" fillId="60" borderId="55" applyNumberFormat="0" applyAlignment="0" applyProtection="0">
      <alignment vertical="center"/>
    </xf>
    <xf numFmtId="0" fontId="273" fillId="60" borderId="55" applyNumberFormat="0" applyAlignment="0" applyProtection="0">
      <alignment vertical="center"/>
    </xf>
    <xf numFmtId="0" fontId="274" fillId="0" borderId="0" applyNumberFormat="0" applyFill="0" applyBorder="0" applyAlignment="0" applyProtection="0">
      <alignment vertical="center"/>
    </xf>
    <xf numFmtId="0" fontId="275" fillId="0" borderId="0" applyNumberFormat="0" applyFill="0" applyBorder="0" applyAlignment="0" applyProtection="0">
      <alignment vertical="center"/>
    </xf>
    <xf numFmtId="0" fontId="276" fillId="0" borderId="0" applyNumberFormat="0" applyFill="0" applyBorder="0" applyAlignment="0" applyProtection="0">
      <alignment vertical="center"/>
    </xf>
    <xf numFmtId="0" fontId="277" fillId="0" borderId="0" applyNumberFormat="0" applyFill="0" applyBorder="0" applyAlignment="0" applyProtection="0">
      <alignment vertical="center"/>
    </xf>
    <xf numFmtId="0" fontId="94" fillId="72" borderId="0" applyNumberFormat="0" applyBorder="0" applyAlignment="0" applyProtection="0">
      <alignment vertical="center"/>
    </xf>
    <xf numFmtId="0" fontId="94" fillId="74" borderId="0" applyNumberFormat="0" applyBorder="0" applyAlignment="0" applyProtection="0">
      <alignment vertical="center"/>
    </xf>
    <xf numFmtId="0" fontId="94" fillId="75" borderId="0" applyNumberFormat="0" applyBorder="0" applyAlignment="0" applyProtection="0">
      <alignment vertical="center"/>
    </xf>
    <xf numFmtId="0" fontId="94" fillId="70" borderId="0" applyNumberFormat="0" applyBorder="0" applyAlignment="0" applyProtection="0">
      <alignment vertical="center"/>
    </xf>
    <xf numFmtId="0" fontId="94" fillId="68" borderId="0" applyNumberFormat="0" applyBorder="0" applyAlignment="0" applyProtection="0">
      <alignment vertical="center"/>
    </xf>
    <xf numFmtId="0" fontId="94" fillId="77" borderId="0" applyNumberFormat="0" applyBorder="0" applyAlignment="0" applyProtection="0">
      <alignment vertical="center"/>
    </xf>
    <xf numFmtId="0" fontId="278" fillId="52" borderId="55" applyNumberFormat="0" applyAlignment="0" applyProtection="0">
      <alignment vertical="center"/>
    </xf>
    <xf numFmtId="0" fontId="279" fillId="60" borderId="79" applyNumberFormat="0" applyAlignment="0" applyProtection="0">
      <alignment vertical="center"/>
    </xf>
    <xf numFmtId="0" fontId="280" fillId="0" borderId="74" applyNumberFormat="0" applyFill="0" applyAlignment="0" applyProtection="0">
      <alignment vertical="center"/>
    </xf>
    <xf numFmtId="0" fontId="281" fillId="0" borderId="83" applyNumberFormat="0" applyFill="0" applyAlignment="0" applyProtection="0">
      <alignment vertical="center"/>
    </xf>
  </cellStyleXfs>
  <cellXfs count="547">
    <xf numFmtId="0" fontId="0" fillId="0" borderId="0" xfId="0"/>
    <xf numFmtId="0" fontId="22" fillId="0" borderId="0" xfId="2"/>
    <xf numFmtId="0" fontId="23" fillId="0" borderId="0" xfId="2" applyFont="1" applyAlignment="1">
      <alignment horizontal="center"/>
    </xf>
    <xf numFmtId="0" fontId="25" fillId="0" borderId="0" xfId="3" applyFont="1" applyFill="1"/>
    <xf numFmtId="0" fontId="26" fillId="0" borderId="0" xfId="3" applyFont="1" applyFill="1"/>
    <xf numFmtId="164" fontId="26" fillId="0" borderId="0" xfId="3" applyNumberFormat="1" applyFont="1" applyFill="1"/>
    <xf numFmtId="0" fontId="25" fillId="0" borderId="1" xfId="3" applyFont="1" applyFill="1" applyBorder="1"/>
    <xf numFmtId="0" fontId="24" fillId="0" borderId="0" xfId="3" applyFill="1"/>
    <xf numFmtId="0" fontId="31" fillId="0" borderId="0" xfId="3" applyFont="1" applyFill="1"/>
    <xf numFmtId="164" fontId="21" fillId="0" borderId="1" xfId="0" applyNumberFormat="1" applyFont="1" applyFill="1" applyBorder="1"/>
    <xf numFmtId="164" fontId="21" fillId="0" borderId="0" xfId="0" applyNumberFormat="1" applyFont="1" applyFill="1"/>
    <xf numFmtId="0" fontId="28" fillId="0" borderId="0" xfId="0" applyFont="1" applyFill="1"/>
    <xf numFmtId="0" fontId="24" fillId="0" borderId="0" xfId="3" applyFill="1" applyBorder="1"/>
    <xf numFmtId="164" fontId="24" fillId="0" borderId="0" xfId="3" applyNumberFormat="1" applyFill="1" applyBorder="1"/>
    <xf numFmtId="0" fontId="26" fillId="0" borderId="1" xfId="3" applyFont="1" applyFill="1" applyBorder="1"/>
    <xf numFmtId="0" fontId="32" fillId="0" borderId="0" xfId="1" applyFont="1" applyFill="1" applyBorder="1"/>
    <xf numFmtId="0" fontId="21" fillId="0" borderId="0" xfId="0" applyFont="1"/>
    <xf numFmtId="164" fontId="21" fillId="0" borderId="0" xfId="7" applyNumberFormat="1" applyAlignment="1">
      <alignment horizontal="center"/>
    </xf>
    <xf numFmtId="164" fontId="26" fillId="0" borderId="1" xfId="3" applyNumberFormat="1" applyFont="1" applyFill="1" applyBorder="1"/>
    <xf numFmtId="0" fontId="33" fillId="0" borderId="0" xfId="3" applyFont="1" applyFill="1" applyBorder="1"/>
    <xf numFmtId="164" fontId="21" fillId="0" borderId="1" xfId="0" applyNumberFormat="1" applyFont="1" applyFill="1" applyBorder="1"/>
    <xf numFmtId="0" fontId="25" fillId="0" borderId="0" xfId="3" applyFont="1" applyFill="1" applyBorder="1"/>
    <xf numFmtId="0" fontId="21" fillId="0" borderId="0" xfId="0" applyFont="1" applyFill="1"/>
    <xf numFmtId="169" fontId="26" fillId="0" borderId="0" xfId="3" applyNumberFormat="1" applyFont="1" applyFill="1"/>
    <xf numFmtId="1" fontId="21" fillId="0" borderId="1" xfId="0" applyNumberFormat="1" applyFont="1" applyFill="1" applyBorder="1"/>
    <xf numFmtId="164" fontId="26" fillId="0" borderId="0" xfId="3" applyNumberFormat="1" applyFont="1" applyFill="1" applyBorder="1"/>
    <xf numFmtId="164" fontId="21" fillId="0" borderId="0" xfId="0" applyNumberFormat="1" applyFont="1" applyFill="1" applyBorder="1"/>
    <xf numFmtId="164" fontId="24" fillId="0" borderId="1" xfId="3" applyNumberFormat="1" applyFill="1" applyBorder="1"/>
    <xf numFmtId="0" fontId="28" fillId="0" borderId="1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20" fillId="0" borderId="0" xfId="0" applyFont="1"/>
    <xf numFmtId="0" fontId="26" fillId="0" borderId="0" xfId="3" applyFont="1" applyFill="1" applyBorder="1"/>
    <xf numFmtId="164" fontId="21" fillId="0" borderId="1" xfId="0" applyNumberFormat="1" applyFont="1" applyBorder="1" applyAlignment="1">
      <alignment horizontal="right"/>
    </xf>
    <xf numFmtId="2" fontId="21" fillId="0" borderId="1" xfId="0" applyNumberFormat="1" applyFont="1" applyFill="1" applyBorder="1"/>
    <xf numFmtId="0" fontId="30" fillId="0" borderId="0" xfId="3" applyFont="1" applyFill="1"/>
    <xf numFmtId="0" fontId="25" fillId="0" borderId="1" xfId="3" applyFont="1" applyFill="1" applyBorder="1" applyAlignment="1">
      <alignment horizontal="left"/>
    </xf>
    <xf numFmtId="0" fontId="28" fillId="0" borderId="1" xfId="0" quotePrefix="1" applyFont="1" applyBorder="1" applyAlignment="1">
      <alignment horizontal="left"/>
    </xf>
    <xf numFmtId="0" fontId="25" fillId="0" borderId="2" xfId="3" applyFont="1" applyFill="1" applyBorder="1"/>
    <xf numFmtId="164" fontId="28" fillId="0" borderId="1" xfId="0" applyNumberFormat="1" applyFont="1" applyFill="1" applyBorder="1" applyAlignment="1">
      <alignment horizontal="left"/>
    </xf>
    <xf numFmtId="167" fontId="21" fillId="0" borderId="1" xfId="0" applyNumberFormat="1" applyFont="1" applyFill="1" applyBorder="1"/>
    <xf numFmtId="0" fontId="29" fillId="0" borderId="0" xfId="0" applyFont="1"/>
    <xf numFmtId="0" fontId="40" fillId="2" borderId="0" xfId="0" applyFont="1" applyFill="1" applyAlignment="1">
      <alignment horizontal="left"/>
    </xf>
    <xf numFmtId="0" fontId="39" fillId="2" borderId="0" xfId="0" applyFont="1" applyFill="1" applyAlignment="1">
      <alignment horizontal="center"/>
    </xf>
    <xf numFmtId="164" fontId="21" fillId="0" borderId="0" xfId="0" applyNumberFormat="1" applyFont="1" applyFill="1" applyBorder="1" applyAlignment="1">
      <alignment horizontal="right"/>
    </xf>
    <xf numFmtId="0" fontId="24" fillId="0" borderId="1" xfId="3" applyFill="1" applyBorder="1"/>
    <xf numFmtId="0" fontId="38" fillId="0" borderId="0" xfId="0" applyFont="1"/>
    <xf numFmtId="0" fontId="38" fillId="0" borderId="1" xfId="0" applyFont="1" applyBorder="1"/>
    <xf numFmtId="0" fontId="26" fillId="0" borderId="13" xfId="3" applyFont="1" applyFill="1" applyBorder="1"/>
    <xf numFmtId="0" fontId="38" fillId="0" borderId="14" xfId="0" applyFont="1" applyBorder="1"/>
    <xf numFmtId="0" fontId="26" fillId="0" borderId="14" xfId="3" applyFont="1" applyFill="1" applyBorder="1"/>
    <xf numFmtId="0" fontId="26" fillId="0" borderId="15" xfId="3" applyFont="1" applyFill="1" applyBorder="1"/>
    <xf numFmtId="0" fontId="25" fillId="0" borderId="4" xfId="3" applyFont="1" applyFill="1" applyBorder="1" applyAlignment="1">
      <alignment horizontal="left"/>
    </xf>
    <xf numFmtId="0" fontId="25" fillId="0" borderId="9" xfId="3" applyFont="1" applyFill="1" applyBorder="1" applyAlignment="1">
      <alignment horizontal="left"/>
    </xf>
    <xf numFmtId="0" fontId="38" fillId="0" borderId="4" xfId="0" applyFont="1" applyBorder="1"/>
    <xf numFmtId="164" fontId="26" fillId="0" borderId="9" xfId="3" applyNumberFormat="1" applyFont="1" applyFill="1" applyBorder="1"/>
    <xf numFmtId="0" fontId="26" fillId="0" borderId="16" xfId="3" applyFont="1" applyFill="1" applyBorder="1"/>
    <xf numFmtId="0" fontId="38" fillId="0" borderId="0" xfId="0" applyFont="1" applyBorder="1"/>
    <xf numFmtId="0" fontId="26" fillId="0" borderId="5" xfId="3" applyFont="1" applyFill="1" applyBorder="1"/>
    <xf numFmtId="0" fontId="38" fillId="0" borderId="17" xfId="0" applyFont="1" applyBorder="1"/>
    <xf numFmtId="164" fontId="26" fillId="0" borderId="18" xfId="3" applyNumberFormat="1" applyFont="1" applyFill="1" applyBorder="1"/>
    <xf numFmtId="164" fontId="26" fillId="0" borderId="19" xfId="3" applyNumberFormat="1" applyFont="1" applyFill="1" applyBorder="1"/>
    <xf numFmtId="0" fontId="42" fillId="0" borderId="0" xfId="1" applyFont="1" applyFill="1" applyBorder="1"/>
    <xf numFmtId="0" fontId="43" fillId="0" borderId="0" xfId="3" applyFont="1" applyFill="1" applyBorder="1"/>
    <xf numFmtId="0" fontId="44" fillId="0" borderId="0" xfId="3" applyFont="1" applyFill="1" applyBorder="1"/>
    <xf numFmtId="170" fontId="29" fillId="0" borderId="0" xfId="0" applyNumberFormat="1" applyFont="1"/>
    <xf numFmtId="165" fontId="29" fillId="0" borderId="0" xfId="0" applyNumberFormat="1" applyFont="1"/>
    <xf numFmtId="170" fontId="29" fillId="0" borderId="0" xfId="0" applyNumberFormat="1" applyFont="1" applyBorder="1"/>
    <xf numFmtId="165" fontId="29" fillId="0" borderId="0" xfId="0" applyNumberFormat="1" applyFont="1" applyBorder="1"/>
    <xf numFmtId="0" fontId="43" fillId="0" borderId="5" xfId="3" applyFont="1" applyFill="1" applyBorder="1"/>
    <xf numFmtId="0" fontId="43" fillId="0" borderId="13" xfId="3" applyFont="1" applyFill="1" applyBorder="1"/>
    <xf numFmtId="0" fontId="44" fillId="0" borderId="14" xfId="3" applyFont="1" applyFill="1" applyBorder="1"/>
    <xf numFmtId="0" fontId="43" fillId="0" borderId="14" xfId="3" applyFont="1" applyFill="1" applyBorder="1"/>
    <xf numFmtId="0" fontId="44" fillId="0" borderId="16" xfId="3" applyFont="1" applyFill="1" applyBorder="1"/>
    <xf numFmtId="0" fontId="28" fillId="0" borderId="0" xfId="0" applyFont="1" applyFill="1" applyBorder="1"/>
    <xf numFmtId="0" fontId="28" fillId="0" borderId="13" xfId="0" applyFont="1" applyFill="1" applyBorder="1"/>
    <xf numFmtId="0" fontId="28" fillId="0" borderId="17" xfId="0" applyFont="1" applyFill="1" applyBorder="1"/>
    <xf numFmtId="0" fontId="21" fillId="0" borderId="0" xfId="0" applyFont="1" applyBorder="1" applyAlignment="1">
      <alignment horizontal="center"/>
    </xf>
    <xf numFmtId="0" fontId="25" fillId="0" borderId="4" xfId="3" applyFont="1" applyFill="1" applyBorder="1"/>
    <xf numFmtId="166" fontId="28" fillId="0" borderId="4" xfId="0" applyNumberFormat="1" applyFont="1" applyFill="1" applyBorder="1" applyAlignment="1">
      <alignment horizontal="left"/>
    </xf>
    <xf numFmtId="0" fontId="28" fillId="0" borderId="4" xfId="0" applyFont="1" applyFill="1" applyBorder="1"/>
    <xf numFmtId="0" fontId="28" fillId="0" borderId="1" xfId="0" applyFont="1" applyBorder="1" applyAlignment="1">
      <alignment horizontal="left"/>
    </xf>
    <xf numFmtId="0" fontId="28" fillId="0" borderId="1" xfId="0" applyFont="1" applyFill="1" applyBorder="1" applyAlignment="1">
      <alignment horizontal="left"/>
    </xf>
    <xf numFmtId="0" fontId="28" fillId="0" borderId="1" xfId="0" quotePrefix="1" applyFont="1" applyBorder="1" applyAlignment="1">
      <alignment horizontal="left"/>
    </xf>
    <xf numFmtId="0" fontId="28" fillId="0" borderId="9" xfId="0" quotePrefix="1" applyFont="1" applyBorder="1" applyAlignment="1">
      <alignment horizontal="left"/>
    </xf>
    <xf numFmtId="0" fontId="25" fillId="0" borderId="16" xfId="3" applyFont="1" applyFill="1" applyBorder="1"/>
    <xf numFmtId="0" fontId="25" fillId="0" borderId="14" xfId="3" applyFont="1" applyFill="1" applyBorder="1"/>
    <xf numFmtId="0" fontId="29" fillId="0" borderId="0" xfId="0" applyFont="1" applyAlignment="1">
      <alignment horizontal="center"/>
    </xf>
    <xf numFmtId="0" fontId="28" fillId="0" borderId="9" xfId="0" quotePrefix="1" applyFont="1" applyBorder="1" applyAlignment="1">
      <alignment horizontal="left"/>
    </xf>
    <xf numFmtId="3" fontId="29" fillId="0" borderId="1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  <xf numFmtId="3" fontId="38" fillId="0" borderId="18" xfId="0" applyNumberFormat="1" applyFont="1" applyFill="1" applyBorder="1" applyAlignment="1">
      <alignment horizontal="right"/>
    </xf>
    <xf numFmtId="3" fontId="38" fillId="0" borderId="19" xfId="4" applyNumberFormat="1" applyFont="1" applyFill="1" applyBorder="1" applyAlignment="1">
      <alignment horizontal="right"/>
    </xf>
    <xf numFmtId="3" fontId="29" fillId="0" borderId="0" xfId="0" applyNumberFormat="1" applyFont="1" applyAlignment="1">
      <alignment horizontal="center"/>
    </xf>
    <xf numFmtId="3" fontId="26" fillId="0" borderId="0" xfId="3" applyNumberFormat="1" applyFont="1" applyFill="1" applyAlignment="1">
      <alignment horizontal="center"/>
    </xf>
    <xf numFmtId="0" fontId="25" fillId="0" borderId="20" xfId="3" applyFont="1" applyFill="1" applyBorder="1"/>
    <xf numFmtId="3" fontId="25" fillId="0" borderId="21" xfId="3" applyNumberFormat="1" applyFont="1" applyFill="1" applyBorder="1"/>
    <xf numFmtId="0" fontId="25" fillId="0" borderId="21" xfId="3" applyFont="1" applyFill="1" applyBorder="1"/>
    <xf numFmtId="0" fontId="25" fillId="0" borderId="22" xfId="3" applyFont="1" applyFill="1" applyBorder="1"/>
    <xf numFmtId="3" fontId="26" fillId="0" borderId="1" xfId="3" applyNumberFormat="1" applyFont="1" applyFill="1" applyBorder="1"/>
    <xf numFmtId="0" fontId="26" fillId="0" borderId="9" xfId="3" applyFont="1" applyFill="1" applyBorder="1"/>
    <xf numFmtId="0" fontId="26" fillId="0" borderId="4" xfId="3" applyFont="1" applyFill="1" applyBorder="1"/>
    <xf numFmtId="3" fontId="26" fillId="0" borderId="9" xfId="3" applyNumberFormat="1" applyFont="1" applyFill="1" applyBorder="1"/>
    <xf numFmtId="3" fontId="25" fillId="0" borderId="1" xfId="3" applyNumberFormat="1" applyFont="1" applyFill="1" applyBorder="1"/>
    <xf numFmtId="3" fontId="25" fillId="0" borderId="9" xfId="3" applyNumberFormat="1" applyFont="1" applyFill="1" applyBorder="1"/>
    <xf numFmtId="3" fontId="26" fillId="0" borderId="0" xfId="3" applyNumberFormat="1" applyFont="1" applyFill="1" applyBorder="1"/>
    <xf numFmtId="3" fontId="26" fillId="0" borderId="5" xfId="3" applyNumberFormat="1" applyFont="1" applyFill="1" applyBorder="1"/>
    <xf numFmtId="0" fontId="25" fillId="0" borderId="17" xfId="3" applyFont="1" applyFill="1" applyBorder="1"/>
    <xf numFmtId="3" fontId="25" fillId="0" borderId="18" xfId="3" applyNumberFormat="1" applyFont="1" applyFill="1" applyBorder="1"/>
    <xf numFmtId="3" fontId="25" fillId="0" borderId="19" xfId="3" applyNumberFormat="1" applyFont="1" applyFill="1" applyBorder="1"/>
    <xf numFmtId="3" fontId="26" fillId="0" borderId="14" xfId="3" applyNumberFormat="1" applyFont="1" applyFill="1" applyBorder="1"/>
    <xf numFmtId="2" fontId="26" fillId="0" borderId="14" xfId="3" applyNumberFormat="1" applyFont="1" applyFill="1" applyBorder="1"/>
    <xf numFmtId="3" fontId="26" fillId="0" borderId="0" xfId="3" applyNumberFormat="1" applyFont="1" applyFill="1"/>
    <xf numFmtId="0" fontId="28" fillId="0" borderId="1" xfId="0" applyFont="1" applyFill="1" applyBorder="1" applyAlignment="1">
      <alignment horizontal="center"/>
    </xf>
    <xf numFmtId="0" fontId="28" fillId="0" borderId="1" xfId="0" quotePrefix="1" applyFont="1" applyFill="1" applyBorder="1" applyAlignment="1">
      <alignment horizontal="center"/>
    </xf>
    <xf numFmtId="0" fontId="29" fillId="0" borderId="0" xfId="0" applyFont="1"/>
    <xf numFmtId="3" fontId="20" fillId="0" borderId="0" xfId="10" applyNumberFormat="1"/>
    <xf numFmtId="164" fontId="29" fillId="0" borderId="1" xfId="0" applyNumberFormat="1" applyFont="1" applyFill="1" applyBorder="1"/>
    <xf numFmtId="0" fontId="26" fillId="0" borderId="3" xfId="3" applyFont="1" applyFill="1" applyBorder="1"/>
    <xf numFmtId="0" fontId="43" fillId="0" borderId="3" xfId="3" applyFont="1" applyFill="1" applyBorder="1"/>
    <xf numFmtId="0" fontId="43" fillId="0" borderId="23" xfId="3" applyFont="1" applyFill="1" applyBorder="1"/>
    <xf numFmtId="0" fontId="43" fillId="0" borderId="24" xfId="3" applyFont="1" applyFill="1" applyBorder="1"/>
    <xf numFmtId="0" fontId="26" fillId="0" borderId="7" xfId="3" applyFont="1" applyFill="1" applyBorder="1"/>
    <xf numFmtId="164" fontId="26" fillId="0" borderId="2" xfId="3" applyNumberFormat="1" applyFont="1" applyFill="1" applyBorder="1"/>
    <xf numFmtId="164" fontId="26" fillId="0" borderId="25" xfId="3" applyNumberFormat="1" applyFont="1" applyFill="1" applyBorder="1"/>
    <xf numFmtId="0" fontId="43" fillId="0" borderId="7" xfId="3" applyFont="1" applyFill="1" applyBorder="1"/>
    <xf numFmtId="2" fontId="21" fillId="0" borderId="1" xfId="11" applyNumberFormat="1" applyFont="1" applyFill="1" applyBorder="1"/>
    <xf numFmtId="0" fontId="25" fillId="0" borderId="2" xfId="3" applyFont="1" applyFill="1" applyBorder="1" applyAlignment="1">
      <alignment horizontal="left"/>
    </xf>
    <xf numFmtId="169" fontId="25" fillId="0" borderId="1" xfId="3" applyNumberFormat="1" applyFont="1" applyFill="1" applyBorder="1" applyAlignment="1">
      <alignment horizontal="center"/>
    </xf>
    <xf numFmtId="0" fontId="28" fillId="0" borderId="2" xfId="0" applyFont="1" applyBorder="1" applyAlignment="1">
      <alignment horizontal="left"/>
    </xf>
    <xf numFmtId="10" fontId="0" fillId="3" borderId="1" xfId="12" applyNumberFormat="1" applyFont="1" applyFill="1" applyBorder="1" applyAlignment="1">
      <alignment horizontal="center"/>
    </xf>
    <xf numFmtId="164" fontId="28" fillId="0" borderId="2" xfId="5" applyNumberFormat="1" applyFont="1" applyFill="1" applyBorder="1" applyAlignment="1">
      <alignment horizontal="left"/>
    </xf>
    <xf numFmtId="168" fontId="21" fillId="0" borderId="1" xfId="9" applyNumberFormat="1" applyFont="1" applyFill="1" applyBorder="1" applyAlignment="1">
      <alignment horizontal="center"/>
    </xf>
    <xf numFmtId="0" fontId="40" fillId="2" borderId="0" xfId="0" applyFont="1" applyFill="1" applyAlignment="1">
      <alignment horizontal="left"/>
    </xf>
    <xf numFmtId="0" fontId="39" fillId="2" borderId="0" xfId="0" applyFont="1" applyFill="1" applyAlignment="1">
      <alignment horizontal="left"/>
    </xf>
    <xf numFmtId="0" fontId="39" fillId="2" borderId="0" xfId="0" applyFont="1" applyFill="1" applyAlignment="1">
      <alignment horizontal="left" vertical="center"/>
    </xf>
    <xf numFmtId="0" fontId="19" fillId="0" borderId="0" xfId="0" applyFont="1"/>
    <xf numFmtId="0" fontId="45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1" fontId="19" fillId="0" borderId="1" xfId="13" applyNumberFormat="1" applyBorder="1"/>
    <xf numFmtId="1" fontId="19" fillId="0" borderId="1" xfId="14" applyNumberFormat="1" applyBorder="1"/>
    <xf numFmtId="1" fontId="19" fillId="0" borderId="1" xfId="15" applyNumberFormat="1" applyBorder="1"/>
    <xf numFmtId="1" fontId="19" fillId="0" borderId="1" xfId="16" applyNumberFormat="1" applyBorder="1"/>
    <xf numFmtId="0" fontId="19" fillId="0" borderId="1" xfId="17" applyBorder="1"/>
    <xf numFmtId="1" fontId="27" fillId="0" borderId="0" xfId="0" applyNumberFormat="1" applyFont="1"/>
    <xf numFmtId="0" fontId="23" fillId="0" borderId="0" xfId="23" applyNumberFormat="1" applyFont="1" applyAlignment="1">
      <alignment horizontal="center"/>
    </xf>
    <xf numFmtId="0" fontId="18" fillId="0" borderId="0" xfId="18"/>
    <xf numFmtId="0" fontId="28" fillId="0" borderId="1" xfId="6" applyFont="1" applyBorder="1" applyAlignment="1">
      <alignment horizontal="left"/>
    </xf>
    <xf numFmtId="171" fontId="28" fillId="0" borderId="1" xfId="6" applyNumberFormat="1" applyFont="1" applyBorder="1" applyAlignment="1">
      <alignment horizontal="left"/>
    </xf>
    <xf numFmtId="171" fontId="28" fillId="0" borderId="1" xfId="6" quotePrefix="1" applyNumberFormat="1" applyFont="1" applyBorder="1" applyAlignment="1">
      <alignment horizontal="left"/>
    </xf>
    <xf numFmtId="3" fontId="21" fillId="0" borderId="1" xfId="5" applyNumberFormat="1" applyFont="1" applyFill="1" applyBorder="1"/>
    <xf numFmtId="164" fontId="21" fillId="0" borderId="1" xfId="5" applyNumberFormat="1" applyFont="1" applyFill="1" applyBorder="1"/>
    <xf numFmtId="0" fontId="28" fillId="0" borderId="1" xfId="6" quotePrefix="1" applyFont="1" applyBorder="1" applyAlignment="1">
      <alignment horizontal="left"/>
    </xf>
    <xf numFmtId="164" fontId="21" fillId="0" borderId="1" xfId="5" applyNumberFormat="1" applyFill="1" applyBorder="1"/>
    <xf numFmtId="0" fontId="25" fillId="0" borderId="10" xfId="3" applyFont="1" applyFill="1" applyBorder="1"/>
    <xf numFmtId="0" fontId="24" fillId="0" borderId="8" xfId="3" applyFill="1" applyBorder="1"/>
    <xf numFmtId="0" fontId="24" fillId="0" borderId="34" xfId="3" applyFill="1" applyBorder="1"/>
    <xf numFmtId="0" fontId="25" fillId="0" borderId="35" xfId="3" applyFont="1" applyFill="1" applyBorder="1"/>
    <xf numFmtId="0" fontId="31" fillId="0" borderId="12" xfId="3" applyFont="1" applyFill="1" applyBorder="1"/>
    <xf numFmtId="0" fontId="31" fillId="0" borderId="8" xfId="3" applyFont="1" applyFill="1" applyBorder="1"/>
    <xf numFmtId="0" fontId="51" fillId="0" borderId="10" xfId="0" applyFont="1" applyBorder="1"/>
    <xf numFmtId="0" fontId="57" fillId="0" borderId="0" xfId="0" applyFont="1"/>
    <xf numFmtId="0" fontId="17" fillId="0" borderId="0" xfId="0" applyFont="1"/>
    <xf numFmtId="0" fontId="51" fillId="0" borderId="0" xfId="0" applyFont="1"/>
    <xf numFmtId="0" fontId="51" fillId="0" borderId="1" xfId="0" applyFont="1" applyBorder="1"/>
    <xf numFmtId="0" fontId="51" fillId="0" borderId="1" xfId="0" applyFont="1" applyBorder="1" applyAlignment="1">
      <alignment horizontal="center"/>
    </xf>
    <xf numFmtId="0" fontId="51" fillId="0" borderId="4" xfId="0" applyFont="1" applyBorder="1"/>
    <xf numFmtId="2" fontId="17" fillId="0" borderId="1" xfId="0" applyNumberFormat="1" applyFont="1" applyBorder="1"/>
    <xf numFmtId="0" fontId="17" fillId="0" borderId="1" xfId="0" applyFont="1" applyBorder="1"/>
    <xf numFmtId="43" fontId="17" fillId="0" borderId="1" xfId="0" applyNumberFormat="1" applyFont="1" applyBorder="1"/>
    <xf numFmtId="2" fontId="17" fillId="0" borderId="9" xfId="0" applyNumberFormat="1" applyFont="1" applyBorder="1"/>
    <xf numFmtId="0" fontId="51" fillId="0" borderId="17" xfId="0" applyFont="1" applyBorder="1"/>
    <xf numFmtId="0" fontId="51" fillId="0" borderId="18" xfId="0" applyFont="1" applyBorder="1"/>
    <xf numFmtId="2" fontId="17" fillId="0" borderId="18" xfId="0" applyNumberFormat="1" applyFont="1" applyBorder="1"/>
    <xf numFmtId="0" fontId="17" fillId="0" borderId="18" xfId="0" applyFont="1" applyBorder="1"/>
    <xf numFmtId="43" fontId="17" fillId="0" borderId="18" xfId="0" applyNumberFormat="1" applyFont="1" applyBorder="1"/>
    <xf numFmtId="2" fontId="17" fillId="0" borderId="19" xfId="0" applyNumberFormat="1" applyFont="1" applyBorder="1"/>
    <xf numFmtId="0" fontId="17" fillId="0" borderId="1" xfId="0" applyFont="1" applyBorder="1" applyAlignment="1">
      <alignment horizontal="center"/>
    </xf>
    <xf numFmtId="43" fontId="17" fillId="0" borderId="9" xfId="0" applyNumberFormat="1" applyFont="1" applyBorder="1"/>
    <xf numFmtId="43" fontId="17" fillId="0" borderId="19" xfId="0" applyNumberFormat="1" applyFont="1" applyBorder="1"/>
    <xf numFmtId="0" fontId="51" fillId="0" borderId="20" xfId="0" applyFont="1" applyBorder="1" applyAlignment="1">
      <alignment wrapText="1"/>
    </xf>
    <xf numFmtId="0" fontId="51" fillId="0" borderId="21" xfId="0" applyFont="1" applyBorder="1" applyAlignment="1">
      <alignment wrapText="1"/>
    </xf>
    <xf numFmtId="0" fontId="17" fillId="0" borderId="22" xfId="0" applyFont="1" applyBorder="1" applyAlignment="1">
      <alignment wrapText="1"/>
    </xf>
    <xf numFmtId="0" fontId="17" fillId="0" borderId="4" xfId="0" applyFont="1" applyBorder="1"/>
    <xf numFmtId="172" fontId="17" fillId="0" borderId="1" xfId="0" applyNumberFormat="1" applyFont="1" applyBorder="1"/>
    <xf numFmtId="0" fontId="17" fillId="0" borderId="9" xfId="0" applyFont="1" applyBorder="1"/>
    <xf numFmtId="0" fontId="17" fillId="7" borderId="17" xfId="0" applyFont="1" applyFill="1" applyBorder="1"/>
    <xf numFmtId="172" fontId="17" fillId="7" borderId="18" xfId="0" applyNumberFormat="1" applyFont="1" applyFill="1" applyBorder="1"/>
    <xf numFmtId="172" fontId="51" fillId="0" borderId="18" xfId="0" applyNumberFormat="1" applyFont="1" applyBorder="1"/>
    <xf numFmtId="0" fontId="17" fillId="0" borderId="19" xfId="0" applyFont="1" applyBorder="1"/>
    <xf numFmtId="0" fontId="17" fillId="0" borderId="1" xfId="0" applyFont="1" applyBorder="1" applyAlignment="1"/>
    <xf numFmtId="167" fontId="17" fillId="0" borderId="1" xfId="0" applyNumberFormat="1" applyFont="1" applyBorder="1"/>
    <xf numFmtId="0" fontId="17" fillId="0" borderId="1" xfId="0" applyFont="1" applyBorder="1" applyAlignment="1">
      <alignment horizontal="left"/>
    </xf>
    <xf numFmtId="0" fontId="58" fillId="0" borderId="1" xfId="0" applyFont="1" applyBorder="1" applyAlignment="1"/>
    <xf numFmtId="0" fontId="51" fillId="0" borderId="1" xfId="0" applyFont="1" applyFill="1" applyBorder="1"/>
    <xf numFmtId="167" fontId="51" fillId="0" borderId="1" xfId="0" applyNumberFormat="1" applyFont="1" applyBorder="1"/>
    <xf numFmtId="43" fontId="17" fillId="0" borderId="0" xfId="0" applyNumberFormat="1" applyFont="1"/>
    <xf numFmtId="167" fontId="17" fillId="0" borderId="0" xfId="0" applyNumberFormat="1" applyFont="1"/>
    <xf numFmtId="9" fontId="0" fillId="0" borderId="0" xfId="23" applyNumberFormat="1" applyFont="1"/>
    <xf numFmtId="0" fontId="32" fillId="0" borderId="0" xfId="0" applyFont="1"/>
    <xf numFmtId="0" fontId="59" fillId="0" borderId="0" xfId="0" applyFont="1"/>
    <xf numFmtId="0" fontId="28" fillId="0" borderId="1" xfId="6" applyNumberFormat="1" applyFont="1" applyBorder="1" applyAlignment="1">
      <alignment horizontal="left"/>
    </xf>
    <xf numFmtId="170" fontId="28" fillId="0" borderId="1" xfId="0" applyNumberFormat="1" applyFont="1" applyBorder="1" applyAlignment="1">
      <alignment horizontal="left"/>
    </xf>
    <xf numFmtId="0" fontId="51" fillId="0" borderId="1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32" fillId="0" borderId="0" xfId="1" applyFont="1" applyFill="1" applyBorder="1" applyAlignment="1"/>
    <xf numFmtId="0" fontId="24" fillId="0" borderId="0" xfId="3" applyFill="1" applyAlignment="1"/>
    <xf numFmtId="164" fontId="54" fillId="4" borderId="30" xfId="20" applyNumberFormat="1"/>
    <xf numFmtId="0" fontId="16" fillId="0" borderId="1" xfId="0" applyFont="1" applyBorder="1" applyAlignment="1"/>
    <xf numFmtId="164" fontId="0" fillId="0" borderId="0" xfId="0" applyNumberFormat="1"/>
    <xf numFmtId="0" fontId="17" fillId="0" borderId="38" xfId="0" applyFont="1" applyBorder="1" applyAlignment="1">
      <alignment horizontal="center"/>
    </xf>
    <xf numFmtId="164" fontId="0" fillId="0" borderId="24" xfId="0" applyNumberFormat="1" applyBorder="1"/>
    <xf numFmtId="164" fontId="0" fillId="0" borderId="26" xfId="0" applyNumberFormat="1" applyBorder="1"/>
    <xf numFmtId="164" fontId="0" fillId="0" borderId="0" xfId="0" applyNumberFormat="1" applyBorder="1"/>
    <xf numFmtId="164" fontId="0" fillId="0" borderId="39" xfId="0" applyNumberFormat="1" applyBorder="1"/>
    <xf numFmtId="164" fontId="0" fillId="0" borderId="7" xfId="0" applyNumberFormat="1" applyBorder="1"/>
    <xf numFmtId="164" fontId="0" fillId="0" borderId="35" xfId="0" applyNumberFormat="1" applyBorder="1"/>
    <xf numFmtId="0" fontId="0" fillId="0" borderId="11" xfId="0" applyBorder="1"/>
    <xf numFmtId="0" fontId="0" fillId="0" borderId="8" xfId="0" applyBorder="1"/>
    <xf numFmtId="0" fontId="0" fillId="0" borderId="34" xfId="0" applyBorder="1"/>
    <xf numFmtId="0" fontId="15" fillId="0" borderId="1" xfId="0" applyFont="1" applyBorder="1" applyAlignment="1"/>
    <xf numFmtId="0" fontId="55" fillId="9" borderId="0" xfId="0" applyFont="1" applyFill="1"/>
    <xf numFmtId="0" fontId="55" fillId="10" borderId="0" xfId="0" applyFont="1" applyFill="1"/>
    <xf numFmtId="0" fontId="55" fillId="11" borderId="0" xfId="0" applyFont="1" applyFill="1"/>
    <xf numFmtId="0" fontId="55" fillId="12" borderId="0" xfId="0" applyFont="1" applyFill="1"/>
    <xf numFmtId="0" fontId="56" fillId="3" borderId="33" xfId="21" applyFill="1" applyAlignment="1" applyProtection="1">
      <protection locked="0"/>
    </xf>
    <xf numFmtId="164" fontId="0" fillId="0" borderId="6" xfId="0" applyNumberFormat="1" applyBorder="1"/>
    <xf numFmtId="164" fontId="0" fillId="0" borderId="29" xfId="0" applyNumberFormat="1" applyBorder="1"/>
    <xf numFmtId="164" fontId="0" fillId="0" borderId="12" xfId="0" applyNumberFormat="1" applyBorder="1"/>
    <xf numFmtId="0" fontId="0" fillId="0" borderId="24" xfId="0" applyBorder="1"/>
    <xf numFmtId="0" fontId="0" fillId="0" borderId="26" xfId="0" applyBorder="1"/>
    <xf numFmtId="0" fontId="0" fillId="0" borderId="0" xfId="0" applyBorder="1"/>
    <xf numFmtId="0" fontId="0" fillId="0" borderId="39" xfId="0" applyBorder="1"/>
    <xf numFmtId="0" fontId="0" fillId="0" borderId="7" xfId="0" applyBorder="1"/>
    <xf numFmtId="0" fontId="0" fillId="0" borderId="35" xfId="0" applyBorder="1"/>
    <xf numFmtId="0" fontId="55" fillId="15" borderId="0" xfId="0" applyFont="1" applyFill="1"/>
    <xf numFmtId="0" fontId="55" fillId="13" borderId="0" xfId="0" applyFont="1" applyFill="1"/>
    <xf numFmtId="0" fontId="0" fillId="16" borderId="0" xfId="0" applyFill="1"/>
    <xf numFmtId="0" fontId="55" fillId="14" borderId="0" xfId="24" applyProtection="1">
      <protection locked="0"/>
    </xf>
    <xf numFmtId="0" fontId="17" fillId="8" borderId="11" xfId="0" applyFont="1" applyFill="1" applyBorder="1" applyAlignment="1"/>
    <xf numFmtId="0" fontId="17" fillId="8" borderId="8" xfId="0" applyFont="1" applyFill="1" applyBorder="1" applyAlignment="1"/>
    <xf numFmtId="0" fontId="17" fillId="8" borderId="34" xfId="0" applyFont="1" applyFill="1" applyBorder="1" applyAlignment="1"/>
    <xf numFmtId="164" fontId="21" fillId="0" borderId="0" xfId="5" applyNumberFormat="1" applyFill="1" applyBorder="1"/>
    <xf numFmtId="0" fontId="60" fillId="0" borderId="0" xfId="3" applyFont="1" applyFill="1"/>
    <xf numFmtId="164" fontId="61" fillId="0" borderId="0" xfId="5" applyNumberFormat="1" applyFont="1" applyFill="1" applyBorder="1"/>
    <xf numFmtId="1" fontId="60" fillId="0" borderId="0" xfId="3" applyNumberFormat="1" applyFont="1" applyFill="1"/>
    <xf numFmtId="164" fontId="21" fillId="0" borderId="0" xfId="5" applyNumberFormat="1" applyFont="1" applyFill="1" applyBorder="1"/>
    <xf numFmtId="0" fontId="28" fillId="0" borderId="0" xfId="6" quotePrefix="1" applyFont="1" applyBorder="1" applyAlignment="1">
      <alignment horizontal="center"/>
    </xf>
    <xf numFmtId="1" fontId="62" fillId="0" borderId="0" xfId="3" applyNumberFormat="1" applyFont="1" applyFill="1"/>
    <xf numFmtId="0" fontId="62" fillId="0" borderId="0" xfId="3" applyFont="1" applyFill="1"/>
    <xf numFmtId="164" fontId="41" fillId="0" borderId="0" xfId="5" applyNumberFormat="1" applyFont="1" applyFill="1" applyBorder="1"/>
    <xf numFmtId="0" fontId="15" fillId="0" borderId="1" xfId="0" applyFont="1" applyBorder="1" applyAlignment="1">
      <alignment horizontal="left"/>
    </xf>
    <xf numFmtId="0" fontId="14" fillId="0" borderId="0" xfId="0" applyFont="1"/>
    <xf numFmtId="0" fontId="14" fillId="0" borderId="1" xfId="0" applyFont="1" applyBorder="1"/>
    <xf numFmtId="0" fontId="58" fillId="0" borderId="1" xfId="0" applyFont="1" applyFill="1" applyBorder="1"/>
    <xf numFmtId="0" fontId="14" fillId="0" borderId="2" xfId="0" applyFont="1" applyBorder="1"/>
    <xf numFmtId="1" fontId="50" fillId="8" borderId="1" xfId="0" applyNumberFormat="1" applyFont="1" applyFill="1" applyBorder="1"/>
    <xf numFmtId="1" fontId="14" fillId="0" borderId="1" xfId="0" applyNumberFormat="1" applyFont="1" applyBorder="1"/>
    <xf numFmtId="0" fontId="14" fillId="0" borderId="1" xfId="0" applyFont="1" applyFill="1" applyBorder="1"/>
    <xf numFmtId="9" fontId="50" fillId="8" borderId="1" xfId="0" applyNumberFormat="1" applyFont="1" applyFill="1" applyBorder="1"/>
    <xf numFmtId="9" fontId="0" fillId="0" borderId="1" xfId="26" applyFont="1" applyBorder="1"/>
    <xf numFmtId="0" fontId="59" fillId="0" borderId="0" xfId="0" applyFont="1"/>
    <xf numFmtId="0" fontId="13" fillId="0" borderId="1" xfId="0" applyFont="1" applyBorder="1" applyAlignment="1"/>
    <xf numFmtId="0" fontId="17" fillId="0" borderId="36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0" fillId="0" borderId="24" xfId="0" applyNumberFormat="1" applyBorder="1"/>
    <xf numFmtId="172" fontId="0" fillId="0" borderId="26" xfId="0" applyNumberFormat="1" applyBorder="1"/>
    <xf numFmtId="172" fontId="0" fillId="0" borderId="0" xfId="0" applyNumberFormat="1" applyBorder="1"/>
    <xf numFmtId="172" fontId="0" fillId="0" borderId="39" xfId="0" applyNumberFormat="1" applyBorder="1"/>
    <xf numFmtId="172" fontId="0" fillId="0" borderId="7" xfId="0" applyNumberFormat="1" applyBorder="1"/>
    <xf numFmtId="172" fontId="0" fillId="0" borderId="35" xfId="0" applyNumberFormat="1" applyBorder="1"/>
    <xf numFmtId="0" fontId="57" fillId="0" borderId="0" xfId="0" applyFont="1"/>
    <xf numFmtId="0" fontId="12" fillId="0" borderId="0" xfId="0" applyFont="1"/>
    <xf numFmtId="0" fontId="51" fillId="0" borderId="1" xfId="0" applyFont="1" applyBorder="1" applyAlignment="1">
      <alignment horizontal="center"/>
    </xf>
    <xf numFmtId="0" fontId="12" fillId="0" borderId="1" xfId="0" applyFont="1" applyBorder="1" applyAlignment="1"/>
    <xf numFmtId="167" fontId="12" fillId="0" borderId="1" xfId="0" applyNumberFormat="1" applyFont="1" applyBorder="1"/>
    <xf numFmtId="0" fontId="12" fillId="0" borderId="1" xfId="0" applyFont="1" applyBorder="1" applyAlignment="1">
      <alignment horizontal="left"/>
    </xf>
    <xf numFmtId="0" fontId="58" fillId="0" borderId="1" xfId="0" applyFont="1" applyBorder="1" applyAlignment="1"/>
    <xf numFmtId="0" fontId="12" fillId="0" borderId="1" xfId="0" applyFont="1" applyBorder="1"/>
    <xf numFmtId="0" fontId="51" fillId="0" borderId="1" xfId="0" applyFont="1" applyFill="1" applyBorder="1"/>
    <xf numFmtId="167" fontId="51" fillId="0" borderId="1" xfId="0" applyNumberFormat="1" applyFont="1" applyBorder="1"/>
    <xf numFmtId="0" fontId="12" fillId="8" borderId="1" xfId="0" applyFont="1" applyFill="1" applyBorder="1" applyAlignment="1">
      <alignment horizontal="center"/>
    </xf>
    <xf numFmtId="167" fontId="51" fillId="0" borderId="1" xfId="0" applyNumberFormat="1" applyFont="1" applyBorder="1"/>
    <xf numFmtId="43" fontId="51" fillId="0" borderId="1" xfId="0" applyNumberFormat="1" applyFont="1" applyBorder="1"/>
    <xf numFmtId="43" fontId="49" fillId="0" borderId="1" xfId="0" applyNumberFormat="1" applyFont="1" applyBorder="1"/>
    <xf numFmtId="167" fontId="12" fillId="0" borderId="0" xfId="0" applyNumberFormat="1" applyFont="1"/>
    <xf numFmtId="0" fontId="51" fillId="0" borderId="1" xfId="0" applyFont="1" applyFill="1" applyBorder="1" applyAlignment="1">
      <alignment horizontal="center"/>
    </xf>
    <xf numFmtId="0" fontId="12" fillId="0" borderId="1" xfId="0" applyFont="1" applyFill="1" applyBorder="1"/>
    <xf numFmtId="167" fontId="0" fillId="0" borderId="1" xfId="0" applyNumberFormat="1" applyFont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58" fillId="0" borderId="11" xfId="0" applyFont="1" applyFill="1" applyBorder="1" applyAlignment="1">
      <alignment horizontal="center"/>
    </xf>
    <xf numFmtId="0" fontId="58" fillId="0" borderId="1" xfId="0" applyFont="1" applyFill="1" applyBorder="1"/>
    <xf numFmtId="167" fontId="51" fillId="0" borderId="1" xfId="0" applyNumberFormat="1" applyFont="1" applyBorder="1" applyAlignment="1">
      <alignment horizontal="center"/>
    </xf>
    <xf numFmtId="0" fontId="51" fillId="0" borderId="1" xfId="0" applyFont="1" applyBorder="1"/>
    <xf numFmtId="167" fontId="12" fillId="0" borderId="1" xfId="0" applyNumberFormat="1" applyFont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1" fontId="12" fillId="0" borderId="0" xfId="0" applyNumberFormat="1" applyFont="1"/>
    <xf numFmtId="167" fontId="0" fillId="0" borderId="1" xfId="0" applyNumberFormat="1" applyFont="1" applyBorder="1"/>
    <xf numFmtId="9" fontId="0" fillId="0" borderId="0" xfId="0" applyNumberFormat="1" applyFont="1"/>
    <xf numFmtId="0" fontId="51" fillId="0" borderId="10" xfId="0" applyFont="1" applyBorder="1" applyAlignment="1">
      <alignment horizontal="center"/>
    </xf>
    <xf numFmtId="167" fontId="12" fillId="0" borderId="10" xfId="0" applyNumberFormat="1" applyFont="1" applyBorder="1"/>
    <xf numFmtId="167" fontId="51" fillId="0" borderId="10" xfId="0" applyNumberFormat="1" applyFont="1" applyBorder="1"/>
    <xf numFmtId="43" fontId="0" fillId="0" borderId="0" xfId="0" applyNumberFormat="1" applyFont="1"/>
    <xf numFmtId="3" fontId="12" fillId="0" borderId="0" xfId="0" applyNumberFormat="1" applyFont="1"/>
    <xf numFmtId="0" fontId="12" fillId="0" borderId="0" xfId="0" applyFont="1"/>
    <xf numFmtId="0" fontId="65" fillId="0" borderId="0" xfId="0" applyFont="1"/>
    <xf numFmtId="0" fontId="51" fillId="0" borderId="0" xfId="0" applyFont="1"/>
    <xf numFmtId="0" fontId="51" fillId="0" borderId="13" xfId="0" applyFont="1" applyBorder="1"/>
    <xf numFmtId="3" fontId="51" fillId="0" borderId="14" xfId="0" applyNumberFormat="1" applyFont="1" applyBorder="1" applyAlignment="1">
      <alignment horizontal="left"/>
    </xf>
    <xf numFmtId="3" fontId="51" fillId="0" borderId="14" xfId="0" quotePrefix="1" applyNumberFormat="1" applyFont="1" applyBorder="1" applyAlignment="1">
      <alignment horizontal="left"/>
    </xf>
    <xf numFmtId="3" fontId="51" fillId="0" borderId="40" xfId="0" applyNumberFormat="1" applyFont="1" applyBorder="1" applyAlignment="1">
      <alignment horizontal="left"/>
    </xf>
    <xf numFmtId="0" fontId="51" fillId="0" borderId="16" xfId="0" applyFont="1" applyBorder="1"/>
    <xf numFmtId="3" fontId="12" fillId="0" borderId="0" xfId="0" applyNumberFormat="1" applyFont="1" applyBorder="1"/>
    <xf numFmtId="3" fontId="12" fillId="0" borderId="41" xfId="0" applyNumberFormat="1" applyFont="1" applyBorder="1"/>
    <xf numFmtId="0" fontId="51" fillId="0" borderId="42" xfId="0" applyFont="1" applyBorder="1"/>
    <xf numFmtId="3" fontId="12" fillId="0" borderId="32" xfId="0" applyNumberFormat="1" applyFont="1" applyBorder="1"/>
    <xf numFmtId="3" fontId="12" fillId="0" borderId="43" xfId="0" applyNumberFormat="1" applyFont="1" applyBorder="1"/>
    <xf numFmtId="0" fontId="57" fillId="0" borderId="0" xfId="0" applyFont="1"/>
    <xf numFmtId="0" fontId="51" fillId="0" borderId="1" xfId="0" applyFont="1" applyBorder="1"/>
    <xf numFmtId="0" fontId="12" fillId="0" borderId="1" xfId="0" applyFont="1" applyBorder="1"/>
    <xf numFmtId="0" fontId="51" fillId="0" borderId="1" xfId="0" applyFont="1" applyFill="1" applyBorder="1" applyAlignment="1">
      <alignment horizontal="center"/>
    </xf>
    <xf numFmtId="0" fontId="51" fillId="0" borderId="11" xfId="0" applyFont="1" applyFill="1" applyBorder="1" applyAlignment="1">
      <alignment horizontal="center"/>
    </xf>
    <xf numFmtId="0" fontId="51" fillId="0" borderId="1" xfId="0" applyFont="1" applyBorder="1" applyAlignment="1">
      <alignment horizontal="center"/>
    </xf>
    <xf numFmtId="167" fontId="12" fillId="0" borderId="0" xfId="31" applyNumberFormat="1"/>
    <xf numFmtId="0" fontId="52" fillId="0" borderId="0" xfId="0" applyFont="1"/>
    <xf numFmtId="0" fontId="52" fillId="0" borderId="1" xfId="0" applyFont="1" applyBorder="1"/>
    <xf numFmtId="1" fontId="52" fillId="0" borderId="1" xfId="0" applyNumberFormat="1" applyFont="1" applyBorder="1"/>
    <xf numFmtId="1" fontId="21" fillId="0" borderId="1" xfId="0" applyNumberFormat="1" applyFont="1" applyFill="1" applyBorder="1" applyAlignment="1">
      <alignment horizontal="left" vertical="center"/>
    </xf>
    <xf numFmtId="1" fontId="21" fillId="0" borderId="1" xfId="27" applyNumberFormat="1" applyFont="1" applyFill="1" applyBorder="1"/>
    <xf numFmtId="1" fontId="52" fillId="0" borderId="1" xfId="0" applyNumberFormat="1" applyFont="1" applyFill="1" applyBorder="1" applyAlignment="1">
      <alignment horizontal="center"/>
    </xf>
    <xf numFmtId="0" fontId="24" fillId="0" borderId="1" xfId="28" applyFont="1" applyFill="1" applyBorder="1" applyAlignment="1">
      <alignment horizontal="center"/>
    </xf>
    <xf numFmtId="0" fontId="11" fillId="0" borderId="0" xfId="25" applyFont="1"/>
    <xf numFmtId="0" fontId="10" fillId="0" borderId="0" xfId="0" applyFont="1"/>
    <xf numFmtId="0" fontId="23" fillId="0" borderId="0" xfId="0" applyFont="1" applyAlignment="1">
      <alignment horizontal="center"/>
    </xf>
    <xf numFmtId="0" fontId="29" fillId="0" borderId="0" xfId="0" applyFont="1"/>
    <xf numFmtId="0" fontId="28" fillId="0" borderId="1" xfId="6" applyFont="1" applyBorder="1" applyAlignment="1">
      <alignment horizontal="center"/>
    </xf>
    <xf numFmtId="167" fontId="21" fillId="0" borderId="1" xfId="11" applyNumberFormat="1" applyFont="1" applyFill="1" applyBorder="1"/>
    <xf numFmtId="0" fontId="20" fillId="0" borderId="0" xfId="10"/>
    <xf numFmtId="1" fontId="21" fillId="0" borderId="1" xfId="5" applyNumberFormat="1" applyFill="1" applyBorder="1"/>
    <xf numFmtId="0" fontId="28" fillId="0" borderId="1" xfId="6" applyFont="1" applyFill="1" applyBorder="1" applyAlignment="1">
      <alignment horizontal="left"/>
    </xf>
    <xf numFmtId="171" fontId="28" fillId="0" borderId="1" xfId="6" applyNumberFormat="1" applyFont="1" applyFill="1" applyBorder="1" applyAlignment="1">
      <alignment horizontal="left"/>
    </xf>
    <xf numFmtId="171" fontId="28" fillId="0" borderId="1" xfId="6" quotePrefix="1" applyNumberFormat="1" applyFont="1" applyFill="1" applyBorder="1" applyAlignment="1">
      <alignment horizontal="left"/>
    </xf>
    <xf numFmtId="1" fontId="52" fillId="0" borderId="0" xfId="37" applyNumberFormat="1" applyFont="1"/>
    <xf numFmtId="0" fontId="23" fillId="0" borderId="0" xfId="0" applyFont="1" applyAlignment="1">
      <alignment horizontal="center"/>
    </xf>
    <xf numFmtId="0" fontId="9" fillId="0" borderId="0" xfId="33"/>
    <xf numFmtId="9" fontId="0" fillId="0" borderId="0" xfId="9" applyFont="1"/>
    <xf numFmtId="0" fontId="51" fillId="0" borderId="1" xfId="0" applyFont="1" applyBorder="1" applyAlignment="1">
      <alignment horizontal="center"/>
    </xf>
    <xf numFmtId="0" fontId="8" fillId="0" borderId="0" xfId="0" applyFont="1"/>
    <xf numFmtId="1" fontId="21" fillId="0" borderId="1" xfId="41" applyNumberFormat="1" applyFont="1" applyFill="1" applyBorder="1"/>
    <xf numFmtId="0" fontId="8" fillId="0" borderId="1" xfId="0" applyFont="1" applyBorder="1"/>
    <xf numFmtId="1" fontId="0" fillId="0" borderId="1" xfId="41" applyNumberFormat="1" applyFont="1" applyBorder="1"/>
    <xf numFmtId="0" fontId="52" fillId="0" borderId="0" xfId="37" applyNumberFormat="1" applyFont="1"/>
    <xf numFmtId="0" fontId="52" fillId="0" borderId="1" xfId="32" applyBorder="1"/>
    <xf numFmtId="1" fontId="0" fillId="0" borderId="1" xfId="35" applyNumberFormat="1" applyFont="1" applyBorder="1"/>
    <xf numFmtId="0" fontId="23" fillId="0" borderId="0" xfId="0" applyFont="1" applyAlignment="1">
      <alignment horizontal="center"/>
    </xf>
    <xf numFmtId="0" fontId="8" fillId="0" borderId="0" xfId="0" applyFont="1"/>
    <xf numFmtId="0" fontId="23" fillId="0" borderId="0" xfId="0" applyFont="1" applyAlignment="1">
      <alignment horizontal="center"/>
    </xf>
    <xf numFmtId="0" fontId="8" fillId="0" borderId="0" xfId="0" applyFont="1"/>
    <xf numFmtId="1" fontId="8" fillId="0" borderId="10" xfId="41" applyNumberFormat="1" applyFont="1" applyBorder="1"/>
    <xf numFmtId="1" fontId="8" fillId="0" borderId="1" xfId="41" applyNumberFormat="1" applyFont="1" applyBorder="1"/>
    <xf numFmtId="0" fontId="29" fillId="0" borderId="0" xfId="0" applyFont="1"/>
    <xf numFmtId="0" fontId="8" fillId="0" borderId="1" xfId="40" applyBorder="1"/>
    <xf numFmtId="0" fontId="8" fillId="0" borderId="1" xfId="41" applyBorder="1"/>
    <xf numFmtId="0" fontId="8" fillId="0" borderId="1" xfId="42" applyBorder="1"/>
    <xf numFmtId="0" fontId="8" fillId="0" borderId="1" xfId="43" applyBorder="1"/>
    <xf numFmtId="0" fontId="8" fillId="0" borderId="1" xfId="0" applyFont="1" applyBorder="1" applyAlignment="1"/>
    <xf numFmtId="167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7" fillId="0" borderId="1" xfId="0" applyFont="1" applyBorder="1"/>
    <xf numFmtId="167" fontId="7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66" fillId="0" borderId="1" xfId="0" applyFont="1" applyFill="1" applyBorder="1"/>
    <xf numFmtId="0" fontId="30" fillId="0" borderId="1" xfId="0" applyFont="1" applyFill="1" applyBorder="1"/>
    <xf numFmtId="0" fontId="66" fillId="0" borderId="1" xfId="0" applyFont="1" applyBorder="1"/>
    <xf numFmtId="0" fontId="30" fillId="0" borderId="1" xfId="0" applyFont="1" applyBorder="1"/>
    <xf numFmtId="0" fontId="7" fillId="0" borderId="1" xfId="0" applyFont="1" applyBorder="1" applyAlignment="1">
      <alignment horizontal="center"/>
    </xf>
    <xf numFmtId="0" fontId="66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67" fillId="0" borderId="1" xfId="0" applyFont="1" applyFill="1" applyBorder="1" applyAlignment="1">
      <alignment horizontal="right"/>
    </xf>
    <xf numFmtId="0" fontId="67" fillId="0" borderId="1" xfId="0" quotePrefix="1" applyFont="1" applyFill="1" applyBorder="1" applyAlignment="1">
      <alignment horizontal="right"/>
    </xf>
    <xf numFmtId="0" fontId="25" fillId="0" borderId="1" xfId="3" applyFont="1" applyFill="1" applyBorder="1" applyAlignment="1">
      <alignment horizontal="center"/>
    </xf>
    <xf numFmtId="0" fontId="68" fillId="0" borderId="0" xfId="0" applyFont="1" applyAlignment="1">
      <alignment horizontal="center"/>
    </xf>
    <xf numFmtId="0" fontId="36" fillId="0" borderId="0" xfId="0" applyFont="1"/>
    <xf numFmtId="0" fontId="29" fillId="0" borderId="0" xfId="0" applyFont="1" applyBorder="1"/>
    <xf numFmtId="164" fontId="21" fillId="0" borderId="1" xfId="5" applyNumberFormat="1" applyFont="1" applyFill="1" applyBorder="1" applyAlignment="1">
      <alignment horizontal="right"/>
    </xf>
    <xf numFmtId="0" fontId="69" fillId="0" borderId="0" xfId="3" applyFont="1" applyFill="1"/>
    <xf numFmtId="0" fontId="29" fillId="0" borderId="0" xfId="44" applyFont="1"/>
    <xf numFmtId="164" fontId="21" fillId="0" borderId="1" xfId="36" applyNumberFormat="1" applyFont="1" applyFill="1" applyBorder="1"/>
    <xf numFmtId="164" fontId="21" fillId="0" borderId="1" xfId="5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Fill="1"/>
    <xf numFmtId="0" fontId="25" fillId="0" borderId="1" xfId="0" applyFont="1" applyFill="1" applyBorder="1"/>
    <xf numFmtId="0" fontId="31" fillId="0" borderId="0" xfId="0" applyFont="1" applyFill="1"/>
    <xf numFmtId="171" fontId="28" fillId="0" borderId="1" xfId="0" quotePrefix="1" applyNumberFormat="1" applyFont="1" applyBorder="1" applyAlignment="1">
      <alignment horizontal="left"/>
    </xf>
    <xf numFmtId="171" fontId="28" fillId="0" borderId="1" xfId="0" applyNumberFormat="1" applyFont="1" applyBorder="1" applyAlignment="1">
      <alignment horizontal="left"/>
    </xf>
    <xf numFmtId="164" fontId="26" fillId="0" borderId="0" xfId="0" applyNumberFormat="1" applyFont="1" applyFill="1"/>
    <xf numFmtId="0" fontId="26" fillId="0" borderId="0" xfId="0" applyFont="1" applyFill="1"/>
    <xf numFmtId="0" fontId="23" fillId="0" borderId="0" xfId="0" applyFont="1" applyAlignment="1">
      <alignment horizontal="center"/>
    </xf>
    <xf numFmtId="0" fontId="32" fillId="0" borderId="0" xfId="0" applyFont="1" applyFill="1" applyBorder="1"/>
    <xf numFmtId="1" fontId="21" fillId="0" borderId="1" xfId="11" applyNumberFormat="1" applyFont="1" applyFill="1" applyBorder="1"/>
    <xf numFmtId="0" fontId="5" fillId="0" borderId="0" xfId="0" applyFont="1"/>
    <xf numFmtId="0" fontId="5" fillId="0" borderId="0" xfId="0" applyFont="1" applyFill="1" applyBorder="1"/>
    <xf numFmtId="3" fontId="5" fillId="0" borderId="1" xfId="0" applyNumberFormat="1" applyFont="1" applyFill="1" applyBorder="1"/>
    <xf numFmtId="3" fontId="21" fillId="0" borderId="1" xfId="0" quotePrefix="1" applyNumberFormat="1" applyFont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171" fontId="25" fillId="0" borderId="1" xfId="0" applyNumberFormat="1" applyFont="1" applyFill="1" applyBorder="1" applyAlignment="1">
      <alignment horizontal="left"/>
    </xf>
    <xf numFmtId="0" fontId="25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26" fillId="0" borderId="0" xfId="0" applyFont="1" applyFill="1" applyBorder="1"/>
    <xf numFmtId="0" fontId="25" fillId="0" borderId="0" xfId="0" applyFont="1" applyFill="1" applyBorder="1"/>
    <xf numFmtId="0" fontId="25" fillId="0" borderId="0" xfId="0" applyFont="1" applyFill="1"/>
    <xf numFmtId="3" fontId="26" fillId="0" borderId="1" xfId="0" applyNumberFormat="1" applyFont="1" applyFill="1" applyBorder="1"/>
    <xf numFmtId="0" fontId="38" fillId="0" borderId="1" xfId="0" applyFont="1" applyBorder="1"/>
    <xf numFmtId="0" fontId="29" fillId="0" borderId="0" xfId="0" applyFont="1" applyFill="1" applyBorder="1"/>
    <xf numFmtId="0" fontId="26" fillId="0" borderId="0" xfId="0" applyFont="1" applyFill="1" applyAlignment="1">
      <alignment horizontal="center"/>
    </xf>
    <xf numFmtId="0" fontId="29" fillId="0" borderId="0" xfId="0" applyFont="1"/>
    <xf numFmtId="168" fontId="5" fillId="0" borderId="1" xfId="0" applyNumberFormat="1" applyFont="1" applyBorder="1"/>
    <xf numFmtId="171" fontId="51" fillId="0" borderId="1" xfId="0" applyNumberFormat="1" applyFont="1" applyBorder="1"/>
    <xf numFmtId="4" fontId="5" fillId="0" borderId="1" xfId="0" applyNumberFormat="1" applyFont="1" applyBorder="1"/>
    <xf numFmtId="0" fontId="70" fillId="0" borderId="0" xfId="0" applyFont="1" applyAlignment="1">
      <alignment horizontal="center" vertical="center"/>
    </xf>
    <xf numFmtId="0" fontId="71" fillId="0" borderId="0" xfId="0" applyFont="1"/>
    <xf numFmtId="0" fontId="72" fillId="0" borderId="0" xfId="0" applyFont="1"/>
    <xf numFmtId="0" fontId="50" fillId="0" borderId="0" xfId="0" applyFont="1" applyAlignment="1">
      <alignment horizontal="left" vertical="center"/>
    </xf>
    <xf numFmtId="0" fontId="73" fillId="0" borderId="0" xfId="1" applyFont="1" applyFill="1" applyBorder="1" applyAlignment="1">
      <alignment vertical="center"/>
    </xf>
    <xf numFmtId="0" fontId="74" fillId="0" borderId="0" xfId="0" applyFont="1" applyAlignment="1">
      <alignment horizontal="center" vertical="center" wrapText="1"/>
    </xf>
    <xf numFmtId="0" fontId="73" fillId="0" borderId="0" xfId="1" applyFont="1" applyFill="1" applyBorder="1"/>
    <xf numFmtId="0" fontId="73" fillId="0" borderId="0" xfId="0" applyFont="1" applyAlignment="1">
      <alignment horizontal="left" vertical="center" wrapText="1"/>
    </xf>
    <xf numFmtId="0" fontId="73" fillId="0" borderId="0" xfId="1" applyFont="1" applyFill="1" applyBorder="1" applyAlignment="1">
      <alignment horizontal="left" vertical="center" wrapText="1"/>
    </xf>
    <xf numFmtId="0" fontId="73" fillId="0" borderId="0" xfId="0" applyFont="1" applyFill="1" applyBorder="1"/>
    <xf numFmtId="0" fontId="73" fillId="0" borderId="0" xfId="1" applyFont="1" applyFill="1" applyBorder="1" applyAlignment="1">
      <alignment wrapText="1"/>
    </xf>
    <xf numFmtId="0" fontId="75" fillId="0" borderId="0" xfId="0" applyFont="1" applyAlignment="1">
      <alignment horizontal="left" vertical="center" wrapText="1"/>
    </xf>
    <xf numFmtId="0" fontId="75" fillId="0" borderId="0" xfId="0" applyFont="1"/>
    <xf numFmtId="0" fontId="75" fillId="0" borderId="0" xfId="0" applyFont="1" applyBorder="1" applyAlignment="1">
      <alignment horizontal="left" vertical="center" wrapText="1"/>
    </xf>
    <xf numFmtId="0" fontId="75" fillId="0" borderId="14" xfId="0" applyFont="1" applyBorder="1" applyAlignment="1">
      <alignment horizontal="left" vertical="center" wrapText="1"/>
    </xf>
    <xf numFmtId="0" fontId="46" fillId="0" borderId="15" xfId="8" applyFont="1" applyBorder="1" applyAlignment="1">
      <alignment horizontal="left" vertical="center"/>
    </xf>
    <xf numFmtId="0" fontId="46" fillId="0" borderId="5" xfId="8" applyFont="1" applyBorder="1" applyAlignment="1">
      <alignment horizontal="left" vertical="center"/>
    </xf>
    <xf numFmtId="0" fontId="73" fillId="0" borderId="0" xfId="0" applyFont="1" applyBorder="1"/>
    <xf numFmtId="0" fontId="46" fillId="0" borderId="45" xfId="8" applyFont="1" applyBorder="1" applyAlignment="1">
      <alignment horizontal="left" vertical="center"/>
    </xf>
    <xf numFmtId="0" fontId="75" fillId="0" borderId="32" xfId="0" applyFont="1" applyBorder="1" applyAlignment="1">
      <alignment horizontal="left" vertical="center" wrapText="1"/>
    </xf>
    <xf numFmtId="0" fontId="75" fillId="0" borderId="14" xfId="0" applyFont="1" applyBorder="1"/>
    <xf numFmtId="0" fontId="46" fillId="0" borderId="15" xfId="8" applyFont="1" applyBorder="1" applyAlignment="1">
      <alignment horizontal="left" vertical="center" wrapText="1"/>
    </xf>
    <xf numFmtId="0" fontId="75" fillId="0" borderId="0" xfId="0" applyFont="1" applyBorder="1"/>
    <xf numFmtId="0" fontId="46" fillId="0" borderId="5" xfId="8" applyFont="1" applyBorder="1" applyAlignment="1">
      <alignment horizontal="left" vertical="center" wrapText="1"/>
    </xf>
    <xf numFmtId="0" fontId="75" fillId="0" borderId="32" xfId="0" applyFont="1" applyBorder="1"/>
    <xf numFmtId="0" fontId="73" fillId="0" borderId="14" xfId="1" applyFont="1" applyFill="1" applyBorder="1" applyAlignment="1">
      <alignment wrapText="1"/>
    </xf>
    <xf numFmtId="0" fontId="46" fillId="0" borderId="15" xfId="8" applyFont="1" applyBorder="1"/>
    <xf numFmtId="0" fontId="73" fillId="0" borderId="0" xfId="0" applyFont="1" applyBorder="1" applyAlignment="1">
      <alignment wrapText="1"/>
    </xf>
    <xf numFmtId="0" fontId="73" fillId="0" borderId="32" xfId="1" applyFont="1" applyFill="1" applyBorder="1"/>
    <xf numFmtId="0" fontId="73" fillId="0" borderId="14" xfId="1" applyFont="1" applyFill="1" applyBorder="1"/>
    <xf numFmtId="0" fontId="48" fillId="0" borderId="15" xfId="0" applyFont="1" applyBorder="1" applyAlignment="1">
      <alignment horizontal="left" vertical="center"/>
    </xf>
    <xf numFmtId="0" fontId="73" fillId="0" borderId="14" xfId="1" applyFont="1" applyFill="1" applyBorder="1" applyAlignment="1">
      <alignment horizontal="left" vertical="center" wrapText="1"/>
    </xf>
    <xf numFmtId="0" fontId="46" fillId="0" borderId="15" xfId="0" applyFont="1" applyBorder="1" applyAlignment="1">
      <alignment horizontal="left" vertical="center"/>
    </xf>
    <xf numFmtId="0" fontId="46" fillId="0" borderId="5" xfId="0" applyFont="1" applyBorder="1" applyAlignment="1">
      <alignment horizontal="left" vertical="center"/>
    </xf>
    <xf numFmtId="0" fontId="73" fillId="0" borderId="0" xfId="0" applyFont="1" applyBorder="1" applyAlignment="1">
      <alignment horizontal="left" vertical="center" wrapText="1"/>
    </xf>
    <xf numFmtId="0" fontId="73" fillId="0" borderId="32" xfId="45" applyFont="1" applyFill="1" applyBorder="1"/>
    <xf numFmtId="0" fontId="73" fillId="0" borderId="32" xfId="0" applyFont="1" applyBorder="1"/>
    <xf numFmtId="0" fontId="73" fillId="0" borderId="14" xfId="1" applyFont="1" applyFill="1" applyBorder="1" applyAlignment="1">
      <alignment vertical="center"/>
    </xf>
    <xf numFmtId="0" fontId="73" fillId="0" borderId="32" xfId="1" applyFont="1" applyFill="1" applyBorder="1" applyAlignment="1">
      <alignment vertical="center"/>
    </xf>
    <xf numFmtId="0" fontId="46" fillId="0" borderId="46" xfId="8" applyFont="1" applyBorder="1" applyAlignment="1">
      <alignment horizontal="left" wrapText="1"/>
    </xf>
    <xf numFmtId="0" fontId="46" fillId="0" borderId="47" xfId="8" applyFont="1" applyBorder="1" applyAlignment="1">
      <alignment horizontal="left" vertical="center"/>
    </xf>
    <xf numFmtId="0" fontId="76" fillId="2" borderId="0" xfId="0" applyFont="1" applyFill="1" applyAlignment="1">
      <alignment horizontal="left" vertical="center" wrapText="1"/>
    </xf>
    <xf numFmtId="0" fontId="77" fillId="0" borderId="0" xfId="0" applyFont="1" applyAlignment="1">
      <alignment horizontal="center" vertical="center" wrapText="1"/>
    </xf>
    <xf numFmtId="0" fontId="75" fillId="0" borderId="44" xfId="0" applyFont="1" applyBorder="1" applyAlignment="1">
      <alignment horizontal="left" vertical="center" wrapText="1"/>
    </xf>
    <xf numFmtId="172" fontId="21" fillId="0" borderId="1" xfId="0" applyNumberFormat="1" applyFont="1" applyFill="1" applyBorder="1"/>
    <xf numFmtId="164" fontId="24" fillId="0" borderId="0" xfId="3" quotePrefix="1" applyNumberFormat="1" applyFill="1" applyBorder="1"/>
    <xf numFmtId="2" fontId="78" fillId="0" borderId="1" xfId="0" applyNumberFormat="1" applyFont="1" applyFill="1" applyBorder="1"/>
    <xf numFmtId="0" fontId="5" fillId="0" borderId="0" xfId="10" applyFont="1"/>
    <xf numFmtId="14" fontId="20" fillId="0" borderId="0" xfId="10" applyNumberFormat="1"/>
    <xf numFmtId="0" fontId="52" fillId="0" borderId="1" xfId="37" applyNumberFormat="1" applyFont="1" applyBorder="1"/>
    <xf numFmtId="1" fontId="52" fillId="0" borderId="1" xfId="37" applyNumberFormat="1" applyFont="1" applyBorder="1"/>
    <xf numFmtId="164" fontId="54" fillId="0" borderId="1" xfId="20" applyNumberFormat="1" applyFill="1" applyBorder="1"/>
    <xf numFmtId="0" fontId="80" fillId="0" borderId="1" xfId="19" applyFont="1" applyFill="1" applyBorder="1" applyProtection="1">
      <alignment horizontal="center" vertical="center"/>
      <protection locked="0"/>
    </xf>
    <xf numFmtId="0" fontId="79" fillId="0" borderId="1" xfId="0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>
      <alignment horizontal="center"/>
    </xf>
    <xf numFmtId="167" fontId="4" fillId="0" borderId="1" xfId="0" applyNumberFormat="1" applyFont="1" applyBorder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79" fillId="0" borderId="1" xfId="19" applyFont="1" applyFill="1" applyBorder="1" applyProtection="1">
      <alignment horizontal="center" vertical="center"/>
      <protection locked="0"/>
    </xf>
    <xf numFmtId="0" fontId="81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6" fillId="0" borderId="13" xfId="8" applyFont="1" applyBorder="1" applyAlignment="1">
      <alignment horizontal="left" vertical="center"/>
    </xf>
    <xf numFmtId="0" fontId="46" fillId="0" borderId="16" xfId="8" applyFont="1" applyBorder="1" applyAlignment="1">
      <alignment horizontal="left" vertical="center"/>
    </xf>
    <xf numFmtId="0" fontId="46" fillId="0" borderId="42" xfId="8" applyFont="1" applyBorder="1" applyAlignment="1">
      <alignment horizontal="left" vertical="center"/>
    </xf>
    <xf numFmtId="0" fontId="45" fillId="0" borderId="13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45" fillId="0" borderId="42" xfId="0" applyFont="1" applyBorder="1" applyAlignment="1">
      <alignment horizontal="center" vertical="center"/>
    </xf>
    <xf numFmtId="0" fontId="47" fillId="0" borderId="13" xfId="0" applyFont="1" applyBorder="1" applyAlignment="1">
      <alignment horizontal="left" vertical="center"/>
    </xf>
    <xf numFmtId="0" fontId="47" fillId="0" borderId="16" xfId="0" applyFont="1" applyBorder="1" applyAlignment="1">
      <alignment horizontal="left" vertical="center"/>
    </xf>
    <xf numFmtId="0" fontId="47" fillId="0" borderId="42" xfId="0" applyFont="1" applyBorder="1" applyAlignment="1">
      <alignment horizontal="left" vertical="center"/>
    </xf>
    <xf numFmtId="0" fontId="47" fillId="0" borderId="13" xfId="8" applyFont="1" applyBorder="1" applyAlignment="1">
      <alignment horizontal="left" vertical="center"/>
    </xf>
    <xf numFmtId="0" fontId="47" fillId="0" borderId="16" xfId="8" applyFont="1" applyBorder="1" applyAlignment="1">
      <alignment horizontal="left" vertical="center"/>
    </xf>
    <xf numFmtId="0" fontId="47" fillId="0" borderId="42" xfId="8" applyFont="1" applyBorder="1" applyAlignment="1">
      <alignment horizontal="left" vertical="center"/>
    </xf>
    <xf numFmtId="0" fontId="25" fillId="0" borderId="1" xfId="3" applyFont="1" applyFill="1" applyBorder="1" applyAlignment="1">
      <alignment horizontal="center"/>
    </xf>
    <xf numFmtId="0" fontId="25" fillId="0" borderId="11" xfId="3" applyFont="1" applyFill="1" applyBorder="1" applyAlignment="1">
      <alignment horizontal="center"/>
    </xf>
    <xf numFmtId="164" fontId="25" fillId="0" borderId="11" xfId="3" applyNumberFormat="1" applyFont="1" applyFill="1" applyBorder="1" applyAlignment="1">
      <alignment horizontal="center"/>
    </xf>
    <xf numFmtId="164" fontId="25" fillId="0" borderId="1" xfId="3" applyNumberFormat="1" applyFont="1" applyFill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34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2" fillId="8" borderId="29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24" xfId="0" applyFont="1" applyFill="1" applyBorder="1" applyAlignment="1">
      <alignment horizontal="center"/>
    </xf>
    <xf numFmtId="0" fontId="12" fillId="8" borderId="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3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8" xfId="29" applyFill="1" applyBorder="1" applyAlignment="1">
      <alignment horizontal="center"/>
    </xf>
    <xf numFmtId="167" fontId="51" fillId="0" borderId="1" xfId="3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17" fillId="8" borderId="11" xfId="0" applyFont="1" applyFill="1" applyBorder="1" applyAlignment="1">
      <alignment horizontal="center"/>
    </xf>
    <xf numFmtId="0" fontId="17" fillId="8" borderId="8" xfId="0" applyFont="1" applyFill="1" applyBorder="1" applyAlignment="1">
      <alignment horizontal="center"/>
    </xf>
    <xf numFmtId="0" fontId="17" fillId="8" borderId="34" xfId="0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34" xfId="0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/>
    </xf>
    <xf numFmtId="0" fontId="8" fillId="8" borderId="8" xfId="0" applyFont="1" applyFill="1" applyBorder="1" applyAlignment="1">
      <alignment horizontal="center"/>
    </xf>
    <xf numFmtId="0" fontId="8" fillId="8" borderId="34" xfId="0" applyFont="1" applyFill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7" fillId="0" borderId="38" xfId="22" applyBorder="1" applyAlignment="1">
      <alignment horizontal="center"/>
    </xf>
  </cellXfs>
  <cellStyles count="43398">
    <cellStyle name="_x0013_" xfId="46"/>
    <cellStyle name=" " xfId="47"/>
    <cellStyle name="  2" xfId="48"/>
    <cellStyle name="  2 2" xfId="49"/>
    <cellStyle name="  3" xfId="50"/>
    <cellStyle name="  4" xfId="51"/>
    <cellStyle name="_x0013_ 10" xfId="52"/>
    <cellStyle name="_x0013_ 10 2" xfId="53"/>
    <cellStyle name="_x0013_ 11" xfId="54"/>
    <cellStyle name="_x0013_ 12" xfId="55"/>
    <cellStyle name="_x0013_ 13" xfId="56"/>
    <cellStyle name="_x0013_ 2" xfId="57"/>
    <cellStyle name="_x0013_ 2 2" xfId="58"/>
    <cellStyle name="_x0013_ 3" xfId="59"/>
    <cellStyle name="_x0013_ 3 2" xfId="60"/>
    <cellStyle name="_x0013_ 4" xfId="61"/>
    <cellStyle name="_x0013_ 4 2" xfId="62"/>
    <cellStyle name="_x0013_ 5" xfId="63"/>
    <cellStyle name="_x0013_ 5 2" xfId="64"/>
    <cellStyle name="_x0013_ 6" xfId="65"/>
    <cellStyle name="_x0013_ 6 2" xfId="66"/>
    <cellStyle name="_x0013_ 7" xfId="67"/>
    <cellStyle name="_x0013_ 7 2" xfId="68"/>
    <cellStyle name="_x0013_ 8" xfId="69"/>
    <cellStyle name="_x0013_ 8 2" xfId="70"/>
    <cellStyle name="_x0013_ 9" xfId="71"/>
    <cellStyle name="_x0013_ 9 2" xfId="72"/>
    <cellStyle name=" _x0007_LÓ_x0018_Äþ" xfId="73"/>
    <cellStyle name=" _x0007_LÓ_x0018_Äþ 2" xfId="74"/>
    <cellStyle name=" _x0007_LÓ_x0018_Äþ 2 2" xfId="75"/>
    <cellStyle name=" _x0007_LÓ_x0018_Äþ 3" xfId="76"/>
    <cellStyle name=" _x0007_LÓ_x0018_Äþ 4" xfId="77"/>
    <cellStyle name=" _x0007_LÓ_x0018_ÄþÍ" xfId="78"/>
    <cellStyle name=" _x0007_LÓ_x0018_ÄþÍ 2" xfId="79"/>
    <cellStyle name=" _x0007_LÓ_x0018_ÄþÍ 2 2" xfId="80"/>
    <cellStyle name=" _x0007_LÓ_x0018_ÄþÍ 3" xfId="81"/>
    <cellStyle name=" _x0007_LÓ_x0018_ÄþÍ 4" xfId="82"/>
    <cellStyle name=" _x0007_LÓ_x0018_ÄþÍN^NuN" xfId="83"/>
    <cellStyle name=" _x0007_LÓ_x0018_ÄþÍN^NuN 2" xfId="84"/>
    <cellStyle name=" _x0007_LÓ_x0018_ÄþÍN^NuN 2 2" xfId="85"/>
    <cellStyle name=" _x0007_LÓ_x0018_ÄþÍN^NuN 3" xfId="86"/>
    <cellStyle name=" _x0007_LÓ_x0018_ÄþÍN^NuN 4" xfId="87"/>
    <cellStyle name=" _x0007_LÓ_x0018_ÄþÍN^NuNVþˆH" xfId="88"/>
    <cellStyle name=" _x0007_LÓ_x0018_ÄþÍN^NuNVþˆH 2" xfId="89"/>
    <cellStyle name=" _x0007_LÓ_x0018_ÄþÍN^NuNVþˆH 2 2" xfId="90"/>
    <cellStyle name=" _x0007_LÓ_x0018_ÄþÍN^NuNVþˆH 3" xfId="91"/>
    <cellStyle name=" _x0007_LÓ_x0018_ÄþÍN^NuNVþˆH 4" xfId="92"/>
    <cellStyle name=" _x0007_LÓ_x0018_ÄþÍN^NuNVþˆHÁ_x0001_" xfId="93"/>
    <cellStyle name=" _x0007_LÓ_x0018_ÄþÍN^NuNVþˆHÁ_x0001_ 2" xfId="94"/>
    <cellStyle name=" _x0007_LÓ_x0018_ÄþÍN^NuNVþˆHÁ_x0001_ 2 2" xfId="95"/>
    <cellStyle name=" _x0007_LÓ_x0018_ÄþÍN^NuNVþˆHÁ_x0001_ 3" xfId="96"/>
    <cellStyle name=" _x0007_LÓ_x0018_ÄþÍN^NuNVþˆHÁ_x0001_ 4" xfId="97"/>
    <cellStyle name=" _x0007_LÓ_x0018_ÄþÍN^NuNVþˆHÁ_x0001__x0018_(n" xfId="98"/>
    <cellStyle name=" _x0007_LÓ_x0018_ÄþÍN^NuNVþˆHÁ_x0001__x0018_(n 2" xfId="99"/>
    <cellStyle name=" _x0007_LÓ_x0018_ÄþÍN^NuNVþˆHÁ_x0001__x0018_(n 2 2" xfId="100"/>
    <cellStyle name=" _x0007_LÓ_x0018_ÄþÍN^NuNVþˆHÁ_x0001__x0018_(n 3" xfId="101"/>
    <cellStyle name=" _x0007_LÓ_x0018_ÄþÍN^NuNVþˆHÁ_x0001__x0018_(n 4" xfId="102"/>
    <cellStyle name="%" xfId="103"/>
    <cellStyle name="% 2" xfId="104"/>
    <cellStyle name="% 2 2" xfId="105"/>
    <cellStyle name="% 3" xfId="106"/>
    <cellStyle name="_China_CMS_Thermal_Coal_Demand" xfId="107"/>
    <cellStyle name="_China_CMS_Thermal_Coal_Demand 2" xfId="108"/>
    <cellStyle name="_China_CMS_Thermal_Coal_Demand 2 2" xfId="109"/>
    <cellStyle name="_China_CMS_Thermal_Coal_Demand 2 2 2" xfId="110"/>
    <cellStyle name="_China_CMS_Thermal_Coal_Demand 2 3" xfId="111"/>
    <cellStyle name="_China_CMS_Thermal_Coal_Demand 2 4" xfId="112"/>
    <cellStyle name="_China_CMS_Thermal_Coal_Demand 3" xfId="113"/>
    <cellStyle name="_China_CMS_Thermal_Coal_Demand 3 2" xfId="114"/>
    <cellStyle name="_China_CMS_Thermal_Coal_Demand 3 2 2" xfId="115"/>
    <cellStyle name="_China_CMS_Thermal_Coal_Demand 3 2 2 2" xfId="116"/>
    <cellStyle name="_China_CMS_Thermal_Coal_Demand 3 2 3" xfId="117"/>
    <cellStyle name="_China_CMS_Thermal_Coal_Demand 3 2 4" xfId="118"/>
    <cellStyle name="_China_CMS_Thermal_Coal_Demand 3 3" xfId="119"/>
    <cellStyle name="_China_CMS_Thermal_Coal_Demand 3 3 2" xfId="120"/>
    <cellStyle name="_China_CMS_Thermal_Coal_Demand 3 3 2 2" xfId="121"/>
    <cellStyle name="_China_CMS_Thermal_Coal_Demand 3 3 2 2 2" xfId="122"/>
    <cellStyle name="_China_CMS_Thermal_Coal_Demand 3 3 2 3" xfId="123"/>
    <cellStyle name="_China_CMS_Thermal_Coal_Demand 3 3 2 4" xfId="124"/>
    <cellStyle name="_China_CMS_Thermal_Coal_Demand 3 3 3" xfId="125"/>
    <cellStyle name="_China_CMS_Thermal_Coal_Demand 3 3 3 2" xfId="126"/>
    <cellStyle name="_China_CMS_Thermal_Coal_Demand 3 3 3 2 2" xfId="127"/>
    <cellStyle name="_China_CMS_Thermal_Coal_Demand 3 3 3 3" xfId="128"/>
    <cellStyle name="_China_CMS_Thermal_Coal_Demand 3 3 4" xfId="129"/>
    <cellStyle name="_China_CMS_Thermal_Coal_Demand 3 3 4 2" xfId="130"/>
    <cellStyle name="_China_CMS_Thermal_Coal_Demand 3 3 5" xfId="131"/>
    <cellStyle name="_China_CMS_Thermal_Coal_Demand 3 3 6" xfId="132"/>
    <cellStyle name="_China_CMS_Thermal_Coal_Demand 3 4" xfId="133"/>
    <cellStyle name="_China_CMS_Thermal_Coal_Demand 3 5" xfId="134"/>
    <cellStyle name="_China_CMS_Thermal_Coal_Demand 4" xfId="135"/>
    <cellStyle name="_China_CMS_Thermal_Coal_Demand 4 2" xfId="136"/>
    <cellStyle name="_China_CMS_Thermal_Coal_Demand 4 2 2" xfId="137"/>
    <cellStyle name="_China_CMS_Thermal_Coal_Demand 4 2 2 2" xfId="138"/>
    <cellStyle name="_China_CMS_Thermal_Coal_Demand 4 2 3" xfId="139"/>
    <cellStyle name="_China_CMS_Thermal_Coal_Demand 4 2 4" xfId="140"/>
    <cellStyle name="_China_CMS_Thermal_Coal_Demand 4 3" xfId="141"/>
    <cellStyle name="_China_CMS_Thermal_Coal_Demand 4 3 2" xfId="142"/>
    <cellStyle name="_China_CMS_Thermal_Coal_Demand 4 3 2 2" xfId="143"/>
    <cellStyle name="_China_CMS_Thermal_Coal_Demand 4 3 3" xfId="144"/>
    <cellStyle name="_China_CMS_Thermal_Coal_Demand 4 4" xfId="145"/>
    <cellStyle name="_China_CMS_Thermal_Coal_Demand 4 4 2" xfId="146"/>
    <cellStyle name="_China_CMS_Thermal_Coal_Demand 4 5" xfId="147"/>
    <cellStyle name="_China_CMS_Thermal_Coal_Demand 4 6" xfId="148"/>
    <cellStyle name="_China_CMS_Thermal_Coal_Demand 5" xfId="149"/>
    <cellStyle name="_China_CMS_Thermal_Coal_Demand 6" xfId="150"/>
    <cellStyle name="_CMS_China_Metallurgical_Coal_Demand" xfId="151"/>
    <cellStyle name="_CMS_China_Metallurgical_Coal_Demand 2" xfId="152"/>
    <cellStyle name="_CMS_China_Metallurgical_Coal_Demand 2 2" xfId="153"/>
    <cellStyle name="_CMS_China_Metallurgical_Coal_Demand 2 2 2" xfId="154"/>
    <cellStyle name="_CMS_China_Metallurgical_Coal_Demand 2 3" xfId="155"/>
    <cellStyle name="_CMS_China_Metallurgical_Coal_Demand 2 4" xfId="156"/>
    <cellStyle name="_CMS_China_Metallurgical_Coal_Demand 3" xfId="157"/>
    <cellStyle name="_CMS_China_Metallurgical_Coal_Demand 3 2" xfId="158"/>
    <cellStyle name="_CMS_China_Metallurgical_Coal_Demand 3 2 2" xfId="159"/>
    <cellStyle name="_CMS_China_Metallurgical_Coal_Demand 3 2 2 2" xfId="160"/>
    <cellStyle name="_CMS_China_Metallurgical_Coal_Demand 3 2 3" xfId="161"/>
    <cellStyle name="_CMS_China_Metallurgical_Coal_Demand 3 2 4" xfId="162"/>
    <cellStyle name="_CMS_China_Metallurgical_Coal_Demand 3 3" xfId="163"/>
    <cellStyle name="_CMS_China_Metallurgical_Coal_Demand 3 3 2" xfId="164"/>
    <cellStyle name="_CMS_China_Metallurgical_Coal_Demand 3 3 2 2" xfId="165"/>
    <cellStyle name="_CMS_China_Metallurgical_Coal_Demand 3 3 2 2 2" xfId="166"/>
    <cellStyle name="_CMS_China_Metallurgical_Coal_Demand 3 3 2 3" xfId="167"/>
    <cellStyle name="_CMS_China_Metallurgical_Coal_Demand 3 3 2 4" xfId="168"/>
    <cellStyle name="_CMS_China_Metallurgical_Coal_Demand 3 3 3" xfId="169"/>
    <cellStyle name="_CMS_China_Metallurgical_Coal_Demand 3 3 3 2" xfId="170"/>
    <cellStyle name="_CMS_China_Metallurgical_Coal_Demand 3 3 3 2 2" xfId="171"/>
    <cellStyle name="_CMS_China_Metallurgical_Coal_Demand 3 3 3 3" xfId="172"/>
    <cellStyle name="_CMS_China_Metallurgical_Coal_Demand 3 3 4" xfId="173"/>
    <cellStyle name="_CMS_China_Metallurgical_Coal_Demand 3 3 4 2" xfId="174"/>
    <cellStyle name="_CMS_China_Metallurgical_Coal_Demand 3 3 5" xfId="175"/>
    <cellStyle name="_CMS_China_Metallurgical_Coal_Demand 3 3 6" xfId="176"/>
    <cellStyle name="_CMS_China_Metallurgical_Coal_Demand 3 4" xfId="177"/>
    <cellStyle name="_CMS_China_Metallurgical_Coal_Demand 3 5" xfId="178"/>
    <cellStyle name="_CMS_China_Metallurgical_Coal_Demand 4" xfId="179"/>
    <cellStyle name="_CMS_China_Metallurgical_Coal_Demand 4 2" xfId="180"/>
    <cellStyle name="_CMS_China_Metallurgical_Coal_Demand 4 2 2" xfId="181"/>
    <cellStyle name="_CMS_China_Metallurgical_Coal_Demand 4 2 2 2" xfId="182"/>
    <cellStyle name="_CMS_China_Metallurgical_Coal_Demand 4 2 3" xfId="183"/>
    <cellStyle name="_CMS_China_Metallurgical_Coal_Demand 4 2 4" xfId="184"/>
    <cellStyle name="_CMS_China_Metallurgical_Coal_Demand 4 3" xfId="185"/>
    <cellStyle name="_CMS_China_Metallurgical_Coal_Demand 4 3 2" xfId="186"/>
    <cellStyle name="_CMS_China_Metallurgical_Coal_Demand 4 3 2 2" xfId="187"/>
    <cellStyle name="_CMS_China_Metallurgical_Coal_Demand 4 3 3" xfId="188"/>
    <cellStyle name="_CMS_China_Metallurgical_Coal_Demand 4 4" xfId="189"/>
    <cellStyle name="_CMS_China_Metallurgical_Coal_Demand 4 4 2" xfId="190"/>
    <cellStyle name="_CMS_China_Metallurgical_Coal_Demand 4 5" xfId="191"/>
    <cellStyle name="_CMS_China_Metallurgical_Coal_Demand 4 6" xfId="192"/>
    <cellStyle name="_CMS_China_Metallurgical_Coal_Demand 5" xfId="193"/>
    <cellStyle name="_CMS_China_Metallurgical_Coal_Demand 6" xfId="194"/>
    <cellStyle name="_CMS_China_Metallurgical_Coal_Demanddraft1" xfId="195"/>
    <cellStyle name="_CMS_China_Metallurgical_Coal_Demanddraft1 2" xfId="196"/>
    <cellStyle name="_CMS_China_Metallurgical_Coal_Demanddraft1 2 2" xfId="197"/>
    <cellStyle name="_CMS_China_Metallurgical_Coal_Demanddraft1 2 2 2" xfId="198"/>
    <cellStyle name="_CMS_China_Metallurgical_Coal_Demanddraft1 2 3" xfId="199"/>
    <cellStyle name="_CMS_China_Metallurgical_Coal_Demanddraft1 2 4" xfId="200"/>
    <cellStyle name="_CMS_China_Metallurgical_Coal_Demanddraft1 3" xfId="201"/>
    <cellStyle name="_CMS_China_Metallurgical_Coal_Demanddraft1 3 2" xfId="202"/>
    <cellStyle name="_CMS_China_Metallurgical_Coal_Demanddraft1 3 2 2" xfId="203"/>
    <cellStyle name="_CMS_China_Metallurgical_Coal_Demanddraft1 3 2 2 2" xfId="204"/>
    <cellStyle name="_CMS_China_Metallurgical_Coal_Demanddraft1 3 2 3" xfId="205"/>
    <cellStyle name="_CMS_China_Metallurgical_Coal_Demanddraft1 3 2 4" xfId="206"/>
    <cellStyle name="_CMS_China_Metallurgical_Coal_Demanddraft1 3 3" xfId="207"/>
    <cellStyle name="_CMS_China_Metallurgical_Coal_Demanddraft1 3 3 2" xfId="208"/>
    <cellStyle name="_CMS_China_Metallurgical_Coal_Demanddraft1 3 3 2 2" xfId="209"/>
    <cellStyle name="_CMS_China_Metallurgical_Coal_Demanddraft1 3 3 2 2 2" xfId="210"/>
    <cellStyle name="_CMS_China_Metallurgical_Coal_Demanddraft1 3 3 2 3" xfId="211"/>
    <cellStyle name="_CMS_China_Metallurgical_Coal_Demanddraft1 3 3 2 4" xfId="212"/>
    <cellStyle name="_CMS_China_Metallurgical_Coal_Demanddraft1 3 3 3" xfId="213"/>
    <cellStyle name="_CMS_China_Metallurgical_Coal_Demanddraft1 3 3 3 2" xfId="214"/>
    <cellStyle name="_CMS_China_Metallurgical_Coal_Demanddraft1 3 3 3 2 2" xfId="215"/>
    <cellStyle name="_CMS_China_Metallurgical_Coal_Demanddraft1 3 3 3 3" xfId="216"/>
    <cellStyle name="_CMS_China_Metallurgical_Coal_Demanddraft1 3 3 4" xfId="217"/>
    <cellStyle name="_CMS_China_Metallurgical_Coal_Demanddraft1 3 3 4 2" xfId="218"/>
    <cellStyle name="_CMS_China_Metallurgical_Coal_Demanddraft1 3 3 5" xfId="219"/>
    <cellStyle name="_CMS_China_Metallurgical_Coal_Demanddraft1 3 3 6" xfId="220"/>
    <cellStyle name="_CMS_China_Metallurgical_Coal_Demanddraft1 3 4" xfId="221"/>
    <cellStyle name="_CMS_China_Metallurgical_Coal_Demanddraft1 3 5" xfId="222"/>
    <cellStyle name="_CMS_China_Metallurgical_Coal_Demanddraft1 4" xfId="223"/>
    <cellStyle name="_CMS_China_Metallurgical_Coal_Demanddraft1 4 2" xfId="224"/>
    <cellStyle name="_CMS_China_Metallurgical_Coal_Demanddraft1 4 2 2" xfId="225"/>
    <cellStyle name="_CMS_China_Metallurgical_Coal_Demanddraft1 4 2 2 2" xfId="226"/>
    <cellStyle name="_CMS_China_Metallurgical_Coal_Demanddraft1 4 2 3" xfId="227"/>
    <cellStyle name="_CMS_China_Metallurgical_Coal_Demanddraft1 4 2 4" xfId="228"/>
    <cellStyle name="_CMS_China_Metallurgical_Coal_Demanddraft1 4 3" xfId="229"/>
    <cellStyle name="_CMS_China_Metallurgical_Coal_Demanddraft1 4 3 2" xfId="230"/>
    <cellStyle name="_CMS_China_Metallurgical_Coal_Demanddraft1 4 3 2 2" xfId="231"/>
    <cellStyle name="_CMS_China_Metallurgical_Coal_Demanddraft1 4 3 3" xfId="232"/>
    <cellStyle name="_CMS_China_Metallurgical_Coal_Demanddraft1 4 4" xfId="233"/>
    <cellStyle name="_CMS_China_Metallurgical_Coal_Demanddraft1 4 4 2" xfId="234"/>
    <cellStyle name="_CMS_China_Metallurgical_Coal_Demanddraft1 4 5" xfId="235"/>
    <cellStyle name="_CMS_China_Metallurgical_Coal_Demanddraft1 4 6" xfId="236"/>
    <cellStyle name="_CMS_China_Metallurgical_Coal_Demanddraft1 5" xfId="237"/>
    <cellStyle name="_CMS_China_Metallurgical_Coal_Demanddraft1 6" xfId="238"/>
    <cellStyle name="_CMS_China_Metallurgical_Coal_Demanddraft7" xfId="239"/>
    <cellStyle name="_CMS_China_Metallurgical_Coal_Demanddraft7 2" xfId="240"/>
    <cellStyle name="_CMS_China_Metallurgical_Coal_Demanddraft7_DDATA" xfId="241"/>
    <cellStyle name="_CMS_China_Metallurgical_Coal_Demanddraft7_DDATA 2" xfId="242"/>
    <cellStyle name="_CMS_China_Metallurgical_Coal_Demanddraft7_DDATA_1" xfId="243"/>
    <cellStyle name="_CMS_China_Metallurgical_Coal_Demanddraft7_DDATA_1 2" xfId="244"/>
    <cellStyle name="_CMS_China_Metallurgical_Coal_Demanddraft7_DDATA_1_Gas Flow Dynamics" xfId="245"/>
    <cellStyle name="_CMS_China_Metallurgical_Coal_Demanddraft7_DDATA_1_Pan_Europe_Datafile_2012_H2" xfId="246"/>
    <cellStyle name="_CMS_China_Metallurgical_Coal_Demanddraft7_DDATA_1_Thermal Coal Prices May 2010" xfId="247"/>
    <cellStyle name="_CMS_China_Metallurgical_Coal_Demanddraft7_DDATA_1_Thermal Coal Prices May 2010 2" xfId="248"/>
    <cellStyle name="_CMS_China_Metallurgical_Coal_Demanddraft7_DDATA_1_Thermal Coal Prices May 2010_Gas Flow Dynamics" xfId="249"/>
    <cellStyle name="_CMS_China_Metallurgical_Coal_Demanddraft7_DDATA_1_Thermal Coal Prices May 2010_Pan_Europe_Datafile_2012_H2" xfId="250"/>
    <cellStyle name="_CMS_China_Metallurgical_Coal_Demanddraft7_DDATA_Gas Flow Dynamics" xfId="251"/>
    <cellStyle name="_CMS_China_Metallurgical_Coal_Demanddraft7_DDATA_Pan_Europe_Datafile_2012_H2" xfId="252"/>
    <cellStyle name="_CMS_China_Metallurgical_Coal_Demanddraft7_dFLOWTHR" xfId="253"/>
    <cellStyle name="_CMS_China_Metallurgical_Coal_Demanddraft7_dFLOWTHR 2" xfId="254"/>
    <cellStyle name="_CMS_China_Metallurgical_Coal_Demanddraft7_dFLOWTHR_Gas Flow Dynamics" xfId="255"/>
    <cellStyle name="_CMS_China_Metallurgical_Coal_Demanddraft7_dFLOWTHR_Pan_Europe_Datafile_2012_H2" xfId="256"/>
    <cellStyle name="_CMS_China_Metallurgical_Coal_Demanddraft7_Gas Flow Dynamics" xfId="257"/>
    <cellStyle name="_CMS_China_Metallurgical_Coal_Demanddraft7_Pan_Europe_Datafile_2012_H2" xfId="258"/>
    <cellStyle name="_CMS_China_Metallurgical_Coal_Demanddraft7_Sheet1" xfId="259"/>
    <cellStyle name="_CMS_China_Metallurgical_Coal_Demanddraft7_Sheet1 2" xfId="260"/>
    <cellStyle name="_CMS_China_Metallurgical_Coal_Demanddraft7_Sheet1_Gas Flow Dynamics" xfId="261"/>
    <cellStyle name="_CMS_China_Metallurgical_Coal_Demanddraft7_Sheet1_Pan_Europe_Datafile_2012_H2" xfId="262"/>
    <cellStyle name="_CMS_China_Metallurgical_Coal_Demanddraft7_Sheet3" xfId="263"/>
    <cellStyle name="_CMS_China_Metallurgical_Coal_Demanddraft7_Sheet3 2" xfId="264"/>
    <cellStyle name="_CMS_China_Metallurgical_Coal_Demanddraft7_Sheet3_Gas Flow Dynamics" xfId="265"/>
    <cellStyle name="_CMS_China_Metallurgical_Coal_Demanddraft7_Sheet3_Pan_Europe_Datafile_2012_H2" xfId="266"/>
    <cellStyle name="_Copy of CMS_China_Metallurgical_Coal_Demanddraft2" xfId="267"/>
    <cellStyle name="_Copy of CMS_China_Metallurgical_Coal_Demanddraft2 2" xfId="268"/>
    <cellStyle name="_Copy of CMS_China_Metallurgical_Coal_Demanddraft2 2 2" xfId="269"/>
    <cellStyle name="_Copy of CMS_China_Metallurgical_Coal_Demanddraft2 2 2 2" xfId="270"/>
    <cellStyle name="_Copy of CMS_China_Metallurgical_Coal_Demanddraft2 2 3" xfId="271"/>
    <cellStyle name="_Copy of CMS_China_Metallurgical_Coal_Demanddraft2 2 4" xfId="272"/>
    <cellStyle name="_Copy of CMS_China_Metallurgical_Coal_Demanddraft2 3" xfId="273"/>
    <cellStyle name="_Copy of CMS_China_Metallurgical_Coal_Demanddraft2 3 2" xfId="274"/>
    <cellStyle name="_Copy of CMS_China_Metallurgical_Coal_Demanddraft2 3 2 2" xfId="275"/>
    <cellStyle name="_Copy of CMS_China_Metallurgical_Coal_Demanddraft2 3 2 2 2" xfId="276"/>
    <cellStyle name="_Copy of CMS_China_Metallurgical_Coal_Demanddraft2 3 2 3" xfId="277"/>
    <cellStyle name="_Copy of CMS_China_Metallurgical_Coal_Demanddraft2 3 2 4" xfId="278"/>
    <cellStyle name="_Copy of CMS_China_Metallurgical_Coal_Demanddraft2 3 3" xfId="279"/>
    <cellStyle name="_Copy of CMS_China_Metallurgical_Coal_Demanddraft2 3 3 2" xfId="280"/>
    <cellStyle name="_Copy of CMS_China_Metallurgical_Coal_Demanddraft2 3 3 2 2" xfId="281"/>
    <cellStyle name="_Copy of CMS_China_Metallurgical_Coal_Demanddraft2 3 3 2 2 2" xfId="282"/>
    <cellStyle name="_Copy of CMS_China_Metallurgical_Coal_Demanddraft2 3 3 2 3" xfId="283"/>
    <cellStyle name="_Copy of CMS_China_Metallurgical_Coal_Demanddraft2 3 3 2 4" xfId="284"/>
    <cellStyle name="_Copy of CMS_China_Metallurgical_Coal_Demanddraft2 3 3 3" xfId="285"/>
    <cellStyle name="_Copy of CMS_China_Metallurgical_Coal_Demanddraft2 3 3 3 2" xfId="286"/>
    <cellStyle name="_Copy of CMS_China_Metallurgical_Coal_Demanddraft2 3 3 3 2 2" xfId="287"/>
    <cellStyle name="_Copy of CMS_China_Metallurgical_Coal_Demanddraft2 3 3 3 3" xfId="288"/>
    <cellStyle name="_Copy of CMS_China_Metallurgical_Coal_Demanddraft2 3 3 4" xfId="289"/>
    <cellStyle name="_Copy of CMS_China_Metallurgical_Coal_Demanddraft2 3 3 4 2" xfId="290"/>
    <cellStyle name="_Copy of CMS_China_Metallurgical_Coal_Demanddraft2 3 3 5" xfId="291"/>
    <cellStyle name="_Copy of CMS_China_Metallurgical_Coal_Demanddraft2 3 3 6" xfId="292"/>
    <cellStyle name="_Copy of CMS_China_Metallurgical_Coal_Demanddraft2 3 4" xfId="293"/>
    <cellStyle name="_Copy of CMS_China_Metallurgical_Coal_Demanddraft2 3 5" xfId="294"/>
    <cellStyle name="_Copy of CMS_China_Metallurgical_Coal_Demanddraft2 4" xfId="295"/>
    <cellStyle name="_Copy of CMS_China_Metallurgical_Coal_Demanddraft2 4 2" xfId="296"/>
    <cellStyle name="_Copy of CMS_China_Metallurgical_Coal_Demanddraft2 4 2 2" xfId="297"/>
    <cellStyle name="_Copy of CMS_China_Metallurgical_Coal_Demanddraft2 4 2 2 2" xfId="298"/>
    <cellStyle name="_Copy of CMS_China_Metallurgical_Coal_Demanddraft2 4 2 3" xfId="299"/>
    <cellStyle name="_Copy of CMS_China_Metallurgical_Coal_Demanddraft2 4 2 4" xfId="300"/>
    <cellStyle name="_Copy of CMS_China_Metallurgical_Coal_Demanddraft2 4 3" xfId="301"/>
    <cellStyle name="_Copy of CMS_China_Metallurgical_Coal_Demanddraft2 4 3 2" xfId="302"/>
    <cellStyle name="_Copy of CMS_China_Metallurgical_Coal_Demanddraft2 4 3 2 2" xfId="303"/>
    <cellStyle name="_Copy of CMS_China_Metallurgical_Coal_Demanddraft2 4 3 3" xfId="304"/>
    <cellStyle name="_Copy of CMS_China_Metallurgical_Coal_Demanddraft2 4 4" xfId="305"/>
    <cellStyle name="_Copy of CMS_China_Metallurgical_Coal_Demanddraft2 4 4 2" xfId="306"/>
    <cellStyle name="_Copy of CMS_China_Metallurgical_Coal_Demanddraft2 4 5" xfId="307"/>
    <cellStyle name="_Copy of CMS_China_Metallurgical_Coal_Demanddraft2 4 6" xfId="308"/>
    <cellStyle name="_Copy of CMS_China_Metallurgical_Coal_Demanddraft2 5" xfId="309"/>
    <cellStyle name="_Copy of CMS_China_Metallurgical_Coal_Demanddraft2 6" xfId="310"/>
    <cellStyle name="_Country Summary" xfId="311"/>
    <cellStyle name="_Country Summary 2" xfId="312"/>
    <cellStyle name="_Country Summary_DDATA" xfId="313"/>
    <cellStyle name="_Country Summary_DDATA 2" xfId="314"/>
    <cellStyle name="_Country Summary_DDATA_1" xfId="315"/>
    <cellStyle name="_Country Summary_DDATA_1 2" xfId="316"/>
    <cellStyle name="_Country Summary_DDATA_1_Gas Flow Dynamics" xfId="317"/>
    <cellStyle name="_Country Summary_DDATA_1_Pan_Europe_Datafile_2012_H2" xfId="318"/>
    <cellStyle name="_Country Summary_DDATA_1_Thermal Coal Prices May 2010" xfId="319"/>
    <cellStyle name="_Country Summary_DDATA_1_Thermal Coal Prices May 2010 2" xfId="320"/>
    <cellStyle name="_Country Summary_DDATA_1_Thermal Coal Prices May 2010_Gas Flow Dynamics" xfId="321"/>
    <cellStyle name="_Country Summary_DDATA_1_Thermal Coal Prices May 2010_Pan_Europe_Datafile_2012_H2" xfId="322"/>
    <cellStyle name="_Country Summary_DDATA_Gas Flow Dynamics" xfId="323"/>
    <cellStyle name="_Country Summary_DDATA_Pan_Europe_Datafile_2012_H2" xfId="324"/>
    <cellStyle name="_Country Summary_dFLOWTHR" xfId="325"/>
    <cellStyle name="_Country Summary_dFLOWTHR 2" xfId="326"/>
    <cellStyle name="_Country Summary_dFLOWTHR_Gas Flow Dynamics" xfId="327"/>
    <cellStyle name="_Country Summary_dFLOWTHR_Pan_Europe_Datafile_2012_H2" xfId="328"/>
    <cellStyle name="_Country Summary_Gas Flow Dynamics" xfId="329"/>
    <cellStyle name="_Country Summary_Pan_Europe_Datafile_2012_H2" xfId="330"/>
    <cellStyle name="_Country Summary_Sheet1" xfId="331"/>
    <cellStyle name="_Country Summary_Sheet1 2" xfId="332"/>
    <cellStyle name="_Country Summary_Sheet1_Gas Flow Dynamics" xfId="333"/>
    <cellStyle name="_Country Summary_Sheet1_Pan_Europe_Datafile_2012_H2" xfId="334"/>
    <cellStyle name="_Country Summary_Sheet3" xfId="335"/>
    <cellStyle name="_Country Summary_Sheet3 2" xfId="336"/>
    <cellStyle name="_Country Summary_Sheet3_Gas Flow Dynamics" xfId="337"/>
    <cellStyle name="_Country Summary_Sheet3_Pan_Europe_Datafile_2012_H2" xfId="338"/>
    <cellStyle name="_Key forecast data for CMS China 2009" xfId="339"/>
    <cellStyle name="_Key forecast data for CMS China 2009 2" xfId="340"/>
    <cellStyle name="_Key forecast data for CMS China 2009 2 2" xfId="341"/>
    <cellStyle name="_Key forecast data for CMS China 2009 2 2 2" xfId="342"/>
    <cellStyle name="_Key forecast data for CMS China 2009 2 3" xfId="343"/>
    <cellStyle name="_Key forecast data for CMS China 2009 2 4" xfId="344"/>
    <cellStyle name="_Key forecast data for CMS China 2009 3" xfId="345"/>
    <cellStyle name="_Key forecast data for CMS China 2009 3 2" xfId="346"/>
    <cellStyle name="_Key forecast data for CMS China 2009 3 2 2" xfId="347"/>
    <cellStyle name="_Key forecast data for CMS China 2009 3 2 2 2" xfId="348"/>
    <cellStyle name="_Key forecast data for CMS China 2009 3 2 3" xfId="349"/>
    <cellStyle name="_Key forecast data for CMS China 2009 3 2 4" xfId="350"/>
    <cellStyle name="_Key forecast data for CMS China 2009 3 3" xfId="351"/>
    <cellStyle name="_Key forecast data for CMS China 2009 3 3 2" xfId="352"/>
    <cellStyle name="_Key forecast data for CMS China 2009 3 3 2 2" xfId="353"/>
    <cellStyle name="_Key forecast data for CMS China 2009 3 3 2 2 2" xfId="354"/>
    <cellStyle name="_Key forecast data for CMS China 2009 3 3 2 3" xfId="355"/>
    <cellStyle name="_Key forecast data for CMS China 2009 3 3 2 4" xfId="356"/>
    <cellStyle name="_Key forecast data for CMS China 2009 3 3 3" xfId="357"/>
    <cellStyle name="_Key forecast data for CMS China 2009 3 3 3 2" xfId="358"/>
    <cellStyle name="_Key forecast data for CMS China 2009 3 3 3 2 2" xfId="359"/>
    <cellStyle name="_Key forecast data for CMS China 2009 3 3 3 3" xfId="360"/>
    <cellStyle name="_Key forecast data for CMS China 2009 3 3 4" xfId="361"/>
    <cellStyle name="_Key forecast data for CMS China 2009 3 3 4 2" xfId="362"/>
    <cellStyle name="_Key forecast data for CMS China 2009 3 3 5" xfId="363"/>
    <cellStyle name="_Key forecast data for CMS China 2009 3 3 6" xfId="364"/>
    <cellStyle name="_Key forecast data for CMS China 2009 3 4" xfId="365"/>
    <cellStyle name="_Key forecast data for CMS China 2009 3 5" xfId="366"/>
    <cellStyle name="_Key forecast data for CMS China 2009 4" xfId="367"/>
    <cellStyle name="_Key forecast data for CMS China 2009 4 2" xfId="368"/>
    <cellStyle name="_Key forecast data for CMS China 2009 4 2 2" xfId="369"/>
    <cellStyle name="_Key forecast data for CMS China 2009 4 2 2 2" xfId="370"/>
    <cellStyle name="_Key forecast data for CMS China 2009 4 2 3" xfId="371"/>
    <cellStyle name="_Key forecast data for CMS China 2009 4 2 4" xfId="372"/>
    <cellStyle name="_Key forecast data for CMS China 2009 4 3" xfId="373"/>
    <cellStyle name="_Key forecast data for CMS China 2009 4 3 2" xfId="374"/>
    <cellStyle name="_Key forecast data for CMS China 2009 4 3 2 2" xfId="375"/>
    <cellStyle name="_Key forecast data for CMS China 2009 4 3 3" xfId="376"/>
    <cellStyle name="_Key forecast data for CMS China 2009 4 4" xfId="377"/>
    <cellStyle name="_Key forecast data for CMS China 2009 4 4 2" xfId="378"/>
    <cellStyle name="_Key forecast data for CMS China 2009 4 5" xfId="379"/>
    <cellStyle name="_Key forecast data for CMS China 2009 4 6" xfId="380"/>
    <cellStyle name="_Key forecast data for CMS China 2009 5" xfId="381"/>
    <cellStyle name="_Key forecast data for CMS China 2009 6" xfId="382"/>
    <cellStyle name="_Summary" xfId="383"/>
    <cellStyle name="_Summary 2" xfId="384"/>
    <cellStyle name="_Summary 2 2" xfId="385"/>
    <cellStyle name="_Summary 2 2 2" xfId="386"/>
    <cellStyle name="_Summary 2 3" xfId="387"/>
    <cellStyle name="_Summary 2 4" xfId="388"/>
    <cellStyle name="_Summary 3" xfId="389"/>
    <cellStyle name="_Summary 3 2" xfId="390"/>
    <cellStyle name="_Summary 3 2 2" xfId="391"/>
    <cellStyle name="_Summary 3 2 2 2" xfId="392"/>
    <cellStyle name="_Summary 3 2 3" xfId="393"/>
    <cellStyle name="_Summary 3 2 4" xfId="394"/>
    <cellStyle name="_Summary 3 3" xfId="395"/>
    <cellStyle name="_Summary 3 3 2" xfId="396"/>
    <cellStyle name="_Summary 3 3 2 2" xfId="397"/>
    <cellStyle name="_Summary 3 3 2 2 2" xfId="398"/>
    <cellStyle name="_Summary 3 3 2 3" xfId="399"/>
    <cellStyle name="_Summary 3 3 2 4" xfId="400"/>
    <cellStyle name="_Summary 3 3 3" xfId="401"/>
    <cellStyle name="_Summary 3 3 3 2" xfId="402"/>
    <cellStyle name="_Summary 3 3 3 2 2" xfId="403"/>
    <cellStyle name="_Summary 3 3 3 3" xfId="404"/>
    <cellStyle name="_Summary 3 3 4" xfId="405"/>
    <cellStyle name="_Summary 3 3 4 2" xfId="406"/>
    <cellStyle name="_Summary 3 3 5" xfId="407"/>
    <cellStyle name="_Summary 3 3 6" xfId="408"/>
    <cellStyle name="_Summary 3 4" xfId="409"/>
    <cellStyle name="_Summary 3 5" xfId="410"/>
    <cellStyle name="_Summary 4" xfId="411"/>
    <cellStyle name="_Summary 4 2" xfId="412"/>
    <cellStyle name="_Summary 4 2 2" xfId="413"/>
    <cellStyle name="_Summary 4 2 2 2" xfId="414"/>
    <cellStyle name="_Summary 4 2 3" xfId="415"/>
    <cellStyle name="_Summary 4 2 4" xfId="416"/>
    <cellStyle name="_Summary 4 3" xfId="417"/>
    <cellStyle name="_Summary 4 3 2" xfId="418"/>
    <cellStyle name="_Summary 4 3 2 2" xfId="419"/>
    <cellStyle name="_Summary 4 3 3" xfId="420"/>
    <cellStyle name="_Summary 4 4" xfId="421"/>
    <cellStyle name="_Summary 4 4 2" xfId="422"/>
    <cellStyle name="_Summary 4 5" xfId="423"/>
    <cellStyle name="_Summary 4 6" xfId="424"/>
    <cellStyle name="_Summary 5" xfId="425"/>
    <cellStyle name="_Summary 6" xfId="426"/>
    <cellStyle name="_Thermal Summary" xfId="427"/>
    <cellStyle name="_Thermal Summary 2" xfId="428"/>
    <cellStyle name="_Thermal Summary_DDATA" xfId="429"/>
    <cellStyle name="_Thermal Summary_DDATA 2" xfId="430"/>
    <cellStyle name="_Thermal Summary_DDATA_1" xfId="431"/>
    <cellStyle name="_Thermal Summary_DDATA_1 2" xfId="432"/>
    <cellStyle name="_Thermal Summary_DDATA_1_Gas Flow Dynamics" xfId="433"/>
    <cellStyle name="_Thermal Summary_DDATA_1_Pan_Europe_Datafile_2012_H2" xfId="434"/>
    <cellStyle name="_Thermal Summary_DDATA_1_Thermal Coal Prices May 2010" xfId="435"/>
    <cellStyle name="_Thermal Summary_DDATA_1_Thermal Coal Prices May 2010 2" xfId="436"/>
    <cellStyle name="_Thermal Summary_DDATA_1_Thermal Coal Prices May 2010_Gas Flow Dynamics" xfId="437"/>
    <cellStyle name="_Thermal Summary_DDATA_1_Thermal Coal Prices May 2010_Pan_Europe_Datafile_2012_H2" xfId="438"/>
    <cellStyle name="_Thermal Summary_DDATA_Gas Flow Dynamics" xfId="439"/>
    <cellStyle name="_Thermal Summary_DDATA_Pan_Europe_Datafile_2012_H2" xfId="440"/>
    <cellStyle name="_Thermal Summary_dFLOWTHR" xfId="441"/>
    <cellStyle name="_Thermal Summary_dFLOWTHR 2" xfId="442"/>
    <cellStyle name="_Thermal Summary_dFLOWTHR_Gas Flow Dynamics" xfId="443"/>
    <cellStyle name="_Thermal Summary_dFLOWTHR_Pan_Europe_Datafile_2012_H2" xfId="444"/>
    <cellStyle name="_Thermal Summary_Gas Flow Dynamics" xfId="445"/>
    <cellStyle name="_Thermal Summary_Pan_Europe_Datafile_2012_H2" xfId="446"/>
    <cellStyle name="_Thermal Summary_Sheet1" xfId="447"/>
    <cellStyle name="_Thermal Summary_Sheet1 2" xfId="448"/>
    <cellStyle name="_Thermal Summary_Sheet1_Gas Flow Dynamics" xfId="449"/>
    <cellStyle name="_Thermal Summary_Sheet1_Pan_Europe_Datafile_2012_H2" xfId="450"/>
    <cellStyle name="_Thermal Summary_Sheet3" xfId="451"/>
    <cellStyle name="_Thermal Summary_Sheet3 2" xfId="452"/>
    <cellStyle name="_Thermal Summary_Sheet3_Gas Flow Dynamics" xfId="453"/>
    <cellStyle name="_Thermal Summary_Sheet3_Pan_Europe_Datafile_2012_H2" xfId="454"/>
    <cellStyle name="=C:\WINNT35\SYSTEM32\COMMAND.COM" xfId="455"/>
    <cellStyle name="=C:\WINNT35\SYSTEM32\COMMAND.COM 10" xfId="456"/>
    <cellStyle name="=C:\WINNT35\SYSTEM32\COMMAND.COM 2" xfId="457"/>
    <cellStyle name="=C:\WINNT35\SYSTEM32\COMMAND.COM 2 2" xfId="458"/>
    <cellStyle name="=C:\WINNT35\SYSTEM32\COMMAND.COM 2 2 2" xfId="459"/>
    <cellStyle name="=C:\WINNT35\SYSTEM32\COMMAND.COM 2 2 3" xfId="460"/>
    <cellStyle name="=C:\WINNT35\SYSTEM32\COMMAND.COM 2 3" xfId="461"/>
    <cellStyle name="=C:\WINNT35\SYSTEM32\COMMAND.COM 2 3 2" xfId="462"/>
    <cellStyle name="=C:\WINNT35\SYSTEM32\COMMAND.COM 2 4" xfId="463"/>
    <cellStyle name="=C:\WINNT35\SYSTEM32\COMMAND.COM 2 5" xfId="464"/>
    <cellStyle name="=C:\WINNT35\SYSTEM32\COMMAND.COM 3" xfId="465"/>
    <cellStyle name="=C:\WINNT35\SYSTEM32\COMMAND.COM 3 2" xfId="466"/>
    <cellStyle name="=C:\WINNT35\SYSTEM32\COMMAND.COM 3 3" xfId="467"/>
    <cellStyle name="=C:\WINNT35\SYSTEM32\COMMAND.COM 3 3 2" xfId="468"/>
    <cellStyle name="=C:\WINNT35\SYSTEM32\COMMAND.COM 3 4" xfId="469"/>
    <cellStyle name="=C:\WINNT35\SYSTEM32\COMMAND.COM 3 5" xfId="470"/>
    <cellStyle name="=C:\WINNT35\SYSTEM32\COMMAND.COM 4" xfId="471"/>
    <cellStyle name="=C:\WINNT35\SYSTEM32\COMMAND.COM 5" xfId="472"/>
    <cellStyle name="=C:\WINNT35\SYSTEM32\COMMAND.COM 5 2" xfId="473"/>
    <cellStyle name="=C:\WINNT35\SYSTEM32\COMMAND.COM 5 3" xfId="474"/>
    <cellStyle name="=C:\WINNT35\SYSTEM32\COMMAND.COM 5 3 2" xfId="475"/>
    <cellStyle name="=C:\WINNT35\SYSTEM32\COMMAND.COM 5 4" xfId="476"/>
    <cellStyle name="=C:\WINNT35\SYSTEM32\COMMAND.COM 5 5" xfId="477"/>
    <cellStyle name="=C:\WINNT35\SYSTEM32\COMMAND.COM 6" xfId="478"/>
    <cellStyle name="=C:\WINNT35\SYSTEM32\COMMAND.COM 7" xfId="479"/>
    <cellStyle name="=C:\WINNT35\SYSTEM32\COMMAND.COM 7 2" xfId="480"/>
    <cellStyle name="=C:\WINNT35\SYSTEM32\COMMAND.COM 7 2 2" xfId="481"/>
    <cellStyle name="=C:\WINNT35\SYSTEM32\COMMAND.COM 7 3" xfId="482"/>
    <cellStyle name="=C:\WINNT35\SYSTEM32\COMMAND.COM 7 4" xfId="483"/>
    <cellStyle name="=C:\WINNT35\SYSTEM32\COMMAND.COM 8" xfId="484"/>
    <cellStyle name="=C:\WINNT35\SYSTEM32\COMMAND.COM 8 2" xfId="485"/>
    <cellStyle name="=C:\WINNT35\SYSTEM32\COMMAND.COM 9" xfId="486"/>
    <cellStyle name="=C:\WINNT35\SYSTEM32\COMMAND.COM_Existing Plant" xfId="487"/>
    <cellStyle name="0dp" xfId="488"/>
    <cellStyle name="0dp 2" xfId="489"/>
    <cellStyle name="0dp 2 2" xfId="490"/>
    <cellStyle name="0dp 3" xfId="491"/>
    <cellStyle name="0dp 4" xfId="492"/>
    <cellStyle name="1dp" xfId="493"/>
    <cellStyle name="1dp 2" xfId="494"/>
    <cellStyle name="1dp 2 2" xfId="495"/>
    <cellStyle name="20% - Accent1 10" xfId="496"/>
    <cellStyle name="20% - Accent1 11" xfId="497"/>
    <cellStyle name="20% - Accent1 12" xfId="498"/>
    <cellStyle name="20% - Accent1 13" xfId="499"/>
    <cellStyle name="20% - Accent1 14" xfId="500"/>
    <cellStyle name="20% - Accent1 15" xfId="501"/>
    <cellStyle name="20% - Accent1 16" xfId="502"/>
    <cellStyle name="20% - Accent1 17" xfId="503"/>
    <cellStyle name="20% - Accent1 18" xfId="504"/>
    <cellStyle name="20% - Accent1 19" xfId="505"/>
    <cellStyle name="20% - Accent1 2" xfId="506"/>
    <cellStyle name="20% - Accent1 2 2" xfId="507"/>
    <cellStyle name="20% - Accent1 2 3" xfId="508"/>
    <cellStyle name="20% - Accent1 2 3 2" xfId="509"/>
    <cellStyle name="20% - Accent1 2 3 2 2" xfId="510"/>
    <cellStyle name="20% - Accent1 2 3 2 2 2" xfId="511"/>
    <cellStyle name="20% - Accent1 2 3 2 3" xfId="512"/>
    <cellStyle name="20% - Accent1 2 3 3" xfId="513"/>
    <cellStyle name="20% - Accent1 2 3 3 2" xfId="514"/>
    <cellStyle name="20% - Accent1 2 3 3 2 2" xfId="515"/>
    <cellStyle name="20% - Accent1 2 3 3 3" xfId="516"/>
    <cellStyle name="20% - Accent1 2 3 4" xfId="517"/>
    <cellStyle name="20% - Accent1 2 3 4 2" xfId="518"/>
    <cellStyle name="20% - Accent1 2 3 5" xfId="519"/>
    <cellStyle name="20% - Accent1 2 4" xfId="520"/>
    <cellStyle name="20% - Accent1 20" xfId="521"/>
    <cellStyle name="20% - Accent1 21" xfId="522"/>
    <cellStyle name="20% - Accent1 22" xfId="523"/>
    <cellStyle name="20% - Accent1 3" xfId="524"/>
    <cellStyle name="20% - Accent1 3 2" xfId="525"/>
    <cellStyle name="20% - Accent1 3 3" xfId="526"/>
    <cellStyle name="20% - Accent1 3 4" xfId="527"/>
    <cellStyle name="20% - Accent1 4" xfId="528"/>
    <cellStyle name="20% - Accent1 4 2" xfId="529"/>
    <cellStyle name="20% - Accent1 5" xfId="530"/>
    <cellStyle name="20% - Accent1 6" xfId="531"/>
    <cellStyle name="20% - Accent1 6 2" xfId="532"/>
    <cellStyle name="20% - Accent1 6 3" xfId="533"/>
    <cellStyle name="20% - Accent1 6 3 2" xfId="534"/>
    <cellStyle name="20% - Accent1 6 3 2 2" xfId="535"/>
    <cellStyle name="20% - Accent1 6 3 3" xfId="536"/>
    <cellStyle name="20% - Accent1 6 4" xfId="537"/>
    <cellStyle name="20% - Accent1 6 4 2" xfId="538"/>
    <cellStyle name="20% - Accent1 6 4 2 2" xfId="539"/>
    <cellStyle name="20% - Accent1 6 4 3" xfId="540"/>
    <cellStyle name="20% - Accent1 6 5" xfId="541"/>
    <cellStyle name="20% - Accent1 6 5 2" xfId="542"/>
    <cellStyle name="20% - Accent1 6 6" xfId="543"/>
    <cellStyle name="20% - Accent1 6 7" xfId="544"/>
    <cellStyle name="20% - Accent1 7" xfId="545"/>
    <cellStyle name="20% - Accent1 8" xfId="546"/>
    <cellStyle name="20% - Accent1 8 2" xfId="547"/>
    <cellStyle name="20% - Accent1 8 2 2" xfId="548"/>
    <cellStyle name="20% - Accent1 8 3" xfId="549"/>
    <cellStyle name="20% - Accent1 9" xfId="550"/>
    <cellStyle name="20% - Accent2 10" xfId="551"/>
    <cellStyle name="20% - Accent2 11" xfId="552"/>
    <cellStyle name="20% - Accent2 12" xfId="553"/>
    <cellStyle name="20% - Accent2 13" xfId="554"/>
    <cellStyle name="20% - Accent2 14" xfId="555"/>
    <cellStyle name="20% - Accent2 15" xfId="556"/>
    <cellStyle name="20% - Accent2 16" xfId="557"/>
    <cellStyle name="20% - Accent2 17" xfId="558"/>
    <cellStyle name="20% - Accent2 18" xfId="559"/>
    <cellStyle name="20% - Accent2 19" xfId="560"/>
    <cellStyle name="20% - Accent2 2" xfId="561"/>
    <cellStyle name="20% - Accent2 2 2" xfId="562"/>
    <cellStyle name="20% - Accent2 2 3" xfId="563"/>
    <cellStyle name="20% - Accent2 2 3 2" xfId="564"/>
    <cellStyle name="20% - Accent2 2 3 2 2" xfId="565"/>
    <cellStyle name="20% - Accent2 2 3 2 2 2" xfId="566"/>
    <cellStyle name="20% - Accent2 2 3 2 3" xfId="567"/>
    <cellStyle name="20% - Accent2 2 3 3" xfId="568"/>
    <cellStyle name="20% - Accent2 2 3 3 2" xfId="569"/>
    <cellStyle name="20% - Accent2 2 3 3 2 2" xfId="570"/>
    <cellStyle name="20% - Accent2 2 3 3 3" xfId="571"/>
    <cellStyle name="20% - Accent2 2 3 4" xfId="572"/>
    <cellStyle name="20% - Accent2 2 3 4 2" xfId="573"/>
    <cellStyle name="20% - Accent2 2 3 5" xfId="574"/>
    <cellStyle name="20% - Accent2 2 4" xfId="575"/>
    <cellStyle name="20% - Accent2 20" xfId="576"/>
    <cellStyle name="20% - Accent2 21" xfId="577"/>
    <cellStyle name="20% - Accent2 22" xfId="578"/>
    <cellStyle name="20% - Accent2 3" xfId="579"/>
    <cellStyle name="20% - Accent2 3 2" xfId="580"/>
    <cellStyle name="20% - Accent2 3 3" xfId="581"/>
    <cellStyle name="20% - Accent2 3 4" xfId="582"/>
    <cellStyle name="20% - Accent2 4" xfId="583"/>
    <cellStyle name="20% - Accent2 4 2" xfId="584"/>
    <cellStyle name="20% - Accent2 5" xfId="585"/>
    <cellStyle name="20% - Accent2 6" xfId="586"/>
    <cellStyle name="20% - Accent2 6 2" xfId="587"/>
    <cellStyle name="20% - Accent2 6 3" xfId="588"/>
    <cellStyle name="20% - Accent2 6 3 2" xfId="589"/>
    <cellStyle name="20% - Accent2 6 3 2 2" xfId="590"/>
    <cellStyle name="20% - Accent2 6 3 3" xfId="591"/>
    <cellStyle name="20% - Accent2 6 4" xfId="592"/>
    <cellStyle name="20% - Accent2 6 4 2" xfId="593"/>
    <cellStyle name="20% - Accent2 6 4 2 2" xfId="594"/>
    <cellStyle name="20% - Accent2 6 4 3" xfId="595"/>
    <cellStyle name="20% - Accent2 6 5" xfId="596"/>
    <cellStyle name="20% - Accent2 6 5 2" xfId="597"/>
    <cellStyle name="20% - Accent2 6 6" xfId="598"/>
    <cellStyle name="20% - Accent2 6 7" xfId="599"/>
    <cellStyle name="20% - Accent2 7" xfId="600"/>
    <cellStyle name="20% - Accent2 8" xfId="601"/>
    <cellStyle name="20% - Accent2 8 2" xfId="602"/>
    <cellStyle name="20% - Accent2 8 2 2" xfId="603"/>
    <cellStyle name="20% - Accent2 8 3" xfId="604"/>
    <cellStyle name="20% - Accent2 9" xfId="605"/>
    <cellStyle name="20% - Accent3 10" xfId="606"/>
    <cellStyle name="20% - Accent3 11" xfId="607"/>
    <cellStyle name="20% - Accent3 12" xfId="608"/>
    <cellStyle name="20% - Accent3 13" xfId="609"/>
    <cellStyle name="20% - Accent3 14" xfId="610"/>
    <cellStyle name="20% - Accent3 15" xfId="611"/>
    <cellStyle name="20% - Accent3 16" xfId="612"/>
    <cellStyle name="20% - Accent3 17" xfId="613"/>
    <cellStyle name="20% - Accent3 18" xfId="614"/>
    <cellStyle name="20% - Accent3 19" xfId="615"/>
    <cellStyle name="20% - Accent3 2" xfId="616"/>
    <cellStyle name="20% - Accent3 2 2" xfId="617"/>
    <cellStyle name="20% - Accent3 2 3" xfId="618"/>
    <cellStyle name="20% - Accent3 2 3 2" xfId="619"/>
    <cellStyle name="20% - Accent3 2 3 2 2" xfId="620"/>
    <cellStyle name="20% - Accent3 2 3 2 2 2" xfId="621"/>
    <cellStyle name="20% - Accent3 2 3 2 3" xfId="622"/>
    <cellStyle name="20% - Accent3 2 3 3" xfId="623"/>
    <cellStyle name="20% - Accent3 2 3 3 2" xfId="624"/>
    <cellStyle name="20% - Accent3 2 3 3 2 2" xfId="625"/>
    <cellStyle name="20% - Accent3 2 3 3 3" xfId="626"/>
    <cellStyle name="20% - Accent3 2 3 4" xfId="627"/>
    <cellStyle name="20% - Accent3 2 3 4 2" xfId="628"/>
    <cellStyle name="20% - Accent3 2 3 5" xfId="629"/>
    <cellStyle name="20% - Accent3 2 4" xfId="630"/>
    <cellStyle name="20% - Accent3 2 5" xfId="631"/>
    <cellStyle name="20% - Accent3 20" xfId="632"/>
    <cellStyle name="20% - Accent3 21" xfId="633"/>
    <cellStyle name="20% - Accent3 22" xfId="634"/>
    <cellStyle name="20% - Accent3 3" xfId="635"/>
    <cellStyle name="20% - Accent3 3 2" xfId="636"/>
    <cellStyle name="20% - Accent3 3 3" xfId="637"/>
    <cellStyle name="20% - Accent3 3 4" xfId="638"/>
    <cellStyle name="20% - Accent3 4" xfId="639"/>
    <cellStyle name="20% - Accent3 4 2" xfId="640"/>
    <cellStyle name="20% - Accent3 5" xfId="641"/>
    <cellStyle name="20% - Accent3 6" xfId="642"/>
    <cellStyle name="20% - Accent3 6 2" xfId="643"/>
    <cellStyle name="20% - Accent3 6 3" xfId="644"/>
    <cellStyle name="20% - Accent3 6 3 2" xfId="645"/>
    <cellStyle name="20% - Accent3 6 3 2 2" xfId="646"/>
    <cellStyle name="20% - Accent3 6 3 3" xfId="647"/>
    <cellStyle name="20% - Accent3 6 4" xfId="648"/>
    <cellStyle name="20% - Accent3 6 4 2" xfId="649"/>
    <cellStyle name="20% - Accent3 6 4 2 2" xfId="650"/>
    <cellStyle name="20% - Accent3 6 4 3" xfId="651"/>
    <cellStyle name="20% - Accent3 6 5" xfId="652"/>
    <cellStyle name="20% - Accent3 6 5 2" xfId="653"/>
    <cellStyle name="20% - Accent3 6 6" xfId="654"/>
    <cellStyle name="20% - Accent3 6 7" xfId="655"/>
    <cellStyle name="20% - Accent3 7" xfId="656"/>
    <cellStyle name="20% - Accent3 8" xfId="657"/>
    <cellStyle name="20% - Accent3 8 2" xfId="658"/>
    <cellStyle name="20% - Accent3 8 2 2" xfId="659"/>
    <cellStyle name="20% - Accent3 8 3" xfId="660"/>
    <cellStyle name="20% - Accent3 9" xfId="661"/>
    <cellStyle name="20% - Accent4 10" xfId="662"/>
    <cellStyle name="20% - Accent4 11" xfId="663"/>
    <cellStyle name="20% - Accent4 12" xfId="664"/>
    <cellStyle name="20% - Accent4 13" xfId="665"/>
    <cellStyle name="20% - Accent4 14" xfId="666"/>
    <cellStyle name="20% - Accent4 15" xfId="667"/>
    <cellStyle name="20% - Accent4 16" xfId="668"/>
    <cellStyle name="20% - Accent4 17" xfId="669"/>
    <cellStyle name="20% - Accent4 18" xfId="670"/>
    <cellStyle name="20% - Accent4 19" xfId="671"/>
    <cellStyle name="20% - Accent4 2" xfId="672"/>
    <cellStyle name="20% - Accent4 2 2" xfId="673"/>
    <cellStyle name="20% - Accent4 2 3" xfId="674"/>
    <cellStyle name="20% - Accent4 2 3 2" xfId="675"/>
    <cellStyle name="20% - Accent4 2 3 2 2" xfId="676"/>
    <cellStyle name="20% - Accent4 2 3 2 2 2" xfId="677"/>
    <cellStyle name="20% - Accent4 2 3 2 3" xfId="678"/>
    <cellStyle name="20% - Accent4 2 3 3" xfId="679"/>
    <cellStyle name="20% - Accent4 2 3 3 2" xfId="680"/>
    <cellStyle name="20% - Accent4 2 3 3 2 2" xfId="681"/>
    <cellStyle name="20% - Accent4 2 3 3 3" xfId="682"/>
    <cellStyle name="20% - Accent4 2 3 4" xfId="683"/>
    <cellStyle name="20% - Accent4 2 3 4 2" xfId="684"/>
    <cellStyle name="20% - Accent4 2 3 5" xfId="685"/>
    <cellStyle name="20% - Accent4 2 4" xfId="686"/>
    <cellStyle name="20% - Accent4 2 5" xfId="687"/>
    <cellStyle name="20% - Accent4 20" xfId="688"/>
    <cellStyle name="20% - Accent4 21" xfId="689"/>
    <cellStyle name="20% - Accent4 22" xfId="690"/>
    <cellStyle name="20% - Accent4 3" xfId="691"/>
    <cellStyle name="20% - Accent4 3 2" xfId="692"/>
    <cellStyle name="20% - Accent4 3 3" xfId="693"/>
    <cellStyle name="20% - Accent4 3 4" xfId="694"/>
    <cellStyle name="20% - Accent4 4" xfId="695"/>
    <cellStyle name="20% - Accent4 4 2" xfId="696"/>
    <cellStyle name="20% - Accent4 5" xfId="697"/>
    <cellStyle name="20% - Accent4 6" xfId="698"/>
    <cellStyle name="20% - Accent4 6 2" xfId="699"/>
    <cellStyle name="20% - Accent4 6 3" xfId="700"/>
    <cellStyle name="20% - Accent4 6 3 2" xfId="701"/>
    <cellStyle name="20% - Accent4 6 3 2 2" xfId="702"/>
    <cellStyle name="20% - Accent4 6 3 3" xfId="703"/>
    <cellStyle name="20% - Accent4 6 4" xfId="704"/>
    <cellStyle name="20% - Accent4 6 4 2" xfId="705"/>
    <cellStyle name="20% - Accent4 6 4 2 2" xfId="706"/>
    <cellStyle name="20% - Accent4 6 4 3" xfId="707"/>
    <cellStyle name="20% - Accent4 6 5" xfId="708"/>
    <cellStyle name="20% - Accent4 6 5 2" xfId="709"/>
    <cellStyle name="20% - Accent4 6 6" xfId="710"/>
    <cellStyle name="20% - Accent4 6 7" xfId="711"/>
    <cellStyle name="20% - Accent4 7" xfId="712"/>
    <cellStyle name="20% - Accent4 8" xfId="713"/>
    <cellStyle name="20% - Accent4 8 2" xfId="714"/>
    <cellStyle name="20% - Accent4 8 2 2" xfId="715"/>
    <cellStyle name="20% - Accent4 8 3" xfId="716"/>
    <cellStyle name="20% - Accent4 9" xfId="717"/>
    <cellStyle name="20% - Accent5 10" xfId="718"/>
    <cellStyle name="20% - Accent5 11" xfId="719"/>
    <cellStyle name="20% - Accent5 12" xfId="720"/>
    <cellStyle name="20% - Accent5 13" xfId="721"/>
    <cellStyle name="20% - Accent5 14" xfId="722"/>
    <cellStyle name="20% - Accent5 15" xfId="723"/>
    <cellStyle name="20% - Accent5 16" xfId="724"/>
    <cellStyle name="20% - Accent5 17" xfId="725"/>
    <cellStyle name="20% - Accent5 18" xfId="726"/>
    <cellStyle name="20% - Accent5 19" xfId="727"/>
    <cellStyle name="20% - Accent5 2" xfId="728"/>
    <cellStyle name="20% - Accent5 2 2" xfId="729"/>
    <cellStyle name="20% - Accent5 2 3" xfId="730"/>
    <cellStyle name="20% - Accent5 2 3 2" xfId="731"/>
    <cellStyle name="20% - Accent5 2 3 2 2" xfId="732"/>
    <cellStyle name="20% - Accent5 2 3 2 2 2" xfId="733"/>
    <cellStyle name="20% - Accent5 2 3 2 3" xfId="734"/>
    <cellStyle name="20% - Accent5 2 3 3" xfId="735"/>
    <cellStyle name="20% - Accent5 2 3 3 2" xfId="736"/>
    <cellStyle name="20% - Accent5 2 3 3 2 2" xfId="737"/>
    <cellStyle name="20% - Accent5 2 3 3 3" xfId="738"/>
    <cellStyle name="20% - Accent5 2 3 4" xfId="739"/>
    <cellStyle name="20% - Accent5 2 3 4 2" xfId="740"/>
    <cellStyle name="20% - Accent5 2 3 5" xfId="741"/>
    <cellStyle name="20% - Accent5 2 4" xfId="742"/>
    <cellStyle name="20% - Accent5 2 5" xfId="743"/>
    <cellStyle name="20% - Accent5 20" xfId="744"/>
    <cellStyle name="20% - Accent5 21" xfId="745"/>
    <cellStyle name="20% - Accent5 22" xfId="746"/>
    <cellStyle name="20% - Accent5 3" xfId="747"/>
    <cellStyle name="20% - Accent5 3 2" xfId="748"/>
    <cellStyle name="20% - Accent5 3 3" xfId="749"/>
    <cellStyle name="20% - Accent5 3 4" xfId="750"/>
    <cellStyle name="20% - Accent5 4" xfId="751"/>
    <cellStyle name="20% - Accent5 4 2" xfId="752"/>
    <cellStyle name="20% - Accent5 5" xfId="753"/>
    <cellStyle name="20% - Accent5 6" xfId="754"/>
    <cellStyle name="20% - Accent5 6 2" xfId="755"/>
    <cellStyle name="20% - Accent5 6 3" xfId="756"/>
    <cellStyle name="20% - Accent5 6 3 2" xfId="757"/>
    <cellStyle name="20% - Accent5 6 3 2 2" xfId="758"/>
    <cellStyle name="20% - Accent5 6 3 3" xfId="759"/>
    <cellStyle name="20% - Accent5 6 4" xfId="760"/>
    <cellStyle name="20% - Accent5 6 4 2" xfId="761"/>
    <cellStyle name="20% - Accent5 6 4 2 2" xfId="762"/>
    <cellStyle name="20% - Accent5 6 4 3" xfId="763"/>
    <cellStyle name="20% - Accent5 6 5" xfId="764"/>
    <cellStyle name="20% - Accent5 6 5 2" xfId="765"/>
    <cellStyle name="20% - Accent5 6 6" xfId="766"/>
    <cellStyle name="20% - Accent5 6 7" xfId="767"/>
    <cellStyle name="20% - Accent5 7" xfId="768"/>
    <cellStyle name="20% - Accent5 8" xfId="769"/>
    <cellStyle name="20% - Accent5 8 2" xfId="770"/>
    <cellStyle name="20% - Accent5 8 2 2" xfId="771"/>
    <cellStyle name="20% - Accent5 8 3" xfId="772"/>
    <cellStyle name="20% - Accent5 9" xfId="773"/>
    <cellStyle name="20% - Accent6 10" xfId="774"/>
    <cellStyle name="20% - Accent6 11" xfId="775"/>
    <cellStyle name="20% - Accent6 12" xfId="776"/>
    <cellStyle name="20% - Accent6 13" xfId="777"/>
    <cellStyle name="20% - Accent6 14" xfId="778"/>
    <cellStyle name="20% - Accent6 15" xfId="779"/>
    <cellStyle name="20% - Accent6 16" xfId="780"/>
    <cellStyle name="20% - Accent6 17" xfId="781"/>
    <cellStyle name="20% - Accent6 18" xfId="782"/>
    <cellStyle name="20% - Accent6 19" xfId="783"/>
    <cellStyle name="20% - Accent6 2" xfId="784"/>
    <cellStyle name="20% - Accent6 2 2" xfId="785"/>
    <cellStyle name="20% - Accent6 2 3" xfId="786"/>
    <cellStyle name="20% - Accent6 2 3 2" xfId="787"/>
    <cellStyle name="20% - Accent6 2 3 2 2" xfId="788"/>
    <cellStyle name="20% - Accent6 2 3 2 2 2" xfId="789"/>
    <cellStyle name="20% - Accent6 2 3 2 3" xfId="790"/>
    <cellStyle name="20% - Accent6 2 3 3" xfId="791"/>
    <cellStyle name="20% - Accent6 2 3 3 2" xfId="792"/>
    <cellStyle name="20% - Accent6 2 3 3 2 2" xfId="793"/>
    <cellStyle name="20% - Accent6 2 3 3 3" xfId="794"/>
    <cellStyle name="20% - Accent6 2 3 4" xfId="795"/>
    <cellStyle name="20% - Accent6 2 3 4 2" xfId="796"/>
    <cellStyle name="20% - Accent6 2 3 5" xfId="797"/>
    <cellStyle name="20% - Accent6 2 4" xfId="798"/>
    <cellStyle name="20% - Accent6 2 5" xfId="799"/>
    <cellStyle name="20% - Accent6 2 6" xfId="800"/>
    <cellStyle name="20% - Accent6 20" xfId="801"/>
    <cellStyle name="20% - Accent6 21" xfId="802"/>
    <cellStyle name="20% - Accent6 22" xfId="803"/>
    <cellStyle name="20% - Accent6 3" xfId="804"/>
    <cellStyle name="20% - Accent6 3 2" xfId="805"/>
    <cellStyle name="20% - Accent6 4" xfId="806"/>
    <cellStyle name="20% - Accent6 5" xfId="807"/>
    <cellStyle name="20% - Accent6 5 2" xfId="808"/>
    <cellStyle name="20% - Accent6 5 3" xfId="809"/>
    <cellStyle name="20% - Accent6 5 3 2" xfId="810"/>
    <cellStyle name="20% - Accent6 5 3 2 2" xfId="811"/>
    <cellStyle name="20% - Accent6 5 3 3" xfId="812"/>
    <cellStyle name="20% - Accent6 5 4" xfId="813"/>
    <cellStyle name="20% - Accent6 5 4 2" xfId="814"/>
    <cellStyle name="20% - Accent6 5 4 2 2" xfId="815"/>
    <cellStyle name="20% - Accent6 5 4 3" xfId="816"/>
    <cellStyle name="20% - Accent6 5 5" xfId="817"/>
    <cellStyle name="20% - Accent6 5 5 2" xfId="818"/>
    <cellStyle name="20% - Accent6 5 6" xfId="819"/>
    <cellStyle name="20% - Accent6 5 7" xfId="820"/>
    <cellStyle name="20% - Accent6 6" xfId="821"/>
    <cellStyle name="20% - Accent6 7" xfId="822"/>
    <cellStyle name="20% - Accent6 7 2" xfId="823"/>
    <cellStyle name="20% - Accent6 7 2 2" xfId="824"/>
    <cellStyle name="20% - Accent6 7 3" xfId="825"/>
    <cellStyle name="20% - Accent6 8" xfId="826"/>
    <cellStyle name="20% - Accent6 9" xfId="827"/>
    <cellStyle name="20% - アクセント 1" xfId="828"/>
    <cellStyle name="20% - アクセント 2" xfId="829"/>
    <cellStyle name="20% - アクセント 3" xfId="830"/>
    <cellStyle name="20% - アクセント 4" xfId="831"/>
    <cellStyle name="20% - アクセント 5" xfId="832"/>
    <cellStyle name="20% - アクセント 6" xfId="833"/>
    <cellStyle name="20% - 輔色1" xfId="834"/>
    <cellStyle name="20% - 輔色2" xfId="835"/>
    <cellStyle name="20% - 輔色3" xfId="836"/>
    <cellStyle name="20% - 輔色4" xfId="837"/>
    <cellStyle name="20% - 輔色5" xfId="838"/>
    <cellStyle name="20% - 輔色6" xfId="839"/>
    <cellStyle name="2dp" xfId="840"/>
    <cellStyle name="2dp 2" xfId="841"/>
    <cellStyle name="2dp 2 2" xfId="842"/>
    <cellStyle name="2dp 3" xfId="843"/>
    <cellStyle name="2dp 4" xfId="844"/>
    <cellStyle name="2x indented GHG Textfiels" xfId="845"/>
    <cellStyle name="2x indented GHG Textfiels 2" xfId="846"/>
    <cellStyle name="2x indented GHG Textfiels 2 2" xfId="847"/>
    <cellStyle name="2x indented GHG Textfiels 2 2 2" xfId="848"/>
    <cellStyle name="2x indented GHG Textfiels 2 3" xfId="849"/>
    <cellStyle name="2x indented GHG Textfiels 2 4" xfId="850"/>
    <cellStyle name="2x indented GHG Textfiels 3" xfId="851"/>
    <cellStyle name="2x indented GHG Textfiels 3 2" xfId="852"/>
    <cellStyle name="2x indented GHG Textfiels 3 2 2" xfId="853"/>
    <cellStyle name="2x indented GHG Textfiels 3 3" xfId="854"/>
    <cellStyle name="2x indented GHG Textfiels 3 4" xfId="855"/>
    <cellStyle name="2x indented GHG Textfiels 4" xfId="856"/>
    <cellStyle name="2x indented GHG Textfiels 4 2" xfId="857"/>
    <cellStyle name="2x indented GHG Textfiels 5" xfId="858"/>
    <cellStyle name="2x indented GHG Textfiels 6" xfId="859"/>
    <cellStyle name="3dp" xfId="860"/>
    <cellStyle name="3dp 2" xfId="861"/>
    <cellStyle name="3dp 2 2" xfId="862"/>
    <cellStyle name="3dp 3" xfId="863"/>
    <cellStyle name="3dp 4" xfId="864"/>
    <cellStyle name="40% - Accent1 10" xfId="865"/>
    <cellStyle name="40% - Accent1 11" xfId="866"/>
    <cellStyle name="40% - Accent1 12" xfId="867"/>
    <cellStyle name="40% - Accent1 13" xfId="868"/>
    <cellStyle name="40% - Accent1 14" xfId="869"/>
    <cellStyle name="40% - Accent1 15" xfId="870"/>
    <cellStyle name="40% - Accent1 16" xfId="871"/>
    <cellStyle name="40% - Accent1 17" xfId="872"/>
    <cellStyle name="40% - Accent1 18" xfId="873"/>
    <cellStyle name="40% - Accent1 19" xfId="874"/>
    <cellStyle name="40% - Accent1 2" xfId="875"/>
    <cellStyle name="40% - Accent1 2 2" xfId="876"/>
    <cellStyle name="40% - Accent1 2 3" xfId="877"/>
    <cellStyle name="40% - Accent1 2 3 2" xfId="878"/>
    <cellStyle name="40% - Accent1 2 3 2 2" xfId="879"/>
    <cellStyle name="40% - Accent1 2 3 2 2 2" xfId="880"/>
    <cellStyle name="40% - Accent1 2 3 2 3" xfId="881"/>
    <cellStyle name="40% - Accent1 2 3 3" xfId="882"/>
    <cellStyle name="40% - Accent1 2 3 3 2" xfId="883"/>
    <cellStyle name="40% - Accent1 2 3 3 2 2" xfId="884"/>
    <cellStyle name="40% - Accent1 2 3 3 3" xfId="885"/>
    <cellStyle name="40% - Accent1 2 3 4" xfId="886"/>
    <cellStyle name="40% - Accent1 2 3 4 2" xfId="887"/>
    <cellStyle name="40% - Accent1 2 3 5" xfId="888"/>
    <cellStyle name="40% - Accent1 2 4" xfId="889"/>
    <cellStyle name="40% - Accent1 2 5" xfId="890"/>
    <cellStyle name="40% - Accent1 20" xfId="891"/>
    <cellStyle name="40% - Accent1 21" xfId="892"/>
    <cellStyle name="40% - Accent1 22" xfId="893"/>
    <cellStyle name="40% - Accent1 3" xfId="894"/>
    <cellStyle name="40% - Accent1 3 2" xfId="895"/>
    <cellStyle name="40% - Accent1 3 3" xfId="896"/>
    <cellStyle name="40% - Accent1 3 4" xfId="897"/>
    <cellStyle name="40% - Accent1 4" xfId="898"/>
    <cellStyle name="40% - Accent1 4 2" xfId="899"/>
    <cellStyle name="40% - Accent1 5" xfId="900"/>
    <cellStyle name="40% - Accent1 6" xfId="901"/>
    <cellStyle name="40% - Accent1 6 2" xfId="902"/>
    <cellStyle name="40% - Accent1 6 3" xfId="903"/>
    <cellStyle name="40% - Accent1 6 3 2" xfId="904"/>
    <cellStyle name="40% - Accent1 6 3 2 2" xfId="905"/>
    <cellStyle name="40% - Accent1 6 3 3" xfId="906"/>
    <cellStyle name="40% - Accent1 6 4" xfId="907"/>
    <cellStyle name="40% - Accent1 6 4 2" xfId="908"/>
    <cellStyle name="40% - Accent1 6 4 2 2" xfId="909"/>
    <cellStyle name="40% - Accent1 6 4 3" xfId="910"/>
    <cellStyle name="40% - Accent1 6 5" xfId="911"/>
    <cellStyle name="40% - Accent1 6 5 2" xfId="912"/>
    <cellStyle name="40% - Accent1 6 6" xfId="913"/>
    <cellStyle name="40% - Accent1 6 7" xfId="914"/>
    <cellStyle name="40% - Accent1 7" xfId="915"/>
    <cellStyle name="40% - Accent1 8" xfId="916"/>
    <cellStyle name="40% - Accent1 8 2" xfId="917"/>
    <cellStyle name="40% - Accent1 8 2 2" xfId="918"/>
    <cellStyle name="40% - Accent1 8 3" xfId="919"/>
    <cellStyle name="40% - Accent1 9" xfId="920"/>
    <cellStyle name="40% - Accent2 10" xfId="921"/>
    <cellStyle name="40% - Accent2 11" xfId="922"/>
    <cellStyle name="40% - Accent2 12" xfId="923"/>
    <cellStyle name="40% - Accent2 13" xfId="924"/>
    <cellStyle name="40% - Accent2 14" xfId="925"/>
    <cellStyle name="40% - Accent2 15" xfId="926"/>
    <cellStyle name="40% - Accent2 16" xfId="927"/>
    <cellStyle name="40% - Accent2 17" xfId="928"/>
    <cellStyle name="40% - Accent2 18" xfId="929"/>
    <cellStyle name="40% - Accent2 19" xfId="930"/>
    <cellStyle name="40% - Accent2 2" xfId="931"/>
    <cellStyle name="40% - Accent2 2 2" xfId="932"/>
    <cellStyle name="40% - Accent2 2 3" xfId="933"/>
    <cellStyle name="40% - Accent2 2 3 2" xfId="934"/>
    <cellStyle name="40% - Accent2 2 3 2 2" xfId="935"/>
    <cellStyle name="40% - Accent2 2 3 2 2 2" xfId="936"/>
    <cellStyle name="40% - Accent2 2 3 2 3" xfId="937"/>
    <cellStyle name="40% - Accent2 2 3 3" xfId="938"/>
    <cellStyle name="40% - Accent2 2 3 3 2" xfId="939"/>
    <cellStyle name="40% - Accent2 2 3 3 2 2" xfId="940"/>
    <cellStyle name="40% - Accent2 2 3 3 3" xfId="941"/>
    <cellStyle name="40% - Accent2 2 3 4" xfId="942"/>
    <cellStyle name="40% - Accent2 2 3 4 2" xfId="943"/>
    <cellStyle name="40% - Accent2 2 3 5" xfId="944"/>
    <cellStyle name="40% - Accent2 2 4" xfId="945"/>
    <cellStyle name="40% - Accent2 2 5" xfId="946"/>
    <cellStyle name="40% - Accent2 20" xfId="947"/>
    <cellStyle name="40% - Accent2 21" xfId="948"/>
    <cellStyle name="40% - Accent2 22" xfId="949"/>
    <cellStyle name="40% - Accent2 3" xfId="950"/>
    <cellStyle name="40% - Accent2 3 2" xfId="951"/>
    <cellStyle name="40% - Accent2 3 3" xfId="952"/>
    <cellStyle name="40% - Accent2 3 4" xfId="953"/>
    <cellStyle name="40% - Accent2 4" xfId="954"/>
    <cellStyle name="40% - Accent2 4 2" xfId="955"/>
    <cellStyle name="40% - Accent2 5" xfId="956"/>
    <cellStyle name="40% - Accent2 6" xfId="957"/>
    <cellStyle name="40% - Accent2 6 2" xfId="958"/>
    <cellStyle name="40% - Accent2 6 3" xfId="959"/>
    <cellStyle name="40% - Accent2 6 3 2" xfId="960"/>
    <cellStyle name="40% - Accent2 6 3 2 2" xfId="961"/>
    <cellStyle name="40% - Accent2 6 3 3" xfId="962"/>
    <cellStyle name="40% - Accent2 6 4" xfId="963"/>
    <cellStyle name="40% - Accent2 6 4 2" xfId="964"/>
    <cellStyle name="40% - Accent2 6 4 2 2" xfId="965"/>
    <cellStyle name="40% - Accent2 6 4 3" xfId="966"/>
    <cellStyle name="40% - Accent2 6 5" xfId="967"/>
    <cellStyle name="40% - Accent2 6 5 2" xfId="968"/>
    <cellStyle name="40% - Accent2 6 6" xfId="969"/>
    <cellStyle name="40% - Accent2 6 7" xfId="970"/>
    <cellStyle name="40% - Accent2 7" xfId="971"/>
    <cellStyle name="40% - Accent2 8" xfId="972"/>
    <cellStyle name="40% - Accent2 8 2" xfId="973"/>
    <cellStyle name="40% - Accent2 8 2 2" xfId="974"/>
    <cellStyle name="40% - Accent2 8 3" xfId="975"/>
    <cellStyle name="40% - Accent2 9" xfId="976"/>
    <cellStyle name="40% - Accent3 10" xfId="977"/>
    <cellStyle name="40% - Accent3 11" xfId="978"/>
    <cellStyle name="40% - Accent3 12" xfId="979"/>
    <cellStyle name="40% - Accent3 13" xfId="980"/>
    <cellStyle name="40% - Accent3 14" xfId="981"/>
    <cellStyle name="40% - Accent3 15" xfId="982"/>
    <cellStyle name="40% - Accent3 16" xfId="983"/>
    <cellStyle name="40% - Accent3 17" xfId="984"/>
    <cellStyle name="40% - Accent3 18" xfId="985"/>
    <cellStyle name="40% - Accent3 19" xfId="986"/>
    <cellStyle name="40% - Accent3 2" xfId="987"/>
    <cellStyle name="40% - Accent3 2 2" xfId="988"/>
    <cellStyle name="40% - Accent3 2 3" xfId="989"/>
    <cellStyle name="40% - Accent3 2 3 2" xfId="990"/>
    <cellStyle name="40% - Accent3 2 3 2 2" xfId="991"/>
    <cellStyle name="40% - Accent3 2 3 2 2 2" xfId="992"/>
    <cellStyle name="40% - Accent3 2 3 2 3" xfId="993"/>
    <cellStyle name="40% - Accent3 2 3 3" xfId="994"/>
    <cellStyle name="40% - Accent3 2 3 3 2" xfId="995"/>
    <cellStyle name="40% - Accent3 2 3 3 2 2" xfId="996"/>
    <cellStyle name="40% - Accent3 2 3 3 3" xfId="997"/>
    <cellStyle name="40% - Accent3 2 3 4" xfId="998"/>
    <cellStyle name="40% - Accent3 2 3 4 2" xfId="999"/>
    <cellStyle name="40% - Accent3 2 3 5" xfId="1000"/>
    <cellStyle name="40% - Accent3 2 4" xfId="1001"/>
    <cellStyle name="40% - Accent3 20" xfId="1002"/>
    <cellStyle name="40% - Accent3 21" xfId="1003"/>
    <cellStyle name="40% - Accent3 22" xfId="1004"/>
    <cellStyle name="40% - Accent3 3" xfId="1005"/>
    <cellStyle name="40% - Accent3 3 2" xfId="1006"/>
    <cellStyle name="40% - Accent3 3 3" xfId="1007"/>
    <cellStyle name="40% - Accent3 3 4" xfId="1008"/>
    <cellStyle name="40% - Accent3 4" xfId="1009"/>
    <cellStyle name="40% - Accent3 4 2" xfId="1010"/>
    <cellStyle name="40% - Accent3 5" xfId="1011"/>
    <cellStyle name="40% - Accent3 6" xfId="1012"/>
    <cellStyle name="40% - Accent3 6 2" xfId="1013"/>
    <cellStyle name="40% - Accent3 6 3" xfId="1014"/>
    <cellStyle name="40% - Accent3 6 3 2" xfId="1015"/>
    <cellStyle name="40% - Accent3 6 3 2 2" xfId="1016"/>
    <cellStyle name="40% - Accent3 6 3 3" xfId="1017"/>
    <cellStyle name="40% - Accent3 6 4" xfId="1018"/>
    <cellStyle name="40% - Accent3 6 4 2" xfId="1019"/>
    <cellStyle name="40% - Accent3 6 4 2 2" xfId="1020"/>
    <cellStyle name="40% - Accent3 6 4 3" xfId="1021"/>
    <cellStyle name="40% - Accent3 6 5" xfId="1022"/>
    <cellStyle name="40% - Accent3 6 5 2" xfId="1023"/>
    <cellStyle name="40% - Accent3 6 6" xfId="1024"/>
    <cellStyle name="40% - Accent3 6 7" xfId="1025"/>
    <cellStyle name="40% - Accent3 7" xfId="1026"/>
    <cellStyle name="40% - Accent3 8" xfId="1027"/>
    <cellStyle name="40% - Accent3 8 2" xfId="1028"/>
    <cellStyle name="40% - Accent3 8 2 2" xfId="1029"/>
    <cellStyle name="40% - Accent3 8 3" xfId="1030"/>
    <cellStyle name="40% - Accent3 9" xfId="1031"/>
    <cellStyle name="40% - Accent4 10" xfId="1032"/>
    <cellStyle name="40% - Accent4 11" xfId="1033"/>
    <cellStyle name="40% - Accent4 12" xfId="1034"/>
    <cellStyle name="40% - Accent4 13" xfId="1035"/>
    <cellStyle name="40% - Accent4 14" xfId="1036"/>
    <cellStyle name="40% - Accent4 15" xfId="1037"/>
    <cellStyle name="40% - Accent4 16" xfId="1038"/>
    <cellStyle name="40% - Accent4 17" xfId="1039"/>
    <cellStyle name="40% - Accent4 18" xfId="1040"/>
    <cellStyle name="40% - Accent4 19" xfId="1041"/>
    <cellStyle name="40% - Accent4 2" xfId="1042"/>
    <cellStyle name="40% - Accent4 2 2" xfId="1043"/>
    <cellStyle name="40% - Accent4 2 3" xfId="1044"/>
    <cellStyle name="40% - Accent4 2 3 2" xfId="1045"/>
    <cellStyle name="40% - Accent4 2 3 2 2" xfId="1046"/>
    <cellStyle name="40% - Accent4 2 3 2 2 2" xfId="1047"/>
    <cellStyle name="40% - Accent4 2 3 2 3" xfId="1048"/>
    <cellStyle name="40% - Accent4 2 3 3" xfId="1049"/>
    <cellStyle name="40% - Accent4 2 3 3 2" xfId="1050"/>
    <cellStyle name="40% - Accent4 2 3 3 2 2" xfId="1051"/>
    <cellStyle name="40% - Accent4 2 3 3 3" xfId="1052"/>
    <cellStyle name="40% - Accent4 2 3 4" xfId="1053"/>
    <cellStyle name="40% - Accent4 2 3 4 2" xfId="1054"/>
    <cellStyle name="40% - Accent4 2 3 5" xfId="1055"/>
    <cellStyle name="40% - Accent4 2 4" xfId="1056"/>
    <cellStyle name="40% - Accent4 2 5" xfId="1057"/>
    <cellStyle name="40% - Accent4 20" xfId="1058"/>
    <cellStyle name="40% - Accent4 21" xfId="1059"/>
    <cellStyle name="40% - Accent4 22" xfId="1060"/>
    <cellStyle name="40% - Accent4 3" xfId="1061"/>
    <cellStyle name="40% - Accent4 3 2" xfId="1062"/>
    <cellStyle name="40% - Accent4 3 3" xfId="1063"/>
    <cellStyle name="40% - Accent4 3 4" xfId="1064"/>
    <cellStyle name="40% - Accent4 4" xfId="1065"/>
    <cellStyle name="40% - Accent4 4 2" xfId="1066"/>
    <cellStyle name="40% - Accent4 5" xfId="1067"/>
    <cellStyle name="40% - Accent4 6" xfId="1068"/>
    <cellStyle name="40% - Accent4 6 2" xfId="1069"/>
    <cellStyle name="40% - Accent4 6 3" xfId="1070"/>
    <cellStyle name="40% - Accent4 6 3 2" xfId="1071"/>
    <cellStyle name="40% - Accent4 6 3 2 2" xfId="1072"/>
    <cellStyle name="40% - Accent4 6 3 3" xfId="1073"/>
    <cellStyle name="40% - Accent4 6 4" xfId="1074"/>
    <cellStyle name="40% - Accent4 6 4 2" xfId="1075"/>
    <cellStyle name="40% - Accent4 6 4 2 2" xfId="1076"/>
    <cellStyle name="40% - Accent4 6 4 3" xfId="1077"/>
    <cellStyle name="40% - Accent4 6 5" xfId="1078"/>
    <cellStyle name="40% - Accent4 6 5 2" xfId="1079"/>
    <cellStyle name="40% - Accent4 6 6" xfId="1080"/>
    <cellStyle name="40% - Accent4 6 7" xfId="1081"/>
    <cellStyle name="40% - Accent4 7" xfId="1082"/>
    <cellStyle name="40% - Accent4 8" xfId="1083"/>
    <cellStyle name="40% - Accent4 8 2" xfId="1084"/>
    <cellStyle name="40% - Accent4 8 2 2" xfId="1085"/>
    <cellStyle name="40% - Accent4 8 3" xfId="1086"/>
    <cellStyle name="40% - Accent4 9" xfId="1087"/>
    <cellStyle name="40% - Accent5 10" xfId="1088"/>
    <cellStyle name="40% - Accent5 11" xfId="1089"/>
    <cellStyle name="40% - Accent5 12" xfId="1090"/>
    <cellStyle name="40% - Accent5 13" xfId="1091"/>
    <cellStyle name="40% - Accent5 14" xfId="1092"/>
    <cellStyle name="40% - Accent5 15" xfId="1093"/>
    <cellStyle name="40% - Accent5 16" xfId="1094"/>
    <cellStyle name="40% - Accent5 17" xfId="1095"/>
    <cellStyle name="40% - Accent5 18" xfId="1096"/>
    <cellStyle name="40% - Accent5 19" xfId="1097"/>
    <cellStyle name="40% - Accent5 2" xfId="1098"/>
    <cellStyle name="40% - Accent5 2 2" xfId="1099"/>
    <cellStyle name="40% - Accent5 2 3" xfId="1100"/>
    <cellStyle name="40% - Accent5 2 3 2" xfId="1101"/>
    <cellStyle name="40% - Accent5 2 3 2 2" xfId="1102"/>
    <cellStyle name="40% - Accent5 2 3 2 2 2" xfId="1103"/>
    <cellStyle name="40% - Accent5 2 3 2 3" xfId="1104"/>
    <cellStyle name="40% - Accent5 2 3 3" xfId="1105"/>
    <cellStyle name="40% - Accent5 2 3 3 2" xfId="1106"/>
    <cellStyle name="40% - Accent5 2 3 3 2 2" xfId="1107"/>
    <cellStyle name="40% - Accent5 2 3 3 3" xfId="1108"/>
    <cellStyle name="40% - Accent5 2 3 4" xfId="1109"/>
    <cellStyle name="40% - Accent5 2 3 4 2" xfId="1110"/>
    <cellStyle name="40% - Accent5 2 3 5" xfId="1111"/>
    <cellStyle name="40% - Accent5 2 4" xfId="1112"/>
    <cellStyle name="40% - Accent5 2 5" xfId="1113"/>
    <cellStyle name="40% - Accent5 20" xfId="1114"/>
    <cellStyle name="40% - Accent5 21" xfId="1115"/>
    <cellStyle name="40% - Accent5 22" xfId="1116"/>
    <cellStyle name="40% - Accent5 3" xfId="1117"/>
    <cellStyle name="40% - Accent5 3 2" xfId="1118"/>
    <cellStyle name="40% - Accent5 3 3" xfId="1119"/>
    <cellStyle name="40% - Accent5 3 4" xfId="1120"/>
    <cellStyle name="40% - Accent5 4" xfId="1121"/>
    <cellStyle name="40% - Accent5 4 2" xfId="1122"/>
    <cellStyle name="40% - Accent5 5" xfId="1123"/>
    <cellStyle name="40% - Accent5 6" xfId="1124"/>
    <cellStyle name="40% - Accent5 6 2" xfId="1125"/>
    <cellStyle name="40% - Accent5 6 3" xfId="1126"/>
    <cellStyle name="40% - Accent5 6 3 2" xfId="1127"/>
    <cellStyle name="40% - Accent5 6 3 2 2" xfId="1128"/>
    <cellStyle name="40% - Accent5 6 3 3" xfId="1129"/>
    <cellStyle name="40% - Accent5 6 4" xfId="1130"/>
    <cellStyle name="40% - Accent5 6 4 2" xfId="1131"/>
    <cellStyle name="40% - Accent5 6 4 2 2" xfId="1132"/>
    <cellStyle name="40% - Accent5 6 4 3" xfId="1133"/>
    <cellStyle name="40% - Accent5 6 5" xfId="1134"/>
    <cellStyle name="40% - Accent5 6 5 2" xfId="1135"/>
    <cellStyle name="40% - Accent5 6 6" xfId="1136"/>
    <cellStyle name="40% - Accent5 6 7" xfId="1137"/>
    <cellStyle name="40% - Accent5 7" xfId="1138"/>
    <cellStyle name="40% - Accent5 8" xfId="1139"/>
    <cellStyle name="40% - Accent5 8 2" xfId="1140"/>
    <cellStyle name="40% - Accent5 8 2 2" xfId="1141"/>
    <cellStyle name="40% - Accent5 8 3" xfId="1142"/>
    <cellStyle name="40% - Accent5 9" xfId="1143"/>
    <cellStyle name="40% - Accent6 10" xfId="1144"/>
    <cellStyle name="40% - Accent6 11" xfId="1145"/>
    <cellStyle name="40% - Accent6 12" xfId="1146"/>
    <cellStyle name="40% - Accent6 13" xfId="1147"/>
    <cellStyle name="40% - Accent6 14" xfId="1148"/>
    <cellStyle name="40% - Accent6 15" xfId="1149"/>
    <cellStyle name="40% - Accent6 16" xfId="1150"/>
    <cellStyle name="40% - Accent6 17" xfId="1151"/>
    <cellStyle name="40% - Accent6 18" xfId="1152"/>
    <cellStyle name="40% - Accent6 19" xfId="1153"/>
    <cellStyle name="40% - Accent6 2" xfId="1154"/>
    <cellStyle name="40% - Accent6 2 2" xfId="1155"/>
    <cellStyle name="40% - Accent6 2 3" xfId="1156"/>
    <cellStyle name="40% - Accent6 2 3 2" xfId="1157"/>
    <cellStyle name="40% - Accent6 2 3 2 2" xfId="1158"/>
    <cellStyle name="40% - Accent6 2 3 2 2 2" xfId="1159"/>
    <cellStyle name="40% - Accent6 2 3 2 3" xfId="1160"/>
    <cellStyle name="40% - Accent6 2 3 3" xfId="1161"/>
    <cellStyle name="40% - Accent6 2 3 3 2" xfId="1162"/>
    <cellStyle name="40% - Accent6 2 3 3 2 2" xfId="1163"/>
    <cellStyle name="40% - Accent6 2 3 3 3" xfId="1164"/>
    <cellStyle name="40% - Accent6 2 3 4" xfId="1165"/>
    <cellStyle name="40% - Accent6 2 3 4 2" xfId="1166"/>
    <cellStyle name="40% - Accent6 2 3 5" xfId="1167"/>
    <cellStyle name="40% - Accent6 2 4" xfId="1168"/>
    <cellStyle name="40% - Accent6 20" xfId="1169"/>
    <cellStyle name="40% - Accent6 21" xfId="1170"/>
    <cellStyle name="40% - Accent6 22" xfId="1171"/>
    <cellStyle name="40% - Accent6 3" xfId="1172"/>
    <cellStyle name="40% - Accent6 3 2" xfId="1173"/>
    <cellStyle name="40% - Accent6 3 3" xfId="1174"/>
    <cellStyle name="40% - Accent6 3 4" xfId="1175"/>
    <cellStyle name="40% - Accent6 4" xfId="1176"/>
    <cellStyle name="40% - Accent6 4 2" xfId="1177"/>
    <cellStyle name="40% - Accent6 5" xfId="1178"/>
    <cellStyle name="40% - Accent6 6" xfId="1179"/>
    <cellStyle name="40% - Accent6 6 2" xfId="1180"/>
    <cellStyle name="40% - Accent6 6 3" xfId="1181"/>
    <cellStyle name="40% - Accent6 6 3 2" xfId="1182"/>
    <cellStyle name="40% - Accent6 6 3 2 2" xfId="1183"/>
    <cellStyle name="40% - Accent6 6 3 3" xfId="1184"/>
    <cellStyle name="40% - Accent6 6 4" xfId="1185"/>
    <cellStyle name="40% - Accent6 6 4 2" xfId="1186"/>
    <cellStyle name="40% - Accent6 6 4 2 2" xfId="1187"/>
    <cellStyle name="40% - Accent6 6 4 3" xfId="1188"/>
    <cellStyle name="40% - Accent6 6 5" xfId="1189"/>
    <cellStyle name="40% - Accent6 6 5 2" xfId="1190"/>
    <cellStyle name="40% - Accent6 6 6" xfId="1191"/>
    <cellStyle name="40% - Accent6 6 7" xfId="1192"/>
    <cellStyle name="40% - Accent6 7" xfId="1193"/>
    <cellStyle name="40% - Accent6 8" xfId="1194"/>
    <cellStyle name="40% - Accent6 8 2" xfId="1195"/>
    <cellStyle name="40% - Accent6 8 2 2" xfId="1196"/>
    <cellStyle name="40% - Accent6 8 3" xfId="1197"/>
    <cellStyle name="40% - Accent6 9" xfId="1198"/>
    <cellStyle name="40% - アクセント 1" xfId="1199"/>
    <cellStyle name="40% - アクセント 2" xfId="1200"/>
    <cellStyle name="40% - アクセント 3" xfId="1201"/>
    <cellStyle name="40% - アクセント 4" xfId="1202"/>
    <cellStyle name="40% - アクセント 5" xfId="1203"/>
    <cellStyle name="40% - アクセント 6" xfId="1204"/>
    <cellStyle name="40% - 輔色1" xfId="1205"/>
    <cellStyle name="40% - 輔色2" xfId="1206"/>
    <cellStyle name="40% - 輔色3" xfId="1207"/>
    <cellStyle name="40% - 輔色4" xfId="1208"/>
    <cellStyle name="40% - 輔色5" xfId="1209"/>
    <cellStyle name="40% - 輔色6" xfId="1210"/>
    <cellStyle name="4dp" xfId="1211"/>
    <cellStyle name="4dp 2" xfId="1212"/>
    <cellStyle name="4dp 2 2" xfId="1213"/>
    <cellStyle name="5x indented GHG Textfiels" xfId="1214"/>
    <cellStyle name="5x indented GHG Textfiels 2" xfId="1215"/>
    <cellStyle name="5x indented GHG Textfiels 2 2" xfId="1216"/>
    <cellStyle name="5x indented GHG Textfiels 2 2 2" xfId="1217"/>
    <cellStyle name="5x indented GHG Textfiels 2 3" xfId="1218"/>
    <cellStyle name="5x indented GHG Textfiels 2 4" xfId="1219"/>
    <cellStyle name="5x indented GHG Textfiels 3" xfId="1220"/>
    <cellStyle name="5x indented GHG Textfiels 3 2" xfId="1221"/>
    <cellStyle name="5x indented GHG Textfiels 3 2 2" xfId="1222"/>
    <cellStyle name="5x indented GHG Textfiels 3 3" xfId="1223"/>
    <cellStyle name="5x indented GHG Textfiels 3 4" xfId="1224"/>
    <cellStyle name="5x indented GHG Textfiels 4" xfId="1225"/>
    <cellStyle name="5x indented GHG Textfiels 4 2" xfId="1226"/>
    <cellStyle name="5x indented GHG Textfiels 5" xfId="1227"/>
    <cellStyle name="5x indented GHG Textfiels 6" xfId="1228"/>
    <cellStyle name="60% - Accent1 10" xfId="1229"/>
    <cellStyle name="60% - Accent1 11" xfId="1230"/>
    <cellStyle name="60% - Accent1 2" xfId="1231"/>
    <cellStyle name="60% - Accent1 2 2" xfId="1232"/>
    <cellStyle name="60% - Accent1 2 3" xfId="1233"/>
    <cellStyle name="60% - Accent1 2 4" xfId="1234"/>
    <cellStyle name="60% - Accent1 2 5" xfId="1235"/>
    <cellStyle name="60% - Accent1 3" xfId="1236"/>
    <cellStyle name="60% - Accent1 3 2" xfId="1237"/>
    <cellStyle name="60% - Accent1 3 3" xfId="1238"/>
    <cellStyle name="60% - Accent1 3 4" xfId="1239"/>
    <cellStyle name="60% - Accent1 4" xfId="1240"/>
    <cellStyle name="60% - Accent1 4 2" xfId="1241"/>
    <cellStyle name="60% - Accent1 5" xfId="1242"/>
    <cellStyle name="60% - Accent1 6" xfId="1243"/>
    <cellStyle name="60% - Accent1 6 2" xfId="1244"/>
    <cellStyle name="60% - Accent1 6 3" xfId="1245"/>
    <cellStyle name="60% - Accent1 7" xfId="1246"/>
    <cellStyle name="60% - Accent1 8" xfId="1247"/>
    <cellStyle name="60% - Accent1 9" xfId="1248"/>
    <cellStyle name="60% - Accent2 10" xfId="1249"/>
    <cellStyle name="60% - Accent2 11" xfId="1250"/>
    <cellStyle name="60% - Accent2 2" xfId="1251"/>
    <cellStyle name="60% - Accent2 2 2" xfId="1252"/>
    <cellStyle name="60% - Accent2 2 3" xfId="1253"/>
    <cellStyle name="60% - Accent2 2 4" xfId="1254"/>
    <cellStyle name="60% - Accent2 2 5" xfId="1255"/>
    <cellStyle name="60% - Accent2 3" xfId="1256"/>
    <cellStyle name="60% - Accent2 3 2" xfId="1257"/>
    <cellStyle name="60% - Accent2 3 3" xfId="1258"/>
    <cellStyle name="60% - Accent2 3 4" xfId="1259"/>
    <cellStyle name="60% - Accent2 4" xfId="1260"/>
    <cellStyle name="60% - Accent2 4 2" xfId="1261"/>
    <cellStyle name="60% - Accent2 5" xfId="1262"/>
    <cellStyle name="60% - Accent2 6" xfId="1263"/>
    <cellStyle name="60% - Accent2 6 2" xfId="1264"/>
    <cellStyle name="60% - Accent2 6 3" xfId="1265"/>
    <cellStyle name="60% - Accent2 7" xfId="1266"/>
    <cellStyle name="60% - Accent2 8" xfId="1267"/>
    <cellStyle name="60% - Accent2 9" xfId="1268"/>
    <cellStyle name="60% - Accent3 10" xfId="1269"/>
    <cellStyle name="60% - Accent3 11" xfId="1270"/>
    <cellStyle name="60% - Accent3 2" xfId="1271"/>
    <cellStyle name="60% - Accent3 2 2" xfId="1272"/>
    <cellStyle name="60% - Accent3 2 3" xfId="1273"/>
    <cellStyle name="60% - Accent3 2 4" xfId="1274"/>
    <cellStyle name="60% - Accent3 2 5" xfId="1275"/>
    <cellStyle name="60% - Accent3 3" xfId="1276"/>
    <cellStyle name="60% - Accent3 3 2" xfId="1277"/>
    <cellStyle name="60% - Accent3 3 3" xfId="1278"/>
    <cellStyle name="60% - Accent3 3 4" xfId="1279"/>
    <cellStyle name="60% - Accent3 4" xfId="1280"/>
    <cellStyle name="60% - Accent3 4 2" xfId="1281"/>
    <cellStyle name="60% - Accent3 5" xfId="1282"/>
    <cellStyle name="60% - Accent3 6" xfId="1283"/>
    <cellStyle name="60% - Accent3 6 2" xfId="1284"/>
    <cellStyle name="60% - Accent3 6 3" xfId="1285"/>
    <cellStyle name="60% - Accent3 7" xfId="1286"/>
    <cellStyle name="60% - Accent3 8" xfId="1287"/>
    <cellStyle name="60% - Accent3 9" xfId="1288"/>
    <cellStyle name="60% - Accent4 10" xfId="1289"/>
    <cellStyle name="60% - Accent4 11" xfId="1290"/>
    <cellStyle name="60% - Accent4 2" xfId="1291"/>
    <cellStyle name="60% - Accent4 2 2" xfId="1292"/>
    <cellStyle name="60% - Accent4 2 3" xfId="1293"/>
    <cellStyle name="60% - Accent4 2 4" xfId="1294"/>
    <cellStyle name="60% - Accent4 2 5" xfId="1295"/>
    <cellStyle name="60% - Accent4 3" xfId="1296"/>
    <cellStyle name="60% - Accent4 3 2" xfId="1297"/>
    <cellStyle name="60% - Accent4 3 3" xfId="1298"/>
    <cellStyle name="60% - Accent4 3 4" xfId="1299"/>
    <cellStyle name="60% - Accent4 4" xfId="1300"/>
    <cellStyle name="60% - Accent4 4 2" xfId="1301"/>
    <cellStyle name="60% - Accent4 5" xfId="1302"/>
    <cellStyle name="60% - Accent4 6" xfId="1303"/>
    <cellStyle name="60% - Accent4 6 2" xfId="1304"/>
    <cellStyle name="60% - Accent4 6 3" xfId="1305"/>
    <cellStyle name="60% - Accent4 7" xfId="1306"/>
    <cellStyle name="60% - Accent4 8" xfId="1307"/>
    <cellStyle name="60% - Accent4 9" xfId="1308"/>
    <cellStyle name="60% - Accent5 10" xfId="1309"/>
    <cellStyle name="60% - Accent5 11" xfId="1310"/>
    <cellStyle name="60% - Accent5 2" xfId="1311"/>
    <cellStyle name="60% - Accent5 2 2" xfId="1312"/>
    <cellStyle name="60% - Accent5 2 3" xfId="1313"/>
    <cellStyle name="60% - Accent5 2 4" xfId="1314"/>
    <cellStyle name="60% - Accent5 2 5" xfId="1315"/>
    <cellStyle name="60% - Accent5 3" xfId="1316"/>
    <cellStyle name="60% - Accent5 3 2" xfId="1317"/>
    <cellStyle name="60% - Accent5 3 3" xfId="1318"/>
    <cellStyle name="60% - Accent5 3 4" xfId="1319"/>
    <cellStyle name="60% - Accent5 4" xfId="1320"/>
    <cellStyle name="60% - Accent5 4 2" xfId="1321"/>
    <cellStyle name="60% - Accent5 5" xfId="1322"/>
    <cellStyle name="60% - Accent5 6" xfId="1323"/>
    <cellStyle name="60% - Accent5 6 2" xfId="1324"/>
    <cellStyle name="60% - Accent5 6 3" xfId="1325"/>
    <cellStyle name="60% - Accent5 7" xfId="1326"/>
    <cellStyle name="60% - Accent5 8" xfId="1327"/>
    <cellStyle name="60% - Accent5 9" xfId="1328"/>
    <cellStyle name="60% - Accent6 10" xfId="1329"/>
    <cellStyle name="60% - Accent6 11" xfId="1330"/>
    <cellStyle name="60% - Accent6 2" xfId="1331"/>
    <cellStyle name="60% - Accent6 2 2" xfId="1332"/>
    <cellStyle name="60% - Accent6 2 3" xfId="1333"/>
    <cellStyle name="60% - Accent6 2 4" xfId="1334"/>
    <cellStyle name="60% - Accent6 3" xfId="1335"/>
    <cellStyle name="60% - Accent6 3 2" xfId="1336"/>
    <cellStyle name="60% - Accent6 3 3" xfId="1337"/>
    <cellStyle name="60% - Accent6 3 4" xfId="1338"/>
    <cellStyle name="60% - Accent6 4" xfId="1339"/>
    <cellStyle name="60% - Accent6 4 2" xfId="1340"/>
    <cellStyle name="60% - Accent6 5" xfId="1341"/>
    <cellStyle name="60% - Accent6 6" xfId="1342"/>
    <cellStyle name="60% - Accent6 6 2" xfId="1343"/>
    <cellStyle name="60% - Accent6 6 3" xfId="1344"/>
    <cellStyle name="60% - Accent6 7" xfId="1345"/>
    <cellStyle name="60% - Accent6 8" xfId="1346"/>
    <cellStyle name="60% - Accent6 9" xfId="1347"/>
    <cellStyle name="60% - アクセント 1" xfId="1348"/>
    <cellStyle name="60% - アクセント 2" xfId="1349"/>
    <cellStyle name="60% - アクセント 3" xfId="1350"/>
    <cellStyle name="60% - アクセント 4" xfId="1351"/>
    <cellStyle name="60% - アクセント 5" xfId="1352"/>
    <cellStyle name="60% - アクセント 6" xfId="1353"/>
    <cellStyle name="60% - 輔色1" xfId="1354"/>
    <cellStyle name="60% - 輔色2" xfId="1355"/>
    <cellStyle name="60% - 輔色3" xfId="1356"/>
    <cellStyle name="60% - 輔色4" xfId="1357"/>
    <cellStyle name="60% - 輔色5" xfId="1358"/>
    <cellStyle name="60% - 輔色6" xfId="1359"/>
    <cellStyle name="_x0007_Á" xfId="1360"/>
    <cellStyle name="_x0007_Á 2" xfId="1361"/>
    <cellStyle name="_x0007_Á 2 2" xfId="1362"/>
    <cellStyle name="_x0007_Á 3" xfId="1363"/>
    <cellStyle name="_x0007_Á 4" xfId="1364"/>
    <cellStyle name="Accent1 10" xfId="1365"/>
    <cellStyle name="Accent1 11" xfId="1366"/>
    <cellStyle name="Accent1 2" xfId="1367"/>
    <cellStyle name="Accent1 2 2" xfId="1368"/>
    <cellStyle name="Accent1 2 3" xfId="1369"/>
    <cellStyle name="Accent1 2 4" xfId="1370"/>
    <cellStyle name="Accent1 2 5" xfId="1371"/>
    <cellStyle name="Accent1 3" xfId="1372"/>
    <cellStyle name="Accent1 3 2" xfId="1373"/>
    <cellStyle name="Accent1 3 3" xfId="1374"/>
    <cellStyle name="Accent1 3 4" xfId="1375"/>
    <cellStyle name="Accent1 4" xfId="1376"/>
    <cellStyle name="Accent1 4 2" xfId="1377"/>
    <cellStyle name="Accent1 5" xfId="1378"/>
    <cellStyle name="Accent1 6" xfId="1379"/>
    <cellStyle name="Accent1 6 2" xfId="1380"/>
    <cellStyle name="Accent1 6 3" xfId="1381"/>
    <cellStyle name="Accent1 7" xfId="1382"/>
    <cellStyle name="Accent1 8" xfId="1383"/>
    <cellStyle name="Accent1 9" xfId="1384"/>
    <cellStyle name="Accent2 10" xfId="1385"/>
    <cellStyle name="Accent2 11" xfId="1386"/>
    <cellStyle name="Accent2 2" xfId="1387"/>
    <cellStyle name="Accent2 2 2" xfId="1388"/>
    <cellStyle name="Accent2 2 3" xfId="1389"/>
    <cellStyle name="Accent2 2 4" xfId="1390"/>
    <cellStyle name="Accent2 2 5" xfId="1391"/>
    <cellStyle name="Accent2 3" xfId="1392"/>
    <cellStyle name="Accent2 3 2" xfId="1393"/>
    <cellStyle name="Accent2 3 3" xfId="1394"/>
    <cellStyle name="Accent2 3 4" xfId="1395"/>
    <cellStyle name="Accent2 4" xfId="1396"/>
    <cellStyle name="Accent2 4 2" xfId="1397"/>
    <cellStyle name="Accent2 5" xfId="1398"/>
    <cellStyle name="Accent2 6" xfId="1399"/>
    <cellStyle name="Accent2 6 2" xfId="1400"/>
    <cellStyle name="Accent2 6 3" xfId="1401"/>
    <cellStyle name="Accent2 7" xfId="1402"/>
    <cellStyle name="Accent2 8" xfId="1403"/>
    <cellStyle name="Accent2 9" xfId="1404"/>
    <cellStyle name="Accent3 10" xfId="1405"/>
    <cellStyle name="Accent3 11" xfId="1406"/>
    <cellStyle name="Accent3 2" xfId="1407"/>
    <cellStyle name="Accent3 2 2" xfId="1408"/>
    <cellStyle name="Accent3 2 3" xfId="1409"/>
    <cellStyle name="Accent3 2 4" xfId="1410"/>
    <cellStyle name="Accent3 2 5" xfId="1411"/>
    <cellStyle name="Accent3 3" xfId="1412"/>
    <cellStyle name="Accent3 3 2" xfId="1413"/>
    <cellStyle name="Accent3 3 3" xfId="1414"/>
    <cellStyle name="Accent3 3 4" xfId="1415"/>
    <cellStyle name="Accent3 4" xfId="1416"/>
    <cellStyle name="Accent3 4 2" xfId="1417"/>
    <cellStyle name="Accent3 5" xfId="1418"/>
    <cellStyle name="Accent3 6" xfId="1419"/>
    <cellStyle name="Accent3 6 2" xfId="1420"/>
    <cellStyle name="Accent3 6 3" xfId="1421"/>
    <cellStyle name="Accent3 7" xfId="1422"/>
    <cellStyle name="Accent3 8" xfId="1423"/>
    <cellStyle name="Accent3 9" xfId="1424"/>
    <cellStyle name="Accent4 10" xfId="1425"/>
    <cellStyle name="Accent4 11" xfId="1426"/>
    <cellStyle name="Accent4 2" xfId="1427"/>
    <cellStyle name="Accent4 2 2" xfId="1428"/>
    <cellStyle name="Accent4 2 3" xfId="1429"/>
    <cellStyle name="Accent4 2 4" xfId="1430"/>
    <cellStyle name="Accent4 3" xfId="1431"/>
    <cellStyle name="Accent4 3 2" xfId="1432"/>
    <cellStyle name="Accent4 3 3" xfId="1433"/>
    <cellStyle name="Accent4 3 4" xfId="1434"/>
    <cellStyle name="Accent4 4" xfId="1435"/>
    <cellStyle name="Accent4 4 2" xfId="1436"/>
    <cellStyle name="Accent4 5" xfId="1437"/>
    <cellStyle name="Accent4 6" xfId="1438"/>
    <cellStyle name="Accent4 6 2" xfId="1439"/>
    <cellStyle name="Accent4 6 3" xfId="1440"/>
    <cellStyle name="Accent4 7" xfId="1441"/>
    <cellStyle name="Accent4 8" xfId="1442"/>
    <cellStyle name="Accent4 9" xfId="1443"/>
    <cellStyle name="Accent5 10" xfId="1444"/>
    <cellStyle name="Accent5 2" xfId="1445"/>
    <cellStyle name="Accent5 2 2" xfId="1446"/>
    <cellStyle name="Accent5 2 3" xfId="1447"/>
    <cellStyle name="Accent5 2 4" xfId="1448"/>
    <cellStyle name="Accent5 3" xfId="1449"/>
    <cellStyle name="Accent5 3 2" xfId="1450"/>
    <cellStyle name="Accent5 4" xfId="1451"/>
    <cellStyle name="Accent5 4 2" xfId="1452"/>
    <cellStyle name="Accent5 5" xfId="1453"/>
    <cellStyle name="Accent5 6" xfId="1454"/>
    <cellStyle name="Accent5 7" xfId="1455"/>
    <cellStyle name="Accent5 8" xfId="1456"/>
    <cellStyle name="Accent5 9" xfId="1457"/>
    <cellStyle name="Accent6 10" xfId="1458"/>
    <cellStyle name="Accent6 2" xfId="1459"/>
    <cellStyle name="Accent6 2 2" xfId="1460"/>
    <cellStyle name="Accent6 2 3" xfId="1461"/>
    <cellStyle name="Accent6 2 4" xfId="1462"/>
    <cellStyle name="Accent6 3" xfId="1463"/>
    <cellStyle name="Accent6 3 2" xfId="1464"/>
    <cellStyle name="Accent6 4" xfId="1465"/>
    <cellStyle name="Accent6 4 2" xfId="1466"/>
    <cellStyle name="Accent6 5" xfId="1467"/>
    <cellStyle name="Accent6 6" xfId="1468"/>
    <cellStyle name="Accent6 7" xfId="1469"/>
    <cellStyle name="Accent6 8" xfId="1470"/>
    <cellStyle name="Accent6 9" xfId="1471"/>
    <cellStyle name="Adjustable" xfId="1472"/>
    <cellStyle name="Adjustable 2" xfId="1473"/>
    <cellStyle name="Adjustable 2 2" xfId="1474"/>
    <cellStyle name="Adjustable 2 2 2" xfId="1475"/>
    <cellStyle name="Adjustable 2 2 2 2" xfId="1476"/>
    <cellStyle name="Adjustable 2 2 3" xfId="1477"/>
    <cellStyle name="Adjustable 2 2 4" xfId="1478"/>
    <cellStyle name="Adjustable 3" xfId="1479"/>
    <cellStyle name="Adjustable 3 2" xfId="1480"/>
    <cellStyle name="Adjustable 3 2 2" xfId="1481"/>
    <cellStyle name="Adjustable 3 3" xfId="1482"/>
    <cellStyle name="Adjustable 3 4" xfId="1483"/>
    <cellStyle name="Adjustable 4" xfId="1484"/>
    <cellStyle name="Adjustable 4 2" xfId="1485"/>
    <cellStyle name="Adjustable 4 2 2" xfId="1486"/>
    <cellStyle name="Adjustable 4 3" xfId="1487"/>
    <cellStyle name="Adjustable 4 4" xfId="1488"/>
    <cellStyle name="Adjustable 5" xfId="1489"/>
    <cellStyle name="AFE" xfId="1490"/>
    <cellStyle name="AggblueCels_1x" xfId="1491"/>
    <cellStyle name="AggBoldCells" xfId="1492"/>
    <cellStyle name="AggCels" xfId="1493"/>
    <cellStyle name="AutoFormat-Optionen" xfId="1494"/>
    <cellStyle name="Bad 10" xfId="1495"/>
    <cellStyle name="Bad 2" xfId="1496"/>
    <cellStyle name="Bad 2 2" xfId="1497"/>
    <cellStyle name="Bad 2 3" xfId="1498"/>
    <cellStyle name="Bad 2 4" xfId="1499"/>
    <cellStyle name="Bad 3" xfId="1500"/>
    <cellStyle name="Bad 3 2" xfId="1501"/>
    <cellStyle name="Bad 4" xfId="1502"/>
    <cellStyle name="Bad 4 2" xfId="1503"/>
    <cellStyle name="Bad 5" xfId="1504"/>
    <cellStyle name="Bad 6" xfId="1505"/>
    <cellStyle name="Bad 7" xfId="1506"/>
    <cellStyle name="Bad 8" xfId="1507"/>
    <cellStyle name="Bad 9" xfId="1508"/>
    <cellStyle name="Band 1" xfId="1509"/>
    <cellStyle name="Band 2" xfId="1510"/>
    <cellStyle name="Best" xfId="1511"/>
    <cellStyle name="Best 2" xfId="1512"/>
    <cellStyle name="Best 2 2" xfId="1513"/>
    <cellStyle name="Best 3" xfId="1514"/>
    <cellStyle name="Best 4" xfId="1515"/>
    <cellStyle name="Besuchter Hyperlink" xfId="1516"/>
    <cellStyle name="Blue" xfId="1517"/>
    <cellStyle name="Bold" xfId="1518"/>
    <cellStyle name="Bold 2" xfId="1519"/>
    <cellStyle name="Bold 2 2" xfId="1520"/>
    <cellStyle name="Bucks.0" xfId="1521"/>
    <cellStyle name="Bucks.2" xfId="1522"/>
    <cellStyle name="Bucks_B.0" xfId="1523"/>
    <cellStyle name="Bullet" xfId="1524"/>
    <cellStyle name="CALC Amount" xfId="1525"/>
    <cellStyle name="Calc Currency (0)" xfId="1526"/>
    <cellStyle name="Calc Currency (2)" xfId="1527"/>
    <cellStyle name="Calc Percent (0)" xfId="1528"/>
    <cellStyle name="Calc Percent (1)" xfId="1529"/>
    <cellStyle name="Calc Percent (2)" xfId="1530"/>
    <cellStyle name="Calc Units (0)" xfId="1531"/>
    <cellStyle name="Calc Units (1)" xfId="1532"/>
    <cellStyle name="Calc Units (2)" xfId="1533"/>
    <cellStyle name="Calculated" xfId="1534"/>
    <cellStyle name="Calculation 10" xfId="1535"/>
    <cellStyle name="Calculation 11" xfId="1536"/>
    <cellStyle name="Calculation 12" xfId="1537"/>
    <cellStyle name="Calculation 13" xfId="1538"/>
    <cellStyle name="Calculation 2" xfId="1539"/>
    <cellStyle name="Calculation 2 10" xfId="1540"/>
    <cellStyle name="Calculation 2 11" xfId="1541"/>
    <cellStyle name="Calculation 2 12" xfId="1542"/>
    <cellStyle name="Calculation 2 13" xfId="1543"/>
    <cellStyle name="Calculation 2 14" xfId="1544"/>
    <cellStyle name="Calculation 2 15" xfId="1545"/>
    <cellStyle name="Calculation 2 16" xfId="1546"/>
    <cellStyle name="Calculation 2 17" xfId="1547"/>
    <cellStyle name="Calculation 2 18" xfId="1548"/>
    <cellStyle name="Calculation 2 19" xfId="1549"/>
    <cellStyle name="Calculation 2 2" xfId="1550"/>
    <cellStyle name="Calculation 2 2 2" xfId="1551"/>
    <cellStyle name="Calculation 2 2 2 2" xfId="1552"/>
    <cellStyle name="Calculation 2 2 3" xfId="1553"/>
    <cellStyle name="Calculation 2 2 4" xfId="1554"/>
    <cellStyle name="Calculation 2 20" xfId="1555"/>
    <cellStyle name="Calculation 2 21" xfId="1556"/>
    <cellStyle name="Calculation 2 22" xfId="1557"/>
    <cellStyle name="Calculation 2 23" xfId="1558"/>
    <cellStyle name="Calculation 2 24" xfId="1559"/>
    <cellStyle name="Calculation 2 25" xfId="1560"/>
    <cellStyle name="Calculation 2 26" xfId="1561"/>
    <cellStyle name="Calculation 2 27" xfId="1562"/>
    <cellStyle name="Calculation 2 28" xfId="1563"/>
    <cellStyle name="Calculation 2 29" xfId="1564"/>
    <cellStyle name="Calculation 2 3" xfId="1565"/>
    <cellStyle name="Calculation 2 3 2" xfId="1566"/>
    <cellStyle name="Calculation 2 3 3" xfId="1567"/>
    <cellStyle name="Calculation 2 30" xfId="1568"/>
    <cellStyle name="Calculation 2 31" xfId="1569"/>
    <cellStyle name="Calculation 2 32" xfId="1570"/>
    <cellStyle name="Calculation 2 33" xfId="1571"/>
    <cellStyle name="Calculation 2 34" xfId="1572"/>
    <cellStyle name="Calculation 2 35" xfId="1573"/>
    <cellStyle name="Calculation 2 36" xfId="1574"/>
    <cellStyle name="Calculation 2 37" xfId="1575"/>
    <cellStyle name="Calculation 2 38" xfId="1576"/>
    <cellStyle name="Calculation 2 39" xfId="1577"/>
    <cellStyle name="Calculation 2 4" xfId="1578"/>
    <cellStyle name="Calculation 2 4 2" xfId="1579"/>
    <cellStyle name="Calculation 2 40" xfId="1580"/>
    <cellStyle name="Calculation 2 5" xfId="1581"/>
    <cellStyle name="Calculation 2 6" xfId="1582"/>
    <cellStyle name="Calculation 2 7" xfId="1583"/>
    <cellStyle name="Calculation 2 8" xfId="1584"/>
    <cellStyle name="Calculation 2 9" xfId="1585"/>
    <cellStyle name="Calculation 2_FES2013 charts 2050 and progress" xfId="1586"/>
    <cellStyle name="Calculation 3" xfId="1587"/>
    <cellStyle name="Calculation 3 10" xfId="1588"/>
    <cellStyle name="Calculation 3 11" xfId="1589"/>
    <cellStyle name="Calculation 3 12" xfId="1590"/>
    <cellStyle name="Calculation 3 13" xfId="1591"/>
    <cellStyle name="Calculation 3 14" xfId="1592"/>
    <cellStyle name="Calculation 3 15" xfId="1593"/>
    <cellStyle name="Calculation 3 16" xfId="1594"/>
    <cellStyle name="Calculation 3 17" xfId="1595"/>
    <cellStyle name="Calculation 3 18" xfId="1596"/>
    <cellStyle name="Calculation 3 19" xfId="1597"/>
    <cellStyle name="Calculation 3 2" xfId="1598"/>
    <cellStyle name="Calculation 3 2 2" xfId="1599"/>
    <cellStyle name="Calculation 3 20" xfId="1600"/>
    <cellStyle name="Calculation 3 21" xfId="1601"/>
    <cellStyle name="Calculation 3 22" xfId="1602"/>
    <cellStyle name="Calculation 3 23" xfId="1603"/>
    <cellStyle name="Calculation 3 24" xfId="1604"/>
    <cellStyle name="Calculation 3 25" xfId="1605"/>
    <cellStyle name="Calculation 3 26" xfId="1606"/>
    <cellStyle name="Calculation 3 27" xfId="1607"/>
    <cellStyle name="Calculation 3 28" xfId="1608"/>
    <cellStyle name="Calculation 3 29" xfId="1609"/>
    <cellStyle name="Calculation 3 3" xfId="1610"/>
    <cellStyle name="Calculation 3 3 2" xfId="1611"/>
    <cellStyle name="Calculation 3 30" xfId="1612"/>
    <cellStyle name="Calculation 3 31" xfId="1613"/>
    <cellStyle name="Calculation 3 32" xfId="1614"/>
    <cellStyle name="Calculation 3 33" xfId="1615"/>
    <cellStyle name="Calculation 3 34" xfId="1616"/>
    <cellStyle name="Calculation 3 35" xfId="1617"/>
    <cellStyle name="Calculation 3 36" xfId="1618"/>
    <cellStyle name="Calculation 3 37" xfId="1619"/>
    <cellStyle name="Calculation 3 38" xfId="1620"/>
    <cellStyle name="Calculation 3 39" xfId="1621"/>
    <cellStyle name="Calculation 3 4" xfId="1622"/>
    <cellStyle name="Calculation 3 40" xfId="1623"/>
    <cellStyle name="Calculation 3 5" xfId="1624"/>
    <cellStyle name="Calculation 3 6" xfId="1625"/>
    <cellStyle name="Calculation 3 7" xfId="1626"/>
    <cellStyle name="Calculation 3 8" xfId="1627"/>
    <cellStyle name="Calculation 3 9" xfId="1628"/>
    <cellStyle name="Calculation 4" xfId="1629"/>
    <cellStyle name="Calculation 4 10" xfId="1630"/>
    <cellStyle name="Calculation 4 11" xfId="1631"/>
    <cellStyle name="Calculation 4 12" xfId="1632"/>
    <cellStyle name="Calculation 4 13" xfId="1633"/>
    <cellStyle name="Calculation 4 14" xfId="1634"/>
    <cellStyle name="Calculation 4 15" xfId="1635"/>
    <cellStyle name="Calculation 4 16" xfId="1636"/>
    <cellStyle name="Calculation 4 17" xfId="1637"/>
    <cellStyle name="Calculation 4 18" xfId="1638"/>
    <cellStyle name="Calculation 4 19" xfId="1639"/>
    <cellStyle name="Calculation 4 2" xfId="1640"/>
    <cellStyle name="Calculation 4 20" xfId="1641"/>
    <cellStyle name="Calculation 4 21" xfId="1642"/>
    <cellStyle name="Calculation 4 22" xfId="1643"/>
    <cellStyle name="Calculation 4 23" xfId="1644"/>
    <cellStyle name="Calculation 4 24" xfId="1645"/>
    <cellStyle name="Calculation 4 25" xfId="1646"/>
    <cellStyle name="Calculation 4 26" xfId="1647"/>
    <cellStyle name="Calculation 4 27" xfId="1648"/>
    <cellStyle name="Calculation 4 28" xfId="1649"/>
    <cellStyle name="Calculation 4 29" xfId="1650"/>
    <cellStyle name="Calculation 4 3" xfId="1651"/>
    <cellStyle name="Calculation 4 30" xfId="1652"/>
    <cellStyle name="Calculation 4 31" xfId="1653"/>
    <cellStyle name="Calculation 4 32" xfId="1654"/>
    <cellStyle name="Calculation 4 33" xfId="1655"/>
    <cellStyle name="Calculation 4 34" xfId="1656"/>
    <cellStyle name="Calculation 4 35" xfId="1657"/>
    <cellStyle name="Calculation 4 36" xfId="1658"/>
    <cellStyle name="Calculation 4 37" xfId="1659"/>
    <cellStyle name="Calculation 4 38" xfId="1660"/>
    <cellStyle name="Calculation 4 4" xfId="1661"/>
    <cellStyle name="Calculation 4 5" xfId="1662"/>
    <cellStyle name="Calculation 4 6" xfId="1663"/>
    <cellStyle name="Calculation 4 7" xfId="1664"/>
    <cellStyle name="Calculation 4 8" xfId="1665"/>
    <cellStyle name="Calculation 4 9" xfId="1666"/>
    <cellStyle name="Calculation 5" xfId="1667"/>
    <cellStyle name="Calculation 5 2" xfId="1668"/>
    <cellStyle name="Calculation 6" xfId="1669"/>
    <cellStyle name="Calculation 6 2" xfId="1670"/>
    <cellStyle name="Calculation 6 3" xfId="1671"/>
    <cellStyle name="Calculation 7" xfId="1672"/>
    <cellStyle name="Calculation 8" xfId="1673"/>
    <cellStyle name="Calculation 9" xfId="1674"/>
    <cellStyle name="CellBlue1" xfId="1675"/>
    <cellStyle name="CellNationValue" xfId="1676"/>
    <cellStyle name="CellNationValue 10" xfId="1677"/>
    <cellStyle name="CellNationValue 11" xfId="1678"/>
    <cellStyle name="CellNationValue 12" xfId="1679"/>
    <cellStyle name="CellNationValue 13" xfId="1680"/>
    <cellStyle name="CellNationValue 14" xfId="1681"/>
    <cellStyle name="CellNationValue 15" xfId="1682"/>
    <cellStyle name="CellNationValue 16" xfId="1683"/>
    <cellStyle name="CellNationValue 17" xfId="1684"/>
    <cellStyle name="CellNationValue 18" xfId="1685"/>
    <cellStyle name="CellNationValue 19" xfId="1686"/>
    <cellStyle name="CellNationValue 2" xfId="1687"/>
    <cellStyle name="CellNationValue 20" xfId="1688"/>
    <cellStyle name="CellNationValue 21" xfId="1689"/>
    <cellStyle name="CellNationValue 22" xfId="1690"/>
    <cellStyle name="CellNationValue 23" xfId="1691"/>
    <cellStyle name="CellNationValue 24" xfId="1692"/>
    <cellStyle name="CellNationValue 25" xfId="1693"/>
    <cellStyle name="CellNationValue 26" xfId="1694"/>
    <cellStyle name="CellNationValue 27" xfId="1695"/>
    <cellStyle name="CellNationValue 28" xfId="1696"/>
    <cellStyle name="CellNationValue 29" xfId="1697"/>
    <cellStyle name="CellNationValue 3" xfId="1698"/>
    <cellStyle name="CellNationValue 30" xfId="1699"/>
    <cellStyle name="CellNationValue 31" xfId="1700"/>
    <cellStyle name="CellNationValue 4" xfId="1701"/>
    <cellStyle name="CellNationValue 5" xfId="1702"/>
    <cellStyle name="CellNationValue 6" xfId="1703"/>
    <cellStyle name="CellNationValue 7" xfId="1704"/>
    <cellStyle name="CellNationValue 8" xfId="1705"/>
    <cellStyle name="CellNationValue 9" xfId="1706"/>
    <cellStyle name="Check Cell 10" xfId="1707"/>
    <cellStyle name="Check Cell 11" xfId="1708"/>
    <cellStyle name="Check Cell 2" xfId="1709"/>
    <cellStyle name="Check Cell 2 10" xfId="1710"/>
    <cellStyle name="Check Cell 2 11" xfId="1711"/>
    <cellStyle name="Check Cell 2 12" xfId="1712"/>
    <cellStyle name="Check Cell 2 13" xfId="1713"/>
    <cellStyle name="Check Cell 2 2" xfId="1714"/>
    <cellStyle name="Check Cell 2 2 2" xfId="1715"/>
    <cellStyle name="Check Cell 2 2 3" xfId="1716"/>
    <cellStyle name="Check Cell 2 2 4" xfId="1717"/>
    <cellStyle name="Check Cell 2 2 5" xfId="1718"/>
    <cellStyle name="Check Cell 2 2 6" xfId="1719"/>
    <cellStyle name="Check Cell 2 2 7" xfId="1720"/>
    <cellStyle name="Check Cell 2 2 8" xfId="1721"/>
    <cellStyle name="Check Cell 2 2 9" xfId="1722"/>
    <cellStyle name="Check Cell 2 3" xfId="1723"/>
    <cellStyle name="Check Cell 2 4" xfId="1724"/>
    <cellStyle name="Check Cell 2 5" xfId="1725"/>
    <cellStyle name="Check Cell 2 6" xfId="1726"/>
    <cellStyle name="Check Cell 2 7" xfId="1727"/>
    <cellStyle name="Check Cell 2 8" xfId="1728"/>
    <cellStyle name="Check Cell 2 9" xfId="1729"/>
    <cellStyle name="Check Cell 3" xfId="1730"/>
    <cellStyle name="Check Cell 3 10" xfId="1731"/>
    <cellStyle name="Check Cell 3 11" xfId="1732"/>
    <cellStyle name="Check Cell 3 12" xfId="1733"/>
    <cellStyle name="Check Cell 3 13" xfId="1734"/>
    <cellStyle name="Check Cell 3 2" xfId="1735"/>
    <cellStyle name="Check Cell 3 2 10" xfId="1736"/>
    <cellStyle name="Check Cell 3 2 11" xfId="1737"/>
    <cellStyle name="Check Cell 3 2 2" xfId="1738"/>
    <cellStyle name="Check Cell 3 2 3" xfId="1739"/>
    <cellStyle name="Check Cell 3 2 4" xfId="1740"/>
    <cellStyle name="Check Cell 3 2 5" xfId="1741"/>
    <cellStyle name="Check Cell 3 2 6" xfId="1742"/>
    <cellStyle name="Check Cell 3 2 7" xfId="1743"/>
    <cellStyle name="Check Cell 3 2 8" xfId="1744"/>
    <cellStyle name="Check Cell 3 2 9" xfId="1745"/>
    <cellStyle name="Check Cell 3 3" xfId="1746"/>
    <cellStyle name="Check Cell 3 3 2" xfId="1747"/>
    <cellStyle name="Check Cell 3 4" xfId="1748"/>
    <cellStyle name="Check Cell 3 5" xfId="1749"/>
    <cellStyle name="Check Cell 3 6" xfId="1750"/>
    <cellStyle name="Check Cell 3 7" xfId="1751"/>
    <cellStyle name="Check Cell 3 8" xfId="1752"/>
    <cellStyle name="Check Cell 3 9" xfId="1753"/>
    <cellStyle name="Check Cell 4" xfId="1754"/>
    <cellStyle name="Check Cell 4 10" xfId="1755"/>
    <cellStyle name="Check Cell 4 11" xfId="1756"/>
    <cellStyle name="Check Cell 4 2" xfId="1757"/>
    <cellStyle name="Check Cell 4 3" xfId="1758"/>
    <cellStyle name="Check Cell 4 4" xfId="1759"/>
    <cellStyle name="Check Cell 4 5" xfId="1760"/>
    <cellStyle name="Check Cell 4 6" xfId="1761"/>
    <cellStyle name="Check Cell 4 7" xfId="1762"/>
    <cellStyle name="Check Cell 4 8" xfId="1763"/>
    <cellStyle name="Check Cell 4 9" xfId="1764"/>
    <cellStyle name="Check Cell 5" xfId="1765"/>
    <cellStyle name="Check Cell 5 2" xfId="1766"/>
    <cellStyle name="Check Cell 5 3" xfId="1767"/>
    <cellStyle name="Check Cell 5 4" xfId="1768"/>
    <cellStyle name="Check Cell 5 5" xfId="1769"/>
    <cellStyle name="Check Cell 5 6" xfId="1770"/>
    <cellStyle name="Check Cell 5 7" xfId="1771"/>
    <cellStyle name="Check Cell 5 8" xfId="1772"/>
    <cellStyle name="Check Cell 5 9" xfId="1773"/>
    <cellStyle name="Check Cell 6" xfId="1774"/>
    <cellStyle name="Check Cell 6 2" xfId="1775"/>
    <cellStyle name="Check Cell 6 3" xfId="1776"/>
    <cellStyle name="Check Cell 7" xfId="1777"/>
    <cellStyle name="Check Cell 8" xfId="1778"/>
    <cellStyle name="Check Cell 9" xfId="1779"/>
    <cellStyle name="CheckCell_RP" xfId="1780"/>
    <cellStyle name="CheckCelLbll_RP" xfId="1781"/>
    <cellStyle name="CodeOutput_RP" xfId="1782"/>
    <cellStyle name="Colhead" xfId="1783"/>
    <cellStyle name="Column_Heading_RP" xfId="19"/>
    <cellStyle name="ColumnHeading" xfId="1784"/>
    <cellStyle name="ColumnHeadings" xfId="1785"/>
    <cellStyle name="ColumnHeadings2" xfId="1786"/>
    <cellStyle name="Comma" xfId="11" builtinId="3"/>
    <cellStyle name="Comma [0.0]" xfId="1787"/>
    <cellStyle name="Comma [0.0] 2" xfId="1788"/>
    <cellStyle name="Comma [0.0] 2 2" xfId="1789"/>
    <cellStyle name="Comma [0.0] 2 2 2" xfId="1790"/>
    <cellStyle name="Comma [0.0] 2 2 2 2" xfId="1791"/>
    <cellStyle name="Comma [0.0] 2 2 3" xfId="1792"/>
    <cellStyle name="Comma [0.0] 2 2 4" xfId="1793"/>
    <cellStyle name="Comma [0.0] 2 3" xfId="1794"/>
    <cellStyle name="Comma [0.0] 2 3 2" xfId="1795"/>
    <cellStyle name="Comma [0.0] 2 3 2 2" xfId="1796"/>
    <cellStyle name="Comma [0.0] 2 3 3" xfId="1797"/>
    <cellStyle name="Comma [0.0] 2 3 4" xfId="1798"/>
    <cellStyle name="Comma [0.0] 2 4" xfId="1799"/>
    <cellStyle name="Comma [0.0] 2 4 2" xfId="1800"/>
    <cellStyle name="Comma [0.0] 2 5" xfId="1801"/>
    <cellStyle name="Comma [0.0] 2 6" xfId="1802"/>
    <cellStyle name="Comma [0.0] 3" xfId="1803"/>
    <cellStyle name="Comma [0.0] 3 2" xfId="1804"/>
    <cellStyle name="Comma [0.0] 3 2 2" xfId="1805"/>
    <cellStyle name="Comma [0.0] 3 2 2 2" xfId="1806"/>
    <cellStyle name="Comma [0.0] 3 2 3" xfId="1807"/>
    <cellStyle name="Comma [0.0] 3 2 4" xfId="1808"/>
    <cellStyle name="Comma [0.0] 3 3" xfId="1809"/>
    <cellStyle name="Comma [0.0] 3 3 2" xfId="1810"/>
    <cellStyle name="Comma [0.0] 3 4" xfId="1811"/>
    <cellStyle name="Comma [0.0] 3 5" xfId="1812"/>
    <cellStyle name="Comma [0.0] 4" xfId="1813"/>
    <cellStyle name="Comma [0.0] 4 2" xfId="1814"/>
    <cellStyle name="Comma [0.0] 4 2 2" xfId="1815"/>
    <cellStyle name="Comma [0.0] 4 3" xfId="1816"/>
    <cellStyle name="Comma [0.0] 4 4" xfId="1817"/>
    <cellStyle name="Comma [0.0] 5" xfId="1818"/>
    <cellStyle name="Comma [0.0] 5 2" xfId="1819"/>
    <cellStyle name="Comma [0.0] 5 2 2" xfId="1820"/>
    <cellStyle name="Comma [0.0] 5 3" xfId="1821"/>
    <cellStyle name="Comma [0.0] 5 4" xfId="1822"/>
    <cellStyle name="Comma [0.0] 6" xfId="1823"/>
    <cellStyle name="Comma [0.0] 6 2" xfId="1824"/>
    <cellStyle name="Comma [0.0] 7" xfId="1825"/>
    <cellStyle name="Comma [0.0] 8" xfId="1826"/>
    <cellStyle name="Comma [0.0]_1" xfId="1827"/>
    <cellStyle name="Comma [0] 10" xfId="1828"/>
    <cellStyle name="Comma [0] 10 2" xfId="1829"/>
    <cellStyle name="Comma [0] 10 2 2" xfId="1830"/>
    <cellStyle name="Comma [0] 10 2 2 2" xfId="1831"/>
    <cellStyle name="Comma [0] 10 2 3" xfId="1832"/>
    <cellStyle name="Comma [0] 10 2 4" xfId="1833"/>
    <cellStyle name="Comma [0] 10 3" xfId="1834"/>
    <cellStyle name="Comma [0] 10 3 2" xfId="1835"/>
    <cellStyle name="Comma [0] 10 3 3" xfId="1836"/>
    <cellStyle name="Comma [0] 10 4" xfId="1837"/>
    <cellStyle name="Comma [0] 10 5" xfId="1838"/>
    <cellStyle name="Comma [0] 11" xfId="1839"/>
    <cellStyle name="Comma [0] 11 2" xfId="1840"/>
    <cellStyle name="Comma [0] 11 2 2" xfId="1841"/>
    <cellStyle name="Comma [0] 11 2 2 2" xfId="1842"/>
    <cellStyle name="Comma [0] 11 2 3" xfId="1843"/>
    <cellStyle name="Comma [0] 11 2 4" xfId="1844"/>
    <cellStyle name="Comma [0] 11 3" xfId="1845"/>
    <cellStyle name="Comma [0] 11 3 2" xfId="1846"/>
    <cellStyle name="Comma [0] 11 3 3" xfId="1847"/>
    <cellStyle name="Comma [0] 11 4" xfId="1848"/>
    <cellStyle name="Comma [0] 11 5" xfId="1849"/>
    <cellStyle name="Comma [0] 12" xfId="1850"/>
    <cellStyle name="Comma [0] 12 2" xfId="1851"/>
    <cellStyle name="Comma [0] 12 2 2" xfId="1852"/>
    <cellStyle name="Comma [0] 12 2 2 2" xfId="1853"/>
    <cellStyle name="Comma [0] 12 2 3" xfId="1854"/>
    <cellStyle name="Comma [0] 12 2 4" xfId="1855"/>
    <cellStyle name="Comma [0] 12 3" xfId="1856"/>
    <cellStyle name="Comma [0] 12 3 2" xfId="1857"/>
    <cellStyle name="Comma [0] 12 3 3" xfId="1858"/>
    <cellStyle name="Comma [0] 12 4" xfId="1859"/>
    <cellStyle name="Comma [0] 12 5" xfId="1860"/>
    <cellStyle name="Comma [0] 13" xfId="1861"/>
    <cellStyle name="Comma [0] 13 2" xfId="1862"/>
    <cellStyle name="Comma [0] 13 2 2" xfId="1863"/>
    <cellStyle name="Comma [0] 13 2 2 2" xfId="1864"/>
    <cellStyle name="Comma [0] 13 2 3" xfId="1865"/>
    <cellStyle name="Comma [0] 13 2 4" xfId="1866"/>
    <cellStyle name="Comma [0] 13 3" xfId="1867"/>
    <cellStyle name="Comma [0] 13 3 2" xfId="1868"/>
    <cellStyle name="Comma [0] 13 3 3" xfId="1869"/>
    <cellStyle name="Comma [0] 13 4" xfId="1870"/>
    <cellStyle name="Comma [0] 13 5" xfId="1871"/>
    <cellStyle name="Comma [0] 14" xfId="1872"/>
    <cellStyle name="Comma [0] 14 2" xfId="1873"/>
    <cellStyle name="Comma [0] 14 2 2" xfId="1874"/>
    <cellStyle name="Comma [0] 14 2 2 2" xfId="1875"/>
    <cellStyle name="Comma [0] 14 2 3" xfId="1876"/>
    <cellStyle name="Comma [0] 14 2 4" xfId="1877"/>
    <cellStyle name="Comma [0] 14 3" xfId="1878"/>
    <cellStyle name="Comma [0] 14 3 2" xfId="1879"/>
    <cellStyle name="Comma [0] 14 3 3" xfId="1880"/>
    <cellStyle name="Comma [0] 14 4" xfId="1881"/>
    <cellStyle name="Comma [0] 14 5" xfId="1882"/>
    <cellStyle name="Comma [0] 15" xfId="1883"/>
    <cellStyle name="Comma [0] 15 2" xfId="1884"/>
    <cellStyle name="Comma [0] 15 2 2" xfId="1885"/>
    <cellStyle name="Comma [0] 15 2 2 2" xfId="1886"/>
    <cellStyle name="Comma [0] 15 2 3" xfId="1887"/>
    <cellStyle name="Comma [0] 15 2 4" xfId="1888"/>
    <cellStyle name="Comma [0] 15 3" xfId="1889"/>
    <cellStyle name="Comma [0] 15 3 2" xfId="1890"/>
    <cellStyle name="Comma [0] 15 3 3" xfId="1891"/>
    <cellStyle name="Comma [0] 15 4" xfId="1892"/>
    <cellStyle name="Comma [0] 15 5" xfId="1893"/>
    <cellStyle name="Comma [0] 16" xfId="1894"/>
    <cellStyle name="Comma [0] 16 2" xfId="1895"/>
    <cellStyle name="Comma [0] 16 2 2" xfId="1896"/>
    <cellStyle name="Comma [0] 16 2 2 2" xfId="1897"/>
    <cellStyle name="Comma [0] 16 2 3" xfId="1898"/>
    <cellStyle name="Comma [0] 16 2 4" xfId="1899"/>
    <cellStyle name="Comma [0] 16 3" xfId="1900"/>
    <cellStyle name="Comma [0] 16 3 2" xfId="1901"/>
    <cellStyle name="Comma [0] 16 3 3" xfId="1902"/>
    <cellStyle name="Comma [0] 16 4" xfId="1903"/>
    <cellStyle name="Comma [0] 16 5" xfId="1904"/>
    <cellStyle name="Comma [0] 17" xfId="1905"/>
    <cellStyle name="Comma [0] 17 2" xfId="1906"/>
    <cellStyle name="Comma [0] 17 2 2" xfId="1907"/>
    <cellStyle name="Comma [0] 17 2 2 2" xfId="1908"/>
    <cellStyle name="Comma [0] 17 2 3" xfId="1909"/>
    <cellStyle name="Comma [0] 17 2 4" xfId="1910"/>
    <cellStyle name="Comma [0] 17 3" xfId="1911"/>
    <cellStyle name="Comma [0] 17 3 2" xfId="1912"/>
    <cellStyle name="Comma [0] 17 3 3" xfId="1913"/>
    <cellStyle name="Comma [0] 17 4" xfId="1914"/>
    <cellStyle name="Comma [0] 17 5" xfId="1915"/>
    <cellStyle name="Comma [0] 18" xfId="1916"/>
    <cellStyle name="Comma [0] 18 2" xfId="1917"/>
    <cellStyle name="Comma [0] 18 2 2" xfId="1918"/>
    <cellStyle name="Comma [0] 18 2 2 2" xfId="1919"/>
    <cellStyle name="Comma [0] 18 2 3" xfId="1920"/>
    <cellStyle name="Comma [0] 18 2 4" xfId="1921"/>
    <cellStyle name="Comma [0] 18 3" xfId="1922"/>
    <cellStyle name="Comma [0] 18 3 2" xfId="1923"/>
    <cellStyle name="Comma [0] 18 3 3" xfId="1924"/>
    <cellStyle name="Comma [0] 18 4" xfId="1925"/>
    <cellStyle name="Comma [0] 18 5" xfId="1926"/>
    <cellStyle name="Comma [0] 19" xfId="1927"/>
    <cellStyle name="Comma [0] 19 2" xfId="1928"/>
    <cellStyle name="Comma [0] 19 2 2" xfId="1929"/>
    <cellStyle name="Comma [0] 19 2 2 2" xfId="1930"/>
    <cellStyle name="Comma [0] 19 2 3" xfId="1931"/>
    <cellStyle name="Comma [0] 19 2 4" xfId="1932"/>
    <cellStyle name="Comma [0] 19 3" xfId="1933"/>
    <cellStyle name="Comma [0] 19 3 2" xfId="1934"/>
    <cellStyle name="Comma [0] 19 3 3" xfId="1935"/>
    <cellStyle name="Comma [0] 19 4" xfId="1936"/>
    <cellStyle name="Comma [0] 19 5" xfId="1937"/>
    <cellStyle name="Comma [0] 2" xfId="1938"/>
    <cellStyle name="Comma [0] 2 2" xfId="1939"/>
    <cellStyle name="Comma [0] 2 2 2" xfId="1940"/>
    <cellStyle name="Comma [0] 2 2 2 2" xfId="1941"/>
    <cellStyle name="Comma [0] 2 2 3" xfId="1942"/>
    <cellStyle name="Comma [0] 2 3" xfId="1943"/>
    <cellStyle name="Comma [0] 2 3 2" xfId="1944"/>
    <cellStyle name="Comma [0] 2 4" xfId="1945"/>
    <cellStyle name="Comma [0] 2 5" xfId="1946"/>
    <cellStyle name="Comma [0] 20" xfId="1947"/>
    <cellStyle name="Comma [0] 20 2" xfId="1948"/>
    <cellStyle name="Comma [0] 20 2 2" xfId="1949"/>
    <cellStyle name="Comma [0] 20 2 2 2" xfId="1950"/>
    <cellStyle name="Comma [0] 20 2 3" xfId="1951"/>
    <cellStyle name="Comma [0] 20 2 4" xfId="1952"/>
    <cellStyle name="Comma [0] 20 3" xfId="1953"/>
    <cellStyle name="Comma [0] 20 3 2" xfId="1954"/>
    <cellStyle name="Comma [0] 20 3 3" xfId="1955"/>
    <cellStyle name="Comma [0] 20 4" xfId="1956"/>
    <cellStyle name="Comma [0] 20 5" xfId="1957"/>
    <cellStyle name="Comma [0] 21" xfId="1958"/>
    <cellStyle name="Comma [0] 21 2" xfId="1959"/>
    <cellStyle name="Comma [0] 21 2 2" xfId="1960"/>
    <cellStyle name="Comma [0] 21 2 2 2" xfId="1961"/>
    <cellStyle name="Comma [0] 21 2 3" xfId="1962"/>
    <cellStyle name="Comma [0] 21 2 4" xfId="1963"/>
    <cellStyle name="Comma [0] 21 3" xfId="1964"/>
    <cellStyle name="Comma [0] 21 3 2" xfId="1965"/>
    <cellStyle name="Comma [0] 21 3 3" xfId="1966"/>
    <cellStyle name="Comma [0] 21 4" xfId="1967"/>
    <cellStyle name="Comma [0] 21 5" xfId="1968"/>
    <cellStyle name="Comma [0] 22" xfId="1969"/>
    <cellStyle name="Comma [0] 22 2" xfId="1970"/>
    <cellStyle name="Comma [0] 22 2 2" xfId="1971"/>
    <cellStyle name="Comma [0] 22 2 2 2" xfId="1972"/>
    <cellStyle name="Comma [0] 22 2 3" xfId="1973"/>
    <cellStyle name="Comma [0] 22 2 4" xfId="1974"/>
    <cellStyle name="Comma [0] 22 3" xfId="1975"/>
    <cellStyle name="Comma [0] 22 3 2" xfId="1976"/>
    <cellStyle name="Comma [0] 22 3 3" xfId="1977"/>
    <cellStyle name="Comma [0] 22 4" xfId="1978"/>
    <cellStyle name="Comma [0] 22 5" xfId="1979"/>
    <cellStyle name="Comma [0] 23" xfId="1980"/>
    <cellStyle name="Comma [0] 23 2" xfId="1981"/>
    <cellStyle name="Comma [0] 23 2 2" xfId="1982"/>
    <cellStyle name="Comma [0] 23 2 2 2" xfId="1983"/>
    <cellStyle name="Comma [0] 23 2 3" xfId="1984"/>
    <cellStyle name="Comma [0] 23 2 4" xfId="1985"/>
    <cellStyle name="Comma [0] 23 3" xfId="1986"/>
    <cellStyle name="Comma [0] 23 3 2" xfId="1987"/>
    <cellStyle name="Comma [0] 23 3 3" xfId="1988"/>
    <cellStyle name="Comma [0] 23 4" xfId="1989"/>
    <cellStyle name="Comma [0] 23 5" xfId="1990"/>
    <cellStyle name="Comma [0] 24" xfId="1991"/>
    <cellStyle name="Comma [0] 24 2" xfId="1992"/>
    <cellStyle name="Comma [0] 24 2 2" xfId="1993"/>
    <cellStyle name="Comma [0] 24 2 2 2" xfId="1994"/>
    <cellStyle name="Comma [0] 24 2 3" xfId="1995"/>
    <cellStyle name="Comma [0] 24 2 4" xfId="1996"/>
    <cellStyle name="Comma [0] 24 3" xfId="1997"/>
    <cellStyle name="Comma [0] 24 3 2" xfId="1998"/>
    <cellStyle name="Comma [0] 24 3 3" xfId="1999"/>
    <cellStyle name="Comma [0] 24 4" xfId="2000"/>
    <cellStyle name="Comma [0] 24 5" xfId="2001"/>
    <cellStyle name="Comma [0] 25" xfId="2002"/>
    <cellStyle name="Comma [0] 25 2" xfId="2003"/>
    <cellStyle name="Comma [0] 25 2 2" xfId="2004"/>
    <cellStyle name="Comma [0] 25 2 2 2" xfId="2005"/>
    <cellStyle name="Comma [0] 25 2 3" xfId="2006"/>
    <cellStyle name="Comma [0] 25 2 4" xfId="2007"/>
    <cellStyle name="Comma [0] 25 3" xfId="2008"/>
    <cellStyle name="Comma [0] 25 3 2" xfId="2009"/>
    <cellStyle name="Comma [0] 25 3 3" xfId="2010"/>
    <cellStyle name="Comma [0] 25 4" xfId="2011"/>
    <cellStyle name="Comma [0] 25 5" xfId="2012"/>
    <cellStyle name="Comma [0] 26" xfId="2013"/>
    <cellStyle name="Comma [0] 26 2" xfId="2014"/>
    <cellStyle name="Comma [0] 26 2 2" xfId="2015"/>
    <cellStyle name="Comma [0] 26 2 2 2" xfId="2016"/>
    <cellStyle name="Comma [0] 26 2 3" xfId="2017"/>
    <cellStyle name="Comma [0] 26 2 4" xfId="2018"/>
    <cellStyle name="Comma [0] 26 3" xfId="2019"/>
    <cellStyle name="Comma [0] 26 3 2" xfId="2020"/>
    <cellStyle name="Comma [0] 26 3 3" xfId="2021"/>
    <cellStyle name="Comma [0] 26 4" xfId="2022"/>
    <cellStyle name="Comma [0] 26 5" xfId="2023"/>
    <cellStyle name="Comma [0] 27" xfId="2024"/>
    <cellStyle name="Comma [0] 27 2" xfId="2025"/>
    <cellStyle name="Comma [0] 27 2 2" xfId="2026"/>
    <cellStyle name="Comma [0] 27 2 2 2" xfId="2027"/>
    <cellStyle name="Comma [0] 27 2 3" xfId="2028"/>
    <cellStyle name="Comma [0] 27 2 4" xfId="2029"/>
    <cellStyle name="Comma [0] 27 3" xfId="2030"/>
    <cellStyle name="Comma [0] 27 3 2" xfId="2031"/>
    <cellStyle name="Comma [0] 27 3 3" xfId="2032"/>
    <cellStyle name="Comma [0] 27 4" xfId="2033"/>
    <cellStyle name="Comma [0] 27 5" xfId="2034"/>
    <cellStyle name="Comma [0] 28" xfId="2035"/>
    <cellStyle name="Comma [0] 28 2" xfId="2036"/>
    <cellStyle name="Comma [0] 28 2 2" xfId="2037"/>
    <cellStyle name="Comma [0] 28 2 2 2" xfId="2038"/>
    <cellStyle name="Comma [0] 28 2 3" xfId="2039"/>
    <cellStyle name="Comma [0] 28 2 4" xfId="2040"/>
    <cellStyle name="Comma [0] 28 3" xfId="2041"/>
    <cellStyle name="Comma [0] 28 3 2" xfId="2042"/>
    <cellStyle name="Comma [0] 28 3 3" xfId="2043"/>
    <cellStyle name="Comma [0] 28 4" xfId="2044"/>
    <cellStyle name="Comma [0] 28 5" xfId="2045"/>
    <cellStyle name="Comma [0] 29" xfId="2046"/>
    <cellStyle name="Comma [0] 29 2" xfId="2047"/>
    <cellStyle name="Comma [0] 29 2 2" xfId="2048"/>
    <cellStyle name="Comma [0] 29 2 2 2" xfId="2049"/>
    <cellStyle name="Comma [0] 29 2 3" xfId="2050"/>
    <cellStyle name="Comma [0] 29 2 4" xfId="2051"/>
    <cellStyle name="Comma [0] 29 3" xfId="2052"/>
    <cellStyle name="Comma [0] 29 3 2" xfId="2053"/>
    <cellStyle name="Comma [0] 29 3 3" xfId="2054"/>
    <cellStyle name="Comma [0] 29 4" xfId="2055"/>
    <cellStyle name="Comma [0] 29 5" xfId="2056"/>
    <cellStyle name="Comma [0] 3" xfId="2057"/>
    <cellStyle name="Comma [0] 3 2" xfId="2058"/>
    <cellStyle name="Comma [0] 3 2 2" xfId="2059"/>
    <cellStyle name="Comma [0] 3 2 2 2" xfId="2060"/>
    <cellStyle name="Comma [0] 3 2 2 2 2" xfId="2061"/>
    <cellStyle name="Comma [0] 3 2 2 3" xfId="2062"/>
    <cellStyle name="Comma [0] 3 2 3" xfId="2063"/>
    <cellStyle name="Comma [0] 3 2 3 2" xfId="2064"/>
    <cellStyle name="Comma [0] 3 2 4" xfId="2065"/>
    <cellStyle name="Comma [0] 3 2 5" xfId="2066"/>
    <cellStyle name="Comma [0] 3 3" xfId="2067"/>
    <cellStyle name="Comma [0] 3 3 2" xfId="2068"/>
    <cellStyle name="Comma [0] 3 3 3" xfId="2069"/>
    <cellStyle name="Comma [0] 3 4" xfId="2070"/>
    <cellStyle name="Comma [0] 3 5" xfId="2071"/>
    <cellStyle name="Comma [0] 30" xfId="2072"/>
    <cellStyle name="Comma [0] 30 2" xfId="2073"/>
    <cellStyle name="Comma [0] 30 2 2" xfId="2074"/>
    <cellStyle name="Comma [0] 30 2 2 2" xfId="2075"/>
    <cellStyle name="Comma [0] 30 2 3" xfId="2076"/>
    <cellStyle name="Comma [0] 30 2 4" xfId="2077"/>
    <cellStyle name="Comma [0] 30 3" xfId="2078"/>
    <cellStyle name="Comma [0] 30 3 2" xfId="2079"/>
    <cellStyle name="Comma [0] 30 3 3" xfId="2080"/>
    <cellStyle name="Comma [0] 30 4" xfId="2081"/>
    <cellStyle name="Comma [0] 30 5" xfId="2082"/>
    <cellStyle name="Comma [0] 31" xfId="2083"/>
    <cellStyle name="Comma [0] 31 2" xfId="2084"/>
    <cellStyle name="Comma [0] 31 2 2" xfId="2085"/>
    <cellStyle name="Comma [0] 31 2 2 2" xfId="2086"/>
    <cellStyle name="Comma [0] 31 2 3" xfId="2087"/>
    <cellStyle name="Comma [0] 31 2 4" xfId="2088"/>
    <cellStyle name="Comma [0] 31 3" xfId="2089"/>
    <cellStyle name="Comma [0] 31 3 2" xfId="2090"/>
    <cellStyle name="Comma [0] 31 3 3" xfId="2091"/>
    <cellStyle name="Comma [0] 31 4" xfId="2092"/>
    <cellStyle name="Comma [0] 31 5" xfId="2093"/>
    <cellStyle name="Comma [0] 4" xfId="2094"/>
    <cellStyle name="Comma [0] 4 2" xfId="2095"/>
    <cellStyle name="Comma [0] 4 2 2" xfId="2096"/>
    <cellStyle name="Comma [0] 4 2 2 2" xfId="2097"/>
    <cellStyle name="Comma [0] 4 2 3" xfId="2098"/>
    <cellStyle name="Comma [0] 4 3" xfId="2099"/>
    <cellStyle name="Comma [0] 4 3 2" xfId="2100"/>
    <cellStyle name="Comma [0] 4 4" xfId="2101"/>
    <cellStyle name="Comma [0] 4 5" xfId="2102"/>
    <cellStyle name="Comma [0] 5" xfId="2103"/>
    <cellStyle name="Comma [0] 5 2" xfId="2104"/>
    <cellStyle name="Comma [0] 5 2 2" xfId="2105"/>
    <cellStyle name="Comma [0] 5 2 2 2" xfId="2106"/>
    <cellStyle name="Comma [0] 5 2 3" xfId="2107"/>
    <cellStyle name="Comma [0] 5 3" xfId="2108"/>
    <cellStyle name="Comma [0] 5 3 2" xfId="2109"/>
    <cellStyle name="Comma [0] 5 4" xfId="2110"/>
    <cellStyle name="Comma [0] 5 5" xfId="2111"/>
    <cellStyle name="Comma [0] 6" xfId="2112"/>
    <cellStyle name="Comma [0] 6 2" xfId="2113"/>
    <cellStyle name="Comma [0] 6 2 2" xfId="2114"/>
    <cellStyle name="Comma [0] 6 3" xfId="2115"/>
    <cellStyle name="Comma [0] 6 4" xfId="2116"/>
    <cellStyle name="Comma [0] 7" xfId="2117"/>
    <cellStyle name="Comma [0] 7 2" xfId="2118"/>
    <cellStyle name="Comma [0] 7 2 2" xfId="2119"/>
    <cellStyle name="Comma [0] 7 2 2 2" xfId="2120"/>
    <cellStyle name="Comma [0] 7 2 3" xfId="2121"/>
    <cellStyle name="Comma [0] 7 2 4" xfId="2122"/>
    <cellStyle name="Comma [0] 7 3" xfId="2123"/>
    <cellStyle name="Comma [0] 7 3 2" xfId="2124"/>
    <cellStyle name="Comma [0] 7 3 3" xfId="2125"/>
    <cellStyle name="Comma [0] 7 4" xfId="2126"/>
    <cellStyle name="Comma [0] 7 5" xfId="2127"/>
    <cellStyle name="Comma [0] 8" xfId="2128"/>
    <cellStyle name="Comma [0] 8 2" xfId="2129"/>
    <cellStyle name="Comma [0] 8 2 2" xfId="2130"/>
    <cellStyle name="Comma [0] 8 2 2 2" xfId="2131"/>
    <cellStyle name="Comma [0] 8 2 3" xfId="2132"/>
    <cellStyle name="Comma [0] 8 2 4" xfId="2133"/>
    <cellStyle name="Comma [0] 8 3" xfId="2134"/>
    <cellStyle name="Comma [0] 8 3 2" xfId="2135"/>
    <cellStyle name="Comma [0] 8 3 3" xfId="2136"/>
    <cellStyle name="Comma [0] 8 4" xfId="2137"/>
    <cellStyle name="Comma [0] 8 5" xfId="2138"/>
    <cellStyle name="Comma [0] 9" xfId="2139"/>
    <cellStyle name="Comma [0] 9 2" xfId="2140"/>
    <cellStyle name="Comma [0] 9 2 2" xfId="2141"/>
    <cellStyle name="Comma [0] 9 2 2 2" xfId="2142"/>
    <cellStyle name="Comma [0] 9 2 3" xfId="2143"/>
    <cellStyle name="Comma [0] 9 2 4" xfId="2144"/>
    <cellStyle name="Comma [0] 9 3" xfId="2145"/>
    <cellStyle name="Comma [0] 9 3 2" xfId="2146"/>
    <cellStyle name="Comma [0] 9 3 3" xfId="2147"/>
    <cellStyle name="Comma [0] 9 4" xfId="2148"/>
    <cellStyle name="Comma [0] 9 5" xfId="2149"/>
    <cellStyle name="Comma [00]" xfId="2150"/>
    <cellStyle name="Comma [1]" xfId="2151"/>
    <cellStyle name="Comma [1] 2" xfId="2152"/>
    <cellStyle name="Comma [1] 2 2" xfId="2153"/>
    <cellStyle name="Comma [1] 3" xfId="2154"/>
    <cellStyle name="Comma [1] 4" xfId="2155"/>
    <cellStyle name="Comma [2]" xfId="2156"/>
    <cellStyle name="Comma 10" xfId="2157"/>
    <cellStyle name="Comma 10 2" xfId="2158"/>
    <cellStyle name="Comma 10 2 2" xfId="2159"/>
    <cellStyle name="Comma 10 2 2 2" xfId="2160"/>
    <cellStyle name="Comma 10 2 3" xfId="2161"/>
    <cellStyle name="Comma 10 2 4" xfId="2162"/>
    <cellStyle name="Comma 10 3" xfId="2163"/>
    <cellStyle name="Comma 10 3 2" xfId="2164"/>
    <cellStyle name="Comma 10 3 2 2" xfId="2165"/>
    <cellStyle name="Comma 10 3 3" xfId="2166"/>
    <cellStyle name="Comma 10 4" xfId="2167"/>
    <cellStyle name="Comma 10 4 2" xfId="2168"/>
    <cellStyle name="Comma 10 5" xfId="2169"/>
    <cellStyle name="Comma 10 6" xfId="2170"/>
    <cellStyle name="Comma 100" xfId="2171"/>
    <cellStyle name="Comma 101" xfId="2172"/>
    <cellStyle name="Comma 102" xfId="2173"/>
    <cellStyle name="Comma 103" xfId="2174"/>
    <cellStyle name="Comma 104" xfId="2175"/>
    <cellStyle name="Comma 105" xfId="2176"/>
    <cellStyle name="Comma 106" xfId="2177"/>
    <cellStyle name="Comma 107" xfId="2178"/>
    <cellStyle name="Comma 108" xfId="2179"/>
    <cellStyle name="Comma 109" xfId="2180"/>
    <cellStyle name="Comma 11" xfId="2181"/>
    <cellStyle name="Comma 11 2" xfId="2182"/>
    <cellStyle name="Comma 11 2 2" xfId="2183"/>
    <cellStyle name="Comma 11 2 2 2" xfId="2184"/>
    <cellStyle name="Comma 11 2 3" xfId="2185"/>
    <cellStyle name="Comma 11 2 4" xfId="2186"/>
    <cellStyle name="Comma 11 3" xfId="2187"/>
    <cellStyle name="Comma 11 3 2" xfId="2188"/>
    <cellStyle name="Comma 11 3 2 2" xfId="2189"/>
    <cellStyle name="Comma 11 3 3" xfId="2190"/>
    <cellStyle name="Comma 11 4" xfId="2191"/>
    <cellStyle name="Comma 11 4 2" xfId="2192"/>
    <cellStyle name="Comma 11 5" xfId="2193"/>
    <cellStyle name="Comma 11 6" xfId="2194"/>
    <cellStyle name="Comma 110" xfId="2195"/>
    <cellStyle name="Comma 111" xfId="2196"/>
    <cellStyle name="Comma 112" xfId="2197"/>
    <cellStyle name="Comma 113" xfId="2198"/>
    <cellStyle name="Comma 114" xfId="2199"/>
    <cellStyle name="Comma 115" xfId="2200"/>
    <cellStyle name="Comma 116" xfId="2201"/>
    <cellStyle name="Comma 117" xfId="2202"/>
    <cellStyle name="Comma 118" xfId="2203"/>
    <cellStyle name="Comma 119" xfId="2204"/>
    <cellStyle name="Comma 12" xfId="2205"/>
    <cellStyle name="Comma 12 2" xfId="2206"/>
    <cellStyle name="Comma 12 2 2" xfId="2207"/>
    <cellStyle name="Comma 12 2 2 2" xfId="2208"/>
    <cellStyle name="Comma 12 2 3" xfId="2209"/>
    <cellStyle name="Comma 12 2 4" xfId="2210"/>
    <cellStyle name="Comma 12 3" xfId="2211"/>
    <cellStyle name="Comma 12 3 2" xfId="2212"/>
    <cellStyle name="Comma 12 3 2 2" xfId="2213"/>
    <cellStyle name="Comma 12 3 3" xfId="2214"/>
    <cellStyle name="Comma 12 4" xfId="2215"/>
    <cellStyle name="Comma 12 4 2" xfId="2216"/>
    <cellStyle name="Comma 12 5" xfId="2217"/>
    <cellStyle name="Comma 12 6" xfId="2218"/>
    <cellStyle name="Comma 120" xfId="2219"/>
    <cellStyle name="Comma 121" xfId="2220"/>
    <cellStyle name="Comma 122" xfId="2221"/>
    <cellStyle name="Comma 123" xfId="2222"/>
    <cellStyle name="Comma 124" xfId="2223"/>
    <cellStyle name="Comma 125" xfId="2224"/>
    <cellStyle name="Comma 126" xfId="2225"/>
    <cellStyle name="Comma 127" xfId="2226"/>
    <cellStyle name="Comma 128" xfId="2227"/>
    <cellStyle name="Comma 129" xfId="2228"/>
    <cellStyle name="Comma 13" xfId="2229"/>
    <cellStyle name="Comma 13 2" xfId="2230"/>
    <cellStyle name="Comma 13 2 2" xfId="2231"/>
    <cellStyle name="Comma 13 2 2 2" xfId="2232"/>
    <cellStyle name="Comma 13 2 3" xfId="2233"/>
    <cellStyle name="Comma 13 2 4" xfId="2234"/>
    <cellStyle name="Comma 13 3" xfId="2235"/>
    <cellStyle name="Comma 13 3 2" xfId="2236"/>
    <cellStyle name="Comma 13 3 2 2" xfId="2237"/>
    <cellStyle name="Comma 13 3 3" xfId="2238"/>
    <cellStyle name="Comma 13 4" xfId="2239"/>
    <cellStyle name="Comma 13 4 2" xfId="2240"/>
    <cellStyle name="Comma 13 5" xfId="2241"/>
    <cellStyle name="Comma 13 6" xfId="2242"/>
    <cellStyle name="Comma 130" xfId="30"/>
    <cellStyle name="Comma 14" xfId="2243"/>
    <cellStyle name="Comma 14 2" xfId="2244"/>
    <cellStyle name="Comma 14 2 2" xfId="2245"/>
    <cellStyle name="Comma 14 2 2 2" xfId="2246"/>
    <cellStyle name="Comma 14 2 3" xfId="2247"/>
    <cellStyle name="Comma 14 2 4" xfId="2248"/>
    <cellStyle name="Comma 14 3" xfId="2249"/>
    <cellStyle name="Comma 14 3 2" xfId="2250"/>
    <cellStyle name="Comma 14 3 2 2" xfId="2251"/>
    <cellStyle name="Comma 14 3 3" xfId="2252"/>
    <cellStyle name="Comma 14 4" xfId="2253"/>
    <cellStyle name="Comma 14 4 2" xfId="2254"/>
    <cellStyle name="Comma 14 5" xfId="2255"/>
    <cellStyle name="Comma 14 6" xfId="2256"/>
    <cellStyle name="Comma 15" xfId="2257"/>
    <cellStyle name="Comma 15 2" xfId="2258"/>
    <cellStyle name="Comma 15 2 2" xfId="2259"/>
    <cellStyle name="Comma 15 2 2 2" xfId="2260"/>
    <cellStyle name="Comma 15 2 3" xfId="2261"/>
    <cellStyle name="Comma 15 2 4" xfId="2262"/>
    <cellStyle name="Comma 15 3" xfId="2263"/>
    <cellStyle name="Comma 15 3 2" xfId="2264"/>
    <cellStyle name="Comma 15 3 2 2" xfId="2265"/>
    <cellStyle name="Comma 15 3 3" xfId="2266"/>
    <cellStyle name="Comma 15 4" xfId="2267"/>
    <cellStyle name="Comma 15 4 2" xfId="2268"/>
    <cellStyle name="Comma 15 5" xfId="2269"/>
    <cellStyle name="Comma 15 6" xfId="2270"/>
    <cellStyle name="Comma 16" xfId="2271"/>
    <cellStyle name="Comma 16 2" xfId="2272"/>
    <cellStyle name="Comma 16 2 2" xfId="2273"/>
    <cellStyle name="Comma 16 2 2 2" xfId="2274"/>
    <cellStyle name="Comma 16 2 3" xfId="2275"/>
    <cellStyle name="Comma 16 2 4" xfId="2276"/>
    <cellStyle name="Comma 16 3" xfId="2277"/>
    <cellStyle name="Comma 16 3 2" xfId="2278"/>
    <cellStyle name="Comma 16 3 2 2" xfId="2279"/>
    <cellStyle name="Comma 16 3 3" xfId="2280"/>
    <cellStyle name="Comma 16 4" xfId="2281"/>
    <cellStyle name="Comma 16 4 2" xfId="2282"/>
    <cellStyle name="Comma 16 5" xfId="2283"/>
    <cellStyle name="Comma 16 6" xfId="2284"/>
    <cellStyle name="Comma 17" xfId="2285"/>
    <cellStyle name="Comma 17 2" xfId="2286"/>
    <cellStyle name="Comma 17 2 2" xfId="2287"/>
    <cellStyle name="Comma 17 2 2 2" xfId="2288"/>
    <cellStyle name="Comma 17 2 3" xfId="2289"/>
    <cellStyle name="Comma 17 2 4" xfId="2290"/>
    <cellStyle name="Comma 17 3" xfId="2291"/>
    <cellStyle name="Comma 17 3 2" xfId="2292"/>
    <cellStyle name="Comma 17 3 2 2" xfId="2293"/>
    <cellStyle name="Comma 17 3 3" xfId="2294"/>
    <cellStyle name="Comma 17 4" xfId="2295"/>
    <cellStyle name="Comma 17 4 2" xfId="2296"/>
    <cellStyle name="Comma 17 5" xfId="2297"/>
    <cellStyle name="Comma 17 6" xfId="2298"/>
    <cellStyle name="Comma 18" xfId="2299"/>
    <cellStyle name="Comma 18 2" xfId="2300"/>
    <cellStyle name="Comma 18 2 2" xfId="2301"/>
    <cellStyle name="Comma 18 2 2 2" xfId="2302"/>
    <cellStyle name="Comma 18 2 3" xfId="2303"/>
    <cellStyle name="Comma 18 2 4" xfId="2304"/>
    <cellStyle name="Comma 18 3" xfId="2305"/>
    <cellStyle name="Comma 18 3 2" xfId="2306"/>
    <cellStyle name="Comma 18 3 2 2" xfId="2307"/>
    <cellStyle name="Comma 18 3 3" xfId="2308"/>
    <cellStyle name="Comma 18 4" xfId="2309"/>
    <cellStyle name="Comma 18 4 2" xfId="2310"/>
    <cellStyle name="Comma 18 5" xfId="2311"/>
    <cellStyle name="Comma 18 6" xfId="2312"/>
    <cellStyle name="Comma 19" xfId="2313"/>
    <cellStyle name="Comma 19 2" xfId="2314"/>
    <cellStyle name="Comma 19 2 2" xfId="2315"/>
    <cellStyle name="Comma 19 2 2 2" xfId="2316"/>
    <cellStyle name="Comma 19 2 3" xfId="2317"/>
    <cellStyle name="Comma 19 2 4" xfId="2318"/>
    <cellStyle name="Comma 19 3" xfId="2319"/>
    <cellStyle name="Comma 19 3 2" xfId="2320"/>
    <cellStyle name="Comma 19 3 2 2" xfId="2321"/>
    <cellStyle name="Comma 19 3 3" xfId="2322"/>
    <cellStyle name="Comma 19 4" xfId="2323"/>
    <cellStyle name="Comma 19 4 2" xfId="2324"/>
    <cellStyle name="Comma 19 5" xfId="2325"/>
    <cellStyle name="Comma 19 6" xfId="2326"/>
    <cellStyle name="Comma 2" xfId="2327"/>
    <cellStyle name="Comma 2 10" xfId="2328"/>
    <cellStyle name="Comma 2 10 2" xfId="2329"/>
    <cellStyle name="Comma 2 11" xfId="2330"/>
    <cellStyle name="Comma 2 2" xfId="2331"/>
    <cellStyle name="Comma 2 2 2" xfId="2332"/>
    <cellStyle name="Comma 2 2 2 2" xfId="2333"/>
    <cellStyle name="Comma 2 2 2 2 2" xfId="2334"/>
    <cellStyle name="Comma 2 2 2 2 2 2" xfId="2335"/>
    <cellStyle name="Comma 2 2 2 2 3" xfId="2336"/>
    <cellStyle name="Comma 2 2 2 3" xfId="2337"/>
    <cellStyle name="Comma 2 2 2 3 2" xfId="2338"/>
    <cellStyle name="Comma 2 2 2 4" xfId="2339"/>
    <cellStyle name="Comma 2 2 2 5" xfId="2340"/>
    <cellStyle name="Comma 2 2 3" xfId="2341"/>
    <cellStyle name="Comma 2 2 3 2" xfId="2342"/>
    <cellStyle name="Comma 2 2 3 2 2" xfId="2343"/>
    <cellStyle name="Comma 2 2 3 3" xfId="2344"/>
    <cellStyle name="Comma 2 2 3 4" xfId="2345"/>
    <cellStyle name="Comma 2 2 4" xfId="2346"/>
    <cellStyle name="Comma 2 2 4 2" xfId="2347"/>
    <cellStyle name="Comma 2 2 5" xfId="2348"/>
    <cellStyle name="Comma 2 2 6" xfId="2349"/>
    <cellStyle name="Comma 2 3" xfId="2350"/>
    <cellStyle name="Comma 2 3 2" xfId="2351"/>
    <cellStyle name="Comma 2 3 2 2" xfId="2352"/>
    <cellStyle name="Comma 2 3 2 2 2" xfId="2353"/>
    <cellStyle name="Comma 2 3 2 2 2 2" xfId="2354"/>
    <cellStyle name="Comma 2 3 2 2 3" xfId="2355"/>
    <cellStyle name="Comma 2 3 2 3" xfId="2356"/>
    <cellStyle name="Comma 2 3 2 3 2" xfId="2357"/>
    <cellStyle name="Comma 2 3 2 4" xfId="2358"/>
    <cellStyle name="Comma 2 3 2 5" xfId="2359"/>
    <cellStyle name="Comma 2 3 3" xfId="2360"/>
    <cellStyle name="Comma 2 3 3 2" xfId="2361"/>
    <cellStyle name="Comma 2 3 3 3" xfId="2362"/>
    <cellStyle name="Comma 2 3 4" xfId="2363"/>
    <cellStyle name="Comma 2 3 5" xfId="2364"/>
    <cellStyle name="Comma 2 4" xfId="2365"/>
    <cellStyle name="Comma 2 4 2" xfId="2366"/>
    <cellStyle name="Comma 2 4 2 2" xfId="2367"/>
    <cellStyle name="Comma 2 4 2 2 2" xfId="2368"/>
    <cellStyle name="Comma 2 4 2 3" xfId="2369"/>
    <cellStyle name="Comma 2 4 2 4" xfId="2370"/>
    <cellStyle name="Comma 2 4 3" xfId="2371"/>
    <cellStyle name="Comma 2 4 3 2" xfId="2372"/>
    <cellStyle name="Comma 2 4 3 2 2" xfId="2373"/>
    <cellStyle name="Comma 2 4 3 3" xfId="2374"/>
    <cellStyle name="Comma 2 4 4" xfId="2375"/>
    <cellStyle name="Comma 2 4 4 2" xfId="2376"/>
    <cellStyle name="Comma 2 4 5" xfId="2377"/>
    <cellStyle name="Comma 2 4 6" xfId="2378"/>
    <cellStyle name="Comma 2 5" xfId="2379"/>
    <cellStyle name="Comma 2 5 2" xfId="2380"/>
    <cellStyle name="Comma 2 5 2 2" xfId="2381"/>
    <cellStyle name="Comma 2 5 2 2 2" xfId="2382"/>
    <cellStyle name="Comma 2 5 2 3" xfId="2383"/>
    <cellStyle name="Comma 2 5 3" xfId="2384"/>
    <cellStyle name="Comma 2 5 3 2" xfId="2385"/>
    <cellStyle name="Comma 2 5 4" xfId="2386"/>
    <cellStyle name="Comma 2 5 5" xfId="2387"/>
    <cellStyle name="Comma 2 6" xfId="2388"/>
    <cellStyle name="Comma 2 6 2" xfId="2389"/>
    <cellStyle name="Comma 2 6 2 2" xfId="2390"/>
    <cellStyle name="Comma 2 6 3" xfId="2391"/>
    <cellStyle name="Comma 2 6 4" xfId="2392"/>
    <cellStyle name="Comma 2 7" xfId="2393"/>
    <cellStyle name="Comma 2 7 2" xfId="2394"/>
    <cellStyle name="Comma 2 7 2 2" xfId="2395"/>
    <cellStyle name="Comma 2 7 3" xfId="2396"/>
    <cellStyle name="Comma 2 7 4" xfId="2397"/>
    <cellStyle name="Comma 2 8" xfId="2398"/>
    <cellStyle name="Comma 2 8 2" xfId="2399"/>
    <cellStyle name="Comma 2 8 2 2" xfId="2400"/>
    <cellStyle name="Comma 2 8 2 2 2" xfId="2401"/>
    <cellStyle name="Comma 2 8 2 3" xfId="2402"/>
    <cellStyle name="Comma 2 8 3" xfId="2403"/>
    <cellStyle name="Comma 2 8 3 2" xfId="2404"/>
    <cellStyle name="Comma 2 8 4" xfId="2405"/>
    <cellStyle name="Comma 2 8 5" xfId="2406"/>
    <cellStyle name="Comma 2 9" xfId="2407"/>
    <cellStyle name="Comma 2 9 2" xfId="2408"/>
    <cellStyle name="Comma 2 9 2 2" xfId="2409"/>
    <cellStyle name="Comma 2 9 3" xfId="2410"/>
    <cellStyle name="Comma 2 9 4" xfId="2411"/>
    <cellStyle name="Comma 2_Calculations" xfId="2412"/>
    <cellStyle name="Comma 20" xfId="2413"/>
    <cellStyle name="Comma 20 2" xfId="2414"/>
    <cellStyle name="Comma 20 2 2" xfId="2415"/>
    <cellStyle name="Comma 20 2 2 2" xfId="2416"/>
    <cellStyle name="Comma 20 2 3" xfId="2417"/>
    <cellStyle name="Comma 20 2 4" xfId="2418"/>
    <cellStyle name="Comma 20 3" xfId="2419"/>
    <cellStyle name="Comma 20 3 2" xfId="2420"/>
    <cellStyle name="Comma 20 3 3" xfId="2421"/>
    <cellStyle name="Comma 20 4" xfId="2422"/>
    <cellStyle name="Comma 20 5" xfId="2423"/>
    <cellStyle name="Comma 21" xfId="2424"/>
    <cellStyle name="Comma 21 2" xfId="2425"/>
    <cellStyle name="Comma 21 2 2" xfId="2426"/>
    <cellStyle name="Comma 21 2 2 2" xfId="2427"/>
    <cellStyle name="Comma 21 2 3" xfId="2428"/>
    <cellStyle name="Comma 21 2 4" xfId="2429"/>
    <cellStyle name="Comma 21 3" xfId="2430"/>
    <cellStyle name="Comma 21 3 2" xfId="2431"/>
    <cellStyle name="Comma 21 3 3" xfId="2432"/>
    <cellStyle name="Comma 21 4" xfId="2433"/>
    <cellStyle name="Comma 21 5" xfId="2434"/>
    <cellStyle name="Comma 22" xfId="2435"/>
    <cellStyle name="Comma 22 2" xfId="2436"/>
    <cellStyle name="Comma 22 2 2" xfId="2437"/>
    <cellStyle name="Comma 22 2 2 2" xfId="2438"/>
    <cellStyle name="Comma 22 2 3" xfId="2439"/>
    <cellStyle name="Comma 22 2 4" xfId="2440"/>
    <cellStyle name="Comma 22 3" xfId="2441"/>
    <cellStyle name="Comma 22 3 2" xfId="2442"/>
    <cellStyle name="Comma 22 3 3" xfId="2443"/>
    <cellStyle name="Comma 22 4" xfId="2444"/>
    <cellStyle name="Comma 22 5" xfId="2445"/>
    <cellStyle name="Comma 23" xfId="2446"/>
    <cellStyle name="Comma 23 2" xfId="2447"/>
    <cellStyle name="Comma 23 2 2" xfId="2448"/>
    <cellStyle name="Comma 23 2 2 2" xfId="2449"/>
    <cellStyle name="Comma 23 2 3" xfId="2450"/>
    <cellStyle name="Comma 23 2 4" xfId="2451"/>
    <cellStyle name="Comma 23 3" xfId="2452"/>
    <cellStyle name="Comma 23 3 2" xfId="2453"/>
    <cellStyle name="Comma 23 3 3" xfId="2454"/>
    <cellStyle name="Comma 23 4" xfId="2455"/>
    <cellStyle name="Comma 23 5" xfId="2456"/>
    <cellStyle name="Comma 24" xfId="2457"/>
    <cellStyle name="Comma 24 2" xfId="2458"/>
    <cellStyle name="Comma 24 2 2" xfId="2459"/>
    <cellStyle name="Comma 24 2 2 2" xfId="2460"/>
    <cellStyle name="Comma 24 2 3" xfId="2461"/>
    <cellStyle name="Comma 24 2 4" xfId="2462"/>
    <cellStyle name="Comma 24 3" xfId="2463"/>
    <cellStyle name="Comma 24 3 2" xfId="2464"/>
    <cellStyle name="Comma 24 3 3" xfId="2465"/>
    <cellStyle name="Comma 24 4" xfId="2466"/>
    <cellStyle name="Comma 24 5" xfId="2467"/>
    <cellStyle name="Comma 25" xfId="2468"/>
    <cellStyle name="Comma 25 2" xfId="2469"/>
    <cellStyle name="Comma 25 2 2" xfId="2470"/>
    <cellStyle name="Comma 25 2 2 2" xfId="2471"/>
    <cellStyle name="Comma 25 2 3" xfId="2472"/>
    <cellStyle name="Comma 25 2 4" xfId="2473"/>
    <cellStyle name="Comma 25 3" xfId="2474"/>
    <cellStyle name="Comma 25 3 2" xfId="2475"/>
    <cellStyle name="Comma 25 3 3" xfId="2476"/>
    <cellStyle name="Comma 25 4" xfId="2477"/>
    <cellStyle name="Comma 25 5" xfId="2478"/>
    <cellStyle name="Comma 26" xfId="2479"/>
    <cellStyle name="Comma 26 2" xfId="2480"/>
    <cellStyle name="Comma 26 2 2" xfId="2481"/>
    <cellStyle name="Comma 26 2 2 2" xfId="2482"/>
    <cellStyle name="Comma 26 2 3" xfId="2483"/>
    <cellStyle name="Comma 26 2 4" xfId="2484"/>
    <cellStyle name="Comma 26 3" xfId="2485"/>
    <cellStyle name="Comma 26 3 2" xfId="2486"/>
    <cellStyle name="Comma 26 3 3" xfId="2487"/>
    <cellStyle name="Comma 26 4" xfId="2488"/>
    <cellStyle name="Comma 26 5" xfId="2489"/>
    <cellStyle name="Comma 27" xfId="2490"/>
    <cellStyle name="Comma 27 2" xfId="2491"/>
    <cellStyle name="Comma 27 2 2" xfId="2492"/>
    <cellStyle name="Comma 27 2 2 2" xfId="2493"/>
    <cellStyle name="Comma 27 2 3" xfId="2494"/>
    <cellStyle name="Comma 27 2 4" xfId="2495"/>
    <cellStyle name="Comma 27 3" xfId="2496"/>
    <cellStyle name="Comma 27 3 2" xfId="2497"/>
    <cellStyle name="Comma 27 3 3" xfId="2498"/>
    <cellStyle name="Comma 27 4" xfId="2499"/>
    <cellStyle name="Comma 27 5" xfId="2500"/>
    <cellStyle name="Comma 28" xfId="2501"/>
    <cellStyle name="Comma 28 2" xfId="2502"/>
    <cellStyle name="Comma 28 2 2" xfId="2503"/>
    <cellStyle name="Comma 28 2 2 2" xfId="2504"/>
    <cellStyle name="Comma 28 2 3" xfId="2505"/>
    <cellStyle name="Comma 28 2 4" xfId="2506"/>
    <cellStyle name="Comma 28 3" xfId="2507"/>
    <cellStyle name="Comma 28 3 2" xfId="2508"/>
    <cellStyle name="Comma 28 3 3" xfId="2509"/>
    <cellStyle name="Comma 28 4" xfId="2510"/>
    <cellStyle name="Comma 28 5" xfId="2511"/>
    <cellStyle name="Comma 29" xfId="2512"/>
    <cellStyle name="Comma 29 2" xfId="2513"/>
    <cellStyle name="Comma 29 2 2" xfId="2514"/>
    <cellStyle name="Comma 29 2 2 2" xfId="2515"/>
    <cellStyle name="Comma 29 2 3" xfId="2516"/>
    <cellStyle name="Comma 29 2 4" xfId="2517"/>
    <cellStyle name="Comma 29 3" xfId="2518"/>
    <cellStyle name="Comma 29 3 2" xfId="2519"/>
    <cellStyle name="Comma 29 3 3" xfId="2520"/>
    <cellStyle name="Comma 29 4" xfId="2521"/>
    <cellStyle name="Comma 29 5" xfId="2522"/>
    <cellStyle name="Comma 3" xfId="2523"/>
    <cellStyle name="Comma 3 2" xfId="2524"/>
    <cellStyle name="Comma 3 2 2" xfId="2525"/>
    <cellStyle name="Comma 3 2 2 2" xfId="2526"/>
    <cellStyle name="Comma 3 2 2 2 2" xfId="2527"/>
    <cellStyle name="Comma 3 2 2 2 2 2" xfId="2528"/>
    <cellStyle name="Comma 3 2 2 2 3" xfId="2529"/>
    <cellStyle name="Comma 3 2 2 3" xfId="2530"/>
    <cellStyle name="Comma 3 2 2 3 2" xfId="2531"/>
    <cellStyle name="Comma 3 2 2 4" xfId="2532"/>
    <cellStyle name="Comma 3 2 2 5" xfId="2533"/>
    <cellStyle name="Comma 3 2 3" xfId="2534"/>
    <cellStyle name="Comma 3 2 3 2" xfId="2535"/>
    <cellStyle name="Comma 3 2 3 2 2" xfId="2536"/>
    <cellStyle name="Comma 3 2 3 2 2 2" xfId="2537"/>
    <cellStyle name="Comma 3 2 3 2 3" xfId="2538"/>
    <cellStyle name="Comma 3 2 3 3" xfId="2539"/>
    <cellStyle name="Comma 3 2 3 3 2" xfId="2540"/>
    <cellStyle name="Comma 3 2 3 4" xfId="2541"/>
    <cellStyle name="Comma 3 2 3 5" xfId="2542"/>
    <cellStyle name="Comma 3 2 4" xfId="2543"/>
    <cellStyle name="Comma 3 2 4 2" xfId="2544"/>
    <cellStyle name="Comma 3 2 4 2 2" xfId="2545"/>
    <cellStyle name="Comma 3 2 4 3" xfId="2546"/>
    <cellStyle name="Comma 3 2 5" xfId="2547"/>
    <cellStyle name="Comma 3 2 5 2" xfId="2548"/>
    <cellStyle name="Comma 3 2 6" xfId="2549"/>
    <cellStyle name="Comma 3 3" xfId="2550"/>
    <cellStyle name="Comma 3 3 2" xfId="2551"/>
    <cellStyle name="Comma 3 3 2 2" xfId="2552"/>
    <cellStyle name="Comma 3 3 3" xfId="2553"/>
    <cellStyle name="Comma 3 4" xfId="2554"/>
    <cellStyle name="Comma 3 4 2" xfId="2555"/>
    <cellStyle name="Comma 3 5" xfId="2556"/>
    <cellStyle name="Comma 3 5 2" xfId="2557"/>
    <cellStyle name="Comma 3 6" xfId="2558"/>
    <cellStyle name="Comma 3 6 2" xfId="2559"/>
    <cellStyle name="Comma 3 6 2 2" xfId="2560"/>
    <cellStyle name="Comma 3 6 3" xfId="2561"/>
    <cellStyle name="Comma 3 6 4" xfId="2562"/>
    <cellStyle name="Comma 3 7" xfId="2563"/>
    <cellStyle name="Comma 3 8" xfId="2564"/>
    <cellStyle name="Comma 3_Pan_Europe_Datafile_2012_H2" xfId="2565"/>
    <cellStyle name="Comma 30" xfId="2566"/>
    <cellStyle name="Comma 30 2" xfId="2567"/>
    <cellStyle name="Comma 30 2 2" xfId="2568"/>
    <cellStyle name="Comma 30 2 2 2" xfId="2569"/>
    <cellStyle name="Comma 30 2 3" xfId="2570"/>
    <cellStyle name="Comma 30 2 4" xfId="2571"/>
    <cellStyle name="Comma 30 3" xfId="2572"/>
    <cellStyle name="Comma 30 3 2" xfId="2573"/>
    <cellStyle name="Comma 30 3 3" xfId="2574"/>
    <cellStyle name="Comma 30 4" xfId="2575"/>
    <cellStyle name="Comma 30 5" xfId="2576"/>
    <cellStyle name="Comma 31" xfId="2577"/>
    <cellStyle name="Comma 31 2" xfId="2578"/>
    <cellStyle name="Comma 31 2 2" xfId="2579"/>
    <cellStyle name="Comma 31 2 2 2" xfId="2580"/>
    <cellStyle name="Comma 31 2 3" xfId="2581"/>
    <cellStyle name="Comma 31 2 4" xfId="2582"/>
    <cellStyle name="Comma 31 3" xfId="2583"/>
    <cellStyle name="Comma 31 3 2" xfId="2584"/>
    <cellStyle name="Comma 31 3 3" xfId="2585"/>
    <cellStyle name="Comma 31 4" xfId="2586"/>
    <cellStyle name="Comma 31 5" xfId="2587"/>
    <cellStyle name="Comma 32" xfId="2588"/>
    <cellStyle name="Comma 32 2" xfId="2589"/>
    <cellStyle name="Comma 32 2 2" xfId="2590"/>
    <cellStyle name="Comma 32 3" xfId="2591"/>
    <cellStyle name="Comma 32 4" xfId="2592"/>
    <cellStyle name="Comma 33" xfId="2593"/>
    <cellStyle name="Comma 33 2" xfId="2594"/>
    <cellStyle name="Comma 33 2 2" xfId="2595"/>
    <cellStyle name="Comma 33 2 2 2" xfId="2596"/>
    <cellStyle name="Comma 33 2 3" xfId="2597"/>
    <cellStyle name="Comma 33 2 4" xfId="2598"/>
    <cellStyle name="Comma 33 3" xfId="2599"/>
    <cellStyle name="Comma 33 3 2" xfId="2600"/>
    <cellStyle name="Comma 33 3 3" xfId="2601"/>
    <cellStyle name="Comma 33 4" xfId="2602"/>
    <cellStyle name="Comma 33 5" xfId="2603"/>
    <cellStyle name="Comma 34" xfId="2604"/>
    <cellStyle name="Comma 34 2" xfId="2605"/>
    <cellStyle name="Comma 34 2 2" xfId="2606"/>
    <cellStyle name="Comma 34 2 2 2" xfId="2607"/>
    <cellStyle name="Comma 34 2 3" xfId="2608"/>
    <cellStyle name="Comma 34 2 4" xfId="2609"/>
    <cellStyle name="Comma 34 3" xfId="2610"/>
    <cellStyle name="Comma 34 3 2" xfId="2611"/>
    <cellStyle name="Comma 34 3 3" xfId="2612"/>
    <cellStyle name="Comma 34 4" xfId="2613"/>
    <cellStyle name="Comma 34 5" xfId="2614"/>
    <cellStyle name="Comma 35" xfId="2615"/>
    <cellStyle name="Comma 35 2" xfId="2616"/>
    <cellStyle name="Comma 35 2 2" xfId="2617"/>
    <cellStyle name="Comma 35 2 2 2" xfId="2618"/>
    <cellStyle name="Comma 35 2 3" xfId="2619"/>
    <cellStyle name="Comma 35 2 4" xfId="2620"/>
    <cellStyle name="Comma 35 3" xfId="2621"/>
    <cellStyle name="Comma 35 3 2" xfId="2622"/>
    <cellStyle name="Comma 35 3 3" xfId="2623"/>
    <cellStyle name="Comma 35 4" xfId="2624"/>
    <cellStyle name="Comma 35 5" xfId="2625"/>
    <cellStyle name="Comma 36" xfId="2626"/>
    <cellStyle name="Comma 36 2" xfId="2627"/>
    <cellStyle name="Comma 36 2 2" xfId="2628"/>
    <cellStyle name="Comma 36 2 2 2" xfId="2629"/>
    <cellStyle name="Comma 36 2 3" xfId="2630"/>
    <cellStyle name="Comma 36 2 4" xfId="2631"/>
    <cellStyle name="Comma 36 3" xfId="2632"/>
    <cellStyle name="Comma 36 3 2" xfId="2633"/>
    <cellStyle name="Comma 36 3 3" xfId="2634"/>
    <cellStyle name="Comma 36 4" xfId="2635"/>
    <cellStyle name="Comma 36 5" xfId="2636"/>
    <cellStyle name="Comma 37" xfId="2637"/>
    <cellStyle name="Comma 37 2" xfId="2638"/>
    <cellStyle name="Comma 37 2 2" xfId="2639"/>
    <cellStyle name="Comma 37 2 2 2" xfId="2640"/>
    <cellStyle name="Comma 37 2 3" xfId="2641"/>
    <cellStyle name="Comma 37 2 4" xfId="2642"/>
    <cellStyle name="Comma 37 3" xfId="2643"/>
    <cellStyle name="Comma 37 3 2" xfId="2644"/>
    <cellStyle name="Comma 37 3 3" xfId="2645"/>
    <cellStyle name="Comma 37 4" xfId="2646"/>
    <cellStyle name="Comma 37 5" xfId="2647"/>
    <cellStyle name="Comma 38" xfId="2648"/>
    <cellStyle name="Comma 38 2" xfId="2649"/>
    <cellStyle name="Comma 38 2 2" xfId="2650"/>
    <cellStyle name="Comma 38 2 2 2" xfId="2651"/>
    <cellStyle name="Comma 38 2 3" xfId="2652"/>
    <cellStyle name="Comma 38 2 4" xfId="2653"/>
    <cellStyle name="Comma 38 3" xfId="2654"/>
    <cellStyle name="Comma 38 3 2" xfId="2655"/>
    <cellStyle name="Comma 38 4" xfId="2656"/>
    <cellStyle name="Comma 39" xfId="2657"/>
    <cellStyle name="Comma 39 2" xfId="2658"/>
    <cellStyle name="Comma 39 2 2" xfId="2659"/>
    <cellStyle name="Comma 39 2 2 2" xfId="2660"/>
    <cellStyle name="Comma 39 2 3" xfId="2661"/>
    <cellStyle name="Comma 39 3" xfId="2662"/>
    <cellStyle name="Comma 39 3 2" xfId="2663"/>
    <cellStyle name="Comma 39 4" xfId="2664"/>
    <cellStyle name="Comma 39 5" xfId="2665"/>
    <cellStyle name="Comma 4" xfId="2666"/>
    <cellStyle name="Comma 4 2" xfId="2667"/>
    <cellStyle name="Comma 4 2 2" xfId="2668"/>
    <cellStyle name="Comma 4 2 2 2" xfId="2669"/>
    <cellStyle name="Comma 4 2 2 2 2" xfId="2670"/>
    <cellStyle name="Comma 4 2 2 2 2 2" xfId="2671"/>
    <cellStyle name="Comma 4 2 2 2 3" xfId="2672"/>
    <cellStyle name="Comma 4 2 2 3" xfId="2673"/>
    <cellStyle name="Comma 4 2 2 3 2" xfId="2674"/>
    <cellStyle name="Comma 4 2 2 4" xfId="2675"/>
    <cellStyle name="Comma 4 2 3" xfId="2676"/>
    <cellStyle name="Comma 4 2 4" xfId="2677"/>
    <cellStyle name="Comma 4 3" xfId="2678"/>
    <cellStyle name="Comma 4 3 2" xfId="2679"/>
    <cellStyle name="Comma 4 3 2 2" xfId="2680"/>
    <cellStyle name="Comma 4 3 2 2 2" xfId="2681"/>
    <cellStyle name="Comma 4 3 2 3" xfId="2682"/>
    <cellStyle name="Comma 4 3 2 4" xfId="2683"/>
    <cellStyle name="Comma 4 3 2 5" xfId="2684"/>
    <cellStyle name="Comma 4 3 3" xfId="2685"/>
    <cellStyle name="Comma 4 3 3 2" xfId="2686"/>
    <cellStyle name="Comma 4 3 4" xfId="2687"/>
    <cellStyle name="Comma 4 3 4 2" xfId="2688"/>
    <cellStyle name="Comma 4 3 5" xfId="2689"/>
    <cellStyle name="Comma 4 3 6" xfId="2690"/>
    <cellStyle name="Comma 4 3 7" xfId="2691"/>
    <cellStyle name="Comma 4 4" xfId="2692"/>
    <cellStyle name="Comma 4 4 2" xfId="2693"/>
    <cellStyle name="Comma 4 5" xfId="2694"/>
    <cellStyle name="Comma 4 5 2" xfId="2695"/>
    <cellStyle name="Comma 4 5 2 2" xfId="2696"/>
    <cellStyle name="Comma 4 5 3" xfId="2697"/>
    <cellStyle name="Comma 4 5 4" xfId="2698"/>
    <cellStyle name="Comma 4 6" xfId="2699"/>
    <cellStyle name="Comma 4 6 2" xfId="2700"/>
    <cellStyle name="Comma 4 7" xfId="2701"/>
    <cellStyle name="Comma 40" xfId="2702"/>
    <cellStyle name="Comma 40 2" xfId="2703"/>
    <cellStyle name="Comma 40 2 2" xfId="2704"/>
    <cellStyle name="Comma 40 2 2 2" xfId="2705"/>
    <cellStyle name="Comma 40 2 3" xfId="2706"/>
    <cellStyle name="Comma 40 3" xfId="2707"/>
    <cellStyle name="Comma 40 3 2" xfId="2708"/>
    <cellStyle name="Comma 40 4" xfId="2709"/>
    <cellStyle name="Comma 40 5" xfId="2710"/>
    <cellStyle name="Comma 41" xfId="2711"/>
    <cellStyle name="Comma 41 2" xfId="2712"/>
    <cellStyle name="Comma 41 2 2" xfId="2713"/>
    <cellStyle name="Comma 41 2 2 2" xfId="2714"/>
    <cellStyle name="Comma 41 2 3" xfId="2715"/>
    <cellStyle name="Comma 41 3" xfId="2716"/>
    <cellStyle name="Comma 41 3 2" xfId="2717"/>
    <cellStyle name="Comma 41 4" xfId="2718"/>
    <cellStyle name="Comma 41 5" xfId="2719"/>
    <cellStyle name="Comma 42" xfId="2720"/>
    <cellStyle name="Comma 42 2" xfId="2721"/>
    <cellStyle name="Comma 42 2 2" xfId="2722"/>
    <cellStyle name="Comma 42 2 2 2" xfId="2723"/>
    <cellStyle name="Comma 42 2 2 2 2" xfId="2724"/>
    <cellStyle name="Comma 42 2 2 3" xfId="2725"/>
    <cellStyle name="Comma 42 2 3" xfId="2726"/>
    <cellStyle name="Comma 42 2 3 2" xfId="2727"/>
    <cellStyle name="Comma 42 2 4" xfId="2728"/>
    <cellStyle name="Comma 42 2 5" xfId="2729"/>
    <cellStyle name="Comma 42 3" xfId="2730"/>
    <cellStyle name="Comma 42 3 2" xfId="2731"/>
    <cellStyle name="Comma 42 3 2 2" xfId="2732"/>
    <cellStyle name="Comma 42 3 2 2 2" xfId="2733"/>
    <cellStyle name="Comma 42 3 2 3" xfId="2734"/>
    <cellStyle name="Comma 42 3 3" xfId="2735"/>
    <cellStyle name="Comma 42 3 3 2" xfId="2736"/>
    <cellStyle name="Comma 42 3 4" xfId="2737"/>
    <cellStyle name="Comma 42 4" xfId="2738"/>
    <cellStyle name="Comma 42 4 2" xfId="2739"/>
    <cellStyle name="Comma 42 4 2 2" xfId="2740"/>
    <cellStyle name="Comma 42 4 3" xfId="2741"/>
    <cellStyle name="Comma 42 5" xfId="2742"/>
    <cellStyle name="Comma 42 5 2" xfId="2743"/>
    <cellStyle name="Comma 42 6" xfId="2744"/>
    <cellStyle name="Comma 42 7" xfId="2745"/>
    <cellStyle name="Comma 43" xfId="2746"/>
    <cellStyle name="Comma 43 2" xfId="2747"/>
    <cellStyle name="Comma 43 2 2" xfId="2748"/>
    <cellStyle name="Comma 43 2 2 2" xfId="2749"/>
    <cellStyle name="Comma 43 2 2 2 2" xfId="2750"/>
    <cellStyle name="Comma 43 2 2 3" xfId="2751"/>
    <cellStyle name="Comma 43 2 3" xfId="2752"/>
    <cellStyle name="Comma 43 2 3 2" xfId="2753"/>
    <cellStyle name="Comma 43 2 4" xfId="2754"/>
    <cellStyle name="Comma 43 2 5" xfId="2755"/>
    <cellStyle name="Comma 43 3" xfId="2756"/>
    <cellStyle name="Comma 43 3 2" xfId="2757"/>
    <cellStyle name="Comma 43 3 2 2" xfId="2758"/>
    <cellStyle name="Comma 43 3 2 2 2" xfId="2759"/>
    <cellStyle name="Comma 43 3 2 3" xfId="2760"/>
    <cellStyle name="Comma 43 3 3" xfId="2761"/>
    <cellStyle name="Comma 43 3 3 2" xfId="2762"/>
    <cellStyle name="Comma 43 3 4" xfId="2763"/>
    <cellStyle name="Comma 43 4" xfId="2764"/>
    <cellStyle name="Comma 43 4 2" xfId="2765"/>
    <cellStyle name="Comma 43 4 2 2" xfId="2766"/>
    <cellStyle name="Comma 43 4 3" xfId="2767"/>
    <cellStyle name="Comma 43 5" xfId="2768"/>
    <cellStyle name="Comma 43 5 2" xfId="2769"/>
    <cellStyle name="Comma 43 6" xfId="2770"/>
    <cellStyle name="Comma 43 7" xfId="2771"/>
    <cellStyle name="Comma 44" xfId="2772"/>
    <cellStyle name="Comma 44 2" xfId="2773"/>
    <cellStyle name="Comma 44 2 2" xfId="2774"/>
    <cellStyle name="Comma 44 2 2 2" xfId="2775"/>
    <cellStyle name="Comma 44 2 2 2 2" xfId="2776"/>
    <cellStyle name="Comma 44 2 2 3" xfId="2777"/>
    <cellStyle name="Comma 44 2 3" xfId="2778"/>
    <cellStyle name="Comma 44 2 3 2" xfId="2779"/>
    <cellStyle name="Comma 44 2 4" xfId="2780"/>
    <cellStyle name="Comma 44 2 5" xfId="2781"/>
    <cellStyle name="Comma 44 3" xfId="2782"/>
    <cellStyle name="Comma 44 3 2" xfId="2783"/>
    <cellStyle name="Comma 44 3 2 2" xfId="2784"/>
    <cellStyle name="Comma 44 3 2 2 2" xfId="2785"/>
    <cellStyle name="Comma 44 3 2 3" xfId="2786"/>
    <cellStyle name="Comma 44 3 3" xfId="2787"/>
    <cellStyle name="Comma 44 3 3 2" xfId="2788"/>
    <cellStyle name="Comma 44 3 4" xfId="2789"/>
    <cellStyle name="Comma 44 4" xfId="2790"/>
    <cellStyle name="Comma 44 4 2" xfId="2791"/>
    <cellStyle name="Comma 44 4 2 2" xfId="2792"/>
    <cellStyle name="Comma 44 4 3" xfId="2793"/>
    <cellStyle name="Comma 44 5" xfId="2794"/>
    <cellStyle name="Comma 44 5 2" xfId="2795"/>
    <cellStyle name="Comma 44 6" xfId="2796"/>
    <cellStyle name="Comma 44 7" xfId="2797"/>
    <cellStyle name="Comma 45" xfId="2798"/>
    <cellStyle name="Comma 45 2" xfId="2799"/>
    <cellStyle name="Comma 45 2 2" xfId="2800"/>
    <cellStyle name="Comma 45 2 2 2" xfId="2801"/>
    <cellStyle name="Comma 45 2 3" xfId="2802"/>
    <cellStyle name="Comma 45 3" xfId="2803"/>
    <cellStyle name="Comma 45 3 2" xfId="2804"/>
    <cellStyle name="Comma 45 4" xfId="2805"/>
    <cellStyle name="Comma 45 5" xfId="2806"/>
    <cellStyle name="Comma 46" xfId="2807"/>
    <cellStyle name="Comma 46 2" xfId="2808"/>
    <cellStyle name="Comma 46 2 2" xfId="2809"/>
    <cellStyle name="Comma 46 2 2 2" xfId="2810"/>
    <cellStyle name="Comma 46 2 3" xfId="2811"/>
    <cellStyle name="Comma 46 3" xfId="2812"/>
    <cellStyle name="Comma 46 3 2" xfId="2813"/>
    <cellStyle name="Comma 46 4" xfId="2814"/>
    <cellStyle name="Comma 46 5" xfId="2815"/>
    <cellStyle name="Comma 47" xfId="2816"/>
    <cellStyle name="Comma 47 2" xfId="2817"/>
    <cellStyle name="Comma 47 2 2" xfId="2818"/>
    <cellStyle name="Comma 47 2 2 2" xfId="2819"/>
    <cellStyle name="Comma 47 2 3" xfId="2820"/>
    <cellStyle name="Comma 47 3" xfId="2821"/>
    <cellStyle name="Comma 47 3 2" xfId="2822"/>
    <cellStyle name="Comma 47 4" xfId="2823"/>
    <cellStyle name="Comma 47 5" xfId="2824"/>
    <cellStyle name="Comma 48" xfId="2825"/>
    <cellStyle name="Comma 48 2" xfId="2826"/>
    <cellStyle name="Comma 48 2 2" xfId="2827"/>
    <cellStyle name="Comma 48 2 2 2" xfId="2828"/>
    <cellStyle name="Comma 48 2 3" xfId="2829"/>
    <cellStyle name="Comma 48 3" xfId="2830"/>
    <cellStyle name="Comma 48 3 2" xfId="2831"/>
    <cellStyle name="Comma 48 4" xfId="2832"/>
    <cellStyle name="Comma 48 5" xfId="2833"/>
    <cellStyle name="Comma 49" xfId="2834"/>
    <cellStyle name="Comma 49 2" xfId="2835"/>
    <cellStyle name="Comma 49 2 2" xfId="2836"/>
    <cellStyle name="Comma 49 2 2 2" xfId="2837"/>
    <cellStyle name="Comma 49 2 3" xfId="2838"/>
    <cellStyle name="Comma 49 3" xfId="2839"/>
    <cellStyle name="Comma 49 3 2" xfId="2840"/>
    <cellStyle name="Comma 49 4" xfId="2841"/>
    <cellStyle name="Comma 49 5" xfId="2842"/>
    <cellStyle name="Comma 5" xfId="2843"/>
    <cellStyle name="Comma 5 2" xfId="2844"/>
    <cellStyle name="Comma 5 2 2" xfId="2845"/>
    <cellStyle name="Comma 5 2 2 2" xfId="2846"/>
    <cellStyle name="Comma 5 2 2 2 2" xfId="2847"/>
    <cellStyle name="Comma 5 2 2 2 2 2" xfId="2848"/>
    <cellStyle name="Comma 5 2 2 2 3" xfId="2849"/>
    <cellStyle name="Comma 5 2 2 2 4" xfId="2850"/>
    <cellStyle name="Comma 5 2 2 3" xfId="2851"/>
    <cellStyle name="Comma 5 2 2 3 2" xfId="2852"/>
    <cellStyle name="Comma 5 2 2 4" xfId="2853"/>
    <cellStyle name="Comma 5 2 2 4 2" xfId="2854"/>
    <cellStyle name="Comma 5 2 2 5" xfId="2855"/>
    <cellStyle name="Comma 5 2 2 6" xfId="2856"/>
    <cellStyle name="Comma 5 2 2 7" xfId="2857"/>
    <cellStyle name="Comma 5 2 3" xfId="2858"/>
    <cellStyle name="Comma 5 2 3 2" xfId="2859"/>
    <cellStyle name="Comma 5 2 3 2 2" xfId="2860"/>
    <cellStyle name="Comma 5 2 3 3" xfId="2861"/>
    <cellStyle name="Comma 5 2 4" xfId="2862"/>
    <cellStyle name="Comma 5 2 4 2" xfId="2863"/>
    <cellStyle name="Comma 5 2 5" xfId="2864"/>
    <cellStyle name="Comma 5 3" xfId="2865"/>
    <cellStyle name="Comma 5 3 2" xfId="2866"/>
    <cellStyle name="Comma 5 4" xfId="2867"/>
    <cellStyle name="Comma 5 4 2" xfId="2868"/>
    <cellStyle name="Comma 5 4 2 2" xfId="2869"/>
    <cellStyle name="Comma 5 4 2 2 2" xfId="2870"/>
    <cellStyle name="Comma 5 4 2 2 2 2" xfId="2871"/>
    <cellStyle name="Comma 5 4 2 2 3" xfId="2872"/>
    <cellStyle name="Comma 5 4 2 3" xfId="2873"/>
    <cellStyle name="Comma 5 4 2 3 2" xfId="2874"/>
    <cellStyle name="Comma 5 4 2 4" xfId="2875"/>
    <cellStyle name="Comma 5 4 2 5" xfId="2876"/>
    <cellStyle name="Comma 5 4 3" xfId="2877"/>
    <cellStyle name="Comma 5 4 3 2" xfId="2878"/>
    <cellStyle name="Comma 5 4 3 2 2" xfId="2879"/>
    <cellStyle name="Comma 5 4 3 2 2 2" xfId="2880"/>
    <cellStyle name="Comma 5 4 3 2 3" xfId="2881"/>
    <cellStyle name="Comma 5 4 3 3" xfId="2882"/>
    <cellStyle name="Comma 5 4 3 3 2" xfId="2883"/>
    <cellStyle name="Comma 5 4 3 4" xfId="2884"/>
    <cellStyle name="Comma 5 4 4" xfId="2885"/>
    <cellStyle name="Comma 5 4 4 2" xfId="2886"/>
    <cellStyle name="Comma 5 4 4 2 2" xfId="2887"/>
    <cellStyle name="Comma 5 4 4 3" xfId="2888"/>
    <cellStyle name="Comma 5 4 5" xfId="2889"/>
    <cellStyle name="Comma 5 4 5 2" xfId="2890"/>
    <cellStyle name="Comma 5 4 6" xfId="2891"/>
    <cellStyle name="Comma 5 4 7" xfId="2892"/>
    <cellStyle name="Comma 5 5" xfId="2893"/>
    <cellStyle name="Comma 5 5 2" xfId="2894"/>
    <cellStyle name="Comma 5 6" xfId="2895"/>
    <cellStyle name="Comma 50" xfId="2896"/>
    <cellStyle name="Comma 50 2" xfId="2897"/>
    <cellStyle name="Comma 50 2 2" xfId="2898"/>
    <cellStyle name="Comma 50 2 2 2" xfId="2899"/>
    <cellStyle name="Comma 50 2 3" xfId="2900"/>
    <cellStyle name="Comma 50 3" xfId="2901"/>
    <cellStyle name="Comma 50 3 2" xfId="2902"/>
    <cellStyle name="Comma 50 4" xfId="2903"/>
    <cellStyle name="Comma 50 5" xfId="2904"/>
    <cellStyle name="Comma 51" xfId="2905"/>
    <cellStyle name="Comma 51 2" xfId="2906"/>
    <cellStyle name="Comma 51 2 2" xfId="2907"/>
    <cellStyle name="Comma 51 2 2 2" xfId="2908"/>
    <cellStyle name="Comma 51 2 3" xfId="2909"/>
    <cellStyle name="Comma 51 3" xfId="2910"/>
    <cellStyle name="Comma 51 3 2" xfId="2911"/>
    <cellStyle name="Comma 51 4" xfId="2912"/>
    <cellStyle name="Comma 51 5" xfId="2913"/>
    <cellStyle name="Comma 52" xfId="2914"/>
    <cellStyle name="Comma 52 2" xfId="2915"/>
    <cellStyle name="Comma 52 2 2" xfId="2916"/>
    <cellStyle name="Comma 52 2 2 2" xfId="2917"/>
    <cellStyle name="Comma 52 2 3" xfId="2918"/>
    <cellStyle name="Comma 52 3" xfId="2919"/>
    <cellStyle name="Comma 52 3 2" xfId="2920"/>
    <cellStyle name="Comma 52 4" xfId="2921"/>
    <cellStyle name="Comma 52 5" xfId="2922"/>
    <cellStyle name="Comma 53" xfId="2923"/>
    <cellStyle name="Comma 53 2" xfId="2924"/>
    <cellStyle name="Comma 53 2 2" xfId="2925"/>
    <cellStyle name="Comma 53 2 2 2" xfId="2926"/>
    <cellStyle name="Comma 53 2 3" xfId="2927"/>
    <cellStyle name="Comma 53 3" xfId="2928"/>
    <cellStyle name="Comma 53 3 2" xfId="2929"/>
    <cellStyle name="Comma 53 4" xfId="2930"/>
    <cellStyle name="Comma 53 5" xfId="2931"/>
    <cellStyle name="Comma 54" xfId="2932"/>
    <cellStyle name="Comma 54 2" xfId="2933"/>
    <cellStyle name="Comma 54 2 2" xfId="2934"/>
    <cellStyle name="Comma 54 2 2 2" xfId="2935"/>
    <cellStyle name="Comma 54 2 3" xfId="2936"/>
    <cellStyle name="Comma 54 3" xfId="2937"/>
    <cellStyle name="Comma 54 3 2" xfId="2938"/>
    <cellStyle name="Comma 54 4" xfId="2939"/>
    <cellStyle name="Comma 54 5" xfId="2940"/>
    <cellStyle name="Comma 55" xfId="2941"/>
    <cellStyle name="Comma 55 2" xfId="2942"/>
    <cellStyle name="Comma 55 2 2" xfId="2943"/>
    <cellStyle name="Comma 55 2 2 2" xfId="2944"/>
    <cellStyle name="Comma 55 2 3" xfId="2945"/>
    <cellStyle name="Comma 55 3" xfId="2946"/>
    <cellStyle name="Comma 55 3 2" xfId="2947"/>
    <cellStyle name="Comma 55 4" xfId="2948"/>
    <cellStyle name="Comma 55 5" xfId="2949"/>
    <cellStyle name="Comma 56" xfId="2950"/>
    <cellStyle name="Comma 56 2" xfId="2951"/>
    <cellStyle name="Comma 56 2 2" xfId="2952"/>
    <cellStyle name="Comma 56 2 2 2" xfId="2953"/>
    <cellStyle name="Comma 56 2 3" xfId="2954"/>
    <cellStyle name="Comma 56 3" xfId="2955"/>
    <cellStyle name="Comma 56 3 2" xfId="2956"/>
    <cellStyle name="Comma 56 4" xfId="2957"/>
    <cellStyle name="Comma 56 5" xfId="2958"/>
    <cellStyle name="Comma 57" xfId="2959"/>
    <cellStyle name="Comma 57 2" xfId="2960"/>
    <cellStyle name="Comma 57 2 2" xfId="2961"/>
    <cellStyle name="Comma 57 2 2 2" xfId="2962"/>
    <cellStyle name="Comma 57 2 3" xfId="2963"/>
    <cellStyle name="Comma 57 3" xfId="2964"/>
    <cellStyle name="Comma 57 3 2" xfId="2965"/>
    <cellStyle name="Comma 57 4" xfId="2966"/>
    <cellStyle name="Comma 57 5" xfId="2967"/>
    <cellStyle name="Comma 58" xfId="2968"/>
    <cellStyle name="Comma 58 2" xfId="2969"/>
    <cellStyle name="Comma 58 2 2" xfId="2970"/>
    <cellStyle name="Comma 58 2 2 2" xfId="2971"/>
    <cellStyle name="Comma 58 2 3" xfId="2972"/>
    <cellStyle name="Comma 58 3" xfId="2973"/>
    <cellStyle name="Comma 58 3 2" xfId="2974"/>
    <cellStyle name="Comma 58 4" xfId="2975"/>
    <cellStyle name="Comma 58 5" xfId="2976"/>
    <cellStyle name="Comma 59" xfId="2977"/>
    <cellStyle name="Comma 59 2" xfId="2978"/>
    <cellStyle name="Comma 59 2 2" xfId="2979"/>
    <cellStyle name="Comma 59 2 2 2" xfId="2980"/>
    <cellStyle name="Comma 59 2 3" xfId="2981"/>
    <cellStyle name="Comma 59 3" xfId="2982"/>
    <cellStyle name="Comma 59 3 2" xfId="2983"/>
    <cellStyle name="Comma 59 4" xfId="2984"/>
    <cellStyle name="Comma 59 5" xfId="2985"/>
    <cellStyle name="Comma 6" xfId="2986"/>
    <cellStyle name="Comma 6 2" xfId="2987"/>
    <cellStyle name="Comma 6 2 2" xfId="2988"/>
    <cellStyle name="Comma 6 2 2 2" xfId="2989"/>
    <cellStyle name="Comma 6 2 2 2 2" xfId="2990"/>
    <cellStyle name="Comma 6 2 2 3" xfId="2991"/>
    <cellStyle name="Comma 6 2 3" xfId="2992"/>
    <cellStyle name="Comma 6 2 3 2" xfId="2993"/>
    <cellStyle name="Comma 6 2 4" xfId="2994"/>
    <cellStyle name="Comma 6 2 5" xfId="2995"/>
    <cellStyle name="Comma 6 3" xfId="2996"/>
    <cellStyle name="Comma 6 3 2" xfId="2997"/>
    <cellStyle name="Comma 6 4" xfId="2998"/>
    <cellStyle name="Comma 6 4 2" xfId="2999"/>
    <cellStyle name="Comma 6 4 2 2" xfId="3000"/>
    <cellStyle name="Comma 6 4 2 2 2" xfId="3001"/>
    <cellStyle name="Comma 6 4 2 2 2 2" xfId="3002"/>
    <cellStyle name="Comma 6 4 2 2 3" xfId="3003"/>
    <cellStyle name="Comma 6 4 2 3" xfId="3004"/>
    <cellStyle name="Comma 6 4 2 3 2" xfId="3005"/>
    <cellStyle name="Comma 6 4 2 4" xfId="3006"/>
    <cellStyle name="Comma 6 4 2 5" xfId="3007"/>
    <cellStyle name="Comma 6 4 3" xfId="3008"/>
    <cellStyle name="Comma 6 4 3 2" xfId="3009"/>
    <cellStyle name="Comma 6 4 3 2 2" xfId="3010"/>
    <cellStyle name="Comma 6 4 3 2 2 2" xfId="3011"/>
    <cellStyle name="Comma 6 4 3 2 3" xfId="3012"/>
    <cellStyle name="Comma 6 4 3 3" xfId="3013"/>
    <cellStyle name="Comma 6 4 3 3 2" xfId="3014"/>
    <cellStyle name="Comma 6 4 3 4" xfId="3015"/>
    <cellStyle name="Comma 6 4 4" xfId="3016"/>
    <cellStyle name="Comma 6 4 4 2" xfId="3017"/>
    <cellStyle name="Comma 6 4 4 2 2" xfId="3018"/>
    <cellStyle name="Comma 6 4 4 3" xfId="3019"/>
    <cellStyle name="Comma 6 4 5" xfId="3020"/>
    <cellStyle name="Comma 6 4 5 2" xfId="3021"/>
    <cellStyle name="Comma 6 4 6" xfId="3022"/>
    <cellStyle name="Comma 6 4 7" xfId="3023"/>
    <cellStyle name="Comma 6 5" xfId="3024"/>
    <cellStyle name="Comma 6 5 2" xfId="3025"/>
    <cellStyle name="Comma 6 6" xfId="3026"/>
    <cellStyle name="Comma 6 7" xfId="3027"/>
    <cellStyle name="Comma 60" xfId="3028"/>
    <cellStyle name="Comma 60 2" xfId="3029"/>
    <cellStyle name="Comma 60 2 2" xfId="3030"/>
    <cellStyle name="Comma 60 2 2 2" xfId="3031"/>
    <cellStyle name="Comma 60 2 3" xfId="3032"/>
    <cellStyle name="Comma 60 3" xfId="3033"/>
    <cellStyle name="Comma 60 3 2" xfId="3034"/>
    <cellStyle name="Comma 60 4" xfId="3035"/>
    <cellStyle name="Comma 60 5" xfId="3036"/>
    <cellStyle name="Comma 61" xfId="3037"/>
    <cellStyle name="Comma 61 2" xfId="3038"/>
    <cellStyle name="Comma 61 2 2" xfId="3039"/>
    <cellStyle name="Comma 61 2 2 2" xfId="3040"/>
    <cellStyle name="Comma 61 2 3" xfId="3041"/>
    <cellStyle name="Comma 61 3" xfId="3042"/>
    <cellStyle name="Comma 61 3 2" xfId="3043"/>
    <cellStyle name="Comma 61 4" xfId="3044"/>
    <cellStyle name="Comma 61 5" xfId="3045"/>
    <cellStyle name="Comma 62" xfId="3046"/>
    <cellStyle name="Comma 62 2" xfId="3047"/>
    <cellStyle name="Comma 62 2 2" xfId="3048"/>
    <cellStyle name="Comma 62 2 2 2" xfId="3049"/>
    <cellStyle name="Comma 62 2 3" xfId="3050"/>
    <cellStyle name="Comma 62 3" xfId="3051"/>
    <cellStyle name="Comma 62 3 2" xfId="3052"/>
    <cellStyle name="Comma 62 4" xfId="3053"/>
    <cellStyle name="Comma 62 5" xfId="3054"/>
    <cellStyle name="Comma 63" xfId="3055"/>
    <cellStyle name="Comma 63 2" xfId="3056"/>
    <cellStyle name="Comma 63 2 2" xfId="3057"/>
    <cellStyle name="Comma 63 2 2 2" xfId="3058"/>
    <cellStyle name="Comma 63 2 3" xfId="3059"/>
    <cellStyle name="Comma 63 3" xfId="3060"/>
    <cellStyle name="Comma 63 3 2" xfId="3061"/>
    <cellStyle name="Comma 63 4" xfId="3062"/>
    <cellStyle name="Comma 63 5" xfId="3063"/>
    <cellStyle name="Comma 64" xfId="3064"/>
    <cellStyle name="Comma 64 2" xfId="3065"/>
    <cellStyle name="Comma 64 2 2" xfId="3066"/>
    <cellStyle name="Comma 64 2 2 2" xfId="3067"/>
    <cellStyle name="Comma 64 2 3" xfId="3068"/>
    <cellStyle name="Comma 64 3" xfId="3069"/>
    <cellStyle name="Comma 64 3 2" xfId="3070"/>
    <cellStyle name="Comma 64 4" xfId="3071"/>
    <cellStyle name="Comma 64 5" xfId="3072"/>
    <cellStyle name="Comma 65" xfId="3073"/>
    <cellStyle name="Comma 65 2" xfId="3074"/>
    <cellStyle name="Comma 65 2 2" xfId="3075"/>
    <cellStyle name="Comma 65 2 2 2" xfId="3076"/>
    <cellStyle name="Comma 65 2 3" xfId="3077"/>
    <cellStyle name="Comma 65 3" xfId="3078"/>
    <cellStyle name="Comma 65 3 2" xfId="3079"/>
    <cellStyle name="Comma 65 4" xfId="3080"/>
    <cellStyle name="Comma 65 5" xfId="3081"/>
    <cellStyle name="Comma 66" xfId="3082"/>
    <cellStyle name="Comma 66 2" xfId="3083"/>
    <cellStyle name="Comma 66 2 2" xfId="3084"/>
    <cellStyle name="Comma 66 2 2 2" xfId="3085"/>
    <cellStyle name="Comma 66 2 3" xfId="3086"/>
    <cellStyle name="Comma 66 3" xfId="3087"/>
    <cellStyle name="Comma 66 3 2" xfId="3088"/>
    <cellStyle name="Comma 66 4" xfId="3089"/>
    <cellStyle name="Comma 66 5" xfId="3090"/>
    <cellStyle name="Comma 67" xfId="3091"/>
    <cellStyle name="Comma 67 2" xfId="3092"/>
    <cellStyle name="Comma 67 2 2" xfId="3093"/>
    <cellStyle name="Comma 67 2 2 2" xfId="3094"/>
    <cellStyle name="Comma 67 2 3" xfId="3095"/>
    <cellStyle name="Comma 67 2 4" xfId="3096"/>
    <cellStyle name="Comma 67 3" xfId="3097"/>
    <cellStyle name="Comma 67 3 2" xfId="3098"/>
    <cellStyle name="Comma 67 4" xfId="3099"/>
    <cellStyle name="Comma 67 4 2" xfId="3100"/>
    <cellStyle name="Comma 67 5" xfId="3101"/>
    <cellStyle name="Comma 67 6" xfId="3102"/>
    <cellStyle name="Comma 67 7" xfId="3103"/>
    <cellStyle name="Comma 68" xfId="3104"/>
    <cellStyle name="Comma 69" xfId="3105"/>
    <cellStyle name="Comma 7" xfId="3106"/>
    <cellStyle name="Comma 7 2" xfId="3107"/>
    <cellStyle name="Comma 7 2 2" xfId="3108"/>
    <cellStyle name="Comma 7 3" xfId="3109"/>
    <cellStyle name="Comma 7 3 2" xfId="3110"/>
    <cellStyle name="Comma 7 4" xfId="3111"/>
    <cellStyle name="Comma 7 4 2" xfId="3112"/>
    <cellStyle name="Comma 70" xfId="3113"/>
    <cellStyle name="Comma 71" xfId="3114"/>
    <cellStyle name="Comma 72" xfId="3115"/>
    <cellStyle name="Comma 73" xfId="3116"/>
    <cellStyle name="Comma 74" xfId="3117"/>
    <cellStyle name="Comma 75" xfId="3118"/>
    <cellStyle name="Comma 76" xfId="3119"/>
    <cellStyle name="Comma 77" xfId="3120"/>
    <cellStyle name="Comma 78" xfId="3121"/>
    <cellStyle name="Comma 79" xfId="3122"/>
    <cellStyle name="Comma 8" xfId="3123"/>
    <cellStyle name="Comma 8 2" xfId="3124"/>
    <cellStyle name="Comma 8 2 2" xfId="3125"/>
    <cellStyle name="Comma 8 2 2 2" xfId="3126"/>
    <cellStyle name="Comma 8 2 3" xfId="3127"/>
    <cellStyle name="Comma 8 2 4" xfId="3128"/>
    <cellStyle name="Comma 8 3" xfId="3129"/>
    <cellStyle name="Comma 8 3 2" xfId="3130"/>
    <cellStyle name="Comma 8 4" xfId="3131"/>
    <cellStyle name="Comma 80" xfId="3132"/>
    <cellStyle name="Comma 81" xfId="3133"/>
    <cellStyle name="Comma 82" xfId="3134"/>
    <cellStyle name="Comma 83" xfId="3135"/>
    <cellStyle name="Comma 84" xfId="3136"/>
    <cellStyle name="Comma 85" xfId="3137"/>
    <cellStyle name="Comma 86" xfId="3138"/>
    <cellStyle name="Comma 87" xfId="3139"/>
    <cellStyle name="Comma 88" xfId="3140"/>
    <cellStyle name="Comma 89" xfId="3141"/>
    <cellStyle name="Comma 9" xfId="3142"/>
    <cellStyle name="Comma 9 2" xfId="3143"/>
    <cellStyle name="Comma 9 2 2" xfId="3144"/>
    <cellStyle name="Comma 9 2 2 2" xfId="3145"/>
    <cellStyle name="Comma 9 2 3" xfId="3146"/>
    <cellStyle name="Comma 9 2 4" xfId="3147"/>
    <cellStyle name="Comma 9 3" xfId="3148"/>
    <cellStyle name="Comma 9 3 2" xfId="3149"/>
    <cellStyle name="Comma 9 3 2 2" xfId="3150"/>
    <cellStyle name="Comma 9 3 3" xfId="3151"/>
    <cellStyle name="Comma 9 4" xfId="3152"/>
    <cellStyle name="Comma 9 4 2" xfId="3153"/>
    <cellStyle name="Comma 9 5" xfId="3154"/>
    <cellStyle name="Comma 9 6" xfId="3155"/>
    <cellStyle name="Comma 90" xfId="3156"/>
    <cellStyle name="Comma 91" xfId="3157"/>
    <cellStyle name="Comma 92" xfId="3158"/>
    <cellStyle name="Comma 93" xfId="3159"/>
    <cellStyle name="Comma 94" xfId="3160"/>
    <cellStyle name="Comma 95" xfId="3161"/>
    <cellStyle name="Comma 96" xfId="3162"/>
    <cellStyle name="Comma 97" xfId="3163"/>
    <cellStyle name="Comma 98" xfId="3164"/>
    <cellStyle name="Comma 99" xfId="3165"/>
    <cellStyle name="Comma no zeroes" xfId="3166"/>
    <cellStyle name="Comma no zeroes 2" xfId="3167"/>
    <cellStyle name="Comma no zeroes 2 2" xfId="3168"/>
    <cellStyle name="Comma no zeroes 2 2 2" xfId="3169"/>
    <cellStyle name="Comma no zeroes 2 3" xfId="3170"/>
    <cellStyle name="Comma no zeroes 2 4" xfId="3171"/>
    <cellStyle name="Comma no zeroes 3" xfId="3172"/>
    <cellStyle name="Comma no zeroes 3 2" xfId="3173"/>
    <cellStyle name="Comma no zeroes 4" xfId="3174"/>
    <cellStyle name="Comma no zeroes 5" xfId="3175"/>
    <cellStyle name="Comma one decimal no zeroes" xfId="3176"/>
    <cellStyle name="Comma one decimal no zeroes 2" xfId="3177"/>
    <cellStyle name="Comma one decimal no zeroes 2 2" xfId="3178"/>
    <cellStyle name="Comma one decimal no zeroes 2 2 2" xfId="3179"/>
    <cellStyle name="Comma one decimal no zeroes 2 3" xfId="3180"/>
    <cellStyle name="Comma one decimal no zeroes 2 4" xfId="3181"/>
    <cellStyle name="Comma one decimal no zeroes 3" xfId="3182"/>
    <cellStyle name="Comma one decimal no zeroes 3 2" xfId="3183"/>
    <cellStyle name="Comma one decimal no zeroes 4" xfId="3184"/>
    <cellStyle name="Comma one decimal no zeroes 5" xfId="3185"/>
    <cellStyle name="Comment" xfId="3186"/>
    <cellStyle name="Comments" xfId="3187"/>
    <cellStyle name="Comments 2" xfId="3188"/>
    <cellStyle name="Comments 2 2" xfId="3189"/>
    <cellStyle name="Comments 2 3" xfId="3190"/>
    <cellStyle name="Comments 3" xfId="3191"/>
    <cellStyle name="Comments 3 2" xfId="3192"/>
    <cellStyle name="Comments 4" xfId="3193"/>
    <cellStyle name="Comments 4 2" xfId="3194"/>
    <cellStyle name="Comments 5" xfId="3195"/>
    <cellStyle name="Comments 5 2" xfId="3196"/>
    <cellStyle name="Comments 6" xfId="3197"/>
    <cellStyle name="Comments 7" xfId="3198"/>
    <cellStyle name="Comments_1" xfId="3199"/>
    <cellStyle name="Constant_RP" xfId="3200"/>
    <cellStyle name="ConstantLbl_RP" xfId="3201"/>
    <cellStyle name="Constants" xfId="3202"/>
    <cellStyle name="Constants 2" xfId="3203"/>
    <cellStyle name="Constants 3" xfId="3204"/>
    <cellStyle name="Content1" xfId="3205"/>
    <cellStyle name="Content1 2" xfId="3206"/>
    <cellStyle name="Content1 3" xfId="3207"/>
    <cellStyle name="Content2" xfId="3208"/>
    <cellStyle name="Content2 2" xfId="3209"/>
    <cellStyle name="Content2 3" xfId="3210"/>
    <cellStyle name="Country Data_Normal" xfId="3211"/>
    <cellStyle name="CountryTitle" xfId="3212"/>
    <cellStyle name="Currency [0] 2" xfId="3213"/>
    <cellStyle name="Currency [0] 2 2" xfId="3214"/>
    <cellStyle name="Currency [0] 2 2 2" xfId="3215"/>
    <cellStyle name="Currency [0] 2 2 2 2" xfId="3216"/>
    <cellStyle name="Currency [0] 2 2 3" xfId="3217"/>
    <cellStyle name="Currency [0] 2 3" xfId="3218"/>
    <cellStyle name="Currency [0] 2 3 2" xfId="3219"/>
    <cellStyle name="Currency [0] 2 4" xfId="3220"/>
    <cellStyle name="Currency [0] 2 5" xfId="3221"/>
    <cellStyle name="Currency [0] 3" xfId="3222"/>
    <cellStyle name="Currency [0] 3 2" xfId="3223"/>
    <cellStyle name="Currency [0] 3 2 2" xfId="3224"/>
    <cellStyle name="Currency [0] 3 2 2 2" xfId="3225"/>
    <cellStyle name="Currency [0] 3 2 3" xfId="3226"/>
    <cellStyle name="Currency [0] 3 3" xfId="3227"/>
    <cellStyle name="Currency [0] 3 3 2" xfId="3228"/>
    <cellStyle name="Currency [0] 3 4" xfId="3229"/>
    <cellStyle name="Currency [0] 3 5" xfId="3230"/>
    <cellStyle name="Currency [0] 4" xfId="3231"/>
    <cellStyle name="Currency [0] 4 2" xfId="3232"/>
    <cellStyle name="Currency [0] 4 2 2" xfId="3233"/>
    <cellStyle name="Currency [0] 4 2 2 2" xfId="3234"/>
    <cellStyle name="Currency [0] 4 2 3" xfId="3235"/>
    <cellStyle name="Currency [0] 4 3" xfId="3236"/>
    <cellStyle name="Currency [0] 4 3 2" xfId="3237"/>
    <cellStyle name="Currency [0] 4 4" xfId="3238"/>
    <cellStyle name="Currency [0] 4 5" xfId="3239"/>
    <cellStyle name="Currency [00]" xfId="3240"/>
    <cellStyle name="Currency 2" xfId="3241"/>
    <cellStyle name="Currency 2 2" xfId="3242"/>
    <cellStyle name="Currency 2 2 2" xfId="3243"/>
    <cellStyle name="Currency 2 2 2 2" xfId="3244"/>
    <cellStyle name="Currency 2 2 3" xfId="3245"/>
    <cellStyle name="Currency 2 3" xfId="3246"/>
    <cellStyle name="Currency 2 3 2" xfId="3247"/>
    <cellStyle name="Currency 2 4" xfId="3248"/>
    <cellStyle name="Currency 2 5" xfId="3249"/>
    <cellStyle name="Currency 3" xfId="3250"/>
    <cellStyle name="Currency 3 2" xfId="3251"/>
    <cellStyle name="Currency 3 2 2" xfId="3252"/>
    <cellStyle name="Currency 3 2 2 2" xfId="3253"/>
    <cellStyle name="Currency 3 2 3" xfId="3254"/>
    <cellStyle name="Currency 3 3" xfId="3255"/>
    <cellStyle name="Currency 3 3 2" xfId="3256"/>
    <cellStyle name="Currency 3 4" xfId="3257"/>
    <cellStyle name="Currency 3 5" xfId="3258"/>
    <cellStyle name="Currency 4" xfId="3259"/>
    <cellStyle name="Currency 4 2" xfId="3260"/>
    <cellStyle name="Currency 4 2 2" xfId="3261"/>
    <cellStyle name="Currency 4 2 2 2" xfId="3262"/>
    <cellStyle name="Currency 4 2 3" xfId="3263"/>
    <cellStyle name="Currency 4 3" xfId="3264"/>
    <cellStyle name="Currency 4 3 2" xfId="3265"/>
    <cellStyle name="Currency 4 4" xfId="3266"/>
    <cellStyle name="Currency 4 5" xfId="3267"/>
    <cellStyle name="Currency 5" xfId="3268"/>
    <cellStyle name="Currency 5 2" xfId="3269"/>
    <cellStyle name="Currency 5 2 2" xfId="3270"/>
    <cellStyle name="Currency 5 2 2 2" xfId="3271"/>
    <cellStyle name="Currency 5 2 3" xfId="3272"/>
    <cellStyle name="Currency 5 2 4" xfId="3273"/>
    <cellStyle name="Currency 5 3" xfId="3274"/>
    <cellStyle name="Currency 5 3 2" xfId="3275"/>
    <cellStyle name="Currency 5 4" xfId="3276"/>
    <cellStyle name="Currency 5 4 2" xfId="3277"/>
    <cellStyle name="Currency 5 5" xfId="3278"/>
    <cellStyle name="Currency 5 6" xfId="3279"/>
    <cellStyle name="CustomizationGreenCells" xfId="3280"/>
    <cellStyle name="CustomizationGreenCells 2" xfId="3281"/>
    <cellStyle name="CustomizationGreenCells 3" xfId="3282"/>
    <cellStyle name="Data" xfId="3283"/>
    <cellStyle name="Data.0" xfId="3284"/>
    <cellStyle name="Data.1" xfId="3285"/>
    <cellStyle name="Data.2" xfId="3286"/>
    <cellStyle name="Data.3" xfId="3287"/>
    <cellStyle name="Date" xfId="3288"/>
    <cellStyle name="Date Short" xfId="3289"/>
    <cellStyle name="DELTA" xfId="3290"/>
    <cellStyle name="Description" xfId="3291"/>
    <cellStyle name="Direction" xfId="3292"/>
    <cellStyle name="DM" xfId="3293"/>
    <cellStyle name="Dollar" xfId="3294"/>
    <cellStyle name="Dollar 2" xfId="3295"/>
    <cellStyle name="Dollar 2 2" xfId="3296"/>
    <cellStyle name="Dollar 3" xfId="3297"/>
    <cellStyle name="Dollar 4" xfId="3298"/>
    <cellStyle name="Dollars" xfId="3299"/>
    <cellStyle name="Dollars 2" xfId="3300"/>
    <cellStyle name="Dollars 2 2" xfId="3301"/>
    <cellStyle name="Dollars 2 2 2" xfId="3302"/>
    <cellStyle name="Dollars 2 3" xfId="3303"/>
    <cellStyle name="Dollars 2 4" xfId="3304"/>
    <cellStyle name="Dollars 3" xfId="3305"/>
    <cellStyle name="Dollars 3 2" xfId="3306"/>
    <cellStyle name="Dollars 3 2 2" xfId="3307"/>
    <cellStyle name="Dollars 3 2 2 2" xfId="3308"/>
    <cellStyle name="Dollars 3 2 3" xfId="3309"/>
    <cellStyle name="Dollars 3 2 4" xfId="3310"/>
    <cellStyle name="Dollars 3 3" xfId="3311"/>
    <cellStyle name="Dollars 3 3 2" xfId="3312"/>
    <cellStyle name="Dollars 3 3 2 2" xfId="3313"/>
    <cellStyle name="Dollars 3 3 2 2 2" xfId="3314"/>
    <cellStyle name="Dollars 3 3 2 3" xfId="3315"/>
    <cellStyle name="Dollars 3 3 2 4" xfId="3316"/>
    <cellStyle name="Dollars 3 3 3" xfId="3317"/>
    <cellStyle name="Dollars 3 3 3 2" xfId="3318"/>
    <cellStyle name="Dollars 3 3 3 2 2" xfId="3319"/>
    <cellStyle name="Dollars 3 3 3 3" xfId="3320"/>
    <cellStyle name="Dollars 3 3 4" xfId="3321"/>
    <cellStyle name="Dollars 3 3 4 2" xfId="3322"/>
    <cellStyle name="Dollars 3 3 5" xfId="3323"/>
    <cellStyle name="Dollars 3 3 6" xfId="3324"/>
    <cellStyle name="Dollars 3 4" xfId="3325"/>
    <cellStyle name="Dollars 3 5" xfId="3326"/>
    <cellStyle name="Dollars 4" xfId="3327"/>
    <cellStyle name="Dollars 4 2" xfId="3328"/>
    <cellStyle name="Dollars 4 2 2" xfId="3329"/>
    <cellStyle name="Dollars 4 2 2 2" xfId="3330"/>
    <cellStyle name="Dollars 4 2 3" xfId="3331"/>
    <cellStyle name="Dollars 4 2 4" xfId="3332"/>
    <cellStyle name="Dollars 4 3" xfId="3333"/>
    <cellStyle name="Dollars 4 3 2" xfId="3334"/>
    <cellStyle name="Dollars 4 3 2 2" xfId="3335"/>
    <cellStyle name="Dollars 4 3 3" xfId="3336"/>
    <cellStyle name="Dollars 4 4" xfId="3337"/>
    <cellStyle name="Dollars 4 4 2" xfId="3338"/>
    <cellStyle name="Dollars 4 5" xfId="3339"/>
    <cellStyle name="Dollars 4 6" xfId="3340"/>
    <cellStyle name="Dollars 5" xfId="3341"/>
    <cellStyle name="Dollars 6" xfId="3342"/>
    <cellStyle name="Dollars(0)" xfId="3343"/>
    <cellStyle name="Dollars(0) 2" xfId="3344"/>
    <cellStyle name="Dollars(0) 2 2" xfId="3345"/>
    <cellStyle name="Dollars(0) 2 2 2" xfId="3346"/>
    <cellStyle name="Dollars(0) 2 3" xfId="3347"/>
    <cellStyle name="Dollars(0) 2 4" xfId="3348"/>
    <cellStyle name="Dollars(0) 3" xfId="3349"/>
    <cellStyle name="Dollars(0) 3 2" xfId="3350"/>
    <cellStyle name="Dollars(0) 3 2 2" xfId="3351"/>
    <cellStyle name="Dollars(0) 3 2 2 2" xfId="3352"/>
    <cellStyle name="Dollars(0) 3 2 3" xfId="3353"/>
    <cellStyle name="Dollars(0) 3 2 4" xfId="3354"/>
    <cellStyle name="Dollars(0) 3 3" xfId="3355"/>
    <cellStyle name="Dollars(0) 3 3 2" xfId="3356"/>
    <cellStyle name="Dollars(0) 3 3 2 2" xfId="3357"/>
    <cellStyle name="Dollars(0) 3 3 2 2 2" xfId="3358"/>
    <cellStyle name="Dollars(0) 3 3 2 3" xfId="3359"/>
    <cellStyle name="Dollars(0) 3 3 2 4" xfId="3360"/>
    <cellStyle name="Dollars(0) 3 3 3" xfId="3361"/>
    <cellStyle name="Dollars(0) 3 3 3 2" xfId="3362"/>
    <cellStyle name="Dollars(0) 3 3 3 2 2" xfId="3363"/>
    <cellStyle name="Dollars(0) 3 3 3 3" xfId="3364"/>
    <cellStyle name="Dollars(0) 3 3 4" xfId="3365"/>
    <cellStyle name="Dollars(0) 3 3 4 2" xfId="3366"/>
    <cellStyle name="Dollars(0) 3 3 5" xfId="3367"/>
    <cellStyle name="Dollars(0) 3 3 6" xfId="3368"/>
    <cellStyle name="Dollars(0) 3 4" xfId="3369"/>
    <cellStyle name="Dollars(0) 3 5" xfId="3370"/>
    <cellStyle name="Dollars(0) 4" xfId="3371"/>
    <cellStyle name="Dollars(0) 4 2" xfId="3372"/>
    <cellStyle name="Dollars(0) 4 2 2" xfId="3373"/>
    <cellStyle name="Dollars(0) 4 2 2 2" xfId="3374"/>
    <cellStyle name="Dollars(0) 4 2 3" xfId="3375"/>
    <cellStyle name="Dollars(0) 4 2 4" xfId="3376"/>
    <cellStyle name="Dollars(0) 4 3" xfId="3377"/>
    <cellStyle name="Dollars(0) 4 3 2" xfId="3378"/>
    <cellStyle name="Dollars(0) 4 3 2 2" xfId="3379"/>
    <cellStyle name="Dollars(0) 4 3 3" xfId="3380"/>
    <cellStyle name="Dollars(0) 4 4" xfId="3381"/>
    <cellStyle name="Dollars(0) 4 4 2" xfId="3382"/>
    <cellStyle name="Dollars(0) 4 5" xfId="3383"/>
    <cellStyle name="Dollars(0) 4 6" xfId="3384"/>
    <cellStyle name="Dollars(0) 5" xfId="3385"/>
    <cellStyle name="Dollars(0) 6" xfId="3386"/>
    <cellStyle name="Dollars(0)_Gas Flow Dynamics" xfId="3387"/>
    <cellStyle name="Dollars_DDATA" xfId="3388"/>
    <cellStyle name="Emphasis" xfId="3389"/>
    <cellStyle name="Empty_B_border" xfId="3390"/>
    <cellStyle name="EmptyReference" xfId="3391"/>
    <cellStyle name="EmptyReference 2" xfId="3392"/>
    <cellStyle name="EmptyReference 2 2" xfId="3393"/>
    <cellStyle name="EmptyReference 3" xfId="3394"/>
    <cellStyle name="EmptyReference 4" xfId="3395"/>
    <cellStyle name="Enlarged" xfId="3396"/>
    <cellStyle name="Enter Currency (0)" xfId="3397"/>
    <cellStyle name="Enter Currency (2)" xfId="3398"/>
    <cellStyle name="Enter Units (0)" xfId="3399"/>
    <cellStyle name="Enter Units (1)" xfId="3400"/>
    <cellStyle name="Enter Units (2)" xfId="3401"/>
    <cellStyle name="EOS" xfId="3402"/>
    <cellStyle name="ErrorCheck" xfId="3403"/>
    <cellStyle name="ErrorCheck 2" xfId="3404"/>
    <cellStyle name="ErrorCheck 2 2" xfId="3405"/>
    <cellStyle name="ErrorCheck 2 2 2" xfId="3406"/>
    <cellStyle name="ErrorCheck 2 3" xfId="3407"/>
    <cellStyle name="ErrorCheck 2 4" xfId="3408"/>
    <cellStyle name="ErrorCheck 3" xfId="3409"/>
    <cellStyle name="ErrorCheck 3 2" xfId="3410"/>
    <cellStyle name="ErrorCheck 3 2 2" xfId="3411"/>
    <cellStyle name="ErrorCheck 3 2 2 2" xfId="3412"/>
    <cellStyle name="ErrorCheck 3 2 3" xfId="3413"/>
    <cellStyle name="ErrorCheck 3 2 4" xfId="3414"/>
    <cellStyle name="ErrorCheck 3 3" xfId="3415"/>
    <cellStyle name="ErrorCheck 3 3 2" xfId="3416"/>
    <cellStyle name="ErrorCheck 3 3 2 2" xfId="3417"/>
    <cellStyle name="ErrorCheck 3 3 2 2 2" xfId="3418"/>
    <cellStyle name="ErrorCheck 3 3 2 3" xfId="3419"/>
    <cellStyle name="ErrorCheck 3 3 2 4" xfId="3420"/>
    <cellStyle name="ErrorCheck 3 3 3" xfId="3421"/>
    <cellStyle name="ErrorCheck 3 3 3 2" xfId="3422"/>
    <cellStyle name="ErrorCheck 3 3 3 2 2" xfId="3423"/>
    <cellStyle name="ErrorCheck 3 3 3 3" xfId="3424"/>
    <cellStyle name="ErrorCheck 3 3 4" xfId="3425"/>
    <cellStyle name="ErrorCheck 3 3 4 2" xfId="3426"/>
    <cellStyle name="ErrorCheck 3 3 5" xfId="3427"/>
    <cellStyle name="ErrorCheck 3 3 6" xfId="3428"/>
    <cellStyle name="ErrorCheck 3 4" xfId="3429"/>
    <cellStyle name="ErrorCheck 3 5" xfId="3430"/>
    <cellStyle name="ErrorCheck 4" xfId="3431"/>
    <cellStyle name="ErrorCheck 4 2" xfId="3432"/>
    <cellStyle name="ErrorCheck 4 2 2" xfId="3433"/>
    <cellStyle name="ErrorCheck 4 2 2 2" xfId="3434"/>
    <cellStyle name="ErrorCheck 4 2 3" xfId="3435"/>
    <cellStyle name="ErrorCheck 4 2 4" xfId="3436"/>
    <cellStyle name="ErrorCheck 4 3" xfId="3437"/>
    <cellStyle name="ErrorCheck 4 3 2" xfId="3438"/>
    <cellStyle name="ErrorCheck 4 3 2 2" xfId="3439"/>
    <cellStyle name="ErrorCheck 4 3 3" xfId="3440"/>
    <cellStyle name="ErrorCheck 4 4" xfId="3441"/>
    <cellStyle name="ErrorCheck 4 4 2" xfId="3442"/>
    <cellStyle name="ErrorCheck 4 5" xfId="3443"/>
    <cellStyle name="ErrorCheck 4 6" xfId="3444"/>
    <cellStyle name="ErrorCheck 5" xfId="3445"/>
    <cellStyle name="ErrorCheck 6" xfId="3446"/>
    <cellStyle name="ErrorCheck_Gas Flow Dynamics" xfId="3447"/>
    <cellStyle name="Euro" xfId="3448"/>
    <cellStyle name="Euro 2" xfId="3449"/>
    <cellStyle name="Euro 2 2" xfId="3450"/>
    <cellStyle name="Euro 3" xfId="3451"/>
    <cellStyle name="Euro 3 2" xfId="3452"/>
    <cellStyle name="Euro 4" xfId="3453"/>
    <cellStyle name="Euro 5" xfId="3454"/>
    <cellStyle name="Euro_FES2013 charts 2050 and progress" xfId="3455"/>
    <cellStyle name="Explanatory Text 10" xfId="3456"/>
    <cellStyle name="Explanatory Text 2" xfId="3457"/>
    <cellStyle name="Explanatory Text 2 2" xfId="3458"/>
    <cellStyle name="Explanatory Text 2 2 2" xfId="3459"/>
    <cellStyle name="Explanatory Text 2 2 3" xfId="3460"/>
    <cellStyle name="Explanatory Text 2 2 4" xfId="3461"/>
    <cellStyle name="Explanatory Text 2 3" xfId="3462"/>
    <cellStyle name="Explanatory Text 2 4" xfId="3463"/>
    <cellStyle name="Explanatory Text 3" xfId="3464"/>
    <cellStyle name="Explanatory Text 3 2" xfId="3465"/>
    <cellStyle name="Explanatory Text 4" xfId="3466"/>
    <cellStyle name="Explanatory Text 4 2" xfId="3467"/>
    <cellStyle name="Explanatory Text 5" xfId="3468"/>
    <cellStyle name="Explanatory Text 6" xfId="3469"/>
    <cellStyle name="Explanatory Text 7" xfId="3470"/>
    <cellStyle name="Explanatory Text 8" xfId="3471"/>
    <cellStyle name="Explanatory Text 9" xfId="3472"/>
    <cellStyle name="EYBlocked" xfId="3473"/>
    <cellStyle name="EYBlocked 2" xfId="3474"/>
    <cellStyle name="EYBlocked 3" xfId="3475"/>
    <cellStyle name="EYCallUp" xfId="3476"/>
    <cellStyle name="EYCallUp 2" xfId="3477"/>
    <cellStyle name="EYCallUp 3" xfId="3478"/>
    <cellStyle name="EYCheck" xfId="3479"/>
    <cellStyle name="EYDate" xfId="3480"/>
    <cellStyle name="EYDeviant" xfId="3481"/>
    <cellStyle name="EYDeviant 2" xfId="3482"/>
    <cellStyle name="EYDeviant 3" xfId="3483"/>
    <cellStyle name="EYHeader1" xfId="3484"/>
    <cellStyle name="EYHeader1 2" xfId="3485"/>
    <cellStyle name="EYHeader1 2 2" xfId="3486"/>
    <cellStyle name="EYHeader1 2 2 2" xfId="3487"/>
    <cellStyle name="EYHeader1 2 2 3" xfId="3488"/>
    <cellStyle name="EYHeader1 2 2 4" xfId="3489"/>
    <cellStyle name="EYHeader1 2 2_Subsidy" xfId="3490"/>
    <cellStyle name="EYHeader1 2 3" xfId="3491"/>
    <cellStyle name="EYHeader1 2 4" xfId="3492"/>
    <cellStyle name="EYHeader1 2 5" xfId="3493"/>
    <cellStyle name="EYHeader1 2_ST" xfId="3494"/>
    <cellStyle name="EYHeader1 3" xfId="3495"/>
    <cellStyle name="EYHeader1 3 10" xfId="3496"/>
    <cellStyle name="EYHeader1 3 2" xfId="3497"/>
    <cellStyle name="EYHeader1 3 3" xfId="3498"/>
    <cellStyle name="EYHeader1 3 4" xfId="3499"/>
    <cellStyle name="EYHeader1 3 4 2" xfId="3500"/>
    <cellStyle name="EYHeader1 3 4 2 2" xfId="3501"/>
    <cellStyle name="EYHeader1 3 4 2 3" xfId="3502"/>
    <cellStyle name="EYHeader1 3 4 2 4" xfId="3503"/>
    <cellStyle name="EYHeader1 3 4 2 5" xfId="3504"/>
    <cellStyle name="EYHeader1 3 4 2 6" xfId="3505"/>
    <cellStyle name="EYHeader1 3 4 3" xfId="3506"/>
    <cellStyle name="EYHeader1 3 4 3 2" xfId="3507"/>
    <cellStyle name="EYHeader1 3 4 4" xfId="3508"/>
    <cellStyle name="EYHeader1 3 4 5" xfId="3509"/>
    <cellStyle name="EYHeader1 3 4 6" xfId="3510"/>
    <cellStyle name="EYHeader1 3 4 7" xfId="3511"/>
    <cellStyle name="EYHeader1 3 4 8" xfId="3512"/>
    <cellStyle name="EYHeader1 3 5" xfId="3513"/>
    <cellStyle name="EYHeader1 3 5 2" xfId="3514"/>
    <cellStyle name="EYHeader1 3 5 2 2" xfId="3515"/>
    <cellStyle name="EYHeader1 3 5 2 3" xfId="3516"/>
    <cellStyle name="EYHeader1 3 5 2 4" xfId="3517"/>
    <cellStyle name="EYHeader1 3 5 2 5" xfId="3518"/>
    <cellStyle name="EYHeader1 3 5 2 6" xfId="3519"/>
    <cellStyle name="EYHeader1 3 5 3" xfId="3520"/>
    <cellStyle name="EYHeader1 3 5 3 2" xfId="3521"/>
    <cellStyle name="EYHeader1 3 5 4" xfId="3522"/>
    <cellStyle name="EYHeader1 3 5 5" xfId="3523"/>
    <cellStyle name="EYHeader1 3 5 6" xfId="3524"/>
    <cellStyle name="EYHeader1 3 5 7" xfId="3525"/>
    <cellStyle name="EYHeader1 3 5 8" xfId="3526"/>
    <cellStyle name="EYHeader1 3 6" xfId="3527"/>
    <cellStyle name="EYHeader1 3 6 2" xfId="3528"/>
    <cellStyle name="EYHeader1 3 7" xfId="3529"/>
    <cellStyle name="EYHeader1 3 8" xfId="3530"/>
    <cellStyle name="EYHeader1 3 9" xfId="3531"/>
    <cellStyle name="EYHeader1 3_Subsidy" xfId="3532"/>
    <cellStyle name="EYHeader1 4" xfId="3533"/>
    <cellStyle name="EYHeader1 5" xfId="3534"/>
    <cellStyle name="EYHeader1 5 2" xfId="3535"/>
    <cellStyle name="EYHeader1 6" xfId="3536"/>
    <cellStyle name="EYHeader1 6 2" xfId="3537"/>
    <cellStyle name="EYHeader1 6 2 2" xfId="3538"/>
    <cellStyle name="EYHeader1 6 2 3" xfId="3539"/>
    <cellStyle name="EYHeader1 6 2 4" xfId="3540"/>
    <cellStyle name="EYHeader1 6 2 5" xfId="3541"/>
    <cellStyle name="EYHeader1 6 2 6" xfId="3542"/>
    <cellStyle name="EYHeader1 6 3" xfId="3543"/>
    <cellStyle name="EYHeader1 6 3 2" xfId="3544"/>
    <cellStyle name="EYHeader1 6 4" xfId="3545"/>
    <cellStyle name="EYHeader1 6 5" xfId="3546"/>
    <cellStyle name="EYHeader1 6 6" xfId="3547"/>
    <cellStyle name="EYHeader1 6 7" xfId="3548"/>
    <cellStyle name="EYHeader1 6 8" xfId="3549"/>
    <cellStyle name="EYHeader1_Calculations" xfId="3550"/>
    <cellStyle name="EYHeader2" xfId="3551"/>
    <cellStyle name="EYHeader3" xfId="3552"/>
    <cellStyle name="EYInputDate" xfId="3553"/>
    <cellStyle name="EYInputPercent" xfId="3554"/>
    <cellStyle name="EYInputValue" xfId="3555"/>
    <cellStyle name="EYNormal" xfId="3556"/>
    <cellStyle name="EYPercent" xfId="3557"/>
    <cellStyle name="EYPercentCapped" xfId="3558"/>
    <cellStyle name="EYSubTotal" xfId="3559"/>
    <cellStyle name="EYSubTotal 10" xfId="3560"/>
    <cellStyle name="EYSubTotal 10 2" xfId="3561"/>
    <cellStyle name="EYSubTotal 10 2 2" xfId="3562"/>
    <cellStyle name="EYSubTotal 10 2 3" xfId="3563"/>
    <cellStyle name="EYSubTotal 10 2 4" xfId="3564"/>
    <cellStyle name="EYSubTotal 10 2 5" xfId="3565"/>
    <cellStyle name="EYSubTotal 10 2 6" xfId="3566"/>
    <cellStyle name="EYSubTotal 10 3" xfId="3567"/>
    <cellStyle name="EYSubTotal 10 3 2" xfId="3568"/>
    <cellStyle name="EYSubTotal 10 4" xfId="3569"/>
    <cellStyle name="EYSubTotal 10 5" xfId="3570"/>
    <cellStyle name="EYSubTotal 10 6" xfId="3571"/>
    <cellStyle name="EYSubTotal 10 7" xfId="3572"/>
    <cellStyle name="EYSubTotal 11" xfId="3573"/>
    <cellStyle name="EYSubTotal 11 2" xfId="3574"/>
    <cellStyle name="EYSubTotal 11 2 2" xfId="3575"/>
    <cellStyle name="EYSubTotal 11 2 3" xfId="3576"/>
    <cellStyle name="EYSubTotal 11 2 4" xfId="3577"/>
    <cellStyle name="EYSubTotal 11 2 5" xfId="3578"/>
    <cellStyle name="EYSubTotal 11 2 6" xfId="3579"/>
    <cellStyle name="EYSubTotal 11 3" xfId="3580"/>
    <cellStyle name="EYSubTotal 11 3 2" xfId="3581"/>
    <cellStyle name="EYSubTotal 11 4" xfId="3582"/>
    <cellStyle name="EYSubTotal 11 5" xfId="3583"/>
    <cellStyle name="EYSubTotal 11 6" xfId="3584"/>
    <cellStyle name="EYSubTotal 11 7" xfId="3585"/>
    <cellStyle name="EYSubTotal 12" xfId="3586"/>
    <cellStyle name="EYSubTotal 12 2" xfId="3587"/>
    <cellStyle name="EYSubTotal 12 2 2" xfId="3588"/>
    <cellStyle name="EYSubTotal 12 2 3" xfId="3589"/>
    <cellStyle name="EYSubTotal 12 2 4" xfId="3590"/>
    <cellStyle name="EYSubTotal 12 2 5" xfId="3591"/>
    <cellStyle name="EYSubTotal 12 2 6" xfId="3592"/>
    <cellStyle name="EYSubTotal 12 3" xfId="3593"/>
    <cellStyle name="EYSubTotal 12 3 2" xfId="3594"/>
    <cellStyle name="EYSubTotal 12 4" xfId="3595"/>
    <cellStyle name="EYSubTotal 12 5" xfId="3596"/>
    <cellStyle name="EYSubTotal 12 6" xfId="3597"/>
    <cellStyle name="EYSubTotal 12 7" xfId="3598"/>
    <cellStyle name="EYSubTotal 13" xfId="3599"/>
    <cellStyle name="EYSubTotal 13 2" xfId="3600"/>
    <cellStyle name="EYSubTotal 13 3" xfId="3601"/>
    <cellStyle name="EYSubTotal 13 4" xfId="3602"/>
    <cellStyle name="EYSubTotal 13 5" xfId="3603"/>
    <cellStyle name="EYSubTotal 13 6" xfId="3604"/>
    <cellStyle name="EYSubTotal 14" xfId="3605"/>
    <cellStyle name="EYSubTotal 14 2" xfId="3606"/>
    <cellStyle name="EYSubTotal 15" xfId="3607"/>
    <cellStyle name="EYSubTotal 16" xfId="3608"/>
    <cellStyle name="EYSubTotal 17" xfId="3609"/>
    <cellStyle name="EYSubTotal 18" xfId="3610"/>
    <cellStyle name="EYSubTotal 19" xfId="3611"/>
    <cellStyle name="EYSubTotal 2" xfId="3612"/>
    <cellStyle name="EYSubTotal 2 10" xfId="3613"/>
    <cellStyle name="EYSubTotal 2 10 2" xfId="3614"/>
    <cellStyle name="EYSubTotal 2 10 2 2" xfId="3615"/>
    <cellStyle name="EYSubTotal 2 10 2 3" xfId="3616"/>
    <cellStyle name="EYSubTotal 2 10 2 4" xfId="3617"/>
    <cellStyle name="EYSubTotal 2 10 2 5" xfId="3618"/>
    <cellStyle name="EYSubTotal 2 10 2 6" xfId="3619"/>
    <cellStyle name="EYSubTotal 2 10 3" xfId="3620"/>
    <cellStyle name="EYSubTotal 2 10 3 2" xfId="3621"/>
    <cellStyle name="EYSubTotal 2 10 4" xfId="3622"/>
    <cellStyle name="EYSubTotal 2 10 5" xfId="3623"/>
    <cellStyle name="EYSubTotal 2 10 6" xfId="3624"/>
    <cellStyle name="EYSubTotal 2 10 7" xfId="3625"/>
    <cellStyle name="EYSubTotal 2 11" xfId="3626"/>
    <cellStyle name="EYSubTotal 2 11 2" xfId="3627"/>
    <cellStyle name="EYSubTotal 2 11 3" xfId="3628"/>
    <cellStyle name="EYSubTotal 2 11 4" xfId="3629"/>
    <cellStyle name="EYSubTotal 2 11 5" xfId="3630"/>
    <cellStyle name="EYSubTotal 2 11 6" xfId="3631"/>
    <cellStyle name="EYSubTotal 2 12" xfId="3632"/>
    <cellStyle name="EYSubTotal 2 12 2" xfId="3633"/>
    <cellStyle name="EYSubTotal 2 13" xfId="3634"/>
    <cellStyle name="EYSubTotal 2 14" xfId="3635"/>
    <cellStyle name="EYSubTotal 2 15" xfId="3636"/>
    <cellStyle name="EYSubTotal 2 16" xfId="3637"/>
    <cellStyle name="EYSubTotal 2 17" xfId="3638"/>
    <cellStyle name="EYSubTotal 2 2" xfId="3639"/>
    <cellStyle name="EYSubTotal 2 2 10" xfId="3640"/>
    <cellStyle name="EYSubTotal 2 2 10 2" xfId="3641"/>
    <cellStyle name="EYSubTotal 2 2 11" xfId="3642"/>
    <cellStyle name="EYSubTotal 2 2 12" xfId="3643"/>
    <cellStyle name="EYSubTotal 2 2 13" xfId="3644"/>
    <cellStyle name="EYSubTotal 2 2 14" xfId="3645"/>
    <cellStyle name="EYSubTotal 2 2 2" xfId="3646"/>
    <cellStyle name="EYSubTotal 2 2 2 2" xfId="3647"/>
    <cellStyle name="EYSubTotal 2 2 2 2 2" xfId="3648"/>
    <cellStyle name="EYSubTotal 2 2 2 2 2 2" xfId="3649"/>
    <cellStyle name="EYSubTotal 2 2 2 2 2 3" xfId="3650"/>
    <cellStyle name="EYSubTotal 2 2 2 2 2 4" xfId="3651"/>
    <cellStyle name="EYSubTotal 2 2 2 2 2 5" xfId="3652"/>
    <cellStyle name="EYSubTotal 2 2 2 2 2 6" xfId="3653"/>
    <cellStyle name="EYSubTotal 2 2 2 2 3" xfId="3654"/>
    <cellStyle name="EYSubTotal 2 2 2 2 3 2" xfId="3655"/>
    <cellStyle name="EYSubTotal 2 2 2 2 4" xfId="3656"/>
    <cellStyle name="EYSubTotal 2 2 2 2 5" xfId="3657"/>
    <cellStyle name="EYSubTotal 2 2 2 2 6" xfId="3658"/>
    <cellStyle name="EYSubTotal 2 2 2 2 7" xfId="3659"/>
    <cellStyle name="EYSubTotal 2 2 2 3" xfId="3660"/>
    <cellStyle name="EYSubTotal 2 2 2 3 2" xfId="3661"/>
    <cellStyle name="EYSubTotal 2 2 2 3 3" xfId="3662"/>
    <cellStyle name="EYSubTotal 2 2 2 3 4" xfId="3663"/>
    <cellStyle name="EYSubTotal 2 2 2 3 5" xfId="3664"/>
    <cellStyle name="EYSubTotal 2 2 2 3 6" xfId="3665"/>
    <cellStyle name="EYSubTotal 2 2 2 4" xfId="3666"/>
    <cellStyle name="EYSubTotal 2 2 2 4 2" xfId="3667"/>
    <cellStyle name="EYSubTotal 2 2 2 5" xfId="3668"/>
    <cellStyle name="EYSubTotal 2 2 2 6" xfId="3669"/>
    <cellStyle name="EYSubTotal 2 2 2 7" xfId="3670"/>
    <cellStyle name="EYSubTotal 2 2 2 8" xfId="3671"/>
    <cellStyle name="EYSubTotal 2 2 2_Subsidy" xfId="3672"/>
    <cellStyle name="EYSubTotal 2 2 3" xfId="3673"/>
    <cellStyle name="EYSubTotal 2 2 3 2" xfId="3674"/>
    <cellStyle name="EYSubTotal 2 2 3 2 2" xfId="3675"/>
    <cellStyle name="EYSubTotal 2 2 3 2 3" xfId="3676"/>
    <cellStyle name="EYSubTotal 2 2 3 2 4" xfId="3677"/>
    <cellStyle name="EYSubTotal 2 2 3 2 5" xfId="3678"/>
    <cellStyle name="EYSubTotal 2 2 3 2 6" xfId="3679"/>
    <cellStyle name="EYSubTotal 2 2 3 3" xfId="3680"/>
    <cellStyle name="EYSubTotal 2 2 3 3 2" xfId="3681"/>
    <cellStyle name="EYSubTotal 2 2 3 4" xfId="3682"/>
    <cellStyle name="EYSubTotal 2 2 3 5" xfId="3683"/>
    <cellStyle name="EYSubTotal 2 2 3 6" xfId="3684"/>
    <cellStyle name="EYSubTotal 2 2 3 7" xfId="3685"/>
    <cellStyle name="EYSubTotal 2 2 4" xfId="3686"/>
    <cellStyle name="EYSubTotal 2 2 4 2" xfId="3687"/>
    <cellStyle name="EYSubTotal 2 2 4 2 2" xfId="3688"/>
    <cellStyle name="EYSubTotal 2 2 4 2 3" xfId="3689"/>
    <cellStyle name="EYSubTotal 2 2 4 2 4" xfId="3690"/>
    <cellStyle name="EYSubTotal 2 2 4 2 5" xfId="3691"/>
    <cellStyle name="EYSubTotal 2 2 4 2 6" xfId="3692"/>
    <cellStyle name="EYSubTotal 2 2 4 3" xfId="3693"/>
    <cellStyle name="EYSubTotal 2 2 4 3 2" xfId="3694"/>
    <cellStyle name="EYSubTotal 2 2 4 4" xfId="3695"/>
    <cellStyle name="EYSubTotal 2 2 4 5" xfId="3696"/>
    <cellStyle name="EYSubTotal 2 2 4 6" xfId="3697"/>
    <cellStyle name="EYSubTotal 2 2 4 7" xfId="3698"/>
    <cellStyle name="EYSubTotal 2 2 5" xfId="3699"/>
    <cellStyle name="EYSubTotal 2 2 5 2" xfId="3700"/>
    <cellStyle name="EYSubTotal 2 2 5 2 2" xfId="3701"/>
    <cellStyle name="EYSubTotal 2 2 5 2 3" xfId="3702"/>
    <cellStyle name="EYSubTotal 2 2 5 2 4" xfId="3703"/>
    <cellStyle name="EYSubTotal 2 2 5 2 5" xfId="3704"/>
    <cellStyle name="EYSubTotal 2 2 5 2 6" xfId="3705"/>
    <cellStyle name="EYSubTotal 2 2 5 3" xfId="3706"/>
    <cellStyle name="EYSubTotal 2 2 5 3 2" xfId="3707"/>
    <cellStyle name="EYSubTotal 2 2 5 4" xfId="3708"/>
    <cellStyle name="EYSubTotal 2 2 5 5" xfId="3709"/>
    <cellStyle name="EYSubTotal 2 2 5 6" xfId="3710"/>
    <cellStyle name="EYSubTotal 2 2 5 7" xfId="3711"/>
    <cellStyle name="EYSubTotal 2 2 6" xfId="3712"/>
    <cellStyle name="EYSubTotal 2 2 6 2" xfId="3713"/>
    <cellStyle name="EYSubTotal 2 2 6 2 2" xfId="3714"/>
    <cellStyle name="EYSubTotal 2 2 6 2 3" xfId="3715"/>
    <cellStyle name="EYSubTotal 2 2 6 2 4" xfId="3716"/>
    <cellStyle name="EYSubTotal 2 2 6 2 5" xfId="3717"/>
    <cellStyle name="EYSubTotal 2 2 6 2 6" xfId="3718"/>
    <cellStyle name="EYSubTotal 2 2 6 3" xfId="3719"/>
    <cellStyle name="EYSubTotal 2 2 6 3 2" xfId="3720"/>
    <cellStyle name="EYSubTotal 2 2 6 4" xfId="3721"/>
    <cellStyle name="EYSubTotal 2 2 6 5" xfId="3722"/>
    <cellStyle name="EYSubTotal 2 2 6 6" xfId="3723"/>
    <cellStyle name="EYSubTotal 2 2 6 7" xfId="3724"/>
    <cellStyle name="EYSubTotal 2 2 7" xfId="3725"/>
    <cellStyle name="EYSubTotal 2 2 7 2" xfId="3726"/>
    <cellStyle name="EYSubTotal 2 2 7 2 2" xfId="3727"/>
    <cellStyle name="EYSubTotal 2 2 7 2 3" xfId="3728"/>
    <cellStyle name="EYSubTotal 2 2 7 2 4" xfId="3729"/>
    <cellStyle name="EYSubTotal 2 2 7 2 5" xfId="3730"/>
    <cellStyle name="EYSubTotal 2 2 7 2 6" xfId="3731"/>
    <cellStyle name="EYSubTotal 2 2 7 3" xfId="3732"/>
    <cellStyle name="EYSubTotal 2 2 7 3 2" xfId="3733"/>
    <cellStyle name="EYSubTotal 2 2 7 4" xfId="3734"/>
    <cellStyle name="EYSubTotal 2 2 7 5" xfId="3735"/>
    <cellStyle name="EYSubTotal 2 2 7 6" xfId="3736"/>
    <cellStyle name="EYSubTotal 2 2 7 7" xfId="3737"/>
    <cellStyle name="EYSubTotal 2 2 8" xfId="3738"/>
    <cellStyle name="EYSubTotal 2 2 8 2" xfId="3739"/>
    <cellStyle name="EYSubTotal 2 2 8 2 2" xfId="3740"/>
    <cellStyle name="EYSubTotal 2 2 8 2 3" xfId="3741"/>
    <cellStyle name="EYSubTotal 2 2 8 2 4" xfId="3742"/>
    <cellStyle name="EYSubTotal 2 2 8 2 5" xfId="3743"/>
    <cellStyle name="EYSubTotal 2 2 8 2 6" xfId="3744"/>
    <cellStyle name="EYSubTotal 2 2 8 3" xfId="3745"/>
    <cellStyle name="EYSubTotal 2 2 8 3 2" xfId="3746"/>
    <cellStyle name="EYSubTotal 2 2 8 4" xfId="3747"/>
    <cellStyle name="EYSubTotal 2 2 8 5" xfId="3748"/>
    <cellStyle name="EYSubTotal 2 2 8 6" xfId="3749"/>
    <cellStyle name="EYSubTotal 2 2 8 7" xfId="3750"/>
    <cellStyle name="EYSubTotal 2 2 9" xfId="3751"/>
    <cellStyle name="EYSubTotal 2 2 9 2" xfId="3752"/>
    <cellStyle name="EYSubTotal 2 2 9 3" xfId="3753"/>
    <cellStyle name="EYSubTotal 2 2 9 4" xfId="3754"/>
    <cellStyle name="EYSubTotal 2 2 9 5" xfId="3755"/>
    <cellStyle name="EYSubTotal 2 2 9 6" xfId="3756"/>
    <cellStyle name="EYSubTotal 2 2_Subsidy" xfId="3757"/>
    <cellStyle name="EYSubTotal 2 3" xfId="3758"/>
    <cellStyle name="EYSubTotal 2 3 10" xfId="3759"/>
    <cellStyle name="EYSubTotal 2 3 10 2" xfId="3760"/>
    <cellStyle name="EYSubTotal 2 3 11" xfId="3761"/>
    <cellStyle name="EYSubTotal 2 3 12" xfId="3762"/>
    <cellStyle name="EYSubTotal 2 3 13" xfId="3763"/>
    <cellStyle name="EYSubTotal 2 3 14" xfId="3764"/>
    <cellStyle name="EYSubTotal 2 3 2" xfId="3765"/>
    <cellStyle name="EYSubTotal 2 3 2 2" xfId="3766"/>
    <cellStyle name="EYSubTotal 2 3 2 2 2" xfId="3767"/>
    <cellStyle name="EYSubTotal 2 3 2 2 2 2" xfId="3768"/>
    <cellStyle name="EYSubTotal 2 3 2 2 2 3" xfId="3769"/>
    <cellStyle name="EYSubTotal 2 3 2 2 2 4" xfId="3770"/>
    <cellStyle name="EYSubTotal 2 3 2 2 2 5" xfId="3771"/>
    <cellStyle name="EYSubTotal 2 3 2 2 2 6" xfId="3772"/>
    <cellStyle name="EYSubTotal 2 3 2 2 3" xfId="3773"/>
    <cellStyle name="EYSubTotal 2 3 2 2 3 2" xfId="3774"/>
    <cellStyle name="EYSubTotal 2 3 2 2 4" xfId="3775"/>
    <cellStyle name="EYSubTotal 2 3 2 2 5" xfId="3776"/>
    <cellStyle name="EYSubTotal 2 3 2 2 6" xfId="3777"/>
    <cellStyle name="EYSubTotal 2 3 2 2 7" xfId="3778"/>
    <cellStyle name="EYSubTotal 2 3 2 3" xfId="3779"/>
    <cellStyle name="EYSubTotal 2 3 2 3 2" xfId="3780"/>
    <cellStyle name="EYSubTotal 2 3 2 3 3" xfId="3781"/>
    <cellStyle name="EYSubTotal 2 3 2 3 4" xfId="3782"/>
    <cellStyle name="EYSubTotal 2 3 2 3 5" xfId="3783"/>
    <cellStyle name="EYSubTotal 2 3 2 3 6" xfId="3784"/>
    <cellStyle name="EYSubTotal 2 3 2 4" xfId="3785"/>
    <cellStyle name="EYSubTotal 2 3 2 4 2" xfId="3786"/>
    <cellStyle name="EYSubTotal 2 3 2 5" xfId="3787"/>
    <cellStyle name="EYSubTotal 2 3 2 6" xfId="3788"/>
    <cellStyle name="EYSubTotal 2 3 2 7" xfId="3789"/>
    <cellStyle name="EYSubTotal 2 3 2 8" xfId="3790"/>
    <cellStyle name="EYSubTotal 2 3 2_Subsidy" xfId="3791"/>
    <cellStyle name="EYSubTotal 2 3 3" xfId="3792"/>
    <cellStyle name="EYSubTotal 2 3 3 2" xfId="3793"/>
    <cellStyle name="EYSubTotal 2 3 3 2 2" xfId="3794"/>
    <cellStyle name="EYSubTotal 2 3 3 2 3" xfId="3795"/>
    <cellStyle name="EYSubTotal 2 3 3 2 4" xfId="3796"/>
    <cellStyle name="EYSubTotal 2 3 3 2 5" xfId="3797"/>
    <cellStyle name="EYSubTotal 2 3 3 2 6" xfId="3798"/>
    <cellStyle name="EYSubTotal 2 3 3 3" xfId="3799"/>
    <cellStyle name="EYSubTotal 2 3 3 3 2" xfId="3800"/>
    <cellStyle name="EYSubTotal 2 3 3 4" xfId="3801"/>
    <cellStyle name="EYSubTotal 2 3 3 5" xfId="3802"/>
    <cellStyle name="EYSubTotal 2 3 3 6" xfId="3803"/>
    <cellStyle name="EYSubTotal 2 3 3 7" xfId="3804"/>
    <cellStyle name="EYSubTotal 2 3 4" xfId="3805"/>
    <cellStyle name="EYSubTotal 2 3 4 2" xfId="3806"/>
    <cellStyle name="EYSubTotal 2 3 4 2 2" xfId="3807"/>
    <cellStyle name="EYSubTotal 2 3 4 2 3" xfId="3808"/>
    <cellStyle name="EYSubTotal 2 3 4 2 4" xfId="3809"/>
    <cellStyle name="EYSubTotal 2 3 4 2 5" xfId="3810"/>
    <cellStyle name="EYSubTotal 2 3 4 2 6" xfId="3811"/>
    <cellStyle name="EYSubTotal 2 3 4 3" xfId="3812"/>
    <cellStyle name="EYSubTotal 2 3 4 3 2" xfId="3813"/>
    <cellStyle name="EYSubTotal 2 3 4 4" xfId="3814"/>
    <cellStyle name="EYSubTotal 2 3 4 5" xfId="3815"/>
    <cellStyle name="EYSubTotal 2 3 4 6" xfId="3816"/>
    <cellStyle name="EYSubTotal 2 3 4 7" xfId="3817"/>
    <cellStyle name="EYSubTotal 2 3 5" xfId="3818"/>
    <cellStyle name="EYSubTotal 2 3 5 2" xfId="3819"/>
    <cellStyle name="EYSubTotal 2 3 5 2 2" xfId="3820"/>
    <cellStyle name="EYSubTotal 2 3 5 2 3" xfId="3821"/>
    <cellStyle name="EYSubTotal 2 3 5 2 4" xfId="3822"/>
    <cellStyle name="EYSubTotal 2 3 5 2 5" xfId="3823"/>
    <cellStyle name="EYSubTotal 2 3 5 2 6" xfId="3824"/>
    <cellStyle name="EYSubTotal 2 3 5 3" xfId="3825"/>
    <cellStyle name="EYSubTotal 2 3 5 3 2" xfId="3826"/>
    <cellStyle name="EYSubTotal 2 3 5 4" xfId="3827"/>
    <cellStyle name="EYSubTotal 2 3 5 5" xfId="3828"/>
    <cellStyle name="EYSubTotal 2 3 5 6" xfId="3829"/>
    <cellStyle name="EYSubTotal 2 3 5 7" xfId="3830"/>
    <cellStyle name="EYSubTotal 2 3 6" xfId="3831"/>
    <cellStyle name="EYSubTotal 2 3 6 2" xfId="3832"/>
    <cellStyle name="EYSubTotal 2 3 6 2 2" xfId="3833"/>
    <cellStyle name="EYSubTotal 2 3 6 2 3" xfId="3834"/>
    <cellStyle name="EYSubTotal 2 3 6 2 4" xfId="3835"/>
    <cellStyle name="EYSubTotal 2 3 6 2 5" xfId="3836"/>
    <cellStyle name="EYSubTotal 2 3 6 2 6" xfId="3837"/>
    <cellStyle name="EYSubTotal 2 3 6 3" xfId="3838"/>
    <cellStyle name="EYSubTotal 2 3 6 3 2" xfId="3839"/>
    <cellStyle name="EYSubTotal 2 3 6 4" xfId="3840"/>
    <cellStyle name="EYSubTotal 2 3 6 5" xfId="3841"/>
    <cellStyle name="EYSubTotal 2 3 6 6" xfId="3842"/>
    <cellStyle name="EYSubTotal 2 3 6 7" xfId="3843"/>
    <cellStyle name="EYSubTotal 2 3 7" xfId="3844"/>
    <cellStyle name="EYSubTotal 2 3 7 2" xfId="3845"/>
    <cellStyle name="EYSubTotal 2 3 7 2 2" xfId="3846"/>
    <cellStyle name="EYSubTotal 2 3 7 2 3" xfId="3847"/>
    <cellStyle name="EYSubTotal 2 3 7 2 4" xfId="3848"/>
    <cellStyle name="EYSubTotal 2 3 7 2 5" xfId="3849"/>
    <cellStyle name="EYSubTotal 2 3 7 2 6" xfId="3850"/>
    <cellStyle name="EYSubTotal 2 3 7 3" xfId="3851"/>
    <cellStyle name="EYSubTotal 2 3 7 3 2" xfId="3852"/>
    <cellStyle name="EYSubTotal 2 3 7 4" xfId="3853"/>
    <cellStyle name="EYSubTotal 2 3 7 5" xfId="3854"/>
    <cellStyle name="EYSubTotal 2 3 7 6" xfId="3855"/>
    <cellStyle name="EYSubTotal 2 3 7 7" xfId="3856"/>
    <cellStyle name="EYSubTotal 2 3 8" xfId="3857"/>
    <cellStyle name="EYSubTotal 2 3 8 2" xfId="3858"/>
    <cellStyle name="EYSubTotal 2 3 8 2 2" xfId="3859"/>
    <cellStyle name="EYSubTotal 2 3 8 2 3" xfId="3860"/>
    <cellStyle name="EYSubTotal 2 3 8 2 4" xfId="3861"/>
    <cellStyle name="EYSubTotal 2 3 8 2 5" xfId="3862"/>
    <cellStyle name="EYSubTotal 2 3 8 2 6" xfId="3863"/>
    <cellStyle name="EYSubTotal 2 3 8 3" xfId="3864"/>
    <cellStyle name="EYSubTotal 2 3 8 3 2" xfId="3865"/>
    <cellStyle name="EYSubTotal 2 3 8 4" xfId="3866"/>
    <cellStyle name="EYSubTotal 2 3 8 5" xfId="3867"/>
    <cellStyle name="EYSubTotal 2 3 8 6" xfId="3868"/>
    <cellStyle name="EYSubTotal 2 3 8 7" xfId="3869"/>
    <cellStyle name="EYSubTotal 2 3 9" xfId="3870"/>
    <cellStyle name="EYSubTotal 2 3 9 2" xfId="3871"/>
    <cellStyle name="EYSubTotal 2 3 9 3" xfId="3872"/>
    <cellStyle name="EYSubTotal 2 3 9 4" xfId="3873"/>
    <cellStyle name="EYSubTotal 2 3 9 5" xfId="3874"/>
    <cellStyle name="EYSubTotal 2 3 9 6" xfId="3875"/>
    <cellStyle name="EYSubTotal 2 3_Subsidy" xfId="3876"/>
    <cellStyle name="EYSubTotal 2 4" xfId="3877"/>
    <cellStyle name="EYSubTotal 2 4 2" xfId="3878"/>
    <cellStyle name="EYSubTotal 2 4 2 2" xfId="3879"/>
    <cellStyle name="EYSubTotal 2 4 2 2 2" xfId="3880"/>
    <cellStyle name="EYSubTotal 2 4 2 2 3" xfId="3881"/>
    <cellStyle name="EYSubTotal 2 4 2 2 4" xfId="3882"/>
    <cellStyle name="EYSubTotal 2 4 2 2 5" xfId="3883"/>
    <cellStyle name="EYSubTotal 2 4 2 2 6" xfId="3884"/>
    <cellStyle name="EYSubTotal 2 4 2 3" xfId="3885"/>
    <cellStyle name="EYSubTotal 2 4 2 3 2" xfId="3886"/>
    <cellStyle name="EYSubTotal 2 4 2 4" xfId="3887"/>
    <cellStyle name="EYSubTotal 2 4 2 5" xfId="3888"/>
    <cellStyle name="EYSubTotal 2 4 2 6" xfId="3889"/>
    <cellStyle name="EYSubTotal 2 4 2 7" xfId="3890"/>
    <cellStyle name="EYSubTotal 2 4 3" xfId="3891"/>
    <cellStyle name="EYSubTotal 2 4 3 2" xfId="3892"/>
    <cellStyle name="EYSubTotal 2 4 3 3" xfId="3893"/>
    <cellStyle name="EYSubTotal 2 4 3 4" xfId="3894"/>
    <cellStyle name="EYSubTotal 2 4 3 5" xfId="3895"/>
    <cellStyle name="EYSubTotal 2 4 3 6" xfId="3896"/>
    <cellStyle name="EYSubTotal 2 4 4" xfId="3897"/>
    <cellStyle name="EYSubTotal 2 4 4 2" xfId="3898"/>
    <cellStyle name="EYSubTotal 2 4 5" xfId="3899"/>
    <cellStyle name="EYSubTotal 2 4 6" xfId="3900"/>
    <cellStyle name="EYSubTotal 2 4 7" xfId="3901"/>
    <cellStyle name="EYSubTotal 2 4 8" xfId="3902"/>
    <cellStyle name="EYSubTotal 2 4_Subsidy" xfId="3903"/>
    <cellStyle name="EYSubTotal 2 5" xfId="3904"/>
    <cellStyle name="EYSubTotal 2 5 2" xfId="3905"/>
    <cellStyle name="EYSubTotal 2 5 2 2" xfId="3906"/>
    <cellStyle name="EYSubTotal 2 5 2 3" xfId="3907"/>
    <cellStyle name="EYSubTotal 2 5 2 4" xfId="3908"/>
    <cellStyle name="EYSubTotal 2 5 2 5" xfId="3909"/>
    <cellStyle name="EYSubTotal 2 5 2 6" xfId="3910"/>
    <cellStyle name="EYSubTotal 2 5 3" xfId="3911"/>
    <cellStyle name="EYSubTotal 2 5 3 2" xfId="3912"/>
    <cellStyle name="EYSubTotal 2 5 4" xfId="3913"/>
    <cellStyle name="EYSubTotal 2 5 5" xfId="3914"/>
    <cellStyle name="EYSubTotal 2 5 6" xfId="3915"/>
    <cellStyle name="EYSubTotal 2 5 7" xfId="3916"/>
    <cellStyle name="EYSubTotal 2 6" xfId="3917"/>
    <cellStyle name="EYSubTotal 2 6 2" xfId="3918"/>
    <cellStyle name="EYSubTotal 2 6 2 2" xfId="3919"/>
    <cellStyle name="EYSubTotal 2 6 2 3" xfId="3920"/>
    <cellStyle name="EYSubTotal 2 6 2 4" xfId="3921"/>
    <cellStyle name="EYSubTotal 2 6 2 5" xfId="3922"/>
    <cellStyle name="EYSubTotal 2 6 2 6" xfId="3923"/>
    <cellStyle name="EYSubTotal 2 6 3" xfId="3924"/>
    <cellStyle name="EYSubTotal 2 6 3 2" xfId="3925"/>
    <cellStyle name="EYSubTotal 2 6 4" xfId="3926"/>
    <cellStyle name="EYSubTotal 2 6 5" xfId="3927"/>
    <cellStyle name="EYSubTotal 2 6 6" xfId="3928"/>
    <cellStyle name="EYSubTotal 2 6 7" xfId="3929"/>
    <cellStyle name="EYSubTotal 2 7" xfId="3930"/>
    <cellStyle name="EYSubTotal 2 7 2" xfId="3931"/>
    <cellStyle name="EYSubTotal 2 7 2 2" xfId="3932"/>
    <cellStyle name="EYSubTotal 2 7 2 3" xfId="3933"/>
    <cellStyle name="EYSubTotal 2 7 2 4" xfId="3934"/>
    <cellStyle name="EYSubTotal 2 7 2 5" xfId="3935"/>
    <cellStyle name="EYSubTotal 2 7 2 6" xfId="3936"/>
    <cellStyle name="EYSubTotal 2 7 3" xfId="3937"/>
    <cellStyle name="EYSubTotal 2 7 3 2" xfId="3938"/>
    <cellStyle name="EYSubTotal 2 7 4" xfId="3939"/>
    <cellStyle name="EYSubTotal 2 7 5" xfId="3940"/>
    <cellStyle name="EYSubTotal 2 7 6" xfId="3941"/>
    <cellStyle name="EYSubTotal 2 7 7" xfId="3942"/>
    <cellStyle name="EYSubTotal 2 8" xfId="3943"/>
    <cellStyle name="EYSubTotal 2 8 2" xfId="3944"/>
    <cellStyle name="EYSubTotal 2 8 2 2" xfId="3945"/>
    <cellStyle name="EYSubTotal 2 8 2 3" xfId="3946"/>
    <cellStyle name="EYSubTotal 2 8 2 4" xfId="3947"/>
    <cellStyle name="EYSubTotal 2 8 2 5" xfId="3948"/>
    <cellStyle name="EYSubTotal 2 8 2 6" xfId="3949"/>
    <cellStyle name="EYSubTotal 2 8 3" xfId="3950"/>
    <cellStyle name="EYSubTotal 2 8 3 2" xfId="3951"/>
    <cellStyle name="EYSubTotal 2 8 4" xfId="3952"/>
    <cellStyle name="EYSubTotal 2 8 5" xfId="3953"/>
    <cellStyle name="EYSubTotal 2 8 6" xfId="3954"/>
    <cellStyle name="EYSubTotal 2 8 7" xfId="3955"/>
    <cellStyle name="EYSubTotal 2 9" xfId="3956"/>
    <cellStyle name="EYSubTotal 2 9 2" xfId="3957"/>
    <cellStyle name="EYSubTotal 2 9 2 2" xfId="3958"/>
    <cellStyle name="EYSubTotal 2 9 2 3" xfId="3959"/>
    <cellStyle name="EYSubTotal 2 9 2 4" xfId="3960"/>
    <cellStyle name="EYSubTotal 2 9 2 5" xfId="3961"/>
    <cellStyle name="EYSubTotal 2 9 2 6" xfId="3962"/>
    <cellStyle name="EYSubTotal 2 9 3" xfId="3963"/>
    <cellStyle name="EYSubTotal 2 9 3 2" xfId="3964"/>
    <cellStyle name="EYSubTotal 2 9 4" xfId="3965"/>
    <cellStyle name="EYSubTotal 2 9 5" xfId="3966"/>
    <cellStyle name="EYSubTotal 2 9 6" xfId="3967"/>
    <cellStyle name="EYSubTotal 2 9 7" xfId="3968"/>
    <cellStyle name="EYSubTotal 2_ST" xfId="3969"/>
    <cellStyle name="EYSubTotal 3" xfId="3970"/>
    <cellStyle name="EYSubTotal 3 10" xfId="3971"/>
    <cellStyle name="EYSubTotal 3 10 2" xfId="3972"/>
    <cellStyle name="EYSubTotal 3 11" xfId="3973"/>
    <cellStyle name="EYSubTotal 3 12" xfId="3974"/>
    <cellStyle name="EYSubTotal 3 13" xfId="3975"/>
    <cellStyle name="EYSubTotal 3 14" xfId="3976"/>
    <cellStyle name="EYSubTotal 3 15" xfId="3977"/>
    <cellStyle name="EYSubTotal 3 2" xfId="3978"/>
    <cellStyle name="EYSubTotal 3 2 2" xfId="3979"/>
    <cellStyle name="EYSubTotal 3 2 2 2" xfId="3980"/>
    <cellStyle name="EYSubTotal 3 2 2 2 2" xfId="3981"/>
    <cellStyle name="EYSubTotal 3 2 2 2 3" xfId="3982"/>
    <cellStyle name="EYSubTotal 3 2 2 2 4" xfId="3983"/>
    <cellStyle name="EYSubTotal 3 2 2 2 5" xfId="3984"/>
    <cellStyle name="EYSubTotal 3 2 2 2 6" xfId="3985"/>
    <cellStyle name="EYSubTotal 3 2 2 3" xfId="3986"/>
    <cellStyle name="EYSubTotal 3 2 2 3 2" xfId="3987"/>
    <cellStyle name="EYSubTotal 3 2 2 4" xfId="3988"/>
    <cellStyle name="EYSubTotal 3 2 2 5" xfId="3989"/>
    <cellStyle name="EYSubTotal 3 2 2 6" xfId="3990"/>
    <cellStyle name="EYSubTotal 3 2 2 7" xfId="3991"/>
    <cellStyle name="EYSubTotal 3 2 3" xfId="3992"/>
    <cellStyle name="EYSubTotal 3 2 3 2" xfId="3993"/>
    <cellStyle name="EYSubTotal 3 2 3 3" xfId="3994"/>
    <cellStyle name="EYSubTotal 3 2 3 4" xfId="3995"/>
    <cellStyle name="EYSubTotal 3 2 3 5" xfId="3996"/>
    <cellStyle name="EYSubTotal 3 2 3 6" xfId="3997"/>
    <cellStyle name="EYSubTotal 3 2 4" xfId="3998"/>
    <cellStyle name="EYSubTotal 3 2 4 2" xfId="3999"/>
    <cellStyle name="EYSubTotal 3 2 5" xfId="4000"/>
    <cellStyle name="EYSubTotal 3 2 6" xfId="4001"/>
    <cellStyle name="EYSubTotal 3 2 7" xfId="4002"/>
    <cellStyle name="EYSubTotal 3 2 8" xfId="4003"/>
    <cellStyle name="EYSubTotal 3 2_Subsidy" xfId="4004"/>
    <cellStyle name="EYSubTotal 3 3" xfId="4005"/>
    <cellStyle name="EYSubTotal 3 3 2" xfId="4006"/>
    <cellStyle name="EYSubTotal 3 3 2 2" xfId="4007"/>
    <cellStyle name="EYSubTotal 3 3 2 3" xfId="4008"/>
    <cellStyle name="EYSubTotal 3 3 2 4" xfId="4009"/>
    <cellStyle name="EYSubTotal 3 3 2 5" xfId="4010"/>
    <cellStyle name="EYSubTotal 3 3 2 6" xfId="4011"/>
    <cellStyle name="EYSubTotal 3 3 3" xfId="4012"/>
    <cellStyle name="EYSubTotal 3 3 3 2" xfId="4013"/>
    <cellStyle name="EYSubTotal 3 3 4" xfId="4014"/>
    <cellStyle name="EYSubTotal 3 3 5" xfId="4015"/>
    <cellStyle name="EYSubTotal 3 3 6" xfId="4016"/>
    <cellStyle name="EYSubTotal 3 3 7" xfId="4017"/>
    <cellStyle name="EYSubTotal 3 4" xfId="4018"/>
    <cellStyle name="EYSubTotal 3 4 2" xfId="4019"/>
    <cellStyle name="EYSubTotal 3 4 2 2" xfId="4020"/>
    <cellStyle name="EYSubTotal 3 4 2 3" xfId="4021"/>
    <cellStyle name="EYSubTotal 3 4 2 4" xfId="4022"/>
    <cellStyle name="EYSubTotal 3 4 2 5" xfId="4023"/>
    <cellStyle name="EYSubTotal 3 4 2 6" xfId="4024"/>
    <cellStyle name="EYSubTotal 3 4 3" xfId="4025"/>
    <cellStyle name="EYSubTotal 3 4 3 2" xfId="4026"/>
    <cellStyle name="EYSubTotal 3 4 4" xfId="4027"/>
    <cellStyle name="EYSubTotal 3 4 5" xfId="4028"/>
    <cellStyle name="EYSubTotal 3 4 6" xfId="4029"/>
    <cellStyle name="EYSubTotal 3 4 7" xfId="4030"/>
    <cellStyle name="EYSubTotal 3 5" xfId="4031"/>
    <cellStyle name="EYSubTotal 3 5 2" xfId="4032"/>
    <cellStyle name="EYSubTotal 3 5 2 2" xfId="4033"/>
    <cellStyle name="EYSubTotal 3 5 2 3" xfId="4034"/>
    <cellStyle name="EYSubTotal 3 5 2 4" xfId="4035"/>
    <cellStyle name="EYSubTotal 3 5 2 5" xfId="4036"/>
    <cellStyle name="EYSubTotal 3 5 2 6" xfId="4037"/>
    <cellStyle name="EYSubTotal 3 5 3" xfId="4038"/>
    <cellStyle name="EYSubTotal 3 5 3 2" xfId="4039"/>
    <cellStyle name="EYSubTotal 3 5 4" xfId="4040"/>
    <cellStyle name="EYSubTotal 3 5 5" xfId="4041"/>
    <cellStyle name="EYSubTotal 3 5 6" xfId="4042"/>
    <cellStyle name="EYSubTotal 3 5 7" xfId="4043"/>
    <cellStyle name="EYSubTotal 3 6" xfId="4044"/>
    <cellStyle name="EYSubTotal 3 6 2" xfId="4045"/>
    <cellStyle name="EYSubTotal 3 6 2 2" xfId="4046"/>
    <cellStyle name="EYSubTotal 3 6 2 3" xfId="4047"/>
    <cellStyle name="EYSubTotal 3 6 2 4" xfId="4048"/>
    <cellStyle name="EYSubTotal 3 6 2 5" xfId="4049"/>
    <cellStyle name="EYSubTotal 3 6 2 6" xfId="4050"/>
    <cellStyle name="EYSubTotal 3 6 3" xfId="4051"/>
    <cellStyle name="EYSubTotal 3 6 3 2" xfId="4052"/>
    <cellStyle name="EYSubTotal 3 6 4" xfId="4053"/>
    <cellStyle name="EYSubTotal 3 6 5" xfId="4054"/>
    <cellStyle name="EYSubTotal 3 6 6" xfId="4055"/>
    <cellStyle name="EYSubTotal 3 6 7" xfId="4056"/>
    <cellStyle name="EYSubTotal 3 7" xfId="4057"/>
    <cellStyle name="EYSubTotal 3 7 2" xfId="4058"/>
    <cellStyle name="EYSubTotal 3 7 2 2" xfId="4059"/>
    <cellStyle name="EYSubTotal 3 7 2 3" xfId="4060"/>
    <cellStyle name="EYSubTotal 3 7 2 4" xfId="4061"/>
    <cellStyle name="EYSubTotal 3 7 2 5" xfId="4062"/>
    <cellStyle name="EYSubTotal 3 7 2 6" xfId="4063"/>
    <cellStyle name="EYSubTotal 3 7 3" xfId="4064"/>
    <cellStyle name="EYSubTotal 3 7 3 2" xfId="4065"/>
    <cellStyle name="EYSubTotal 3 7 4" xfId="4066"/>
    <cellStyle name="EYSubTotal 3 7 5" xfId="4067"/>
    <cellStyle name="EYSubTotal 3 7 6" xfId="4068"/>
    <cellStyle name="EYSubTotal 3 7 7" xfId="4069"/>
    <cellStyle name="EYSubTotal 3 8" xfId="4070"/>
    <cellStyle name="EYSubTotal 3 8 2" xfId="4071"/>
    <cellStyle name="EYSubTotal 3 8 2 2" xfId="4072"/>
    <cellStyle name="EYSubTotal 3 8 2 3" xfId="4073"/>
    <cellStyle name="EYSubTotal 3 8 2 4" xfId="4074"/>
    <cellStyle name="EYSubTotal 3 8 2 5" xfId="4075"/>
    <cellStyle name="EYSubTotal 3 8 2 6" xfId="4076"/>
    <cellStyle name="EYSubTotal 3 8 3" xfId="4077"/>
    <cellStyle name="EYSubTotal 3 8 3 2" xfId="4078"/>
    <cellStyle name="EYSubTotal 3 8 4" xfId="4079"/>
    <cellStyle name="EYSubTotal 3 8 5" xfId="4080"/>
    <cellStyle name="EYSubTotal 3 8 6" xfId="4081"/>
    <cellStyle name="EYSubTotal 3 8 7" xfId="4082"/>
    <cellStyle name="EYSubTotal 3 9" xfId="4083"/>
    <cellStyle name="EYSubTotal 3 9 2" xfId="4084"/>
    <cellStyle name="EYSubTotal 3 9 3" xfId="4085"/>
    <cellStyle name="EYSubTotal 3 9 4" xfId="4086"/>
    <cellStyle name="EYSubTotal 3 9 5" xfId="4087"/>
    <cellStyle name="EYSubTotal 3 9 6" xfId="4088"/>
    <cellStyle name="EYSubTotal 3_Subsidy" xfId="4089"/>
    <cellStyle name="EYSubTotal 4" xfId="4090"/>
    <cellStyle name="EYSubTotal 4 10" xfId="4091"/>
    <cellStyle name="EYSubTotal 4 10 2" xfId="4092"/>
    <cellStyle name="EYSubTotal 4 11" xfId="4093"/>
    <cellStyle name="EYSubTotal 4 12" xfId="4094"/>
    <cellStyle name="EYSubTotal 4 13" xfId="4095"/>
    <cellStyle name="EYSubTotal 4 14" xfId="4096"/>
    <cellStyle name="EYSubTotal 4 2" xfId="4097"/>
    <cellStyle name="EYSubTotal 4 2 2" xfId="4098"/>
    <cellStyle name="EYSubTotal 4 2 2 2" xfId="4099"/>
    <cellStyle name="EYSubTotal 4 2 2 2 2" xfId="4100"/>
    <cellStyle name="EYSubTotal 4 2 2 2 3" xfId="4101"/>
    <cellStyle name="EYSubTotal 4 2 2 2 4" xfId="4102"/>
    <cellStyle name="EYSubTotal 4 2 2 2 5" xfId="4103"/>
    <cellStyle name="EYSubTotal 4 2 2 2 6" xfId="4104"/>
    <cellStyle name="EYSubTotal 4 2 2 3" xfId="4105"/>
    <cellStyle name="EYSubTotal 4 2 2 3 2" xfId="4106"/>
    <cellStyle name="EYSubTotal 4 2 2 4" xfId="4107"/>
    <cellStyle name="EYSubTotal 4 2 2 5" xfId="4108"/>
    <cellStyle name="EYSubTotal 4 2 2 6" xfId="4109"/>
    <cellStyle name="EYSubTotal 4 2 2 7" xfId="4110"/>
    <cellStyle name="EYSubTotal 4 2 3" xfId="4111"/>
    <cellStyle name="EYSubTotal 4 2 3 2" xfId="4112"/>
    <cellStyle name="EYSubTotal 4 2 3 3" xfId="4113"/>
    <cellStyle name="EYSubTotal 4 2 3 4" xfId="4114"/>
    <cellStyle name="EYSubTotal 4 2 3 5" xfId="4115"/>
    <cellStyle name="EYSubTotal 4 2 3 6" xfId="4116"/>
    <cellStyle name="EYSubTotal 4 2 4" xfId="4117"/>
    <cellStyle name="EYSubTotal 4 2 4 2" xfId="4118"/>
    <cellStyle name="EYSubTotal 4 2 5" xfId="4119"/>
    <cellStyle name="EYSubTotal 4 2 6" xfId="4120"/>
    <cellStyle name="EYSubTotal 4 2 7" xfId="4121"/>
    <cellStyle name="EYSubTotal 4 2 8" xfId="4122"/>
    <cellStyle name="EYSubTotal 4 2_Subsidy" xfId="4123"/>
    <cellStyle name="EYSubTotal 4 3" xfId="4124"/>
    <cellStyle name="EYSubTotal 4 3 2" xfId="4125"/>
    <cellStyle name="EYSubTotal 4 3 2 2" xfId="4126"/>
    <cellStyle name="EYSubTotal 4 3 2 3" xfId="4127"/>
    <cellStyle name="EYSubTotal 4 3 2 4" xfId="4128"/>
    <cellStyle name="EYSubTotal 4 3 2 5" xfId="4129"/>
    <cellStyle name="EYSubTotal 4 3 2 6" xfId="4130"/>
    <cellStyle name="EYSubTotal 4 3 3" xfId="4131"/>
    <cellStyle name="EYSubTotal 4 3 3 2" xfId="4132"/>
    <cellStyle name="EYSubTotal 4 3 4" xfId="4133"/>
    <cellStyle name="EYSubTotal 4 3 5" xfId="4134"/>
    <cellStyle name="EYSubTotal 4 3 6" xfId="4135"/>
    <cellStyle name="EYSubTotal 4 3 7" xfId="4136"/>
    <cellStyle name="EYSubTotal 4 4" xfId="4137"/>
    <cellStyle name="EYSubTotal 4 4 2" xfId="4138"/>
    <cellStyle name="EYSubTotal 4 4 2 2" xfId="4139"/>
    <cellStyle name="EYSubTotal 4 4 2 3" xfId="4140"/>
    <cellStyle name="EYSubTotal 4 4 2 4" xfId="4141"/>
    <cellStyle name="EYSubTotal 4 4 2 5" xfId="4142"/>
    <cellStyle name="EYSubTotal 4 4 2 6" xfId="4143"/>
    <cellStyle name="EYSubTotal 4 4 3" xfId="4144"/>
    <cellStyle name="EYSubTotal 4 4 3 2" xfId="4145"/>
    <cellStyle name="EYSubTotal 4 4 4" xfId="4146"/>
    <cellStyle name="EYSubTotal 4 4 5" xfId="4147"/>
    <cellStyle name="EYSubTotal 4 4 6" xfId="4148"/>
    <cellStyle name="EYSubTotal 4 4 7" xfId="4149"/>
    <cellStyle name="EYSubTotal 4 5" xfId="4150"/>
    <cellStyle name="EYSubTotal 4 5 2" xfId="4151"/>
    <cellStyle name="EYSubTotal 4 5 2 2" xfId="4152"/>
    <cellStyle name="EYSubTotal 4 5 2 3" xfId="4153"/>
    <cellStyle name="EYSubTotal 4 5 2 4" xfId="4154"/>
    <cellStyle name="EYSubTotal 4 5 2 5" xfId="4155"/>
    <cellStyle name="EYSubTotal 4 5 2 6" xfId="4156"/>
    <cellStyle name="EYSubTotal 4 5 3" xfId="4157"/>
    <cellStyle name="EYSubTotal 4 5 3 2" xfId="4158"/>
    <cellStyle name="EYSubTotal 4 5 4" xfId="4159"/>
    <cellStyle name="EYSubTotal 4 5 5" xfId="4160"/>
    <cellStyle name="EYSubTotal 4 5 6" xfId="4161"/>
    <cellStyle name="EYSubTotal 4 5 7" xfId="4162"/>
    <cellStyle name="EYSubTotal 4 6" xfId="4163"/>
    <cellStyle name="EYSubTotal 4 6 2" xfId="4164"/>
    <cellStyle name="EYSubTotal 4 6 2 2" xfId="4165"/>
    <cellStyle name="EYSubTotal 4 6 2 3" xfId="4166"/>
    <cellStyle name="EYSubTotal 4 6 2 4" xfId="4167"/>
    <cellStyle name="EYSubTotal 4 6 2 5" xfId="4168"/>
    <cellStyle name="EYSubTotal 4 6 2 6" xfId="4169"/>
    <cellStyle name="EYSubTotal 4 6 3" xfId="4170"/>
    <cellStyle name="EYSubTotal 4 6 3 2" xfId="4171"/>
    <cellStyle name="EYSubTotal 4 6 4" xfId="4172"/>
    <cellStyle name="EYSubTotal 4 6 5" xfId="4173"/>
    <cellStyle name="EYSubTotal 4 6 6" xfId="4174"/>
    <cellStyle name="EYSubTotal 4 6 7" xfId="4175"/>
    <cellStyle name="EYSubTotal 4 7" xfId="4176"/>
    <cellStyle name="EYSubTotal 4 7 2" xfId="4177"/>
    <cellStyle name="EYSubTotal 4 7 2 2" xfId="4178"/>
    <cellStyle name="EYSubTotal 4 7 2 3" xfId="4179"/>
    <cellStyle name="EYSubTotal 4 7 2 4" xfId="4180"/>
    <cellStyle name="EYSubTotal 4 7 2 5" xfId="4181"/>
    <cellStyle name="EYSubTotal 4 7 2 6" xfId="4182"/>
    <cellStyle name="EYSubTotal 4 7 3" xfId="4183"/>
    <cellStyle name="EYSubTotal 4 7 3 2" xfId="4184"/>
    <cellStyle name="EYSubTotal 4 7 4" xfId="4185"/>
    <cellStyle name="EYSubTotal 4 7 5" xfId="4186"/>
    <cellStyle name="EYSubTotal 4 7 6" xfId="4187"/>
    <cellStyle name="EYSubTotal 4 7 7" xfId="4188"/>
    <cellStyle name="EYSubTotal 4 8" xfId="4189"/>
    <cellStyle name="EYSubTotal 4 8 2" xfId="4190"/>
    <cellStyle name="EYSubTotal 4 8 2 2" xfId="4191"/>
    <cellStyle name="EYSubTotal 4 8 2 3" xfId="4192"/>
    <cellStyle name="EYSubTotal 4 8 2 4" xfId="4193"/>
    <cellStyle name="EYSubTotal 4 8 2 5" xfId="4194"/>
    <cellStyle name="EYSubTotal 4 8 2 6" xfId="4195"/>
    <cellStyle name="EYSubTotal 4 8 3" xfId="4196"/>
    <cellStyle name="EYSubTotal 4 8 3 2" xfId="4197"/>
    <cellStyle name="EYSubTotal 4 8 4" xfId="4198"/>
    <cellStyle name="EYSubTotal 4 8 5" xfId="4199"/>
    <cellStyle name="EYSubTotal 4 8 6" xfId="4200"/>
    <cellStyle name="EYSubTotal 4 8 7" xfId="4201"/>
    <cellStyle name="EYSubTotal 4 9" xfId="4202"/>
    <cellStyle name="EYSubTotal 4 9 2" xfId="4203"/>
    <cellStyle name="EYSubTotal 4 9 3" xfId="4204"/>
    <cellStyle name="EYSubTotal 4 9 4" xfId="4205"/>
    <cellStyle name="EYSubTotal 4 9 5" xfId="4206"/>
    <cellStyle name="EYSubTotal 4 9 6" xfId="4207"/>
    <cellStyle name="EYSubTotal 4_Subsidy" xfId="4208"/>
    <cellStyle name="EYSubTotal 5" xfId="4209"/>
    <cellStyle name="EYSubTotal 5 10" xfId="4210"/>
    <cellStyle name="EYSubTotal 5 10 2" xfId="4211"/>
    <cellStyle name="EYSubTotal 5 11" xfId="4212"/>
    <cellStyle name="EYSubTotal 5 12" xfId="4213"/>
    <cellStyle name="EYSubTotal 5 13" xfId="4214"/>
    <cellStyle name="EYSubTotal 5 14" xfId="4215"/>
    <cellStyle name="EYSubTotal 5 2" xfId="4216"/>
    <cellStyle name="EYSubTotal 5 2 2" xfId="4217"/>
    <cellStyle name="EYSubTotal 5 2 2 2" xfId="4218"/>
    <cellStyle name="EYSubTotal 5 2 2 2 2" xfId="4219"/>
    <cellStyle name="EYSubTotal 5 2 2 2 3" xfId="4220"/>
    <cellStyle name="EYSubTotal 5 2 2 2 4" xfId="4221"/>
    <cellStyle name="EYSubTotal 5 2 2 2 5" xfId="4222"/>
    <cellStyle name="EYSubTotal 5 2 2 2 6" xfId="4223"/>
    <cellStyle name="EYSubTotal 5 2 2 3" xfId="4224"/>
    <cellStyle name="EYSubTotal 5 2 2 3 2" xfId="4225"/>
    <cellStyle name="EYSubTotal 5 2 2 4" xfId="4226"/>
    <cellStyle name="EYSubTotal 5 2 2 5" xfId="4227"/>
    <cellStyle name="EYSubTotal 5 2 2 6" xfId="4228"/>
    <cellStyle name="EYSubTotal 5 2 2 7" xfId="4229"/>
    <cellStyle name="EYSubTotal 5 2 3" xfId="4230"/>
    <cellStyle name="EYSubTotal 5 2 3 2" xfId="4231"/>
    <cellStyle name="EYSubTotal 5 2 3 3" xfId="4232"/>
    <cellStyle name="EYSubTotal 5 2 3 4" xfId="4233"/>
    <cellStyle name="EYSubTotal 5 2 3 5" xfId="4234"/>
    <cellStyle name="EYSubTotal 5 2 3 6" xfId="4235"/>
    <cellStyle name="EYSubTotal 5 2 4" xfId="4236"/>
    <cellStyle name="EYSubTotal 5 2 4 2" xfId="4237"/>
    <cellStyle name="EYSubTotal 5 2 5" xfId="4238"/>
    <cellStyle name="EYSubTotal 5 2 6" xfId="4239"/>
    <cellStyle name="EYSubTotal 5 2 7" xfId="4240"/>
    <cellStyle name="EYSubTotal 5 2 8" xfId="4241"/>
    <cellStyle name="EYSubTotal 5 2_Subsidy" xfId="4242"/>
    <cellStyle name="EYSubTotal 5 3" xfId="4243"/>
    <cellStyle name="EYSubTotal 5 3 2" xfId="4244"/>
    <cellStyle name="EYSubTotal 5 3 2 2" xfId="4245"/>
    <cellStyle name="EYSubTotal 5 3 2 3" xfId="4246"/>
    <cellStyle name="EYSubTotal 5 3 2 4" xfId="4247"/>
    <cellStyle name="EYSubTotal 5 3 2 5" xfId="4248"/>
    <cellStyle name="EYSubTotal 5 3 2 6" xfId="4249"/>
    <cellStyle name="EYSubTotal 5 3 3" xfId="4250"/>
    <cellStyle name="EYSubTotal 5 3 3 2" xfId="4251"/>
    <cellStyle name="EYSubTotal 5 3 4" xfId="4252"/>
    <cellStyle name="EYSubTotal 5 3 5" xfId="4253"/>
    <cellStyle name="EYSubTotal 5 3 6" xfId="4254"/>
    <cellStyle name="EYSubTotal 5 3 7" xfId="4255"/>
    <cellStyle name="EYSubTotal 5 4" xfId="4256"/>
    <cellStyle name="EYSubTotal 5 4 2" xfId="4257"/>
    <cellStyle name="EYSubTotal 5 4 2 2" xfId="4258"/>
    <cellStyle name="EYSubTotal 5 4 2 3" xfId="4259"/>
    <cellStyle name="EYSubTotal 5 4 2 4" xfId="4260"/>
    <cellStyle name="EYSubTotal 5 4 2 5" xfId="4261"/>
    <cellStyle name="EYSubTotal 5 4 2 6" xfId="4262"/>
    <cellStyle name="EYSubTotal 5 4 3" xfId="4263"/>
    <cellStyle name="EYSubTotal 5 4 3 2" xfId="4264"/>
    <cellStyle name="EYSubTotal 5 4 4" xfId="4265"/>
    <cellStyle name="EYSubTotal 5 4 5" xfId="4266"/>
    <cellStyle name="EYSubTotal 5 4 6" xfId="4267"/>
    <cellStyle name="EYSubTotal 5 4 7" xfId="4268"/>
    <cellStyle name="EYSubTotal 5 5" xfId="4269"/>
    <cellStyle name="EYSubTotal 5 5 2" xfId="4270"/>
    <cellStyle name="EYSubTotal 5 5 2 2" xfId="4271"/>
    <cellStyle name="EYSubTotal 5 5 2 3" xfId="4272"/>
    <cellStyle name="EYSubTotal 5 5 2 4" xfId="4273"/>
    <cellStyle name="EYSubTotal 5 5 2 5" xfId="4274"/>
    <cellStyle name="EYSubTotal 5 5 2 6" xfId="4275"/>
    <cellStyle name="EYSubTotal 5 5 3" xfId="4276"/>
    <cellStyle name="EYSubTotal 5 5 3 2" xfId="4277"/>
    <cellStyle name="EYSubTotal 5 5 4" xfId="4278"/>
    <cellStyle name="EYSubTotal 5 5 5" xfId="4279"/>
    <cellStyle name="EYSubTotal 5 5 6" xfId="4280"/>
    <cellStyle name="EYSubTotal 5 5 7" xfId="4281"/>
    <cellStyle name="EYSubTotal 5 6" xfId="4282"/>
    <cellStyle name="EYSubTotal 5 6 2" xfId="4283"/>
    <cellStyle name="EYSubTotal 5 6 2 2" xfId="4284"/>
    <cellStyle name="EYSubTotal 5 6 2 3" xfId="4285"/>
    <cellStyle name="EYSubTotal 5 6 2 4" xfId="4286"/>
    <cellStyle name="EYSubTotal 5 6 2 5" xfId="4287"/>
    <cellStyle name="EYSubTotal 5 6 2 6" xfId="4288"/>
    <cellStyle name="EYSubTotal 5 6 3" xfId="4289"/>
    <cellStyle name="EYSubTotal 5 6 3 2" xfId="4290"/>
    <cellStyle name="EYSubTotal 5 6 4" xfId="4291"/>
    <cellStyle name="EYSubTotal 5 6 5" xfId="4292"/>
    <cellStyle name="EYSubTotal 5 6 6" xfId="4293"/>
    <cellStyle name="EYSubTotal 5 6 7" xfId="4294"/>
    <cellStyle name="EYSubTotal 5 7" xfId="4295"/>
    <cellStyle name="EYSubTotal 5 7 2" xfId="4296"/>
    <cellStyle name="EYSubTotal 5 7 2 2" xfId="4297"/>
    <cellStyle name="EYSubTotal 5 7 2 3" xfId="4298"/>
    <cellStyle name="EYSubTotal 5 7 2 4" xfId="4299"/>
    <cellStyle name="EYSubTotal 5 7 2 5" xfId="4300"/>
    <cellStyle name="EYSubTotal 5 7 2 6" xfId="4301"/>
    <cellStyle name="EYSubTotal 5 7 3" xfId="4302"/>
    <cellStyle name="EYSubTotal 5 7 3 2" xfId="4303"/>
    <cellStyle name="EYSubTotal 5 7 4" xfId="4304"/>
    <cellStyle name="EYSubTotal 5 7 5" xfId="4305"/>
    <cellStyle name="EYSubTotal 5 7 6" xfId="4306"/>
    <cellStyle name="EYSubTotal 5 7 7" xfId="4307"/>
    <cellStyle name="EYSubTotal 5 8" xfId="4308"/>
    <cellStyle name="EYSubTotal 5 8 2" xfId="4309"/>
    <cellStyle name="EYSubTotal 5 8 2 2" xfId="4310"/>
    <cellStyle name="EYSubTotal 5 8 2 3" xfId="4311"/>
    <cellStyle name="EYSubTotal 5 8 2 4" xfId="4312"/>
    <cellStyle name="EYSubTotal 5 8 2 5" xfId="4313"/>
    <cellStyle name="EYSubTotal 5 8 2 6" xfId="4314"/>
    <cellStyle name="EYSubTotal 5 8 3" xfId="4315"/>
    <cellStyle name="EYSubTotal 5 8 3 2" xfId="4316"/>
    <cellStyle name="EYSubTotal 5 8 4" xfId="4317"/>
    <cellStyle name="EYSubTotal 5 8 5" xfId="4318"/>
    <cellStyle name="EYSubTotal 5 8 6" xfId="4319"/>
    <cellStyle name="EYSubTotal 5 8 7" xfId="4320"/>
    <cellStyle name="EYSubTotal 5 9" xfId="4321"/>
    <cellStyle name="EYSubTotal 5 9 2" xfId="4322"/>
    <cellStyle name="EYSubTotal 5 9 3" xfId="4323"/>
    <cellStyle name="EYSubTotal 5 9 4" xfId="4324"/>
    <cellStyle name="EYSubTotal 5 9 5" xfId="4325"/>
    <cellStyle name="EYSubTotal 5 9 6" xfId="4326"/>
    <cellStyle name="EYSubTotal 5_Subsidy" xfId="4327"/>
    <cellStyle name="EYSubTotal 6" xfId="4328"/>
    <cellStyle name="EYSubTotal 6 10" xfId="4329"/>
    <cellStyle name="EYSubTotal 6 10 2" xfId="4330"/>
    <cellStyle name="EYSubTotal 6 11" xfId="4331"/>
    <cellStyle name="EYSubTotal 6 12" xfId="4332"/>
    <cellStyle name="EYSubTotal 6 13" xfId="4333"/>
    <cellStyle name="EYSubTotal 6 14" xfId="4334"/>
    <cellStyle name="EYSubTotal 6 2" xfId="4335"/>
    <cellStyle name="EYSubTotal 6 2 2" xfId="4336"/>
    <cellStyle name="EYSubTotal 6 2 2 2" xfId="4337"/>
    <cellStyle name="EYSubTotal 6 2 2 2 2" xfId="4338"/>
    <cellStyle name="EYSubTotal 6 2 2 2 3" xfId="4339"/>
    <cellStyle name="EYSubTotal 6 2 2 2 4" xfId="4340"/>
    <cellStyle name="EYSubTotal 6 2 2 2 5" xfId="4341"/>
    <cellStyle name="EYSubTotal 6 2 2 2 6" xfId="4342"/>
    <cellStyle name="EYSubTotal 6 2 2 3" xfId="4343"/>
    <cellStyle name="EYSubTotal 6 2 2 3 2" xfId="4344"/>
    <cellStyle name="EYSubTotal 6 2 2 4" xfId="4345"/>
    <cellStyle name="EYSubTotal 6 2 2 5" xfId="4346"/>
    <cellStyle name="EYSubTotal 6 2 2 6" xfId="4347"/>
    <cellStyle name="EYSubTotal 6 2 2 7" xfId="4348"/>
    <cellStyle name="EYSubTotal 6 2 3" xfId="4349"/>
    <cellStyle name="EYSubTotal 6 2 3 2" xfId="4350"/>
    <cellStyle name="EYSubTotal 6 2 3 3" xfId="4351"/>
    <cellStyle name="EYSubTotal 6 2 3 4" xfId="4352"/>
    <cellStyle name="EYSubTotal 6 2 3 5" xfId="4353"/>
    <cellStyle name="EYSubTotal 6 2 3 6" xfId="4354"/>
    <cellStyle name="EYSubTotal 6 2 4" xfId="4355"/>
    <cellStyle name="EYSubTotal 6 2 4 2" xfId="4356"/>
    <cellStyle name="EYSubTotal 6 2 5" xfId="4357"/>
    <cellStyle name="EYSubTotal 6 2 6" xfId="4358"/>
    <cellStyle name="EYSubTotal 6 2 7" xfId="4359"/>
    <cellStyle name="EYSubTotal 6 2 8" xfId="4360"/>
    <cellStyle name="EYSubTotal 6 2_Subsidy" xfId="4361"/>
    <cellStyle name="EYSubTotal 6 3" xfId="4362"/>
    <cellStyle name="EYSubTotal 6 3 2" xfId="4363"/>
    <cellStyle name="EYSubTotal 6 3 2 2" xfId="4364"/>
    <cellStyle name="EYSubTotal 6 3 2 3" xfId="4365"/>
    <cellStyle name="EYSubTotal 6 3 2 4" xfId="4366"/>
    <cellStyle name="EYSubTotal 6 3 2 5" xfId="4367"/>
    <cellStyle name="EYSubTotal 6 3 2 6" xfId="4368"/>
    <cellStyle name="EYSubTotal 6 3 3" xfId="4369"/>
    <cellStyle name="EYSubTotal 6 3 3 2" xfId="4370"/>
    <cellStyle name="EYSubTotal 6 3 4" xfId="4371"/>
    <cellStyle name="EYSubTotal 6 3 5" xfId="4372"/>
    <cellStyle name="EYSubTotal 6 3 6" xfId="4373"/>
    <cellStyle name="EYSubTotal 6 3 7" xfId="4374"/>
    <cellStyle name="EYSubTotal 6 4" xfId="4375"/>
    <cellStyle name="EYSubTotal 6 4 2" xfId="4376"/>
    <cellStyle name="EYSubTotal 6 4 2 2" xfId="4377"/>
    <cellStyle name="EYSubTotal 6 4 2 3" xfId="4378"/>
    <cellStyle name="EYSubTotal 6 4 2 4" xfId="4379"/>
    <cellStyle name="EYSubTotal 6 4 2 5" xfId="4380"/>
    <cellStyle name="EYSubTotal 6 4 2 6" xfId="4381"/>
    <cellStyle name="EYSubTotal 6 4 3" xfId="4382"/>
    <cellStyle name="EYSubTotal 6 4 3 2" xfId="4383"/>
    <cellStyle name="EYSubTotal 6 4 4" xfId="4384"/>
    <cellStyle name="EYSubTotal 6 4 5" xfId="4385"/>
    <cellStyle name="EYSubTotal 6 4 6" xfId="4386"/>
    <cellStyle name="EYSubTotal 6 4 7" xfId="4387"/>
    <cellStyle name="EYSubTotal 6 5" xfId="4388"/>
    <cellStyle name="EYSubTotal 6 5 2" xfId="4389"/>
    <cellStyle name="EYSubTotal 6 5 2 2" xfId="4390"/>
    <cellStyle name="EYSubTotal 6 5 2 3" xfId="4391"/>
    <cellStyle name="EYSubTotal 6 5 2 4" xfId="4392"/>
    <cellStyle name="EYSubTotal 6 5 2 5" xfId="4393"/>
    <cellStyle name="EYSubTotal 6 5 2 6" xfId="4394"/>
    <cellStyle name="EYSubTotal 6 5 3" xfId="4395"/>
    <cellStyle name="EYSubTotal 6 5 3 2" xfId="4396"/>
    <cellStyle name="EYSubTotal 6 5 4" xfId="4397"/>
    <cellStyle name="EYSubTotal 6 5 5" xfId="4398"/>
    <cellStyle name="EYSubTotal 6 5 6" xfId="4399"/>
    <cellStyle name="EYSubTotal 6 5 7" xfId="4400"/>
    <cellStyle name="EYSubTotal 6 6" xfId="4401"/>
    <cellStyle name="EYSubTotal 6 6 2" xfId="4402"/>
    <cellStyle name="EYSubTotal 6 6 2 2" xfId="4403"/>
    <cellStyle name="EYSubTotal 6 6 2 3" xfId="4404"/>
    <cellStyle name="EYSubTotal 6 6 2 4" xfId="4405"/>
    <cellStyle name="EYSubTotal 6 6 2 5" xfId="4406"/>
    <cellStyle name="EYSubTotal 6 6 2 6" xfId="4407"/>
    <cellStyle name="EYSubTotal 6 6 3" xfId="4408"/>
    <cellStyle name="EYSubTotal 6 6 3 2" xfId="4409"/>
    <cellStyle name="EYSubTotal 6 6 4" xfId="4410"/>
    <cellStyle name="EYSubTotal 6 6 5" xfId="4411"/>
    <cellStyle name="EYSubTotal 6 6 6" xfId="4412"/>
    <cellStyle name="EYSubTotal 6 6 7" xfId="4413"/>
    <cellStyle name="EYSubTotal 6 7" xfId="4414"/>
    <cellStyle name="EYSubTotal 6 7 2" xfId="4415"/>
    <cellStyle name="EYSubTotal 6 7 2 2" xfId="4416"/>
    <cellStyle name="EYSubTotal 6 7 2 3" xfId="4417"/>
    <cellStyle name="EYSubTotal 6 7 2 4" xfId="4418"/>
    <cellStyle name="EYSubTotal 6 7 2 5" xfId="4419"/>
    <cellStyle name="EYSubTotal 6 7 2 6" xfId="4420"/>
    <cellStyle name="EYSubTotal 6 7 3" xfId="4421"/>
    <cellStyle name="EYSubTotal 6 7 3 2" xfId="4422"/>
    <cellStyle name="EYSubTotal 6 7 4" xfId="4423"/>
    <cellStyle name="EYSubTotal 6 7 5" xfId="4424"/>
    <cellStyle name="EYSubTotal 6 7 6" xfId="4425"/>
    <cellStyle name="EYSubTotal 6 7 7" xfId="4426"/>
    <cellStyle name="EYSubTotal 6 8" xfId="4427"/>
    <cellStyle name="EYSubTotal 6 8 2" xfId="4428"/>
    <cellStyle name="EYSubTotal 6 8 2 2" xfId="4429"/>
    <cellStyle name="EYSubTotal 6 8 2 3" xfId="4430"/>
    <cellStyle name="EYSubTotal 6 8 2 4" xfId="4431"/>
    <cellStyle name="EYSubTotal 6 8 2 5" xfId="4432"/>
    <cellStyle name="EYSubTotal 6 8 2 6" xfId="4433"/>
    <cellStyle name="EYSubTotal 6 8 3" xfId="4434"/>
    <cellStyle name="EYSubTotal 6 8 3 2" xfId="4435"/>
    <cellStyle name="EYSubTotal 6 8 4" xfId="4436"/>
    <cellStyle name="EYSubTotal 6 8 5" xfId="4437"/>
    <cellStyle name="EYSubTotal 6 8 6" xfId="4438"/>
    <cellStyle name="EYSubTotal 6 8 7" xfId="4439"/>
    <cellStyle name="EYSubTotal 6 9" xfId="4440"/>
    <cellStyle name="EYSubTotal 6 9 2" xfId="4441"/>
    <cellStyle name="EYSubTotal 6 9 3" xfId="4442"/>
    <cellStyle name="EYSubTotal 6 9 4" xfId="4443"/>
    <cellStyle name="EYSubTotal 6 9 5" xfId="4444"/>
    <cellStyle name="EYSubTotal 6 9 6" xfId="4445"/>
    <cellStyle name="EYSubTotal 6_Subsidy" xfId="4446"/>
    <cellStyle name="EYSubTotal 7" xfId="4447"/>
    <cellStyle name="EYSubTotal 7 2" xfId="4448"/>
    <cellStyle name="EYSubTotal 7 2 2" xfId="4449"/>
    <cellStyle name="EYSubTotal 7 2 2 2" xfId="4450"/>
    <cellStyle name="EYSubTotal 7 2 2 3" xfId="4451"/>
    <cellStyle name="EYSubTotal 7 2 2 4" xfId="4452"/>
    <cellStyle name="EYSubTotal 7 2 2 5" xfId="4453"/>
    <cellStyle name="EYSubTotal 7 2 2 6" xfId="4454"/>
    <cellStyle name="EYSubTotal 7 2 3" xfId="4455"/>
    <cellStyle name="EYSubTotal 7 2 3 2" xfId="4456"/>
    <cellStyle name="EYSubTotal 7 2 4" xfId="4457"/>
    <cellStyle name="EYSubTotal 7 2 5" xfId="4458"/>
    <cellStyle name="EYSubTotal 7 2 6" xfId="4459"/>
    <cellStyle name="EYSubTotal 7 2 7" xfId="4460"/>
    <cellStyle name="EYSubTotal 7 3" xfId="4461"/>
    <cellStyle name="EYSubTotal 7 3 2" xfId="4462"/>
    <cellStyle name="EYSubTotal 7 3 3" xfId="4463"/>
    <cellStyle name="EYSubTotal 7 3 4" xfId="4464"/>
    <cellStyle name="EYSubTotal 7 3 5" xfId="4465"/>
    <cellStyle name="EYSubTotal 7 3 6" xfId="4466"/>
    <cellStyle name="EYSubTotal 7 4" xfId="4467"/>
    <cellStyle name="EYSubTotal 7 4 2" xfId="4468"/>
    <cellStyle name="EYSubTotal 7 5" xfId="4469"/>
    <cellStyle name="EYSubTotal 7 6" xfId="4470"/>
    <cellStyle name="EYSubTotal 7 7" xfId="4471"/>
    <cellStyle name="EYSubTotal 7 8" xfId="4472"/>
    <cellStyle name="EYSubTotal 7_Subsidy" xfId="4473"/>
    <cellStyle name="EYSubTotal 8" xfId="4474"/>
    <cellStyle name="EYSubTotal 8 2" xfId="4475"/>
    <cellStyle name="EYSubTotal 8 2 2" xfId="4476"/>
    <cellStyle name="EYSubTotal 8 2 3" xfId="4477"/>
    <cellStyle name="EYSubTotal 8 2 4" xfId="4478"/>
    <cellStyle name="EYSubTotal 8 2 5" xfId="4479"/>
    <cellStyle name="EYSubTotal 8 2 6" xfId="4480"/>
    <cellStyle name="EYSubTotal 8 3" xfId="4481"/>
    <cellStyle name="EYSubTotal 8 3 2" xfId="4482"/>
    <cellStyle name="EYSubTotal 8 4" xfId="4483"/>
    <cellStyle name="EYSubTotal 8 5" xfId="4484"/>
    <cellStyle name="EYSubTotal 8 6" xfId="4485"/>
    <cellStyle name="EYSubTotal 8 7" xfId="4486"/>
    <cellStyle name="EYSubTotal 9" xfId="4487"/>
    <cellStyle name="EYSubTotal 9 2" xfId="4488"/>
    <cellStyle name="EYSubTotal 9 2 2" xfId="4489"/>
    <cellStyle name="EYSubTotal 9 2 3" xfId="4490"/>
    <cellStyle name="EYSubTotal 9 2 4" xfId="4491"/>
    <cellStyle name="EYSubTotal 9 2 5" xfId="4492"/>
    <cellStyle name="EYSubTotal 9 2 6" xfId="4493"/>
    <cellStyle name="EYSubTotal 9 3" xfId="4494"/>
    <cellStyle name="EYSubTotal 9 3 2" xfId="4495"/>
    <cellStyle name="EYSubTotal 9 4" xfId="4496"/>
    <cellStyle name="EYSubTotal 9 5" xfId="4497"/>
    <cellStyle name="EYSubTotal 9 6" xfId="4498"/>
    <cellStyle name="EYSubTotal 9 7" xfId="4499"/>
    <cellStyle name="EYSubTotal_Calculations" xfId="4500"/>
    <cellStyle name="EYTotal" xfId="4501"/>
    <cellStyle name="EYTotal 10" xfId="4502"/>
    <cellStyle name="EYTotal 10 2" xfId="4503"/>
    <cellStyle name="EYTotal 10 2 2" xfId="4504"/>
    <cellStyle name="EYTotal 10 2 3" xfId="4505"/>
    <cellStyle name="EYTotal 10 2 4" xfId="4506"/>
    <cellStyle name="EYTotal 10 2 5" xfId="4507"/>
    <cellStyle name="EYTotal 10 3" xfId="4508"/>
    <cellStyle name="EYTotal 10 3 2" xfId="4509"/>
    <cellStyle name="EYTotal 10 4" xfId="4510"/>
    <cellStyle name="EYTotal 10 5" xfId="4511"/>
    <cellStyle name="EYTotal 10 6" xfId="4512"/>
    <cellStyle name="EYTotal 11" xfId="4513"/>
    <cellStyle name="EYTotal 11 2" xfId="4514"/>
    <cellStyle name="EYTotal 11 2 2" xfId="4515"/>
    <cellStyle name="EYTotal 11 2 3" xfId="4516"/>
    <cellStyle name="EYTotal 11 2 4" xfId="4517"/>
    <cellStyle name="EYTotal 11 2 5" xfId="4518"/>
    <cellStyle name="EYTotal 11 3" xfId="4519"/>
    <cellStyle name="EYTotal 11 3 2" xfId="4520"/>
    <cellStyle name="EYTotal 11 4" xfId="4521"/>
    <cellStyle name="EYTotal 11 5" xfId="4522"/>
    <cellStyle name="EYTotal 11 6" xfId="4523"/>
    <cellStyle name="EYTotal 12" xfId="4524"/>
    <cellStyle name="EYTotal 12 2" xfId="4525"/>
    <cellStyle name="EYTotal 12 2 2" xfId="4526"/>
    <cellStyle name="EYTotal 12 2 3" xfId="4527"/>
    <cellStyle name="EYTotal 12 2 4" xfId="4528"/>
    <cellStyle name="EYTotal 12 2 5" xfId="4529"/>
    <cellStyle name="EYTotal 12 3" xfId="4530"/>
    <cellStyle name="EYTotal 12 3 2" xfId="4531"/>
    <cellStyle name="EYTotal 12 4" xfId="4532"/>
    <cellStyle name="EYTotal 12 5" xfId="4533"/>
    <cellStyle name="EYTotal 12 6" xfId="4534"/>
    <cellStyle name="EYTotal 13" xfId="4535"/>
    <cellStyle name="EYTotal 13 2" xfId="4536"/>
    <cellStyle name="EYTotal 13 2 2" xfId="4537"/>
    <cellStyle name="EYTotal 13 2 3" xfId="4538"/>
    <cellStyle name="EYTotal 13 2 4" xfId="4539"/>
    <cellStyle name="EYTotal 13 2 5" xfId="4540"/>
    <cellStyle name="EYTotal 13 3" xfId="4541"/>
    <cellStyle name="EYTotal 13 3 2" xfId="4542"/>
    <cellStyle name="EYTotal 13 4" xfId="4543"/>
    <cellStyle name="EYTotal 13 5" xfId="4544"/>
    <cellStyle name="EYTotal 13 6" xfId="4545"/>
    <cellStyle name="EYTotal 14" xfId="4546"/>
    <cellStyle name="EYTotal 14 2" xfId="4547"/>
    <cellStyle name="EYTotal 14 3" xfId="4548"/>
    <cellStyle name="EYTotal 14 4" xfId="4549"/>
    <cellStyle name="EYTotal 14 5" xfId="4550"/>
    <cellStyle name="EYTotal 15" xfId="4551"/>
    <cellStyle name="EYTotal 15 2" xfId="4552"/>
    <cellStyle name="EYTotal 16" xfId="4553"/>
    <cellStyle name="EYTotal 17" xfId="4554"/>
    <cellStyle name="EYTotal 18" xfId="4555"/>
    <cellStyle name="EYTotal 19" xfId="4556"/>
    <cellStyle name="EYTotal 2" xfId="4557"/>
    <cellStyle name="EYTotal 2 10" xfId="4558"/>
    <cellStyle name="EYTotal 2 10 2" xfId="4559"/>
    <cellStyle name="EYTotal 2 10 2 2" xfId="4560"/>
    <cellStyle name="EYTotal 2 10 2 3" xfId="4561"/>
    <cellStyle name="EYTotal 2 10 2 4" xfId="4562"/>
    <cellStyle name="EYTotal 2 10 2 5" xfId="4563"/>
    <cellStyle name="EYTotal 2 10 3" xfId="4564"/>
    <cellStyle name="EYTotal 2 10 3 2" xfId="4565"/>
    <cellStyle name="EYTotal 2 10 4" xfId="4566"/>
    <cellStyle name="EYTotal 2 10 5" xfId="4567"/>
    <cellStyle name="EYTotal 2 10 6" xfId="4568"/>
    <cellStyle name="EYTotal 2 11" xfId="4569"/>
    <cellStyle name="EYTotal 2 11 2" xfId="4570"/>
    <cellStyle name="EYTotal 2 11 2 2" xfId="4571"/>
    <cellStyle name="EYTotal 2 11 2 3" xfId="4572"/>
    <cellStyle name="EYTotal 2 11 2 4" xfId="4573"/>
    <cellStyle name="EYTotal 2 11 2 5" xfId="4574"/>
    <cellStyle name="EYTotal 2 11 3" xfId="4575"/>
    <cellStyle name="EYTotal 2 11 3 2" xfId="4576"/>
    <cellStyle name="EYTotal 2 11 4" xfId="4577"/>
    <cellStyle name="EYTotal 2 11 5" xfId="4578"/>
    <cellStyle name="EYTotal 2 11 6" xfId="4579"/>
    <cellStyle name="EYTotal 2 12" xfId="4580"/>
    <cellStyle name="EYTotal 2 12 2" xfId="4581"/>
    <cellStyle name="EYTotal 2 12 2 2" xfId="4582"/>
    <cellStyle name="EYTotal 2 12 2 3" xfId="4583"/>
    <cellStyle name="EYTotal 2 12 2 4" xfId="4584"/>
    <cellStyle name="EYTotal 2 12 2 5" xfId="4585"/>
    <cellStyle name="EYTotal 2 12 3" xfId="4586"/>
    <cellStyle name="EYTotal 2 12 3 2" xfId="4587"/>
    <cellStyle name="EYTotal 2 12 4" xfId="4588"/>
    <cellStyle name="EYTotal 2 12 5" xfId="4589"/>
    <cellStyle name="EYTotal 2 12 6" xfId="4590"/>
    <cellStyle name="EYTotal 2 13" xfId="4591"/>
    <cellStyle name="EYTotal 2 13 2" xfId="4592"/>
    <cellStyle name="EYTotal 2 13 3" xfId="4593"/>
    <cellStyle name="EYTotal 2 13 4" xfId="4594"/>
    <cellStyle name="EYTotal 2 13 5" xfId="4595"/>
    <cellStyle name="EYTotal 2 14" xfId="4596"/>
    <cellStyle name="EYTotal 2 14 2" xfId="4597"/>
    <cellStyle name="EYTotal 2 15" xfId="4598"/>
    <cellStyle name="EYTotal 2 16" xfId="4599"/>
    <cellStyle name="EYTotal 2 17" xfId="4600"/>
    <cellStyle name="EYTotal 2 18" xfId="4601"/>
    <cellStyle name="EYTotal 2 2" xfId="4602"/>
    <cellStyle name="EYTotal 2 2 10" xfId="4603"/>
    <cellStyle name="EYTotal 2 2 10 2" xfId="4604"/>
    <cellStyle name="EYTotal 2 2 11" xfId="4605"/>
    <cellStyle name="EYTotal 2 2 12" xfId="4606"/>
    <cellStyle name="EYTotal 2 2 13" xfId="4607"/>
    <cellStyle name="EYTotal 2 2 2" xfId="4608"/>
    <cellStyle name="EYTotal 2 2 2 2" xfId="4609"/>
    <cellStyle name="EYTotal 2 2 2 2 2" xfId="4610"/>
    <cellStyle name="EYTotal 2 2 2 2 2 2" xfId="4611"/>
    <cellStyle name="EYTotal 2 2 2 2 2 3" xfId="4612"/>
    <cellStyle name="EYTotal 2 2 2 2 2 4" xfId="4613"/>
    <cellStyle name="EYTotal 2 2 2 2 2 5" xfId="4614"/>
    <cellStyle name="EYTotal 2 2 2 2 3" xfId="4615"/>
    <cellStyle name="EYTotal 2 2 2 2 3 2" xfId="4616"/>
    <cellStyle name="EYTotal 2 2 2 2 4" xfId="4617"/>
    <cellStyle name="EYTotal 2 2 2 2 5" xfId="4618"/>
    <cellStyle name="EYTotal 2 2 2 2 6" xfId="4619"/>
    <cellStyle name="EYTotal 2 2 2 3" xfId="4620"/>
    <cellStyle name="EYTotal 2 2 2 3 2" xfId="4621"/>
    <cellStyle name="EYTotal 2 2 2 3 3" xfId="4622"/>
    <cellStyle name="EYTotal 2 2 2 3 4" xfId="4623"/>
    <cellStyle name="EYTotal 2 2 2 3 5" xfId="4624"/>
    <cellStyle name="EYTotal 2 2 2 4" xfId="4625"/>
    <cellStyle name="EYTotal 2 2 2 4 2" xfId="4626"/>
    <cellStyle name="EYTotal 2 2 2 5" xfId="4627"/>
    <cellStyle name="EYTotal 2 2 2 6" xfId="4628"/>
    <cellStyle name="EYTotal 2 2 2 7" xfId="4629"/>
    <cellStyle name="EYTotal 2 2 2_Subsidy" xfId="4630"/>
    <cellStyle name="EYTotal 2 2 3" xfId="4631"/>
    <cellStyle name="EYTotal 2 2 3 2" xfId="4632"/>
    <cellStyle name="EYTotal 2 2 3 2 2" xfId="4633"/>
    <cellStyle name="EYTotal 2 2 3 2 3" xfId="4634"/>
    <cellStyle name="EYTotal 2 2 3 2 4" xfId="4635"/>
    <cellStyle name="EYTotal 2 2 3 2 5" xfId="4636"/>
    <cellStyle name="EYTotal 2 2 3 3" xfId="4637"/>
    <cellStyle name="EYTotal 2 2 3 3 2" xfId="4638"/>
    <cellStyle name="EYTotal 2 2 3 4" xfId="4639"/>
    <cellStyle name="EYTotal 2 2 3 5" xfId="4640"/>
    <cellStyle name="EYTotal 2 2 3 6" xfId="4641"/>
    <cellStyle name="EYTotal 2 2 4" xfId="4642"/>
    <cellStyle name="EYTotal 2 2 4 2" xfId="4643"/>
    <cellStyle name="EYTotal 2 2 4 2 2" xfId="4644"/>
    <cellStyle name="EYTotal 2 2 4 2 3" xfId="4645"/>
    <cellStyle name="EYTotal 2 2 4 2 4" xfId="4646"/>
    <cellStyle name="EYTotal 2 2 4 2 5" xfId="4647"/>
    <cellStyle name="EYTotal 2 2 4 3" xfId="4648"/>
    <cellStyle name="EYTotal 2 2 4 3 2" xfId="4649"/>
    <cellStyle name="EYTotal 2 2 4 4" xfId="4650"/>
    <cellStyle name="EYTotal 2 2 4 5" xfId="4651"/>
    <cellStyle name="EYTotal 2 2 4 6" xfId="4652"/>
    <cellStyle name="EYTotal 2 2 5" xfId="4653"/>
    <cellStyle name="EYTotal 2 2 5 2" xfId="4654"/>
    <cellStyle name="EYTotal 2 2 5 2 2" xfId="4655"/>
    <cellStyle name="EYTotal 2 2 5 2 3" xfId="4656"/>
    <cellStyle name="EYTotal 2 2 5 2 4" xfId="4657"/>
    <cellStyle name="EYTotal 2 2 5 2 5" xfId="4658"/>
    <cellStyle name="EYTotal 2 2 5 3" xfId="4659"/>
    <cellStyle name="EYTotal 2 2 5 3 2" xfId="4660"/>
    <cellStyle name="EYTotal 2 2 5 4" xfId="4661"/>
    <cellStyle name="EYTotal 2 2 5 5" xfId="4662"/>
    <cellStyle name="EYTotal 2 2 5 6" xfId="4663"/>
    <cellStyle name="EYTotal 2 2 6" xfId="4664"/>
    <cellStyle name="EYTotal 2 2 6 2" xfId="4665"/>
    <cellStyle name="EYTotal 2 2 6 2 2" xfId="4666"/>
    <cellStyle name="EYTotal 2 2 6 2 3" xfId="4667"/>
    <cellStyle name="EYTotal 2 2 6 2 4" xfId="4668"/>
    <cellStyle name="EYTotal 2 2 6 2 5" xfId="4669"/>
    <cellStyle name="EYTotal 2 2 6 3" xfId="4670"/>
    <cellStyle name="EYTotal 2 2 6 3 2" xfId="4671"/>
    <cellStyle name="EYTotal 2 2 6 4" xfId="4672"/>
    <cellStyle name="EYTotal 2 2 6 5" xfId="4673"/>
    <cellStyle name="EYTotal 2 2 6 6" xfId="4674"/>
    <cellStyle name="EYTotal 2 2 7" xfId="4675"/>
    <cellStyle name="EYTotal 2 2 7 2" xfId="4676"/>
    <cellStyle name="EYTotal 2 2 7 2 2" xfId="4677"/>
    <cellStyle name="EYTotal 2 2 7 2 3" xfId="4678"/>
    <cellStyle name="EYTotal 2 2 7 2 4" xfId="4679"/>
    <cellStyle name="EYTotal 2 2 7 2 5" xfId="4680"/>
    <cellStyle name="EYTotal 2 2 7 3" xfId="4681"/>
    <cellStyle name="EYTotal 2 2 7 3 2" xfId="4682"/>
    <cellStyle name="EYTotal 2 2 7 4" xfId="4683"/>
    <cellStyle name="EYTotal 2 2 7 5" xfId="4684"/>
    <cellStyle name="EYTotal 2 2 7 6" xfId="4685"/>
    <cellStyle name="EYTotal 2 2 8" xfId="4686"/>
    <cellStyle name="EYTotal 2 2 8 2" xfId="4687"/>
    <cellStyle name="EYTotal 2 2 8 2 2" xfId="4688"/>
    <cellStyle name="EYTotal 2 2 8 2 3" xfId="4689"/>
    <cellStyle name="EYTotal 2 2 8 2 4" xfId="4690"/>
    <cellStyle name="EYTotal 2 2 8 2 5" xfId="4691"/>
    <cellStyle name="EYTotal 2 2 8 3" xfId="4692"/>
    <cellStyle name="EYTotal 2 2 8 3 2" xfId="4693"/>
    <cellStyle name="EYTotal 2 2 8 4" xfId="4694"/>
    <cellStyle name="EYTotal 2 2 8 5" xfId="4695"/>
    <cellStyle name="EYTotal 2 2 8 6" xfId="4696"/>
    <cellStyle name="EYTotal 2 2 9" xfId="4697"/>
    <cellStyle name="EYTotal 2 2 9 2" xfId="4698"/>
    <cellStyle name="EYTotal 2 2 9 3" xfId="4699"/>
    <cellStyle name="EYTotal 2 2 9 4" xfId="4700"/>
    <cellStyle name="EYTotal 2 2 9 5" xfId="4701"/>
    <cellStyle name="EYTotal 2 2_Subsidy" xfId="4702"/>
    <cellStyle name="EYTotal 2 3" xfId="4703"/>
    <cellStyle name="EYTotal 2 3 10" xfId="4704"/>
    <cellStyle name="EYTotal 2 3 10 2" xfId="4705"/>
    <cellStyle name="EYTotal 2 3 11" xfId="4706"/>
    <cellStyle name="EYTotal 2 3 12" xfId="4707"/>
    <cellStyle name="EYTotal 2 3 13" xfId="4708"/>
    <cellStyle name="EYTotal 2 3 2" xfId="4709"/>
    <cellStyle name="EYTotal 2 3 2 2" xfId="4710"/>
    <cellStyle name="EYTotal 2 3 2 2 2" xfId="4711"/>
    <cellStyle name="EYTotal 2 3 2 2 2 2" xfId="4712"/>
    <cellStyle name="EYTotal 2 3 2 2 2 3" xfId="4713"/>
    <cellStyle name="EYTotal 2 3 2 2 2 4" xfId="4714"/>
    <cellStyle name="EYTotal 2 3 2 2 2 5" xfId="4715"/>
    <cellStyle name="EYTotal 2 3 2 2 3" xfId="4716"/>
    <cellStyle name="EYTotal 2 3 2 2 3 2" xfId="4717"/>
    <cellStyle name="EYTotal 2 3 2 2 4" xfId="4718"/>
    <cellStyle name="EYTotal 2 3 2 2 5" xfId="4719"/>
    <cellStyle name="EYTotal 2 3 2 2 6" xfId="4720"/>
    <cellStyle name="EYTotal 2 3 2 3" xfId="4721"/>
    <cellStyle name="EYTotal 2 3 2 3 2" xfId="4722"/>
    <cellStyle name="EYTotal 2 3 2 3 3" xfId="4723"/>
    <cellStyle name="EYTotal 2 3 2 3 4" xfId="4724"/>
    <cellStyle name="EYTotal 2 3 2 3 5" xfId="4725"/>
    <cellStyle name="EYTotal 2 3 2 4" xfId="4726"/>
    <cellStyle name="EYTotal 2 3 2 4 2" xfId="4727"/>
    <cellStyle name="EYTotal 2 3 2 5" xfId="4728"/>
    <cellStyle name="EYTotal 2 3 2 6" xfId="4729"/>
    <cellStyle name="EYTotal 2 3 2 7" xfId="4730"/>
    <cellStyle name="EYTotal 2 3 2_Subsidy" xfId="4731"/>
    <cellStyle name="EYTotal 2 3 3" xfId="4732"/>
    <cellStyle name="EYTotal 2 3 3 2" xfId="4733"/>
    <cellStyle name="EYTotal 2 3 3 2 2" xfId="4734"/>
    <cellStyle name="EYTotal 2 3 3 2 3" xfId="4735"/>
    <cellStyle name="EYTotal 2 3 3 2 4" xfId="4736"/>
    <cellStyle name="EYTotal 2 3 3 2 5" xfId="4737"/>
    <cellStyle name="EYTotal 2 3 3 3" xfId="4738"/>
    <cellStyle name="EYTotal 2 3 3 3 2" xfId="4739"/>
    <cellStyle name="EYTotal 2 3 3 4" xfId="4740"/>
    <cellStyle name="EYTotal 2 3 3 5" xfId="4741"/>
    <cellStyle name="EYTotal 2 3 3 6" xfId="4742"/>
    <cellStyle name="EYTotal 2 3 4" xfId="4743"/>
    <cellStyle name="EYTotal 2 3 4 2" xfId="4744"/>
    <cellStyle name="EYTotal 2 3 4 2 2" xfId="4745"/>
    <cellStyle name="EYTotal 2 3 4 2 3" xfId="4746"/>
    <cellStyle name="EYTotal 2 3 4 2 4" xfId="4747"/>
    <cellStyle name="EYTotal 2 3 4 2 5" xfId="4748"/>
    <cellStyle name="EYTotal 2 3 4 3" xfId="4749"/>
    <cellStyle name="EYTotal 2 3 4 3 2" xfId="4750"/>
    <cellStyle name="EYTotal 2 3 4 4" xfId="4751"/>
    <cellStyle name="EYTotal 2 3 4 5" xfId="4752"/>
    <cellStyle name="EYTotal 2 3 4 6" xfId="4753"/>
    <cellStyle name="EYTotal 2 3 5" xfId="4754"/>
    <cellStyle name="EYTotal 2 3 5 2" xfId="4755"/>
    <cellStyle name="EYTotal 2 3 5 2 2" xfId="4756"/>
    <cellStyle name="EYTotal 2 3 5 2 3" xfId="4757"/>
    <cellStyle name="EYTotal 2 3 5 2 4" xfId="4758"/>
    <cellStyle name="EYTotal 2 3 5 2 5" xfId="4759"/>
    <cellStyle name="EYTotal 2 3 5 3" xfId="4760"/>
    <cellStyle name="EYTotal 2 3 5 3 2" xfId="4761"/>
    <cellStyle name="EYTotal 2 3 5 4" xfId="4762"/>
    <cellStyle name="EYTotal 2 3 5 5" xfId="4763"/>
    <cellStyle name="EYTotal 2 3 5 6" xfId="4764"/>
    <cellStyle name="EYTotal 2 3 6" xfId="4765"/>
    <cellStyle name="EYTotal 2 3 6 2" xfId="4766"/>
    <cellStyle name="EYTotal 2 3 6 2 2" xfId="4767"/>
    <cellStyle name="EYTotal 2 3 6 2 3" xfId="4768"/>
    <cellStyle name="EYTotal 2 3 6 2 4" xfId="4769"/>
    <cellStyle name="EYTotal 2 3 6 2 5" xfId="4770"/>
    <cellStyle name="EYTotal 2 3 6 3" xfId="4771"/>
    <cellStyle name="EYTotal 2 3 6 3 2" xfId="4772"/>
    <cellStyle name="EYTotal 2 3 6 4" xfId="4773"/>
    <cellStyle name="EYTotal 2 3 6 5" xfId="4774"/>
    <cellStyle name="EYTotal 2 3 6 6" xfId="4775"/>
    <cellStyle name="EYTotal 2 3 7" xfId="4776"/>
    <cellStyle name="EYTotal 2 3 7 2" xfId="4777"/>
    <cellStyle name="EYTotal 2 3 7 2 2" xfId="4778"/>
    <cellStyle name="EYTotal 2 3 7 2 3" xfId="4779"/>
    <cellStyle name="EYTotal 2 3 7 2 4" xfId="4780"/>
    <cellStyle name="EYTotal 2 3 7 2 5" xfId="4781"/>
    <cellStyle name="EYTotal 2 3 7 3" xfId="4782"/>
    <cellStyle name="EYTotal 2 3 7 3 2" xfId="4783"/>
    <cellStyle name="EYTotal 2 3 7 4" xfId="4784"/>
    <cellStyle name="EYTotal 2 3 7 5" xfId="4785"/>
    <cellStyle name="EYTotal 2 3 7 6" xfId="4786"/>
    <cellStyle name="EYTotal 2 3 8" xfId="4787"/>
    <cellStyle name="EYTotal 2 3 8 2" xfId="4788"/>
    <cellStyle name="EYTotal 2 3 8 2 2" xfId="4789"/>
    <cellStyle name="EYTotal 2 3 8 2 3" xfId="4790"/>
    <cellStyle name="EYTotal 2 3 8 2 4" xfId="4791"/>
    <cellStyle name="EYTotal 2 3 8 2 5" xfId="4792"/>
    <cellStyle name="EYTotal 2 3 8 3" xfId="4793"/>
    <cellStyle name="EYTotal 2 3 8 3 2" xfId="4794"/>
    <cellStyle name="EYTotal 2 3 8 4" xfId="4795"/>
    <cellStyle name="EYTotal 2 3 8 5" xfId="4796"/>
    <cellStyle name="EYTotal 2 3 8 6" xfId="4797"/>
    <cellStyle name="EYTotal 2 3 9" xfId="4798"/>
    <cellStyle name="EYTotal 2 3 9 2" xfId="4799"/>
    <cellStyle name="EYTotal 2 3 9 3" xfId="4800"/>
    <cellStyle name="EYTotal 2 3 9 4" xfId="4801"/>
    <cellStyle name="EYTotal 2 3 9 5" xfId="4802"/>
    <cellStyle name="EYTotal 2 3_Subsidy" xfId="4803"/>
    <cellStyle name="EYTotal 2 4" xfId="4804"/>
    <cellStyle name="EYTotal 2 4 10" xfId="4805"/>
    <cellStyle name="EYTotal 2 4 10 2" xfId="4806"/>
    <cellStyle name="EYTotal 2 4 11" xfId="4807"/>
    <cellStyle name="EYTotal 2 4 12" xfId="4808"/>
    <cellStyle name="EYTotal 2 4 13" xfId="4809"/>
    <cellStyle name="EYTotal 2 4 2" xfId="4810"/>
    <cellStyle name="EYTotal 2 4 2 2" xfId="4811"/>
    <cellStyle name="EYTotal 2 4 2 2 2" xfId="4812"/>
    <cellStyle name="EYTotal 2 4 2 2 2 2" xfId="4813"/>
    <cellStyle name="EYTotal 2 4 2 2 2 3" xfId="4814"/>
    <cellStyle name="EYTotal 2 4 2 2 2 4" xfId="4815"/>
    <cellStyle name="EYTotal 2 4 2 2 2 5" xfId="4816"/>
    <cellStyle name="EYTotal 2 4 2 2 3" xfId="4817"/>
    <cellStyle name="EYTotal 2 4 2 2 3 2" xfId="4818"/>
    <cellStyle name="EYTotal 2 4 2 2 4" xfId="4819"/>
    <cellStyle name="EYTotal 2 4 2 2 5" xfId="4820"/>
    <cellStyle name="EYTotal 2 4 2 2 6" xfId="4821"/>
    <cellStyle name="EYTotal 2 4 2 3" xfId="4822"/>
    <cellStyle name="EYTotal 2 4 2 3 2" xfId="4823"/>
    <cellStyle name="EYTotal 2 4 2 3 3" xfId="4824"/>
    <cellStyle name="EYTotal 2 4 2 3 4" xfId="4825"/>
    <cellStyle name="EYTotal 2 4 2 3 5" xfId="4826"/>
    <cellStyle name="EYTotal 2 4 2 4" xfId="4827"/>
    <cellStyle name="EYTotal 2 4 2 4 2" xfId="4828"/>
    <cellStyle name="EYTotal 2 4 2 5" xfId="4829"/>
    <cellStyle name="EYTotal 2 4 2 6" xfId="4830"/>
    <cellStyle name="EYTotal 2 4 2 7" xfId="4831"/>
    <cellStyle name="EYTotal 2 4 2_Subsidy" xfId="4832"/>
    <cellStyle name="EYTotal 2 4 3" xfId="4833"/>
    <cellStyle name="EYTotal 2 4 3 2" xfId="4834"/>
    <cellStyle name="EYTotal 2 4 3 2 2" xfId="4835"/>
    <cellStyle name="EYTotal 2 4 3 2 3" xfId="4836"/>
    <cellStyle name="EYTotal 2 4 3 2 4" xfId="4837"/>
    <cellStyle name="EYTotal 2 4 3 2 5" xfId="4838"/>
    <cellStyle name="EYTotal 2 4 3 3" xfId="4839"/>
    <cellStyle name="EYTotal 2 4 3 3 2" xfId="4840"/>
    <cellStyle name="EYTotal 2 4 3 4" xfId="4841"/>
    <cellStyle name="EYTotal 2 4 3 5" xfId="4842"/>
    <cellStyle name="EYTotal 2 4 3 6" xfId="4843"/>
    <cellStyle name="EYTotal 2 4 4" xfId="4844"/>
    <cellStyle name="EYTotal 2 4 4 2" xfId="4845"/>
    <cellStyle name="EYTotal 2 4 4 2 2" xfId="4846"/>
    <cellStyle name="EYTotal 2 4 4 2 3" xfId="4847"/>
    <cellStyle name="EYTotal 2 4 4 2 4" xfId="4848"/>
    <cellStyle name="EYTotal 2 4 4 2 5" xfId="4849"/>
    <cellStyle name="EYTotal 2 4 4 3" xfId="4850"/>
    <cellStyle name="EYTotal 2 4 4 3 2" xfId="4851"/>
    <cellStyle name="EYTotal 2 4 4 4" xfId="4852"/>
    <cellStyle name="EYTotal 2 4 4 5" xfId="4853"/>
    <cellStyle name="EYTotal 2 4 4 6" xfId="4854"/>
    <cellStyle name="EYTotal 2 4 5" xfId="4855"/>
    <cellStyle name="EYTotal 2 4 5 2" xfId="4856"/>
    <cellStyle name="EYTotal 2 4 5 2 2" xfId="4857"/>
    <cellStyle name="EYTotal 2 4 5 2 3" xfId="4858"/>
    <cellStyle name="EYTotal 2 4 5 2 4" xfId="4859"/>
    <cellStyle name="EYTotal 2 4 5 2 5" xfId="4860"/>
    <cellStyle name="EYTotal 2 4 5 3" xfId="4861"/>
    <cellStyle name="EYTotal 2 4 5 3 2" xfId="4862"/>
    <cellStyle name="EYTotal 2 4 5 4" xfId="4863"/>
    <cellStyle name="EYTotal 2 4 5 5" xfId="4864"/>
    <cellStyle name="EYTotal 2 4 5 6" xfId="4865"/>
    <cellStyle name="EYTotal 2 4 6" xfId="4866"/>
    <cellStyle name="EYTotal 2 4 6 2" xfId="4867"/>
    <cellStyle name="EYTotal 2 4 6 2 2" xfId="4868"/>
    <cellStyle name="EYTotal 2 4 6 2 3" xfId="4869"/>
    <cellStyle name="EYTotal 2 4 6 2 4" xfId="4870"/>
    <cellStyle name="EYTotal 2 4 6 2 5" xfId="4871"/>
    <cellStyle name="EYTotal 2 4 6 3" xfId="4872"/>
    <cellStyle name="EYTotal 2 4 6 3 2" xfId="4873"/>
    <cellStyle name="EYTotal 2 4 6 4" xfId="4874"/>
    <cellStyle name="EYTotal 2 4 6 5" xfId="4875"/>
    <cellStyle name="EYTotal 2 4 6 6" xfId="4876"/>
    <cellStyle name="EYTotal 2 4 7" xfId="4877"/>
    <cellStyle name="EYTotal 2 4 7 2" xfId="4878"/>
    <cellStyle name="EYTotal 2 4 7 2 2" xfId="4879"/>
    <cellStyle name="EYTotal 2 4 7 2 3" xfId="4880"/>
    <cellStyle name="EYTotal 2 4 7 2 4" xfId="4881"/>
    <cellStyle name="EYTotal 2 4 7 2 5" xfId="4882"/>
    <cellStyle name="EYTotal 2 4 7 3" xfId="4883"/>
    <cellStyle name="EYTotal 2 4 7 3 2" xfId="4884"/>
    <cellStyle name="EYTotal 2 4 7 4" xfId="4885"/>
    <cellStyle name="EYTotal 2 4 7 5" xfId="4886"/>
    <cellStyle name="EYTotal 2 4 7 6" xfId="4887"/>
    <cellStyle name="EYTotal 2 4 8" xfId="4888"/>
    <cellStyle name="EYTotal 2 4 8 2" xfId="4889"/>
    <cellStyle name="EYTotal 2 4 8 2 2" xfId="4890"/>
    <cellStyle name="EYTotal 2 4 8 2 3" xfId="4891"/>
    <cellStyle name="EYTotal 2 4 8 2 4" xfId="4892"/>
    <cellStyle name="EYTotal 2 4 8 2 5" xfId="4893"/>
    <cellStyle name="EYTotal 2 4 8 3" xfId="4894"/>
    <cellStyle name="EYTotal 2 4 8 3 2" xfId="4895"/>
    <cellStyle name="EYTotal 2 4 8 4" xfId="4896"/>
    <cellStyle name="EYTotal 2 4 8 5" xfId="4897"/>
    <cellStyle name="EYTotal 2 4 8 6" xfId="4898"/>
    <cellStyle name="EYTotal 2 4 9" xfId="4899"/>
    <cellStyle name="EYTotal 2 4 9 2" xfId="4900"/>
    <cellStyle name="EYTotal 2 4 9 3" xfId="4901"/>
    <cellStyle name="EYTotal 2 4 9 4" xfId="4902"/>
    <cellStyle name="EYTotal 2 4 9 5" xfId="4903"/>
    <cellStyle name="EYTotal 2 4_Subsidy" xfId="4904"/>
    <cellStyle name="EYTotal 2 5" xfId="4905"/>
    <cellStyle name="EYTotal 2 5 10" xfId="4906"/>
    <cellStyle name="EYTotal 2 5 10 2" xfId="4907"/>
    <cellStyle name="EYTotal 2 5 11" xfId="4908"/>
    <cellStyle name="EYTotal 2 5 12" xfId="4909"/>
    <cellStyle name="EYTotal 2 5 13" xfId="4910"/>
    <cellStyle name="EYTotal 2 5 2" xfId="4911"/>
    <cellStyle name="EYTotal 2 5 2 2" xfId="4912"/>
    <cellStyle name="EYTotal 2 5 2 2 2" xfId="4913"/>
    <cellStyle name="EYTotal 2 5 2 2 2 2" xfId="4914"/>
    <cellStyle name="EYTotal 2 5 2 2 2 3" xfId="4915"/>
    <cellStyle name="EYTotal 2 5 2 2 2 4" xfId="4916"/>
    <cellStyle name="EYTotal 2 5 2 2 2 5" xfId="4917"/>
    <cellStyle name="EYTotal 2 5 2 2 3" xfId="4918"/>
    <cellStyle name="EYTotal 2 5 2 2 3 2" xfId="4919"/>
    <cellStyle name="EYTotal 2 5 2 2 4" xfId="4920"/>
    <cellStyle name="EYTotal 2 5 2 2 5" xfId="4921"/>
    <cellStyle name="EYTotal 2 5 2 2 6" xfId="4922"/>
    <cellStyle name="EYTotal 2 5 2 3" xfId="4923"/>
    <cellStyle name="EYTotal 2 5 2 3 2" xfId="4924"/>
    <cellStyle name="EYTotal 2 5 2 3 3" xfId="4925"/>
    <cellStyle name="EYTotal 2 5 2 3 4" xfId="4926"/>
    <cellStyle name="EYTotal 2 5 2 3 5" xfId="4927"/>
    <cellStyle name="EYTotal 2 5 2 4" xfId="4928"/>
    <cellStyle name="EYTotal 2 5 2 4 2" xfId="4929"/>
    <cellStyle name="EYTotal 2 5 2 5" xfId="4930"/>
    <cellStyle name="EYTotal 2 5 2 6" xfId="4931"/>
    <cellStyle name="EYTotal 2 5 2 7" xfId="4932"/>
    <cellStyle name="EYTotal 2 5 2_Subsidy" xfId="4933"/>
    <cellStyle name="EYTotal 2 5 3" xfId="4934"/>
    <cellStyle name="EYTotal 2 5 3 2" xfId="4935"/>
    <cellStyle name="EYTotal 2 5 3 2 2" xfId="4936"/>
    <cellStyle name="EYTotal 2 5 3 2 3" xfId="4937"/>
    <cellStyle name="EYTotal 2 5 3 2 4" xfId="4938"/>
    <cellStyle name="EYTotal 2 5 3 2 5" xfId="4939"/>
    <cellStyle name="EYTotal 2 5 3 3" xfId="4940"/>
    <cellStyle name="EYTotal 2 5 3 3 2" xfId="4941"/>
    <cellStyle name="EYTotal 2 5 3 4" xfId="4942"/>
    <cellStyle name="EYTotal 2 5 3 5" xfId="4943"/>
    <cellStyle name="EYTotal 2 5 3 6" xfId="4944"/>
    <cellStyle name="EYTotal 2 5 4" xfId="4945"/>
    <cellStyle name="EYTotal 2 5 4 2" xfId="4946"/>
    <cellStyle name="EYTotal 2 5 4 2 2" xfId="4947"/>
    <cellStyle name="EYTotal 2 5 4 2 3" xfId="4948"/>
    <cellStyle name="EYTotal 2 5 4 2 4" xfId="4949"/>
    <cellStyle name="EYTotal 2 5 4 2 5" xfId="4950"/>
    <cellStyle name="EYTotal 2 5 4 3" xfId="4951"/>
    <cellStyle name="EYTotal 2 5 4 3 2" xfId="4952"/>
    <cellStyle name="EYTotal 2 5 4 4" xfId="4953"/>
    <cellStyle name="EYTotal 2 5 4 5" xfId="4954"/>
    <cellStyle name="EYTotal 2 5 4 6" xfId="4955"/>
    <cellStyle name="EYTotal 2 5 5" xfId="4956"/>
    <cellStyle name="EYTotal 2 5 5 2" xfId="4957"/>
    <cellStyle name="EYTotal 2 5 5 2 2" xfId="4958"/>
    <cellStyle name="EYTotal 2 5 5 2 3" xfId="4959"/>
    <cellStyle name="EYTotal 2 5 5 2 4" xfId="4960"/>
    <cellStyle name="EYTotal 2 5 5 2 5" xfId="4961"/>
    <cellStyle name="EYTotal 2 5 5 3" xfId="4962"/>
    <cellStyle name="EYTotal 2 5 5 3 2" xfId="4963"/>
    <cellStyle name="EYTotal 2 5 5 4" xfId="4964"/>
    <cellStyle name="EYTotal 2 5 5 5" xfId="4965"/>
    <cellStyle name="EYTotal 2 5 5 6" xfId="4966"/>
    <cellStyle name="EYTotal 2 5 6" xfId="4967"/>
    <cellStyle name="EYTotal 2 5 6 2" xfId="4968"/>
    <cellStyle name="EYTotal 2 5 6 2 2" xfId="4969"/>
    <cellStyle name="EYTotal 2 5 6 2 3" xfId="4970"/>
    <cellStyle name="EYTotal 2 5 6 2 4" xfId="4971"/>
    <cellStyle name="EYTotal 2 5 6 2 5" xfId="4972"/>
    <cellStyle name="EYTotal 2 5 6 3" xfId="4973"/>
    <cellStyle name="EYTotal 2 5 6 3 2" xfId="4974"/>
    <cellStyle name="EYTotal 2 5 6 4" xfId="4975"/>
    <cellStyle name="EYTotal 2 5 6 5" xfId="4976"/>
    <cellStyle name="EYTotal 2 5 6 6" xfId="4977"/>
    <cellStyle name="EYTotal 2 5 7" xfId="4978"/>
    <cellStyle name="EYTotal 2 5 7 2" xfId="4979"/>
    <cellStyle name="EYTotal 2 5 7 2 2" xfId="4980"/>
    <cellStyle name="EYTotal 2 5 7 2 3" xfId="4981"/>
    <cellStyle name="EYTotal 2 5 7 2 4" xfId="4982"/>
    <cellStyle name="EYTotal 2 5 7 2 5" xfId="4983"/>
    <cellStyle name="EYTotal 2 5 7 3" xfId="4984"/>
    <cellStyle name="EYTotal 2 5 7 3 2" xfId="4985"/>
    <cellStyle name="EYTotal 2 5 7 4" xfId="4986"/>
    <cellStyle name="EYTotal 2 5 7 5" xfId="4987"/>
    <cellStyle name="EYTotal 2 5 7 6" xfId="4988"/>
    <cellStyle name="EYTotal 2 5 8" xfId="4989"/>
    <cellStyle name="EYTotal 2 5 8 2" xfId="4990"/>
    <cellStyle name="EYTotal 2 5 8 2 2" xfId="4991"/>
    <cellStyle name="EYTotal 2 5 8 2 3" xfId="4992"/>
    <cellStyle name="EYTotal 2 5 8 2 4" xfId="4993"/>
    <cellStyle name="EYTotal 2 5 8 2 5" xfId="4994"/>
    <cellStyle name="EYTotal 2 5 8 3" xfId="4995"/>
    <cellStyle name="EYTotal 2 5 8 3 2" xfId="4996"/>
    <cellStyle name="EYTotal 2 5 8 4" xfId="4997"/>
    <cellStyle name="EYTotal 2 5 8 5" xfId="4998"/>
    <cellStyle name="EYTotal 2 5 8 6" xfId="4999"/>
    <cellStyle name="EYTotal 2 5 9" xfId="5000"/>
    <cellStyle name="EYTotal 2 5 9 2" xfId="5001"/>
    <cellStyle name="EYTotal 2 5 9 3" xfId="5002"/>
    <cellStyle name="EYTotal 2 5 9 4" xfId="5003"/>
    <cellStyle name="EYTotal 2 5 9 5" xfId="5004"/>
    <cellStyle name="EYTotal 2 5_Subsidy" xfId="5005"/>
    <cellStyle name="EYTotal 2 6" xfId="5006"/>
    <cellStyle name="EYTotal 2 6 2" xfId="5007"/>
    <cellStyle name="EYTotal 2 6 2 2" xfId="5008"/>
    <cellStyle name="EYTotal 2 6 2 2 2" xfId="5009"/>
    <cellStyle name="EYTotal 2 6 2 2 3" xfId="5010"/>
    <cellStyle name="EYTotal 2 6 2 2 4" xfId="5011"/>
    <cellStyle name="EYTotal 2 6 2 2 5" xfId="5012"/>
    <cellStyle name="EYTotal 2 6 2 3" xfId="5013"/>
    <cellStyle name="EYTotal 2 6 2 3 2" xfId="5014"/>
    <cellStyle name="EYTotal 2 6 2 4" xfId="5015"/>
    <cellStyle name="EYTotal 2 6 2 5" xfId="5016"/>
    <cellStyle name="EYTotal 2 6 2 6" xfId="5017"/>
    <cellStyle name="EYTotal 2 6 3" xfId="5018"/>
    <cellStyle name="EYTotal 2 6 3 2" xfId="5019"/>
    <cellStyle name="EYTotal 2 6 3 3" xfId="5020"/>
    <cellStyle name="EYTotal 2 6 3 4" xfId="5021"/>
    <cellStyle name="EYTotal 2 6 3 5" xfId="5022"/>
    <cellStyle name="EYTotal 2 6 4" xfId="5023"/>
    <cellStyle name="EYTotal 2 6 4 2" xfId="5024"/>
    <cellStyle name="EYTotal 2 6 5" xfId="5025"/>
    <cellStyle name="EYTotal 2 6 6" xfId="5026"/>
    <cellStyle name="EYTotal 2 6 7" xfId="5027"/>
    <cellStyle name="EYTotal 2 6_Subsidy" xfId="5028"/>
    <cellStyle name="EYTotal 2 7" xfId="5029"/>
    <cellStyle name="EYTotal 2 7 2" xfId="5030"/>
    <cellStyle name="EYTotal 2 7 2 2" xfId="5031"/>
    <cellStyle name="EYTotal 2 7 2 3" xfId="5032"/>
    <cellStyle name="EYTotal 2 7 2 4" xfId="5033"/>
    <cellStyle name="EYTotal 2 7 2 5" xfId="5034"/>
    <cellStyle name="EYTotal 2 7 3" xfId="5035"/>
    <cellStyle name="EYTotal 2 7 3 2" xfId="5036"/>
    <cellStyle name="EYTotal 2 7 4" xfId="5037"/>
    <cellStyle name="EYTotal 2 7 5" xfId="5038"/>
    <cellStyle name="EYTotal 2 7 6" xfId="5039"/>
    <cellStyle name="EYTotal 2 8" xfId="5040"/>
    <cellStyle name="EYTotal 2 8 2" xfId="5041"/>
    <cellStyle name="EYTotal 2 8 2 2" xfId="5042"/>
    <cellStyle name="EYTotal 2 8 2 3" xfId="5043"/>
    <cellStyle name="EYTotal 2 8 2 4" xfId="5044"/>
    <cellStyle name="EYTotal 2 8 2 5" xfId="5045"/>
    <cellStyle name="EYTotal 2 8 3" xfId="5046"/>
    <cellStyle name="EYTotal 2 8 3 2" xfId="5047"/>
    <cellStyle name="EYTotal 2 8 4" xfId="5048"/>
    <cellStyle name="EYTotal 2 8 5" xfId="5049"/>
    <cellStyle name="EYTotal 2 8 6" xfId="5050"/>
    <cellStyle name="EYTotal 2 9" xfId="5051"/>
    <cellStyle name="EYTotal 2 9 2" xfId="5052"/>
    <cellStyle name="EYTotal 2 9 2 2" xfId="5053"/>
    <cellStyle name="EYTotal 2 9 2 3" xfId="5054"/>
    <cellStyle name="EYTotal 2 9 2 4" xfId="5055"/>
    <cellStyle name="EYTotal 2 9 2 5" xfId="5056"/>
    <cellStyle name="EYTotal 2 9 3" xfId="5057"/>
    <cellStyle name="EYTotal 2 9 3 2" xfId="5058"/>
    <cellStyle name="EYTotal 2 9 4" xfId="5059"/>
    <cellStyle name="EYTotal 2 9 5" xfId="5060"/>
    <cellStyle name="EYTotal 2 9 6" xfId="5061"/>
    <cellStyle name="EYTotal 2_ST" xfId="5062"/>
    <cellStyle name="EYTotal 3" xfId="5063"/>
    <cellStyle name="EYTotal 3 10" xfId="5064"/>
    <cellStyle name="EYTotal 3 10 2" xfId="5065"/>
    <cellStyle name="EYTotal 3 11" xfId="5066"/>
    <cellStyle name="EYTotal 3 12" xfId="5067"/>
    <cellStyle name="EYTotal 3 13" xfId="5068"/>
    <cellStyle name="EYTotal 3 14" xfId="5069"/>
    <cellStyle name="EYTotal 3 2" xfId="5070"/>
    <cellStyle name="EYTotal 3 2 2" xfId="5071"/>
    <cellStyle name="EYTotal 3 2 2 2" xfId="5072"/>
    <cellStyle name="EYTotal 3 2 2 2 2" xfId="5073"/>
    <cellStyle name="EYTotal 3 2 2 2 3" xfId="5074"/>
    <cellStyle name="EYTotal 3 2 2 2 4" xfId="5075"/>
    <cellStyle name="EYTotal 3 2 2 2 5" xfId="5076"/>
    <cellStyle name="EYTotal 3 2 2 3" xfId="5077"/>
    <cellStyle name="EYTotal 3 2 2 3 2" xfId="5078"/>
    <cellStyle name="EYTotal 3 2 2 4" xfId="5079"/>
    <cellStyle name="EYTotal 3 2 2 5" xfId="5080"/>
    <cellStyle name="EYTotal 3 2 2 6" xfId="5081"/>
    <cellStyle name="EYTotal 3 2 3" xfId="5082"/>
    <cellStyle name="EYTotal 3 2 3 2" xfId="5083"/>
    <cellStyle name="EYTotal 3 2 3 3" xfId="5084"/>
    <cellStyle name="EYTotal 3 2 3 4" xfId="5085"/>
    <cellStyle name="EYTotal 3 2 3 5" xfId="5086"/>
    <cellStyle name="EYTotal 3 2 4" xfId="5087"/>
    <cellStyle name="EYTotal 3 2 4 2" xfId="5088"/>
    <cellStyle name="EYTotal 3 2 5" xfId="5089"/>
    <cellStyle name="EYTotal 3 2 6" xfId="5090"/>
    <cellStyle name="EYTotal 3 2 7" xfId="5091"/>
    <cellStyle name="EYTotal 3 2_Subsidy" xfId="5092"/>
    <cellStyle name="EYTotal 3 3" xfId="5093"/>
    <cellStyle name="EYTotal 3 3 2" xfId="5094"/>
    <cellStyle name="EYTotal 3 3 2 2" xfId="5095"/>
    <cellStyle name="EYTotal 3 3 2 3" xfId="5096"/>
    <cellStyle name="EYTotal 3 3 2 4" xfId="5097"/>
    <cellStyle name="EYTotal 3 3 2 5" xfId="5098"/>
    <cellStyle name="EYTotal 3 3 3" xfId="5099"/>
    <cellStyle name="EYTotal 3 3 3 2" xfId="5100"/>
    <cellStyle name="EYTotal 3 3 4" xfId="5101"/>
    <cellStyle name="EYTotal 3 3 5" xfId="5102"/>
    <cellStyle name="EYTotal 3 3 6" xfId="5103"/>
    <cellStyle name="EYTotal 3 4" xfId="5104"/>
    <cellStyle name="EYTotal 3 4 2" xfId="5105"/>
    <cellStyle name="EYTotal 3 4 2 2" xfId="5106"/>
    <cellStyle name="EYTotal 3 4 2 3" xfId="5107"/>
    <cellStyle name="EYTotal 3 4 2 4" xfId="5108"/>
    <cellStyle name="EYTotal 3 4 2 5" xfId="5109"/>
    <cellStyle name="EYTotal 3 4 3" xfId="5110"/>
    <cellStyle name="EYTotal 3 4 3 2" xfId="5111"/>
    <cellStyle name="EYTotal 3 4 4" xfId="5112"/>
    <cellStyle name="EYTotal 3 4 5" xfId="5113"/>
    <cellStyle name="EYTotal 3 4 6" xfId="5114"/>
    <cellStyle name="EYTotal 3 5" xfId="5115"/>
    <cellStyle name="EYTotal 3 5 2" xfId="5116"/>
    <cellStyle name="EYTotal 3 5 2 2" xfId="5117"/>
    <cellStyle name="EYTotal 3 5 2 3" xfId="5118"/>
    <cellStyle name="EYTotal 3 5 2 4" xfId="5119"/>
    <cellStyle name="EYTotal 3 5 2 5" xfId="5120"/>
    <cellStyle name="EYTotal 3 5 3" xfId="5121"/>
    <cellStyle name="EYTotal 3 5 3 2" xfId="5122"/>
    <cellStyle name="EYTotal 3 5 4" xfId="5123"/>
    <cellStyle name="EYTotal 3 5 5" xfId="5124"/>
    <cellStyle name="EYTotal 3 5 6" xfId="5125"/>
    <cellStyle name="EYTotal 3 6" xfId="5126"/>
    <cellStyle name="EYTotal 3 6 2" xfId="5127"/>
    <cellStyle name="EYTotal 3 6 2 2" xfId="5128"/>
    <cellStyle name="EYTotal 3 6 2 3" xfId="5129"/>
    <cellStyle name="EYTotal 3 6 2 4" xfId="5130"/>
    <cellStyle name="EYTotal 3 6 2 5" xfId="5131"/>
    <cellStyle name="EYTotal 3 6 3" xfId="5132"/>
    <cellStyle name="EYTotal 3 6 3 2" xfId="5133"/>
    <cellStyle name="EYTotal 3 6 4" xfId="5134"/>
    <cellStyle name="EYTotal 3 6 5" xfId="5135"/>
    <cellStyle name="EYTotal 3 6 6" xfId="5136"/>
    <cellStyle name="EYTotal 3 7" xfId="5137"/>
    <cellStyle name="EYTotal 3 7 2" xfId="5138"/>
    <cellStyle name="EYTotal 3 7 2 2" xfId="5139"/>
    <cellStyle name="EYTotal 3 7 2 3" xfId="5140"/>
    <cellStyle name="EYTotal 3 7 2 4" xfId="5141"/>
    <cellStyle name="EYTotal 3 7 2 5" xfId="5142"/>
    <cellStyle name="EYTotal 3 7 3" xfId="5143"/>
    <cellStyle name="EYTotal 3 7 3 2" xfId="5144"/>
    <cellStyle name="EYTotal 3 7 4" xfId="5145"/>
    <cellStyle name="EYTotal 3 7 5" xfId="5146"/>
    <cellStyle name="EYTotal 3 7 6" xfId="5147"/>
    <cellStyle name="EYTotal 3 8" xfId="5148"/>
    <cellStyle name="EYTotal 3 8 2" xfId="5149"/>
    <cellStyle name="EYTotal 3 8 2 2" xfId="5150"/>
    <cellStyle name="EYTotal 3 8 2 3" xfId="5151"/>
    <cellStyle name="EYTotal 3 8 2 4" xfId="5152"/>
    <cellStyle name="EYTotal 3 8 2 5" xfId="5153"/>
    <cellStyle name="EYTotal 3 8 3" xfId="5154"/>
    <cellStyle name="EYTotal 3 8 3 2" xfId="5155"/>
    <cellStyle name="EYTotal 3 8 4" xfId="5156"/>
    <cellStyle name="EYTotal 3 8 5" xfId="5157"/>
    <cellStyle name="EYTotal 3 8 6" xfId="5158"/>
    <cellStyle name="EYTotal 3 9" xfId="5159"/>
    <cellStyle name="EYTotal 3 9 2" xfId="5160"/>
    <cellStyle name="EYTotal 3 9 3" xfId="5161"/>
    <cellStyle name="EYTotal 3 9 4" xfId="5162"/>
    <cellStyle name="EYTotal 3 9 5" xfId="5163"/>
    <cellStyle name="EYTotal 3_Subsidy" xfId="5164"/>
    <cellStyle name="EYTotal 4" xfId="5165"/>
    <cellStyle name="EYTotal 4 10" xfId="5166"/>
    <cellStyle name="EYTotal 4 10 2" xfId="5167"/>
    <cellStyle name="EYTotal 4 11" xfId="5168"/>
    <cellStyle name="EYTotal 4 12" xfId="5169"/>
    <cellStyle name="EYTotal 4 13" xfId="5170"/>
    <cellStyle name="EYTotal 4 2" xfId="5171"/>
    <cellStyle name="EYTotal 4 2 2" xfId="5172"/>
    <cellStyle name="EYTotal 4 2 2 2" xfId="5173"/>
    <cellStyle name="EYTotal 4 2 2 2 2" xfId="5174"/>
    <cellStyle name="EYTotal 4 2 2 2 3" xfId="5175"/>
    <cellStyle name="EYTotal 4 2 2 2 4" xfId="5176"/>
    <cellStyle name="EYTotal 4 2 2 2 5" xfId="5177"/>
    <cellStyle name="EYTotal 4 2 2 3" xfId="5178"/>
    <cellStyle name="EYTotal 4 2 2 3 2" xfId="5179"/>
    <cellStyle name="EYTotal 4 2 2 4" xfId="5180"/>
    <cellStyle name="EYTotal 4 2 2 5" xfId="5181"/>
    <cellStyle name="EYTotal 4 2 2 6" xfId="5182"/>
    <cellStyle name="EYTotal 4 2 3" xfId="5183"/>
    <cellStyle name="EYTotal 4 2 3 2" xfId="5184"/>
    <cellStyle name="EYTotal 4 2 3 3" xfId="5185"/>
    <cellStyle name="EYTotal 4 2 3 4" xfId="5186"/>
    <cellStyle name="EYTotal 4 2 3 5" xfId="5187"/>
    <cellStyle name="EYTotal 4 2 4" xfId="5188"/>
    <cellStyle name="EYTotal 4 2 4 2" xfId="5189"/>
    <cellStyle name="EYTotal 4 2 5" xfId="5190"/>
    <cellStyle name="EYTotal 4 2 6" xfId="5191"/>
    <cellStyle name="EYTotal 4 2 7" xfId="5192"/>
    <cellStyle name="EYTotal 4 2_Subsidy" xfId="5193"/>
    <cellStyle name="EYTotal 4 3" xfId="5194"/>
    <cellStyle name="EYTotal 4 3 2" xfId="5195"/>
    <cellStyle name="EYTotal 4 3 2 2" xfId="5196"/>
    <cellStyle name="EYTotal 4 3 2 3" xfId="5197"/>
    <cellStyle name="EYTotal 4 3 2 4" xfId="5198"/>
    <cellStyle name="EYTotal 4 3 2 5" xfId="5199"/>
    <cellStyle name="EYTotal 4 3 3" xfId="5200"/>
    <cellStyle name="EYTotal 4 3 3 2" xfId="5201"/>
    <cellStyle name="EYTotal 4 3 4" xfId="5202"/>
    <cellStyle name="EYTotal 4 3 5" xfId="5203"/>
    <cellStyle name="EYTotal 4 3 6" xfId="5204"/>
    <cellStyle name="EYTotal 4 4" xfId="5205"/>
    <cellStyle name="EYTotal 4 4 2" xfId="5206"/>
    <cellStyle name="EYTotal 4 4 2 2" xfId="5207"/>
    <cellStyle name="EYTotal 4 4 2 3" xfId="5208"/>
    <cellStyle name="EYTotal 4 4 2 4" xfId="5209"/>
    <cellStyle name="EYTotal 4 4 2 5" xfId="5210"/>
    <cellStyle name="EYTotal 4 4 3" xfId="5211"/>
    <cellStyle name="EYTotal 4 4 3 2" xfId="5212"/>
    <cellStyle name="EYTotal 4 4 4" xfId="5213"/>
    <cellStyle name="EYTotal 4 4 5" xfId="5214"/>
    <cellStyle name="EYTotal 4 4 6" xfId="5215"/>
    <cellStyle name="EYTotal 4 5" xfId="5216"/>
    <cellStyle name="EYTotal 4 5 2" xfId="5217"/>
    <cellStyle name="EYTotal 4 5 2 2" xfId="5218"/>
    <cellStyle name="EYTotal 4 5 2 3" xfId="5219"/>
    <cellStyle name="EYTotal 4 5 2 4" xfId="5220"/>
    <cellStyle name="EYTotal 4 5 2 5" xfId="5221"/>
    <cellStyle name="EYTotal 4 5 3" xfId="5222"/>
    <cellStyle name="EYTotal 4 5 3 2" xfId="5223"/>
    <cellStyle name="EYTotal 4 5 4" xfId="5224"/>
    <cellStyle name="EYTotal 4 5 5" xfId="5225"/>
    <cellStyle name="EYTotal 4 5 6" xfId="5226"/>
    <cellStyle name="EYTotal 4 6" xfId="5227"/>
    <cellStyle name="EYTotal 4 6 2" xfId="5228"/>
    <cellStyle name="EYTotal 4 6 2 2" xfId="5229"/>
    <cellStyle name="EYTotal 4 6 2 3" xfId="5230"/>
    <cellStyle name="EYTotal 4 6 2 4" xfId="5231"/>
    <cellStyle name="EYTotal 4 6 2 5" xfId="5232"/>
    <cellStyle name="EYTotal 4 6 3" xfId="5233"/>
    <cellStyle name="EYTotal 4 6 3 2" xfId="5234"/>
    <cellStyle name="EYTotal 4 6 4" xfId="5235"/>
    <cellStyle name="EYTotal 4 6 5" xfId="5236"/>
    <cellStyle name="EYTotal 4 6 6" xfId="5237"/>
    <cellStyle name="EYTotal 4 7" xfId="5238"/>
    <cellStyle name="EYTotal 4 7 2" xfId="5239"/>
    <cellStyle name="EYTotal 4 7 2 2" xfId="5240"/>
    <cellStyle name="EYTotal 4 7 2 3" xfId="5241"/>
    <cellStyle name="EYTotal 4 7 2 4" xfId="5242"/>
    <cellStyle name="EYTotal 4 7 2 5" xfId="5243"/>
    <cellStyle name="EYTotal 4 7 3" xfId="5244"/>
    <cellStyle name="EYTotal 4 7 3 2" xfId="5245"/>
    <cellStyle name="EYTotal 4 7 4" xfId="5246"/>
    <cellStyle name="EYTotal 4 7 5" xfId="5247"/>
    <cellStyle name="EYTotal 4 7 6" xfId="5248"/>
    <cellStyle name="EYTotal 4 8" xfId="5249"/>
    <cellStyle name="EYTotal 4 8 2" xfId="5250"/>
    <cellStyle name="EYTotal 4 8 2 2" xfId="5251"/>
    <cellStyle name="EYTotal 4 8 2 3" xfId="5252"/>
    <cellStyle name="EYTotal 4 8 2 4" xfId="5253"/>
    <cellStyle name="EYTotal 4 8 2 5" xfId="5254"/>
    <cellStyle name="EYTotal 4 8 3" xfId="5255"/>
    <cellStyle name="EYTotal 4 8 3 2" xfId="5256"/>
    <cellStyle name="EYTotal 4 8 4" xfId="5257"/>
    <cellStyle name="EYTotal 4 8 5" xfId="5258"/>
    <cellStyle name="EYTotal 4 8 6" xfId="5259"/>
    <cellStyle name="EYTotal 4 9" xfId="5260"/>
    <cellStyle name="EYTotal 4 9 2" xfId="5261"/>
    <cellStyle name="EYTotal 4 9 3" xfId="5262"/>
    <cellStyle name="EYTotal 4 9 4" xfId="5263"/>
    <cellStyle name="EYTotal 4 9 5" xfId="5264"/>
    <cellStyle name="EYTotal 4_Subsidy" xfId="5265"/>
    <cellStyle name="EYTotal 5" xfId="5266"/>
    <cellStyle name="EYTotal 5 10" xfId="5267"/>
    <cellStyle name="EYTotal 5 10 2" xfId="5268"/>
    <cellStyle name="EYTotal 5 11" xfId="5269"/>
    <cellStyle name="EYTotal 5 12" xfId="5270"/>
    <cellStyle name="EYTotal 5 13" xfId="5271"/>
    <cellStyle name="EYTotal 5 2" xfId="5272"/>
    <cellStyle name="EYTotal 5 2 2" xfId="5273"/>
    <cellStyle name="EYTotal 5 2 2 2" xfId="5274"/>
    <cellStyle name="EYTotal 5 2 2 2 2" xfId="5275"/>
    <cellStyle name="EYTotal 5 2 2 2 3" xfId="5276"/>
    <cellStyle name="EYTotal 5 2 2 2 4" xfId="5277"/>
    <cellStyle name="EYTotal 5 2 2 2 5" xfId="5278"/>
    <cellStyle name="EYTotal 5 2 2 3" xfId="5279"/>
    <cellStyle name="EYTotal 5 2 2 3 2" xfId="5280"/>
    <cellStyle name="EYTotal 5 2 2 4" xfId="5281"/>
    <cellStyle name="EYTotal 5 2 2 5" xfId="5282"/>
    <cellStyle name="EYTotal 5 2 2 6" xfId="5283"/>
    <cellStyle name="EYTotal 5 2 3" xfId="5284"/>
    <cellStyle name="EYTotal 5 2 3 2" xfId="5285"/>
    <cellStyle name="EYTotal 5 2 3 3" xfId="5286"/>
    <cellStyle name="EYTotal 5 2 3 4" xfId="5287"/>
    <cellStyle name="EYTotal 5 2 3 5" xfId="5288"/>
    <cellStyle name="EYTotal 5 2 4" xfId="5289"/>
    <cellStyle name="EYTotal 5 2 4 2" xfId="5290"/>
    <cellStyle name="EYTotal 5 2 5" xfId="5291"/>
    <cellStyle name="EYTotal 5 2 6" xfId="5292"/>
    <cellStyle name="EYTotal 5 2 7" xfId="5293"/>
    <cellStyle name="EYTotal 5 2_Subsidy" xfId="5294"/>
    <cellStyle name="EYTotal 5 3" xfId="5295"/>
    <cellStyle name="EYTotal 5 3 2" xfId="5296"/>
    <cellStyle name="EYTotal 5 3 2 2" xfId="5297"/>
    <cellStyle name="EYTotal 5 3 2 3" xfId="5298"/>
    <cellStyle name="EYTotal 5 3 2 4" xfId="5299"/>
    <cellStyle name="EYTotal 5 3 2 5" xfId="5300"/>
    <cellStyle name="EYTotal 5 3 3" xfId="5301"/>
    <cellStyle name="EYTotal 5 3 3 2" xfId="5302"/>
    <cellStyle name="EYTotal 5 3 4" xfId="5303"/>
    <cellStyle name="EYTotal 5 3 5" xfId="5304"/>
    <cellStyle name="EYTotal 5 3 6" xfId="5305"/>
    <cellStyle name="EYTotal 5 4" xfId="5306"/>
    <cellStyle name="EYTotal 5 4 2" xfId="5307"/>
    <cellStyle name="EYTotal 5 4 2 2" xfId="5308"/>
    <cellStyle name="EYTotal 5 4 2 3" xfId="5309"/>
    <cellStyle name="EYTotal 5 4 2 4" xfId="5310"/>
    <cellStyle name="EYTotal 5 4 2 5" xfId="5311"/>
    <cellStyle name="EYTotal 5 4 3" xfId="5312"/>
    <cellStyle name="EYTotal 5 4 3 2" xfId="5313"/>
    <cellStyle name="EYTotal 5 4 4" xfId="5314"/>
    <cellStyle name="EYTotal 5 4 5" xfId="5315"/>
    <cellStyle name="EYTotal 5 4 6" xfId="5316"/>
    <cellStyle name="EYTotal 5 5" xfId="5317"/>
    <cellStyle name="EYTotal 5 5 2" xfId="5318"/>
    <cellStyle name="EYTotal 5 5 2 2" xfId="5319"/>
    <cellStyle name="EYTotal 5 5 2 3" xfId="5320"/>
    <cellStyle name="EYTotal 5 5 2 4" xfId="5321"/>
    <cellStyle name="EYTotal 5 5 2 5" xfId="5322"/>
    <cellStyle name="EYTotal 5 5 3" xfId="5323"/>
    <cellStyle name="EYTotal 5 5 3 2" xfId="5324"/>
    <cellStyle name="EYTotal 5 5 4" xfId="5325"/>
    <cellStyle name="EYTotal 5 5 5" xfId="5326"/>
    <cellStyle name="EYTotal 5 5 6" xfId="5327"/>
    <cellStyle name="EYTotal 5 6" xfId="5328"/>
    <cellStyle name="EYTotal 5 6 2" xfId="5329"/>
    <cellStyle name="EYTotal 5 6 2 2" xfId="5330"/>
    <cellStyle name="EYTotal 5 6 2 3" xfId="5331"/>
    <cellStyle name="EYTotal 5 6 2 4" xfId="5332"/>
    <cellStyle name="EYTotal 5 6 2 5" xfId="5333"/>
    <cellStyle name="EYTotal 5 6 3" xfId="5334"/>
    <cellStyle name="EYTotal 5 6 3 2" xfId="5335"/>
    <cellStyle name="EYTotal 5 6 4" xfId="5336"/>
    <cellStyle name="EYTotal 5 6 5" xfId="5337"/>
    <cellStyle name="EYTotal 5 6 6" xfId="5338"/>
    <cellStyle name="EYTotal 5 7" xfId="5339"/>
    <cellStyle name="EYTotal 5 7 2" xfId="5340"/>
    <cellStyle name="EYTotal 5 7 2 2" xfId="5341"/>
    <cellStyle name="EYTotal 5 7 2 3" xfId="5342"/>
    <cellStyle name="EYTotal 5 7 2 4" xfId="5343"/>
    <cellStyle name="EYTotal 5 7 2 5" xfId="5344"/>
    <cellStyle name="EYTotal 5 7 3" xfId="5345"/>
    <cellStyle name="EYTotal 5 7 3 2" xfId="5346"/>
    <cellStyle name="EYTotal 5 7 4" xfId="5347"/>
    <cellStyle name="EYTotal 5 7 5" xfId="5348"/>
    <cellStyle name="EYTotal 5 7 6" xfId="5349"/>
    <cellStyle name="EYTotal 5 8" xfId="5350"/>
    <cellStyle name="EYTotal 5 8 2" xfId="5351"/>
    <cellStyle name="EYTotal 5 8 2 2" xfId="5352"/>
    <cellStyle name="EYTotal 5 8 2 3" xfId="5353"/>
    <cellStyle name="EYTotal 5 8 2 4" xfId="5354"/>
    <cellStyle name="EYTotal 5 8 2 5" xfId="5355"/>
    <cellStyle name="EYTotal 5 8 3" xfId="5356"/>
    <cellStyle name="EYTotal 5 8 3 2" xfId="5357"/>
    <cellStyle name="EYTotal 5 8 4" xfId="5358"/>
    <cellStyle name="EYTotal 5 8 5" xfId="5359"/>
    <cellStyle name="EYTotal 5 8 6" xfId="5360"/>
    <cellStyle name="EYTotal 5 9" xfId="5361"/>
    <cellStyle name="EYTotal 5 9 2" xfId="5362"/>
    <cellStyle name="EYTotal 5 9 3" xfId="5363"/>
    <cellStyle name="EYTotal 5 9 4" xfId="5364"/>
    <cellStyle name="EYTotal 5 9 5" xfId="5365"/>
    <cellStyle name="EYTotal 5_Subsidy" xfId="5366"/>
    <cellStyle name="EYTotal 6" xfId="5367"/>
    <cellStyle name="EYTotal 6 10" xfId="5368"/>
    <cellStyle name="EYTotal 6 10 2" xfId="5369"/>
    <cellStyle name="EYTotal 6 11" xfId="5370"/>
    <cellStyle name="EYTotal 6 12" xfId="5371"/>
    <cellStyle name="EYTotal 6 13" xfId="5372"/>
    <cellStyle name="EYTotal 6 2" xfId="5373"/>
    <cellStyle name="EYTotal 6 2 2" xfId="5374"/>
    <cellStyle name="EYTotal 6 2 2 2" xfId="5375"/>
    <cellStyle name="EYTotal 6 2 2 2 2" xfId="5376"/>
    <cellStyle name="EYTotal 6 2 2 2 3" xfId="5377"/>
    <cellStyle name="EYTotal 6 2 2 2 4" xfId="5378"/>
    <cellStyle name="EYTotal 6 2 2 2 5" xfId="5379"/>
    <cellStyle name="EYTotal 6 2 2 3" xfId="5380"/>
    <cellStyle name="EYTotal 6 2 2 3 2" xfId="5381"/>
    <cellStyle name="EYTotal 6 2 2 4" xfId="5382"/>
    <cellStyle name="EYTotal 6 2 2 5" xfId="5383"/>
    <cellStyle name="EYTotal 6 2 2 6" xfId="5384"/>
    <cellStyle name="EYTotal 6 2 3" xfId="5385"/>
    <cellStyle name="EYTotal 6 2 3 2" xfId="5386"/>
    <cellStyle name="EYTotal 6 2 3 3" xfId="5387"/>
    <cellStyle name="EYTotal 6 2 3 4" xfId="5388"/>
    <cellStyle name="EYTotal 6 2 3 5" xfId="5389"/>
    <cellStyle name="EYTotal 6 2 4" xfId="5390"/>
    <cellStyle name="EYTotal 6 2 4 2" xfId="5391"/>
    <cellStyle name="EYTotal 6 2 5" xfId="5392"/>
    <cellStyle name="EYTotal 6 2 6" xfId="5393"/>
    <cellStyle name="EYTotal 6 2 7" xfId="5394"/>
    <cellStyle name="EYTotal 6 2_Subsidy" xfId="5395"/>
    <cellStyle name="EYTotal 6 3" xfId="5396"/>
    <cellStyle name="EYTotal 6 3 2" xfId="5397"/>
    <cellStyle name="EYTotal 6 3 2 2" xfId="5398"/>
    <cellStyle name="EYTotal 6 3 2 3" xfId="5399"/>
    <cellStyle name="EYTotal 6 3 2 4" xfId="5400"/>
    <cellStyle name="EYTotal 6 3 2 5" xfId="5401"/>
    <cellStyle name="EYTotal 6 3 3" xfId="5402"/>
    <cellStyle name="EYTotal 6 3 3 2" xfId="5403"/>
    <cellStyle name="EYTotal 6 3 4" xfId="5404"/>
    <cellStyle name="EYTotal 6 3 5" xfId="5405"/>
    <cellStyle name="EYTotal 6 3 6" xfId="5406"/>
    <cellStyle name="EYTotal 6 4" xfId="5407"/>
    <cellStyle name="EYTotal 6 4 2" xfId="5408"/>
    <cellStyle name="EYTotal 6 4 2 2" xfId="5409"/>
    <cellStyle name="EYTotal 6 4 2 3" xfId="5410"/>
    <cellStyle name="EYTotal 6 4 2 4" xfId="5411"/>
    <cellStyle name="EYTotal 6 4 2 5" xfId="5412"/>
    <cellStyle name="EYTotal 6 4 3" xfId="5413"/>
    <cellStyle name="EYTotal 6 4 3 2" xfId="5414"/>
    <cellStyle name="EYTotal 6 4 4" xfId="5415"/>
    <cellStyle name="EYTotal 6 4 5" xfId="5416"/>
    <cellStyle name="EYTotal 6 4 6" xfId="5417"/>
    <cellStyle name="EYTotal 6 5" xfId="5418"/>
    <cellStyle name="EYTotal 6 5 2" xfId="5419"/>
    <cellStyle name="EYTotal 6 5 2 2" xfId="5420"/>
    <cellStyle name="EYTotal 6 5 2 3" xfId="5421"/>
    <cellStyle name="EYTotal 6 5 2 4" xfId="5422"/>
    <cellStyle name="EYTotal 6 5 2 5" xfId="5423"/>
    <cellStyle name="EYTotal 6 5 3" xfId="5424"/>
    <cellStyle name="EYTotal 6 5 3 2" xfId="5425"/>
    <cellStyle name="EYTotal 6 5 4" xfId="5426"/>
    <cellStyle name="EYTotal 6 5 5" xfId="5427"/>
    <cellStyle name="EYTotal 6 5 6" xfId="5428"/>
    <cellStyle name="EYTotal 6 6" xfId="5429"/>
    <cellStyle name="EYTotal 6 6 2" xfId="5430"/>
    <cellStyle name="EYTotal 6 6 2 2" xfId="5431"/>
    <cellStyle name="EYTotal 6 6 2 3" xfId="5432"/>
    <cellStyle name="EYTotal 6 6 2 4" xfId="5433"/>
    <cellStyle name="EYTotal 6 6 2 5" xfId="5434"/>
    <cellStyle name="EYTotal 6 6 3" xfId="5435"/>
    <cellStyle name="EYTotal 6 6 3 2" xfId="5436"/>
    <cellStyle name="EYTotal 6 6 4" xfId="5437"/>
    <cellStyle name="EYTotal 6 6 5" xfId="5438"/>
    <cellStyle name="EYTotal 6 6 6" xfId="5439"/>
    <cellStyle name="EYTotal 6 7" xfId="5440"/>
    <cellStyle name="EYTotal 6 7 2" xfId="5441"/>
    <cellStyle name="EYTotal 6 7 2 2" xfId="5442"/>
    <cellStyle name="EYTotal 6 7 2 3" xfId="5443"/>
    <cellStyle name="EYTotal 6 7 2 4" xfId="5444"/>
    <cellStyle name="EYTotal 6 7 2 5" xfId="5445"/>
    <cellStyle name="EYTotal 6 7 3" xfId="5446"/>
    <cellStyle name="EYTotal 6 7 3 2" xfId="5447"/>
    <cellStyle name="EYTotal 6 7 4" xfId="5448"/>
    <cellStyle name="EYTotal 6 7 5" xfId="5449"/>
    <cellStyle name="EYTotal 6 7 6" xfId="5450"/>
    <cellStyle name="EYTotal 6 8" xfId="5451"/>
    <cellStyle name="EYTotal 6 8 2" xfId="5452"/>
    <cellStyle name="EYTotal 6 8 2 2" xfId="5453"/>
    <cellStyle name="EYTotal 6 8 2 3" xfId="5454"/>
    <cellStyle name="EYTotal 6 8 2 4" xfId="5455"/>
    <cellStyle name="EYTotal 6 8 2 5" xfId="5456"/>
    <cellStyle name="EYTotal 6 8 3" xfId="5457"/>
    <cellStyle name="EYTotal 6 8 3 2" xfId="5458"/>
    <cellStyle name="EYTotal 6 8 4" xfId="5459"/>
    <cellStyle name="EYTotal 6 8 5" xfId="5460"/>
    <cellStyle name="EYTotal 6 8 6" xfId="5461"/>
    <cellStyle name="EYTotal 6 9" xfId="5462"/>
    <cellStyle name="EYTotal 6 9 2" xfId="5463"/>
    <cellStyle name="EYTotal 6 9 3" xfId="5464"/>
    <cellStyle name="EYTotal 6 9 4" xfId="5465"/>
    <cellStyle name="EYTotal 6 9 5" xfId="5466"/>
    <cellStyle name="EYTotal 6_Subsidy" xfId="5467"/>
    <cellStyle name="EYTotal 7" xfId="5468"/>
    <cellStyle name="EYTotal 7 10" xfId="5469"/>
    <cellStyle name="EYTotal 7 10 2" xfId="5470"/>
    <cellStyle name="EYTotal 7 11" xfId="5471"/>
    <cellStyle name="EYTotal 7 12" xfId="5472"/>
    <cellStyle name="EYTotal 7 13" xfId="5473"/>
    <cellStyle name="EYTotal 7 2" xfId="5474"/>
    <cellStyle name="EYTotal 7 2 2" xfId="5475"/>
    <cellStyle name="EYTotal 7 2 2 2" xfId="5476"/>
    <cellStyle name="EYTotal 7 2 2 2 2" xfId="5477"/>
    <cellStyle name="EYTotal 7 2 2 2 3" xfId="5478"/>
    <cellStyle name="EYTotal 7 2 2 2 4" xfId="5479"/>
    <cellStyle name="EYTotal 7 2 2 2 5" xfId="5480"/>
    <cellStyle name="EYTotal 7 2 2 3" xfId="5481"/>
    <cellStyle name="EYTotal 7 2 2 3 2" xfId="5482"/>
    <cellStyle name="EYTotal 7 2 2 4" xfId="5483"/>
    <cellStyle name="EYTotal 7 2 2 5" xfId="5484"/>
    <cellStyle name="EYTotal 7 2 2 6" xfId="5485"/>
    <cellStyle name="EYTotal 7 2 3" xfId="5486"/>
    <cellStyle name="EYTotal 7 2 3 2" xfId="5487"/>
    <cellStyle name="EYTotal 7 2 3 3" xfId="5488"/>
    <cellStyle name="EYTotal 7 2 3 4" xfId="5489"/>
    <cellStyle name="EYTotal 7 2 3 5" xfId="5490"/>
    <cellStyle name="EYTotal 7 2 4" xfId="5491"/>
    <cellStyle name="EYTotal 7 2 4 2" xfId="5492"/>
    <cellStyle name="EYTotal 7 2 5" xfId="5493"/>
    <cellStyle name="EYTotal 7 2 6" xfId="5494"/>
    <cellStyle name="EYTotal 7 2 7" xfId="5495"/>
    <cellStyle name="EYTotal 7 2_Subsidy" xfId="5496"/>
    <cellStyle name="EYTotal 7 3" xfId="5497"/>
    <cellStyle name="EYTotal 7 3 2" xfId="5498"/>
    <cellStyle name="EYTotal 7 3 2 2" xfId="5499"/>
    <cellStyle name="EYTotal 7 3 2 3" xfId="5500"/>
    <cellStyle name="EYTotal 7 3 2 4" xfId="5501"/>
    <cellStyle name="EYTotal 7 3 2 5" xfId="5502"/>
    <cellStyle name="EYTotal 7 3 3" xfId="5503"/>
    <cellStyle name="EYTotal 7 3 3 2" xfId="5504"/>
    <cellStyle name="EYTotal 7 3 4" xfId="5505"/>
    <cellStyle name="EYTotal 7 3 5" xfId="5506"/>
    <cellStyle name="EYTotal 7 3 6" xfId="5507"/>
    <cellStyle name="EYTotal 7 4" xfId="5508"/>
    <cellStyle name="EYTotal 7 4 2" xfId="5509"/>
    <cellStyle name="EYTotal 7 4 2 2" xfId="5510"/>
    <cellStyle name="EYTotal 7 4 2 3" xfId="5511"/>
    <cellStyle name="EYTotal 7 4 2 4" xfId="5512"/>
    <cellStyle name="EYTotal 7 4 2 5" xfId="5513"/>
    <cellStyle name="EYTotal 7 4 3" xfId="5514"/>
    <cellStyle name="EYTotal 7 4 3 2" xfId="5515"/>
    <cellStyle name="EYTotal 7 4 4" xfId="5516"/>
    <cellStyle name="EYTotal 7 4 5" xfId="5517"/>
    <cellStyle name="EYTotal 7 4 6" xfId="5518"/>
    <cellStyle name="EYTotal 7 5" xfId="5519"/>
    <cellStyle name="EYTotal 7 5 2" xfId="5520"/>
    <cellStyle name="EYTotal 7 5 2 2" xfId="5521"/>
    <cellStyle name="EYTotal 7 5 2 3" xfId="5522"/>
    <cellStyle name="EYTotal 7 5 2 4" xfId="5523"/>
    <cellStyle name="EYTotal 7 5 2 5" xfId="5524"/>
    <cellStyle name="EYTotal 7 5 3" xfId="5525"/>
    <cellStyle name="EYTotal 7 5 3 2" xfId="5526"/>
    <cellStyle name="EYTotal 7 5 4" xfId="5527"/>
    <cellStyle name="EYTotal 7 5 5" xfId="5528"/>
    <cellStyle name="EYTotal 7 5 6" xfId="5529"/>
    <cellStyle name="EYTotal 7 6" xfId="5530"/>
    <cellStyle name="EYTotal 7 6 2" xfId="5531"/>
    <cellStyle name="EYTotal 7 6 2 2" xfId="5532"/>
    <cellStyle name="EYTotal 7 6 2 3" xfId="5533"/>
    <cellStyle name="EYTotal 7 6 2 4" xfId="5534"/>
    <cellStyle name="EYTotal 7 6 2 5" xfId="5535"/>
    <cellStyle name="EYTotal 7 6 3" xfId="5536"/>
    <cellStyle name="EYTotal 7 6 3 2" xfId="5537"/>
    <cellStyle name="EYTotal 7 6 4" xfId="5538"/>
    <cellStyle name="EYTotal 7 6 5" xfId="5539"/>
    <cellStyle name="EYTotal 7 6 6" xfId="5540"/>
    <cellStyle name="EYTotal 7 7" xfId="5541"/>
    <cellStyle name="EYTotal 7 7 2" xfId="5542"/>
    <cellStyle name="EYTotal 7 7 2 2" xfId="5543"/>
    <cellStyle name="EYTotal 7 7 2 3" xfId="5544"/>
    <cellStyle name="EYTotal 7 7 2 4" xfId="5545"/>
    <cellStyle name="EYTotal 7 7 2 5" xfId="5546"/>
    <cellStyle name="EYTotal 7 7 3" xfId="5547"/>
    <cellStyle name="EYTotal 7 7 3 2" xfId="5548"/>
    <cellStyle name="EYTotal 7 7 4" xfId="5549"/>
    <cellStyle name="EYTotal 7 7 5" xfId="5550"/>
    <cellStyle name="EYTotal 7 7 6" xfId="5551"/>
    <cellStyle name="EYTotal 7 8" xfId="5552"/>
    <cellStyle name="EYTotal 7 8 2" xfId="5553"/>
    <cellStyle name="EYTotal 7 8 2 2" xfId="5554"/>
    <cellStyle name="EYTotal 7 8 2 3" xfId="5555"/>
    <cellStyle name="EYTotal 7 8 2 4" xfId="5556"/>
    <cellStyle name="EYTotal 7 8 2 5" xfId="5557"/>
    <cellStyle name="EYTotal 7 8 3" xfId="5558"/>
    <cellStyle name="EYTotal 7 8 3 2" xfId="5559"/>
    <cellStyle name="EYTotal 7 8 4" xfId="5560"/>
    <cellStyle name="EYTotal 7 8 5" xfId="5561"/>
    <cellStyle name="EYTotal 7 8 6" xfId="5562"/>
    <cellStyle name="EYTotal 7 9" xfId="5563"/>
    <cellStyle name="EYTotal 7 9 2" xfId="5564"/>
    <cellStyle name="EYTotal 7 9 3" xfId="5565"/>
    <cellStyle name="EYTotal 7 9 4" xfId="5566"/>
    <cellStyle name="EYTotal 7 9 5" xfId="5567"/>
    <cellStyle name="EYTotal 7_Subsidy" xfId="5568"/>
    <cellStyle name="EYTotal 8" xfId="5569"/>
    <cellStyle name="EYTotal 8 2" xfId="5570"/>
    <cellStyle name="EYTotal 8 2 2" xfId="5571"/>
    <cellStyle name="EYTotal 8 2 2 2" xfId="5572"/>
    <cellStyle name="EYTotal 8 2 2 3" xfId="5573"/>
    <cellStyle name="EYTotal 8 2 2 4" xfId="5574"/>
    <cellStyle name="EYTotal 8 2 2 5" xfId="5575"/>
    <cellStyle name="EYTotal 8 2 3" xfId="5576"/>
    <cellStyle name="EYTotal 8 2 3 2" xfId="5577"/>
    <cellStyle name="EYTotal 8 2 4" xfId="5578"/>
    <cellStyle name="EYTotal 8 2 5" xfId="5579"/>
    <cellStyle name="EYTotal 8 2 6" xfId="5580"/>
    <cellStyle name="EYTotal 8 3" xfId="5581"/>
    <cellStyle name="EYTotal 8 3 2" xfId="5582"/>
    <cellStyle name="EYTotal 8 3 3" xfId="5583"/>
    <cellStyle name="EYTotal 8 3 4" xfId="5584"/>
    <cellStyle name="EYTotal 8 3 5" xfId="5585"/>
    <cellStyle name="EYTotal 8 4" xfId="5586"/>
    <cellStyle name="EYTotal 8 4 2" xfId="5587"/>
    <cellStyle name="EYTotal 8 5" xfId="5588"/>
    <cellStyle name="EYTotal 8 6" xfId="5589"/>
    <cellStyle name="EYTotal 8 7" xfId="5590"/>
    <cellStyle name="EYTotal 8_Subsidy" xfId="5591"/>
    <cellStyle name="EYTotal 9" xfId="5592"/>
    <cellStyle name="EYTotal 9 2" xfId="5593"/>
    <cellStyle name="EYTotal 9 2 2" xfId="5594"/>
    <cellStyle name="EYTotal 9 2 2 2" xfId="5595"/>
    <cellStyle name="EYTotal 9 2 2 3" xfId="5596"/>
    <cellStyle name="EYTotal 9 2 3" xfId="5597"/>
    <cellStyle name="EYTotal 9 2 3 2" xfId="5598"/>
    <cellStyle name="EYTotal 9 2 3 3" xfId="5599"/>
    <cellStyle name="EYTotal 9 2 4" xfId="5600"/>
    <cellStyle name="EYTotal 9 2 4 2" xfId="5601"/>
    <cellStyle name="EYTotal 9 2 4 3" xfId="5602"/>
    <cellStyle name="EYTotal 9 2 5" xfId="5603"/>
    <cellStyle name="EYTotal 9 2 5 2" xfId="5604"/>
    <cellStyle name="EYTotal 9 2 5 3" xfId="5605"/>
    <cellStyle name="EYTotal 9 2 6" xfId="5606"/>
    <cellStyle name="EYTotal 9 2 7" xfId="5607"/>
    <cellStyle name="EYTotal 9 3" xfId="5608"/>
    <cellStyle name="EYTotal 9 3 2" xfId="5609"/>
    <cellStyle name="EYTotal 9 3 2 2" xfId="5610"/>
    <cellStyle name="EYTotal 9 3 2 3" xfId="5611"/>
    <cellStyle name="EYTotal 9 3 3" xfId="5612"/>
    <cellStyle name="EYTotal 9 3 4" xfId="5613"/>
    <cellStyle name="EYTotal 9 4" xfId="5614"/>
    <cellStyle name="EYTotal 9 4 2" xfId="5615"/>
    <cellStyle name="EYTotal 9 4 3" xfId="5616"/>
    <cellStyle name="EYTotal 9 5" xfId="5617"/>
    <cellStyle name="EYTotal 9 5 2" xfId="5618"/>
    <cellStyle name="EYTotal 9 5 3" xfId="5619"/>
    <cellStyle name="EYTotal 9 6" xfId="5620"/>
    <cellStyle name="EYTotal 9 6 2" xfId="5621"/>
    <cellStyle name="EYTotal 9 6 3" xfId="5622"/>
    <cellStyle name="EYTotal 9 7" xfId="5623"/>
    <cellStyle name="EYTotal 9 8" xfId="5624"/>
    <cellStyle name="EYTotal_Calculations" xfId="5625"/>
    <cellStyle name="EYWIP" xfId="5626"/>
    <cellStyle name="EYWIP 2" xfId="5627"/>
    <cellStyle name="EYWIP 2 2" xfId="5628"/>
    <cellStyle name="EYWIP 2 3" xfId="5629"/>
    <cellStyle name="EYWIP 3" xfId="5630"/>
    <cellStyle name="EYWIP 3 2" xfId="5631"/>
    <cellStyle name="EYWIP 3 3" xfId="5632"/>
    <cellStyle name="EYWIP 4" xfId="5633"/>
    <cellStyle name="EYWIP 5" xfId="5634"/>
    <cellStyle name="FieldName" xfId="5635"/>
    <cellStyle name="FieldName 2" xfId="5636"/>
    <cellStyle name="FieldName 3" xfId="5637"/>
    <cellStyle name="Fixed Data" xfId="27"/>
    <cellStyle name="Flag" xfId="5638"/>
    <cellStyle name="Flag 2" xfId="5639"/>
    <cellStyle name="Flag 2 2" xfId="5640"/>
    <cellStyle name="Flag 3" xfId="5641"/>
    <cellStyle name="Flag 4" xfId="5642"/>
    <cellStyle name="Flow" xfId="5643"/>
    <cellStyle name="Flow 2" xfId="5644"/>
    <cellStyle name="Flow 3" xfId="5645"/>
    <cellStyle name="Follow-up" xfId="5646"/>
    <cellStyle name="Follow-up 2" xfId="5647"/>
    <cellStyle name="Follow-up 2 2" xfId="5648"/>
    <cellStyle name="Follow-up 2 2 2" xfId="5649"/>
    <cellStyle name="Follow-up 2 2 2 2" xfId="5650"/>
    <cellStyle name="Follow-up 2 2 3" xfId="5651"/>
    <cellStyle name="Follow-up 2 2 4" xfId="5652"/>
    <cellStyle name="Follow-up 2 3" xfId="5653"/>
    <cellStyle name="Follow-up 2 3 2" xfId="5654"/>
    <cellStyle name="Follow-up 2 4" xfId="5655"/>
    <cellStyle name="Follow-up 2 5" xfId="5656"/>
    <cellStyle name="Follow-up 3" xfId="5657"/>
    <cellStyle name="Follow-up 3 2" xfId="5658"/>
    <cellStyle name="Follow-up 3 2 2" xfId="5659"/>
    <cellStyle name="Follow-up 3 3" xfId="5660"/>
    <cellStyle name="Follow-up 3 4" xfId="5661"/>
    <cellStyle name="Follow-up 4" xfId="5662"/>
    <cellStyle name="Follow-up 4 2" xfId="5663"/>
    <cellStyle name="Follow-up 4 2 2" xfId="5664"/>
    <cellStyle name="Follow-up 4 3" xfId="5665"/>
    <cellStyle name="Follow-up 4 4" xfId="5666"/>
    <cellStyle name="Follow-up 5" xfId="5667"/>
    <cellStyle name="Follow-up 5 2" xfId="5668"/>
    <cellStyle name="Follow-up 6" xfId="5669"/>
    <cellStyle name="Follow-up 7" xfId="5670"/>
    <cellStyle name="Footnote" xfId="5671"/>
    <cellStyle name="Footnote 2" xfId="5672"/>
    <cellStyle name="Footnote 2 2" xfId="5673"/>
    <cellStyle name="Footnote 3" xfId="5674"/>
    <cellStyle name="Footnote 4" xfId="5675"/>
    <cellStyle name="Formula_RP" xfId="20"/>
    <cellStyle name="FormulaLbl_RP" xfId="5676"/>
    <cellStyle name="FS_Headings" xfId="5677"/>
    <cellStyle name="ft².0" xfId="5678"/>
    <cellStyle name="G02 Tab figs Light 0 deci" xfId="5679"/>
    <cellStyle name="G02 Tab figs Light 0 deci 2" xfId="5680"/>
    <cellStyle name="G02 Tab figs Light 0 deci 2 2" xfId="5681"/>
    <cellStyle name="G02 Tab figs Light 0 deci 2 2 2" xfId="5682"/>
    <cellStyle name="G02 Tab figs Light 0 deci 2 3" xfId="5683"/>
    <cellStyle name="G02 Tab figs Light 0 deci 2 4" xfId="5684"/>
    <cellStyle name="G02 Tab figs Light 0 deci 3" xfId="5685"/>
    <cellStyle name="G02 Tab figs Light 0 deci 3 2" xfId="5686"/>
    <cellStyle name="G02 Tab figs Light 0 deci 4" xfId="5687"/>
    <cellStyle name="G02 Tab figs Light 0 deci 5" xfId="5688"/>
    <cellStyle name="G02 Tab figs Light 0 deci_Gas Flow Dynamics" xfId="5689"/>
    <cellStyle name="G02 Table Text" xfId="5690"/>
    <cellStyle name="G02 Table Text 2" xfId="5691"/>
    <cellStyle name="G02 Table Text 2 2" xfId="5692"/>
    <cellStyle name="G02 Table Text 2 2 2" xfId="5693"/>
    <cellStyle name="G02 Table Text 2 3" xfId="5694"/>
    <cellStyle name="G02 Table Text 2 4" xfId="5695"/>
    <cellStyle name="G02 Table Text 3" xfId="5696"/>
    <cellStyle name="G02 Table Text 3 2" xfId="5697"/>
    <cellStyle name="G02 Table Text 4" xfId="5698"/>
    <cellStyle name="G02 Table Text 5" xfId="5699"/>
    <cellStyle name="G02 Table Text_Gas Flow Dynamics" xfId="5700"/>
    <cellStyle name="G05 Tab Head Light" xfId="5701"/>
    <cellStyle name="G05 Tab Head Light 2" xfId="5702"/>
    <cellStyle name="G05 Tab Head Light 3" xfId="5703"/>
    <cellStyle name="gbp" xfId="5704"/>
    <cellStyle name="gbp 2" xfId="5705"/>
    <cellStyle name="gbp 2 2" xfId="5706"/>
    <cellStyle name="gbp 2 2 2" xfId="5707"/>
    <cellStyle name="gbp 2 2 2 2" xfId="5708"/>
    <cellStyle name="gbp 2 2 3" xfId="5709"/>
    <cellStyle name="gbp 2 2 4" xfId="5710"/>
    <cellStyle name="gbp 2 3" xfId="5711"/>
    <cellStyle name="gbp 2 3 2" xfId="5712"/>
    <cellStyle name="gbp 2 4" xfId="5713"/>
    <cellStyle name="gbp 2 5" xfId="5714"/>
    <cellStyle name="gbp 3" xfId="5715"/>
    <cellStyle name="gbp 3 2" xfId="5716"/>
    <cellStyle name="gbp 4" xfId="5717"/>
    <cellStyle name="gbp 5" xfId="5718"/>
    <cellStyle name="General" xfId="5719"/>
    <cellStyle name="General 2" xfId="5720"/>
    <cellStyle name="General 2 2" xfId="5721"/>
    <cellStyle name="General 2 2 2" xfId="5722"/>
    <cellStyle name="General 2 3" xfId="5723"/>
    <cellStyle name="General 2 4" xfId="5724"/>
    <cellStyle name="General 3" xfId="5725"/>
    <cellStyle name="General 3 2" xfId="5726"/>
    <cellStyle name="General 3 2 2" xfId="5727"/>
    <cellStyle name="General 3 3" xfId="5728"/>
    <cellStyle name="General 3 4" xfId="5729"/>
    <cellStyle name="General 4" xfId="5730"/>
    <cellStyle name="General 4 2" xfId="5731"/>
    <cellStyle name="General 5" xfId="5732"/>
    <cellStyle name="General 6" xfId="5733"/>
    <cellStyle name="Good 10" xfId="5734"/>
    <cellStyle name="Good 11" xfId="5735"/>
    <cellStyle name="Good 2" xfId="5736"/>
    <cellStyle name="Good 2 2" xfId="5737"/>
    <cellStyle name="Good 2 2 2" xfId="5738"/>
    <cellStyle name="Good 2 2 3" xfId="5739"/>
    <cellStyle name="Good 2 3" xfId="5740"/>
    <cellStyle name="Good 2 3 2" xfId="5741"/>
    <cellStyle name="Good 2 3 3" xfId="5742"/>
    <cellStyle name="Good 2 4" xfId="5743"/>
    <cellStyle name="Good 2 4 2" xfId="5744"/>
    <cellStyle name="Good 2 5" xfId="5745"/>
    <cellStyle name="Good 3" xfId="5746"/>
    <cellStyle name="Good 3 2" xfId="5747"/>
    <cellStyle name="Good 3 2 2" xfId="5748"/>
    <cellStyle name="Good 3 3" xfId="5749"/>
    <cellStyle name="Good 4" xfId="5750"/>
    <cellStyle name="Good 4 2" xfId="5751"/>
    <cellStyle name="Good 4 3" xfId="5752"/>
    <cellStyle name="Good 5" xfId="5753"/>
    <cellStyle name="Good 5 2" xfId="5754"/>
    <cellStyle name="Good 6" xfId="5755"/>
    <cellStyle name="Good 6 2" xfId="5756"/>
    <cellStyle name="Good 7" xfId="5757"/>
    <cellStyle name="Good 7 2" xfId="5758"/>
    <cellStyle name="Good 8" xfId="5759"/>
    <cellStyle name="Good 8 2" xfId="5760"/>
    <cellStyle name="Good 9" xfId="5761"/>
    <cellStyle name="GrandTotal" xfId="5762"/>
    <cellStyle name="Hazardous" xfId="5763"/>
    <cellStyle name="Hazardous 2" xfId="5764"/>
    <cellStyle name="Hazardous 3" xfId="5765"/>
    <cellStyle name="HdgDescription" xfId="5766"/>
    <cellStyle name="HdgDescription 2" xfId="5767"/>
    <cellStyle name="HdgDescription 3" xfId="5768"/>
    <cellStyle name="Header" xfId="5769"/>
    <cellStyle name="Header 2" xfId="5770"/>
    <cellStyle name="Header 3" xfId="5771"/>
    <cellStyle name="header1" xfId="5772"/>
    <cellStyle name="header1 2" xfId="5773"/>
    <cellStyle name="header1 2 2" xfId="5774"/>
    <cellStyle name="header1 2 2 2" xfId="5775"/>
    <cellStyle name="header1 2 3" xfId="5776"/>
    <cellStyle name="header1 2 4" xfId="5777"/>
    <cellStyle name="header1 3" xfId="5778"/>
    <cellStyle name="header1 3 2" xfId="5779"/>
    <cellStyle name="header1 3 2 2" xfId="5780"/>
    <cellStyle name="header1 3 2 2 2" xfId="5781"/>
    <cellStyle name="header1 3 2 3" xfId="5782"/>
    <cellStyle name="header1 3 2 4" xfId="5783"/>
    <cellStyle name="header1 3 3" xfId="5784"/>
    <cellStyle name="header1 3 3 2" xfId="5785"/>
    <cellStyle name="header1 3 3 2 2" xfId="5786"/>
    <cellStyle name="header1 3 3 2 2 2" xfId="5787"/>
    <cellStyle name="header1 3 3 2 3" xfId="5788"/>
    <cellStyle name="header1 3 3 2 4" xfId="5789"/>
    <cellStyle name="header1 3 3 3" xfId="5790"/>
    <cellStyle name="header1 3 3 3 2" xfId="5791"/>
    <cellStyle name="header1 3 3 3 2 2" xfId="5792"/>
    <cellStyle name="header1 3 3 3 3" xfId="5793"/>
    <cellStyle name="header1 3 3 4" xfId="5794"/>
    <cellStyle name="header1 3 3 4 2" xfId="5795"/>
    <cellStyle name="header1 3 3 5" xfId="5796"/>
    <cellStyle name="header1 3 3 6" xfId="5797"/>
    <cellStyle name="header1 3 4" xfId="5798"/>
    <cellStyle name="header1 3 5" xfId="5799"/>
    <cellStyle name="header1 4" xfId="5800"/>
    <cellStyle name="header1 4 2" xfId="5801"/>
    <cellStyle name="header1 4 2 2" xfId="5802"/>
    <cellStyle name="header1 4 2 2 2" xfId="5803"/>
    <cellStyle name="header1 4 2 3" xfId="5804"/>
    <cellStyle name="header1 4 2 4" xfId="5805"/>
    <cellStyle name="header1 4 3" xfId="5806"/>
    <cellStyle name="header1 4 3 2" xfId="5807"/>
    <cellStyle name="header1 4 3 2 2" xfId="5808"/>
    <cellStyle name="header1 4 3 3" xfId="5809"/>
    <cellStyle name="header1 4 4" xfId="5810"/>
    <cellStyle name="header1 4 4 2" xfId="5811"/>
    <cellStyle name="header1 4 5" xfId="5812"/>
    <cellStyle name="header1 4 6" xfId="5813"/>
    <cellStyle name="header1 5" xfId="5814"/>
    <cellStyle name="header1 6" xfId="5815"/>
    <cellStyle name="header1_Gas Flow Dynamics" xfId="5816"/>
    <cellStyle name="header2" xfId="5817"/>
    <cellStyle name="header2 2" xfId="5818"/>
    <cellStyle name="header2 2 2" xfId="5819"/>
    <cellStyle name="header2 2 2 2" xfId="5820"/>
    <cellStyle name="header2 2 3" xfId="5821"/>
    <cellStyle name="header2 2 4" xfId="5822"/>
    <cellStyle name="header2 3" xfId="5823"/>
    <cellStyle name="header2 3 2" xfId="5824"/>
    <cellStyle name="header2 3 2 2" xfId="5825"/>
    <cellStyle name="header2 3 2 2 2" xfId="5826"/>
    <cellStyle name="header2 3 2 3" xfId="5827"/>
    <cellStyle name="header2 3 2 4" xfId="5828"/>
    <cellStyle name="header2 3 3" xfId="5829"/>
    <cellStyle name="header2 3 3 2" xfId="5830"/>
    <cellStyle name="header2 3 3 2 2" xfId="5831"/>
    <cellStyle name="header2 3 3 2 2 2" xfId="5832"/>
    <cellStyle name="header2 3 3 2 3" xfId="5833"/>
    <cellStyle name="header2 3 3 2 4" xfId="5834"/>
    <cellStyle name="header2 3 3 3" xfId="5835"/>
    <cellStyle name="header2 3 3 3 2" xfId="5836"/>
    <cellStyle name="header2 3 3 3 2 2" xfId="5837"/>
    <cellStyle name="header2 3 3 3 3" xfId="5838"/>
    <cellStyle name="header2 3 3 4" xfId="5839"/>
    <cellStyle name="header2 3 3 4 2" xfId="5840"/>
    <cellStyle name="header2 3 3 5" xfId="5841"/>
    <cellStyle name="header2 3 3 6" xfId="5842"/>
    <cellStyle name="header2 3 4" xfId="5843"/>
    <cellStyle name="header2 3 5" xfId="5844"/>
    <cellStyle name="header2 4" xfId="5845"/>
    <cellStyle name="header2 4 2" xfId="5846"/>
    <cellStyle name="header2 4 2 2" xfId="5847"/>
    <cellStyle name="header2 4 2 2 2" xfId="5848"/>
    <cellStyle name="header2 4 2 3" xfId="5849"/>
    <cellStyle name="header2 4 2 4" xfId="5850"/>
    <cellStyle name="header2 4 3" xfId="5851"/>
    <cellStyle name="header2 4 3 2" xfId="5852"/>
    <cellStyle name="header2 4 3 2 2" xfId="5853"/>
    <cellStyle name="header2 4 3 3" xfId="5854"/>
    <cellStyle name="header2 4 4" xfId="5855"/>
    <cellStyle name="header2 4 4 2" xfId="5856"/>
    <cellStyle name="header2 4 5" xfId="5857"/>
    <cellStyle name="header2 4 6" xfId="5858"/>
    <cellStyle name="header2 5" xfId="5859"/>
    <cellStyle name="header2 6" xfId="5860"/>
    <cellStyle name="header2_Gas Flow Dynamics" xfId="5861"/>
    <cellStyle name="header3" xfId="5862"/>
    <cellStyle name="header3 2" xfId="5863"/>
    <cellStyle name="header3 2 2" xfId="5864"/>
    <cellStyle name="header3 2 3" xfId="5865"/>
    <cellStyle name="header3 3" xfId="5866"/>
    <cellStyle name="header3 4" xfId="5867"/>
    <cellStyle name="header3_Gas Flow Dynamics" xfId="5868"/>
    <cellStyle name="Heading" xfId="5869"/>
    <cellStyle name="Heading 1 10" xfId="5870"/>
    <cellStyle name="Heading 1 11" xfId="5871"/>
    <cellStyle name="Heading 1 12" xfId="5872"/>
    <cellStyle name="Heading 1 2" xfId="5873"/>
    <cellStyle name="Heading 1 2 10" xfId="5874"/>
    <cellStyle name="Heading 1 2 11" xfId="5875"/>
    <cellStyle name="Heading 1 2 12" xfId="5876"/>
    <cellStyle name="Heading 1 2 13" xfId="5877"/>
    <cellStyle name="Heading 1 2 14" xfId="5878"/>
    <cellStyle name="Heading 1 2 15" xfId="5879"/>
    <cellStyle name="Heading 1 2 16" xfId="5880"/>
    <cellStyle name="Heading 1 2 17" xfId="5881"/>
    <cellStyle name="Heading 1 2 18" xfId="5882"/>
    <cellStyle name="Heading 1 2 19" xfId="5883"/>
    <cellStyle name="Heading 1 2 2" xfId="5884"/>
    <cellStyle name="Heading 1 2 2 2" xfId="5885"/>
    <cellStyle name="Heading 1 2 2 3" xfId="5886"/>
    <cellStyle name="Heading 1 2 20" xfId="5887"/>
    <cellStyle name="Heading 1 2 21" xfId="5888"/>
    <cellStyle name="Heading 1 2 22" xfId="5889"/>
    <cellStyle name="Heading 1 2 23" xfId="5890"/>
    <cellStyle name="Heading 1 2 3" xfId="5891"/>
    <cellStyle name="Heading 1 2 3 2" xfId="5892"/>
    <cellStyle name="Heading 1 2 3 3" xfId="5893"/>
    <cellStyle name="Heading 1 2 4" xfId="5894"/>
    <cellStyle name="Heading 1 2 4 2" xfId="5895"/>
    <cellStyle name="Heading 1 2 5" xfId="5896"/>
    <cellStyle name="Heading 1 2 6" xfId="5897"/>
    <cellStyle name="Heading 1 2 7" xfId="5898"/>
    <cellStyle name="Heading 1 2 8" xfId="5899"/>
    <cellStyle name="Heading 1 2 9" xfId="5900"/>
    <cellStyle name="Heading 1 3" xfId="5901"/>
    <cellStyle name="Heading 1 3 10" xfId="5902"/>
    <cellStyle name="Heading 1 3 11" xfId="5903"/>
    <cellStyle name="Heading 1 3 12" xfId="5904"/>
    <cellStyle name="Heading 1 3 13" xfId="5905"/>
    <cellStyle name="Heading 1 3 14" xfId="5906"/>
    <cellStyle name="Heading 1 3 15" xfId="5907"/>
    <cellStyle name="Heading 1 3 16" xfId="5908"/>
    <cellStyle name="Heading 1 3 17" xfId="5909"/>
    <cellStyle name="Heading 1 3 18" xfId="5910"/>
    <cellStyle name="Heading 1 3 19" xfId="5911"/>
    <cellStyle name="Heading 1 3 2" xfId="5912"/>
    <cellStyle name="Heading 1 3 2 2" xfId="5913"/>
    <cellStyle name="Heading 1 3 2 3" xfId="5914"/>
    <cellStyle name="Heading 1 3 20" xfId="5915"/>
    <cellStyle name="Heading 1 3 21" xfId="5916"/>
    <cellStyle name="Heading 1 3 22" xfId="5917"/>
    <cellStyle name="Heading 1 3 23" xfId="5918"/>
    <cellStyle name="Heading 1 3 3" xfId="5919"/>
    <cellStyle name="Heading 1 3 3 2" xfId="5920"/>
    <cellStyle name="Heading 1 3 3 3" xfId="5921"/>
    <cellStyle name="Heading 1 3 4" xfId="5922"/>
    <cellStyle name="Heading 1 3 4 2" xfId="5923"/>
    <cellStyle name="Heading 1 3 5" xfId="5924"/>
    <cellStyle name="Heading 1 3 6" xfId="5925"/>
    <cellStyle name="Heading 1 3 7" xfId="5926"/>
    <cellStyle name="Heading 1 3 8" xfId="5927"/>
    <cellStyle name="Heading 1 3 9" xfId="5928"/>
    <cellStyle name="Heading 1 4" xfId="5929"/>
    <cellStyle name="Heading 1 4 10" xfId="5930"/>
    <cellStyle name="Heading 1 4 11" xfId="5931"/>
    <cellStyle name="Heading 1 4 12" xfId="5932"/>
    <cellStyle name="Heading 1 4 13" xfId="5933"/>
    <cellStyle name="Heading 1 4 14" xfId="5934"/>
    <cellStyle name="Heading 1 4 15" xfId="5935"/>
    <cellStyle name="Heading 1 4 16" xfId="5936"/>
    <cellStyle name="Heading 1 4 17" xfId="5937"/>
    <cellStyle name="Heading 1 4 18" xfId="5938"/>
    <cellStyle name="Heading 1 4 19" xfId="5939"/>
    <cellStyle name="Heading 1 4 2" xfId="5940"/>
    <cellStyle name="Heading 1 4 2 2" xfId="5941"/>
    <cellStyle name="Heading 1 4 20" xfId="5942"/>
    <cellStyle name="Heading 1 4 21" xfId="5943"/>
    <cellStyle name="Heading 1 4 3" xfId="5944"/>
    <cellStyle name="Heading 1 4 4" xfId="5945"/>
    <cellStyle name="Heading 1 4 5" xfId="5946"/>
    <cellStyle name="Heading 1 4 6" xfId="5947"/>
    <cellStyle name="Heading 1 4 7" xfId="5948"/>
    <cellStyle name="Heading 1 4 8" xfId="5949"/>
    <cellStyle name="Heading 1 4 9" xfId="5950"/>
    <cellStyle name="Heading 1 5" xfId="5951"/>
    <cellStyle name="Heading 1 5 2" xfId="5952"/>
    <cellStyle name="Heading 1 5 3" xfId="5953"/>
    <cellStyle name="Heading 1 6" xfId="5954"/>
    <cellStyle name="Heading 1 6 2" xfId="5955"/>
    <cellStyle name="Heading 1 6 2 2" xfId="5956"/>
    <cellStyle name="Heading 1 6 3" xfId="5957"/>
    <cellStyle name="Heading 1 6 4" xfId="5958"/>
    <cellStyle name="Heading 1 7" xfId="5959"/>
    <cellStyle name="Heading 1 7 2" xfId="5960"/>
    <cellStyle name="Heading 1 8" xfId="5961"/>
    <cellStyle name="Heading 1 8 2" xfId="5962"/>
    <cellStyle name="Heading 1 9" xfId="5963"/>
    <cellStyle name="Heading 1 9 2" xfId="5964"/>
    <cellStyle name="Heading 10" xfId="5965"/>
    <cellStyle name="Heading 10 2" xfId="5966"/>
    <cellStyle name="Heading 10 2 2" xfId="5967"/>
    <cellStyle name="Heading 10 2 3" xfId="5968"/>
    <cellStyle name="Heading 10 3" xfId="5969"/>
    <cellStyle name="Heading 10 4" xfId="5970"/>
    <cellStyle name="Heading 11" xfId="5971"/>
    <cellStyle name="Heading 11 2" xfId="5972"/>
    <cellStyle name="Heading 11 3" xfId="5973"/>
    <cellStyle name="Heading 12" xfId="5974"/>
    <cellStyle name="Heading 12 2" xfId="5975"/>
    <cellStyle name="Heading 12 3" xfId="5976"/>
    <cellStyle name="Heading 13" xfId="5977"/>
    <cellStyle name="Heading 13 2" xfId="5978"/>
    <cellStyle name="Heading 13 3" xfId="5979"/>
    <cellStyle name="Heading 14" xfId="5980"/>
    <cellStyle name="Heading 14 2" xfId="5981"/>
    <cellStyle name="Heading 14 3" xfId="5982"/>
    <cellStyle name="Heading 15" xfId="5983"/>
    <cellStyle name="Heading 15 2" xfId="5984"/>
    <cellStyle name="Heading 15 3" xfId="5985"/>
    <cellStyle name="Heading 16" xfId="5986"/>
    <cellStyle name="Heading 17" xfId="5987"/>
    <cellStyle name="Heading 2 10" xfId="5988"/>
    <cellStyle name="Heading 2 10 2" xfId="5989"/>
    <cellStyle name="Heading 2 10 2 2" xfId="5990"/>
    <cellStyle name="Heading 2 10 3" xfId="5991"/>
    <cellStyle name="Heading 2 10 4" xfId="5992"/>
    <cellStyle name="Heading 2 11" xfId="5993"/>
    <cellStyle name="Heading 2 11 2" xfId="5994"/>
    <cellStyle name="Heading 2 12" xfId="5995"/>
    <cellStyle name="Heading 2 12 2" xfId="5996"/>
    <cellStyle name="Heading 2 13" xfId="5997"/>
    <cellStyle name="Heading 2 13 2" xfId="5998"/>
    <cellStyle name="Heading 2 14" xfId="5999"/>
    <cellStyle name="Heading 2 15" xfId="6000"/>
    <cellStyle name="Heading 2 16" xfId="6001"/>
    <cellStyle name="Heading 2 2" xfId="6002"/>
    <cellStyle name="Heading 2 2 10" xfId="6003"/>
    <cellStyle name="Heading 2 2 11" xfId="6004"/>
    <cellStyle name="Heading 2 2 12" xfId="6005"/>
    <cellStyle name="Heading 2 2 13" xfId="6006"/>
    <cellStyle name="Heading 2 2 14" xfId="6007"/>
    <cellStyle name="Heading 2 2 15" xfId="6008"/>
    <cellStyle name="Heading 2 2 16" xfId="6009"/>
    <cellStyle name="Heading 2 2 17" xfId="6010"/>
    <cellStyle name="Heading 2 2 18" xfId="6011"/>
    <cellStyle name="Heading 2 2 19" xfId="6012"/>
    <cellStyle name="Heading 2 2 2" xfId="6013"/>
    <cellStyle name="Heading 2 2 2 2" xfId="6014"/>
    <cellStyle name="Heading 2 2 2 2 2" xfId="6015"/>
    <cellStyle name="Heading 2 2 2 2 3" xfId="6016"/>
    <cellStyle name="Heading 2 2 2 3" xfId="6017"/>
    <cellStyle name="Heading 2 2 2 4" xfId="6018"/>
    <cellStyle name="Heading 2 2 20" xfId="6019"/>
    <cellStyle name="Heading 2 2 21" xfId="6020"/>
    <cellStyle name="Heading 2 2 22" xfId="6021"/>
    <cellStyle name="Heading 2 2 23" xfId="6022"/>
    <cellStyle name="Heading 2 2 24" xfId="6023"/>
    <cellStyle name="Heading 2 2 25" xfId="6024"/>
    <cellStyle name="Heading 2 2 26" xfId="6025"/>
    <cellStyle name="Heading 2 2 3" xfId="6026"/>
    <cellStyle name="Heading 2 2 3 2" xfId="6027"/>
    <cellStyle name="Heading 2 2 3 2 2" xfId="6028"/>
    <cellStyle name="Heading 2 2 3 3" xfId="6029"/>
    <cellStyle name="Heading 2 2 3 4" xfId="6030"/>
    <cellStyle name="Heading 2 2 4" xfId="6031"/>
    <cellStyle name="Heading 2 2 4 2" xfId="6032"/>
    <cellStyle name="Heading 2 2 4 3" xfId="6033"/>
    <cellStyle name="Heading 2 2 5" xfId="6034"/>
    <cellStyle name="Heading 2 2 5 2" xfId="6035"/>
    <cellStyle name="Heading 2 2 5 3" xfId="6036"/>
    <cellStyle name="Heading 2 2 6" xfId="6037"/>
    <cellStyle name="Heading 2 2 6 2" xfId="6038"/>
    <cellStyle name="Heading 2 2 6 3" xfId="6039"/>
    <cellStyle name="Heading 2 2 7" xfId="6040"/>
    <cellStyle name="Heading 2 2 7 2" xfId="6041"/>
    <cellStyle name="Heading 2 2 8" xfId="6042"/>
    <cellStyle name="Heading 2 2 9" xfId="6043"/>
    <cellStyle name="Heading 2 2_FES2013 charts 2050 and progress" xfId="6044"/>
    <cellStyle name="Heading 2 3" xfId="6045"/>
    <cellStyle name="Heading 2 3 10" xfId="6046"/>
    <cellStyle name="Heading 2 3 11" xfId="6047"/>
    <cellStyle name="Heading 2 3 12" xfId="6048"/>
    <cellStyle name="Heading 2 3 13" xfId="6049"/>
    <cellStyle name="Heading 2 3 14" xfId="6050"/>
    <cellStyle name="Heading 2 3 15" xfId="6051"/>
    <cellStyle name="Heading 2 3 16" xfId="6052"/>
    <cellStyle name="Heading 2 3 17" xfId="6053"/>
    <cellStyle name="Heading 2 3 18" xfId="6054"/>
    <cellStyle name="Heading 2 3 19" xfId="6055"/>
    <cellStyle name="Heading 2 3 2" xfId="6056"/>
    <cellStyle name="Heading 2 3 2 2" xfId="6057"/>
    <cellStyle name="Heading 2 3 2 3" xfId="6058"/>
    <cellStyle name="Heading 2 3 20" xfId="6059"/>
    <cellStyle name="Heading 2 3 21" xfId="6060"/>
    <cellStyle name="Heading 2 3 22" xfId="6061"/>
    <cellStyle name="Heading 2 3 23" xfId="6062"/>
    <cellStyle name="Heading 2 3 24" xfId="6063"/>
    <cellStyle name="Heading 2 3 25" xfId="6064"/>
    <cellStyle name="Heading 2 3 26" xfId="6065"/>
    <cellStyle name="Heading 2 3 3" xfId="6066"/>
    <cellStyle name="Heading 2 3 3 2" xfId="6067"/>
    <cellStyle name="Heading 2 3 3 3" xfId="6068"/>
    <cellStyle name="Heading 2 3 4" xfId="6069"/>
    <cellStyle name="Heading 2 3 4 2" xfId="6070"/>
    <cellStyle name="Heading 2 3 4 3" xfId="6071"/>
    <cellStyle name="Heading 2 3 5" xfId="6072"/>
    <cellStyle name="Heading 2 3 5 2" xfId="6073"/>
    <cellStyle name="Heading 2 3 5 3" xfId="6074"/>
    <cellStyle name="Heading 2 3 6" xfId="6075"/>
    <cellStyle name="Heading 2 3 6 2" xfId="6076"/>
    <cellStyle name="Heading 2 3 6 3" xfId="6077"/>
    <cellStyle name="Heading 2 3 7" xfId="6078"/>
    <cellStyle name="Heading 2 3 7 2" xfId="6079"/>
    <cellStyle name="Heading 2 3 8" xfId="6080"/>
    <cellStyle name="Heading 2 3 9" xfId="6081"/>
    <cellStyle name="Heading 2 3_FES2013 charts 2050 and progress" xfId="6082"/>
    <cellStyle name="Heading 2 4" xfId="6083"/>
    <cellStyle name="Heading 2 4 10" xfId="6084"/>
    <cellStyle name="Heading 2 4 11" xfId="6085"/>
    <cellStyle name="Heading 2 4 12" xfId="6086"/>
    <cellStyle name="Heading 2 4 13" xfId="6087"/>
    <cellStyle name="Heading 2 4 14" xfId="6088"/>
    <cellStyle name="Heading 2 4 15" xfId="6089"/>
    <cellStyle name="Heading 2 4 16" xfId="6090"/>
    <cellStyle name="Heading 2 4 17" xfId="6091"/>
    <cellStyle name="Heading 2 4 18" xfId="6092"/>
    <cellStyle name="Heading 2 4 19" xfId="6093"/>
    <cellStyle name="Heading 2 4 2" xfId="6094"/>
    <cellStyle name="Heading 2 4 2 2" xfId="6095"/>
    <cellStyle name="Heading 2 4 2 2 2" xfId="6096"/>
    <cellStyle name="Heading 2 4 2 2 3" xfId="6097"/>
    <cellStyle name="Heading 2 4 2 3" xfId="6098"/>
    <cellStyle name="Heading 2 4 2 4" xfId="6099"/>
    <cellStyle name="Heading 2 4 20" xfId="6100"/>
    <cellStyle name="Heading 2 4 21" xfId="6101"/>
    <cellStyle name="Heading 2 4 22" xfId="6102"/>
    <cellStyle name="Heading 2 4 23" xfId="6103"/>
    <cellStyle name="Heading 2 4 24" xfId="6104"/>
    <cellStyle name="Heading 2 4 25" xfId="6105"/>
    <cellStyle name="Heading 2 4 3" xfId="6106"/>
    <cellStyle name="Heading 2 4 3 2" xfId="6107"/>
    <cellStyle name="Heading 2 4 3 3" xfId="6108"/>
    <cellStyle name="Heading 2 4 4" xfId="6109"/>
    <cellStyle name="Heading 2 4 4 2" xfId="6110"/>
    <cellStyle name="Heading 2 4 4 3" xfId="6111"/>
    <cellStyle name="Heading 2 4 5" xfId="6112"/>
    <cellStyle name="Heading 2 4 5 2" xfId="6113"/>
    <cellStyle name="Heading 2 4 5 3" xfId="6114"/>
    <cellStyle name="Heading 2 4 6" xfId="6115"/>
    <cellStyle name="Heading 2 4 6 2" xfId="6116"/>
    <cellStyle name="Heading 2 4 6 3" xfId="6117"/>
    <cellStyle name="Heading 2 4 7" xfId="6118"/>
    <cellStyle name="Heading 2 4 7 2" xfId="6119"/>
    <cellStyle name="Heading 2 4 8" xfId="6120"/>
    <cellStyle name="Heading 2 4 9" xfId="6121"/>
    <cellStyle name="Heading 2 4_Banding" xfId="6122"/>
    <cellStyle name="Heading 2 5" xfId="6123"/>
    <cellStyle name="Heading 2 5 2" xfId="6124"/>
    <cellStyle name="Heading 2 5 2 2" xfId="6125"/>
    <cellStyle name="Heading 2 5 2 3" xfId="6126"/>
    <cellStyle name="Heading 2 5 3" xfId="6127"/>
    <cellStyle name="Heading 2 5 4" xfId="6128"/>
    <cellStyle name="Heading 2 6" xfId="6129"/>
    <cellStyle name="Heading 2 6 2" xfId="6130"/>
    <cellStyle name="Heading 2 6 2 2" xfId="6131"/>
    <cellStyle name="Heading 2 6 2 3" xfId="6132"/>
    <cellStyle name="Heading 2 6 3" xfId="6133"/>
    <cellStyle name="Heading 2 6 4" xfId="6134"/>
    <cellStyle name="Heading 2 7" xfId="6135"/>
    <cellStyle name="Heading 2 7 2" xfId="6136"/>
    <cellStyle name="Heading 2 7 3" xfId="6137"/>
    <cellStyle name="Heading 2 8" xfId="6138"/>
    <cellStyle name="Heading 2 8 2" xfId="6139"/>
    <cellStyle name="Heading 2 8 2 2" xfId="6140"/>
    <cellStyle name="Heading 2 8 2 3" xfId="6141"/>
    <cellStyle name="Heading 2 8 3" xfId="6142"/>
    <cellStyle name="Heading 2 8 3 2" xfId="6143"/>
    <cellStyle name="Heading 2 8 3 3" xfId="6144"/>
    <cellStyle name="Heading 2 8 4" xfId="6145"/>
    <cellStyle name="Heading 2 8 5" xfId="6146"/>
    <cellStyle name="Heading 2 9" xfId="6147"/>
    <cellStyle name="Heading 2 9 2" xfId="6148"/>
    <cellStyle name="Heading 2 9 3" xfId="6149"/>
    <cellStyle name="Heading 3 10" xfId="6150"/>
    <cellStyle name="Heading 3 10 2" xfId="6151"/>
    <cellStyle name="Heading 3 11" xfId="6152"/>
    <cellStyle name="Heading 3 12" xfId="6153"/>
    <cellStyle name="Heading 3 13" xfId="6154"/>
    <cellStyle name="Heading 3 2" xfId="6155"/>
    <cellStyle name="Heading 3 2 10" xfId="6156"/>
    <cellStyle name="Heading 3 2 2" xfId="6157"/>
    <cellStyle name="Heading 3 2 2 2" xfId="6158"/>
    <cellStyle name="Heading 3 2 2 2 2" xfId="6159"/>
    <cellStyle name="Heading 3 2 2 2 3" xfId="6160"/>
    <cellStyle name="Heading 3 2 2 3" xfId="6161"/>
    <cellStyle name="Heading 3 2 2 3 2" xfId="6162"/>
    <cellStyle name="Heading 3 2 2 3 3" xfId="6163"/>
    <cellStyle name="Heading 3 2 2 4" xfId="6164"/>
    <cellStyle name="Heading 3 2 2 5" xfId="6165"/>
    <cellStyle name="Heading 3 2 3" xfId="6166"/>
    <cellStyle name="Heading 3 2 3 2" xfId="6167"/>
    <cellStyle name="Heading 3 2 3 2 2" xfId="6168"/>
    <cellStyle name="Heading 3 2 3 3" xfId="6169"/>
    <cellStyle name="Heading 3 2 3 4" xfId="6170"/>
    <cellStyle name="Heading 3 2 4" xfId="6171"/>
    <cellStyle name="Heading 3 2 4 2" xfId="6172"/>
    <cellStyle name="Heading 3 2 4 3" xfId="6173"/>
    <cellStyle name="Heading 3 2 5" xfId="6174"/>
    <cellStyle name="Heading 3 2 5 2" xfId="6175"/>
    <cellStyle name="Heading 3 2 6" xfId="6176"/>
    <cellStyle name="Heading 3 2 7" xfId="6177"/>
    <cellStyle name="Heading 3 2 8" xfId="6178"/>
    <cellStyle name="Heading 3 2 9" xfId="6179"/>
    <cellStyle name="Heading 3 2_FES2013 charts 2050 and progress" xfId="6180"/>
    <cellStyle name="Heading 3 3" xfId="6181"/>
    <cellStyle name="Heading 3 3 2" xfId="6182"/>
    <cellStyle name="Heading 3 3 2 2" xfId="6183"/>
    <cellStyle name="Heading 3 3 2 3" xfId="6184"/>
    <cellStyle name="Heading 3 3 3" xfId="6185"/>
    <cellStyle name="Heading 3 3 3 2" xfId="6186"/>
    <cellStyle name="Heading 3 3 3 3" xfId="6187"/>
    <cellStyle name="Heading 3 3 4" xfId="6188"/>
    <cellStyle name="Heading 3 3 4 2" xfId="6189"/>
    <cellStyle name="Heading 3 3 5" xfId="6190"/>
    <cellStyle name="Heading 3 3 6" xfId="6191"/>
    <cellStyle name="Heading 3 3 7" xfId="6192"/>
    <cellStyle name="Heading 3 3 8" xfId="6193"/>
    <cellStyle name="Heading 3 3 9" xfId="6194"/>
    <cellStyle name="Heading 3 4" xfId="6195"/>
    <cellStyle name="Heading 3 4 2" xfId="6196"/>
    <cellStyle name="Heading 3 4 2 2" xfId="6197"/>
    <cellStyle name="Heading 3 4 3" xfId="6198"/>
    <cellStyle name="Heading 3 4 4" xfId="6199"/>
    <cellStyle name="Heading 3 4 5" xfId="6200"/>
    <cellStyle name="Heading 3 4 6" xfId="6201"/>
    <cellStyle name="Heading 3 4 7" xfId="6202"/>
    <cellStyle name="Heading 3 5" xfId="6203"/>
    <cellStyle name="Heading 3 5 2" xfId="6204"/>
    <cellStyle name="Heading 3 5 3" xfId="6205"/>
    <cellStyle name="Heading 3 6" xfId="6206"/>
    <cellStyle name="Heading 3 6 2" xfId="6207"/>
    <cellStyle name="Heading 3 6 2 2" xfId="6208"/>
    <cellStyle name="Heading 3 6 3" xfId="6209"/>
    <cellStyle name="Heading 3 6 4" xfId="6210"/>
    <cellStyle name="Heading 3 7" xfId="6211"/>
    <cellStyle name="Heading 3 7 2" xfId="6212"/>
    <cellStyle name="Heading 3 8" xfId="6213"/>
    <cellStyle name="Heading 3 8 2" xfId="6214"/>
    <cellStyle name="Heading 3 9" xfId="6215"/>
    <cellStyle name="Heading 3 9 2" xfId="6216"/>
    <cellStyle name="Heading 4 10" xfId="6217"/>
    <cellStyle name="Heading 4 11" xfId="6218"/>
    <cellStyle name="Heading 4 12" xfId="6219"/>
    <cellStyle name="Heading 4 2" xfId="6220"/>
    <cellStyle name="Heading 4 2 2" xfId="6221"/>
    <cellStyle name="Heading 4 2 2 2" xfId="6222"/>
    <cellStyle name="Heading 4 2 2 2 2" xfId="6223"/>
    <cellStyle name="Heading 4 2 2 2 3" xfId="6224"/>
    <cellStyle name="Heading 4 2 2 3" xfId="6225"/>
    <cellStyle name="Heading 4 2 2 3 2" xfId="6226"/>
    <cellStyle name="Heading 4 2 2 3 3" xfId="6227"/>
    <cellStyle name="Heading 4 2 2 4" xfId="6228"/>
    <cellStyle name="Heading 4 2 2 5" xfId="6229"/>
    <cellStyle name="Heading 4 2 3" xfId="6230"/>
    <cellStyle name="Heading 4 2 3 2" xfId="6231"/>
    <cellStyle name="Heading 4 2 3 2 2" xfId="6232"/>
    <cellStyle name="Heading 4 2 3 3" xfId="6233"/>
    <cellStyle name="Heading 4 2 3 4" xfId="6234"/>
    <cellStyle name="Heading 4 2 4" xfId="6235"/>
    <cellStyle name="Heading 4 2 4 2" xfId="6236"/>
    <cellStyle name="Heading 4 2 4 3" xfId="6237"/>
    <cellStyle name="Heading 4 2 5" xfId="6238"/>
    <cellStyle name="Heading 4 2 5 2" xfId="6239"/>
    <cellStyle name="Heading 4 2 6" xfId="6240"/>
    <cellStyle name="Heading 4 3" xfId="6241"/>
    <cellStyle name="Heading 4 3 2" xfId="6242"/>
    <cellStyle name="Heading 4 3 2 2" xfId="6243"/>
    <cellStyle name="Heading 4 3 2 3" xfId="6244"/>
    <cellStyle name="Heading 4 3 3" xfId="6245"/>
    <cellStyle name="Heading 4 3 3 2" xfId="6246"/>
    <cellStyle name="Heading 4 3 3 3" xfId="6247"/>
    <cellStyle name="Heading 4 3 4" xfId="6248"/>
    <cellStyle name="Heading 4 3 4 2" xfId="6249"/>
    <cellStyle name="Heading 4 3 5" xfId="6250"/>
    <cellStyle name="Heading 4 4" xfId="6251"/>
    <cellStyle name="Heading 4 4 2" xfId="6252"/>
    <cellStyle name="Heading 4 4 2 2" xfId="6253"/>
    <cellStyle name="Heading 4 4 3" xfId="6254"/>
    <cellStyle name="Heading 4 5" xfId="6255"/>
    <cellStyle name="Heading 4 5 2" xfId="6256"/>
    <cellStyle name="Heading 4 5 3" xfId="6257"/>
    <cellStyle name="Heading 4 6" xfId="6258"/>
    <cellStyle name="Heading 4 6 2" xfId="6259"/>
    <cellStyle name="Heading 4 6 2 2" xfId="6260"/>
    <cellStyle name="Heading 4 6 3" xfId="6261"/>
    <cellStyle name="Heading 4 6 4" xfId="6262"/>
    <cellStyle name="Heading 4 7" xfId="6263"/>
    <cellStyle name="Heading 4 7 2" xfId="6264"/>
    <cellStyle name="Heading 4 8" xfId="6265"/>
    <cellStyle name="Heading 4 8 2" xfId="6266"/>
    <cellStyle name="Heading 4 9" xfId="6267"/>
    <cellStyle name="Heading 4 9 2" xfId="6268"/>
    <cellStyle name="Heading 5" xfId="6269"/>
    <cellStyle name="Heading 5 2" xfId="6270"/>
    <cellStyle name="Heading 5 2 2" xfId="6271"/>
    <cellStyle name="Heading 5 2 3" xfId="6272"/>
    <cellStyle name="Heading 5 3" xfId="6273"/>
    <cellStyle name="Heading 5 3 2" xfId="6274"/>
    <cellStyle name="Heading 5 3 3" xfId="6275"/>
    <cellStyle name="Heading 5 4" xfId="6276"/>
    <cellStyle name="Heading 5 5" xfId="6277"/>
    <cellStyle name="Heading 6" xfId="6278"/>
    <cellStyle name="Heading 6 2" xfId="6279"/>
    <cellStyle name="Heading 6 2 2" xfId="6280"/>
    <cellStyle name="Heading 6 2 3" xfId="6281"/>
    <cellStyle name="Heading 6 3" xfId="6282"/>
    <cellStyle name="Heading 6 4" xfId="6283"/>
    <cellStyle name="Heading 7" xfId="6284"/>
    <cellStyle name="Heading 7 2" xfId="6285"/>
    <cellStyle name="Heading 7 2 2" xfId="6286"/>
    <cellStyle name="Heading 7 2 3" xfId="6287"/>
    <cellStyle name="Heading 7 3" xfId="6288"/>
    <cellStyle name="Heading 7 4" xfId="6289"/>
    <cellStyle name="Heading 8" xfId="6290"/>
    <cellStyle name="Heading 8 2" xfId="6291"/>
    <cellStyle name="Heading 8 2 2" xfId="6292"/>
    <cellStyle name="Heading 8 2 3" xfId="6293"/>
    <cellStyle name="Heading 8 3" xfId="6294"/>
    <cellStyle name="Heading 8 4" xfId="6295"/>
    <cellStyle name="Heading 9" xfId="6296"/>
    <cellStyle name="Heading 9 2" xfId="6297"/>
    <cellStyle name="Heading 9 2 2" xfId="6298"/>
    <cellStyle name="Heading 9 2 3" xfId="6299"/>
    <cellStyle name="Heading 9 3" xfId="6300"/>
    <cellStyle name="Heading 9 4" xfId="6301"/>
    <cellStyle name="Heading1" xfId="6302"/>
    <cellStyle name="Heading1 2" xfId="6303"/>
    <cellStyle name="Heading1 3" xfId="6304"/>
    <cellStyle name="Heading1_RP" xfId="6305"/>
    <cellStyle name="Heading2" xfId="6306"/>
    <cellStyle name="Heading2 2" xfId="6307"/>
    <cellStyle name="Heading2 3" xfId="6308"/>
    <cellStyle name="Heading3" xfId="6309"/>
    <cellStyle name="Heading3 2" xfId="6310"/>
    <cellStyle name="Heading3 3" xfId="6311"/>
    <cellStyle name="Headline" xfId="6312"/>
    <cellStyle name="Headline 2" xfId="6313"/>
    <cellStyle name="Headline 2 2" xfId="6314"/>
    <cellStyle name="Headline 2 3" xfId="6315"/>
    <cellStyle name="Headline 3" xfId="6316"/>
    <cellStyle name="Headline 3 2" xfId="6317"/>
    <cellStyle name="Headline 3 3" xfId="6318"/>
    <cellStyle name="Headline 4" xfId="6319"/>
    <cellStyle name="Headline 5" xfId="6320"/>
    <cellStyle name="Historical" xfId="6321"/>
    <cellStyle name="Historical 2" xfId="6322"/>
    <cellStyle name="Historical 2 2" xfId="6323"/>
    <cellStyle name="Historical 2 2 2" xfId="6324"/>
    <cellStyle name="Historical 2 3" xfId="6325"/>
    <cellStyle name="Historical 2 4" xfId="6326"/>
    <cellStyle name="Historical 3" xfId="6327"/>
    <cellStyle name="Historical 3 2" xfId="6328"/>
    <cellStyle name="Historical 3 2 2" xfId="6329"/>
    <cellStyle name="Historical 3 2 2 2" xfId="6330"/>
    <cellStyle name="Historical 3 2 3" xfId="6331"/>
    <cellStyle name="Historical 3 2 4" xfId="6332"/>
    <cellStyle name="Historical 3 3" xfId="6333"/>
    <cellStyle name="Historical 3 3 2" xfId="6334"/>
    <cellStyle name="Historical 3 3 2 2" xfId="6335"/>
    <cellStyle name="Historical 3 3 2 2 2" xfId="6336"/>
    <cellStyle name="Historical 3 3 2 3" xfId="6337"/>
    <cellStyle name="Historical 3 3 2 4" xfId="6338"/>
    <cellStyle name="Historical 3 3 3" xfId="6339"/>
    <cellStyle name="Historical 3 3 3 2" xfId="6340"/>
    <cellStyle name="Historical 3 3 3 2 2" xfId="6341"/>
    <cellStyle name="Historical 3 3 3 3" xfId="6342"/>
    <cellStyle name="Historical 3 3 4" xfId="6343"/>
    <cellStyle name="Historical 3 3 4 2" xfId="6344"/>
    <cellStyle name="Historical 3 3 5" xfId="6345"/>
    <cellStyle name="Historical 3 3 6" xfId="6346"/>
    <cellStyle name="Historical 3 4" xfId="6347"/>
    <cellStyle name="Historical 3 5" xfId="6348"/>
    <cellStyle name="Historical 4" xfId="6349"/>
    <cellStyle name="Historical 4 2" xfId="6350"/>
    <cellStyle name="Historical 4 2 2" xfId="6351"/>
    <cellStyle name="Historical 4 2 2 2" xfId="6352"/>
    <cellStyle name="Historical 4 2 3" xfId="6353"/>
    <cellStyle name="Historical 4 2 4" xfId="6354"/>
    <cellStyle name="Historical 4 3" xfId="6355"/>
    <cellStyle name="Historical 4 3 2" xfId="6356"/>
    <cellStyle name="Historical 4 3 2 2" xfId="6357"/>
    <cellStyle name="Historical 4 3 3" xfId="6358"/>
    <cellStyle name="Historical 4 4" xfId="6359"/>
    <cellStyle name="Historical 4 4 2" xfId="6360"/>
    <cellStyle name="Historical 4 5" xfId="6361"/>
    <cellStyle name="Historical 4 6" xfId="6362"/>
    <cellStyle name="Historical 5" xfId="6363"/>
    <cellStyle name="Historical 6" xfId="6364"/>
    <cellStyle name="Historical_Gas Flow Dynamics" xfId="6365"/>
    <cellStyle name="Hyperlink" xfId="8" builtinId="8"/>
    <cellStyle name="Hyperlink 2" xfId="6366"/>
    <cellStyle name="Hyperlink 2 2" xfId="6367"/>
    <cellStyle name="Hyperlink 2 2 2" xfId="6368"/>
    <cellStyle name="Hyperlink 2 2 2 2" xfId="6369"/>
    <cellStyle name="Hyperlink 2 2 3" xfId="6370"/>
    <cellStyle name="Hyperlink 2 2 4" xfId="6371"/>
    <cellStyle name="Hyperlink 2 3" xfId="6372"/>
    <cellStyle name="Hyperlink 2 3 2" xfId="6373"/>
    <cellStyle name="Hyperlink 2 3 3" xfId="6374"/>
    <cellStyle name="Hyperlink 2 4" xfId="6375"/>
    <cellStyle name="Hyperlink 2 4 2" xfId="6376"/>
    <cellStyle name="Hyperlink 2 4 3" xfId="6377"/>
    <cellStyle name="Hyperlink 2 5" xfId="6378"/>
    <cellStyle name="Hyperlink 2 5 2" xfId="6379"/>
    <cellStyle name="Hyperlink 2 5 3" xfId="6380"/>
    <cellStyle name="Hyperlink 2 6" xfId="6381"/>
    <cellStyle name="Hyperlink 2 6 2" xfId="6382"/>
    <cellStyle name="Hyperlink 2 6 3" xfId="6383"/>
    <cellStyle name="Hyperlink 2 7" xfId="6384"/>
    <cellStyle name="Hyperlink 2 8" xfId="6385"/>
    <cellStyle name="Hyperlink 3" xfId="6386"/>
    <cellStyle name="Hyperlink 3 2" xfId="6387"/>
    <cellStyle name="Hyperlink 3 2 2" xfId="6388"/>
    <cellStyle name="Hyperlink 3 2 3" xfId="6389"/>
    <cellStyle name="Hyperlink 3 3" xfId="6390"/>
    <cellStyle name="Hyperlink 3 3 2" xfId="6391"/>
    <cellStyle name="Hyperlink 3 3 3" xfId="6392"/>
    <cellStyle name="Hyperlink 3 4" xfId="6393"/>
    <cellStyle name="Hyperlink 3 4 2" xfId="6394"/>
    <cellStyle name="Hyperlink 3 4 3" xfId="6395"/>
    <cellStyle name="Hyperlink 3 5" xfId="6396"/>
    <cellStyle name="Hyperlink 3 5 2" xfId="6397"/>
    <cellStyle name="Hyperlink 3 5 3" xfId="6398"/>
    <cellStyle name="Hyperlink 3 6" xfId="6399"/>
    <cellStyle name="Hyperlink 3 7" xfId="6400"/>
    <cellStyle name="Hyperlink 3_2014 Domestic Electricity lighting Final 4 scenarios v1 FINAL" xfId="6401"/>
    <cellStyle name="Hyperlink 4" xfId="6402"/>
    <cellStyle name="Hyperlink 4 2" xfId="6403"/>
    <cellStyle name="Hyperlink 4 3" xfId="6404"/>
    <cellStyle name="Hyperlink 5" xfId="6405"/>
    <cellStyle name="Hyperlink 5 2" xfId="6406"/>
    <cellStyle name="Hyperlink 5 2 2" xfId="6407"/>
    <cellStyle name="Hyperlink 5 3" xfId="6408"/>
    <cellStyle name="Hyperlink 5 4" xfId="6409"/>
    <cellStyle name="Hyperlink 6" xfId="6410"/>
    <cellStyle name="Hyperlink 6 2" xfId="6411"/>
    <cellStyle name="Hyperlink 7" xfId="6412"/>
    <cellStyle name="Hyperlink 7 2" xfId="6413"/>
    <cellStyle name="Hyperlink 8" xfId="6414"/>
    <cellStyle name="Hyperlink2" xfId="6415"/>
    <cellStyle name="Hyperlink2 2" xfId="6416"/>
    <cellStyle name="Hyperlink2 2 2" xfId="6417"/>
    <cellStyle name="Hyperlink2 2 3" xfId="6418"/>
    <cellStyle name="Hyperlink2 3" xfId="6419"/>
    <cellStyle name="Hyperlink2 3 2" xfId="6420"/>
    <cellStyle name="Hyperlink2 3 3" xfId="6421"/>
    <cellStyle name="Hyperlink2 4" xfId="6422"/>
    <cellStyle name="Hyperlink2 5" xfId="6423"/>
    <cellStyle name="Hyperlink3" xfId="6424"/>
    <cellStyle name="Hyperlink3 2" xfId="6425"/>
    <cellStyle name="Hyperlink3 2 2" xfId="6426"/>
    <cellStyle name="Hyperlink3 2 3" xfId="6427"/>
    <cellStyle name="Hyperlink3 3" xfId="6428"/>
    <cellStyle name="Hyperlink3 3 2" xfId="6429"/>
    <cellStyle name="Hyperlink3 3 3" xfId="6430"/>
    <cellStyle name="Hyperlink3 4" xfId="6431"/>
    <cellStyle name="Hyperlink3 5" xfId="6432"/>
    <cellStyle name="IEAData" xfId="6433"/>
    <cellStyle name="IEAData 2" xfId="6434"/>
    <cellStyle name="IEAData 3" xfId="6435"/>
    <cellStyle name="inch.0" xfId="6436"/>
    <cellStyle name="inch.1" xfId="6437"/>
    <cellStyle name="inch².0" xfId="6438"/>
    <cellStyle name="inch².1" xfId="6439"/>
    <cellStyle name="Input 10" xfId="6440"/>
    <cellStyle name="Input 10 10" xfId="6441"/>
    <cellStyle name="Input 10 10 2" xfId="6442"/>
    <cellStyle name="Input 10 10 2 2" xfId="6443"/>
    <cellStyle name="Input 10 10 2 2 2" xfId="6444"/>
    <cellStyle name="Input 10 10 2 2 3" xfId="6445"/>
    <cellStyle name="Input 10 10 2 3" xfId="6446"/>
    <cellStyle name="Input 10 10 2 3 2" xfId="6447"/>
    <cellStyle name="Input 10 10 2 3 3" xfId="6448"/>
    <cellStyle name="Input 10 10 2 4" xfId="6449"/>
    <cellStyle name="Input 10 10 2 5" xfId="6450"/>
    <cellStyle name="Input 10 10 3" xfId="6451"/>
    <cellStyle name="Input 10 10 3 2" xfId="6452"/>
    <cellStyle name="Input 10 10 3 3" xfId="6453"/>
    <cellStyle name="Input 10 10 4" xfId="6454"/>
    <cellStyle name="Input 10 10 4 2" xfId="6455"/>
    <cellStyle name="Input 10 10 4 3" xfId="6456"/>
    <cellStyle name="Input 10 10 5" xfId="6457"/>
    <cellStyle name="Input 10 10 6" xfId="6458"/>
    <cellStyle name="Input 10 11" xfId="6459"/>
    <cellStyle name="Input 10 11 2" xfId="6460"/>
    <cellStyle name="Input 10 11 2 2" xfId="6461"/>
    <cellStyle name="Input 10 11 2 3" xfId="6462"/>
    <cellStyle name="Input 10 11 3" xfId="6463"/>
    <cellStyle name="Input 10 11 3 2" xfId="6464"/>
    <cellStyle name="Input 10 11 3 3" xfId="6465"/>
    <cellStyle name="Input 10 11 4" xfId="6466"/>
    <cellStyle name="Input 10 11 5" xfId="6467"/>
    <cellStyle name="Input 10 12" xfId="6468"/>
    <cellStyle name="Input 10 12 2" xfId="6469"/>
    <cellStyle name="Input 10 12 2 2" xfId="6470"/>
    <cellStyle name="Input 10 12 2 3" xfId="6471"/>
    <cellStyle name="Input 10 12 3" xfId="6472"/>
    <cellStyle name="Input 10 12 3 2" xfId="6473"/>
    <cellStyle name="Input 10 12 3 3" xfId="6474"/>
    <cellStyle name="Input 10 12 4" xfId="6475"/>
    <cellStyle name="Input 10 12 5" xfId="6476"/>
    <cellStyle name="Input 10 13" xfId="6477"/>
    <cellStyle name="Input 10 13 2" xfId="6478"/>
    <cellStyle name="Input 10 13 2 2" xfId="6479"/>
    <cellStyle name="Input 10 13 2 3" xfId="6480"/>
    <cellStyle name="Input 10 13 3" xfId="6481"/>
    <cellStyle name="Input 10 13 3 2" xfId="6482"/>
    <cellStyle name="Input 10 13 3 3" xfId="6483"/>
    <cellStyle name="Input 10 13 4" xfId="6484"/>
    <cellStyle name="Input 10 13 5" xfId="6485"/>
    <cellStyle name="Input 10 14" xfId="6486"/>
    <cellStyle name="Input 10 14 2" xfId="6487"/>
    <cellStyle name="Input 10 14 2 2" xfId="6488"/>
    <cellStyle name="Input 10 14 2 3" xfId="6489"/>
    <cellStyle name="Input 10 14 3" xfId="6490"/>
    <cellStyle name="Input 10 14 3 2" xfId="6491"/>
    <cellStyle name="Input 10 14 3 3" xfId="6492"/>
    <cellStyle name="Input 10 14 4" xfId="6493"/>
    <cellStyle name="Input 10 14 5" xfId="6494"/>
    <cellStyle name="Input 10 15" xfId="6495"/>
    <cellStyle name="Input 10 16" xfId="6496"/>
    <cellStyle name="Input 10 2" xfId="6497"/>
    <cellStyle name="Input 10 2 10" xfId="6498"/>
    <cellStyle name="Input 10 2 2" xfId="6499"/>
    <cellStyle name="Input 10 2 2 2" xfId="6500"/>
    <cellStyle name="Input 10 2 2 2 10" xfId="6501"/>
    <cellStyle name="Input 10 2 2 2 2" xfId="6502"/>
    <cellStyle name="Input 10 2 2 2 2 2" xfId="6503"/>
    <cellStyle name="Input 10 2 2 2 2 2 2" xfId="6504"/>
    <cellStyle name="Input 10 2 2 2 2 2 3" xfId="6505"/>
    <cellStyle name="Input 10 2 2 2 2 3" xfId="6506"/>
    <cellStyle name="Input 10 2 2 2 2 3 2" xfId="6507"/>
    <cellStyle name="Input 10 2 2 2 2 3 3" xfId="6508"/>
    <cellStyle name="Input 10 2 2 2 2 4" xfId="6509"/>
    <cellStyle name="Input 10 2 2 2 2 5" xfId="6510"/>
    <cellStyle name="Input 10 2 2 2 3" xfId="6511"/>
    <cellStyle name="Input 10 2 2 2 3 2" xfId="6512"/>
    <cellStyle name="Input 10 2 2 2 3 2 2" xfId="6513"/>
    <cellStyle name="Input 10 2 2 2 3 2 3" xfId="6514"/>
    <cellStyle name="Input 10 2 2 2 3 3" xfId="6515"/>
    <cellStyle name="Input 10 2 2 2 3 3 2" xfId="6516"/>
    <cellStyle name="Input 10 2 2 2 3 3 3" xfId="6517"/>
    <cellStyle name="Input 10 2 2 2 3 4" xfId="6518"/>
    <cellStyle name="Input 10 2 2 2 3 5" xfId="6519"/>
    <cellStyle name="Input 10 2 2 2 4" xfId="6520"/>
    <cellStyle name="Input 10 2 2 2 4 2" xfId="6521"/>
    <cellStyle name="Input 10 2 2 2 4 2 2" xfId="6522"/>
    <cellStyle name="Input 10 2 2 2 4 2 3" xfId="6523"/>
    <cellStyle name="Input 10 2 2 2 4 3" xfId="6524"/>
    <cellStyle name="Input 10 2 2 2 4 3 2" xfId="6525"/>
    <cellStyle name="Input 10 2 2 2 4 3 3" xfId="6526"/>
    <cellStyle name="Input 10 2 2 2 4 4" xfId="6527"/>
    <cellStyle name="Input 10 2 2 2 4 5" xfId="6528"/>
    <cellStyle name="Input 10 2 2 2 5" xfId="6529"/>
    <cellStyle name="Input 10 2 2 2 5 2" xfId="6530"/>
    <cellStyle name="Input 10 2 2 2 5 2 2" xfId="6531"/>
    <cellStyle name="Input 10 2 2 2 5 2 3" xfId="6532"/>
    <cellStyle name="Input 10 2 2 2 5 3" xfId="6533"/>
    <cellStyle name="Input 10 2 2 2 5 3 2" xfId="6534"/>
    <cellStyle name="Input 10 2 2 2 5 3 3" xfId="6535"/>
    <cellStyle name="Input 10 2 2 2 5 4" xfId="6536"/>
    <cellStyle name="Input 10 2 2 2 5 5" xfId="6537"/>
    <cellStyle name="Input 10 2 2 2 6" xfId="6538"/>
    <cellStyle name="Input 10 2 2 2 6 2" xfId="6539"/>
    <cellStyle name="Input 10 2 2 2 6 2 2" xfId="6540"/>
    <cellStyle name="Input 10 2 2 2 6 2 3" xfId="6541"/>
    <cellStyle name="Input 10 2 2 2 6 3" xfId="6542"/>
    <cellStyle name="Input 10 2 2 2 6 3 2" xfId="6543"/>
    <cellStyle name="Input 10 2 2 2 6 3 3" xfId="6544"/>
    <cellStyle name="Input 10 2 2 2 6 4" xfId="6545"/>
    <cellStyle name="Input 10 2 2 2 6 5" xfId="6546"/>
    <cellStyle name="Input 10 2 2 2 7" xfId="6547"/>
    <cellStyle name="Input 10 2 2 2 7 2" xfId="6548"/>
    <cellStyle name="Input 10 2 2 2 7 3" xfId="6549"/>
    <cellStyle name="Input 10 2 2 2 8" xfId="6550"/>
    <cellStyle name="Input 10 2 2 2 8 2" xfId="6551"/>
    <cellStyle name="Input 10 2 2 2 8 3" xfId="6552"/>
    <cellStyle name="Input 10 2 2 2 9" xfId="6553"/>
    <cellStyle name="Input 10 2 2 3" xfId="6554"/>
    <cellStyle name="Input 10 2 2 3 2" xfId="6555"/>
    <cellStyle name="Input 10 2 2 3 2 2" xfId="6556"/>
    <cellStyle name="Input 10 2 2 3 2 2 2" xfId="6557"/>
    <cellStyle name="Input 10 2 2 3 2 2 3" xfId="6558"/>
    <cellStyle name="Input 10 2 2 3 2 3" xfId="6559"/>
    <cellStyle name="Input 10 2 2 3 2 3 2" xfId="6560"/>
    <cellStyle name="Input 10 2 2 3 2 3 3" xfId="6561"/>
    <cellStyle name="Input 10 2 2 3 2 4" xfId="6562"/>
    <cellStyle name="Input 10 2 2 3 2 5" xfId="6563"/>
    <cellStyle name="Input 10 2 2 3 3" xfId="6564"/>
    <cellStyle name="Input 10 2 2 3 3 2" xfId="6565"/>
    <cellStyle name="Input 10 2 2 3 3 3" xfId="6566"/>
    <cellStyle name="Input 10 2 2 3 4" xfId="6567"/>
    <cellStyle name="Input 10 2 2 3 4 2" xfId="6568"/>
    <cellStyle name="Input 10 2 2 3 4 3" xfId="6569"/>
    <cellStyle name="Input 10 2 2 3 5" xfId="6570"/>
    <cellStyle name="Input 10 2 2 3 6" xfId="6571"/>
    <cellStyle name="Input 10 2 2 4" xfId="6572"/>
    <cellStyle name="Input 10 2 2 4 2" xfId="6573"/>
    <cellStyle name="Input 10 2 2 4 2 2" xfId="6574"/>
    <cellStyle name="Input 10 2 2 4 2 3" xfId="6575"/>
    <cellStyle name="Input 10 2 2 4 3" xfId="6576"/>
    <cellStyle name="Input 10 2 2 4 3 2" xfId="6577"/>
    <cellStyle name="Input 10 2 2 4 3 3" xfId="6578"/>
    <cellStyle name="Input 10 2 2 4 4" xfId="6579"/>
    <cellStyle name="Input 10 2 2 4 5" xfId="6580"/>
    <cellStyle name="Input 10 2 2 5" xfId="6581"/>
    <cellStyle name="Input 10 2 2 5 2" xfId="6582"/>
    <cellStyle name="Input 10 2 2 5 2 2" xfId="6583"/>
    <cellStyle name="Input 10 2 2 5 2 3" xfId="6584"/>
    <cellStyle name="Input 10 2 2 5 3" xfId="6585"/>
    <cellStyle name="Input 10 2 2 5 3 2" xfId="6586"/>
    <cellStyle name="Input 10 2 2 5 3 3" xfId="6587"/>
    <cellStyle name="Input 10 2 2 5 4" xfId="6588"/>
    <cellStyle name="Input 10 2 2 5 5" xfId="6589"/>
    <cellStyle name="Input 10 2 2 6" xfId="6590"/>
    <cellStyle name="Input 10 2 2 6 2" xfId="6591"/>
    <cellStyle name="Input 10 2 2 6 2 2" xfId="6592"/>
    <cellStyle name="Input 10 2 2 6 2 3" xfId="6593"/>
    <cellStyle name="Input 10 2 2 6 3" xfId="6594"/>
    <cellStyle name="Input 10 2 2 6 3 2" xfId="6595"/>
    <cellStyle name="Input 10 2 2 6 3 3" xfId="6596"/>
    <cellStyle name="Input 10 2 2 6 4" xfId="6597"/>
    <cellStyle name="Input 10 2 2 6 5" xfId="6598"/>
    <cellStyle name="Input 10 2 2 7" xfId="6599"/>
    <cellStyle name="Input 10 2 2 7 2" xfId="6600"/>
    <cellStyle name="Input 10 2 2 7 2 2" xfId="6601"/>
    <cellStyle name="Input 10 2 2 7 2 3" xfId="6602"/>
    <cellStyle name="Input 10 2 2 7 3" xfId="6603"/>
    <cellStyle name="Input 10 2 2 7 3 2" xfId="6604"/>
    <cellStyle name="Input 10 2 2 7 3 3" xfId="6605"/>
    <cellStyle name="Input 10 2 2 7 4" xfId="6606"/>
    <cellStyle name="Input 10 2 2 7 5" xfId="6607"/>
    <cellStyle name="Input 10 2 2 8" xfId="6608"/>
    <cellStyle name="Input 10 2 2 9" xfId="6609"/>
    <cellStyle name="Input 10 2 3" xfId="6610"/>
    <cellStyle name="Input 10 2 3 10" xfId="6611"/>
    <cellStyle name="Input 10 2 3 2" xfId="6612"/>
    <cellStyle name="Input 10 2 3 2 2" xfId="6613"/>
    <cellStyle name="Input 10 2 3 2 2 2" xfId="6614"/>
    <cellStyle name="Input 10 2 3 2 2 3" xfId="6615"/>
    <cellStyle name="Input 10 2 3 2 3" xfId="6616"/>
    <cellStyle name="Input 10 2 3 2 3 2" xfId="6617"/>
    <cellStyle name="Input 10 2 3 2 3 3" xfId="6618"/>
    <cellStyle name="Input 10 2 3 2 4" xfId="6619"/>
    <cellStyle name="Input 10 2 3 2 5" xfId="6620"/>
    <cellStyle name="Input 10 2 3 3" xfId="6621"/>
    <cellStyle name="Input 10 2 3 3 2" xfId="6622"/>
    <cellStyle name="Input 10 2 3 3 2 2" xfId="6623"/>
    <cellStyle name="Input 10 2 3 3 2 3" xfId="6624"/>
    <cellStyle name="Input 10 2 3 3 3" xfId="6625"/>
    <cellStyle name="Input 10 2 3 3 3 2" xfId="6626"/>
    <cellStyle name="Input 10 2 3 3 3 3" xfId="6627"/>
    <cellStyle name="Input 10 2 3 3 4" xfId="6628"/>
    <cellStyle name="Input 10 2 3 3 5" xfId="6629"/>
    <cellStyle name="Input 10 2 3 4" xfId="6630"/>
    <cellStyle name="Input 10 2 3 4 2" xfId="6631"/>
    <cellStyle name="Input 10 2 3 4 2 2" xfId="6632"/>
    <cellStyle name="Input 10 2 3 4 2 3" xfId="6633"/>
    <cellStyle name="Input 10 2 3 4 3" xfId="6634"/>
    <cellStyle name="Input 10 2 3 4 3 2" xfId="6635"/>
    <cellStyle name="Input 10 2 3 4 3 3" xfId="6636"/>
    <cellStyle name="Input 10 2 3 4 4" xfId="6637"/>
    <cellStyle name="Input 10 2 3 4 5" xfId="6638"/>
    <cellStyle name="Input 10 2 3 5" xfId="6639"/>
    <cellStyle name="Input 10 2 3 5 2" xfId="6640"/>
    <cellStyle name="Input 10 2 3 5 2 2" xfId="6641"/>
    <cellStyle name="Input 10 2 3 5 2 3" xfId="6642"/>
    <cellStyle name="Input 10 2 3 5 3" xfId="6643"/>
    <cellStyle name="Input 10 2 3 5 3 2" xfId="6644"/>
    <cellStyle name="Input 10 2 3 5 3 3" xfId="6645"/>
    <cellStyle name="Input 10 2 3 5 4" xfId="6646"/>
    <cellStyle name="Input 10 2 3 5 5" xfId="6647"/>
    <cellStyle name="Input 10 2 3 6" xfId="6648"/>
    <cellStyle name="Input 10 2 3 6 2" xfId="6649"/>
    <cellStyle name="Input 10 2 3 6 2 2" xfId="6650"/>
    <cellStyle name="Input 10 2 3 6 2 3" xfId="6651"/>
    <cellStyle name="Input 10 2 3 6 3" xfId="6652"/>
    <cellStyle name="Input 10 2 3 6 3 2" xfId="6653"/>
    <cellStyle name="Input 10 2 3 6 3 3" xfId="6654"/>
    <cellStyle name="Input 10 2 3 6 4" xfId="6655"/>
    <cellStyle name="Input 10 2 3 6 5" xfId="6656"/>
    <cellStyle name="Input 10 2 3 7" xfId="6657"/>
    <cellStyle name="Input 10 2 3 7 2" xfId="6658"/>
    <cellStyle name="Input 10 2 3 7 3" xfId="6659"/>
    <cellStyle name="Input 10 2 3 8" xfId="6660"/>
    <cellStyle name="Input 10 2 3 8 2" xfId="6661"/>
    <cellStyle name="Input 10 2 3 8 3" xfId="6662"/>
    <cellStyle name="Input 10 2 3 9" xfId="6663"/>
    <cellStyle name="Input 10 2 4" xfId="6664"/>
    <cellStyle name="Input 10 2 4 2" xfId="6665"/>
    <cellStyle name="Input 10 2 4 2 2" xfId="6666"/>
    <cellStyle name="Input 10 2 4 2 2 2" xfId="6667"/>
    <cellStyle name="Input 10 2 4 2 2 3" xfId="6668"/>
    <cellStyle name="Input 10 2 4 2 3" xfId="6669"/>
    <cellStyle name="Input 10 2 4 2 3 2" xfId="6670"/>
    <cellStyle name="Input 10 2 4 2 3 3" xfId="6671"/>
    <cellStyle name="Input 10 2 4 2 4" xfId="6672"/>
    <cellStyle name="Input 10 2 4 2 5" xfId="6673"/>
    <cellStyle name="Input 10 2 4 3" xfId="6674"/>
    <cellStyle name="Input 10 2 4 3 2" xfId="6675"/>
    <cellStyle name="Input 10 2 4 3 3" xfId="6676"/>
    <cellStyle name="Input 10 2 4 4" xfId="6677"/>
    <cellStyle name="Input 10 2 4 4 2" xfId="6678"/>
    <cellStyle name="Input 10 2 4 4 3" xfId="6679"/>
    <cellStyle name="Input 10 2 4 5" xfId="6680"/>
    <cellStyle name="Input 10 2 4 6" xfId="6681"/>
    <cellStyle name="Input 10 2 5" xfId="6682"/>
    <cellStyle name="Input 10 2 5 2" xfId="6683"/>
    <cellStyle name="Input 10 2 5 2 2" xfId="6684"/>
    <cellStyle name="Input 10 2 5 2 3" xfId="6685"/>
    <cellStyle name="Input 10 2 5 3" xfId="6686"/>
    <cellStyle name="Input 10 2 5 3 2" xfId="6687"/>
    <cellStyle name="Input 10 2 5 3 3" xfId="6688"/>
    <cellStyle name="Input 10 2 5 4" xfId="6689"/>
    <cellStyle name="Input 10 2 5 5" xfId="6690"/>
    <cellStyle name="Input 10 2 6" xfId="6691"/>
    <cellStyle name="Input 10 2 6 2" xfId="6692"/>
    <cellStyle name="Input 10 2 6 2 2" xfId="6693"/>
    <cellStyle name="Input 10 2 6 2 3" xfId="6694"/>
    <cellStyle name="Input 10 2 6 3" xfId="6695"/>
    <cellStyle name="Input 10 2 6 3 2" xfId="6696"/>
    <cellStyle name="Input 10 2 6 3 3" xfId="6697"/>
    <cellStyle name="Input 10 2 6 4" xfId="6698"/>
    <cellStyle name="Input 10 2 6 5" xfId="6699"/>
    <cellStyle name="Input 10 2 7" xfId="6700"/>
    <cellStyle name="Input 10 2 7 2" xfId="6701"/>
    <cellStyle name="Input 10 2 7 2 2" xfId="6702"/>
    <cellStyle name="Input 10 2 7 2 3" xfId="6703"/>
    <cellStyle name="Input 10 2 7 3" xfId="6704"/>
    <cellStyle name="Input 10 2 7 3 2" xfId="6705"/>
    <cellStyle name="Input 10 2 7 3 3" xfId="6706"/>
    <cellStyle name="Input 10 2 7 4" xfId="6707"/>
    <cellStyle name="Input 10 2 7 5" xfId="6708"/>
    <cellStyle name="Input 10 2 8" xfId="6709"/>
    <cellStyle name="Input 10 2 8 2" xfId="6710"/>
    <cellStyle name="Input 10 2 8 2 2" xfId="6711"/>
    <cellStyle name="Input 10 2 8 2 3" xfId="6712"/>
    <cellStyle name="Input 10 2 8 3" xfId="6713"/>
    <cellStyle name="Input 10 2 8 3 2" xfId="6714"/>
    <cellStyle name="Input 10 2 8 3 3" xfId="6715"/>
    <cellStyle name="Input 10 2 8 4" xfId="6716"/>
    <cellStyle name="Input 10 2 8 5" xfId="6717"/>
    <cellStyle name="Input 10 2 9" xfId="6718"/>
    <cellStyle name="Input 10 2_Subsidy" xfId="6719"/>
    <cellStyle name="Input 10 3" xfId="6720"/>
    <cellStyle name="Input 10 3 2" xfId="6721"/>
    <cellStyle name="Input 10 3 2 10" xfId="6722"/>
    <cellStyle name="Input 10 3 2 2" xfId="6723"/>
    <cellStyle name="Input 10 3 2 2 2" xfId="6724"/>
    <cellStyle name="Input 10 3 2 2 2 2" xfId="6725"/>
    <cellStyle name="Input 10 3 2 2 2 3" xfId="6726"/>
    <cellStyle name="Input 10 3 2 2 3" xfId="6727"/>
    <cellStyle name="Input 10 3 2 2 3 2" xfId="6728"/>
    <cellStyle name="Input 10 3 2 2 3 3" xfId="6729"/>
    <cellStyle name="Input 10 3 2 2 4" xfId="6730"/>
    <cellStyle name="Input 10 3 2 2 5" xfId="6731"/>
    <cellStyle name="Input 10 3 2 3" xfId="6732"/>
    <cellStyle name="Input 10 3 2 3 2" xfId="6733"/>
    <cellStyle name="Input 10 3 2 3 2 2" xfId="6734"/>
    <cellStyle name="Input 10 3 2 3 2 3" xfId="6735"/>
    <cellStyle name="Input 10 3 2 3 3" xfId="6736"/>
    <cellStyle name="Input 10 3 2 3 3 2" xfId="6737"/>
    <cellStyle name="Input 10 3 2 3 3 3" xfId="6738"/>
    <cellStyle name="Input 10 3 2 3 4" xfId="6739"/>
    <cellStyle name="Input 10 3 2 3 5" xfId="6740"/>
    <cellStyle name="Input 10 3 2 4" xfId="6741"/>
    <cellStyle name="Input 10 3 2 4 2" xfId="6742"/>
    <cellStyle name="Input 10 3 2 4 2 2" xfId="6743"/>
    <cellStyle name="Input 10 3 2 4 2 3" xfId="6744"/>
    <cellStyle name="Input 10 3 2 4 3" xfId="6745"/>
    <cellStyle name="Input 10 3 2 4 3 2" xfId="6746"/>
    <cellStyle name="Input 10 3 2 4 3 3" xfId="6747"/>
    <cellStyle name="Input 10 3 2 4 4" xfId="6748"/>
    <cellStyle name="Input 10 3 2 4 5" xfId="6749"/>
    <cellStyle name="Input 10 3 2 5" xfId="6750"/>
    <cellStyle name="Input 10 3 2 5 2" xfId="6751"/>
    <cellStyle name="Input 10 3 2 5 2 2" xfId="6752"/>
    <cellStyle name="Input 10 3 2 5 2 3" xfId="6753"/>
    <cellStyle name="Input 10 3 2 5 3" xfId="6754"/>
    <cellStyle name="Input 10 3 2 5 3 2" xfId="6755"/>
    <cellStyle name="Input 10 3 2 5 3 3" xfId="6756"/>
    <cellStyle name="Input 10 3 2 5 4" xfId="6757"/>
    <cellStyle name="Input 10 3 2 5 5" xfId="6758"/>
    <cellStyle name="Input 10 3 2 6" xfId="6759"/>
    <cellStyle name="Input 10 3 2 6 2" xfId="6760"/>
    <cellStyle name="Input 10 3 2 6 2 2" xfId="6761"/>
    <cellStyle name="Input 10 3 2 6 2 3" xfId="6762"/>
    <cellStyle name="Input 10 3 2 6 3" xfId="6763"/>
    <cellStyle name="Input 10 3 2 6 3 2" xfId="6764"/>
    <cellStyle name="Input 10 3 2 6 3 3" xfId="6765"/>
    <cellStyle name="Input 10 3 2 6 4" xfId="6766"/>
    <cellStyle name="Input 10 3 2 6 5" xfId="6767"/>
    <cellStyle name="Input 10 3 2 7" xfId="6768"/>
    <cellStyle name="Input 10 3 2 7 2" xfId="6769"/>
    <cellStyle name="Input 10 3 2 7 3" xfId="6770"/>
    <cellStyle name="Input 10 3 2 8" xfId="6771"/>
    <cellStyle name="Input 10 3 2 8 2" xfId="6772"/>
    <cellStyle name="Input 10 3 2 8 3" xfId="6773"/>
    <cellStyle name="Input 10 3 2 9" xfId="6774"/>
    <cellStyle name="Input 10 3 3" xfId="6775"/>
    <cellStyle name="Input 10 3 3 2" xfId="6776"/>
    <cellStyle name="Input 10 3 3 2 2" xfId="6777"/>
    <cellStyle name="Input 10 3 3 2 2 2" xfId="6778"/>
    <cellStyle name="Input 10 3 3 2 2 3" xfId="6779"/>
    <cellStyle name="Input 10 3 3 2 3" xfId="6780"/>
    <cellStyle name="Input 10 3 3 2 3 2" xfId="6781"/>
    <cellStyle name="Input 10 3 3 2 3 3" xfId="6782"/>
    <cellStyle name="Input 10 3 3 2 4" xfId="6783"/>
    <cellStyle name="Input 10 3 3 2 5" xfId="6784"/>
    <cellStyle name="Input 10 3 3 3" xfId="6785"/>
    <cellStyle name="Input 10 3 3 3 2" xfId="6786"/>
    <cellStyle name="Input 10 3 3 3 3" xfId="6787"/>
    <cellStyle name="Input 10 3 3 4" xfId="6788"/>
    <cellStyle name="Input 10 3 3 4 2" xfId="6789"/>
    <cellStyle name="Input 10 3 3 4 3" xfId="6790"/>
    <cellStyle name="Input 10 3 3 5" xfId="6791"/>
    <cellStyle name="Input 10 3 3 6" xfId="6792"/>
    <cellStyle name="Input 10 3 4" xfId="6793"/>
    <cellStyle name="Input 10 3 4 2" xfId="6794"/>
    <cellStyle name="Input 10 3 4 2 2" xfId="6795"/>
    <cellStyle name="Input 10 3 4 2 3" xfId="6796"/>
    <cellStyle name="Input 10 3 4 3" xfId="6797"/>
    <cellStyle name="Input 10 3 4 3 2" xfId="6798"/>
    <cellStyle name="Input 10 3 4 3 3" xfId="6799"/>
    <cellStyle name="Input 10 3 4 4" xfId="6800"/>
    <cellStyle name="Input 10 3 4 5" xfId="6801"/>
    <cellStyle name="Input 10 3 5" xfId="6802"/>
    <cellStyle name="Input 10 3 5 2" xfId="6803"/>
    <cellStyle name="Input 10 3 5 2 2" xfId="6804"/>
    <cellStyle name="Input 10 3 5 2 3" xfId="6805"/>
    <cellStyle name="Input 10 3 5 3" xfId="6806"/>
    <cellStyle name="Input 10 3 5 3 2" xfId="6807"/>
    <cellStyle name="Input 10 3 5 3 3" xfId="6808"/>
    <cellStyle name="Input 10 3 5 4" xfId="6809"/>
    <cellStyle name="Input 10 3 5 5" xfId="6810"/>
    <cellStyle name="Input 10 3 6" xfId="6811"/>
    <cellStyle name="Input 10 3 6 2" xfId="6812"/>
    <cellStyle name="Input 10 3 6 2 2" xfId="6813"/>
    <cellStyle name="Input 10 3 6 2 3" xfId="6814"/>
    <cellStyle name="Input 10 3 6 3" xfId="6815"/>
    <cellStyle name="Input 10 3 6 3 2" xfId="6816"/>
    <cellStyle name="Input 10 3 6 3 3" xfId="6817"/>
    <cellStyle name="Input 10 3 6 4" xfId="6818"/>
    <cellStyle name="Input 10 3 6 5" xfId="6819"/>
    <cellStyle name="Input 10 3 7" xfId="6820"/>
    <cellStyle name="Input 10 3 7 2" xfId="6821"/>
    <cellStyle name="Input 10 3 7 2 2" xfId="6822"/>
    <cellStyle name="Input 10 3 7 2 3" xfId="6823"/>
    <cellStyle name="Input 10 3 7 3" xfId="6824"/>
    <cellStyle name="Input 10 3 7 3 2" xfId="6825"/>
    <cellStyle name="Input 10 3 7 3 3" xfId="6826"/>
    <cellStyle name="Input 10 3 7 4" xfId="6827"/>
    <cellStyle name="Input 10 3 7 5" xfId="6828"/>
    <cellStyle name="Input 10 3 8" xfId="6829"/>
    <cellStyle name="Input 10 3 9" xfId="6830"/>
    <cellStyle name="Input 10 4" xfId="6831"/>
    <cellStyle name="Input 10 4 2" xfId="6832"/>
    <cellStyle name="Input 10 4 2 10" xfId="6833"/>
    <cellStyle name="Input 10 4 2 2" xfId="6834"/>
    <cellStyle name="Input 10 4 2 2 2" xfId="6835"/>
    <cellStyle name="Input 10 4 2 2 2 2" xfId="6836"/>
    <cellStyle name="Input 10 4 2 2 2 3" xfId="6837"/>
    <cellStyle name="Input 10 4 2 2 3" xfId="6838"/>
    <cellStyle name="Input 10 4 2 2 3 2" xfId="6839"/>
    <cellStyle name="Input 10 4 2 2 3 3" xfId="6840"/>
    <cellStyle name="Input 10 4 2 2 4" xfId="6841"/>
    <cellStyle name="Input 10 4 2 2 5" xfId="6842"/>
    <cellStyle name="Input 10 4 2 3" xfId="6843"/>
    <cellStyle name="Input 10 4 2 3 2" xfId="6844"/>
    <cellStyle name="Input 10 4 2 3 2 2" xfId="6845"/>
    <cellStyle name="Input 10 4 2 3 2 3" xfId="6846"/>
    <cellStyle name="Input 10 4 2 3 3" xfId="6847"/>
    <cellStyle name="Input 10 4 2 3 3 2" xfId="6848"/>
    <cellStyle name="Input 10 4 2 3 3 3" xfId="6849"/>
    <cellStyle name="Input 10 4 2 3 4" xfId="6850"/>
    <cellStyle name="Input 10 4 2 3 5" xfId="6851"/>
    <cellStyle name="Input 10 4 2 4" xfId="6852"/>
    <cellStyle name="Input 10 4 2 4 2" xfId="6853"/>
    <cellStyle name="Input 10 4 2 4 2 2" xfId="6854"/>
    <cellStyle name="Input 10 4 2 4 2 3" xfId="6855"/>
    <cellStyle name="Input 10 4 2 4 3" xfId="6856"/>
    <cellStyle name="Input 10 4 2 4 3 2" xfId="6857"/>
    <cellStyle name="Input 10 4 2 4 3 3" xfId="6858"/>
    <cellStyle name="Input 10 4 2 4 4" xfId="6859"/>
    <cellStyle name="Input 10 4 2 4 5" xfId="6860"/>
    <cellStyle name="Input 10 4 2 5" xfId="6861"/>
    <cellStyle name="Input 10 4 2 5 2" xfId="6862"/>
    <cellStyle name="Input 10 4 2 5 2 2" xfId="6863"/>
    <cellStyle name="Input 10 4 2 5 2 3" xfId="6864"/>
    <cellStyle name="Input 10 4 2 5 3" xfId="6865"/>
    <cellStyle name="Input 10 4 2 5 3 2" xfId="6866"/>
    <cellStyle name="Input 10 4 2 5 3 3" xfId="6867"/>
    <cellStyle name="Input 10 4 2 5 4" xfId="6868"/>
    <cellStyle name="Input 10 4 2 5 5" xfId="6869"/>
    <cellStyle name="Input 10 4 2 6" xfId="6870"/>
    <cellStyle name="Input 10 4 2 6 2" xfId="6871"/>
    <cellStyle name="Input 10 4 2 6 2 2" xfId="6872"/>
    <cellStyle name="Input 10 4 2 6 2 3" xfId="6873"/>
    <cellStyle name="Input 10 4 2 6 3" xfId="6874"/>
    <cellStyle name="Input 10 4 2 6 3 2" xfId="6875"/>
    <cellStyle name="Input 10 4 2 6 3 3" xfId="6876"/>
    <cellStyle name="Input 10 4 2 6 4" xfId="6877"/>
    <cellStyle name="Input 10 4 2 6 5" xfId="6878"/>
    <cellStyle name="Input 10 4 2 7" xfId="6879"/>
    <cellStyle name="Input 10 4 2 7 2" xfId="6880"/>
    <cellStyle name="Input 10 4 2 7 3" xfId="6881"/>
    <cellStyle name="Input 10 4 2 8" xfId="6882"/>
    <cellStyle name="Input 10 4 2 8 2" xfId="6883"/>
    <cellStyle name="Input 10 4 2 8 3" xfId="6884"/>
    <cellStyle name="Input 10 4 2 9" xfId="6885"/>
    <cellStyle name="Input 10 4 3" xfId="6886"/>
    <cellStyle name="Input 10 4 3 2" xfId="6887"/>
    <cellStyle name="Input 10 4 3 2 2" xfId="6888"/>
    <cellStyle name="Input 10 4 3 2 2 2" xfId="6889"/>
    <cellStyle name="Input 10 4 3 2 2 3" xfId="6890"/>
    <cellStyle name="Input 10 4 3 2 3" xfId="6891"/>
    <cellStyle name="Input 10 4 3 2 3 2" xfId="6892"/>
    <cellStyle name="Input 10 4 3 2 3 3" xfId="6893"/>
    <cellStyle name="Input 10 4 3 2 4" xfId="6894"/>
    <cellStyle name="Input 10 4 3 2 5" xfId="6895"/>
    <cellStyle name="Input 10 4 3 3" xfId="6896"/>
    <cellStyle name="Input 10 4 3 3 2" xfId="6897"/>
    <cellStyle name="Input 10 4 3 3 3" xfId="6898"/>
    <cellStyle name="Input 10 4 3 4" xfId="6899"/>
    <cellStyle name="Input 10 4 3 4 2" xfId="6900"/>
    <cellStyle name="Input 10 4 3 4 3" xfId="6901"/>
    <cellStyle name="Input 10 4 3 5" xfId="6902"/>
    <cellStyle name="Input 10 4 3 6" xfId="6903"/>
    <cellStyle name="Input 10 4 4" xfId="6904"/>
    <cellStyle name="Input 10 4 4 2" xfId="6905"/>
    <cellStyle name="Input 10 4 4 2 2" xfId="6906"/>
    <cellStyle name="Input 10 4 4 2 3" xfId="6907"/>
    <cellStyle name="Input 10 4 4 3" xfId="6908"/>
    <cellStyle name="Input 10 4 4 3 2" xfId="6909"/>
    <cellStyle name="Input 10 4 4 3 3" xfId="6910"/>
    <cellStyle name="Input 10 4 4 4" xfId="6911"/>
    <cellStyle name="Input 10 4 4 5" xfId="6912"/>
    <cellStyle name="Input 10 4 5" xfId="6913"/>
    <cellStyle name="Input 10 4 5 2" xfId="6914"/>
    <cellStyle name="Input 10 4 5 2 2" xfId="6915"/>
    <cellStyle name="Input 10 4 5 2 3" xfId="6916"/>
    <cellStyle name="Input 10 4 5 3" xfId="6917"/>
    <cellStyle name="Input 10 4 5 3 2" xfId="6918"/>
    <cellStyle name="Input 10 4 5 3 3" xfId="6919"/>
    <cellStyle name="Input 10 4 5 4" xfId="6920"/>
    <cellStyle name="Input 10 4 5 5" xfId="6921"/>
    <cellStyle name="Input 10 4 6" xfId="6922"/>
    <cellStyle name="Input 10 4 6 2" xfId="6923"/>
    <cellStyle name="Input 10 4 6 2 2" xfId="6924"/>
    <cellStyle name="Input 10 4 6 2 3" xfId="6925"/>
    <cellStyle name="Input 10 4 6 3" xfId="6926"/>
    <cellStyle name="Input 10 4 6 3 2" xfId="6927"/>
    <cellStyle name="Input 10 4 6 3 3" xfId="6928"/>
    <cellStyle name="Input 10 4 6 4" xfId="6929"/>
    <cellStyle name="Input 10 4 6 5" xfId="6930"/>
    <cellStyle name="Input 10 4 7" xfId="6931"/>
    <cellStyle name="Input 10 4 7 2" xfId="6932"/>
    <cellStyle name="Input 10 4 7 2 2" xfId="6933"/>
    <cellStyle name="Input 10 4 7 2 3" xfId="6934"/>
    <cellStyle name="Input 10 4 7 3" xfId="6935"/>
    <cellStyle name="Input 10 4 7 3 2" xfId="6936"/>
    <cellStyle name="Input 10 4 7 3 3" xfId="6937"/>
    <cellStyle name="Input 10 4 7 4" xfId="6938"/>
    <cellStyle name="Input 10 4 7 5" xfId="6939"/>
    <cellStyle name="Input 10 4 8" xfId="6940"/>
    <cellStyle name="Input 10 4 9" xfId="6941"/>
    <cellStyle name="Input 10 5" xfId="6942"/>
    <cellStyle name="Input 10 5 2" xfId="6943"/>
    <cellStyle name="Input 10 5 2 10" xfId="6944"/>
    <cellStyle name="Input 10 5 2 2" xfId="6945"/>
    <cellStyle name="Input 10 5 2 2 2" xfId="6946"/>
    <cellStyle name="Input 10 5 2 2 2 2" xfId="6947"/>
    <cellStyle name="Input 10 5 2 2 2 3" xfId="6948"/>
    <cellStyle name="Input 10 5 2 2 3" xfId="6949"/>
    <cellStyle name="Input 10 5 2 2 3 2" xfId="6950"/>
    <cellStyle name="Input 10 5 2 2 3 3" xfId="6951"/>
    <cellStyle name="Input 10 5 2 2 4" xfId="6952"/>
    <cellStyle name="Input 10 5 2 2 5" xfId="6953"/>
    <cellStyle name="Input 10 5 2 3" xfId="6954"/>
    <cellStyle name="Input 10 5 2 3 2" xfId="6955"/>
    <cellStyle name="Input 10 5 2 3 2 2" xfId="6956"/>
    <cellStyle name="Input 10 5 2 3 2 3" xfId="6957"/>
    <cellStyle name="Input 10 5 2 3 3" xfId="6958"/>
    <cellStyle name="Input 10 5 2 3 3 2" xfId="6959"/>
    <cellStyle name="Input 10 5 2 3 3 3" xfId="6960"/>
    <cellStyle name="Input 10 5 2 3 4" xfId="6961"/>
    <cellStyle name="Input 10 5 2 3 5" xfId="6962"/>
    <cellStyle name="Input 10 5 2 4" xfId="6963"/>
    <cellStyle name="Input 10 5 2 4 2" xfId="6964"/>
    <cellStyle name="Input 10 5 2 4 2 2" xfId="6965"/>
    <cellStyle name="Input 10 5 2 4 2 3" xfId="6966"/>
    <cellStyle name="Input 10 5 2 4 3" xfId="6967"/>
    <cellStyle name="Input 10 5 2 4 3 2" xfId="6968"/>
    <cellStyle name="Input 10 5 2 4 3 3" xfId="6969"/>
    <cellStyle name="Input 10 5 2 4 4" xfId="6970"/>
    <cellStyle name="Input 10 5 2 4 5" xfId="6971"/>
    <cellStyle name="Input 10 5 2 5" xfId="6972"/>
    <cellStyle name="Input 10 5 2 5 2" xfId="6973"/>
    <cellStyle name="Input 10 5 2 5 2 2" xfId="6974"/>
    <cellStyle name="Input 10 5 2 5 2 3" xfId="6975"/>
    <cellStyle name="Input 10 5 2 5 3" xfId="6976"/>
    <cellStyle name="Input 10 5 2 5 3 2" xfId="6977"/>
    <cellStyle name="Input 10 5 2 5 3 3" xfId="6978"/>
    <cellStyle name="Input 10 5 2 5 4" xfId="6979"/>
    <cellStyle name="Input 10 5 2 5 5" xfId="6980"/>
    <cellStyle name="Input 10 5 2 6" xfId="6981"/>
    <cellStyle name="Input 10 5 2 6 2" xfId="6982"/>
    <cellStyle name="Input 10 5 2 6 2 2" xfId="6983"/>
    <cellStyle name="Input 10 5 2 6 2 3" xfId="6984"/>
    <cellStyle name="Input 10 5 2 6 3" xfId="6985"/>
    <cellStyle name="Input 10 5 2 6 3 2" xfId="6986"/>
    <cellStyle name="Input 10 5 2 6 3 3" xfId="6987"/>
    <cellStyle name="Input 10 5 2 6 4" xfId="6988"/>
    <cellStyle name="Input 10 5 2 6 5" xfId="6989"/>
    <cellStyle name="Input 10 5 2 7" xfId="6990"/>
    <cellStyle name="Input 10 5 2 7 2" xfId="6991"/>
    <cellStyle name="Input 10 5 2 7 3" xfId="6992"/>
    <cellStyle name="Input 10 5 2 8" xfId="6993"/>
    <cellStyle name="Input 10 5 2 8 2" xfId="6994"/>
    <cellStyle name="Input 10 5 2 8 3" xfId="6995"/>
    <cellStyle name="Input 10 5 2 9" xfId="6996"/>
    <cellStyle name="Input 10 5 3" xfId="6997"/>
    <cellStyle name="Input 10 5 3 2" xfId="6998"/>
    <cellStyle name="Input 10 5 3 2 2" xfId="6999"/>
    <cellStyle name="Input 10 5 3 2 2 2" xfId="7000"/>
    <cellStyle name="Input 10 5 3 2 2 3" xfId="7001"/>
    <cellStyle name="Input 10 5 3 2 3" xfId="7002"/>
    <cellStyle name="Input 10 5 3 2 3 2" xfId="7003"/>
    <cellStyle name="Input 10 5 3 2 3 3" xfId="7004"/>
    <cellStyle name="Input 10 5 3 2 4" xfId="7005"/>
    <cellStyle name="Input 10 5 3 2 5" xfId="7006"/>
    <cellStyle name="Input 10 5 3 3" xfId="7007"/>
    <cellStyle name="Input 10 5 3 3 2" xfId="7008"/>
    <cellStyle name="Input 10 5 3 3 3" xfId="7009"/>
    <cellStyle name="Input 10 5 3 4" xfId="7010"/>
    <cellStyle name="Input 10 5 3 4 2" xfId="7011"/>
    <cellStyle name="Input 10 5 3 4 3" xfId="7012"/>
    <cellStyle name="Input 10 5 3 5" xfId="7013"/>
    <cellStyle name="Input 10 5 3 6" xfId="7014"/>
    <cellStyle name="Input 10 5 4" xfId="7015"/>
    <cellStyle name="Input 10 5 4 2" xfId="7016"/>
    <cellStyle name="Input 10 5 4 2 2" xfId="7017"/>
    <cellStyle name="Input 10 5 4 2 3" xfId="7018"/>
    <cellStyle name="Input 10 5 4 3" xfId="7019"/>
    <cellStyle name="Input 10 5 4 3 2" xfId="7020"/>
    <cellStyle name="Input 10 5 4 3 3" xfId="7021"/>
    <cellStyle name="Input 10 5 4 4" xfId="7022"/>
    <cellStyle name="Input 10 5 4 5" xfId="7023"/>
    <cellStyle name="Input 10 5 5" xfId="7024"/>
    <cellStyle name="Input 10 5 5 2" xfId="7025"/>
    <cellStyle name="Input 10 5 5 2 2" xfId="7026"/>
    <cellStyle name="Input 10 5 5 2 3" xfId="7027"/>
    <cellStyle name="Input 10 5 5 3" xfId="7028"/>
    <cellStyle name="Input 10 5 5 3 2" xfId="7029"/>
    <cellStyle name="Input 10 5 5 3 3" xfId="7030"/>
    <cellStyle name="Input 10 5 5 4" xfId="7031"/>
    <cellStyle name="Input 10 5 5 5" xfId="7032"/>
    <cellStyle name="Input 10 5 6" xfId="7033"/>
    <cellStyle name="Input 10 5 6 2" xfId="7034"/>
    <cellStyle name="Input 10 5 6 2 2" xfId="7035"/>
    <cellStyle name="Input 10 5 6 2 3" xfId="7036"/>
    <cellStyle name="Input 10 5 6 3" xfId="7037"/>
    <cellStyle name="Input 10 5 6 3 2" xfId="7038"/>
    <cellStyle name="Input 10 5 6 3 3" xfId="7039"/>
    <cellStyle name="Input 10 5 6 4" xfId="7040"/>
    <cellStyle name="Input 10 5 6 5" xfId="7041"/>
    <cellStyle name="Input 10 5 7" xfId="7042"/>
    <cellStyle name="Input 10 5 7 2" xfId="7043"/>
    <cellStyle name="Input 10 5 7 2 2" xfId="7044"/>
    <cellStyle name="Input 10 5 7 2 3" xfId="7045"/>
    <cellStyle name="Input 10 5 7 3" xfId="7046"/>
    <cellStyle name="Input 10 5 7 3 2" xfId="7047"/>
    <cellStyle name="Input 10 5 7 3 3" xfId="7048"/>
    <cellStyle name="Input 10 5 7 4" xfId="7049"/>
    <cellStyle name="Input 10 5 7 5" xfId="7050"/>
    <cellStyle name="Input 10 5 8" xfId="7051"/>
    <cellStyle name="Input 10 5 9" xfId="7052"/>
    <cellStyle name="Input 10 6" xfId="7053"/>
    <cellStyle name="Input 10 6 2" xfId="7054"/>
    <cellStyle name="Input 10 6 2 10" xfId="7055"/>
    <cellStyle name="Input 10 6 2 2" xfId="7056"/>
    <cellStyle name="Input 10 6 2 2 2" xfId="7057"/>
    <cellStyle name="Input 10 6 2 2 2 2" xfId="7058"/>
    <cellStyle name="Input 10 6 2 2 2 3" xfId="7059"/>
    <cellStyle name="Input 10 6 2 2 3" xfId="7060"/>
    <cellStyle name="Input 10 6 2 2 3 2" xfId="7061"/>
    <cellStyle name="Input 10 6 2 2 3 3" xfId="7062"/>
    <cellStyle name="Input 10 6 2 2 4" xfId="7063"/>
    <cellStyle name="Input 10 6 2 2 5" xfId="7064"/>
    <cellStyle name="Input 10 6 2 3" xfId="7065"/>
    <cellStyle name="Input 10 6 2 3 2" xfId="7066"/>
    <cellStyle name="Input 10 6 2 3 2 2" xfId="7067"/>
    <cellStyle name="Input 10 6 2 3 2 3" xfId="7068"/>
    <cellStyle name="Input 10 6 2 3 3" xfId="7069"/>
    <cellStyle name="Input 10 6 2 3 3 2" xfId="7070"/>
    <cellStyle name="Input 10 6 2 3 3 3" xfId="7071"/>
    <cellStyle name="Input 10 6 2 3 4" xfId="7072"/>
    <cellStyle name="Input 10 6 2 3 5" xfId="7073"/>
    <cellStyle name="Input 10 6 2 4" xfId="7074"/>
    <cellStyle name="Input 10 6 2 4 2" xfId="7075"/>
    <cellStyle name="Input 10 6 2 4 2 2" xfId="7076"/>
    <cellStyle name="Input 10 6 2 4 2 3" xfId="7077"/>
    <cellStyle name="Input 10 6 2 4 3" xfId="7078"/>
    <cellStyle name="Input 10 6 2 4 3 2" xfId="7079"/>
    <cellStyle name="Input 10 6 2 4 3 3" xfId="7080"/>
    <cellStyle name="Input 10 6 2 4 4" xfId="7081"/>
    <cellStyle name="Input 10 6 2 4 5" xfId="7082"/>
    <cellStyle name="Input 10 6 2 5" xfId="7083"/>
    <cellStyle name="Input 10 6 2 5 2" xfId="7084"/>
    <cellStyle name="Input 10 6 2 5 2 2" xfId="7085"/>
    <cellStyle name="Input 10 6 2 5 2 3" xfId="7086"/>
    <cellStyle name="Input 10 6 2 5 3" xfId="7087"/>
    <cellStyle name="Input 10 6 2 5 3 2" xfId="7088"/>
    <cellStyle name="Input 10 6 2 5 3 3" xfId="7089"/>
    <cellStyle name="Input 10 6 2 5 4" xfId="7090"/>
    <cellStyle name="Input 10 6 2 5 5" xfId="7091"/>
    <cellStyle name="Input 10 6 2 6" xfId="7092"/>
    <cellStyle name="Input 10 6 2 6 2" xfId="7093"/>
    <cellStyle name="Input 10 6 2 6 2 2" xfId="7094"/>
    <cellStyle name="Input 10 6 2 6 2 3" xfId="7095"/>
    <cellStyle name="Input 10 6 2 6 3" xfId="7096"/>
    <cellStyle name="Input 10 6 2 6 3 2" xfId="7097"/>
    <cellStyle name="Input 10 6 2 6 3 3" xfId="7098"/>
    <cellStyle name="Input 10 6 2 6 4" xfId="7099"/>
    <cellStyle name="Input 10 6 2 6 5" xfId="7100"/>
    <cellStyle name="Input 10 6 2 7" xfId="7101"/>
    <cellStyle name="Input 10 6 2 7 2" xfId="7102"/>
    <cellStyle name="Input 10 6 2 7 3" xfId="7103"/>
    <cellStyle name="Input 10 6 2 8" xfId="7104"/>
    <cellStyle name="Input 10 6 2 8 2" xfId="7105"/>
    <cellStyle name="Input 10 6 2 8 3" xfId="7106"/>
    <cellStyle name="Input 10 6 2 9" xfId="7107"/>
    <cellStyle name="Input 10 6 3" xfId="7108"/>
    <cellStyle name="Input 10 6 3 2" xfId="7109"/>
    <cellStyle name="Input 10 6 3 2 2" xfId="7110"/>
    <cellStyle name="Input 10 6 3 2 2 2" xfId="7111"/>
    <cellStyle name="Input 10 6 3 2 2 3" xfId="7112"/>
    <cellStyle name="Input 10 6 3 2 3" xfId="7113"/>
    <cellStyle name="Input 10 6 3 2 3 2" xfId="7114"/>
    <cellStyle name="Input 10 6 3 2 3 3" xfId="7115"/>
    <cellStyle name="Input 10 6 3 2 4" xfId="7116"/>
    <cellStyle name="Input 10 6 3 2 5" xfId="7117"/>
    <cellStyle name="Input 10 6 3 3" xfId="7118"/>
    <cellStyle name="Input 10 6 3 3 2" xfId="7119"/>
    <cellStyle name="Input 10 6 3 3 3" xfId="7120"/>
    <cellStyle name="Input 10 6 3 4" xfId="7121"/>
    <cellStyle name="Input 10 6 3 4 2" xfId="7122"/>
    <cellStyle name="Input 10 6 3 4 3" xfId="7123"/>
    <cellStyle name="Input 10 6 3 5" xfId="7124"/>
    <cellStyle name="Input 10 6 3 6" xfId="7125"/>
    <cellStyle name="Input 10 6 4" xfId="7126"/>
    <cellStyle name="Input 10 6 4 2" xfId="7127"/>
    <cellStyle name="Input 10 6 4 2 2" xfId="7128"/>
    <cellStyle name="Input 10 6 4 2 3" xfId="7129"/>
    <cellStyle name="Input 10 6 4 3" xfId="7130"/>
    <cellStyle name="Input 10 6 4 3 2" xfId="7131"/>
    <cellStyle name="Input 10 6 4 3 3" xfId="7132"/>
    <cellStyle name="Input 10 6 4 4" xfId="7133"/>
    <cellStyle name="Input 10 6 4 5" xfId="7134"/>
    <cellStyle name="Input 10 6 5" xfId="7135"/>
    <cellStyle name="Input 10 6 5 2" xfId="7136"/>
    <cellStyle name="Input 10 6 5 2 2" xfId="7137"/>
    <cellStyle name="Input 10 6 5 2 3" xfId="7138"/>
    <cellStyle name="Input 10 6 5 3" xfId="7139"/>
    <cellStyle name="Input 10 6 5 3 2" xfId="7140"/>
    <cellStyle name="Input 10 6 5 3 3" xfId="7141"/>
    <cellStyle name="Input 10 6 5 4" xfId="7142"/>
    <cellStyle name="Input 10 6 5 5" xfId="7143"/>
    <cellStyle name="Input 10 6 6" xfId="7144"/>
    <cellStyle name="Input 10 6 6 2" xfId="7145"/>
    <cellStyle name="Input 10 6 6 2 2" xfId="7146"/>
    <cellStyle name="Input 10 6 6 2 3" xfId="7147"/>
    <cellStyle name="Input 10 6 6 3" xfId="7148"/>
    <cellStyle name="Input 10 6 6 3 2" xfId="7149"/>
    <cellStyle name="Input 10 6 6 3 3" xfId="7150"/>
    <cellStyle name="Input 10 6 6 4" xfId="7151"/>
    <cellStyle name="Input 10 6 6 5" xfId="7152"/>
    <cellStyle name="Input 10 6 7" xfId="7153"/>
    <cellStyle name="Input 10 6 7 2" xfId="7154"/>
    <cellStyle name="Input 10 6 7 2 2" xfId="7155"/>
    <cellStyle name="Input 10 6 7 2 3" xfId="7156"/>
    <cellStyle name="Input 10 6 7 3" xfId="7157"/>
    <cellStyle name="Input 10 6 7 3 2" xfId="7158"/>
    <cellStyle name="Input 10 6 7 3 3" xfId="7159"/>
    <cellStyle name="Input 10 6 7 4" xfId="7160"/>
    <cellStyle name="Input 10 6 7 5" xfId="7161"/>
    <cellStyle name="Input 10 6 8" xfId="7162"/>
    <cellStyle name="Input 10 6 9" xfId="7163"/>
    <cellStyle name="Input 10 7" xfId="7164"/>
    <cellStyle name="Input 10 7 2" xfId="7165"/>
    <cellStyle name="Input 10 7 2 10" xfId="7166"/>
    <cellStyle name="Input 10 7 2 2" xfId="7167"/>
    <cellStyle name="Input 10 7 2 2 2" xfId="7168"/>
    <cellStyle name="Input 10 7 2 2 2 2" xfId="7169"/>
    <cellStyle name="Input 10 7 2 2 2 3" xfId="7170"/>
    <cellStyle name="Input 10 7 2 2 3" xfId="7171"/>
    <cellStyle name="Input 10 7 2 2 3 2" xfId="7172"/>
    <cellStyle name="Input 10 7 2 2 3 3" xfId="7173"/>
    <cellStyle name="Input 10 7 2 2 4" xfId="7174"/>
    <cellStyle name="Input 10 7 2 2 5" xfId="7175"/>
    <cellStyle name="Input 10 7 2 3" xfId="7176"/>
    <cellStyle name="Input 10 7 2 3 2" xfId="7177"/>
    <cellStyle name="Input 10 7 2 3 2 2" xfId="7178"/>
    <cellStyle name="Input 10 7 2 3 2 3" xfId="7179"/>
    <cellStyle name="Input 10 7 2 3 3" xfId="7180"/>
    <cellStyle name="Input 10 7 2 3 3 2" xfId="7181"/>
    <cellStyle name="Input 10 7 2 3 3 3" xfId="7182"/>
    <cellStyle name="Input 10 7 2 3 4" xfId="7183"/>
    <cellStyle name="Input 10 7 2 3 5" xfId="7184"/>
    <cellStyle name="Input 10 7 2 4" xfId="7185"/>
    <cellStyle name="Input 10 7 2 4 2" xfId="7186"/>
    <cellStyle name="Input 10 7 2 4 2 2" xfId="7187"/>
    <cellStyle name="Input 10 7 2 4 2 3" xfId="7188"/>
    <cellStyle name="Input 10 7 2 4 3" xfId="7189"/>
    <cellStyle name="Input 10 7 2 4 3 2" xfId="7190"/>
    <cellStyle name="Input 10 7 2 4 3 3" xfId="7191"/>
    <cellStyle name="Input 10 7 2 4 4" xfId="7192"/>
    <cellStyle name="Input 10 7 2 4 5" xfId="7193"/>
    <cellStyle name="Input 10 7 2 5" xfId="7194"/>
    <cellStyle name="Input 10 7 2 5 2" xfId="7195"/>
    <cellStyle name="Input 10 7 2 5 2 2" xfId="7196"/>
    <cellStyle name="Input 10 7 2 5 2 3" xfId="7197"/>
    <cellStyle name="Input 10 7 2 5 3" xfId="7198"/>
    <cellStyle name="Input 10 7 2 5 3 2" xfId="7199"/>
    <cellStyle name="Input 10 7 2 5 3 3" xfId="7200"/>
    <cellStyle name="Input 10 7 2 5 4" xfId="7201"/>
    <cellStyle name="Input 10 7 2 5 5" xfId="7202"/>
    <cellStyle name="Input 10 7 2 6" xfId="7203"/>
    <cellStyle name="Input 10 7 2 6 2" xfId="7204"/>
    <cellStyle name="Input 10 7 2 6 2 2" xfId="7205"/>
    <cellStyle name="Input 10 7 2 6 2 3" xfId="7206"/>
    <cellStyle name="Input 10 7 2 6 3" xfId="7207"/>
    <cellStyle name="Input 10 7 2 6 3 2" xfId="7208"/>
    <cellStyle name="Input 10 7 2 6 3 3" xfId="7209"/>
    <cellStyle name="Input 10 7 2 6 4" xfId="7210"/>
    <cellStyle name="Input 10 7 2 6 5" xfId="7211"/>
    <cellStyle name="Input 10 7 2 7" xfId="7212"/>
    <cellStyle name="Input 10 7 2 7 2" xfId="7213"/>
    <cellStyle name="Input 10 7 2 7 3" xfId="7214"/>
    <cellStyle name="Input 10 7 2 8" xfId="7215"/>
    <cellStyle name="Input 10 7 2 8 2" xfId="7216"/>
    <cellStyle name="Input 10 7 2 8 3" xfId="7217"/>
    <cellStyle name="Input 10 7 2 9" xfId="7218"/>
    <cellStyle name="Input 10 7 3" xfId="7219"/>
    <cellStyle name="Input 10 7 3 2" xfId="7220"/>
    <cellStyle name="Input 10 7 3 2 2" xfId="7221"/>
    <cellStyle name="Input 10 7 3 2 2 2" xfId="7222"/>
    <cellStyle name="Input 10 7 3 2 2 3" xfId="7223"/>
    <cellStyle name="Input 10 7 3 2 3" xfId="7224"/>
    <cellStyle name="Input 10 7 3 2 3 2" xfId="7225"/>
    <cellStyle name="Input 10 7 3 2 3 3" xfId="7226"/>
    <cellStyle name="Input 10 7 3 2 4" xfId="7227"/>
    <cellStyle name="Input 10 7 3 2 5" xfId="7228"/>
    <cellStyle name="Input 10 7 3 3" xfId="7229"/>
    <cellStyle name="Input 10 7 3 3 2" xfId="7230"/>
    <cellStyle name="Input 10 7 3 3 3" xfId="7231"/>
    <cellStyle name="Input 10 7 3 4" xfId="7232"/>
    <cellStyle name="Input 10 7 3 4 2" xfId="7233"/>
    <cellStyle name="Input 10 7 3 4 3" xfId="7234"/>
    <cellStyle name="Input 10 7 3 5" xfId="7235"/>
    <cellStyle name="Input 10 7 3 6" xfId="7236"/>
    <cellStyle name="Input 10 7 4" xfId="7237"/>
    <cellStyle name="Input 10 7 4 2" xfId="7238"/>
    <cellStyle name="Input 10 7 4 2 2" xfId="7239"/>
    <cellStyle name="Input 10 7 4 2 3" xfId="7240"/>
    <cellStyle name="Input 10 7 4 3" xfId="7241"/>
    <cellStyle name="Input 10 7 4 3 2" xfId="7242"/>
    <cellStyle name="Input 10 7 4 3 3" xfId="7243"/>
    <cellStyle name="Input 10 7 4 4" xfId="7244"/>
    <cellStyle name="Input 10 7 4 5" xfId="7245"/>
    <cellStyle name="Input 10 7 5" xfId="7246"/>
    <cellStyle name="Input 10 7 5 2" xfId="7247"/>
    <cellStyle name="Input 10 7 5 2 2" xfId="7248"/>
    <cellStyle name="Input 10 7 5 2 3" xfId="7249"/>
    <cellStyle name="Input 10 7 5 3" xfId="7250"/>
    <cellStyle name="Input 10 7 5 3 2" xfId="7251"/>
    <cellStyle name="Input 10 7 5 3 3" xfId="7252"/>
    <cellStyle name="Input 10 7 5 4" xfId="7253"/>
    <cellStyle name="Input 10 7 5 5" xfId="7254"/>
    <cellStyle name="Input 10 7 6" xfId="7255"/>
    <cellStyle name="Input 10 7 6 2" xfId="7256"/>
    <cellStyle name="Input 10 7 6 2 2" xfId="7257"/>
    <cellStyle name="Input 10 7 6 2 3" xfId="7258"/>
    <cellStyle name="Input 10 7 6 3" xfId="7259"/>
    <cellStyle name="Input 10 7 6 3 2" xfId="7260"/>
    <cellStyle name="Input 10 7 6 3 3" xfId="7261"/>
    <cellStyle name="Input 10 7 6 4" xfId="7262"/>
    <cellStyle name="Input 10 7 6 5" xfId="7263"/>
    <cellStyle name="Input 10 7 7" xfId="7264"/>
    <cellStyle name="Input 10 7 7 2" xfId="7265"/>
    <cellStyle name="Input 10 7 7 2 2" xfId="7266"/>
    <cellStyle name="Input 10 7 7 2 3" xfId="7267"/>
    <cellStyle name="Input 10 7 7 3" xfId="7268"/>
    <cellStyle name="Input 10 7 7 3 2" xfId="7269"/>
    <cellStyle name="Input 10 7 7 3 3" xfId="7270"/>
    <cellStyle name="Input 10 7 7 4" xfId="7271"/>
    <cellStyle name="Input 10 7 7 5" xfId="7272"/>
    <cellStyle name="Input 10 7 8" xfId="7273"/>
    <cellStyle name="Input 10 7 9" xfId="7274"/>
    <cellStyle name="Input 10 8" xfId="7275"/>
    <cellStyle name="Input 10 8 2" xfId="7276"/>
    <cellStyle name="Input 10 8 2 10" xfId="7277"/>
    <cellStyle name="Input 10 8 2 2" xfId="7278"/>
    <cellStyle name="Input 10 8 2 2 2" xfId="7279"/>
    <cellStyle name="Input 10 8 2 2 2 2" xfId="7280"/>
    <cellStyle name="Input 10 8 2 2 2 3" xfId="7281"/>
    <cellStyle name="Input 10 8 2 2 3" xfId="7282"/>
    <cellStyle name="Input 10 8 2 2 3 2" xfId="7283"/>
    <cellStyle name="Input 10 8 2 2 3 3" xfId="7284"/>
    <cellStyle name="Input 10 8 2 2 4" xfId="7285"/>
    <cellStyle name="Input 10 8 2 2 5" xfId="7286"/>
    <cellStyle name="Input 10 8 2 3" xfId="7287"/>
    <cellStyle name="Input 10 8 2 3 2" xfId="7288"/>
    <cellStyle name="Input 10 8 2 3 2 2" xfId="7289"/>
    <cellStyle name="Input 10 8 2 3 2 3" xfId="7290"/>
    <cellStyle name="Input 10 8 2 3 3" xfId="7291"/>
    <cellStyle name="Input 10 8 2 3 3 2" xfId="7292"/>
    <cellStyle name="Input 10 8 2 3 3 3" xfId="7293"/>
    <cellStyle name="Input 10 8 2 3 4" xfId="7294"/>
    <cellStyle name="Input 10 8 2 3 5" xfId="7295"/>
    <cellStyle name="Input 10 8 2 4" xfId="7296"/>
    <cellStyle name="Input 10 8 2 4 2" xfId="7297"/>
    <cellStyle name="Input 10 8 2 4 2 2" xfId="7298"/>
    <cellStyle name="Input 10 8 2 4 2 3" xfId="7299"/>
    <cellStyle name="Input 10 8 2 4 3" xfId="7300"/>
    <cellStyle name="Input 10 8 2 4 3 2" xfId="7301"/>
    <cellStyle name="Input 10 8 2 4 3 3" xfId="7302"/>
    <cellStyle name="Input 10 8 2 4 4" xfId="7303"/>
    <cellStyle name="Input 10 8 2 4 5" xfId="7304"/>
    <cellStyle name="Input 10 8 2 5" xfId="7305"/>
    <cellStyle name="Input 10 8 2 5 2" xfId="7306"/>
    <cellStyle name="Input 10 8 2 5 2 2" xfId="7307"/>
    <cellStyle name="Input 10 8 2 5 2 3" xfId="7308"/>
    <cellStyle name="Input 10 8 2 5 3" xfId="7309"/>
    <cellStyle name="Input 10 8 2 5 3 2" xfId="7310"/>
    <cellStyle name="Input 10 8 2 5 3 3" xfId="7311"/>
    <cellStyle name="Input 10 8 2 5 4" xfId="7312"/>
    <cellStyle name="Input 10 8 2 5 5" xfId="7313"/>
    <cellStyle name="Input 10 8 2 6" xfId="7314"/>
    <cellStyle name="Input 10 8 2 6 2" xfId="7315"/>
    <cellStyle name="Input 10 8 2 6 2 2" xfId="7316"/>
    <cellStyle name="Input 10 8 2 6 2 3" xfId="7317"/>
    <cellStyle name="Input 10 8 2 6 3" xfId="7318"/>
    <cellStyle name="Input 10 8 2 6 3 2" xfId="7319"/>
    <cellStyle name="Input 10 8 2 6 3 3" xfId="7320"/>
    <cellStyle name="Input 10 8 2 6 4" xfId="7321"/>
    <cellStyle name="Input 10 8 2 6 5" xfId="7322"/>
    <cellStyle name="Input 10 8 2 7" xfId="7323"/>
    <cellStyle name="Input 10 8 2 7 2" xfId="7324"/>
    <cellStyle name="Input 10 8 2 7 3" xfId="7325"/>
    <cellStyle name="Input 10 8 2 8" xfId="7326"/>
    <cellStyle name="Input 10 8 2 8 2" xfId="7327"/>
    <cellStyle name="Input 10 8 2 8 3" xfId="7328"/>
    <cellStyle name="Input 10 8 2 9" xfId="7329"/>
    <cellStyle name="Input 10 8 3" xfId="7330"/>
    <cellStyle name="Input 10 8 3 2" xfId="7331"/>
    <cellStyle name="Input 10 8 3 2 2" xfId="7332"/>
    <cellStyle name="Input 10 8 3 2 2 2" xfId="7333"/>
    <cellStyle name="Input 10 8 3 2 2 3" xfId="7334"/>
    <cellStyle name="Input 10 8 3 2 3" xfId="7335"/>
    <cellStyle name="Input 10 8 3 2 3 2" xfId="7336"/>
    <cellStyle name="Input 10 8 3 2 3 3" xfId="7337"/>
    <cellStyle name="Input 10 8 3 2 4" xfId="7338"/>
    <cellStyle name="Input 10 8 3 2 5" xfId="7339"/>
    <cellStyle name="Input 10 8 3 3" xfId="7340"/>
    <cellStyle name="Input 10 8 3 3 2" xfId="7341"/>
    <cellStyle name="Input 10 8 3 3 3" xfId="7342"/>
    <cellStyle name="Input 10 8 3 4" xfId="7343"/>
    <cellStyle name="Input 10 8 3 4 2" xfId="7344"/>
    <cellStyle name="Input 10 8 3 4 3" xfId="7345"/>
    <cellStyle name="Input 10 8 3 5" xfId="7346"/>
    <cellStyle name="Input 10 8 3 6" xfId="7347"/>
    <cellStyle name="Input 10 8 4" xfId="7348"/>
    <cellStyle name="Input 10 8 4 2" xfId="7349"/>
    <cellStyle name="Input 10 8 4 2 2" xfId="7350"/>
    <cellStyle name="Input 10 8 4 2 3" xfId="7351"/>
    <cellStyle name="Input 10 8 4 3" xfId="7352"/>
    <cellStyle name="Input 10 8 4 3 2" xfId="7353"/>
    <cellStyle name="Input 10 8 4 3 3" xfId="7354"/>
    <cellStyle name="Input 10 8 4 4" xfId="7355"/>
    <cellStyle name="Input 10 8 4 5" xfId="7356"/>
    <cellStyle name="Input 10 8 5" xfId="7357"/>
    <cellStyle name="Input 10 8 5 2" xfId="7358"/>
    <cellStyle name="Input 10 8 5 2 2" xfId="7359"/>
    <cellStyle name="Input 10 8 5 2 3" xfId="7360"/>
    <cellStyle name="Input 10 8 5 3" xfId="7361"/>
    <cellStyle name="Input 10 8 5 3 2" xfId="7362"/>
    <cellStyle name="Input 10 8 5 3 3" xfId="7363"/>
    <cellStyle name="Input 10 8 5 4" xfId="7364"/>
    <cellStyle name="Input 10 8 5 5" xfId="7365"/>
    <cellStyle name="Input 10 8 6" xfId="7366"/>
    <cellStyle name="Input 10 8 6 2" xfId="7367"/>
    <cellStyle name="Input 10 8 6 2 2" xfId="7368"/>
    <cellStyle name="Input 10 8 6 2 3" xfId="7369"/>
    <cellStyle name="Input 10 8 6 3" xfId="7370"/>
    <cellStyle name="Input 10 8 6 3 2" xfId="7371"/>
    <cellStyle name="Input 10 8 6 3 3" xfId="7372"/>
    <cellStyle name="Input 10 8 6 4" xfId="7373"/>
    <cellStyle name="Input 10 8 6 5" xfId="7374"/>
    <cellStyle name="Input 10 8 7" xfId="7375"/>
    <cellStyle name="Input 10 8 7 2" xfId="7376"/>
    <cellStyle name="Input 10 8 7 2 2" xfId="7377"/>
    <cellStyle name="Input 10 8 7 2 3" xfId="7378"/>
    <cellStyle name="Input 10 8 7 3" xfId="7379"/>
    <cellStyle name="Input 10 8 7 3 2" xfId="7380"/>
    <cellStyle name="Input 10 8 7 3 3" xfId="7381"/>
    <cellStyle name="Input 10 8 7 4" xfId="7382"/>
    <cellStyle name="Input 10 8 7 5" xfId="7383"/>
    <cellStyle name="Input 10 8 8" xfId="7384"/>
    <cellStyle name="Input 10 8 9" xfId="7385"/>
    <cellStyle name="Input 10 9" xfId="7386"/>
    <cellStyle name="Input 10 9 10" xfId="7387"/>
    <cellStyle name="Input 10 9 2" xfId="7388"/>
    <cellStyle name="Input 10 9 2 2" xfId="7389"/>
    <cellStyle name="Input 10 9 2 2 2" xfId="7390"/>
    <cellStyle name="Input 10 9 2 2 3" xfId="7391"/>
    <cellStyle name="Input 10 9 2 3" xfId="7392"/>
    <cellStyle name="Input 10 9 2 3 2" xfId="7393"/>
    <cellStyle name="Input 10 9 2 3 3" xfId="7394"/>
    <cellStyle name="Input 10 9 2 4" xfId="7395"/>
    <cellStyle name="Input 10 9 2 5" xfId="7396"/>
    <cellStyle name="Input 10 9 3" xfId="7397"/>
    <cellStyle name="Input 10 9 3 2" xfId="7398"/>
    <cellStyle name="Input 10 9 3 2 2" xfId="7399"/>
    <cellStyle name="Input 10 9 3 2 3" xfId="7400"/>
    <cellStyle name="Input 10 9 3 3" xfId="7401"/>
    <cellStyle name="Input 10 9 3 3 2" xfId="7402"/>
    <cellStyle name="Input 10 9 3 3 3" xfId="7403"/>
    <cellStyle name="Input 10 9 3 4" xfId="7404"/>
    <cellStyle name="Input 10 9 3 5" xfId="7405"/>
    <cellStyle name="Input 10 9 4" xfId="7406"/>
    <cellStyle name="Input 10 9 4 2" xfId="7407"/>
    <cellStyle name="Input 10 9 4 2 2" xfId="7408"/>
    <cellStyle name="Input 10 9 4 2 3" xfId="7409"/>
    <cellStyle name="Input 10 9 4 3" xfId="7410"/>
    <cellStyle name="Input 10 9 4 3 2" xfId="7411"/>
    <cellStyle name="Input 10 9 4 3 3" xfId="7412"/>
    <cellStyle name="Input 10 9 4 4" xfId="7413"/>
    <cellStyle name="Input 10 9 4 5" xfId="7414"/>
    <cellStyle name="Input 10 9 5" xfId="7415"/>
    <cellStyle name="Input 10 9 5 2" xfId="7416"/>
    <cellStyle name="Input 10 9 5 2 2" xfId="7417"/>
    <cellStyle name="Input 10 9 5 2 3" xfId="7418"/>
    <cellStyle name="Input 10 9 5 3" xfId="7419"/>
    <cellStyle name="Input 10 9 5 3 2" xfId="7420"/>
    <cellStyle name="Input 10 9 5 3 3" xfId="7421"/>
    <cellStyle name="Input 10 9 5 4" xfId="7422"/>
    <cellStyle name="Input 10 9 5 5" xfId="7423"/>
    <cellStyle name="Input 10 9 6" xfId="7424"/>
    <cellStyle name="Input 10 9 6 2" xfId="7425"/>
    <cellStyle name="Input 10 9 6 2 2" xfId="7426"/>
    <cellStyle name="Input 10 9 6 2 3" xfId="7427"/>
    <cellStyle name="Input 10 9 6 3" xfId="7428"/>
    <cellStyle name="Input 10 9 6 3 2" xfId="7429"/>
    <cellStyle name="Input 10 9 6 3 3" xfId="7430"/>
    <cellStyle name="Input 10 9 6 4" xfId="7431"/>
    <cellStyle name="Input 10 9 6 5" xfId="7432"/>
    <cellStyle name="Input 10 9 7" xfId="7433"/>
    <cellStyle name="Input 10 9 7 2" xfId="7434"/>
    <cellStyle name="Input 10 9 7 3" xfId="7435"/>
    <cellStyle name="Input 10 9 8" xfId="7436"/>
    <cellStyle name="Input 10 9 8 2" xfId="7437"/>
    <cellStyle name="Input 10 9 8 3" xfId="7438"/>
    <cellStyle name="Input 10 9 9" xfId="7439"/>
    <cellStyle name="Input 10_Subsidy" xfId="7440"/>
    <cellStyle name="Input 11" xfId="7441"/>
    <cellStyle name="Input 11 10" xfId="7442"/>
    <cellStyle name="Input 11 2" xfId="7443"/>
    <cellStyle name="Input 11 2 2" xfId="7444"/>
    <cellStyle name="Input 11 2 2 10" xfId="7445"/>
    <cellStyle name="Input 11 2 2 2" xfId="7446"/>
    <cellStyle name="Input 11 2 2 2 2" xfId="7447"/>
    <cellStyle name="Input 11 2 2 2 2 2" xfId="7448"/>
    <cellStyle name="Input 11 2 2 2 2 3" xfId="7449"/>
    <cellStyle name="Input 11 2 2 2 3" xfId="7450"/>
    <cellStyle name="Input 11 2 2 2 3 2" xfId="7451"/>
    <cellStyle name="Input 11 2 2 2 3 3" xfId="7452"/>
    <cellStyle name="Input 11 2 2 2 4" xfId="7453"/>
    <cellStyle name="Input 11 2 2 2 5" xfId="7454"/>
    <cellStyle name="Input 11 2 2 3" xfId="7455"/>
    <cellStyle name="Input 11 2 2 3 2" xfId="7456"/>
    <cellStyle name="Input 11 2 2 3 2 2" xfId="7457"/>
    <cellStyle name="Input 11 2 2 3 2 3" xfId="7458"/>
    <cellStyle name="Input 11 2 2 3 3" xfId="7459"/>
    <cellStyle name="Input 11 2 2 3 3 2" xfId="7460"/>
    <cellStyle name="Input 11 2 2 3 3 3" xfId="7461"/>
    <cellStyle name="Input 11 2 2 3 4" xfId="7462"/>
    <cellStyle name="Input 11 2 2 3 5" xfId="7463"/>
    <cellStyle name="Input 11 2 2 4" xfId="7464"/>
    <cellStyle name="Input 11 2 2 4 2" xfId="7465"/>
    <cellStyle name="Input 11 2 2 4 2 2" xfId="7466"/>
    <cellStyle name="Input 11 2 2 4 2 3" xfId="7467"/>
    <cellStyle name="Input 11 2 2 4 3" xfId="7468"/>
    <cellStyle name="Input 11 2 2 4 3 2" xfId="7469"/>
    <cellStyle name="Input 11 2 2 4 3 3" xfId="7470"/>
    <cellStyle name="Input 11 2 2 4 4" xfId="7471"/>
    <cellStyle name="Input 11 2 2 4 5" xfId="7472"/>
    <cellStyle name="Input 11 2 2 5" xfId="7473"/>
    <cellStyle name="Input 11 2 2 5 2" xfId="7474"/>
    <cellStyle name="Input 11 2 2 5 2 2" xfId="7475"/>
    <cellStyle name="Input 11 2 2 5 2 3" xfId="7476"/>
    <cellStyle name="Input 11 2 2 5 3" xfId="7477"/>
    <cellStyle name="Input 11 2 2 5 3 2" xfId="7478"/>
    <cellStyle name="Input 11 2 2 5 3 3" xfId="7479"/>
    <cellStyle name="Input 11 2 2 5 4" xfId="7480"/>
    <cellStyle name="Input 11 2 2 5 5" xfId="7481"/>
    <cellStyle name="Input 11 2 2 6" xfId="7482"/>
    <cellStyle name="Input 11 2 2 6 2" xfId="7483"/>
    <cellStyle name="Input 11 2 2 6 2 2" xfId="7484"/>
    <cellStyle name="Input 11 2 2 6 2 3" xfId="7485"/>
    <cellStyle name="Input 11 2 2 6 3" xfId="7486"/>
    <cellStyle name="Input 11 2 2 6 3 2" xfId="7487"/>
    <cellStyle name="Input 11 2 2 6 3 3" xfId="7488"/>
    <cellStyle name="Input 11 2 2 6 4" xfId="7489"/>
    <cellStyle name="Input 11 2 2 6 5" xfId="7490"/>
    <cellStyle name="Input 11 2 2 7" xfId="7491"/>
    <cellStyle name="Input 11 2 2 7 2" xfId="7492"/>
    <cellStyle name="Input 11 2 2 7 3" xfId="7493"/>
    <cellStyle name="Input 11 2 2 8" xfId="7494"/>
    <cellStyle name="Input 11 2 2 8 2" xfId="7495"/>
    <cellStyle name="Input 11 2 2 8 3" xfId="7496"/>
    <cellStyle name="Input 11 2 2 9" xfId="7497"/>
    <cellStyle name="Input 11 2 3" xfId="7498"/>
    <cellStyle name="Input 11 2 3 2" xfId="7499"/>
    <cellStyle name="Input 11 2 3 2 2" xfId="7500"/>
    <cellStyle name="Input 11 2 3 2 2 2" xfId="7501"/>
    <cellStyle name="Input 11 2 3 2 2 3" xfId="7502"/>
    <cellStyle name="Input 11 2 3 2 3" xfId="7503"/>
    <cellStyle name="Input 11 2 3 2 3 2" xfId="7504"/>
    <cellStyle name="Input 11 2 3 2 3 3" xfId="7505"/>
    <cellStyle name="Input 11 2 3 2 4" xfId="7506"/>
    <cellStyle name="Input 11 2 3 2 5" xfId="7507"/>
    <cellStyle name="Input 11 2 3 3" xfId="7508"/>
    <cellStyle name="Input 11 2 3 3 2" xfId="7509"/>
    <cellStyle name="Input 11 2 3 3 3" xfId="7510"/>
    <cellStyle name="Input 11 2 3 4" xfId="7511"/>
    <cellStyle name="Input 11 2 3 4 2" xfId="7512"/>
    <cellStyle name="Input 11 2 3 4 3" xfId="7513"/>
    <cellStyle name="Input 11 2 3 5" xfId="7514"/>
    <cellStyle name="Input 11 2 3 6" xfId="7515"/>
    <cellStyle name="Input 11 2 4" xfId="7516"/>
    <cellStyle name="Input 11 2 4 2" xfId="7517"/>
    <cellStyle name="Input 11 2 4 2 2" xfId="7518"/>
    <cellStyle name="Input 11 2 4 2 3" xfId="7519"/>
    <cellStyle name="Input 11 2 4 3" xfId="7520"/>
    <cellStyle name="Input 11 2 4 3 2" xfId="7521"/>
    <cellStyle name="Input 11 2 4 3 3" xfId="7522"/>
    <cellStyle name="Input 11 2 4 4" xfId="7523"/>
    <cellStyle name="Input 11 2 4 5" xfId="7524"/>
    <cellStyle name="Input 11 2 5" xfId="7525"/>
    <cellStyle name="Input 11 2 5 2" xfId="7526"/>
    <cellStyle name="Input 11 2 5 2 2" xfId="7527"/>
    <cellStyle name="Input 11 2 5 2 3" xfId="7528"/>
    <cellStyle name="Input 11 2 5 3" xfId="7529"/>
    <cellStyle name="Input 11 2 5 3 2" xfId="7530"/>
    <cellStyle name="Input 11 2 5 3 3" xfId="7531"/>
    <cellStyle name="Input 11 2 5 4" xfId="7532"/>
    <cellStyle name="Input 11 2 5 5" xfId="7533"/>
    <cellStyle name="Input 11 2 6" xfId="7534"/>
    <cellStyle name="Input 11 2 6 2" xfId="7535"/>
    <cellStyle name="Input 11 2 6 2 2" xfId="7536"/>
    <cellStyle name="Input 11 2 6 2 3" xfId="7537"/>
    <cellStyle name="Input 11 2 6 3" xfId="7538"/>
    <cellStyle name="Input 11 2 6 3 2" xfId="7539"/>
    <cellStyle name="Input 11 2 6 3 3" xfId="7540"/>
    <cellStyle name="Input 11 2 6 4" xfId="7541"/>
    <cellStyle name="Input 11 2 6 5" xfId="7542"/>
    <cellStyle name="Input 11 2 7" xfId="7543"/>
    <cellStyle name="Input 11 2 7 2" xfId="7544"/>
    <cellStyle name="Input 11 2 7 2 2" xfId="7545"/>
    <cellStyle name="Input 11 2 7 2 3" xfId="7546"/>
    <cellStyle name="Input 11 2 7 3" xfId="7547"/>
    <cellStyle name="Input 11 2 7 3 2" xfId="7548"/>
    <cellStyle name="Input 11 2 7 3 3" xfId="7549"/>
    <cellStyle name="Input 11 2 7 4" xfId="7550"/>
    <cellStyle name="Input 11 2 7 5" xfId="7551"/>
    <cellStyle name="Input 11 2 8" xfId="7552"/>
    <cellStyle name="Input 11 2 9" xfId="7553"/>
    <cellStyle name="Input 11 3" xfId="7554"/>
    <cellStyle name="Input 11 3 10" xfId="7555"/>
    <cellStyle name="Input 11 3 2" xfId="7556"/>
    <cellStyle name="Input 11 3 2 2" xfId="7557"/>
    <cellStyle name="Input 11 3 2 2 2" xfId="7558"/>
    <cellStyle name="Input 11 3 2 2 3" xfId="7559"/>
    <cellStyle name="Input 11 3 2 3" xfId="7560"/>
    <cellStyle name="Input 11 3 2 3 2" xfId="7561"/>
    <cellStyle name="Input 11 3 2 3 3" xfId="7562"/>
    <cellStyle name="Input 11 3 2 4" xfId="7563"/>
    <cellStyle name="Input 11 3 2 5" xfId="7564"/>
    <cellStyle name="Input 11 3 3" xfId="7565"/>
    <cellStyle name="Input 11 3 3 2" xfId="7566"/>
    <cellStyle name="Input 11 3 3 2 2" xfId="7567"/>
    <cellStyle name="Input 11 3 3 2 3" xfId="7568"/>
    <cellStyle name="Input 11 3 3 3" xfId="7569"/>
    <cellStyle name="Input 11 3 3 3 2" xfId="7570"/>
    <cellStyle name="Input 11 3 3 3 3" xfId="7571"/>
    <cellStyle name="Input 11 3 3 4" xfId="7572"/>
    <cellStyle name="Input 11 3 3 5" xfId="7573"/>
    <cellStyle name="Input 11 3 4" xfId="7574"/>
    <cellStyle name="Input 11 3 4 2" xfId="7575"/>
    <cellStyle name="Input 11 3 4 2 2" xfId="7576"/>
    <cellStyle name="Input 11 3 4 2 3" xfId="7577"/>
    <cellStyle name="Input 11 3 4 3" xfId="7578"/>
    <cellStyle name="Input 11 3 4 3 2" xfId="7579"/>
    <cellStyle name="Input 11 3 4 3 3" xfId="7580"/>
    <cellStyle name="Input 11 3 4 4" xfId="7581"/>
    <cellStyle name="Input 11 3 4 5" xfId="7582"/>
    <cellStyle name="Input 11 3 5" xfId="7583"/>
    <cellStyle name="Input 11 3 5 2" xfId="7584"/>
    <cellStyle name="Input 11 3 5 2 2" xfId="7585"/>
    <cellStyle name="Input 11 3 5 2 3" xfId="7586"/>
    <cellStyle name="Input 11 3 5 3" xfId="7587"/>
    <cellStyle name="Input 11 3 5 3 2" xfId="7588"/>
    <cellStyle name="Input 11 3 5 3 3" xfId="7589"/>
    <cellStyle name="Input 11 3 5 4" xfId="7590"/>
    <cellStyle name="Input 11 3 5 5" xfId="7591"/>
    <cellStyle name="Input 11 3 6" xfId="7592"/>
    <cellStyle name="Input 11 3 6 2" xfId="7593"/>
    <cellStyle name="Input 11 3 6 2 2" xfId="7594"/>
    <cellStyle name="Input 11 3 6 2 3" xfId="7595"/>
    <cellStyle name="Input 11 3 6 3" xfId="7596"/>
    <cellStyle name="Input 11 3 6 3 2" xfId="7597"/>
    <cellStyle name="Input 11 3 6 3 3" xfId="7598"/>
    <cellStyle name="Input 11 3 6 4" xfId="7599"/>
    <cellStyle name="Input 11 3 6 5" xfId="7600"/>
    <cellStyle name="Input 11 3 7" xfId="7601"/>
    <cellStyle name="Input 11 3 7 2" xfId="7602"/>
    <cellStyle name="Input 11 3 7 3" xfId="7603"/>
    <cellStyle name="Input 11 3 8" xfId="7604"/>
    <cellStyle name="Input 11 3 8 2" xfId="7605"/>
    <cellStyle name="Input 11 3 8 3" xfId="7606"/>
    <cellStyle name="Input 11 3 9" xfId="7607"/>
    <cellStyle name="Input 11 4" xfId="7608"/>
    <cellStyle name="Input 11 4 2" xfId="7609"/>
    <cellStyle name="Input 11 4 2 2" xfId="7610"/>
    <cellStyle name="Input 11 4 2 2 2" xfId="7611"/>
    <cellStyle name="Input 11 4 2 2 3" xfId="7612"/>
    <cellStyle name="Input 11 4 2 3" xfId="7613"/>
    <cellStyle name="Input 11 4 2 3 2" xfId="7614"/>
    <cellStyle name="Input 11 4 2 3 3" xfId="7615"/>
    <cellStyle name="Input 11 4 2 4" xfId="7616"/>
    <cellStyle name="Input 11 4 2 5" xfId="7617"/>
    <cellStyle name="Input 11 4 3" xfId="7618"/>
    <cellStyle name="Input 11 4 3 2" xfId="7619"/>
    <cellStyle name="Input 11 4 3 3" xfId="7620"/>
    <cellStyle name="Input 11 4 4" xfId="7621"/>
    <cellStyle name="Input 11 4 4 2" xfId="7622"/>
    <cellStyle name="Input 11 4 4 3" xfId="7623"/>
    <cellStyle name="Input 11 4 5" xfId="7624"/>
    <cellStyle name="Input 11 4 6" xfId="7625"/>
    <cellStyle name="Input 11 5" xfId="7626"/>
    <cellStyle name="Input 11 5 2" xfId="7627"/>
    <cellStyle name="Input 11 5 2 2" xfId="7628"/>
    <cellStyle name="Input 11 5 2 3" xfId="7629"/>
    <cellStyle name="Input 11 5 3" xfId="7630"/>
    <cellStyle name="Input 11 5 3 2" xfId="7631"/>
    <cellStyle name="Input 11 5 3 3" xfId="7632"/>
    <cellStyle name="Input 11 5 4" xfId="7633"/>
    <cellStyle name="Input 11 5 5" xfId="7634"/>
    <cellStyle name="Input 11 6" xfId="7635"/>
    <cellStyle name="Input 11 6 2" xfId="7636"/>
    <cellStyle name="Input 11 6 2 2" xfId="7637"/>
    <cellStyle name="Input 11 6 2 3" xfId="7638"/>
    <cellStyle name="Input 11 6 3" xfId="7639"/>
    <cellStyle name="Input 11 6 3 2" xfId="7640"/>
    <cellStyle name="Input 11 6 3 3" xfId="7641"/>
    <cellStyle name="Input 11 6 4" xfId="7642"/>
    <cellStyle name="Input 11 6 5" xfId="7643"/>
    <cellStyle name="Input 11 7" xfId="7644"/>
    <cellStyle name="Input 11 7 2" xfId="7645"/>
    <cellStyle name="Input 11 7 2 2" xfId="7646"/>
    <cellStyle name="Input 11 7 2 3" xfId="7647"/>
    <cellStyle name="Input 11 7 3" xfId="7648"/>
    <cellStyle name="Input 11 7 3 2" xfId="7649"/>
    <cellStyle name="Input 11 7 3 3" xfId="7650"/>
    <cellStyle name="Input 11 7 4" xfId="7651"/>
    <cellStyle name="Input 11 7 5" xfId="7652"/>
    <cellStyle name="Input 11 8" xfId="7653"/>
    <cellStyle name="Input 11 8 2" xfId="7654"/>
    <cellStyle name="Input 11 8 2 2" xfId="7655"/>
    <cellStyle name="Input 11 8 2 3" xfId="7656"/>
    <cellStyle name="Input 11 8 3" xfId="7657"/>
    <cellStyle name="Input 11 8 3 2" xfId="7658"/>
    <cellStyle name="Input 11 8 3 3" xfId="7659"/>
    <cellStyle name="Input 11 8 4" xfId="7660"/>
    <cellStyle name="Input 11 8 5" xfId="7661"/>
    <cellStyle name="Input 11 9" xfId="7662"/>
    <cellStyle name="Input 11_Subsidy" xfId="7663"/>
    <cellStyle name="Input 12" xfId="7664"/>
    <cellStyle name="Input 12 10" xfId="7665"/>
    <cellStyle name="Input 12 2" xfId="7666"/>
    <cellStyle name="Input 12 2 2" xfId="7667"/>
    <cellStyle name="Input 12 2 2 2" xfId="7668"/>
    <cellStyle name="Input 12 2 2 3" xfId="7669"/>
    <cellStyle name="Input 12 2 3" xfId="7670"/>
    <cellStyle name="Input 12 2 3 2" xfId="7671"/>
    <cellStyle name="Input 12 2 3 3" xfId="7672"/>
    <cellStyle name="Input 12 2 4" xfId="7673"/>
    <cellStyle name="Input 12 2 5" xfId="7674"/>
    <cellStyle name="Input 12 3" xfId="7675"/>
    <cellStyle name="Input 12 3 2" xfId="7676"/>
    <cellStyle name="Input 12 3 2 2" xfId="7677"/>
    <cellStyle name="Input 12 3 2 3" xfId="7678"/>
    <cellStyle name="Input 12 3 3" xfId="7679"/>
    <cellStyle name="Input 12 3 3 2" xfId="7680"/>
    <cellStyle name="Input 12 3 3 3" xfId="7681"/>
    <cellStyle name="Input 12 3 4" xfId="7682"/>
    <cellStyle name="Input 12 3 5" xfId="7683"/>
    <cellStyle name="Input 12 4" xfId="7684"/>
    <cellStyle name="Input 12 4 2" xfId="7685"/>
    <cellStyle name="Input 12 4 2 2" xfId="7686"/>
    <cellStyle name="Input 12 4 2 3" xfId="7687"/>
    <cellStyle name="Input 12 4 3" xfId="7688"/>
    <cellStyle name="Input 12 4 3 2" xfId="7689"/>
    <cellStyle name="Input 12 4 3 3" xfId="7690"/>
    <cellStyle name="Input 12 4 4" xfId="7691"/>
    <cellStyle name="Input 12 4 5" xfId="7692"/>
    <cellStyle name="Input 12 5" xfId="7693"/>
    <cellStyle name="Input 12 5 2" xfId="7694"/>
    <cellStyle name="Input 12 5 2 2" xfId="7695"/>
    <cellStyle name="Input 12 5 2 3" xfId="7696"/>
    <cellStyle name="Input 12 5 3" xfId="7697"/>
    <cellStyle name="Input 12 5 3 2" xfId="7698"/>
    <cellStyle name="Input 12 5 3 3" xfId="7699"/>
    <cellStyle name="Input 12 5 4" xfId="7700"/>
    <cellStyle name="Input 12 5 5" xfId="7701"/>
    <cellStyle name="Input 12 6" xfId="7702"/>
    <cellStyle name="Input 12 6 2" xfId="7703"/>
    <cellStyle name="Input 12 6 2 2" xfId="7704"/>
    <cellStyle name="Input 12 6 2 3" xfId="7705"/>
    <cellStyle name="Input 12 6 3" xfId="7706"/>
    <cellStyle name="Input 12 6 3 2" xfId="7707"/>
    <cellStyle name="Input 12 6 3 3" xfId="7708"/>
    <cellStyle name="Input 12 6 4" xfId="7709"/>
    <cellStyle name="Input 12 6 5" xfId="7710"/>
    <cellStyle name="Input 12 7" xfId="7711"/>
    <cellStyle name="Input 12 7 2" xfId="7712"/>
    <cellStyle name="Input 12 7 3" xfId="7713"/>
    <cellStyle name="Input 12 8" xfId="7714"/>
    <cellStyle name="Input 12 8 2" xfId="7715"/>
    <cellStyle name="Input 12 8 3" xfId="7716"/>
    <cellStyle name="Input 12 9" xfId="7717"/>
    <cellStyle name="Input 13" xfId="7718"/>
    <cellStyle name="Input 13 2" xfId="7719"/>
    <cellStyle name="Input 13 2 2" xfId="7720"/>
    <cellStyle name="Input 13 2 2 2" xfId="7721"/>
    <cellStyle name="Input 13 2 2 3" xfId="7722"/>
    <cellStyle name="Input 13 2 3" xfId="7723"/>
    <cellStyle name="Input 13 2 3 2" xfId="7724"/>
    <cellStyle name="Input 13 2 3 3" xfId="7725"/>
    <cellStyle name="Input 13 2 4" xfId="7726"/>
    <cellStyle name="Input 13 2 5" xfId="7727"/>
    <cellStyle name="Input 13 3" xfId="7728"/>
    <cellStyle name="Input 13 3 2" xfId="7729"/>
    <cellStyle name="Input 13 3 3" xfId="7730"/>
    <cellStyle name="Input 13 4" xfId="7731"/>
    <cellStyle name="Input 13 4 2" xfId="7732"/>
    <cellStyle name="Input 13 4 3" xfId="7733"/>
    <cellStyle name="Input 13 5" xfId="7734"/>
    <cellStyle name="Input 13 6" xfId="7735"/>
    <cellStyle name="Input 14" xfId="7736"/>
    <cellStyle name="Input 14 2" xfId="7737"/>
    <cellStyle name="Input 14 2 2" xfId="7738"/>
    <cellStyle name="Input 14 2 3" xfId="7739"/>
    <cellStyle name="Input 14 3" xfId="7740"/>
    <cellStyle name="Input 14 3 2" xfId="7741"/>
    <cellStyle name="Input 14 3 3" xfId="7742"/>
    <cellStyle name="Input 14 4" xfId="7743"/>
    <cellStyle name="Input 14 5" xfId="7744"/>
    <cellStyle name="Input 15" xfId="7745"/>
    <cellStyle name="Input 15 2" xfId="7746"/>
    <cellStyle name="Input 15 3" xfId="7747"/>
    <cellStyle name="Input 16" xfId="7748"/>
    <cellStyle name="Input 16 2" xfId="7749"/>
    <cellStyle name="Input 16 3" xfId="7750"/>
    <cellStyle name="Input 17" xfId="7751"/>
    <cellStyle name="Input 17 2" xfId="7752"/>
    <cellStyle name="Input 17 3" xfId="7753"/>
    <cellStyle name="Input 18" xfId="7754"/>
    <cellStyle name="Input 18 2" xfId="7755"/>
    <cellStyle name="Input 18 3" xfId="7756"/>
    <cellStyle name="Input 19" xfId="7757"/>
    <cellStyle name="Input 19 2" xfId="7758"/>
    <cellStyle name="Input 19 3" xfId="7759"/>
    <cellStyle name="Input 2" xfId="7760"/>
    <cellStyle name="Input 2 10" xfId="7761"/>
    <cellStyle name="Input 2 10 2" xfId="7762"/>
    <cellStyle name="Input 2 10 3" xfId="7763"/>
    <cellStyle name="Input 2 11" xfId="7764"/>
    <cellStyle name="Input 2 11 2" xfId="7765"/>
    <cellStyle name="Input 2 11 2 2" xfId="7766"/>
    <cellStyle name="Input 2 11 2 3" xfId="7767"/>
    <cellStyle name="Input 2 11 3" xfId="7768"/>
    <cellStyle name="Input 2 11 3 2" xfId="7769"/>
    <cellStyle name="Input 2 11 4" xfId="7770"/>
    <cellStyle name="Input 2 11 5" xfId="7771"/>
    <cellStyle name="Input 2 12" xfId="7772"/>
    <cellStyle name="Input 2 12 2" xfId="7773"/>
    <cellStyle name="Input 2 12 3" xfId="7774"/>
    <cellStyle name="Input 2 13" xfId="7775"/>
    <cellStyle name="Input 2 13 2" xfId="7776"/>
    <cellStyle name="Input 2 13 3" xfId="7777"/>
    <cellStyle name="Input 2 14" xfId="7778"/>
    <cellStyle name="Input 2 14 2" xfId="7779"/>
    <cellStyle name="Input 2 14 3" xfId="7780"/>
    <cellStyle name="Input 2 15" xfId="7781"/>
    <cellStyle name="Input 2 15 2" xfId="7782"/>
    <cellStyle name="Input 2 15 3" xfId="7783"/>
    <cellStyle name="Input 2 16" xfId="7784"/>
    <cellStyle name="Input 2 16 2" xfId="7785"/>
    <cellStyle name="Input 2 16 3" xfId="7786"/>
    <cellStyle name="Input 2 17" xfId="7787"/>
    <cellStyle name="Input 2 17 2" xfId="7788"/>
    <cellStyle name="Input 2 18" xfId="7789"/>
    <cellStyle name="Input 2 19" xfId="7790"/>
    <cellStyle name="Input 2 2" xfId="7791"/>
    <cellStyle name="Input 2 2 10" xfId="7792"/>
    <cellStyle name="Input 2 2 10 2" xfId="7793"/>
    <cellStyle name="Input 2 2 10 2 2" xfId="7794"/>
    <cellStyle name="Input 2 2 10 2 2 2" xfId="7795"/>
    <cellStyle name="Input 2 2 10 2 2 3" xfId="7796"/>
    <cellStyle name="Input 2 2 10 2 3" xfId="7797"/>
    <cellStyle name="Input 2 2 10 2 3 2" xfId="7798"/>
    <cellStyle name="Input 2 2 10 2 3 3" xfId="7799"/>
    <cellStyle name="Input 2 2 10 2 4" xfId="7800"/>
    <cellStyle name="Input 2 2 10 2 4 2" xfId="7801"/>
    <cellStyle name="Input 2 2 10 2 4 3" xfId="7802"/>
    <cellStyle name="Input 2 2 10 2 5" xfId="7803"/>
    <cellStyle name="Input 2 2 10 2 5 2" xfId="7804"/>
    <cellStyle name="Input 2 2 10 2 5 3" xfId="7805"/>
    <cellStyle name="Input 2 2 10 2 6" xfId="7806"/>
    <cellStyle name="Input 2 2 10 2 6 2" xfId="7807"/>
    <cellStyle name="Input 2 2 10 2 6 3" xfId="7808"/>
    <cellStyle name="Input 2 2 10 2 7" xfId="7809"/>
    <cellStyle name="Input 2 2 10 2 8" xfId="7810"/>
    <cellStyle name="Input 2 2 10 3" xfId="7811"/>
    <cellStyle name="Input 2 2 10 3 2" xfId="7812"/>
    <cellStyle name="Input 2 2 10 3 2 2" xfId="7813"/>
    <cellStyle name="Input 2 2 10 3 2 3" xfId="7814"/>
    <cellStyle name="Input 2 2 10 3 3" xfId="7815"/>
    <cellStyle name="Input 2 2 10 3 4" xfId="7816"/>
    <cellStyle name="Input 2 2 10 4" xfId="7817"/>
    <cellStyle name="Input 2 2 10 4 2" xfId="7818"/>
    <cellStyle name="Input 2 2 10 4 3" xfId="7819"/>
    <cellStyle name="Input 2 2 10 5" xfId="7820"/>
    <cellStyle name="Input 2 2 10 5 2" xfId="7821"/>
    <cellStyle name="Input 2 2 10 5 3" xfId="7822"/>
    <cellStyle name="Input 2 2 10 6" xfId="7823"/>
    <cellStyle name="Input 2 2 10 6 2" xfId="7824"/>
    <cellStyle name="Input 2 2 10 6 3" xfId="7825"/>
    <cellStyle name="Input 2 2 10 7" xfId="7826"/>
    <cellStyle name="Input 2 2 10 7 2" xfId="7827"/>
    <cellStyle name="Input 2 2 10 7 3" xfId="7828"/>
    <cellStyle name="Input 2 2 10 8" xfId="7829"/>
    <cellStyle name="Input 2 2 10 9" xfId="7830"/>
    <cellStyle name="Input 2 2 11" xfId="7831"/>
    <cellStyle name="Input 2 2 11 2" xfId="7832"/>
    <cellStyle name="Input 2 2 11 2 2" xfId="7833"/>
    <cellStyle name="Input 2 2 11 2 2 2" xfId="7834"/>
    <cellStyle name="Input 2 2 11 2 2 3" xfId="7835"/>
    <cellStyle name="Input 2 2 11 2 3" xfId="7836"/>
    <cellStyle name="Input 2 2 11 2 3 2" xfId="7837"/>
    <cellStyle name="Input 2 2 11 2 3 3" xfId="7838"/>
    <cellStyle name="Input 2 2 11 2 4" xfId="7839"/>
    <cellStyle name="Input 2 2 11 2 4 2" xfId="7840"/>
    <cellStyle name="Input 2 2 11 2 4 3" xfId="7841"/>
    <cellStyle name="Input 2 2 11 2 5" xfId="7842"/>
    <cellStyle name="Input 2 2 11 2 5 2" xfId="7843"/>
    <cellStyle name="Input 2 2 11 2 5 3" xfId="7844"/>
    <cellStyle name="Input 2 2 11 2 6" xfId="7845"/>
    <cellStyle name="Input 2 2 11 2 6 2" xfId="7846"/>
    <cellStyle name="Input 2 2 11 2 6 3" xfId="7847"/>
    <cellStyle name="Input 2 2 11 2 7" xfId="7848"/>
    <cellStyle name="Input 2 2 11 2 8" xfId="7849"/>
    <cellStyle name="Input 2 2 11 3" xfId="7850"/>
    <cellStyle name="Input 2 2 11 3 2" xfId="7851"/>
    <cellStyle name="Input 2 2 11 3 2 2" xfId="7852"/>
    <cellStyle name="Input 2 2 11 3 2 3" xfId="7853"/>
    <cellStyle name="Input 2 2 11 3 3" xfId="7854"/>
    <cellStyle name="Input 2 2 11 3 4" xfId="7855"/>
    <cellStyle name="Input 2 2 11 4" xfId="7856"/>
    <cellStyle name="Input 2 2 11 4 2" xfId="7857"/>
    <cellStyle name="Input 2 2 11 4 3" xfId="7858"/>
    <cellStyle name="Input 2 2 11 5" xfId="7859"/>
    <cellStyle name="Input 2 2 11 5 2" xfId="7860"/>
    <cellStyle name="Input 2 2 11 5 3" xfId="7861"/>
    <cellStyle name="Input 2 2 11 6" xfId="7862"/>
    <cellStyle name="Input 2 2 11 6 2" xfId="7863"/>
    <cellStyle name="Input 2 2 11 6 3" xfId="7864"/>
    <cellStyle name="Input 2 2 11 7" xfId="7865"/>
    <cellStyle name="Input 2 2 11 7 2" xfId="7866"/>
    <cellStyle name="Input 2 2 11 7 3" xfId="7867"/>
    <cellStyle name="Input 2 2 11 8" xfId="7868"/>
    <cellStyle name="Input 2 2 11 9" xfId="7869"/>
    <cellStyle name="Input 2 2 12" xfId="7870"/>
    <cellStyle name="Input 2 2 12 2" xfId="7871"/>
    <cellStyle name="Input 2 2 12 2 2" xfId="7872"/>
    <cellStyle name="Input 2 2 12 2 2 2" xfId="7873"/>
    <cellStyle name="Input 2 2 12 2 2 3" xfId="7874"/>
    <cellStyle name="Input 2 2 12 2 3" xfId="7875"/>
    <cellStyle name="Input 2 2 12 2 3 2" xfId="7876"/>
    <cellStyle name="Input 2 2 12 2 3 3" xfId="7877"/>
    <cellStyle name="Input 2 2 12 2 4" xfId="7878"/>
    <cellStyle name="Input 2 2 12 2 4 2" xfId="7879"/>
    <cellStyle name="Input 2 2 12 2 4 3" xfId="7880"/>
    <cellStyle name="Input 2 2 12 2 5" xfId="7881"/>
    <cellStyle name="Input 2 2 12 2 5 2" xfId="7882"/>
    <cellStyle name="Input 2 2 12 2 5 3" xfId="7883"/>
    <cellStyle name="Input 2 2 12 2 6" xfId="7884"/>
    <cellStyle name="Input 2 2 12 2 6 2" xfId="7885"/>
    <cellStyle name="Input 2 2 12 2 6 3" xfId="7886"/>
    <cellStyle name="Input 2 2 12 2 7" xfId="7887"/>
    <cellStyle name="Input 2 2 12 2 8" xfId="7888"/>
    <cellStyle name="Input 2 2 12 3" xfId="7889"/>
    <cellStyle name="Input 2 2 12 3 2" xfId="7890"/>
    <cellStyle name="Input 2 2 12 3 2 2" xfId="7891"/>
    <cellStyle name="Input 2 2 12 3 2 3" xfId="7892"/>
    <cellStyle name="Input 2 2 12 3 3" xfId="7893"/>
    <cellStyle name="Input 2 2 12 3 4" xfId="7894"/>
    <cellStyle name="Input 2 2 12 4" xfId="7895"/>
    <cellStyle name="Input 2 2 12 4 2" xfId="7896"/>
    <cellStyle name="Input 2 2 12 4 3" xfId="7897"/>
    <cellStyle name="Input 2 2 12 5" xfId="7898"/>
    <cellStyle name="Input 2 2 12 5 2" xfId="7899"/>
    <cellStyle name="Input 2 2 12 5 3" xfId="7900"/>
    <cellStyle name="Input 2 2 12 6" xfId="7901"/>
    <cellStyle name="Input 2 2 12 6 2" xfId="7902"/>
    <cellStyle name="Input 2 2 12 6 3" xfId="7903"/>
    <cellStyle name="Input 2 2 12 7" xfId="7904"/>
    <cellStyle name="Input 2 2 12 7 2" xfId="7905"/>
    <cellStyle name="Input 2 2 12 7 3" xfId="7906"/>
    <cellStyle name="Input 2 2 12 8" xfId="7907"/>
    <cellStyle name="Input 2 2 12 9" xfId="7908"/>
    <cellStyle name="Input 2 2 13" xfId="7909"/>
    <cellStyle name="Input 2 2 13 2" xfId="7910"/>
    <cellStyle name="Input 2 2 13 2 2" xfId="7911"/>
    <cellStyle name="Input 2 2 13 2 3" xfId="7912"/>
    <cellStyle name="Input 2 2 13 3" xfId="7913"/>
    <cellStyle name="Input 2 2 13 3 2" xfId="7914"/>
    <cellStyle name="Input 2 2 13 3 3" xfId="7915"/>
    <cellStyle name="Input 2 2 13 4" xfId="7916"/>
    <cellStyle name="Input 2 2 13 4 2" xfId="7917"/>
    <cellStyle name="Input 2 2 13 4 3" xfId="7918"/>
    <cellStyle name="Input 2 2 13 5" xfId="7919"/>
    <cellStyle name="Input 2 2 13 5 2" xfId="7920"/>
    <cellStyle name="Input 2 2 13 5 3" xfId="7921"/>
    <cellStyle name="Input 2 2 13 6" xfId="7922"/>
    <cellStyle name="Input 2 2 13 6 2" xfId="7923"/>
    <cellStyle name="Input 2 2 13 6 3" xfId="7924"/>
    <cellStyle name="Input 2 2 13 7" xfId="7925"/>
    <cellStyle name="Input 2 2 13 8" xfId="7926"/>
    <cellStyle name="Input 2 2 14" xfId="7927"/>
    <cellStyle name="Input 2 2 14 2" xfId="7928"/>
    <cellStyle name="Input 2 2 14 2 2" xfId="7929"/>
    <cellStyle name="Input 2 2 14 2 3" xfId="7930"/>
    <cellStyle name="Input 2 2 14 3" xfId="7931"/>
    <cellStyle name="Input 2 2 14 4" xfId="7932"/>
    <cellStyle name="Input 2 2 15" xfId="7933"/>
    <cellStyle name="Input 2 2 15 2" xfId="7934"/>
    <cellStyle name="Input 2 2 15 3" xfId="7935"/>
    <cellStyle name="Input 2 2 16" xfId="7936"/>
    <cellStyle name="Input 2 2 16 2" xfId="7937"/>
    <cellStyle name="Input 2 2 16 3" xfId="7938"/>
    <cellStyle name="Input 2 2 17" xfId="7939"/>
    <cellStyle name="Input 2 2 17 2" xfId="7940"/>
    <cellStyle name="Input 2 2 17 3" xfId="7941"/>
    <cellStyle name="Input 2 2 18" xfId="7942"/>
    <cellStyle name="Input 2 2 18 2" xfId="7943"/>
    <cellStyle name="Input 2 2 18 3" xfId="7944"/>
    <cellStyle name="Input 2 2 19" xfId="7945"/>
    <cellStyle name="Input 2 2 19 2" xfId="7946"/>
    <cellStyle name="Input 2 2 19 3" xfId="7947"/>
    <cellStyle name="Input 2 2 2" xfId="7948"/>
    <cellStyle name="Input 2 2 2 10" xfId="7949"/>
    <cellStyle name="Input 2 2 2 10 2" xfId="7950"/>
    <cellStyle name="Input 2 2 2 10 2 2" xfId="7951"/>
    <cellStyle name="Input 2 2 2 10 2 3" xfId="7952"/>
    <cellStyle name="Input 2 2 2 10 3" xfId="7953"/>
    <cellStyle name="Input 2 2 2 10 4" xfId="7954"/>
    <cellStyle name="Input 2 2 2 11" xfId="7955"/>
    <cellStyle name="Input 2 2 2 11 2" xfId="7956"/>
    <cellStyle name="Input 2 2 2 11 3" xfId="7957"/>
    <cellStyle name="Input 2 2 2 12" xfId="7958"/>
    <cellStyle name="Input 2 2 2 12 2" xfId="7959"/>
    <cellStyle name="Input 2 2 2 12 3" xfId="7960"/>
    <cellStyle name="Input 2 2 2 13" xfId="7961"/>
    <cellStyle name="Input 2 2 2 13 2" xfId="7962"/>
    <cellStyle name="Input 2 2 2 13 3" xfId="7963"/>
    <cellStyle name="Input 2 2 2 14" xfId="7964"/>
    <cellStyle name="Input 2 2 2 14 2" xfId="7965"/>
    <cellStyle name="Input 2 2 2 14 3" xfId="7966"/>
    <cellStyle name="Input 2 2 2 15" xfId="7967"/>
    <cellStyle name="Input 2 2 2 16" xfId="7968"/>
    <cellStyle name="Input 2 2 2 2" xfId="7969"/>
    <cellStyle name="Input 2 2 2 2 10" xfId="7970"/>
    <cellStyle name="Input 2 2 2 2 2" xfId="7971"/>
    <cellStyle name="Input 2 2 2 2 2 2" xfId="7972"/>
    <cellStyle name="Input 2 2 2 2 2 2 2" xfId="7973"/>
    <cellStyle name="Input 2 2 2 2 2 2 2 2" xfId="7974"/>
    <cellStyle name="Input 2 2 2 2 2 2 2 3" xfId="7975"/>
    <cellStyle name="Input 2 2 2 2 2 2 3" xfId="7976"/>
    <cellStyle name="Input 2 2 2 2 2 2 3 2" xfId="7977"/>
    <cellStyle name="Input 2 2 2 2 2 2 3 3" xfId="7978"/>
    <cellStyle name="Input 2 2 2 2 2 2 4" xfId="7979"/>
    <cellStyle name="Input 2 2 2 2 2 2 4 2" xfId="7980"/>
    <cellStyle name="Input 2 2 2 2 2 2 4 3" xfId="7981"/>
    <cellStyle name="Input 2 2 2 2 2 2 5" xfId="7982"/>
    <cellStyle name="Input 2 2 2 2 2 2 5 2" xfId="7983"/>
    <cellStyle name="Input 2 2 2 2 2 2 5 3" xfId="7984"/>
    <cellStyle name="Input 2 2 2 2 2 2 6" xfId="7985"/>
    <cellStyle name="Input 2 2 2 2 2 2 6 2" xfId="7986"/>
    <cellStyle name="Input 2 2 2 2 2 2 6 3" xfId="7987"/>
    <cellStyle name="Input 2 2 2 2 2 2 7" xfId="7988"/>
    <cellStyle name="Input 2 2 2 2 2 2 8" xfId="7989"/>
    <cellStyle name="Input 2 2 2 2 2 3" xfId="7990"/>
    <cellStyle name="Input 2 2 2 2 2 3 2" xfId="7991"/>
    <cellStyle name="Input 2 2 2 2 2 3 2 2" xfId="7992"/>
    <cellStyle name="Input 2 2 2 2 2 3 2 3" xfId="7993"/>
    <cellStyle name="Input 2 2 2 2 2 3 3" xfId="7994"/>
    <cellStyle name="Input 2 2 2 2 2 3 4" xfId="7995"/>
    <cellStyle name="Input 2 2 2 2 2 4" xfId="7996"/>
    <cellStyle name="Input 2 2 2 2 2 4 2" xfId="7997"/>
    <cellStyle name="Input 2 2 2 2 2 4 3" xfId="7998"/>
    <cellStyle name="Input 2 2 2 2 2 5" xfId="7999"/>
    <cellStyle name="Input 2 2 2 2 2 5 2" xfId="8000"/>
    <cellStyle name="Input 2 2 2 2 2 5 3" xfId="8001"/>
    <cellStyle name="Input 2 2 2 2 2 6" xfId="8002"/>
    <cellStyle name="Input 2 2 2 2 2 6 2" xfId="8003"/>
    <cellStyle name="Input 2 2 2 2 2 6 3" xfId="8004"/>
    <cellStyle name="Input 2 2 2 2 2 7" xfId="8005"/>
    <cellStyle name="Input 2 2 2 2 2 7 2" xfId="8006"/>
    <cellStyle name="Input 2 2 2 2 2 7 3" xfId="8007"/>
    <cellStyle name="Input 2 2 2 2 2 8" xfId="8008"/>
    <cellStyle name="Input 2 2 2 2 2 9" xfId="8009"/>
    <cellStyle name="Input 2 2 2 2 3" xfId="8010"/>
    <cellStyle name="Input 2 2 2 2 3 2" xfId="8011"/>
    <cellStyle name="Input 2 2 2 2 3 2 2" xfId="8012"/>
    <cellStyle name="Input 2 2 2 2 3 2 3" xfId="8013"/>
    <cellStyle name="Input 2 2 2 2 3 3" xfId="8014"/>
    <cellStyle name="Input 2 2 2 2 3 3 2" xfId="8015"/>
    <cellStyle name="Input 2 2 2 2 3 3 3" xfId="8016"/>
    <cellStyle name="Input 2 2 2 2 3 4" xfId="8017"/>
    <cellStyle name="Input 2 2 2 2 3 4 2" xfId="8018"/>
    <cellStyle name="Input 2 2 2 2 3 4 3" xfId="8019"/>
    <cellStyle name="Input 2 2 2 2 3 5" xfId="8020"/>
    <cellStyle name="Input 2 2 2 2 3 5 2" xfId="8021"/>
    <cellStyle name="Input 2 2 2 2 3 5 3" xfId="8022"/>
    <cellStyle name="Input 2 2 2 2 3 6" xfId="8023"/>
    <cellStyle name="Input 2 2 2 2 3 6 2" xfId="8024"/>
    <cellStyle name="Input 2 2 2 2 3 6 3" xfId="8025"/>
    <cellStyle name="Input 2 2 2 2 3 7" xfId="8026"/>
    <cellStyle name="Input 2 2 2 2 3 8" xfId="8027"/>
    <cellStyle name="Input 2 2 2 2 4" xfId="8028"/>
    <cellStyle name="Input 2 2 2 2 4 2" xfId="8029"/>
    <cellStyle name="Input 2 2 2 2 4 2 2" xfId="8030"/>
    <cellStyle name="Input 2 2 2 2 4 2 3" xfId="8031"/>
    <cellStyle name="Input 2 2 2 2 4 3" xfId="8032"/>
    <cellStyle name="Input 2 2 2 2 4 4" xfId="8033"/>
    <cellStyle name="Input 2 2 2 2 5" xfId="8034"/>
    <cellStyle name="Input 2 2 2 2 5 2" xfId="8035"/>
    <cellStyle name="Input 2 2 2 2 5 3" xfId="8036"/>
    <cellStyle name="Input 2 2 2 2 6" xfId="8037"/>
    <cellStyle name="Input 2 2 2 2 6 2" xfId="8038"/>
    <cellStyle name="Input 2 2 2 2 6 3" xfId="8039"/>
    <cellStyle name="Input 2 2 2 2 7" xfId="8040"/>
    <cellStyle name="Input 2 2 2 2 7 2" xfId="8041"/>
    <cellStyle name="Input 2 2 2 2 7 3" xfId="8042"/>
    <cellStyle name="Input 2 2 2 2 8" xfId="8043"/>
    <cellStyle name="Input 2 2 2 2 8 2" xfId="8044"/>
    <cellStyle name="Input 2 2 2 2 8 3" xfId="8045"/>
    <cellStyle name="Input 2 2 2 2 9" xfId="8046"/>
    <cellStyle name="Input 2 2 2 2_Subsidy" xfId="8047"/>
    <cellStyle name="Input 2 2 2 3" xfId="8048"/>
    <cellStyle name="Input 2 2 2 3 2" xfId="8049"/>
    <cellStyle name="Input 2 2 2 3 2 2" xfId="8050"/>
    <cellStyle name="Input 2 2 2 3 2 2 2" xfId="8051"/>
    <cellStyle name="Input 2 2 2 3 2 2 3" xfId="8052"/>
    <cellStyle name="Input 2 2 2 3 2 3" xfId="8053"/>
    <cellStyle name="Input 2 2 2 3 2 3 2" xfId="8054"/>
    <cellStyle name="Input 2 2 2 3 2 3 3" xfId="8055"/>
    <cellStyle name="Input 2 2 2 3 2 4" xfId="8056"/>
    <cellStyle name="Input 2 2 2 3 2 4 2" xfId="8057"/>
    <cellStyle name="Input 2 2 2 3 2 4 3" xfId="8058"/>
    <cellStyle name="Input 2 2 2 3 2 5" xfId="8059"/>
    <cellStyle name="Input 2 2 2 3 2 5 2" xfId="8060"/>
    <cellStyle name="Input 2 2 2 3 2 5 3" xfId="8061"/>
    <cellStyle name="Input 2 2 2 3 2 6" xfId="8062"/>
    <cellStyle name="Input 2 2 2 3 2 6 2" xfId="8063"/>
    <cellStyle name="Input 2 2 2 3 2 6 3" xfId="8064"/>
    <cellStyle name="Input 2 2 2 3 2 7" xfId="8065"/>
    <cellStyle name="Input 2 2 2 3 2 8" xfId="8066"/>
    <cellStyle name="Input 2 2 2 3 3" xfId="8067"/>
    <cellStyle name="Input 2 2 2 3 3 2" xfId="8068"/>
    <cellStyle name="Input 2 2 2 3 3 2 2" xfId="8069"/>
    <cellStyle name="Input 2 2 2 3 3 2 3" xfId="8070"/>
    <cellStyle name="Input 2 2 2 3 3 3" xfId="8071"/>
    <cellStyle name="Input 2 2 2 3 3 4" xfId="8072"/>
    <cellStyle name="Input 2 2 2 3 4" xfId="8073"/>
    <cellStyle name="Input 2 2 2 3 4 2" xfId="8074"/>
    <cellStyle name="Input 2 2 2 3 4 3" xfId="8075"/>
    <cellStyle name="Input 2 2 2 3 5" xfId="8076"/>
    <cellStyle name="Input 2 2 2 3 5 2" xfId="8077"/>
    <cellStyle name="Input 2 2 2 3 5 3" xfId="8078"/>
    <cellStyle name="Input 2 2 2 3 6" xfId="8079"/>
    <cellStyle name="Input 2 2 2 3 6 2" xfId="8080"/>
    <cellStyle name="Input 2 2 2 3 6 3" xfId="8081"/>
    <cellStyle name="Input 2 2 2 3 7" xfId="8082"/>
    <cellStyle name="Input 2 2 2 3 7 2" xfId="8083"/>
    <cellStyle name="Input 2 2 2 3 7 3" xfId="8084"/>
    <cellStyle name="Input 2 2 2 3 8" xfId="8085"/>
    <cellStyle name="Input 2 2 2 3 9" xfId="8086"/>
    <cellStyle name="Input 2 2 2 4" xfId="8087"/>
    <cellStyle name="Input 2 2 2 4 2" xfId="8088"/>
    <cellStyle name="Input 2 2 2 4 2 2" xfId="8089"/>
    <cellStyle name="Input 2 2 2 4 2 2 2" xfId="8090"/>
    <cellStyle name="Input 2 2 2 4 2 2 3" xfId="8091"/>
    <cellStyle name="Input 2 2 2 4 2 3" xfId="8092"/>
    <cellStyle name="Input 2 2 2 4 2 3 2" xfId="8093"/>
    <cellStyle name="Input 2 2 2 4 2 3 3" xfId="8094"/>
    <cellStyle name="Input 2 2 2 4 2 4" xfId="8095"/>
    <cellStyle name="Input 2 2 2 4 2 4 2" xfId="8096"/>
    <cellStyle name="Input 2 2 2 4 2 4 3" xfId="8097"/>
    <cellStyle name="Input 2 2 2 4 2 5" xfId="8098"/>
    <cellStyle name="Input 2 2 2 4 2 5 2" xfId="8099"/>
    <cellStyle name="Input 2 2 2 4 2 5 3" xfId="8100"/>
    <cellStyle name="Input 2 2 2 4 2 6" xfId="8101"/>
    <cellStyle name="Input 2 2 2 4 2 6 2" xfId="8102"/>
    <cellStyle name="Input 2 2 2 4 2 6 3" xfId="8103"/>
    <cellStyle name="Input 2 2 2 4 2 7" xfId="8104"/>
    <cellStyle name="Input 2 2 2 4 2 8" xfId="8105"/>
    <cellStyle name="Input 2 2 2 4 3" xfId="8106"/>
    <cellStyle name="Input 2 2 2 4 3 2" xfId="8107"/>
    <cellStyle name="Input 2 2 2 4 3 2 2" xfId="8108"/>
    <cellStyle name="Input 2 2 2 4 3 2 3" xfId="8109"/>
    <cellStyle name="Input 2 2 2 4 3 3" xfId="8110"/>
    <cellStyle name="Input 2 2 2 4 3 4" xfId="8111"/>
    <cellStyle name="Input 2 2 2 4 4" xfId="8112"/>
    <cellStyle name="Input 2 2 2 4 4 2" xfId="8113"/>
    <cellStyle name="Input 2 2 2 4 4 3" xfId="8114"/>
    <cellStyle name="Input 2 2 2 4 5" xfId="8115"/>
    <cellStyle name="Input 2 2 2 4 5 2" xfId="8116"/>
    <cellStyle name="Input 2 2 2 4 5 3" xfId="8117"/>
    <cellStyle name="Input 2 2 2 4 6" xfId="8118"/>
    <cellStyle name="Input 2 2 2 4 6 2" xfId="8119"/>
    <cellStyle name="Input 2 2 2 4 6 3" xfId="8120"/>
    <cellStyle name="Input 2 2 2 4 7" xfId="8121"/>
    <cellStyle name="Input 2 2 2 4 7 2" xfId="8122"/>
    <cellStyle name="Input 2 2 2 4 7 3" xfId="8123"/>
    <cellStyle name="Input 2 2 2 4 8" xfId="8124"/>
    <cellStyle name="Input 2 2 2 4 9" xfId="8125"/>
    <cellStyle name="Input 2 2 2 5" xfId="8126"/>
    <cellStyle name="Input 2 2 2 5 2" xfId="8127"/>
    <cellStyle name="Input 2 2 2 5 2 2" xfId="8128"/>
    <cellStyle name="Input 2 2 2 5 2 2 2" xfId="8129"/>
    <cellStyle name="Input 2 2 2 5 2 2 3" xfId="8130"/>
    <cellStyle name="Input 2 2 2 5 2 3" xfId="8131"/>
    <cellStyle name="Input 2 2 2 5 2 3 2" xfId="8132"/>
    <cellStyle name="Input 2 2 2 5 2 3 3" xfId="8133"/>
    <cellStyle name="Input 2 2 2 5 2 4" xfId="8134"/>
    <cellStyle name="Input 2 2 2 5 2 4 2" xfId="8135"/>
    <cellStyle name="Input 2 2 2 5 2 4 3" xfId="8136"/>
    <cellStyle name="Input 2 2 2 5 2 5" xfId="8137"/>
    <cellStyle name="Input 2 2 2 5 2 5 2" xfId="8138"/>
    <cellStyle name="Input 2 2 2 5 2 5 3" xfId="8139"/>
    <cellStyle name="Input 2 2 2 5 2 6" xfId="8140"/>
    <cellStyle name="Input 2 2 2 5 2 6 2" xfId="8141"/>
    <cellStyle name="Input 2 2 2 5 2 6 3" xfId="8142"/>
    <cellStyle name="Input 2 2 2 5 2 7" xfId="8143"/>
    <cellStyle name="Input 2 2 2 5 2 8" xfId="8144"/>
    <cellStyle name="Input 2 2 2 5 3" xfId="8145"/>
    <cellStyle name="Input 2 2 2 5 3 2" xfId="8146"/>
    <cellStyle name="Input 2 2 2 5 3 2 2" xfId="8147"/>
    <cellStyle name="Input 2 2 2 5 3 2 3" xfId="8148"/>
    <cellStyle name="Input 2 2 2 5 3 3" xfId="8149"/>
    <cellStyle name="Input 2 2 2 5 3 4" xfId="8150"/>
    <cellStyle name="Input 2 2 2 5 4" xfId="8151"/>
    <cellStyle name="Input 2 2 2 5 4 2" xfId="8152"/>
    <cellStyle name="Input 2 2 2 5 4 3" xfId="8153"/>
    <cellStyle name="Input 2 2 2 5 5" xfId="8154"/>
    <cellStyle name="Input 2 2 2 5 5 2" xfId="8155"/>
    <cellStyle name="Input 2 2 2 5 5 3" xfId="8156"/>
    <cellStyle name="Input 2 2 2 5 6" xfId="8157"/>
    <cellStyle name="Input 2 2 2 5 6 2" xfId="8158"/>
    <cellStyle name="Input 2 2 2 5 6 3" xfId="8159"/>
    <cellStyle name="Input 2 2 2 5 7" xfId="8160"/>
    <cellStyle name="Input 2 2 2 5 7 2" xfId="8161"/>
    <cellStyle name="Input 2 2 2 5 7 3" xfId="8162"/>
    <cellStyle name="Input 2 2 2 5 8" xfId="8163"/>
    <cellStyle name="Input 2 2 2 5 9" xfId="8164"/>
    <cellStyle name="Input 2 2 2 6" xfId="8165"/>
    <cellStyle name="Input 2 2 2 6 2" xfId="8166"/>
    <cellStyle name="Input 2 2 2 6 2 2" xfId="8167"/>
    <cellStyle name="Input 2 2 2 6 2 2 2" xfId="8168"/>
    <cellStyle name="Input 2 2 2 6 2 2 3" xfId="8169"/>
    <cellStyle name="Input 2 2 2 6 2 3" xfId="8170"/>
    <cellStyle name="Input 2 2 2 6 2 3 2" xfId="8171"/>
    <cellStyle name="Input 2 2 2 6 2 3 3" xfId="8172"/>
    <cellStyle name="Input 2 2 2 6 2 4" xfId="8173"/>
    <cellStyle name="Input 2 2 2 6 2 4 2" xfId="8174"/>
    <cellStyle name="Input 2 2 2 6 2 4 3" xfId="8175"/>
    <cellStyle name="Input 2 2 2 6 2 5" xfId="8176"/>
    <cellStyle name="Input 2 2 2 6 2 5 2" xfId="8177"/>
    <cellStyle name="Input 2 2 2 6 2 5 3" xfId="8178"/>
    <cellStyle name="Input 2 2 2 6 2 6" xfId="8179"/>
    <cellStyle name="Input 2 2 2 6 2 6 2" xfId="8180"/>
    <cellStyle name="Input 2 2 2 6 2 6 3" xfId="8181"/>
    <cellStyle name="Input 2 2 2 6 2 7" xfId="8182"/>
    <cellStyle name="Input 2 2 2 6 2 8" xfId="8183"/>
    <cellStyle name="Input 2 2 2 6 3" xfId="8184"/>
    <cellStyle name="Input 2 2 2 6 3 2" xfId="8185"/>
    <cellStyle name="Input 2 2 2 6 3 2 2" xfId="8186"/>
    <cellStyle name="Input 2 2 2 6 3 2 3" xfId="8187"/>
    <cellStyle name="Input 2 2 2 6 3 3" xfId="8188"/>
    <cellStyle name="Input 2 2 2 6 3 4" xfId="8189"/>
    <cellStyle name="Input 2 2 2 6 4" xfId="8190"/>
    <cellStyle name="Input 2 2 2 6 4 2" xfId="8191"/>
    <cellStyle name="Input 2 2 2 6 4 3" xfId="8192"/>
    <cellStyle name="Input 2 2 2 6 5" xfId="8193"/>
    <cellStyle name="Input 2 2 2 6 5 2" xfId="8194"/>
    <cellStyle name="Input 2 2 2 6 5 3" xfId="8195"/>
    <cellStyle name="Input 2 2 2 6 6" xfId="8196"/>
    <cellStyle name="Input 2 2 2 6 6 2" xfId="8197"/>
    <cellStyle name="Input 2 2 2 6 6 3" xfId="8198"/>
    <cellStyle name="Input 2 2 2 6 7" xfId="8199"/>
    <cellStyle name="Input 2 2 2 6 7 2" xfId="8200"/>
    <cellStyle name="Input 2 2 2 6 7 3" xfId="8201"/>
    <cellStyle name="Input 2 2 2 6 8" xfId="8202"/>
    <cellStyle name="Input 2 2 2 6 9" xfId="8203"/>
    <cellStyle name="Input 2 2 2 7" xfId="8204"/>
    <cellStyle name="Input 2 2 2 7 2" xfId="8205"/>
    <cellStyle name="Input 2 2 2 7 2 2" xfId="8206"/>
    <cellStyle name="Input 2 2 2 7 2 2 2" xfId="8207"/>
    <cellStyle name="Input 2 2 2 7 2 2 3" xfId="8208"/>
    <cellStyle name="Input 2 2 2 7 2 3" xfId="8209"/>
    <cellStyle name="Input 2 2 2 7 2 3 2" xfId="8210"/>
    <cellStyle name="Input 2 2 2 7 2 3 3" xfId="8211"/>
    <cellStyle name="Input 2 2 2 7 2 4" xfId="8212"/>
    <cellStyle name="Input 2 2 2 7 2 4 2" xfId="8213"/>
    <cellStyle name="Input 2 2 2 7 2 4 3" xfId="8214"/>
    <cellStyle name="Input 2 2 2 7 2 5" xfId="8215"/>
    <cellStyle name="Input 2 2 2 7 2 5 2" xfId="8216"/>
    <cellStyle name="Input 2 2 2 7 2 5 3" xfId="8217"/>
    <cellStyle name="Input 2 2 2 7 2 6" xfId="8218"/>
    <cellStyle name="Input 2 2 2 7 2 6 2" xfId="8219"/>
    <cellStyle name="Input 2 2 2 7 2 6 3" xfId="8220"/>
    <cellStyle name="Input 2 2 2 7 2 7" xfId="8221"/>
    <cellStyle name="Input 2 2 2 7 2 8" xfId="8222"/>
    <cellStyle name="Input 2 2 2 7 3" xfId="8223"/>
    <cellStyle name="Input 2 2 2 7 3 2" xfId="8224"/>
    <cellStyle name="Input 2 2 2 7 3 2 2" xfId="8225"/>
    <cellStyle name="Input 2 2 2 7 3 2 3" xfId="8226"/>
    <cellStyle name="Input 2 2 2 7 3 3" xfId="8227"/>
    <cellStyle name="Input 2 2 2 7 3 4" xfId="8228"/>
    <cellStyle name="Input 2 2 2 7 4" xfId="8229"/>
    <cellStyle name="Input 2 2 2 7 4 2" xfId="8230"/>
    <cellStyle name="Input 2 2 2 7 4 3" xfId="8231"/>
    <cellStyle name="Input 2 2 2 7 5" xfId="8232"/>
    <cellStyle name="Input 2 2 2 7 5 2" xfId="8233"/>
    <cellStyle name="Input 2 2 2 7 5 3" xfId="8234"/>
    <cellStyle name="Input 2 2 2 7 6" xfId="8235"/>
    <cellStyle name="Input 2 2 2 7 6 2" xfId="8236"/>
    <cellStyle name="Input 2 2 2 7 6 3" xfId="8237"/>
    <cellStyle name="Input 2 2 2 7 7" xfId="8238"/>
    <cellStyle name="Input 2 2 2 7 7 2" xfId="8239"/>
    <cellStyle name="Input 2 2 2 7 7 3" xfId="8240"/>
    <cellStyle name="Input 2 2 2 7 8" xfId="8241"/>
    <cellStyle name="Input 2 2 2 7 9" xfId="8242"/>
    <cellStyle name="Input 2 2 2 8" xfId="8243"/>
    <cellStyle name="Input 2 2 2 8 2" xfId="8244"/>
    <cellStyle name="Input 2 2 2 8 2 2" xfId="8245"/>
    <cellStyle name="Input 2 2 2 8 2 2 2" xfId="8246"/>
    <cellStyle name="Input 2 2 2 8 2 2 3" xfId="8247"/>
    <cellStyle name="Input 2 2 2 8 2 3" xfId="8248"/>
    <cellStyle name="Input 2 2 2 8 2 3 2" xfId="8249"/>
    <cellStyle name="Input 2 2 2 8 2 3 3" xfId="8250"/>
    <cellStyle name="Input 2 2 2 8 2 4" xfId="8251"/>
    <cellStyle name="Input 2 2 2 8 2 4 2" xfId="8252"/>
    <cellStyle name="Input 2 2 2 8 2 4 3" xfId="8253"/>
    <cellStyle name="Input 2 2 2 8 2 5" xfId="8254"/>
    <cellStyle name="Input 2 2 2 8 2 5 2" xfId="8255"/>
    <cellStyle name="Input 2 2 2 8 2 5 3" xfId="8256"/>
    <cellStyle name="Input 2 2 2 8 2 6" xfId="8257"/>
    <cellStyle name="Input 2 2 2 8 2 6 2" xfId="8258"/>
    <cellStyle name="Input 2 2 2 8 2 6 3" xfId="8259"/>
    <cellStyle name="Input 2 2 2 8 2 7" xfId="8260"/>
    <cellStyle name="Input 2 2 2 8 2 8" xfId="8261"/>
    <cellStyle name="Input 2 2 2 8 3" xfId="8262"/>
    <cellStyle name="Input 2 2 2 8 3 2" xfId="8263"/>
    <cellStyle name="Input 2 2 2 8 3 2 2" xfId="8264"/>
    <cellStyle name="Input 2 2 2 8 3 2 3" xfId="8265"/>
    <cellStyle name="Input 2 2 2 8 3 3" xfId="8266"/>
    <cellStyle name="Input 2 2 2 8 3 4" xfId="8267"/>
    <cellStyle name="Input 2 2 2 8 4" xfId="8268"/>
    <cellStyle name="Input 2 2 2 8 4 2" xfId="8269"/>
    <cellStyle name="Input 2 2 2 8 4 3" xfId="8270"/>
    <cellStyle name="Input 2 2 2 8 5" xfId="8271"/>
    <cellStyle name="Input 2 2 2 8 5 2" xfId="8272"/>
    <cellStyle name="Input 2 2 2 8 5 3" xfId="8273"/>
    <cellStyle name="Input 2 2 2 8 6" xfId="8274"/>
    <cellStyle name="Input 2 2 2 8 6 2" xfId="8275"/>
    <cellStyle name="Input 2 2 2 8 6 3" xfId="8276"/>
    <cellStyle name="Input 2 2 2 8 7" xfId="8277"/>
    <cellStyle name="Input 2 2 2 8 7 2" xfId="8278"/>
    <cellStyle name="Input 2 2 2 8 7 3" xfId="8279"/>
    <cellStyle name="Input 2 2 2 8 8" xfId="8280"/>
    <cellStyle name="Input 2 2 2 8 9" xfId="8281"/>
    <cellStyle name="Input 2 2 2 9" xfId="8282"/>
    <cellStyle name="Input 2 2 2 9 2" xfId="8283"/>
    <cellStyle name="Input 2 2 2 9 2 2" xfId="8284"/>
    <cellStyle name="Input 2 2 2 9 2 3" xfId="8285"/>
    <cellStyle name="Input 2 2 2 9 3" xfId="8286"/>
    <cellStyle name="Input 2 2 2 9 3 2" xfId="8287"/>
    <cellStyle name="Input 2 2 2 9 3 3" xfId="8288"/>
    <cellStyle name="Input 2 2 2 9 4" xfId="8289"/>
    <cellStyle name="Input 2 2 2 9 4 2" xfId="8290"/>
    <cellStyle name="Input 2 2 2 9 4 3" xfId="8291"/>
    <cellStyle name="Input 2 2 2 9 5" xfId="8292"/>
    <cellStyle name="Input 2 2 2 9 5 2" xfId="8293"/>
    <cellStyle name="Input 2 2 2 9 5 3" xfId="8294"/>
    <cellStyle name="Input 2 2 2 9 6" xfId="8295"/>
    <cellStyle name="Input 2 2 2 9 6 2" xfId="8296"/>
    <cellStyle name="Input 2 2 2 9 6 3" xfId="8297"/>
    <cellStyle name="Input 2 2 2 9 7" xfId="8298"/>
    <cellStyle name="Input 2 2 2 9 8" xfId="8299"/>
    <cellStyle name="Input 2 2 2_Subsidy" xfId="8300"/>
    <cellStyle name="Input 2 2 20" xfId="8301"/>
    <cellStyle name="Input 2 2 21" xfId="8302"/>
    <cellStyle name="Input 2 2 3" xfId="8303"/>
    <cellStyle name="Input 2 2 3 10" xfId="8304"/>
    <cellStyle name="Input 2 2 3 10 2" xfId="8305"/>
    <cellStyle name="Input 2 2 3 10 2 2" xfId="8306"/>
    <cellStyle name="Input 2 2 3 10 2 3" xfId="8307"/>
    <cellStyle name="Input 2 2 3 10 3" xfId="8308"/>
    <cellStyle name="Input 2 2 3 10 4" xfId="8309"/>
    <cellStyle name="Input 2 2 3 11" xfId="8310"/>
    <cellStyle name="Input 2 2 3 11 2" xfId="8311"/>
    <cellStyle name="Input 2 2 3 11 3" xfId="8312"/>
    <cellStyle name="Input 2 2 3 12" xfId="8313"/>
    <cellStyle name="Input 2 2 3 12 2" xfId="8314"/>
    <cellStyle name="Input 2 2 3 12 3" xfId="8315"/>
    <cellStyle name="Input 2 2 3 13" xfId="8316"/>
    <cellStyle name="Input 2 2 3 13 2" xfId="8317"/>
    <cellStyle name="Input 2 2 3 13 3" xfId="8318"/>
    <cellStyle name="Input 2 2 3 14" xfId="8319"/>
    <cellStyle name="Input 2 2 3 14 2" xfId="8320"/>
    <cellStyle name="Input 2 2 3 14 3" xfId="8321"/>
    <cellStyle name="Input 2 2 3 15" xfId="8322"/>
    <cellStyle name="Input 2 2 3 16" xfId="8323"/>
    <cellStyle name="Input 2 2 3 2" xfId="8324"/>
    <cellStyle name="Input 2 2 3 2 10" xfId="8325"/>
    <cellStyle name="Input 2 2 3 2 2" xfId="8326"/>
    <cellStyle name="Input 2 2 3 2 2 2" xfId="8327"/>
    <cellStyle name="Input 2 2 3 2 2 2 2" xfId="8328"/>
    <cellStyle name="Input 2 2 3 2 2 2 2 2" xfId="8329"/>
    <cellStyle name="Input 2 2 3 2 2 2 2 3" xfId="8330"/>
    <cellStyle name="Input 2 2 3 2 2 2 3" xfId="8331"/>
    <cellStyle name="Input 2 2 3 2 2 2 3 2" xfId="8332"/>
    <cellStyle name="Input 2 2 3 2 2 2 3 3" xfId="8333"/>
    <cellStyle name="Input 2 2 3 2 2 2 4" xfId="8334"/>
    <cellStyle name="Input 2 2 3 2 2 2 4 2" xfId="8335"/>
    <cellStyle name="Input 2 2 3 2 2 2 4 3" xfId="8336"/>
    <cellStyle name="Input 2 2 3 2 2 2 5" xfId="8337"/>
    <cellStyle name="Input 2 2 3 2 2 2 5 2" xfId="8338"/>
    <cellStyle name="Input 2 2 3 2 2 2 5 3" xfId="8339"/>
    <cellStyle name="Input 2 2 3 2 2 2 6" xfId="8340"/>
    <cellStyle name="Input 2 2 3 2 2 2 6 2" xfId="8341"/>
    <cellStyle name="Input 2 2 3 2 2 2 6 3" xfId="8342"/>
    <cellStyle name="Input 2 2 3 2 2 2 7" xfId="8343"/>
    <cellStyle name="Input 2 2 3 2 2 2 8" xfId="8344"/>
    <cellStyle name="Input 2 2 3 2 2 3" xfId="8345"/>
    <cellStyle name="Input 2 2 3 2 2 3 2" xfId="8346"/>
    <cellStyle name="Input 2 2 3 2 2 3 2 2" xfId="8347"/>
    <cellStyle name="Input 2 2 3 2 2 3 2 3" xfId="8348"/>
    <cellStyle name="Input 2 2 3 2 2 3 3" xfId="8349"/>
    <cellStyle name="Input 2 2 3 2 2 3 4" xfId="8350"/>
    <cellStyle name="Input 2 2 3 2 2 4" xfId="8351"/>
    <cellStyle name="Input 2 2 3 2 2 4 2" xfId="8352"/>
    <cellStyle name="Input 2 2 3 2 2 4 3" xfId="8353"/>
    <cellStyle name="Input 2 2 3 2 2 5" xfId="8354"/>
    <cellStyle name="Input 2 2 3 2 2 5 2" xfId="8355"/>
    <cellStyle name="Input 2 2 3 2 2 5 3" xfId="8356"/>
    <cellStyle name="Input 2 2 3 2 2 6" xfId="8357"/>
    <cellStyle name="Input 2 2 3 2 2 6 2" xfId="8358"/>
    <cellStyle name="Input 2 2 3 2 2 6 3" xfId="8359"/>
    <cellStyle name="Input 2 2 3 2 2 7" xfId="8360"/>
    <cellStyle name="Input 2 2 3 2 2 7 2" xfId="8361"/>
    <cellStyle name="Input 2 2 3 2 2 7 3" xfId="8362"/>
    <cellStyle name="Input 2 2 3 2 2 8" xfId="8363"/>
    <cellStyle name="Input 2 2 3 2 2 9" xfId="8364"/>
    <cellStyle name="Input 2 2 3 2 3" xfId="8365"/>
    <cellStyle name="Input 2 2 3 2 3 2" xfId="8366"/>
    <cellStyle name="Input 2 2 3 2 3 2 2" xfId="8367"/>
    <cellStyle name="Input 2 2 3 2 3 2 3" xfId="8368"/>
    <cellStyle name="Input 2 2 3 2 3 3" xfId="8369"/>
    <cellStyle name="Input 2 2 3 2 3 3 2" xfId="8370"/>
    <cellStyle name="Input 2 2 3 2 3 3 3" xfId="8371"/>
    <cellStyle name="Input 2 2 3 2 3 4" xfId="8372"/>
    <cellStyle name="Input 2 2 3 2 3 4 2" xfId="8373"/>
    <cellStyle name="Input 2 2 3 2 3 4 3" xfId="8374"/>
    <cellStyle name="Input 2 2 3 2 3 5" xfId="8375"/>
    <cellStyle name="Input 2 2 3 2 3 5 2" xfId="8376"/>
    <cellStyle name="Input 2 2 3 2 3 5 3" xfId="8377"/>
    <cellStyle name="Input 2 2 3 2 3 6" xfId="8378"/>
    <cellStyle name="Input 2 2 3 2 3 6 2" xfId="8379"/>
    <cellStyle name="Input 2 2 3 2 3 6 3" xfId="8380"/>
    <cellStyle name="Input 2 2 3 2 3 7" xfId="8381"/>
    <cellStyle name="Input 2 2 3 2 3 8" xfId="8382"/>
    <cellStyle name="Input 2 2 3 2 4" xfId="8383"/>
    <cellStyle name="Input 2 2 3 2 4 2" xfId="8384"/>
    <cellStyle name="Input 2 2 3 2 4 2 2" xfId="8385"/>
    <cellStyle name="Input 2 2 3 2 4 2 3" xfId="8386"/>
    <cellStyle name="Input 2 2 3 2 4 3" xfId="8387"/>
    <cellStyle name="Input 2 2 3 2 4 4" xfId="8388"/>
    <cellStyle name="Input 2 2 3 2 5" xfId="8389"/>
    <cellStyle name="Input 2 2 3 2 5 2" xfId="8390"/>
    <cellStyle name="Input 2 2 3 2 5 3" xfId="8391"/>
    <cellStyle name="Input 2 2 3 2 6" xfId="8392"/>
    <cellStyle name="Input 2 2 3 2 6 2" xfId="8393"/>
    <cellStyle name="Input 2 2 3 2 6 3" xfId="8394"/>
    <cellStyle name="Input 2 2 3 2 7" xfId="8395"/>
    <cellStyle name="Input 2 2 3 2 7 2" xfId="8396"/>
    <cellStyle name="Input 2 2 3 2 7 3" xfId="8397"/>
    <cellStyle name="Input 2 2 3 2 8" xfId="8398"/>
    <cellStyle name="Input 2 2 3 2 8 2" xfId="8399"/>
    <cellStyle name="Input 2 2 3 2 8 3" xfId="8400"/>
    <cellStyle name="Input 2 2 3 2 9" xfId="8401"/>
    <cellStyle name="Input 2 2 3 2_Subsidy" xfId="8402"/>
    <cellStyle name="Input 2 2 3 3" xfId="8403"/>
    <cellStyle name="Input 2 2 3 3 2" xfId="8404"/>
    <cellStyle name="Input 2 2 3 3 2 2" xfId="8405"/>
    <cellStyle name="Input 2 2 3 3 2 2 2" xfId="8406"/>
    <cellStyle name="Input 2 2 3 3 2 2 3" xfId="8407"/>
    <cellStyle name="Input 2 2 3 3 2 3" xfId="8408"/>
    <cellStyle name="Input 2 2 3 3 2 3 2" xfId="8409"/>
    <cellStyle name="Input 2 2 3 3 2 3 3" xfId="8410"/>
    <cellStyle name="Input 2 2 3 3 2 4" xfId="8411"/>
    <cellStyle name="Input 2 2 3 3 2 4 2" xfId="8412"/>
    <cellStyle name="Input 2 2 3 3 2 4 3" xfId="8413"/>
    <cellStyle name="Input 2 2 3 3 2 5" xfId="8414"/>
    <cellStyle name="Input 2 2 3 3 2 5 2" xfId="8415"/>
    <cellStyle name="Input 2 2 3 3 2 5 3" xfId="8416"/>
    <cellStyle name="Input 2 2 3 3 2 6" xfId="8417"/>
    <cellStyle name="Input 2 2 3 3 2 6 2" xfId="8418"/>
    <cellStyle name="Input 2 2 3 3 2 6 3" xfId="8419"/>
    <cellStyle name="Input 2 2 3 3 2 7" xfId="8420"/>
    <cellStyle name="Input 2 2 3 3 2 8" xfId="8421"/>
    <cellStyle name="Input 2 2 3 3 3" xfId="8422"/>
    <cellStyle name="Input 2 2 3 3 3 2" xfId="8423"/>
    <cellStyle name="Input 2 2 3 3 3 2 2" xfId="8424"/>
    <cellStyle name="Input 2 2 3 3 3 2 3" xfId="8425"/>
    <cellStyle name="Input 2 2 3 3 3 3" xfId="8426"/>
    <cellStyle name="Input 2 2 3 3 3 4" xfId="8427"/>
    <cellStyle name="Input 2 2 3 3 4" xfId="8428"/>
    <cellStyle name="Input 2 2 3 3 4 2" xfId="8429"/>
    <cellStyle name="Input 2 2 3 3 4 3" xfId="8430"/>
    <cellStyle name="Input 2 2 3 3 5" xfId="8431"/>
    <cellStyle name="Input 2 2 3 3 5 2" xfId="8432"/>
    <cellStyle name="Input 2 2 3 3 5 3" xfId="8433"/>
    <cellStyle name="Input 2 2 3 3 6" xfId="8434"/>
    <cellStyle name="Input 2 2 3 3 6 2" xfId="8435"/>
    <cellStyle name="Input 2 2 3 3 6 3" xfId="8436"/>
    <cellStyle name="Input 2 2 3 3 7" xfId="8437"/>
    <cellStyle name="Input 2 2 3 3 7 2" xfId="8438"/>
    <cellStyle name="Input 2 2 3 3 7 3" xfId="8439"/>
    <cellStyle name="Input 2 2 3 3 8" xfId="8440"/>
    <cellStyle name="Input 2 2 3 3 9" xfId="8441"/>
    <cellStyle name="Input 2 2 3 4" xfId="8442"/>
    <cellStyle name="Input 2 2 3 4 2" xfId="8443"/>
    <cellStyle name="Input 2 2 3 4 2 2" xfId="8444"/>
    <cellStyle name="Input 2 2 3 4 2 2 2" xfId="8445"/>
    <cellStyle name="Input 2 2 3 4 2 2 3" xfId="8446"/>
    <cellStyle name="Input 2 2 3 4 2 3" xfId="8447"/>
    <cellStyle name="Input 2 2 3 4 2 3 2" xfId="8448"/>
    <cellStyle name="Input 2 2 3 4 2 3 3" xfId="8449"/>
    <cellStyle name="Input 2 2 3 4 2 4" xfId="8450"/>
    <cellStyle name="Input 2 2 3 4 2 4 2" xfId="8451"/>
    <cellStyle name="Input 2 2 3 4 2 4 3" xfId="8452"/>
    <cellStyle name="Input 2 2 3 4 2 5" xfId="8453"/>
    <cellStyle name="Input 2 2 3 4 2 5 2" xfId="8454"/>
    <cellStyle name="Input 2 2 3 4 2 5 3" xfId="8455"/>
    <cellStyle name="Input 2 2 3 4 2 6" xfId="8456"/>
    <cellStyle name="Input 2 2 3 4 2 6 2" xfId="8457"/>
    <cellStyle name="Input 2 2 3 4 2 6 3" xfId="8458"/>
    <cellStyle name="Input 2 2 3 4 2 7" xfId="8459"/>
    <cellStyle name="Input 2 2 3 4 2 8" xfId="8460"/>
    <cellStyle name="Input 2 2 3 4 3" xfId="8461"/>
    <cellStyle name="Input 2 2 3 4 3 2" xfId="8462"/>
    <cellStyle name="Input 2 2 3 4 3 2 2" xfId="8463"/>
    <cellStyle name="Input 2 2 3 4 3 2 3" xfId="8464"/>
    <cellStyle name="Input 2 2 3 4 3 3" xfId="8465"/>
    <cellStyle name="Input 2 2 3 4 3 4" xfId="8466"/>
    <cellStyle name="Input 2 2 3 4 4" xfId="8467"/>
    <cellStyle name="Input 2 2 3 4 4 2" xfId="8468"/>
    <cellStyle name="Input 2 2 3 4 4 3" xfId="8469"/>
    <cellStyle name="Input 2 2 3 4 5" xfId="8470"/>
    <cellStyle name="Input 2 2 3 4 5 2" xfId="8471"/>
    <cellStyle name="Input 2 2 3 4 5 3" xfId="8472"/>
    <cellStyle name="Input 2 2 3 4 6" xfId="8473"/>
    <cellStyle name="Input 2 2 3 4 6 2" xfId="8474"/>
    <cellStyle name="Input 2 2 3 4 6 3" xfId="8475"/>
    <cellStyle name="Input 2 2 3 4 7" xfId="8476"/>
    <cellStyle name="Input 2 2 3 4 7 2" xfId="8477"/>
    <cellStyle name="Input 2 2 3 4 7 3" xfId="8478"/>
    <cellStyle name="Input 2 2 3 4 8" xfId="8479"/>
    <cellStyle name="Input 2 2 3 4 9" xfId="8480"/>
    <cellStyle name="Input 2 2 3 5" xfId="8481"/>
    <cellStyle name="Input 2 2 3 5 2" xfId="8482"/>
    <cellStyle name="Input 2 2 3 5 2 2" xfId="8483"/>
    <cellStyle name="Input 2 2 3 5 2 2 2" xfId="8484"/>
    <cellStyle name="Input 2 2 3 5 2 2 3" xfId="8485"/>
    <cellStyle name="Input 2 2 3 5 2 3" xfId="8486"/>
    <cellStyle name="Input 2 2 3 5 2 3 2" xfId="8487"/>
    <cellStyle name="Input 2 2 3 5 2 3 3" xfId="8488"/>
    <cellStyle name="Input 2 2 3 5 2 4" xfId="8489"/>
    <cellStyle name="Input 2 2 3 5 2 4 2" xfId="8490"/>
    <cellStyle name="Input 2 2 3 5 2 4 3" xfId="8491"/>
    <cellStyle name="Input 2 2 3 5 2 5" xfId="8492"/>
    <cellStyle name="Input 2 2 3 5 2 5 2" xfId="8493"/>
    <cellStyle name="Input 2 2 3 5 2 5 3" xfId="8494"/>
    <cellStyle name="Input 2 2 3 5 2 6" xfId="8495"/>
    <cellStyle name="Input 2 2 3 5 2 6 2" xfId="8496"/>
    <cellStyle name="Input 2 2 3 5 2 6 3" xfId="8497"/>
    <cellStyle name="Input 2 2 3 5 2 7" xfId="8498"/>
    <cellStyle name="Input 2 2 3 5 2 8" xfId="8499"/>
    <cellStyle name="Input 2 2 3 5 3" xfId="8500"/>
    <cellStyle name="Input 2 2 3 5 3 2" xfId="8501"/>
    <cellStyle name="Input 2 2 3 5 3 2 2" xfId="8502"/>
    <cellStyle name="Input 2 2 3 5 3 2 3" xfId="8503"/>
    <cellStyle name="Input 2 2 3 5 3 3" xfId="8504"/>
    <cellStyle name="Input 2 2 3 5 3 4" xfId="8505"/>
    <cellStyle name="Input 2 2 3 5 4" xfId="8506"/>
    <cellStyle name="Input 2 2 3 5 4 2" xfId="8507"/>
    <cellStyle name="Input 2 2 3 5 4 3" xfId="8508"/>
    <cellStyle name="Input 2 2 3 5 5" xfId="8509"/>
    <cellStyle name="Input 2 2 3 5 5 2" xfId="8510"/>
    <cellStyle name="Input 2 2 3 5 5 3" xfId="8511"/>
    <cellStyle name="Input 2 2 3 5 6" xfId="8512"/>
    <cellStyle name="Input 2 2 3 5 6 2" xfId="8513"/>
    <cellStyle name="Input 2 2 3 5 6 3" xfId="8514"/>
    <cellStyle name="Input 2 2 3 5 7" xfId="8515"/>
    <cellStyle name="Input 2 2 3 5 7 2" xfId="8516"/>
    <cellStyle name="Input 2 2 3 5 7 3" xfId="8517"/>
    <cellStyle name="Input 2 2 3 5 8" xfId="8518"/>
    <cellStyle name="Input 2 2 3 5 9" xfId="8519"/>
    <cellStyle name="Input 2 2 3 6" xfId="8520"/>
    <cellStyle name="Input 2 2 3 6 2" xfId="8521"/>
    <cellStyle name="Input 2 2 3 6 2 2" xfId="8522"/>
    <cellStyle name="Input 2 2 3 6 2 2 2" xfId="8523"/>
    <cellStyle name="Input 2 2 3 6 2 2 3" xfId="8524"/>
    <cellStyle name="Input 2 2 3 6 2 3" xfId="8525"/>
    <cellStyle name="Input 2 2 3 6 2 3 2" xfId="8526"/>
    <cellStyle name="Input 2 2 3 6 2 3 3" xfId="8527"/>
    <cellStyle name="Input 2 2 3 6 2 4" xfId="8528"/>
    <cellStyle name="Input 2 2 3 6 2 4 2" xfId="8529"/>
    <cellStyle name="Input 2 2 3 6 2 4 3" xfId="8530"/>
    <cellStyle name="Input 2 2 3 6 2 5" xfId="8531"/>
    <cellStyle name="Input 2 2 3 6 2 5 2" xfId="8532"/>
    <cellStyle name="Input 2 2 3 6 2 5 3" xfId="8533"/>
    <cellStyle name="Input 2 2 3 6 2 6" xfId="8534"/>
    <cellStyle name="Input 2 2 3 6 2 6 2" xfId="8535"/>
    <cellStyle name="Input 2 2 3 6 2 6 3" xfId="8536"/>
    <cellStyle name="Input 2 2 3 6 2 7" xfId="8537"/>
    <cellStyle name="Input 2 2 3 6 2 8" xfId="8538"/>
    <cellStyle name="Input 2 2 3 6 3" xfId="8539"/>
    <cellStyle name="Input 2 2 3 6 3 2" xfId="8540"/>
    <cellStyle name="Input 2 2 3 6 3 2 2" xfId="8541"/>
    <cellStyle name="Input 2 2 3 6 3 2 3" xfId="8542"/>
    <cellStyle name="Input 2 2 3 6 3 3" xfId="8543"/>
    <cellStyle name="Input 2 2 3 6 3 4" xfId="8544"/>
    <cellStyle name="Input 2 2 3 6 4" xfId="8545"/>
    <cellStyle name="Input 2 2 3 6 4 2" xfId="8546"/>
    <cellStyle name="Input 2 2 3 6 4 3" xfId="8547"/>
    <cellStyle name="Input 2 2 3 6 5" xfId="8548"/>
    <cellStyle name="Input 2 2 3 6 5 2" xfId="8549"/>
    <cellStyle name="Input 2 2 3 6 5 3" xfId="8550"/>
    <cellStyle name="Input 2 2 3 6 6" xfId="8551"/>
    <cellStyle name="Input 2 2 3 6 6 2" xfId="8552"/>
    <cellStyle name="Input 2 2 3 6 6 3" xfId="8553"/>
    <cellStyle name="Input 2 2 3 6 7" xfId="8554"/>
    <cellStyle name="Input 2 2 3 6 7 2" xfId="8555"/>
    <cellStyle name="Input 2 2 3 6 7 3" xfId="8556"/>
    <cellStyle name="Input 2 2 3 6 8" xfId="8557"/>
    <cellStyle name="Input 2 2 3 6 9" xfId="8558"/>
    <cellStyle name="Input 2 2 3 7" xfId="8559"/>
    <cellStyle name="Input 2 2 3 7 2" xfId="8560"/>
    <cellStyle name="Input 2 2 3 7 2 2" xfId="8561"/>
    <cellStyle name="Input 2 2 3 7 2 2 2" xfId="8562"/>
    <cellStyle name="Input 2 2 3 7 2 2 3" xfId="8563"/>
    <cellStyle name="Input 2 2 3 7 2 3" xfId="8564"/>
    <cellStyle name="Input 2 2 3 7 2 3 2" xfId="8565"/>
    <cellStyle name="Input 2 2 3 7 2 3 3" xfId="8566"/>
    <cellStyle name="Input 2 2 3 7 2 4" xfId="8567"/>
    <cellStyle name="Input 2 2 3 7 2 4 2" xfId="8568"/>
    <cellStyle name="Input 2 2 3 7 2 4 3" xfId="8569"/>
    <cellStyle name="Input 2 2 3 7 2 5" xfId="8570"/>
    <cellStyle name="Input 2 2 3 7 2 5 2" xfId="8571"/>
    <cellStyle name="Input 2 2 3 7 2 5 3" xfId="8572"/>
    <cellStyle name="Input 2 2 3 7 2 6" xfId="8573"/>
    <cellStyle name="Input 2 2 3 7 2 6 2" xfId="8574"/>
    <cellStyle name="Input 2 2 3 7 2 6 3" xfId="8575"/>
    <cellStyle name="Input 2 2 3 7 2 7" xfId="8576"/>
    <cellStyle name="Input 2 2 3 7 2 8" xfId="8577"/>
    <cellStyle name="Input 2 2 3 7 3" xfId="8578"/>
    <cellStyle name="Input 2 2 3 7 3 2" xfId="8579"/>
    <cellStyle name="Input 2 2 3 7 3 2 2" xfId="8580"/>
    <cellStyle name="Input 2 2 3 7 3 2 3" xfId="8581"/>
    <cellStyle name="Input 2 2 3 7 3 3" xfId="8582"/>
    <cellStyle name="Input 2 2 3 7 3 4" xfId="8583"/>
    <cellStyle name="Input 2 2 3 7 4" xfId="8584"/>
    <cellStyle name="Input 2 2 3 7 4 2" xfId="8585"/>
    <cellStyle name="Input 2 2 3 7 4 3" xfId="8586"/>
    <cellStyle name="Input 2 2 3 7 5" xfId="8587"/>
    <cellStyle name="Input 2 2 3 7 5 2" xfId="8588"/>
    <cellStyle name="Input 2 2 3 7 5 3" xfId="8589"/>
    <cellStyle name="Input 2 2 3 7 6" xfId="8590"/>
    <cellStyle name="Input 2 2 3 7 6 2" xfId="8591"/>
    <cellStyle name="Input 2 2 3 7 6 3" xfId="8592"/>
    <cellStyle name="Input 2 2 3 7 7" xfId="8593"/>
    <cellStyle name="Input 2 2 3 7 7 2" xfId="8594"/>
    <cellStyle name="Input 2 2 3 7 7 3" xfId="8595"/>
    <cellStyle name="Input 2 2 3 7 8" xfId="8596"/>
    <cellStyle name="Input 2 2 3 7 9" xfId="8597"/>
    <cellStyle name="Input 2 2 3 8" xfId="8598"/>
    <cellStyle name="Input 2 2 3 8 2" xfId="8599"/>
    <cellStyle name="Input 2 2 3 8 2 2" xfId="8600"/>
    <cellStyle name="Input 2 2 3 8 2 2 2" xfId="8601"/>
    <cellStyle name="Input 2 2 3 8 2 2 3" xfId="8602"/>
    <cellStyle name="Input 2 2 3 8 2 3" xfId="8603"/>
    <cellStyle name="Input 2 2 3 8 2 3 2" xfId="8604"/>
    <cellStyle name="Input 2 2 3 8 2 3 3" xfId="8605"/>
    <cellStyle name="Input 2 2 3 8 2 4" xfId="8606"/>
    <cellStyle name="Input 2 2 3 8 2 4 2" xfId="8607"/>
    <cellStyle name="Input 2 2 3 8 2 4 3" xfId="8608"/>
    <cellStyle name="Input 2 2 3 8 2 5" xfId="8609"/>
    <cellStyle name="Input 2 2 3 8 2 5 2" xfId="8610"/>
    <cellStyle name="Input 2 2 3 8 2 5 3" xfId="8611"/>
    <cellStyle name="Input 2 2 3 8 2 6" xfId="8612"/>
    <cellStyle name="Input 2 2 3 8 2 6 2" xfId="8613"/>
    <cellStyle name="Input 2 2 3 8 2 6 3" xfId="8614"/>
    <cellStyle name="Input 2 2 3 8 2 7" xfId="8615"/>
    <cellStyle name="Input 2 2 3 8 2 8" xfId="8616"/>
    <cellStyle name="Input 2 2 3 8 3" xfId="8617"/>
    <cellStyle name="Input 2 2 3 8 3 2" xfId="8618"/>
    <cellStyle name="Input 2 2 3 8 3 2 2" xfId="8619"/>
    <cellStyle name="Input 2 2 3 8 3 2 3" xfId="8620"/>
    <cellStyle name="Input 2 2 3 8 3 3" xfId="8621"/>
    <cellStyle name="Input 2 2 3 8 3 4" xfId="8622"/>
    <cellStyle name="Input 2 2 3 8 4" xfId="8623"/>
    <cellStyle name="Input 2 2 3 8 4 2" xfId="8624"/>
    <cellStyle name="Input 2 2 3 8 4 3" xfId="8625"/>
    <cellStyle name="Input 2 2 3 8 5" xfId="8626"/>
    <cellStyle name="Input 2 2 3 8 5 2" xfId="8627"/>
    <cellStyle name="Input 2 2 3 8 5 3" xfId="8628"/>
    <cellStyle name="Input 2 2 3 8 6" xfId="8629"/>
    <cellStyle name="Input 2 2 3 8 6 2" xfId="8630"/>
    <cellStyle name="Input 2 2 3 8 6 3" xfId="8631"/>
    <cellStyle name="Input 2 2 3 8 7" xfId="8632"/>
    <cellStyle name="Input 2 2 3 8 7 2" xfId="8633"/>
    <cellStyle name="Input 2 2 3 8 7 3" xfId="8634"/>
    <cellStyle name="Input 2 2 3 8 8" xfId="8635"/>
    <cellStyle name="Input 2 2 3 8 9" xfId="8636"/>
    <cellStyle name="Input 2 2 3 9" xfId="8637"/>
    <cellStyle name="Input 2 2 3 9 2" xfId="8638"/>
    <cellStyle name="Input 2 2 3 9 2 2" xfId="8639"/>
    <cellStyle name="Input 2 2 3 9 2 3" xfId="8640"/>
    <cellStyle name="Input 2 2 3 9 3" xfId="8641"/>
    <cellStyle name="Input 2 2 3 9 3 2" xfId="8642"/>
    <cellStyle name="Input 2 2 3 9 3 3" xfId="8643"/>
    <cellStyle name="Input 2 2 3 9 4" xfId="8644"/>
    <cellStyle name="Input 2 2 3 9 4 2" xfId="8645"/>
    <cellStyle name="Input 2 2 3 9 4 3" xfId="8646"/>
    <cellStyle name="Input 2 2 3 9 5" xfId="8647"/>
    <cellStyle name="Input 2 2 3 9 5 2" xfId="8648"/>
    <cellStyle name="Input 2 2 3 9 5 3" xfId="8649"/>
    <cellStyle name="Input 2 2 3 9 6" xfId="8650"/>
    <cellStyle name="Input 2 2 3 9 6 2" xfId="8651"/>
    <cellStyle name="Input 2 2 3 9 6 3" xfId="8652"/>
    <cellStyle name="Input 2 2 3 9 7" xfId="8653"/>
    <cellStyle name="Input 2 2 3 9 8" xfId="8654"/>
    <cellStyle name="Input 2 2 3_Subsidy" xfId="8655"/>
    <cellStyle name="Input 2 2 4" xfId="8656"/>
    <cellStyle name="Input 2 2 4 10" xfId="8657"/>
    <cellStyle name="Input 2 2 4 10 2" xfId="8658"/>
    <cellStyle name="Input 2 2 4 10 2 2" xfId="8659"/>
    <cellStyle name="Input 2 2 4 10 2 3" xfId="8660"/>
    <cellStyle name="Input 2 2 4 10 3" xfId="8661"/>
    <cellStyle name="Input 2 2 4 10 4" xfId="8662"/>
    <cellStyle name="Input 2 2 4 11" xfId="8663"/>
    <cellStyle name="Input 2 2 4 11 2" xfId="8664"/>
    <cellStyle name="Input 2 2 4 11 3" xfId="8665"/>
    <cellStyle name="Input 2 2 4 12" xfId="8666"/>
    <cellStyle name="Input 2 2 4 12 2" xfId="8667"/>
    <cellStyle name="Input 2 2 4 12 3" xfId="8668"/>
    <cellStyle name="Input 2 2 4 13" xfId="8669"/>
    <cellStyle name="Input 2 2 4 13 2" xfId="8670"/>
    <cellStyle name="Input 2 2 4 13 3" xfId="8671"/>
    <cellStyle name="Input 2 2 4 14" xfId="8672"/>
    <cellStyle name="Input 2 2 4 14 2" xfId="8673"/>
    <cellStyle name="Input 2 2 4 14 3" xfId="8674"/>
    <cellStyle name="Input 2 2 4 15" xfId="8675"/>
    <cellStyle name="Input 2 2 4 16" xfId="8676"/>
    <cellStyle name="Input 2 2 4 2" xfId="8677"/>
    <cellStyle name="Input 2 2 4 2 10" xfId="8678"/>
    <cellStyle name="Input 2 2 4 2 2" xfId="8679"/>
    <cellStyle name="Input 2 2 4 2 2 2" xfId="8680"/>
    <cellStyle name="Input 2 2 4 2 2 2 2" xfId="8681"/>
    <cellStyle name="Input 2 2 4 2 2 2 2 2" xfId="8682"/>
    <cellStyle name="Input 2 2 4 2 2 2 2 3" xfId="8683"/>
    <cellStyle name="Input 2 2 4 2 2 2 3" xfId="8684"/>
    <cellStyle name="Input 2 2 4 2 2 2 3 2" xfId="8685"/>
    <cellStyle name="Input 2 2 4 2 2 2 3 3" xfId="8686"/>
    <cellStyle name="Input 2 2 4 2 2 2 4" xfId="8687"/>
    <cellStyle name="Input 2 2 4 2 2 2 4 2" xfId="8688"/>
    <cellStyle name="Input 2 2 4 2 2 2 4 3" xfId="8689"/>
    <cellStyle name="Input 2 2 4 2 2 2 5" xfId="8690"/>
    <cellStyle name="Input 2 2 4 2 2 2 5 2" xfId="8691"/>
    <cellStyle name="Input 2 2 4 2 2 2 5 3" xfId="8692"/>
    <cellStyle name="Input 2 2 4 2 2 2 6" xfId="8693"/>
    <cellStyle name="Input 2 2 4 2 2 2 6 2" xfId="8694"/>
    <cellStyle name="Input 2 2 4 2 2 2 6 3" xfId="8695"/>
    <cellStyle name="Input 2 2 4 2 2 2 7" xfId="8696"/>
    <cellStyle name="Input 2 2 4 2 2 2 8" xfId="8697"/>
    <cellStyle name="Input 2 2 4 2 2 3" xfId="8698"/>
    <cellStyle name="Input 2 2 4 2 2 3 2" xfId="8699"/>
    <cellStyle name="Input 2 2 4 2 2 3 2 2" xfId="8700"/>
    <cellStyle name="Input 2 2 4 2 2 3 2 3" xfId="8701"/>
    <cellStyle name="Input 2 2 4 2 2 3 3" xfId="8702"/>
    <cellStyle name="Input 2 2 4 2 2 3 4" xfId="8703"/>
    <cellStyle name="Input 2 2 4 2 2 4" xfId="8704"/>
    <cellStyle name="Input 2 2 4 2 2 4 2" xfId="8705"/>
    <cellStyle name="Input 2 2 4 2 2 4 3" xfId="8706"/>
    <cellStyle name="Input 2 2 4 2 2 5" xfId="8707"/>
    <cellStyle name="Input 2 2 4 2 2 5 2" xfId="8708"/>
    <cellStyle name="Input 2 2 4 2 2 5 3" xfId="8709"/>
    <cellStyle name="Input 2 2 4 2 2 6" xfId="8710"/>
    <cellStyle name="Input 2 2 4 2 2 6 2" xfId="8711"/>
    <cellStyle name="Input 2 2 4 2 2 6 3" xfId="8712"/>
    <cellStyle name="Input 2 2 4 2 2 7" xfId="8713"/>
    <cellStyle name="Input 2 2 4 2 2 7 2" xfId="8714"/>
    <cellStyle name="Input 2 2 4 2 2 7 3" xfId="8715"/>
    <cellStyle name="Input 2 2 4 2 2 8" xfId="8716"/>
    <cellStyle name="Input 2 2 4 2 2 9" xfId="8717"/>
    <cellStyle name="Input 2 2 4 2 3" xfId="8718"/>
    <cellStyle name="Input 2 2 4 2 3 2" xfId="8719"/>
    <cellStyle name="Input 2 2 4 2 3 2 2" xfId="8720"/>
    <cellStyle name="Input 2 2 4 2 3 2 3" xfId="8721"/>
    <cellStyle name="Input 2 2 4 2 3 3" xfId="8722"/>
    <cellStyle name="Input 2 2 4 2 3 3 2" xfId="8723"/>
    <cellStyle name="Input 2 2 4 2 3 3 3" xfId="8724"/>
    <cellStyle name="Input 2 2 4 2 3 4" xfId="8725"/>
    <cellStyle name="Input 2 2 4 2 3 4 2" xfId="8726"/>
    <cellStyle name="Input 2 2 4 2 3 4 3" xfId="8727"/>
    <cellStyle name="Input 2 2 4 2 3 5" xfId="8728"/>
    <cellStyle name="Input 2 2 4 2 3 5 2" xfId="8729"/>
    <cellStyle name="Input 2 2 4 2 3 5 3" xfId="8730"/>
    <cellStyle name="Input 2 2 4 2 3 6" xfId="8731"/>
    <cellStyle name="Input 2 2 4 2 3 6 2" xfId="8732"/>
    <cellStyle name="Input 2 2 4 2 3 6 3" xfId="8733"/>
    <cellStyle name="Input 2 2 4 2 3 7" xfId="8734"/>
    <cellStyle name="Input 2 2 4 2 3 8" xfId="8735"/>
    <cellStyle name="Input 2 2 4 2 4" xfId="8736"/>
    <cellStyle name="Input 2 2 4 2 4 2" xfId="8737"/>
    <cellStyle name="Input 2 2 4 2 4 2 2" xfId="8738"/>
    <cellStyle name="Input 2 2 4 2 4 2 3" xfId="8739"/>
    <cellStyle name="Input 2 2 4 2 4 3" xfId="8740"/>
    <cellStyle name="Input 2 2 4 2 4 4" xfId="8741"/>
    <cellStyle name="Input 2 2 4 2 5" xfId="8742"/>
    <cellStyle name="Input 2 2 4 2 5 2" xfId="8743"/>
    <cellStyle name="Input 2 2 4 2 5 3" xfId="8744"/>
    <cellStyle name="Input 2 2 4 2 6" xfId="8745"/>
    <cellStyle name="Input 2 2 4 2 6 2" xfId="8746"/>
    <cellStyle name="Input 2 2 4 2 6 3" xfId="8747"/>
    <cellStyle name="Input 2 2 4 2 7" xfId="8748"/>
    <cellStyle name="Input 2 2 4 2 7 2" xfId="8749"/>
    <cellStyle name="Input 2 2 4 2 7 3" xfId="8750"/>
    <cellStyle name="Input 2 2 4 2 8" xfId="8751"/>
    <cellStyle name="Input 2 2 4 2 8 2" xfId="8752"/>
    <cellStyle name="Input 2 2 4 2 8 3" xfId="8753"/>
    <cellStyle name="Input 2 2 4 2 9" xfId="8754"/>
    <cellStyle name="Input 2 2 4 2_Subsidy" xfId="8755"/>
    <cellStyle name="Input 2 2 4 3" xfId="8756"/>
    <cellStyle name="Input 2 2 4 3 2" xfId="8757"/>
    <cellStyle name="Input 2 2 4 3 2 2" xfId="8758"/>
    <cellStyle name="Input 2 2 4 3 2 2 2" xfId="8759"/>
    <cellStyle name="Input 2 2 4 3 2 2 3" xfId="8760"/>
    <cellStyle name="Input 2 2 4 3 2 3" xfId="8761"/>
    <cellStyle name="Input 2 2 4 3 2 3 2" xfId="8762"/>
    <cellStyle name="Input 2 2 4 3 2 3 3" xfId="8763"/>
    <cellStyle name="Input 2 2 4 3 2 4" xfId="8764"/>
    <cellStyle name="Input 2 2 4 3 2 4 2" xfId="8765"/>
    <cellStyle name="Input 2 2 4 3 2 4 3" xfId="8766"/>
    <cellStyle name="Input 2 2 4 3 2 5" xfId="8767"/>
    <cellStyle name="Input 2 2 4 3 2 5 2" xfId="8768"/>
    <cellStyle name="Input 2 2 4 3 2 5 3" xfId="8769"/>
    <cellStyle name="Input 2 2 4 3 2 6" xfId="8770"/>
    <cellStyle name="Input 2 2 4 3 2 6 2" xfId="8771"/>
    <cellStyle name="Input 2 2 4 3 2 6 3" xfId="8772"/>
    <cellStyle name="Input 2 2 4 3 2 7" xfId="8773"/>
    <cellStyle name="Input 2 2 4 3 2 8" xfId="8774"/>
    <cellStyle name="Input 2 2 4 3 3" xfId="8775"/>
    <cellStyle name="Input 2 2 4 3 3 2" xfId="8776"/>
    <cellStyle name="Input 2 2 4 3 3 2 2" xfId="8777"/>
    <cellStyle name="Input 2 2 4 3 3 2 3" xfId="8778"/>
    <cellStyle name="Input 2 2 4 3 3 3" xfId="8779"/>
    <cellStyle name="Input 2 2 4 3 3 4" xfId="8780"/>
    <cellStyle name="Input 2 2 4 3 4" xfId="8781"/>
    <cellStyle name="Input 2 2 4 3 4 2" xfId="8782"/>
    <cellStyle name="Input 2 2 4 3 4 3" xfId="8783"/>
    <cellStyle name="Input 2 2 4 3 5" xfId="8784"/>
    <cellStyle name="Input 2 2 4 3 5 2" xfId="8785"/>
    <cellStyle name="Input 2 2 4 3 5 3" xfId="8786"/>
    <cellStyle name="Input 2 2 4 3 6" xfId="8787"/>
    <cellStyle name="Input 2 2 4 3 6 2" xfId="8788"/>
    <cellStyle name="Input 2 2 4 3 6 3" xfId="8789"/>
    <cellStyle name="Input 2 2 4 3 7" xfId="8790"/>
    <cellStyle name="Input 2 2 4 3 7 2" xfId="8791"/>
    <cellStyle name="Input 2 2 4 3 7 3" xfId="8792"/>
    <cellStyle name="Input 2 2 4 3 8" xfId="8793"/>
    <cellStyle name="Input 2 2 4 3 9" xfId="8794"/>
    <cellStyle name="Input 2 2 4 4" xfId="8795"/>
    <cellStyle name="Input 2 2 4 4 2" xfId="8796"/>
    <cellStyle name="Input 2 2 4 4 2 2" xfId="8797"/>
    <cellStyle name="Input 2 2 4 4 2 2 2" xfId="8798"/>
    <cellStyle name="Input 2 2 4 4 2 2 3" xfId="8799"/>
    <cellStyle name="Input 2 2 4 4 2 3" xfId="8800"/>
    <cellStyle name="Input 2 2 4 4 2 3 2" xfId="8801"/>
    <cellStyle name="Input 2 2 4 4 2 3 3" xfId="8802"/>
    <cellStyle name="Input 2 2 4 4 2 4" xfId="8803"/>
    <cellStyle name="Input 2 2 4 4 2 4 2" xfId="8804"/>
    <cellStyle name="Input 2 2 4 4 2 4 3" xfId="8805"/>
    <cellStyle name="Input 2 2 4 4 2 5" xfId="8806"/>
    <cellStyle name="Input 2 2 4 4 2 5 2" xfId="8807"/>
    <cellStyle name="Input 2 2 4 4 2 5 3" xfId="8808"/>
    <cellStyle name="Input 2 2 4 4 2 6" xfId="8809"/>
    <cellStyle name="Input 2 2 4 4 2 6 2" xfId="8810"/>
    <cellStyle name="Input 2 2 4 4 2 6 3" xfId="8811"/>
    <cellStyle name="Input 2 2 4 4 2 7" xfId="8812"/>
    <cellStyle name="Input 2 2 4 4 2 8" xfId="8813"/>
    <cellStyle name="Input 2 2 4 4 3" xfId="8814"/>
    <cellStyle name="Input 2 2 4 4 3 2" xfId="8815"/>
    <cellStyle name="Input 2 2 4 4 3 2 2" xfId="8816"/>
    <cellStyle name="Input 2 2 4 4 3 2 3" xfId="8817"/>
    <cellStyle name="Input 2 2 4 4 3 3" xfId="8818"/>
    <cellStyle name="Input 2 2 4 4 3 4" xfId="8819"/>
    <cellStyle name="Input 2 2 4 4 4" xfId="8820"/>
    <cellStyle name="Input 2 2 4 4 4 2" xfId="8821"/>
    <cellStyle name="Input 2 2 4 4 4 3" xfId="8822"/>
    <cellStyle name="Input 2 2 4 4 5" xfId="8823"/>
    <cellStyle name="Input 2 2 4 4 5 2" xfId="8824"/>
    <cellStyle name="Input 2 2 4 4 5 3" xfId="8825"/>
    <cellStyle name="Input 2 2 4 4 6" xfId="8826"/>
    <cellStyle name="Input 2 2 4 4 6 2" xfId="8827"/>
    <cellStyle name="Input 2 2 4 4 6 3" xfId="8828"/>
    <cellStyle name="Input 2 2 4 4 7" xfId="8829"/>
    <cellStyle name="Input 2 2 4 4 7 2" xfId="8830"/>
    <cellStyle name="Input 2 2 4 4 7 3" xfId="8831"/>
    <cellStyle name="Input 2 2 4 4 8" xfId="8832"/>
    <cellStyle name="Input 2 2 4 4 9" xfId="8833"/>
    <cellStyle name="Input 2 2 4 5" xfId="8834"/>
    <cellStyle name="Input 2 2 4 5 2" xfId="8835"/>
    <cellStyle name="Input 2 2 4 5 2 2" xfId="8836"/>
    <cellStyle name="Input 2 2 4 5 2 2 2" xfId="8837"/>
    <cellStyle name="Input 2 2 4 5 2 2 3" xfId="8838"/>
    <cellStyle name="Input 2 2 4 5 2 3" xfId="8839"/>
    <cellStyle name="Input 2 2 4 5 2 3 2" xfId="8840"/>
    <cellStyle name="Input 2 2 4 5 2 3 3" xfId="8841"/>
    <cellStyle name="Input 2 2 4 5 2 4" xfId="8842"/>
    <cellStyle name="Input 2 2 4 5 2 4 2" xfId="8843"/>
    <cellStyle name="Input 2 2 4 5 2 4 3" xfId="8844"/>
    <cellStyle name="Input 2 2 4 5 2 5" xfId="8845"/>
    <cellStyle name="Input 2 2 4 5 2 5 2" xfId="8846"/>
    <cellStyle name="Input 2 2 4 5 2 5 3" xfId="8847"/>
    <cellStyle name="Input 2 2 4 5 2 6" xfId="8848"/>
    <cellStyle name="Input 2 2 4 5 2 6 2" xfId="8849"/>
    <cellStyle name="Input 2 2 4 5 2 6 3" xfId="8850"/>
    <cellStyle name="Input 2 2 4 5 2 7" xfId="8851"/>
    <cellStyle name="Input 2 2 4 5 2 8" xfId="8852"/>
    <cellStyle name="Input 2 2 4 5 3" xfId="8853"/>
    <cellStyle name="Input 2 2 4 5 3 2" xfId="8854"/>
    <cellStyle name="Input 2 2 4 5 3 2 2" xfId="8855"/>
    <cellStyle name="Input 2 2 4 5 3 2 3" xfId="8856"/>
    <cellStyle name="Input 2 2 4 5 3 3" xfId="8857"/>
    <cellStyle name="Input 2 2 4 5 3 4" xfId="8858"/>
    <cellStyle name="Input 2 2 4 5 4" xfId="8859"/>
    <cellStyle name="Input 2 2 4 5 4 2" xfId="8860"/>
    <cellStyle name="Input 2 2 4 5 4 2 2" xfId="8861"/>
    <cellStyle name="Input 2 2 4 5 4 2 2 2" xfId="8862"/>
    <cellStyle name="Input 2 2 4 5 4 2 3" xfId="8863"/>
    <cellStyle name="Input 2 2 4 5 4 3" xfId="8864"/>
    <cellStyle name="Input 2 2 4 5 4 4" xfId="8865"/>
    <cellStyle name="Input 2 2 4 5 5" xfId="8866"/>
    <cellStyle name="Input 2 2 4 5 5 2" xfId="8867"/>
    <cellStyle name="Input 2 2 4 5 5 2 2" xfId="8868"/>
    <cellStyle name="Input 2 2 4 5 5 2 2 2" xfId="8869"/>
    <cellStyle name="Input 2 2 4 5 5 2 3" xfId="8870"/>
    <cellStyle name="Input 2 2 4 5 5 3" xfId="8871"/>
    <cellStyle name="Input 2 2 4 5 5 4" xfId="8872"/>
    <cellStyle name="Input 2 2 4 5 6" xfId="8873"/>
    <cellStyle name="Input 2 2 4 5 6 2" xfId="8874"/>
    <cellStyle name="Input 2 2 4 5 6 2 2" xfId="8875"/>
    <cellStyle name="Input 2 2 4 5 6 2 2 2" xfId="8876"/>
    <cellStyle name="Input 2 2 4 5 6 2 3" xfId="8877"/>
    <cellStyle name="Input 2 2 4 5 6 3" xfId="8878"/>
    <cellStyle name="Input 2 2 4 5 6 4" xfId="8879"/>
    <cellStyle name="Input 2 2 4 5 7" xfId="8880"/>
    <cellStyle name="Input 2 2 4 5 7 2" xfId="8881"/>
    <cellStyle name="Input 2 2 4 5 7 2 2" xfId="8882"/>
    <cellStyle name="Input 2 2 4 5 7 2 2 2" xfId="8883"/>
    <cellStyle name="Input 2 2 4 5 7 2 3" xfId="8884"/>
    <cellStyle name="Input 2 2 4 5 7 3" xfId="8885"/>
    <cellStyle name="Input 2 2 4 5 7 4" xfId="8886"/>
    <cellStyle name="Input 2 2 4 5 8" xfId="8887"/>
    <cellStyle name="Input 2 2 4 5 9" xfId="8888"/>
    <cellStyle name="Input 2 2 4 6" xfId="8889"/>
    <cellStyle name="Input 2 2 4 6 10" xfId="8890"/>
    <cellStyle name="Input 2 2 4 6 2" xfId="8891"/>
    <cellStyle name="Input 2 2 4 6 2 2" xfId="8892"/>
    <cellStyle name="Input 2 2 4 6 2 2 2" xfId="8893"/>
    <cellStyle name="Input 2 2 4 6 2 2 2 2" xfId="8894"/>
    <cellStyle name="Input 2 2 4 6 2 2 2 2 2" xfId="8895"/>
    <cellStyle name="Input 2 2 4 6 2 2 2 3" xfId="8896"/>
    <cellStyle name="Input 2 2 4 6 2 2 3" xfId="8897"/>
    <cellStyle name="Input 2 2 4 6 2 2 4" xfId="8898"/>
    <cellStyle name="Input 2 2 4 6 2 3" xfId="8899"/>
    <cellStyle name="Input 2 2 4 6 2 3 2" xfId="8900"/>
    <cellStyle name="Input 2 2 4 6 2 3 2 2" xfId="8901"/>
    <cellStyle name="Input 2 2 4 6 2 3 2 2 2" xfId="8902"/>
    <cellStyle name="Input 2 2 4 6 2 3 2 3" xfId="8903"/>
    <cellStyle name="Input 2 2 4 6 2 3 3" xfId="8904"/>
    <cellStyle name="Input 2 2 4 6 2 3 4" xfId="8905"/>
    <cellStyle name="Input 2 2 4 6 2 4" xfId="8906"/>
    <cellStyle name="Input 2 2 4 6 2 4 2" xfId="8907"/>
    <cellStyle name="Input 2 2 4 6 2 4 2 2" xfId="8908"/>
    <cellStyle name="Input 2 2 4 6 2 4 2 2 2" xfId="8909"/>
    <cellStyle name="Input 2 2 4 6 2 4 2 3" xfId="8910"/>
    <cellStyle name="Input 2 2 4 6 2 4 3" xfId="8911"/>
    <cellStyle name="Input 2 2 4 6 2 4 4" xfId="8912"/>
    <cellStyle name="Input 2 2 4 6 2 5" xfId="8913"/>
    <cellStyle name="Input 2 2 4 6 2 5 2" xfId="8914"/>
    <cellStyle name="Input 2 2 4 6 2 5 2 2" xfId="8915"/>
    <cellStyle name="Input 2 2 4 6 2 5 2 2 2" xfId="8916"/>
    <cellStyle name="Input 2 2 4 6 2 5 2 3" xfId="8917"/>
    <cellStyle name="Input 2 2 4 6 2 5 3" xfId="8918"/>
    <cellStyle name="Input 2 2 4 6 2 5 4" xfId="8919"/>
    <cellStyle name="Input 2 2 4 6 2 6" xfId="8920"/>
    <cellStyle name="Input 2 2 4 6 2 6 2" xfId="8921"/>
    <cellStyle name="Input 2 2 4 6 2 6 2 2" xfId="8922"/>
    <cellStyle name="Input 2 2 4 6 2 6 2 2 2" xfId="8923"/>
    <cellStyle name="Input 2 2 4 6 2 6 2 3" xfId="8924"/>
    <cellStyle name="Input 2 2 4 6 2 6 3" xfId="8925"/>
    <cellStyle name="Input 2 2 4 6 2 6 4" xfId="8926"/>
    <cellStyle name="Input 2 2 4 6 2 7" xfId="8927"/>
    <cellStyle name="Input 2 2 4 6 2 7 2" xfId="8928"/>
    <cellStyle name="Input 2 2 4 6 2 7 2 2" xfId="8929"/>
    <cellStyle name="Input 2 2 4 6 2 7 3" xfId="8930"/>
    <cellStyle name="Input 2 2 4 6 2 8" xfId="8931"/>
    <cellStyle name="Input 2 2 4 6 2 9" xfId="8932"/>
    <cellStyle name="Input 2 2 4 6 3" xfId="8933"/>
    <cellStyle name="Input 2 2 4 6 3 2" xfId="8934"/>
    <cellStyle name="Input 2 2 4 6 3 2 2" xfId="8935"/>
    <cellStyle name="Input 2 2 4 6 3 2 2 2" xfId="8936"/>
    <cellStyle name="Input 2 2 4 6 3 2 2 2 2" xfId="8937"/>
    <cellStyle name="Input 2 2 4 6 3 2 2 3" xfId="8938"/>
    <cellStyle name="Input 2 2 4 6 3 2 3" xfId="8939"/>
    <cellStyle name="Input 2 2 4 6 3 2 4" xfId="8940"/>
    <cellStyle name="Input 2 2 4 6 3 3" xfId="8941"/>
    <cellStyle name="Input 2 2 4 6 3 3 2" xfId="8942"/>
    <cellStyle name="Input 2 2 4 6 3 3 2 2" xfId="8943"/>
    <cellStyle name="Input 2 2 4 6 3 3 3" xfId="8944"/>
    <cellStyle name="Input 2 2 4 6 3 4" xfId="8945"/>
    <cellStyle name="Input 2 2 4 6 3 5" xfId="8946"/>
    <cellStyle name="Input 2 2 4 6 4" xfId="8947"/>
    <cellStyle name="Input 2 2 4 6 4 2" xfId="8948"/>
    <cellStyle name="Input 2 2 4 6 4 2 2" xfId="8949"/>
    <cellStyle name="Input 2 2 4 6 4 2 2 2" xfId="8950"/>
    <cellStyle name="Input 2 2 4 6 4 2 3" xfId="8951"/>
    <cellStyle name="Input 2 2 4 6 4 3" xfId="8952"/>
    <cellStyle name="Input 2 2 4 6 4 4" xfId="8953"/>
    <cellStyle name="Input 2 2 4 6 5" xfId="8954"/>
    <cellStyle name="Input 2 2 4 6 5 2" xfId="8955"/>
    <cellStyle name="Input 2 2 4 6 5 2 2" xfId="8956"/>
    <cellStyle name="Input 2 2 4 6 5 2 2 2" xfId="8957"/>
    <cellStyle name="Input 2 2 4 6 5 2 3" xfId="8958"/>
    <cellStyle name="Input 2 2 4 6 5 3" xfId="8959"/>
    <cellStyle name="Input 2 2 4 6 5 4" xfId="8960"/>
    <cellStyle name="Input 2 2 4 6 6" xfId="8961"/>
    <cellStyle name="Input 2 2 4 6 6 2" xfId="8962"/>
    <cellStyle name="Input 2 2 4 6 6 2 2" xfId="8963"/>
    <cellStyle name="Input 2 2 4 6 6 2 2 2" xfId="8964"/>
    <cellStyle name="Input 2 2 4 6 6 2 3" xfId="8965"/>
    <cellStyle name="Input 2 2 4 6 6 3" xfId="8966"/>
    <cellStyle name="Input 2 2 4 6 6 4" xfId="8967"/>
    <cellStyle name="Input 2 2 4 6 7" xfId="8968"/>
    <cellStyle name="Input 2 2 4 6 7 2" xfId="8969"/>
    <cellStyle name="Input 2 2 4 6 7 2 2" xfId="8970"/>
    <cellStyle name="Input 2 2 4 6 7 2 2 2" xfId="8971"/>
    <cellStyle name="Input 2 2 4 6 7 2 3" xfId="8972"/>
    <cellStyle name="Input 2 2 4 6 7 3" xfId="8973"/>
    <cellStyle name="Input 2 2 4 6 7 4" xfId="8974"/>
    <cellStyle name="Input 2 2 4 6 8" xfId="8975"/>
    <cellStyle name="Input 2 2 4 6 8 2" xfId="8976"/>
    <cellStyle name="Input 2 2 4 6 8 2 2" xfId="8977"/>
    <cellStyle name="Input 2 2 4 6 8 3" xfId="8978"/>
    <cellStyle name="Input 2 2 4 6 9" xfId="8979"/>
    <cellStyle name="Input 2 2 4 7" xfId="8980"/>
    <cellStyle name="Input 2 2 4 7 10" xfId="8981"/>
    <cellStyle name="Input 2 2 4 7 2" xfId="8982"/>
    <cellStyle name="Input 2 2 4 7 2 2" xfId="8983"/>
    <cellStyle name="Input 2 2 4 7 2 2 2" xfId="8984"/>
    <cellStyle name="Input 2 2 4 7 2 2 2 2" xfId="8985"/>
    <cellStyle name="Input 2 2 4 7 2 2 2 2 2" xfId="8986"/>
    <cellStyle name="Input 2 2 4 7 2 2 2 3" xfId="8987"/>
    <cellStyle name="Input 2 2 4 7 2 2 3" xfId="8988"/>
    <cellStyle name="Input 2 2 4 7 2 2 4" xfId="8989"/>
    <cellStyle name="Input 2 2 4 7 2 3" xfId="8990"/>
    <cellStyle name="Input 2 2 4 7 2 3 2" xfId="8991"/>
    <cellStyle name="Input 2 2 4 7 2 3 2 2" xfId="8992"/>
    <cellStyle name="Input 2 2 4 7 2 3 2 2 2" xfId="8993"/>
    <cellStyle name="Input 2 2 4 7 2 3 2 3" xfId="8994"/>
    <cellStyle name="Input 2 2 4 7 2 3 3" xfId="8995"/>
    <cellStyle name="Input 2 2 4 7 2 3 4" xfId="8996"/>
    <cellStyle name="Input 2 2 4 7 2 4" xfId="8997"/>
    <cellStyle name="Input 2 2 4 7 2 4 2" xfId="8998"/>
    <cellStyle name="Input 2 2 4 7 2 4 2 2" xfId="8999"/>
    <cellStyle name="Input 2 2 4 7 2 4 2 2 2" xfId="9000"/>
    <cellStyle name="Input 2 2 4 7 2 4 2 3" xfId="9001"/>
    <cellStyle name="Input 2 2 4 7 2 4 3" xfId="9002"/>
    <cellStyle name="Input 2 2 4 7 2 4 4" xfId="9003"/>
    <cellStyle name="Input 2 2 4 7 2 5" xfId="9004"/>
    <cellStyle name="Input 2 2 4 7 2 5 2" xfId="9005"/>
    <cellStyle name="Input 2 2 4 7 2 5 2 2" xfId="9006"/>
    <cellStyle name="Input 2 2 4 7 2 5 2 2 2" xfId="9007"/>
    <cellStyle name="Input 2 2 4 7 2 5 2 3" xfId="9008"/>
    <cellStyle name="Input 2 2 4 7 2 5 3" xfId="9009"/>
    <cellStyle name="Input 2 2 4 7 2 5 4" xfId="9010"/>
    <cellStyle name="Input 2 2 4 7 2 6" xfId="9011"/>
    <cellStyle name="Input 2 2 4 7 2 6 2" xfId="9012"/>
    <cellStyle name="Input 2 2 4 7 2 6 2 2" xfId="9013"/>
    <cellStyle name="Input 2 2 4 7 2 6 2 2 2" xfId="9014"/>
    <cellStyle name="Input 2 2 4 7 2 6 2 3" xfId="9015"/>
    <cellStyle name="Input 2 2 4 7 2 6 3" xfId="9016"/>
    <cellStyle name="Input 2 2 4 7 2 6 4" xfId="9017"/>
    <cellStyle name="Input 2 2 4 7 2 7" xfId="9018"/>
    <cellStyle name="Input 2 2 4 7 2 7 2" xfId="9019"/>
    <cellStyle name="Input 2 2 4 7 2 7 2 2" xfId="9020"/>
    <cellStyle name="Input 2 2 4 7 2 7 3" xfId="9021"/>
    <cellStyle name="Input 2 2 4 7 2 8" xfId="9022"/>
    <cellStyle name="Input 2 2 4 7 2 9" xfId="9023"/>
    <cellStyle name="Input 2 2 4 7 3" xfId="9024"/>
    <cellStyle name="Input 2 2 4 7 3 2" xfId="9025"/>
    <cellStyle name="Input 2 2 4 7 3 2 2" xfId="9026"/>
    <cellStyle name="Input 2 2 4 7 3 2 2 2" xfId="9027"/>
    <cellStyle name="Input 2 2 4 7 3 2 2 2 2" xfId="9028"/>
    <cellStyle name="Input 2 2 4 7 3 2 2 3" xfId="9029"/>
    <cellStyle name="Input 2 2 4 7 3 2 3" xfId="9030"/>
    <cellStyle name="Input 2 2 4 7 3 2 4" xfId="9031"/>
    <cellStyle name="Input 2 2 4 7 3 3" xfId="9032"/>
    <cellStyle name="Input 2 2 4 7 3 3 2" xfId="9033"/>
    <cellStyle name="Input 2 2 4 7 3 3 2 2" xfId="9034"/>
    <cellStyle name="Input 2 2 4 7 3 3 3" xfId="9035"/>
    <cellStyle name="Input 2 2 4 7 3 4" xfId="9036"/>
    <cellStyle name="Input 2 2 4 7 3 5" xfId="9037"/>
    <cellStyle name="Input 2 2 4 7 4" xfId="9038"/>
    <cellStyle name="Input 2 2 4 7 4 2" xfId="9039"/>
    <cellStyle name="Input 2 2 4 7 4 2 2" xfId="9040"/>
    <cellStyle name="Input 2 2 4 7 4 2 2 2" xfId="9041"/>
    <cellStyle name="Input 2 2 4 7 4 2 3" xfId="9042"/>
    <cellStyle name="Input 2 2 4 7 4 3" xfId="9043"/>
    <cellStyle name="Input 2 2 4 7 4 4" xfId="9044"/>
    <cellStyle name="Input 2 2 4 7 5" xfId="9045"/>
    <cellStyle name="Input 2 2 4 7 5 2" xfId="9046"/>
    <cellStyle name="Input 2 2 4 7 5 2 2" xfId="9047"/>
    <cellStyle name="Input 2 2 4 7 5 2 2 2" xfId="9048"/>
    <cellStyle name="Input 2 2 4 7 5 2 3" xfId="9049"/>
    <cellStyle name="Input 2 2 4 7 5 3" xfId="9050"/>
    <cellStyle name="Input 2 2 4 7 5 4" xfId="9051"/>
    <cellStyle name="Input 2 2 4 7 6" xfId="9052"/>
    <cellStyle name="Input 2 2 4 7 6 2" xfId="9053"/>
    <cellStyle name="Input 2 2 4 7 6 2 2" xfId="9054"/>
    <cellStyle name="Input 2 2 4 7 6 2 2 2" xfId="9055"/>
    <cellStyle name="Input 2 2 4 7 6 2 3" xfId="9056"/>
    <cellStyle name="Input 2 2 4 7 6 3" xfId="9057"/>
    <cellStyle name="Input 2 2 4 7 6 4" xfId="9058"/>
    <cellStyle name="Input 2 2 4 7 7" xfId="9059"/>
    <cellStyle name="Input 2 2 4 7 7 2" xfId="9060"/>
    <cellStyle name="Input 2 2 4 7 7 2 2" xfId="9061"/>
    <cellStyle name="Input 2 2 4 7 7 2 2 2" xfId="9062"/>
    <cellStyle name="Input 2 2 4 7 7 2 3" xfId="9063"/>
    <cellStyle name="Input 2 2 4 7 7 3" xfId="9064"/>
    <cellStyle name="Input 2 2 4 7 7 4" xfId="9065"/>
    <cellStyle name="Input 2 2 4 7 8" xfId="9066"/>
    <cellStyle name="Input 2 2 4 7 8 2" xfId="9067"/>
    <cellStyle name="Input 2 2 4 7 8 2 2" xfId="9068"/>
    <cellStyle name="Input 2 2 4 7 8 3" xfId="9069"/>
    <cellStyle name="Input 2 2 4 7 9" xfId="9070"/>
    <cellStyle name="Input 2 2 4 8" xfId="9071"/>
    <cellStyle name="Input 2 2 4 8 10" xfId="9072"/>
    <cellStyle name="Input 2 2 4 8 2" xfId="9073"/>
    <cellStyle name="Input 2 2 4 8 2 2" xfId="9074"/>
    <cellStyle name="Input 2 2 4 8 2 2 2" xfId="9075"/>
    <cellStyle name="Input 2 2 4 8 2 2 2 2" xfId="9076"/>
    <cellStyle name="Input 2 2 4 8 2 2 2 2 2" xfId="9077"/>
    <cellStyle name="Input 2 2 4 8 2 2 2 3" xfId="9078"/>
    <cellStyle name="Input 2 2 4 8 2 2 3" xfId="9079"/>
    <cellStyle name="Input 2 2 4 8 2 2 4" xfId="9080"/>
    <cellStyle name="Input 2 2 4 8 2 3" xfId="9081"/>
    <cellStyle name="Input 2 2 4 8 2 3 2" xfId="9082"/>
    <cellStyle name="Input 2 2 4 8 2 3 2 2" xfId="9083"/>
    <cellStyle name="Input 2 2 4 8 2 3 2 2 2" xfId="9084"/>
    <cellStyle name="Input 2 2 4 8 2 3 2 3" xfId="9085"/>
    <cellStyle name="Input 2 2 4 8 2 3 3" xfId="9086"/>
    <cellStyle name="Input 2 2 4 8 2 3 4" xfId="9087"/>
    <cellStyle name="Input 2 2 4 8 2 4" xfId="9088"/>
    <cellStyle name="Input 2 2 4 8 2 4 2" xfId="9089"/>
    <cellStyle name="Input 2 2 4 8 2 4 2 2" xfId="9090"/>
    <cellStyle name="Input 2 2 4 8 2 4 2 2 2" xfId="9091"/>
    <cellStyle name="Input 2 2 4 8 2 4 2 3" xfId="9092"/>
    <cellStyle name="Input 2 2 4 8 2 4 3" xfId="9093"/>
    <cellStyle name="Input 2 2 4 8 2 4 4" xfId="9094"/>
    <cellStyle name="Input 2 2 4 8 2 5" xfId="9095"/>
    <cellStyle name="Input 2 2 4 8 2 5 2" xfId="9096"/>
    <cellStyle name="Input 2 2 4 8 2 5 2 2" xfId="9097"/>
    <cellStyle name="Input 2 2 4 8 2 5 2 2 2" xfId="9098"/>
    <cellStyle name="Input 2 2 4 8 2 5 2 3" xfId="9099"/>
    <cellStyle name="Input 2 2 4 8 2 5 3" xfId="9100"/>
    <cellStyle name="Input 2 2 4 8 2 5 4" xfId="9101"/>
    <cellStyle name="Input 2 2 4 8 2 6" xfId="9102"/>
    <cellStyle name="Input 2 2 4 8 2 6 2" xfId="9103"/>
    <cellStyle name="Input 2 2 4 8 2 6 2 2" xfId="9104"/>
    <cellStyle name="Input 2 2 4 8 2 6 2 2 2" xfId="9105"/>
    <cellStyle name="Input 2 2 4 8 2 6 2 3" xfId="9106"/>
    <cellStyle name="Input 2 2 4 8 2 6 3" xfId="9107"/>
    <cellStyle name="Input 2 2 4 8 2 6 4" xfId="9108"/>
    <cellStyle name="Input 2 2 4 8 2 7" xfId="9109"/>
    <cellStyle name="Input 2 2 4 8 2 7 2" xfId="9110"/>
    <cellStyle name="Input 2 2 4 8 2 7 2 2" xfId="9111"/>
    <cellStyle name="Input 2 2 4 8 2 7 3" xfId="9112"/>
    <cellStyle name="Input 2 2 4 8 2 8" xfId="9113"/>
    <cellStyle name="Input 2 2 4 8 2 9" xfId="9114"/>
    <cellStyle name="Input 2 2 4 8 3" xfId="9115"/>
    <cellStyle name="Input 2 2 4 8 3 2" xfId="9116"/>
    <cellStyle name="Input 2 2 4 8 3 2 2" xfId="9117"/>
    <cellStyle name="Input 2 2 4 8 3 2 2 2" xfId="9118"/>
    <cellStyle name="Input 2 2 4 8 3 2 2 2 2" xfId="9119"/>
    <cellStyle name="Input 2 2 4 8 3 2 2 3" xfId="9120"/>
    <cellStyle name="Input 2 2 4 8 3 2 3" xfId="9121"/>
    <cellStyle name="Input 2 2 4 8 3 2 4" xfId="9122"/>
    <cellStyle name="Input 2 2 4 8 3 3" xfId="9123"/>
    <cellStyle name="Input 2 2 4 8 3 3 2" xfId="9124"/>
    <cellStyle name="Input 2 2 4 8 3 3 2 2" xfId="9125"/>
    <cellStyle name="Input 2 2 4 8 3 3 3" xfId="9126"/>
    <cellStyle name="Input 2 2 4 8 3 4" xfId="9127"/>
    <cellStyle name="Input 2 2 4 8 3 5" xfId="9128"/>
    <cellStyle name="Input 2 2 4 8 4" xfId="9129"/>
    <cellStyle name="Input 2 2 4 8 4 2" xfId="9130"/>
    <cellStyle name="Input 2 2 4 8 4 2 2" xfId="9131"/>
    <cellStyle name="Input 2 2 4 8 4 2 2 2" xfId="9132"/>
    <cellStyle name="Input 2 2 4 8 4 2 3" xfId="9133"/>
    <cellStyle name="Input 2 2 4 8 4 3" xfId="9134"/>
    <cellStyle name="Input 2 2 4 8 4 4" xfId="9135"/>
    <cellStyle name="Input 2 2 4 8 5" xfId="9136"/>
    <cellStyle name="Input 2 2 4 8 5 2" xfId="9137"/>
    <cellStyle name="Input 2 2 4 8 5 2 2" xfId="9138"/>
    <cellStyle name="Input 2 2 4 8 5 2 2 2" xfId="9139"/>
    <cellStyle name="Input 2 2 4 8 5 2 3" xfId="9140"/>
    <cellStyle name="Input 2 2 4 8 5 3" xfId="9141"/>
    <cellStyle name="Input 2 2 4 8 5 4" xfId="9142"/>
    <cellStyle name="Input 2 2 4 8 6" xfId="9143"/>
    <cellStyle name="Input 2 2 4 8 6 2" xfId="9144"/>
    <cellStyle name="Input 2 2 4 8 6 2 2" xfId="9145"/>
    <cellStyle name="Input 2 2 4 8 6 2 2 2" xfId="9146"/>
    <cellStyle name="Input 2 2 4 8 6 2 3" xfId="9147"/>
    <cellStyle name="Input 2 2 4 8 6 3" xfId="9148"/>
    <cellStyle name="Input 2 2 4 8 6 4" xfId="9149"/>
    <cellStyle name="Input 2 2 4 8 7" xfId="9150"/>
    <cellStyle name="Input 2 2 4 8 7 2" xfId="9151"/>
    <cellStyle name="Input 2 2 4 8 7 2 2" xfId="9152"/>
    <cellStyle name="Input 2 2 4 8 7 2 2 2" xfId="9153"/>
    <cellStyle name="Input 2 2 4 8 7 2 3" xfId="9154"/>
    <cellStyle name="Input 2 2 4 8 7 3" xfId="9155"/>
    <cellStyle name="Input 2 2 4 8 7 4" xfId="9156"/>
    <cellStyle name="Input 2 2 4 8 8" xfId="9157"/>
    <cellStyle name="Input 2 2 4 8 8 2" xfId="9158"/>
    <cellStyle name="Input 2 2 4 8 8 2 2" xfId="9159"/>
    <cellStyle name="Input 2 2 4 8 8 3" xfId="9160"/>
    <cellStyle name="Input 2 2 4 8 9" xfId="9161"/>
    <cellStyle name="Input 2 2 4 9" xfId="9162"/>
    <cellStyle name="Input 2 2 4 9 2" xfId="9163"/>
    <cellStyle name="Input 2 2 4 9 2 2" xfId="9164"/>
    <cellStyle name="Input 2 2 4 9 2 2 2" xfId="9165"/>
    <cellStyle name="Input 2 2 4 9 2 2 2 2" xfId="9166"/>
    <cellStyle name="Input 2 2 4 9 2 2 3" xfId="9167"/>
    <cellStyle name="Input 2 2 4 9 2 3" xfId="9168"/>
    <cellStyle name="Input 2 2 4 9 2 4" xfId="9169"/>
    <cellStyle name="Input 2 2 4 9 3" xfId="9170"/>
    <cellStyle name="Input 2 2 4 9 3 2" xfId="9171"/>
    <cellStyle name="Input 2 2 4 9 3 2 2" xfId="9172"/>
    <cellStyle name="Input 2 2 4 9 3 2 2 2" xfId="9173"/>
    <cellStyle name="Input 2 2 4 9 3 2 3" xfId="9174"/>
    <cellStyle name="Input 2 2 4 9 3 3" xfId="9175"/>
    <cellStyle name="Input 2 2 4 9 3 4" xfId="9176"/>
    <cellStyle name="Input 2 2 4 9 4" xfId="9177"/>
    <cellStyle name="Input 2 2 4 9 4 2" xfId="9178"/>
    <cellStyle name="Input 2 2 4 9 4 2 2" xfId="9179"/>
    <cellStyle name="Input 2 2 4 9 4 2 2 2" xfId="9180"/>
    <cellStyle name="Input 2 2 4 9 4 2 3" xfId="9181"/>
    <cellStyle name="Input 2 2 4 9 4 3" xfId="9182"/>
    <cellStyle name="Input 2 2 4 9 4 4" xfId="9183"/>
    <cellStyle name="Input 2 2 4 9 5" xfId="9184"/>
    <cellStyle name="Input 2 2 4 9 5 2" xfId="9185"/>
    <cellStyle name="Input 2 2 4 9 5 2 2" xfId="9186"/>
    <cellStyle name="Input 2 2 4 9 5 2 2 2" xfId="9187"/>
    <cellStyle name="Input 2 2 4 9 5 2 3" xfId="9188"/>
    <cellStyle name="Input 2 2 4 9 5 3" xfId="9189"/>
    <cellStyle name="Input 2 2 4 9 5 4" xfId="9190"/>
    <cellStyle name="Input 2 2 4 9 6" xfId="9191"/>
    <cellStyle name="Input 2 2 4 9 6 2" xfId="9192"/>
    <cellStyle name="Input 2 2 4 9 6 2 2" xfId="9193"/>
    <cellStyle name="Input 2 2 4 9 6 2 2 2" xfId="9194"/>
    <cellStyle name="Input 2 2 4 9 6 2 3" xfId="9195"/>
    <cellStyle name="Input 2 2 4 9 6 3" xfId="9196"/>
    <cellStyle name="Input 2 2 4 9 6 4" xfId="9197"/>
    <cellStyle name="Input 2 2 4 9 7" xfId="9198"/>
    <cellStyle name="Input 2 2 4 9 7 2" xfId="9199"/>
    <cellStyle name="Input 2 2 4 9 7 2 2" xfId="9200"/>
    <cellStyle name="Input 2 2 4 9 7 3" xfId="9201"/>
    <cellStyle name="Input 2 2 4 9 8" xfId="9202"/>
    <cellStyle name="Input 2 2 4 9 9" xfId="9203"/>
    <cellStyle name="Input 2 2 4_Subsidy" xfId="9204"/>
    <cellStyle name="Input 2 2 5" xfId="9205"/>
    <cellStyle name="Input 2 2 5 10" xfId="9206"/>
    <cellStyle name="Input 2 2 5 10 2" xfId="9207"/>
    <cellStyle name="Input 2 2 5 10 2 2" xfId="9208"/>
    <cellStyle name="Input 2 2 5 10 2 2 2" xfId="9209"/>
    <cellStyle name="Input 2 2 5 10 2 2 2 2" xfId="9210"/>
    <cellStyle name="Input 2 2 5 10 2 2 3" xfId="9211"/>
    <cellStyle name="Input 2 2 5 10 2 3" xfId="9212"/>
    <cellStyle name="Input 2 2 5 10 2 4" xfId="9213"/>
    <cellStyle name="Input 2 2 5 10 3" xfId="9214"/>
    <cellStyle name="Input 2 2 5 10 3 2" xfId="9215"/>
    <cellStyle name="Input 2 2 5 10 3 2 2" xfId="9216"/>
    <cellStyle name="Input 2 2 5 10 3 3" xfId="9217"/>
    <cellStyle name="Input 2 2 5 10 4" xfId="9218"/>
    <cellStyle name="Input 2 2 5 10 5" xfId="9219"/>
    <cellStyle name="Input 2 2 5 11" xfId="9220"/>
    <cellStyle name="Input 2 2 5 11 2" xfId="9221"/>
    <cellStyle name="Input 2 2 5 11 2 2" xfId="9222"/>
    <cellStyle name="Input 2 2 5 11 2 2 2" xfId="9223"/>
    <cellStyle name="Input 2 2 5 11 2 3" xfId="9224"/>
    <cellStyle name="Input 2 2 5 11 3" xfId="9225"/>
    <cellStyle name="Input 2 2 5 11 4" xfId="9226"/>
    <cellStyle name="Input 2 2 5 12" xfId="9227"/>
    <cellStyle name="Input 2 2 5 12 2" xfId="9228"/>
    <cellStyle name="Input 2 2 5 12 2 2" xfId="9229"/>
    <cellStyle name="Input 2 2 5 12 2 2 2" xfId="9230"/>
    <cellStyle name="Input 2 2 5 12 2 3" xfId="9231"/>
    <cellStyle name="Input 2 2 5 12 3" xfId="9232"/>
    <cellStyle name="Input 2 2 5 12 4" xfId="9233"/>
    <cellStyle name="Input 2 2 5 13" xfId="9234"/>
    <cellStyle name="Input 2 2 5 13 2" xfId="9235"/>
    <cellStyle name="Input 2 2 5 13 2 2" xfId="9236"/>
    <cellStyle name="Input 2 2 5 13 2 2 2" xfId="9237"/>
    <cellStyle name="Input 2 2 5 13 2 3" xfId="9238"/>
    <cellStyle name="Input 2 2 5 13 3" xfId="9239"/>
    <cellStyle name="Input 2 2 5 13 4" xfId="9240"/>
    <cellStyle name="Input 2 2 5 14" xfId="9241"/>
    <cellStyle name="Input 2 2 5 14 2" xfId="9242"/>
    <cellStyle name="Input 2 2 5 14 2 2" xfId="9243"/>
    <cellStyle name="Input 2 2 5 14 2 2 2" xfId="9244"/>
    <cellStyle name="Input 2 2 5 14 2 3" xfId="9245"/>
    <cellStyle name="Input 2 2 5 14 3" xfId="9246"/>
    <cellStyle name="Input 2 2 5 14 4" xfId="9247"/>
    <cellStyle name="Input 2 2 5 15" xfId="9248"/>
    <cellStyle name="Input 2 2 5 15 2" xfId="9249"/>
    <cellStyle name="Input 2 2 5 15 2 2" xfId="9250"/>
    <cellStyle name="Input 2 2 5 15 3" xfId="9251"/>
    <cellStyle name="Input 2 2 5 16" xfId="9252"/>
    <cellStyle name="Input 2 2 5 17" xfId="9253"/>
    <cellStyle name="Input 2 2 5 2" xfId="9254"/>
    <cellStyle name="Input 2 2 5 2 10" xfId="9255"/>
    <cellStyle name="Input 2 2 5 2 11" xfId="9256"/>
    <cellStyle name="Input 2 2 5 2 2" xfId="9257"/>
    <cellStyle name="Input 2 2 5 2 2 10" xfId="9258"/>
    <cellStyle name="Input 2 2 5 2 2 2" xfId="9259"/>
    <cellStyle name="Input 2 2 5 2 2 2 2" xfId="9260"/>
    <cellStyle name="Input 2 2 5 2 2 2 2 2" xfId="9261"/>
    <cellStyle name="Input 2 2 5 2 2 2 2 2 2" xfId="9262"/>
    <cellStyle name="Input 2 2 5 2 2 2 2 2 2 2" xfId="9263"/>
    <cellStyle name="Input 2 2 5 2 2 2 2 2 3" xfId="9264"/>
    <cellStyle name="Input 2 2 5 2 2 2 2 3" xfId="9265"/>
    <cellStyle name="Input 2 2 5 2 2 2 2 4" xfId="9266"/>
    <cellStyle name="Input 2 2 5 2 2 2 3" xfId="9267"/>
    <cellStyle name="Input 2 2 5 2 2 2 3 2" xfId="9268"/>
    <cellStyle name="Input 2 2 5 2 2 2 3 2 2" xfId="9269"/>
    <cellStyle name="Input 2 2 5 2 2 2 3 2 2 2" xfId="9270"/>
    <cellStyle name="Input 2 2 5 2 2 2 3 2 3" xfId="9271"/>
    <cellStyle name="Input 2 2 5 2 2 2 3 3" xfId="9272"/>
    <cellStyle name="Input 2 2 5 2 2 2 3 4" xfId="9273"/>
    <cellStyle name="Input 2 2 5 2 2 2 4" xfId="9274"/>
    <cellStyle name="Input 2 2 5 2 2 2 4 2" xfId="9275"/>
    <cellStyle name="Input 2 2 5 2 2 2 4 2 2" xfId="9276"/>
    <cellStyle name="Input 2 2 5 2 2 2 4 2 2 2" xfId="9277"/>
    <cellStyle name="Input 2 2 5 2 2 2 4 2 3" xfId="9278"/>
    <cellStyle name="Input 2 2 5 2 2 2 4 3" xfId="9279"/>
    <cellStyle name="Input 2 2 5 2 2 2 4 4" xfId="9280"/>
    <cellStyle name="Input 2 2 5 2 2 2 5" xfId="9281"/>
    <cellStyle name="Input 2 2 5 2 2 2 5 2" xfId="9282"/>
    <cellStyle name="Input 2 2 5 2 2 2 5 2 2" xfId="9283"/>
    <cellStyle name="Input 2 2 5 2 2 2 5 2 2 2" xfId="9284"/>
    <cellStyle name="Input 2 2 5 2 2 2 5 2 3" xfId="9285"/>
    <cellStyle name="Input 2 2 5 2 2 2 5 3" xfId="9286"/>
    <cellStyle name="Input 2 2 5 2 2 2 5 4" xfId="9287"/>
    <cellStyle name="Input 2 2 5 2 2 2 6" xfId="9288"/>
    <cellStyle name="Input 2 2 5 2 2 2 6 2" xfId="9289"/>
    <cellStyle name="Input 2 2 5 2 2 2 6 2 2" xfId="9290"/>
    <cellStyle name="Input 2 2 5 2 2 2 6 2 2 2" xfId="9291"/>
    <cellStyle name="Input 2 2 5 2 2 2 6 2 3" xfId="9292"/>
    <cellStyle name="Input 2 2 5 2 2 2 6 3" xfId="9293"/>
    <cellStyle name="Input 2 2 5 2 2 2 6 4" xfId="9294"/>
    <cellStyle name="Input 2 2 5 2 2 2 7" xfId="9295"/>
    <cellStyle name="Input 2 2 5 2 2 2 7 2" xfId="9296"/>
    <cellStyle name="Input 2 2 5 2 2 2 7 2 2" xfId="9297"/>
    <cellStyle name="Input 2 2 5 2 2 2 7 3" xfId="9298"/>
    <cellStyle name="Input 2 2 5 2 2 2 8" xfId="9299"/>
    <cellStyle name="Input 2 2 5 2 2 2 9" xfId="9300"/>
    <cellStyle name="Input 2 2 5 2 2 3" xfId="9301"/>
    <cellStyle name="Input 2 2 5 2 2 3 2" xfId="9302"/>
    <cellStyle name="Input 2 2 5 2 2 3 2 2" xfId="9303"/>
    <cellStyle name="Input 2 2 5 2 2 3 2 2 2" xfId="9304"/>
    <cellStyle name="Input 2 2 5 2 2 3 2 2 2 2" xfId="9305"/>
    <cellStyle name="Input 2 2 5 2 2 3 2 2 3" xfId="9306"/>
    <cellStyle name="Input 2 2 5 2 2 3 2 3" xfId="9307"/>
    <cellStyle name="Input 2 2 5 2 2 3 2 4" xfId="9308"/>
    <cellStyle name="Input 2 2 5 2 2 3 3" xfId="9309"/>
    <cellStyle name="Input 2 2 5 2 2 3 3 2" xfId="9310"/>
    <cellStyle name="Input 2 2 5 2 2 3 3 2 2" xfId="9311"/>
    <cellStyle name="Input 2 2 5 2 2 3 3 3" xfId="9312"/>
    <cellStyle name="Input 2 2 5 2 2 3 4" xfId="9313"/>
    <cellStyle name="Input 2 2 5 2 2 3 5" xfId="9314"/>
    <cellStyle name="Input 2 2 5 2 2 4" xfId="9315"/>
    <cellStyle name="Input 2 2 5 2 2 4 2" xfId="9316"/>
    <cellStyle name="Input 2 2 5 2 2 4 2 2" xfId="9317"/>
    <cellStyle name="Input 2 2 5 2 2 4 2 2 2" xfId="9318"/>
    <cellStyle name="Input 2 2 5 2 2 4 2 3" xfId="9319"/>
    <cellStyle name="Input 2 2 5 2 2 4 3" xfId="9320"/>
    <cellStyle name="Input 2 2 5 2 2 4 4" xfId="9321"/>
    <cellStyle name="Input 2 2 5 2 2 5" xfId="9322"/>
    <cellStyle name="Input 2 2 5 2 2 5 2" xfId="9323"/>
    <cellStyle name="Input 2 2 5 2 2 5 2 2" xfId="9324"/>
    <cellStyle name="Input 2 2 5 2 2 5 2 2 2" xfId="9325"/>
    <cellStyle name="Input 2 2 5 2 2 5 2 3" xfId="9326"/>
    <cellStyle name="Input 2 2 5 2 2 5 3" xfId="9327"/>
    <cellStyle name="Input 2 2 5 2 2 5 4" xfId="9328"/>
    <cellStyle name="Input 2 2 5 2 2 6" xfId="9329"/>
    <cellStyle name="Input 2 2 5 2 2 6 2" xfId="9330"/>
    <cellStyle name="Input 2 2 5 2 2 6 2 2" xfId="9331"/>
    <cellStyle name="Input 2 2 5 2 2 6 2 2 2" xfId="9332"/>
    <cellStyle name="Input 2 2 5 2 2 6 2 3" xfId="9333"/>
    <cellStyle name="Input 2 2 5 2 2 6 3" xfId="9334"/>
    <cellStyle name="Input 2 2 5 2 2 6 4" xfId="9335"/>
    <cellStyle name="Input 2 2 5 2 2 7" xfId="9336"/>
    <cellStyle name="Input 2 2 5 2 2 7 2" xfId="9337"/>
    <cellStyle name="Input 2 2 5 2 2 7 2 2" xfId="9338"/>
    <cellStyle name="Input 2 2 5 2 2 7 2 2 2" xfId="9339"/>
    <cellStyle name="Input 2 2 5 2 2 7 2 3" xfId="9340"/>
    <cellStyle name="Input 2 2 5 2 2 7 3" xfId="9341"/>
    <cellStyle name="Input 2 2 5 2 2 7 4" xfId="9342"/>
    <cellStyle name="Input 2 2 5 2 2 8" xfId="9343"/>
    <cellStyle name="Input 2 2 5 2 2 8 2" xfId="9344"/>
    <cellStyle name="Input 2 2 5 2 2 8 2 2" xfId="9345"/>
    <cellStyle name="Input 2 2 5 2 2 8 3" xfId="9346"/>
    <cellStyle name="Input 2 2 5 2 2 9" xfId="9347"/>
    <cellStyle name="Input 2 2 5 2 3" xfId="9348"/>
    <cellStyle name="Input 2 2 5 2 3 2" xfId="9349"/>
    <cellStyle name="Input 2 2 5 2 3 2 2" xfId="9350"/>
    <cellStyle name="Input 2 2 5 2 3 2 2 2" xfId="9351"/>
    <cellStyle name="Input 2 2 5 2 3 2 2 2 2" xfId="9352"/>
    <cellStyle name="Input 2 2 5 2 3 2 2 3" xfId="9353"/>
    <cellStyle name="Input 2 2 5 2 3 2 3" xfId="9354"/>
    <cellStyle name="Input 2 2 5 2 3 2 4" xfId="9355"/>
    <cellStyle name="Input 2 2 5 2 3 3" xfId="9356"/>
    <cellStyle name="Input 2 2 5 2 3 3 2" xfId="9357"/>
    <cellStyle name="Input 2 2 5 2 3 3 2 2" xfId="9358"/>
    <cellStyle name="Input 2 2 5 2 3 3 2 2 2" xfId="9359"/>
    <cellStyle name="Input 2 2 5 2 3 3 2 3" xfId="9360"/>
    <cellStyle name="Input 2 2 5 2 3 3 3" xfId="9361"/>
    <cellStyle name="Input 2 2 5 2 3 3 4" xfId="9362"/>
    <cellStyle name="Input 2 2 5 2 3 4" xfId="9363"/>
    <cellStyle name="Input 2 2 5 2 3 4 2" xfId="9364"/>
    <cellStyle name="Input 2 2 5 2 3 4 2 2" xfId="9365"/>
    <cellStyle name="Input 2 2 5 2 3 4 2 2 2" xfId="9366"/>
    <cellStyle name="Input 2 2 5 2 3 4 2 3" xfId="9367"/>
    <cellStyle name="Input 2 2 5 2 3 4 3" xfId="9368"/>
    <cellStyle name="Input 2 2 5 2 3 4 4" xfId="9369"/>
    <cellStyle name="Input 2 2 5 2 3 5" xfId="9370"/>
    <cellStyle name="Input 2 2 5 2 3 5 2" xfId="9371"/>
    <cellStyle name="Input 2 2 5 2 3 5 2 2" xfId="9372"/>
    <cellStyle name="Input 2 2 5 2 3 5 2 2 2" xfId="9373"/>
    <cellStyle name="Input 2 2 5 2 3 5 2 3" xfId="9374"/>
    <cellStyle name="Input 2 2 5 2 3 5 3" xfId="9375"/>
    <cellStyle name="Input 2 2 5 2 3 5 4" xfId="9376"/>
    <cellStyle name="Input 2 2 5 2 3 6" xfId="9377"/>
    <cellStyle name="Input 2 2 5 2 3 6 2" xfId="9378"/>
    <cellStyle name="Input 2 2 5 2 3 6 2 2" xfId="9379"/>
    <cellStyle name="Input 2 2 5 2 3 6 2 2 2" xfId="9380"/>
    <cellStyle name="Input 2 2 5 2 3 6 2 3" xfId="9381"/>
    <cellStyle name="Input 2 2 5 2 3 6 3" xfId="9382"/>
    <cellStyle name="Input 2 2 5 2 3 6 4" xfId="9383"/>
    <cellStyle name="Input 2 2 5 2 3 7" xfId="9384"/>
    <cellStyle name="Input 2 2 5 2 3 7 2" xfId="9385"/>
    <cellStyle name="Input 2 2 5 2 3 7 2 2" xfId="9386"/>
    <cellStyle name="Input 2 2 5 2 3 7 3" xfId="9387"/>
    <cellStyle name="Input 2 2 5 2 3 8" xfId="9388"/>
    <cellStyle name="Input 2 2 5 2 3 9" xfId="9389"/>
    <cellStyle name="Input 2 2 5 2 4" xfId="9390"/>
    <cellStyle name="Input 2 2 5 2 4 2" xfId="9391"/>
    <cellStyle name="Input 2 2 5 2 4 2 2" xfId="9392"/>
    <cellStyle name="Input 2 2 5 2 4 2 2 2" xfId="9393"/>
    <cellStyle name="Input 2 2 5 2 4 2 2 2 2" xfId="9394"/>
    <cellStyle name="Input 2 2 5 2 4 2 2 3" xfId="9395"/>
    <cellStyle name="Input 2 2 5 2 4 2 3" xfId="9396"/>
    <cellStyle name="Input 2 2 5 2 4 2 4" xfId="9397"/>
    <cellStyle name="Input 2 2 5 2 4 3" xfId="9398"/>
    <cellStyle name="Input 2 2 5 2 4 3 2" xfId="9399"/>
    <cellStyle name="Input 2 2 5 2 4 3 2 2" xfId="9400"/>
    <cellStyle name="Input 2 2 5 2 4 3 3" xfId="9401"/>
    <cellStyle name="Input 2 2 5 2 4 4" xfId="9402"/>
    <cellStyle name="Input 2 2 5 2 4 5" xfId="9403"/>
    <cellStyle name="Input 2 2 5 2 5" xfId="9404"/>
    <cellStyle name="Input 2 2 5 2 5 2" xfId="9405"/>
    <cellStyle name="Input 2 2 5 2 5 2 2" xfId="9406"/>
    <cellStyle name="Input 2 2 5 2 5 2 2 2" xfId="9407"/>
    <cellStyle name="Input 2 2 5 2 5 2 3" xfId="9408"/>
    <cellStyle name="Input 2 2 5 2 5 3" xfId="9409"/>
    <cellStyle name="Input 2 2 5 2 5 4" xfId="9410"/>
    <cellStyle name="Input 2 2 5 2 6" xfId="9411"/>
    <cellStyle name="Input 2 2 5 2 6 2" xfId="9412"/>
    <cellStyle name="Input 2 2 5 2 6 2 2" xfId="9413"/>
    <cellStyle name="Input 2 2 5 2 6 2 2 2" xfId="9414"/>
    <cellStyle name="Input 2 2 5 2 6 2 3" xfId="9415"/>
    <cellStyle name="Input 2 2 5 2 6 3" xfId="9416"/>
    <cellStyle name="Input 2 2 5 2 6 4" xfId="9417"/>
    <cellStyle name="Input 2 2 5 2 7" xfId="9418"/>
    <cellStyle name="Input 2 2 5 2 7 2" xfId="9419"/>
    <cellStyle name="Input 2 2 5 2 7 2 2" xfId="9420"/>
    <cellStyle name="Input 2 2 5 2 7 2 2 2" xfId="9421"/>
    <cellStyle name="Input 2 2 5 2 7 2 3" xfId="9422"/>
    <cellStyle name="Input 2 2 5 2 7 3" xfId="9423"/>
    <cellStyle name="Input 2 2 5 2 7 4" xfId="9424"/>
    <cellStyle name="Input 2 2 5 2 8" xfId="9425"/>
    <cellStyle name="Input 2 2 5 2 8 2" xfId="9426"/>
    <cellStyle name="Input 2 2 5 2 8 2 2" xfId="9427"/>
    <cellStyle name="Input 2 2 5 2 8 2 2 2" xfId="9428"/>
    <cellStyle name="Input 2 2 5 2 8 2 3" xfId="9429"/>
    <cellStyle name="Input 2 2 5 2 8 3" xfId="9430"/>
    <cellStyle name="Input 2 2 5 2 8 4" xfId="9431"/>
    <cellStyle name="Input 2 2 5 2 9" xfId="9432"/>
    <cellStyle name="Input 2 2 5 2 9 2" xfId="9433"/>
    <cellStyle name="Input 2 2 5 2 9 2 2" xfId="9434"/>
    <cellStyle name="Input 2 2 5 2 9 3" xfId="9435"/>
    <cellStyle name="Input 2 2 5 2_Subsidy" xfId="9436"/>
    <cellStyle name="Input 2 2 5 3" xfId="9437"/>
    <cellStyle name="Input 2 2 5 3 10" xfId="9438"/>
    <cellStyle name="Input 2 2 5 3 2" xfId="9439"/>
    <cellStyle name="Input 2 2 5 3 2 2" xfId="9440"/>
    <cellStyle name="Input 2 2 5 3 2 2 2" xfId="9441"/>
    <cellStyle name="Input 2 2 5 3 2 2 2 2" xfId="9442"/>
    <cellStyle name="Input 2 2 5 3 2 2 2 2 2" xfId="9443"/>
    <cellStyle name="Input 2 2 5 3 2 2 2 3" xfId="9444"/>
    <cellStyle name="Input 2 2 5 3 2 2 3" xfId="9445"/>
    <cellStyle name="Input 2 2 5 3 2 2 4" xfId="9446"/>
    <cellStyle name="Input 2 2 5 3 2 3" xfId="9447"/>
    <cellStyle name="Input 2 2 5 3 2 3 2" xfId="9448"/>
    <cellStyle name="Input 2 2 5 3 2 3 2 2" xfId="9449"/>
    <cellStyle name="Input 2 2 5 3 2 3 2 2 2" xfId="9450"/>
    <cellStyle name="Input 2 2 5 3 2 3 2 3" xfId="9451"/>
    <cellStyle name="Input 2 2 5 3 2 3 3" xfId="9452"/>
    <cellStyle name="Input 2 2 5 3 2 3 4" xfId="9453"/>
    <cellStyle name="Input 2 2 5 3 2 4" xfId="9454"/>
    <cellStyle name="Input 2 2 5 3 2 4 2" xfId="9455"/>
    <cellStyle name="Input 2 2 5 3 2 4 2 2" xfId="9456"/>
    <cellStyle name="Input 2 2 5 3 2 4 2 2 2" xfId="9457"/>
    <cellStyle name="Input 2 2 5 3 2 4 2 3" xfId="9458"/>
    <cellStyle name="Input 2 2 5 3 2 4 3" xfId="9459"/>
    <cellStyle name="Input 2 2 5 3 2 4 4" xfId="9460"/>
    <cellStyle name="Input 2 2 5 3 2 5" xfId="9461"/>
    <cellStyle name="Input 2 2 5 3 2 5 2" xfId="9462"/>
    <cellStyle name="Input 2 2 5 3 2 5 2 2" xfId="9463"/>
    <cellStyle name="Input 2 2 5 3 2 5 2 2 2" xfId="9464"/>
    <cellStyle name="Input 2 2 5 3 2 5 2 3" xfId="9465"/>
    <cellStyle name="Input 2 2 5 3 2 5 3" xfId="9466"/>
    <cellStyle name="Input 2 2 5 3 2 5 4" xfId="9467"/>
    <cellStyle name="Input 2 2 5 3 2 6" xfId="9468"/>
    <cellStyle name="Input 2 2 5 3 2 6 2" xfId="9469"/>
    <cellStyle name="Input 2 2 5 3 2 6 2 2" xfId="9470"/>
    <cellStyle name="Input 2 2 5 3 2 6 2 2 2" xfId="9471"/>
    <cellStyle name="Input 2 2 5 3 2 6 2 3" xfId="9472"/>
    <cellStyle name="Input 2 2 5 3 2 6 3" xfId="9473"/>
    <cellStyle name="Input 2 2 5 3 2 6 4" xfId="9474"/>
    <cellStyle name="Input 2 2 5 3 2 7" xfId="9475"/>
    <cellStyle name="Input 2 2 5 3 2 7 2" xfId="9476"/>
    <cellStyle name="Input 2 2 5 3 2 7 2 2" xfId="9477"/>
    <cellStyle name="Input 2 2 5 3 2 7 3" xfId="9478"/>
    <cellStyle name="Input 2 2 5 3 2 8" xfId="9479"/>
    <cellStyle name="Input 2 2 5 3 2 9" xfId="9480"/>
    <cellStyle name="Input 2 2 5 3 3" xfId="9481"/>
    <cellStyle name="Input 2 2 5 3 3 2" xfId="9482"/>
    <cellStyle name="Input 2 2 5 3 3 2 2" xfId="9483"/>
    <cellStyle name="Input 2 2 5 3 3 2 2 2" xfId="9484"/>
    <cellStyle name="Input 2 2 5 3 3 2 2 2 2" xfId="9485"/>
    <cellStyle name="Input 2 2 5 3 3 2 2 3" xfId="9486"/>
    <cellStyle name="Input 2 2 5 3 3 2 3" xfId="9487"/>
    <cellStyle name="Input 2 2 5 3 3 2 4" xfId="9488"/>
    <cellStyle name="Input 2 2 5 3 3 3" xfId="9489"/>
    <cellStyle name="Input 2 2 5 3 3 3 2" xfId="9490"/>
    <cellStyle name="Input 2 2 5 3 3 3 2 2" xfId="9491"/>
    <cellStyle name="Input 2 2 5 3 3 3 3" xfId="9492"/>
    <cellStyle name="Input 2 2 5 3 3 4" xfId="9493"/>
    <cellStyle name="Input 2 2 5 3 3 5" xfId="9494"/>
    <cellStyle name="Input 2 2 5 3 4" xfId="9495"/>
    <cellStyle name="Input 2 2 5 3 4 2" xfId="9496"/>
    <cellStyle name="Input 2 2 5 3 4 2 2" xfId="9497"/>
    <cellStyle name="Input 2 2 5 3 4 2 2 2" xfId="9498"/>
    <cellStyle name="Input 2 2 5 3 4 2 3" xfId="9499"/>
    <cellStyle name="Input 2 2 5 3 4 3" xfId="9500"/>
    <cellStyle name="Input 2 2 5 3 4 4" xfId="9501"/>
    <cellStyle name="Input 2 2 5 3 5" xfId="9502"/>
    <cellStyle name="Input 2 2 5 3 5 2" xfId="9503"/>
    <cellStyle name="Input 2 2 5 3 5 2 2" xfId="9504"/>
    <cellStyle name="Input 2 2 5 3 5 2 2 2" xfId="9505"/>
    <cellStyle name="Input 2 2 5 3 5 2 3" xfId="9506"/>
    <cellStyle name="Input 2 2 5 3 5 3" xfId="9507"/>
    <cellStyle name="Input 2 2 5 3 5 4" xfId="9508"/>
    <cellStyle name="Input 2 2 5 3 6" xfId="9509"/>
    <cellStyle name="Input 2 2 5 3 6 2" xfId="9510"/>
    <cellStyle name="Input 2 2 5 3 6 2 2" xfId="9511"/>
    <cellStyle name="Input 2 2 5 3 6 2 2 2" xfId="9512"/>
    <cellStyle name="Input 2 2 5 3 6 2 3" xfId="9513"/>
    <cellStyle name="Input 2 2 5 3 6 3" xfId="9514"/>
    <cellStyle name="Input 2 2 5 3 6 4" xfId="9515"/>
    <cellStyle name="Input 2 2 5 3 7" xfId="9516"/>
    <cellStyle name="Input 2 2 5 3 7 2" xfId="9517"/>
    <cellStyle name="Input 2 2 5 3 7 2 2" xfId="9518"/>
    <cellStyle name="Input 2 2 5 3 7 2 2 2" xfId="9519"/>
    <cellStyle name="Input 2 2 5 3 7 2 3" xfId="9520"/>
    <cellStyle name="Input 2 2 5 3 7 3" xfId="9521"/>
    <cellStyle name="Input 2 2 5 3 7 4" xfId="9522"/>
    <cellStyle name="Input 2 2 5 3 8" xfId="9523"/>
    <cellStyle name="Input 2 2 5 3 8 2" xfId="9524"/>
    <cellStyle name="Input 2 2 5 3 8 2 2" xfId="9525"/>
    <cellStyle name="Input 2 2 5 3 8 3" xfId="9526"/>
    <cellStyle name="Input 2 2 5 3 9" xfId="9527"/>
    <cellStyle name="Input 2 2 5 4" xfId="9528"/>
    <cellStyle name="Input 2 2 5 4 10" xfId="9529"/>
    <cellStyle name="Input 2 2 5 4 2" xfId="9530"/>
    <cellStyle name="Input 2 2 5 4 2 2" xfId="9531"/>
    <cellStyle name="Input 2 2 5 4 2 2 2" xfId="9532"/>
    <cellStyle name="Input 2 2 5 4 2 2 2 2" xfId="9533"/>
    <cellStyle name="Input 2 2 5 4 2 2 2 2 2" xfId="9534"/>
    <cellStyle name="Input 2 2 5 4 2 2 2 3" xfId="9535"/>
    <cellStyle name="Input 2 2 5 4 2 2 3" xfId="9536"/>
    <cellStyle name="Input 2 2 5 4 2 2 4" xfId="9537"/>
    <cellStyle name="Input 2 2 5 4 2 3" xfId="9538"/>
    <cellStyle name="Input 2 2 5 4 2 3 2" xfId="9539"/>
    <cellStyle name="Input 2 2 5 4 2 3 2 2" xfId="9540"/>
    <cellStyle name="Input 2 2 5 4 2 3 2 2 2" xfId="9541"/>
    <cellStyle name="Input 2 2 5 4 2 3 2 3" xfId="9542"/>
    <cellStyle name="Input 2 2 5 4 2 3 3" xfId="9543"/>
    <cellStyle name="Input 2 2 5 4 2 3 4" xfId="9544"/>
    <cellStyle name="Input 2 2 5 4 2 4" xfId="9545"/>
    <cellStyle name="Input 2 2 5 4 2 4 2" xfId="9546"/>
    <cellStyle name="Input 2 2 5 4 2 4 2 2" xfId="9547"/>
    <cellStyle name="Input 2 2 5 4 2 4 2 2 2" xfId="9548"/>
    <cellStyle name="Input 2 2 5 4 2 4 2 3" xfId="9549"/>
    <cellStyle name="Input 2 2 5 4 2 4 3" xfId="9550"/>
    <cellStyle name="Input 2 2 5 4 2 4 4" xfId="9551"/>
    <cellStyle name="Input 2 2 5 4 2 5" xfId="9552"/>
    <cellStyle name="Input 2 2 5 4 2 5 2" xfId="9553"/>
    <cellStyle name="Input 2 2 5 4 2 5 2 2" xfId="9554"/>
    <cellStyle name="Input 2 2 5 4 2 5 2 2 2" xfId="9555"/>
    <cellStyle name="Input 2 2 5 4 2 5 2 3" xfId="9556"/>
    <cellStyle name="Input 2 2 5 4 2 5 3" xfId="9557"/>
    <cellStyle name="Input 2 2 5 4 2 5 4" xfId="9558"/>
    <cellStyle name="Input 2 2 5 4 2 6" xfId="9559"/>
    <cellStyle name="Input 2 2 5 4 2 6 2" xfId="9560"/>
    <cellStyle name="Input 2 2 5 4 2 6 2 2" xfId="9561"/>
    <cellStyle name="Input 2 2 5 4 2 6 2 2 2" xfId="9562"/>
    <cellStyle name="Input 2 2 5 4 2 6 2 3" xfId="9563"/>
    <cellStyle name="Input 2 2 5 4 2 6 3" xfId="9564"/>
    <cellStyle name="Input 2 2 5 4 2 6 4" xfId="9565"/>
    <cellStyle name="Input 2 2 5 4 2 7" xfId="9566"/>
    <cellStyle name="Input 2 2 5 4 2 7 2" xfId="9567"/>
    <cellStyle name="Input 2 2 5 4 2 7 2 2" xfId="9568"/>
    <cellStyle name="Input 2 2 5 4 2 7 3" xfId="9569"/>
    <cellStyle name="Input 2 2 5 4 2 8" xfId="9570"/>
    <cellStyle name="Input 2 2 5 4 2 9" xfId="9571"/>
    <cellStyle name="Input 2 2 5 4 3" xfId="9572"/>
    <cellStyle name="Input 2 2 5 4 3 2" xfId="9573"/>
    <cellStyle name="Input 2 2 5 4 3 2 2" xfId="9574"/>
    <cellStyle name="Input 2 2 5 4 3 2 2 2" xfId="9575"/>
    <cellStyle name="Input 2 2 5 4 3 2 2 2 2" xfId="9576"/>
    <cellStyle name="Input 2 2 5 4 3 2 2 3" xfId="9577"/>
    <cellStyle name="Input 2 2 5 4 3 2 3" xfId="9578"/>
    <cellStyle name="Input 2 2 5 4 3 2 4" xfId="9579"/>
    <cellStyle name="Input 2 2 5 4 3 3" xfId="9580"/>
    <cellStyle name="Input 2 2 5 4 3 3 2" xfId="9581"/>
    <cellStyle name="Input 2 2 5 4 3 3 2 2" xfId="9582"/>
    <cellStyle name="Input 2 2 5 4 3 3 3" xfId="9583"/>
    <cellStyle name="Input 2 2 5 4 3 4" xfId="9584"/>
    <cellStyle name="Input 2 2 5 4 3 5" xfId="9585"/>
    <cellStyle name="Input 2 2 5 4 4" xfId="9586"/>
    <cellStyle name="Input 2 2 5 4 4 2" xfId="9587"/>
    <cellStyle name="Input 2 2 5 4 4 2 2" xfId="9588"/>
    <cellStyle name="Input 2 2 5 4 4 2 2 2" xfId="9589"/>
    <cellStyle name="Input 2 2 5 4 4 2 3" xfId="9590"/>
    <cellStyle name="Input 2 2 5 4 4 3" xfId="9591"/>
    <cellStyle name="Input 2 2 5 4 4 4" xfId="9592"/>
    <cellStyle name="Input 2 2 5 4 5" xfId="9593"/>
    <cellStyle name="Input 2 2 5 4 5 2" xfId="9594"/>
    <cellStyle name="Input 2 2 5 4 5 2 2" xfId="9595"/>
    <cellStyle name="Input 2 2 5 4 5 2 2 2" xfId="9596"/>
    <cellStyle name="Input 2 2 5 4 5 2 3" xfId="9597"/>
    <cellStyle name="Input 2 2 5 4 5 3" xfId="9598"/>
    <cellStyle name="Input 2 2 5 4 5 4" xfId="9599"/>
    <cellStyle name="Input 2 2 5 4 6" xfId="9600"/>
    <cellStyle name="Input 2 2 5 4 6 2" xfId="9601"/>
    <cellStyle name="Input 2 2 5 4 6 2 2" xfId="9602"/>
    <cellStyle name="Input 2 2 5 4 6 2 2 2" xfId="9603"/>
    <cellStyle name="Input 2 2 5 4 6 2 3" xfId="9604"/>
    <cellStyle name="Input 2 2 5 4 6 3" xfId="9605"/>
    <cellStyle name="Input 2 2 5 4 6 4" xfId="9606"/>
    <cellStyle name="Input 2 2 5 4 7" xfId="9607"/>
    <cellStyle name="Input 2 2 5 4 7 2" xfId="9608"/>
    <cellStyle name="Input 2 2 5 4 7 2 2" xfId="9609"/>
    <cellStyle name="Input 2 2 5 4 7 2 2 2" xfId="9610"/>
    <cellStyle name="Input 2 2 5 4 7 2 3" xfId="9611"/>
    <cellStyle name="Input 2 2 5 4 7 3" xfId="9612"/>
    <cellStyle name="Input 2 2 5 4 7 4" xfId="9613"/>
    <cellStyle name="Input 2 2 5 4 8" xfId="9614"/>
    <cellStyle name="Input 2 2 5 4 8 2" xfId="9615"/>
    <cellStyle name="Input 2 2 5 4 8 2 2" xfId="9616"/>
    <cellStyle name="Input 2 2 5 4 8 3" xfId="9617"/>
    <cellStyle name="Input 2 2 5 4 9" xfId="9618"/>
    <cellStyle name="Input 2 2 5 5" xfId="9619"/>
    <cellStyle name="Input 2 2 5 5 10" xfId="9620"/>
    <cellStyle name="Input 2 2 5 5 2" xfId="9621"/>
    <cellStyle name="Input 2 2 5 5 2 2" xfId="9622"/>
    <cellStyle name="Input 2 2 5 5 2 2 2" xfId="9623"/>
    <cellStyle name="Input 2 2 5 5 2 2 2 2" xfId="9624"/>
    <cellStyle name="Input 2 2 5 5 2 2 2 2 2" xfId="9625"/>
    <cellStyle name="Input 2 2 5 5 2 2 2 3" xfId="9626"/>
    <cellStyle name="Input 2 2 5 5 2 2 3" xfId="9627"/>
    <cellStyle name="Input 2 2 5 5 2 2 4" xfId="9628"/>
    <cellStyle name="Input 2 2 5 5 2 3" xfId="9629"/>
    <cellStyle name="Input 2 2 5 5 2 3 2" xfId="9630"/>
    <cellStyle name="Input 2 2 5 5 2 3 2 2" xfId="9631"/>
    <cellStyle name="Input 2 2 5 5 2 3 2 2 2" xfId="9632"/>
    <cellStyle name="Input 2 2 5 5 2 3 2 3" xfId="9633"/>
    <cellStyle name="Input 2 2 5 5 2 3 3" xfId="9634"/>
    <cellStyle name="Input 2 2 5 5 2 3 4" xfId="9635"/>
    <cellStyle name="Input 2 2 5 5 2 4" xfId="9636"/>
    <cellStyle name="Input 2 2 5 5 2 4 2" xfId="9637"/>
    <cellStyle name="Input 2 2 5 5 2 4 2 2" xfId="9638"/>
    <cellStyle name="Input 2 2 5 5 2 4 2 2 2" xfId="9639"/>
    <cellStyle name="Input 2 2 5 5 2 4 2 3" xfId="9640"/>
    <cellStyle name="Input 2 2 5 5 2 4 3" xfId="9641"/>
    <cellStyle name="Input 2 2 5 5 2 4 4" xfId="9642"/>
    <cellStyle name="Input 2 2 5 5 2 5" xfId="9643"/>
    <cellStyle name="Input 2 2 5 5 2 5 2" xfId="9644"/>
    <cellStyle name="Input 2 2 5 5 2 5 2 2" xfId="9645"/>
    <cellStyle name="Input 2 2 5 5 2 5 2 2 2" xfId="9646"/>
    <cellStyle name="Input 2 2 5 5 2 5 2 3" xfId="9647"/>
    <cellStyle name="Input 2 2 5 5 2 5 3" xfId="9648"/>
    <cellStyle name="Input 2 2 5 5 2 5 4" xfId="9649"/>
    <cellStyle name="Input 2 2 5 5 2 6" xfId="9650"/>
    <cellStyle name="Input 2 2 5 5 2 6 2" xfId="9651"/>
    <cellStyle name="Input 2 2 5 5 2 6 2 2" xfId="9652"/>
    <cellStyle name="Input 2 2 5 5 2 6 2 2 2" xfId="9653"/>
    <cellStyle name="Input 2 2 5 5 2 6 2 3" xfId="9654"/>
    <cellStyle name="Input 2 2 5 5 2 6 3" xfId="9655"/>
    <cellStyle name="Input 2 2 5 5 2 6 4" xfId="9656"/>
    <cellStyle name="Input 2 2 5 5 2 7" xfId="9657"/>
    <cellStyle name="Input 2 2 5 5 2 7 2" xfId="9658"/>
    <cellStyle name="Input 2 2 5 5 2 7 2 2" xfId="9659"/>
    <cellStyle name="Input 2 2 5 5 2 7 3" xfId="9660"/>
    <cellStyle name="Input 2 2 5 5 2 8" xfId="9661"/>
    <cellStyle name="Input 2 2 5 5 2 9" xfId="9662"/>
    <cellStyle name="Input 2 2 5 5 3" xfId="9663"/>
    <cellStyle name="Input 2 2 5 5 3 2" xfId="9664"/>
    <cellStyle name="Input 2 2 5 5 3 2 2" xfId="9665"/>
    <cellStyle name="Input 2 2 5 5 3 2 2 2" xfId="9666"/>
    <cellStyle name="Input 2 2 5 5 3 2 2 2 2" xfId="9667"/>
    <cellStyle name="Input 2 2 5 5 3 2 2 3" xfId="9668"/>
    <cellStyle name="Input 2 2 5 5 3 2 3" xfId="9669"/>
    <cellStyle name="Input 2 2 5 5 3 2 4" xfId="9670"/>
    <cellStyle name="Input 2 2 5 5 3 3" xfId="9671"/>
    <cellStyle name="Input 2 2 5 5 3 3 2" xfId="9672"/>
    <cellStyle name="Input 2 2 5 5 3 3 2 2" xfId="9673"/>
    <cellStyle name="Input 2 2 5 5 3 3 3" xfId="9674"/>
    <cellStyle name="Input 2 2 5 5 3 4" xfId="9675"/>
    <cellStyle name="Input 2 2 5 5 3 5" xfId="9676"/>
    <cellStyle name="Input 2 2 5 5 4" xfId="9677"/>
    <cellStyle name="Input 2 2 5 5 4 2" xfId="9678"/>
    <cellStyle name="Input 2 2 5 5 4 2 2" xfId="9679"/>
    <cellStyle name="Input 2 2 5 5 4 2 2 2" xfId="9680"/>
    <cellStyle name="Input 2 2 5 5 4 2 3" xfId="9681"/>
    <cellStyle name="Input 2 2 5 5 4 3" xfId="9682"/>
    <cellStyle name="Input 2 2 5 5 4 4" xfId="9683"/>
    <cellStyle name="Input 2 2 5 5 5" xfId="9684"/>
    <cellStyle name="Input 2 2 5 5 5 2" xfId="9685"/>
    <cellStyle name="Input 2 2 5 5 5 2 2" xfId="9686"/>
    <cellStyle name="Input 2 2 5 5 5 2 2 2" xfId="9687"/>
    <cellStyle name="Input 2 2 5 5 5 2 3" xfId="9688"/>
    <cellStyle name="Input 2 2 5 5 5 3" xfId="9689"/>
    <cellStyle name="Input 2 2 5 5 5 4" xfId="9690"/>
    <cellStyle name="Input 2 2 5 5 6" xfId="9691"/>
    <cellStyle name="Input 2 2 5 5 6 2" xfId="9692"/>
    <cellStyle name="Input 2 2 5 5 6 2 2" xfId="9693"/>
    <cellStyle name="Input 2 2 5 5 6 2 2 2" xfId="9694"/>
    <cellStyle name="Input 2 2 5 5 6 2 3" xfId="9695"/>
    <cellStyle name="Input 2 2 5 5 6 3" xfId="9696"/>
    <cellStyle name="Input 2 2 5 5 6 4" xfId="9697"/>
    <cellStyle name="Input 2 2 5 5 7" xfId="9698"/>
    <cellStyle name="Input 2 2 5 5 7 2" xfId="9699"/>
    <cellStyle name="Input 2 2 5 5 7 2 2" xfId="9700"/>
    <cellStyle name="Input 2 2 5 5 7 2 2 2" xfId="9701"/>
    <cellStyle name="Input 2 2 5 5 7 2 3" xfId="9702"/>
    <cellStyle name="Input 2 2 5 5 7 3" xfId="9703"/>
    <cellStyle name="Input 2 2 5 5 7 4" xfId="9704"/>
    <cellStyle name="Input 2 2 5 5 8" xfId="9705"/>
    <cellStyle name="Input 2 2 5 5 8 2" xfId="9706"/>
    <cellStyle name="Input 2 2 5 5 8 2 2" xfId="9707"/>
    <cellStyle name="Input 2 2 5 5 8 3" xfId="9708"/>
    <cellStyle name="Input 2 2 5 5 9" xfId="9709"/>
    <cellStyle name="Input 2 2 5 6" xfId="9710"/>
    <cellStyle name="Input 2 2 5 6 10" xfId="9711"/>
    <cellStyle name="Input 2 2 5 6 2" xfId="9712"/>
    <cellStyle name="Input 2 2 5 6 2 2" xfId="9713"/>
    <cellStyle name="Input 2 2 5 6 2 2 2" xfId="9714"/>
    <cellStyle name="Input 2 2 5 6 2 2 2 2" xfId="9715"/>
    <cellStyle name="Input 2 2 5 6 2 2 2 2 2" xfId="9716"/>
    <cellStyle name="Input 2 2 5 6 2 2 2 3" xfId="9717"/>
    <cellStyle name="Input 2 2 5 6 2 2 3" xfId="9718"/>
    <cellStyle name="Input 2 2 5 6 2 2 4" xfId="9719"/>
    <cellStyle name="Input 2 2 5 6 2 3" xfId="9720"/>
    <cellStyle name="Input 2 2 5 6 2 3 2" xfId="9721"/>
    <cellStyle name="Input 2 2 5 6 2 3 2 2" xfId="9722"/>
    <cellStyle name="Input 2 2 5 6 2 3 2 2 2" xfId="9723"/>
    <cellStyle name="Input 2 2 5 6 2 3 2 3" xfId="9724"/>
    <cellStyle name="Input 2 2 5 6 2 3 3" xfId="9725"/>
    <cellStyle name="Input 2 2 5 6 2 3 4" xfId="9726"/>
    <cellStyle name="Input 2 2 5 6 2 4" xfId="9727"/>
    <cellStyle name="Input 2 2 5 6 2 4 2" xfId="9728"/>
    <cellStyle name="Input 2 2 5 6 2 4 2 2" xfId="9729"/>
    <cellStyle name="Input 2 2 5 6 2 4 2 2 2" xfId="9730"/>
    <cellStyle name="Input 2 2 5 6 2 4 2 3" xfId="9731"/>
    <cellStyle name="Input 2 2 5 6 2 4 3" xfId="9732"/>
    <cellStyle name="Input 2 2 5 6 2 4 4" xfId="9733"/>
    <cellStyle name="Input 2 2 5 6 2 5" xfId="9734"/>
    <cellStyle name="Input 2 2 5 6 2 5 2" xfId="9735"/>
    <cellStyle name="Input 2 2 5 6 2 5 2 2" xfId="9736"/>
    <cellStyle name="Input 2 2 5 6 2 5 2 2 2" xfId="9737"/>
    <cellStyle name="Input 2 2 5 6 2 5 2 3" xfId="9738"/>
    <cellStyle name="Input 2 2 5 6 2 5 3" xfId="9739"/>
    <cellStyle name="Input 2 2 5 6 2 5 4" xfId="9740"/>
    <cellStyle name="Input 2 2 5 6 2 6" xfId="9741"/>
    <cellStyle name="Input 2 2 5 6 2 6 2" xfId="9742"/>
    <cellStyle name="Input 2 2 5 6 2 6 2 2" xfId="9743"/>
    <cellStyle name="Input 2 2 5 6 2 6 2 2 2" xfId="9744"/>
    <cellStyle name="Input 2 2 5 6 2 6 2 3" xfId="9745"/>
    <cellStyle name="Input 2 2 5 6 2 6 3" xfId="9746"/>
    <cellStyle name="Input 2 2 5 6 2 6 4" xfId="9747"/>
    <cellStyle name="Input 2 2 5 6 2 7" xfId="9748"/>
    <cellStyle name="Input 2 2 5 6 2 7 2" xfId="9749"/>
    <cellStyle name="Input 2 2 5 6 2 7 2 2" xfId="9750"/>
    <cellStyle name="Input 2 2 5 6 2 7 3" xfId="9751"/>
    <cellStyle name="Input 2 2 5 6 2 8" xfId="9752"/>
    <cellStyle name="Input 2 2 5 6 2 9" xfId="9753"/>
    <cellStyle name="Input 2 2 5 6 3" xfId="9754"/>
    <cellStyle name="Input 2 2 5 6 3 2" xfId="9755"/>
    <cellStyle name="Input 2 2 5 6 3 2 2" xfId="9756"/>
    <cellStyle name="Input 2 2 5 6 3 2 2 2" xfId="9757"/>
    <cellStyle name="Input 2 2 5 6 3 2 2 2 2" xfId="9758"/>
    <cellStyle name="Input 2 2 5 6 3 2 2 3" xfId="9759"/>
    <cellStyle name="Input 2 2 5 6 3 2 3" xfId="9760"/>
    <cellStyle name="Input 2 2 5 6 3 2 4" xfId="9761"/>
    <cellStyle name="Input 2 2 5 6 3 3" xfId="9762"/>
    <cellStyle name="Input 2 2 5 6 3 3 2" xfId="9763"/>
    <cellStyle name="Input 2 2 5 6 3 3 2 2" xfId="9764"/>
    <cellStyle name="Input 2 2 5 6 3 3 3" xfId="9765"/>
    <cellStyle name="Input 2 2 5 6 3 4" xfId="9766"/>
    <cellStyle name="Input 2 2 5 6 3 5" xfId="9767"/>
    <cellStyle name="Input 2 2 5 6 4" xfId="9768"/>
    <cellStyle name="Input 2 2 5 6 4 2" xfId="9769"/>
    <cellStyle name="Input 2 2 5 6 4 2 2" xfId="9770"/>
    <cellStyle name="Input 2 2 5 6 4 2 2 2" xfId="9771"/>
    <cellStyle name="Input 2 2 5 6 4 2 3" xfId="9772"/>
    <cellStyle name="Input 2 2 5 6 4 3" xfId="9773"/>
    <cellStyle name="Input 2 2 5 6 4 4" xfId="9774"/>
    <cellStyle name="Input 2 2 5 6 5" xfId="9775"/>
    <cellStyle name="Input 2 2 5 6 5 2" xfId="9776"/>
    <cellStyle name="Input 2 2 5 6 5 2 2" xfId="9777"/>
    <cellStyle name="Input 2 2 5 6 5 2 2 2" xfId="9778"/>
    <cellStyle name="Input 2 2 5 6 5 2 3" xfId="9779"/>
    <cellStyle name="Input 2 2 5 6 5 3" xfId="9780"/>
    <cellStyle name="Input 2 2 5 6 5 4" xfId="9781"/>
    <cellStyle name="Input 2 2 5 6 6" xfId="9782"/>
    <cellStyle name="Input 2 2 5 6 6 2" xfId="9783"/>
    <cellStyle name="Input 2 2 5 6 6 2 2" xfId="9784"/>
    <cellStyle name="Input 2 2 5 6 6 2 2 2" xfId="9785"/>
    <cellStyle name="Input 2 2 5 6 6 2 3" xfId="9786"/>
    <cellStyle name="Input 2 2 5 6 6 3" xfId="9787"/>
    <cellStyle name="Input 2 2 5 6 6 4" xfId="9788"/>
    <cellStyle name="Input 2 2 5 6 7" xfId="9789"/>
    <cellStyle name="Input 2 2 5 6 7 2" xfId="9790"/>
    <cellStyle name="Input 2 2 5 6 7 2 2" xfId="9791"/>
    <cellStyle name="Input 2 2 5 6 7 2 2 2" xfId="9792"/>
    <cellStyle name="Input 2 2 5 6 7 2 3" xfId="9793"/>
    <cellStyle name="Input 2 2 5 6 7 3" xfId="9794"/>
    <cellStyle name="Input 2 2 5 6 7 4" xfId="9795"/>
    <cellStyle name="Input 2 2 5 6 8" xfId="9796"/>
    <cellStyle name="Input 2 2 5 6 8 2" xfId="9797"/>
    <cellStyle name="Input 2 2 5 6 8 2 2" xfId="9798"/>
    <cellStyle name="Input 2 2 5 6 8 3" xfId="9799"/>
    <cellStyle name="Input 2 2 5 6 9" xfId="9800"/>
    <cellStyle name="Input 2 2 5 7" xfId="9801"/>
    <cellStyle name="Input 2 2 5 7 10" xfId="9802"/>
    <cellStyle name="Input 2 2 5 7 2" xfId="9803"/>
    <cellStyle name="Input 2 2 5 7 2 2" xfId="9804"/>
    <cellStyle name="Input 2 2 5 7 2 2 2" xfId="9805"/>
    <cellStyle name="Input 2 2 5 7 2 2 2 2" xfId="9806"/>
    <cellStyle name="Input 2 2 5 7 2 2 2 2 2" xfId="9807"/>
    <cellStyle name="Input 2 2 5 7 2 2 2 3" xfId="9808"/>
    <cellStyle name="Input 2 2 5 7 2 2 3" xfId="9809"/>
    <cellStyle name="Input 2 2 5 7 2 2 4" xfId="9810"/>
    <cellStyle name="Input 2 2 5 7 2 3" xfId="9811"/>
    <cellStyle name="Input 2 2 5 7 2 3 2" xfId="9812"/>
    <cellStyle name="Input 2 2 5 7 2 3 2 2" xfId="9813"/>
    <cellStyle name="Input 2 2 5 7 2 3 2 2 2" xfId="9814"/>
    <cellStyle name="Input 2 2 5 7 2 3 2 3" xfId="9815"/>
    <cellStyle name="Input 2 2 5 7 2 3 3" xfId="9816"/>
    <cellStyle name="Input 2 2 5 7 2 3 4" xfId="9817"/>
    <cellStyle name="Input 2 2 5 7 2 4" xfId="9818"/>
    <cellStyle name="Input 2 2 5 7 2 4 2" xfId="9819"/>
    <cellStyle name="Input 2 2 5 7 2 4 2 2" xfId="9820"/>
    <cellStyle name="Input 2 2 5 7 2 4 2 2 2" xfId="9821"/>
    <cellStyle name="Input 2 2 5 7 2 4 2 3" xfId="9822"/>
    <cellStyle name="Input 2 2 5 7 2 4 3" xfId="9823"/>
    <cellStyle name="Input 2 2 5 7 2 4 4" xfId="9824"/>
    <cellStyle name="Input 2 2 5 7 2 5" xfId="9825"/>
    <cellStyle name="Input 2 2 5 7 2 5 2" xfId="9826"/>
    <cellStyle name="Input 2 2 5 7 2 5 2 2" xfId="9827"/>
    <cellStyle name="Input 2 2 5 7 2 5 2 2 2" xfId="9828"/>
    <cellStyle name="Input 2 2 5 7 2 5 2 3" xfId="9829"/>
    <cellStyle name="Input 2 2 5 7 2 5 3" xfId="9830"/>
    <cellStyle name="Input 2 2 5 7 2 5 4" xfId="9831"/>
    <cellStyle name="Input 2 2 5 7 2 6" xfId="9832"/>
    <cellStyle name="Input 2 2 5 7 2 6 2" xfId="9833"/>
    <cellStyle name="Input 2 2 5 7 2 6 2 2" xfId="9834"/>
    <cellStyle name="Input 2 2 5 7 2 6 2 2 2" xfId="9835"/>
    <cellStyle name="Input 2 2 5 7 2 6 2 3" xfId="9836"/>
    <cellStyle name="Input 2 2 5 7 2 6 3" xfId="9837"/>
    <cellStyle name="Input 2 2 5 7 2 6 4" xfId="9838"/>
    <cellStyle name="Input 2 2 5 7 2 7" xfId="9839"/>
    <cellStyle name="Input 2 2 5 7 2 7 2" xfId="9840"/>
    <cellStyle name="Input 2 2 5 7 2 7 2 2" xfId="9841"/>
    <cellStyle name="Input 2 2 5 7 2 7 3" xfId="9842"/>
    <cellStyle name="Input 2 2 5 7 2 8" xfId="9843"/>
    <cellStyle name="Input 2 2 5 7 2 9" xfId="9844"/>
    <cellStyle name="Input 2 2 5 7 3" xfId="9845"/>
    <cellStyle name="Input 2 2 5 7 3 2" xfId="9846"/>
    <cellStyle name="Input 2 2 5 7 3 2 2" xfId="9847"/>
    <cellStyle name="Input 2 2 5 7 3 2 2 2" xfId="9848"/>
    <cellStyle name="Input 2 2 5 7 3 2 2 2 2" xfId="9849"/>
    <cellStyle name="Input 2 2 5 7 3 2 2 3" xfId="9850"/>
    <cellStyle name="Input 2 2 5 7 3 2 3" xfId="9851"/>
    <cellStyle name="Input 2 2 5 7 3 2 4" xfId="9852"/>
    <cellStyle name="Input 2 2 5 7 3 3" xfId="9853"/>
    <cellStyle name="Input 2 2 5 7 3 3 2" xfId="9854"/>
    <cellStyle name="Input 2 2 5 7 3 3 2 2" xfId="9855"/>
    <cellStyle name="Input 2 2 5 7 3 3 3" xfId="9856"/>
    <cellStyle name="Input 2 2 5 7 3 4" xfId="9857"/>
    <cellStyle name="Input 2 2 5 7 3 5" xfId="9858"/>
    <cellStyle name="Input 2 2 5 7 4" xfId="9859"/>
    <cellStyle name="Input 2 2 5 7 4 2" xfId="9860"/>
    <cellStyle name="Input 2 2 5 7 4 2 2" xfId="9861"/>
    <cellStyle name="Input 2 2 5 7 4 2 2 2" xfId="9862"/>
    <cellStyle name="Input 2 2 5 7 4 2 3" xfId="9863"/>
    <cellStyle name="Input 2 2 5 7 4 3" xfId="9864"/>
    <cellStyle name="Input 2 2 5 7 4 4" xfId="9865"/>
    <cellStyle name="Input 2 2 5 7 5" xfId="9866"/>
    <cellStyle name="Input 2 2 5 7 5 2" xfId="9867"/>
    <cellStyle name="Input 2 2 5 7 5 2 2" xfId="9868"/>
    <cellStyle name="Input 2 2 5 7 5 2 2 2" xfId="9869"/>
    <cellStyle name="Input 2 2 5 7 5 2 3" xfId="9870"/>
    <cellStyle name="Input 2 2 5 7 5 3" xfId="9871"/>
    <cellStyle name="Input 2 2 5 7 5 4" xfId="9872"/>
    <cellStyle name="Input 2 2 5 7 6" xfId="9873"/>
    <cellStyle name="Input 2 2 5 7 6 2" xfId="9874"/>
    <cellStyle name="Input 2 2 5 7 6 2 2" xfId="9875"/>
    <cellStyle name="Input 2 2 5 7 6 2 2 2" xfId="9876"/>
    <cellStyle name="Input 2 2 5 7 6 2 3" xfId="9877"/>
    <cellStyle name="Input 2 2 5 7 6 3" xfId="9878"/>
    <cellStyle name="Input 2 2 5 7 6 4" xfId="9879"/>
    <cellStyle name="Input 2 2 5 7 7" xfId="9880"/>
    <cellStyle name="Input 2 2 5 7 7 2" xfId="9881"/>
    <cellStyle name="Input 2 2 5 7 7 2 2" xfId="9882"/>
    <cellStyle name="Input 2 2 5 7 7 2 2 2" xfId="9883"/>
    <cellStyle name="Input 2 2 5 7 7 2 3" xfId="9884"/>
    <cellStyle name="Input 2 2 5 7 7 3" xfId="9885"/>
    <cellStyle name="Input 2 2 5 7 7 4" xfId="9886"/>
    <cellStyle name="Input 2 2 5 7 8" xfId="9887"/>
    <cellStyle name="Input 2 2 5 7 8 2" xfId="9888"/>
    <cellStyle name="Input 2 2 5 7 8 2 2" xfId="9889"/>
    <cellStyle name="Input 2 2 5 7 8 3" xfId="9890"/>
    <cellStyle name="Input 2 2 5 7 9" xfId="9891"/>
    <cellStyle name="Input 2 2 5 8" xfId="9892"/>
    <cellStyle name="Input 2 2 5 8 10" xfId="9893"/>
    <cellStyle name="Input 2 2 5 8 2" xfId="9894"/>
    <cellStyle name="Input 2 2 5 8 2 2" xfId="9895"/>
    <cellStyle name="Input 2 2 5 8 2 2 2" xfId="9896"/>
    <cellStyle name="Input 2 2 5 8 2 2 2 2" xfId="9897"/>
    <cellStyle name="Input 2 2 5 8 2 2 2 2 2" xfId="9898"/>
    <cellStyle name="Input 2 2 5 8 2 2 2 3" xfId="9899"/>
    <cellStyle name="Input 2 2 5 8 2 2 3" xfId="9900"/>
    <cellStyle name="Input 2 2 5 8 2 2 4" xfId="9901"/>
    <cellStyle name="Input 2 2 5 8 2 3" xfId="9902"/>
    <cellStyle name="Input 2 2 5 8 2 3 2" xfId="9903"/>
    <cellStyle name="Input 2 2 5 8 2 3 2 2" xfId="9904"/>
    <cellStyle name="Input 2 2 5 8 2 3 2 2 2" xfId="9905"/>
    <cellStyle name="Input 2 2 5 8 2 3 2 3" xfId="9906"/>
    <cellStyle name="Input 2 2 5 8 2 3 3" xfId="9907"/>
    <cellStyle name="Input 2 2 5 8 2 3 4" xfId="9908"/>
    <cellStyle name="Input 2 2 5 8 2 4" xfId="9909"/>
    <cellStyle name="Input 2 2 5 8 2 4 2" xfId="9910"/>
    <cellStyle name="Input 2 2 5 8 2 4 2 2" xfId="9911"/>
    <cellStyle name="Input 2 2 5 8 2 4 2 2 2" xfId="9912"/>
    <cellStyle name="Input 2 2 5 8 2 4 2 3" xfId="9913"/>
    <cellStyle name="Input 2 2 5 8 2 4 3" xfId="9914"/>
    <cellStyle name="Input 2 2 5 8 2 4 4" xfId="9915"/>
    <cellStyle name="Input 2 2 5 8 2 5" xfId="9916"/>
    <cellStyle name="Input 2 2 5 8 2 5 2" xfId="9917"/>
    <cellStyle name="Input 2 2 5 8 2 5 2 2" xfId="9918"/>
    <cellStyle name="Input 2 2 5 8 2 5 2 2 2" xfId="9919"/>
    <cellStyle name="Input 2 2 5 8 2 5 2 3" xfId="9920"/>
    <cellStyle name="Input 2 2 5 8 2 5 3" xfId="9921"/>
    <cellStyle name="Input 2 2 5 8 2 5 4" xfId="9922"/>
    <cellStyle name="Input 2 2 5 8 2 6" xfId="9923"/>
    <cellStyle name="Input 2 2 5 8 2 6 2" xfId="9924"/>
    <cellStyle name="Input 2 2 5 8 2 6 2 2" xfId="9925"/>
    <cellStyle name="Input 2 2 5 8 2 6 2 2 2" xfId="9926"/>
    <cellStyle name="Input 2 2 5 8 2 6 2 3" xfId="9927"/>
    <cellStyle name="Input 2 2 5 8 2 6 3" xfId="9928"/>
    <cellStyle name="Input 2 2 5 8 2 6 4" xfId="9929"/>
    <cellStyle name="Input 2 2 5 8 2 7" xfId="9930"/>
    <cellStyle name="Input 2 2 5 8 2 7 2" xfId="9931"/>
    <cellStyle name="Input 2 2 5 8 2 7 2 2" xfId="9932"/>
    <cellStyle name="Input 2 2 5 8 2 7 3" xfId="9933"/>
    <cellStyle name="Input 2 2 5 8 2 8" xfId="9934"/>
    <cellStyle name="Input 2 2 5 8 2 9" xfId="9935"/>
    <cellStyle name="Input 2 2 5 8 3" xfId="9936"/>
    <cellStyle name="Input 2 2 5 8 3 2" xfId="9937"/>
    <cellStyle name="Input 2 2 5 8 3 2 2" xfId="9938"/>
    <cellStyle name="Input 2 2 5 8 3 2 2 2" xfId="9939"/>
    <cellStyle name="Input 2 2 5 8 3 2 2 2 2" xfId="9940"/>
    <cellStyle name="Input 2 2 5 8 3 2 2 3" xfId="9941"/>
    <cellStyle name="Input 2 2 5 8 3 2 3" xfId="9942"/>
    <cellStyle name="Input 2 2 5 8 3 2 4" xfId="9943"/>
    <cellStyle name="Input 2 2 5 8 3 3" xfId="9944"/>
    <cellStyle name="Input 2 2 5 8 3 3 2" xfId="9945"/>
    <cellStyle name="Input 2 2 5 8 3 3 2 2" xfId="9946"/>
    <cellStyle name="Input 2 2 5 8 3 3 3" xfId="9947"/>
    <cellStyle name="Input 2 2 5 8 3 4" xfId="9948"/>
    <cellStyle name="Input 2 2 5 8 3 5" xfId="9949"/>
    <cellStyle name="Input 2 2 5 8 4" xfId="9950"/>
    <cellStyle name="Input 2 2 5 8 4 2" xfId="9951"/>
    <cellStyle name="Input 2 2 5 8 4 2 2" xfId="9952"/>
    <cellStyle name="Input 2 2 5 8 4 2 2 2" xfId="9953"/>
    <cellStyle name="Input 2 2 5 8 4 2 3" xfId="9954"/>
    <cellStyle name="Input 2 2 5 8 4 3" xfId="9955"/>
    <cellStyle name="Input 2 2 5 8 4 4" xfId="9956"/>
    <cellStyle name="Input 2 2 5 8 5" xfId="9957"/>
    <cellStyle name="Input 2 2 5 8 5 2" xfId="9958"/>
    <cellStyle name="Input 2 2 5 8 5 2 2" xfId="9959"/>
    <cellStyle name="Input 2 2 5 8 5 2 2 2" xfId="9960"/>
    <cellStyle name="Input 2 2 5 8 5 2 3" xfId="9961"/>
    <cellStyle name="Input 2 2 5 8 5 3" xfId="9962"/>
    <cellStyle name="Input 2 2 5 8 5 4" xfId="9963"/>
    <cellStyle name="Input 2 2 5 8 6" xfId="9964"/>
    <cellStyle name="Input 2 2 5 8 6 2" xfId="9965"/>
    <cellStyle name="Input 2 2 5 8 6 2 2" xfId="9966"/>
    <cellStyle name="Input 2 2 5 8 6 2 2 2" xfId="9967"/>
    <cellStyle name="Input 2 2 5 8 6 2 3" xfId="9968"/>
    <cellStyle name="Input 2 2 5 8 6 3" xfId="9969"/>
    <cellStyle name="Input 2 2 5 8 6 4" xfId="9970"/>
    <cellStyle name="Input 2 2 5 8 7" xfId="9971"/>
    <cellStyle name="Input 2 2 5 8 7 2" xfId="9972"/>
    <cellStyle name="Input 2 2 5 8 7 2 2" xfId="9973"/>
    <cellStyle name="Input 2 2 5 8 7 2 2 2" xfId="9974"/>
    <cellStyle name="Input 2 2 5 8 7 2 3" xfId="9975"/>
    <cellStyle name="Input 2 2 5 8 7 3" xfId="9976"/>
    <cellStyle name="Input 2 2 5 8 7 4" xfId="9977"/>
    <cellStyle name="Input 2 2 5 8 8" xfId="9978"/>
    <cellStyle name="Input 2 2 5 8 8 2" xfId="9979"/>
    <cellStyle name="Input 2 2 5 8 8 2 2" xfId="9980"/>
    <cellStyle name="Input 2 2 5 8 8 3" xfId="9981"/>
    <cellStyle name="Input 2 2 5 8 9" xfId="9982"/>
    <cellStyle name="Input 2 2 5 9" xfId="9983"/>
    <cellStyle name="Input 2 2 5 9 2" xfId="9984"/>
    <cellStyle name="Input 2 2 5 9 2 2" xfId="9985"/>
    <cellStyle name="Input 2 2 5 9 2 2 2" xfId="9986"/>
    <cellStyle name="Input 2 2 5 9 2 2 2 2" xfId="9987"/>
    <cellStyle name="Input 2 2 5 9 2 2 3" xfId="9988"/>
    <cellStyle name="Input 2 2 5 9 2 3" xfId="9989"/>
    <cellStyle name="Input 2 2 5 9 2 4" xfId="9990"/>
    <cellStyle name="Input 2 2 5 9 3" xfId="9991"/>
    <cellStyle name="Input 2 2 5 9 3 2" xfId="9992"/>
    <cellStyle name="Input 2 2 5 9 3 2 2" xfId="9993"/>
    <cellStyle name="Input 2 2 5 9 3 2 2 2" xfId="9994"/>
    <cellStyle name="Input 2 2 5 9 3 2 3" xfId="9995"/>
    <cellStyle name="Input 2 2 5 9 3 3" xfId="9996"/>
    <cellStyle name="Input 2 2 5 9 3 4" xfId="9997"/>
    <cellStyle name="Input 2 2 5 9 4" xfId="9998"/>
    <cellStyle name="Input 2 2 5 9 4 2" xfId="9999"/>
    <cellStyle name="Input 2 2 5 9 4 2 2" xfId="10000"/>
    <cellStyle name="Input 2 2 5 9 4 2 2 2" xfId="10001"/>
    <cellStyle name="Input 2 2 5 9 4 2 3" xfId="10002"/>
    <cellStyle name="Input 2 2 5 9 4 3" xfId="10003"/>
    <cellStyle name="Input 2 2 5 9 4 4" xfId="10004"/>
    <cellStyle name="Input 2 2 5 9 5" xfId="10005"/>
    <cellStyle name="Input 2 2 5 9 5 2" xfId="10006"/>
    <cellStyle name="Input 2 2 5 9 5 2 2" xfId="10007"/>
    <cellStyle name="Input 2 2 5 9 5 2 2 2" xfId="10008"/>
    <cellStyle name="Input 2 2 5 9 5 2 3" xfId="10009"/>
    <cellStyle name="Input 2 2 5 9 5 3" xfId="10010"/>
    <cellStyle name="Input 2 2 5 9 5 4" xfId="10011"/>
    <cellStyle name="Input 2 2 5 9 6" xfId="10012"/>
    <cellStyle name="Input 2 2 5 9 6 2" xfId="10013"/>
    <cellStyle name="Input 2 2 5 9 6 2 2" xfId="10014"/>
    <cellStyle name="Input 2 2 5 9 6 2 2 2" xfId="10015"/>
    <cellStyle name="Input 2 2 5 9 6 2 3" xfId="10016"/>
    <cellStyle name="Input 2 2 5 9 6 3" xfId="10017"/>
    <cellStyle name="Input 2 2 5 9 6 4" xfId="10018"/>
    <cellStyle name="Input 2 2 5 9 7" xfId="10019"/>
    <cellStyle name="Input 2 2 5 9 7 2" xfId="10020"/>
    <cellStyle name="Input 2 2 5 9 7 2 2" xfId="10021"/>
    <cellStyle name="Input 2 2 5 9 7 3" xfId="10022"/>
    <cellStyle name="Input 2 2 5 9 8" xfId="10023"/>
    <cellStyle name="Input 2 2 5 9 9" xfId="10024"/>
    <cellStyle name="Input 2 2 5_Subsidy" xfId="10025"/>
    <cellStyle name="Input 2 2 6" xfId="10026"/>
    <cellStyle name="Input 2 2 6 10" xfId="10027"/>
    <cellStyle name="Input 2 2 6 11" xfId="10028"/>
    <cellStyle name="Input 2 2 6 2" xfId="10029"/>
    <cellStyle name="Input 2 2 6 2 10" xfId="10030"/>
    <cellStyle name="Input 2 2 6 2 2" xfId="10031"/>
    <cellStyle name="Input 2 2 6 2 2 2" xfId="10032"/>
    <cellStyle name="Input 2 2 6 2 2 2 2" xfId="10033"/>
    <cellStyle name="Input 2 2 6 2 2 2 2 2" xfId="10034"/>
    <cellStyle name="Input 2 2 6 2 2 2 2 2 2" xfId="10035"/>
    <cellStyle name="Input 2 2 6 2 2 2 2 3" xfId="10036"/>
    <cellStyle name="Input 2 2 6 2 2 2 3" xfId="10037"/>
    <cellStyle name="Input 2 2 6 2 2 2 4" xfId="10038"/>
    <cellStyle name="Input 2 2 6 2 2 3" xfId="10039"/>
    <cellStyle name="Input 2 2 6 2 2 3 2" xfId="10040"/>
    <cellStyle name="Input 2 2 6 2 2 3 2 2" xfId="10041"/>
    <cellStyle name="Input 2 2 6 2 2 3 2 2 2" xfId="10042"/>
    <cellStyle name="Input 2 2 6 2 2 3 2 3" xfId="10043"/>
    <cellStyle name="Input 2 2 6 2 2 3 3" xfId="10044"/>
    <cellStyle name="Input 2 2 6 2 2 3 4" xfId="10045"/>
    <cellStyle name="Input 2 2 6 2 2 4" xfId="10046"/>
    <cellStyle name="Input 2 2 6 2 2 4 2" xfId="10047"/>
    <cellStyle name="Input 2 2 6 2 2 4 2 2" xfId="10048"/>
    <cellStyle name="Input 2 2 6 2 2 4 2 2 2" xfId="10049"/>
    <cellStyle name="Input 2 2 6 2 2 4 2 3" xfId="10050"/>
    <cellStyle name="Input 2 2 6 2 2 4 3" xfId="10051"/>
    <cellStyle name="Input 2 2 6 2 2 4 4" xfId="10052"/>
    <cellStyle name="Input 2 2 6 2 2 5" xfId="10053"/>
    <cellStyle name="Input 2 2 6 2 2 5 2" xfId="10054"/>
    <cellStyle name="Input 2 2 6 2 2 5 2 2" xfId="10055"/>
    <cellStyle name="Input 2 2 6 2 2 5 2 2 2" xfId="10056"/>
    <cellStyle name="Input 2 2 6 2 2 5 2 3" xfId="10057"/>
    <cellStyle name="Input 2 2 6 2 2 5 3" xfId="10058"/>
    <cellStyle name="Input 2 2 6 2 2 5 4" xfId="10059"/>
    <cellStyle name="Input 2 2 6 2 2 6" xfId="10060"/>
    <cellStyle name="Input 2 2 6 2 2 6 2" xfId="10061"/>
    <cellStyle name="Input 2 2 6 2 2 6 2 2" xfId="10062"/>
    <cellStyle name="Input 2 2 6 2 2 6 2 2 2" xfId="10063"/>
    <cellStyle name="Input 2 2 6 2 2 6 2 3" xfId="10064"/>
    <cellStyle name="Input 2 2 6 2 2 6 3" xfId="10065"/>
    <cellStyle name="Input 2 2 6 2 2 6 4" xfId="10066"/>
    <cellStyle name="Input 2 2 6 2 2 7" xfId="10067"/>
    <cellStyle name="Input 2 2 6 2 2 7 2" xfId="10068"/>
    <cellStyle name="Input 2 2 6 2 2 7 2 2" xfId="10069"/>
    <cellStyle name="Input 2 2 6 2 2 7 3" xfId="10070"/>
    <cellStyle name="Input 2 2 6 2 2 8" xfId="10071"/>
    <cellStyle name="Input 2 2 6 2 2 9" xfId="10072"/>
    <cellStyle name="Input 2 2 6 2 3" xfId="10073"/>
    <cellStyle name="Input 2 2 6 2 3 2" xfId="10074"/>
    <cellStyle name="Input 2 2 6 2 3 2 2" xfId="10075"/>
    <cellStyle name="Input 2 2 6 2 3 2 2 2" xfId="10076"/>
    <cellStyle name="Input 2 2 6 2 3 2 2 2 2" xfId="10077"/>
    <cellStyle name="Input 2 2 6 2 3 2 2 3" xfId="10078"/>
    <cellStyle name="Input 2 2 6 2 3 2 3" xfId="10079"/>
    <cellStyle name="Input 2 2 6 2 3 2 4" xfId="10080"/>
    <cellStyle name="Input 2 2 6 2 3 3" xfId="10081"/>
    <cellStyle name="Input 2 2 6 2 3 3 2" xfId="10082"/>
    <cellStyle name="Input 2 2 6 2 3 3 2 2" xfId="10083"/>
    <cellStyle name="Input 2 2 6 2 3 3 3" xfId="10084"/>
    <cellStyle name="Input 2 2 6 2 3 4" xfId="10085"/>
    <cellStyle name="Input 2 2 6 2 3 5" xfId="10086"/>
    <cellStyle name="Input 2 2 6 2 4" xfId="10087"/>
    <cellStyle name="Input 2 2 6 2 4 2" xfId="10088"/>
    <cellStyle name="Input 2 2 6 2 4 2 2" xfId="10089"/>
    <cellStyle name="Input 2 2 6 2 4 2 2 2" xfId="10090"/>
    <cellStyle name="Input 2 2 6 2 4 2 3" xfId="10091"/>
    <cellStyle name="Input 2 2 6 2 4 3" xfId="10092"/>
    <cellStyle name="Input 2 2 6 2 4 4" xfId="10093"/>
    <cellStyle name="Input 2 2 6 2 5" xfId="10094"/>
    <cellStyle name="Input 2 2 6 2 5 2" xfId="10095"/>
    <cellStyle name="Input 2 2 6 2 5 2 2" xfId="10096"/>
    <cellStyle name="Input 2 2 6 2 5 2 2 2" xfId="10097"/>
    <cellStyle name="Input 2 2 6 2 5 2 3" xfId="10098"/>
    <cellStyle name="Input 2 2 6 2 5 3" xfId="10099"/>
    <cellStyle name="Input 2 2 6 2 5 4" xfId="10100"/>
    <cellStyle name="Input 2 2 6 2 6" xfId="10101"/>
    <cellStyle name="Input 2 2 6 2 6 2" xfId="10102"/>
    <cellStyle name="Input 2 2 6 2 6 2 2" xfId="10103"/>
    <cellStyle name="Input 2 2 6 2 6 2 2 2" xfId="10104"/>
    <cellStyle name="Input 2 2 6 2 6 2 3" xfId="10105"/>
    <cellStyle name="Input 2 2 6 2 6 3" xfId="10106"/>
    <cellStyle name="Input 2 2 6 2 6 4" xfId="10107"/>
    <cellStyle name="Input 2 2 6 2 7" xfId="10108"/>
    <cellStyle name="Input 2 2 6 2 7 2" xfId="10109"/>
    <cellStyle name="Input 2 2 6 2 7 2 2" xfId="10110"/>
    <cellStyle name="Input 2 2 6 2 7 2 2 2" xfId="10111"/>
    <cellStyle name="Input 2 2 6 2 7 2 3" xfId="10112"/>
    <cellStyle name="Input 2 2 6 2 7 3" xfId="10113"/>
    <cellStyle name="Input 2 2 6 2 7 4" xfId="10114"/>
    <cellStyle name="Input 2 2 6 2 8" xfId="10115"/>
    <cellStyle name="Input 2 2 6 2 8 2" xfId="10116"/>
    <cellStyle name="Input 2 2 6 2 8 2 2" xfId="10117"/>
    <cellStyle name="Input 2 2 6 2 8 3" xfId="10118"/>
    <cellStyle name="Input 2 2 6 2 9" xfId="10119"/>
    <cellStyle name="Input 2 2 6 3" xfId="10120"/>
    <cellStyle name="Input 2 2 6 3 2" xfId="10121"/>
    <cellStyle name="Input 2 2 6 3 2 2" xfId="10122"/>
    <cellStyle name="Input 2 2 6 3 2 2 2" xfId="10123"/>
    <cellStyle name="Input 2 2 6 3 2 2 2 2" xfId="10124"/>
    <cellStyle name="Input 2 2 6 3 2 2 3" xfId="10125"/>
    <cellStyle name="Input 2 2 6 3 2 3" xfId="10126"/>
    <cellStyle name="Input 2 2 6 3 2 4" xfId="10127"/>
    <cellStyle name="Input 2 2 6 3 3" xfId="10128"/>
    <cellStyle name="Input 2 2 6 3 3 2" xfId="10129"/>
    <cellStyle name="Input 2 2 6 3 3 2 2" xfId="10130"/>
    <cellStyle name="Input 2 2 6 3 3 2 2 2" xfId="10131"/>
    <cellStyle name="Input 2 2 6 3 3 2 3" xfId="10132"/>
    <cellStyle name="Input 2 2 6 3 3 3" xfId="10133"/>
    <cellStyle name="Input 2 2 6 3 3 4" xfId="10134"/>
    <cellStyle name="Input 2 2 6 3 4" xfId="10135"/>
    <cellStyle name="Input 2 2 6 3 4 2" xfId="10136"/>
    <cellStyle name="Input 2 2 6 3 4 2 2" xfId="10137"/>
    <cellStyle name="Input 2 2 6 3 4 2 2 2" xfId="10138"/>
    <cellStyle name="Input 2 2 6 3 4 2 3" xfId="10139"/>
    <cellStyle name="Input 2 2 6 3 4 3" xfId="10140"/>
    <cellStyle name="Input 2 2 6 3 4 4" xfId="10141"/>
    <cellStyle name="Input 2 2 6 3 5" xfId="10142"/>
    <cellStyle name="Input 2 2 6 3 5 2" xfId="10143"/>
    <cellStyle name="Input 2 2 6 3 5 2 2" xfId="10144"/>
    <cellStyle name="Input 2 2 6 3 5 2 2 2" xfId="10145"/>
    <cellStyle name="Input 2 2 6 3 5 2 3" xfId="10146"/>
    <cellStyle name="Input 2 2 6 3 5 3" xfId="10147"/>
    <cellStyle name="Input 2 2 6 3 5 4" xfId="10148"/>
    <cellStyle name="Input 2 2 6 3 6" xfId="10149"/>
    <cellStyle name="Input 2 2 6 3 6 2" xfId="10150"/>
    <cellStyle name="Input 2 2 6 3 6 2 2" xfId="10151"/>
    <cellStyle name="Input 2 2 6 3 6 2 2 2" xfId="10152"/>
    <cellStyle name="Input 2 2 6 3 6 2 3" xfId="10153"/>
    <cellStyle name="Input 2 2 6 3 6 3" xfId="10154"/>
    <cellStyle name="Input 2 2 6 3 6 4" xfId="10155"/>
    <cellStyle name="Input 2 2 6 3 7" xfId="10156"/>
    <cellStyle name="Input 2 2 6 3 7 2" xfId="10157"/>
    <cellStyle name="Input 2 2 6 3 7 2 2" xfId="10158"/>
    <cellStyle name="Input 2 2 6 3 7 3" xfId="10159"/>
    <cellStyle name="Input 2 2 6 3 8" xfId="10160"/>
    <cellStyle name="Input 2 2 6 3 9" xfId="10161"/>
    <cellStyle name="Input 2 2 6 4" xfId="10162"/>
    <cellStyle name="Input 2 2 6 4 2" xfId="10163"/>
    <cellStyle name="Input 2 2 6 4 2 2" xfId="10164"/>
    <cellStyle name="Input 2 2 6 4 2 2 2" xfId="10165"/>
    <cellStyle name="Input 2 2 6 4 2 2 2 2" xfId="10166"/>
    <cellStyle name="Input 2 2 6 4 2 2 3" xfId="10167"/>
    <cellStyle name="Input 2 2 6 4 2 3" xfId="10168"/>
    <cellStyle name="Input 2 2 6 4 2 4" xfId="10169"/>
    <cellStyle name="Input 2 2 6 4 3" xfId="10170"/>
    <cellStyle name="Input 2 2 6 4 3 2" xfId="10171"/>
    <cellStyle name="Input 2 2 6 4 3 2 2" xfId="10172"/>
    <cellStyle name="Input 2 2 6 4 3 3" xfId="10173"/>
    <cellStyle name="Input 2 2 6 4 4" xfId="10174"/>
    <cellStyle name="Input 2 2 6 4 5" xfId="10175"/>
    <cellStyle name="Input 2 2 6 5" xfId="10176"/>
    <cellStyle name="Input 2 2 6 5 2" xfId="10177"/>
    <cellStyle name="Input 2 2 6 5 2 2" xfId="10178"/>
    <cellStyle name="Input 2 2 6 5 2 2 2" xfId="10179"/>
    <cellStyle name="Input 2 2 6 5 2 3" xfId="10180"/>
    <cellStyle name="Input 2 2 6 5 3" xfId="10181"/>
    <cellStyle name="Input 2 2 6 5 4" xfId="10182"/>
    <cellStyle name="Input 2 2 6 6" xfId="10183"/>
    <cellStyle name="Input 2 2 6 6 2" xfId="10184"/>
    <cellStyle name="Input 2 2 6 6 2 2" xfId="10185"/>
    <cellStyle name="Input 2 2 6 6 2 2 2" xfId="10186"/>
    <cellStyle name="Input 2 2 6 6 2 3" xfId="10187"/>
    <cellStyle name="Input 2 2 6 6 3" xfId="10188"/>
    <cellStyle name="Input 2 2 6 6 4" xfId="10189"/>
    <cellStyle name="Input 2 2 6 7" xfId="10190"/>
    <cellStyle name="Input 2 2 6 7 2" xfId="10191"/>
    <cellStyle name="Input 2 2 6 7 2 2" xfId="10192"/>
    <cellStyle name="Input 2 2 6 7 2 2 2" xfId="10193"/>
    <cellStyle name="Input 2 2 6 7 2 3" xfId="10194"/>
    <cellStyle name="Input 2 2 6 7 3" xfId="10195"/>
    <cellStyle name="Input 2 2 6 7 4" xfId="10196"/>
    <cellStyle name="Input 2 2 6 8" xfId="10197"/>
    <cellStyle name="Input 2 2 6 8 2" xfId="10198"/>
    <cellStyle name="Input 2 2 6 8 2 2" xfId="10199"/>
    <cellStyle name="Input 2 2 6 8 2 2 2" xfId="10200"/>
    <cellStyle name="Input 2 2 6 8 2 3" xfId="10201"/>
    <cellStyle name="Input 2 2 6 8 3" xfId="10202"/>
    <cellStyle name="Input 2 2 6 8 4" xfId="10203"/>
    <cellStyle name="Input 2 2 6 9" xfId="10204"/>
    <cellStyle name="Input 2 2 6 9 2" xfId="10205"/>
    <cellStyle name="Input 2 2 6 9 2 2" xfId="10206"/>
    <cellStyle name="Input 2 2 6 9 3" xfId="10207"/>
    <cellStyle name="Input 2 2 6_Subsidy" xfId="10208"/>
    <cellStyle name="Input 2 2 7" xfId="10209"/>
    <cellStyle name="Input 2 2 7 10" xfId="10210"/>
    <cellStyle name="Input 2 2 7 2" xfId="10211"/>
    <cellStyle name="Input 2 2 7 2 2" xfId="10212"/>
    <cellStyle name="Input 2 2 7 2 2 2" xfId="10213"/>
    <cellStyle name="Input 2 2 7 2 2 2 2" xfId="10214"/>
    <cellStyle name="Input 2 2 7 2 2 2 2 2" xfId="10215"/>
    <cellStyle name="Input 2 2 7 2 2 2 3" xfId="10216"/>
    <cellStyle name="Input 2 2 7 2 2 3" xfId="10217"/>
    <cellStyle name="Input 2 2 7 2 2 4" xfId="10218"/>
    <cellStyle name="Input 2 2 7 2 3" xfId="10219"/>
    <cellStyle name="Input 2 2 7 2 3 2" xfId="10220"/>
    <cellStyle name="Input 2 2 7 2 3 2 2" xfId="10221"/>
    <cellStyle name="Input 2 2 7 2 3 2 2 2" xfId="10222"/>
    <cellStyle name="Input 2 2 7 2 3 2 3" xfId="10223"/>
    <cellStyle name="Input 2 2 7 2 3 3" xfId="10224"/>
    <cellStyle name="Input 2 2 7 2 3 4" xfId="10225"/>
    <cellStyle name="Input 2 2 7 2 4" xfId="10226"/>
    <cellStyle name="Input 2 2 7 2 4 2" xfId="10227"/>
    <cellStyle name="Input 2 2 7 2 4 2 2" xfId="10228"/>
    <cellStyle name="Input 2 2 7 2 4 2 2 2" xfId="10229"/>
    <cellStyle name="Input 2 2 7 2 4 2 3" xfId="10230"/>
    <cellStyle name="Input 2 2 7 2 4 3" xfId="10231"/>
    <cellStyle name="Input 2 2 7 2 4 4" xfId="10232"/>
    <cellStyle name="Input 2 2 7 2 5" xfId="10233"/>
    <cellStyle name="Input 2 2 7 2 5 2" xfId="10234"/>
    <cellStyle name="Input 2 2 7 2 5 2 2" xfId="10235"/>
    <cellStyle name="Input 2 2 7 2 5 2 2 2" xfId="10236"/>
    <cellStyle name="Input 2 2 7 2 5 2 3" xfId="10237"/>
    <cellStyle name="Input 2 2 7 2 5 3" xfId="10238"/>
    <cellStyle name="Input 2 2 7 2 5 4" xfId="10239"/>
    <cellStyle name="Input 2 2 7 2 6" xfId="10240"/>
    <cellStyle name="Input 2 2 7 2 6 2" xfId="10241"/>
    <cellStyle name="Input 2 2 7 2 6 2 2" xfId="10242"/>
    <cellStyle name="Input 2 2 7 2 6 2 2 2" xfId="10243"/>
    <cellStyle name="Input 2 2 7 2 6 2 3" xfId="10244"/>
    <cellStyle name="Input 2 2 7 2 6 3" xfId="10245"/>
    <cellStyle name="Input 2 2 7 2 6 4" xfId="10246"/>
    <cellStyle name="Input 2 2 7 2 7" xfId="10247"/>
    <cellStyle name="Input 2 2 7 2 7 2" xfId="10248"/>
    <cellStyle name="Input 2 2 7 2 7 2 2" xfId="10249"/>
    <cellStyle name="Input 2 2 7 2 7 3" xfId="10250"/>
    <cellStyle name="Input 2 2 7 2 8" xfId="10251"/>
    <cellStyle name="Input 2 2 7 2 9" xfId="10252"/>
    <cellStyle name="Input 2 2 7 3" xfId="10253"/>
    <cellStyle name="Input 2 2 7 3 2" xfId="10254"/>
    <cellStyle name="Input 2 2 7 3 2 2" xfId="10255"/>
    <cellStyle name="Input 2 2 7 3 2 2 2" xfId="10256"/>
    <cellStyle name="Input 2 2 7 3 2 2 2 2" xfId="10257"/>
    <cellStyle name="Input 2 2 7 3 2 2 3" xfId="10258"/>
    <cellStyle name="Input 2 2 7 3 2 3" xfId="10259"/>
    <cellStyle name="Input 2 2 7 3 2 4" xfId="10260"/>
    <cellStyle name="Input 2 2 7 3 3" xfId="10261"/>
    <cellStyle name="Input 2 2 7 3 3 2" xfId="10262"/>
    <cellStyle name="Input 2 2 7 3 3 2 2" xfId="10263"/>
    <cellStyle name="Input 2 2 7 3 3 3" xfId="10264"/>
    <cellStyle name="Input 2 2 7 3 4" xfId="10265"/>
    <cellStyle name="Input 2 2 7 3 5" xfId="10266"/>
    <cellStyle name="Input 2 2 7 4" xfId="10267"/>
    <cellStyle name="Input 2 2 7 4 2" xfId="10268"/>
    <cellStyle name="Input 2 2 7 4 2 2" xfId="10269"/>
    <cellStyle name="Input 2 2 7 4 2 2 2" xfId="10270"/>
    <cellStyle name="Input 2 2 7 4 2 3" xfId="10271"/>
    <cellStyle name="Input 2 2 7 4 3" xfId="10272"/>
    <cellStyle name="Input 2 2 7 4 4" xfId="10273"/>
    <cellStyle name="Input 2 2 7 5" xfId="10274"/>
    <cellStyle name="Input 2 2 7 5 2" xfId="10275"/>
    <cellStyle name="Input 2 2 7 5 2 2" xfId="10276"/>
    <cellStyle name="Input 2 2 7 5 2 2 2" xfId="10277"/>
    <cellStyle name="Input 2 2 7 5 2 3" xfId="10278"/>
    <cellStyle name="Input 2 2 7 5 3" xfId="10279"/>
    <cellStyle name="Input 2 2 7 5 4" xfId="10280"/>
    <cellStyle name="Input 2 2 7 6" xfId="10281"/>
    <cellStyle name="Input 2 2 7 6 2" xfId="10282"/>
    <cellStyle name="Input 2 2 7 6 2 2" xfId="10283"/>
    <cellStyle name="Input 2 2 7 6 2 2 2" xfId="10284"/>
    <cellStyle name="Input 2 2 7 6 2 3" xfId="10285"/>
    <cellStyle name="Input 2 2 7 6 3" xfId="10286"/>
    <cellStyle name="Input 2 2 7 6 4" xfId="10287"/>
    <cellStyle name="Input 2 2 7 7" xfId="10288"/>
    <cellStyle name="Input 2 2 7 7 2" xfId="10289"/>
    <cellStyle name="Input 2 2 7 7 2 2" xfId="10290"/>
    <cellStyle name="Input 2 2 7 7 2 2 2" xfId="10291"/>
    <cellStyle name="Input 2 2 7 7 2 3" xfId="10292"/>
    <cellStyle name="Input 2 2 7 7 3" xfId="10293"/>
    <cellStyle name="Input 2 2 7 7 4" xfId="10294"/>
    <cellStyle name="Input 2 2 7 8" xfId="10295"/>
    <cellStyle name="Input 2 2 7 8 2" xfId="10296"/>
    <cellStyle name="Input 2 2 7 8 2 2" xfId="10297"/>
    <cellStyle name="Input 2 2 7 8 3" xfId="10298"/>
    <cellStyle name="Input 2 2 7 9" xfId="10299"/>
    <cellStyle name="Input 2 2 8" xfId="10300"/>
    <cellStyle name="Input 2 2 8 10" xfId="10301"/>
    <cellStyle name="Input 2 2 8 2" xfId="10302"/>
    <cellStyle name="Input 2 2 8 2 2" xfId="10303"/>
    <cellStyle name="Input 2 2 8 2 2 2" xfId="10304"/>
    <cellStyle name="Input 2 2 8 2 2 2 2" xfId="10305"/>
    <cellStyle name="Input 2 2 8 2 2 2 2 2" xfId="10306"/>
    <cellStyle name="Input 2 2 8 2 2 2 3" xfId="10307"/>
    <cellStyle name="Input 2 2 8 2 2 3" xfId="10308"/>
    <cellStyle name="Input 2 2 8 2 2 4" xfId="10309"/>
    <cellStyle name="Input 2 2 8 2 3" xfId="10310"/>
    <cellStyle name="Input 2 2 8 2 3 2" xfId="10311"/>
    <cellStyle name="Input 2 2 8 2 3 2 2" xfId="10312"/>
    <cellStyle name="Input 2 2 8 2 3 2 2 2" xfId="10313"/>
    <cellStyle name="Input 2 2 8 2 3 2 3" xfId="10314"/>
    <cellStyle name="Input 2 2 8 2 3 3" xfId="10315"/>
    <cellStyle name="Input 2 2 8 2 3 4" xfId="10316"/>
    <cellStyle name="Input 2 2 8 2 4" xfId="10317"/>
    <cellStyle name="Input 2 2 8 2 4 2" xfId="10318"/>
    <cellStyle name="Input 2 2 8 2 4 2 2" xfId="10319"/>
    <cellStyle name="Input 2 2 8 2 4 2 2 2" xfId="10320"/>
    <cellStyle name="Input 2 2 8 2 4 2 3" xfId="10321"/>
    <cellStyle name="Input 2 2 8 2 4 3" xfId="10322"/>
    <cellStyle name="Input 2 2 8 2 4 4" xfId="10323"/>
    <cellStyle name="Input 2 2 8 2 5" xfId="10324"/>
    <cellStyle name="Input 2 2 8 2 5 2" xfId="10325"/>
    <cellStyle name="Input 2 2 8 2 5 2 2" xfId="10326"/>
    <cellStyle name="Input 2 2 8 2 5 2 2 2" xfId="10327"/>
    <cellStyle name="Input 2 2 8 2 5 2 3" xfId="10328"/>
    <cellStyle name="Input 2 2 8 2 5 3" xfId="10329"/>
    <cellStyle name="Input 2 2 8 2 5 4" xfId="10330"/>
    <cellStyle name="Input 2 2 8 2 6" xfId="10331"/>
    <cellStyle name="Input 2 2 8 2 6 2" xfId="10332"/>
    <cellStyle name="Input 2 2 8 2 6 2 2" xfId="10333"/>
    <cellStyle name="Input 2 2 8 2 6 2 2 2" xfId="10334"/>
    <cellStyle name="Input 2 2 8 2 6 2 3" xfId="10335"/>
    <cellStyle name="Input 2 2 8 2 6 3" xfId="10336"/>
    <cellStyle name="Input 2 2 8 2 6 4" xfId="10337"/>
    <cellStyle name="Input 2 2 8 2 7" xfId="10338"/>
    <cellStyle name="Input 2 2 8 2 7 2" xfId="10339"/>
    <cellStyle name="Input 2 2 8 2 7 2 2" xfId="10340"/>
    <cellStyle name="Input 2 2 8 2 7 3" xfId="10341"/>
    <cellStyle name="Input 2 2 8 2 8" xfId="10342"/>
    <cellStyle name="Input 2 2 8 2 9" xfId="10343"/>
    <cellStyle name="Input 2 2 8 3" xfId="10344"/>
    <cellStyle name="Input 2 2 8 3 2" xfId="10345"/>
    <cellStyle name="Input 2 2 8 3 2 2" xfId="10346"/>
    <cellStyle name="Input 2 2 8 3 2 2 2" xfId="10347"/>
    <cellStyle name="Input 2 2 8 3 2 2 2 2" xfId="10348"/>
    <cellStyle name="Input 2 2 8 3 2 2 3" xfId="10349"/>
    <cellStyle name="Input 2 2 8 3 2 3" xfId="10350"/>
    <cellStyle name="Input 2 2 8 3 2 4" xfId="10351"/>
    <cellStyle name="Input 2 2 8 3 3" xfId="10352"/>
    <cellStyle name="Input 2 2 8 3 3 2" xfId="10353"/>
    <cellStyle name="Input 2 2 8 3 3 2 2" xfId="10354"/>
    <cellStyle name="Input 2 2 8 3 3 3" xfId="10355"/>
    <cellStyle name="Input 2 2 8 3 4" xfId="10356"/>
    <cellStyle name="Input 2 2 8 3 5" xfId="10357"/>
    <cellStyle name="Input 2 2 8 4" xfId="10358"/>
    <cellStyle name="Input 2 2 8 4 2" xfId="10359"/>
    <cellStyle name="Input 2 2 8 4 2 2" xfId="10360"/>
    <cellStyle name="Input 2 2 8 4 2 2 2" xfId="10361"/>
    <cellStyle name="Input 2 2 8 4 2 3" xfId="10362"/>
    <cellStyle name="Input 2 2 8 4 3" xfId="10363"/>
    <cellStyle name="Input 2 2 8 4 4" xfId="10364"/>
    <cellStyle name="Input 2 2 8 5" xfId="10365"/>
    <cellStyle name="Input 2 2 8 5 2" xfId="10366"/>
    <cellStyle name="Input 2 2 8 5 2 2" xfId="10367"/>
    <cellStyle name="Input 2 2 8 5 2 2 2" xfId="10368"/>
    <cellStyle name="Input 2 2 8 5 2 3" xfId="10369"/>
    <cellStyle name="Input 2 2 8 5 3" xfId="10370"/>
    <cellStyle name="Input 2 2 8 5 4" xfId="10371"/>
    <cellStyle name="Input 2 2 8 6" xfId="10372"/>
    <cellStyle name="Input 2 2 8 6 2" xfId="10373"/>
    <cellStyle name="Input 2 2 8 6 2 2" xfId="10374"/>
    <cellStyle name="Input 2 2 8 6 2 2 2" xfId="10375"/>
    <cellStyle name="Input 2 2 8 6 2 3" xfId="10376"/>
    <cellStyle name="Input 2 2 8 6 3" xfId="10377"/>
    <cellStyle name="Input 2 2 8 6 4" xfId="10378"/>
    <cellStyle name="Input 2 2 8 7" xfId="10379"/>
    <cellStyle name="Input 2 2 8 7 2" xfId="10380"/>
    <cellStyle name="Input 2 2 8 7 2 2" xfId="10381"/>
    <cellStyle name="Input 2 2 8 7 2 2 2" xfId="10382"/>
    <cellStyle name="Input 2 2 8 7 2 3" xfId="10383"/>
    <cellStyle name="Input 2 2 8 7 3" xfId="10384"/>
    <cellStyle name="Input 2 2 8 7 4" xfId="10385"/>
    <cellStyle name="Input 2 2 8 8" xfId="10386"/>
    <cellStyle name="Input 2 2 8 8 2" xfId="10387"/>
    <cellStyle name="Input 2 2 8 8 2 2" xfId="10388"/>
    <cellStyle name="Input 2 2 8 8 3" xfId="10389"/>
    <cellStyle name="Input 2 2 8 9" xfId="10390"/>
    <cellStyle name="Input 2 2 9" xfId="10391"/>
    <cellStyle name="Input 2 2 9 10" xfId="10392"/>
    <cellStyle name="Input 2 2 9 2" xfId="10393"/>
    <cellStyle name="Input 2 2 9 2 2" xfId="10394"/>
    <cellStyle name="Input 2 2 9 2 2 2" xfId="10395"/>
    <cellStyle name="Input 2 2 9 2 2 2 2" xfId="10396"/>
    <cellStyle name="Input 2 2 9 2 2 2 2 2" xfId="10397"/>
    <cellStyle name="Input 2 2 9 2 2 2 3" xfId="10398"/>
    <cellStyle name="Input 2 2 9 2 2 3" xfId="10399"/>
    <cellStyle name="Input 2 2 9 2 2 4" xfId="10400"/>
    <cellStyle name="Input 2 2 9 2 3" xfId="10401"/>
    <cellStyle name="Input 2 2 9 2 3 2" xfId="10402"/>
    <cellStyle name="Input 2 2 9 2 3 2 2" xfId="10403"/>
    <cellStyle name="Input 2 2 9 2 3 2 2 2" xfId="10404"/>
    <cellStyle name="Input 2 2 9 2 3 2 3" xfId="10405"/>
    <cellStyle name="Input 2 2 9 2 3 3" xfId="10406"/>
    <cellStyle name="Input 2 2 9 2 3 4" xfId="10407"/>
    <cellStyle name="Input 2 2 9 2 4" xfId="10408"/>
    <cellStyle name="Input 2 2 9 2 4 2" xfId="10409"/>
    <cellStyle name="Input 2 2 9 2 4 2 2" xfId="10410"/>
    <cellStyle name="Input 2 2 9 2 4 2 2 2" xfId="10411"/>
    <cellStyle name="Input 2 2 9 2 4 2 3" xfId="10412"/>
    <cellStyle name="Input 2 2 9 2 4 3" xfId="10413"/>
    <cellStyle name="Input 2 2 9 2 4 4" xfId="10414"/>
    <cellStyle name="Input 2 2 9 2 5" xfId="10415"/>
    <cellStyle name="Input 2 2 9 2 5 2" xfId="10416"/>
    <cellStyle name="Input 2 2 9 2 5 2 2" xfId="10417"/>
    <cellStyle name="Input 2 2 9 2 5 2 2 2" xfId="10418"/>
    <cellStyle name="Input 2 2 9 2 5 2 3" xfId="10419"/>
    <cellStyle name="Input 2 2 9 2 5 3" xfId="10420"/>
    <cellStyle name="Input 2 2 9 2 5 4" xfId="10421"/>
    <cellStyle name="Input 2 2 9 2 6" xfId="10422"/>
    <cellStyle name="Input 2 2 9 2 6 2" xfId="10423"/>
    <cellStyle name="Input 2 2 9 2 6 2 2" xfId="10424"/>
    <cellStyle name="Input 2 2 9 2 6 2 2 2" xfId="10425"/>
    <cellStyle name="Input 2 2 9 2 6 2 3" xfId="10426"/>
    <cellStyle name="Input 2 2 9 2 6 3" xfId="10427"/>
    <cellStyle name="Input 2 2 9 2 6 4" xfId="10428"/>
    <cellStyle name="Input 2 2 9 2 7" xfId="10429"/>
    <cellStyle name="Input 2 2 9 2 7 2" xfId="10430"/>
    <cellStyle name="Input 2 2 9 2 7 2 2" xfId="10431"/>
    <cellStyle name="Input 2 2 9 2 7 3" xfId="10432"/>
    <cellStyle name="Input 2 2 9 2 8" xfId="10433"/>
    <cellStyle name="Input 2 2 9 2 9" xfId="10434"/>
    <cellStyle name="Input 2 2 9 3" xfId="10435"/>
    <cellStyle name="Input 2 2 9 3 2" xfId="10436"/>
    <cellStyle name="Input 2 2 9 3 2 2" xfId="10437"/>
    <cellStyle name="Input 2 2 9 3 2 2 2" xfId="10438"/>
    <cellStyle name="Input 2 2 9 3 2 2 2 2" xfId="10439"/>
    <cellStyle name="Input 2 2 9 3 2 2 3" xfId="10440"/>
    <cellStyle name="Input 2 2 9 3 2 3" xfId="10441"/>
    <cellStyle name="Input 2 2 9 3 2 4" xfId="10442"/>
    <cellStyle name="Input 2 2 9 3 3" xfId="10443"/>
    <cellStyle name="Input 2 2 9 3 3 2" xfId="10444"/>
    <cellStyle name="Input 2 2 9 3 3 2 2" xfId="10445"/>
    <cellStyle name="Input 2 2 9 3 3 3" xfId="10446"/>
    <cellStyle name="Input 2 2 9 3 4" xfId="10447"/>
    <cellStyle name="Input 2 2 9 3 5" xfId="10448"/>
    <cellStyle name="Input 2 2 9 4" xfId="10449"/>
    <cellStyle name="Input 2 2 9 4 2" xfId="10450"/>
    <cellStyle name="Input 2 2 9 4 2 2" xfId="10451"/>
    <cellStyle name="Input 2 2 9 4 2 2 2" xfId="10452"/>
    <cellStyle name="Input 2 2 9 4 2 3" xfId="10453"/>
    <cellStyle name="Input 2 2 9 4 3" xfId="10454"/>
    <cellStyle name="Input 2 2 9 4 4" xfId="10455"/>
    <cellStyle name="Input 2 2 9 5" xfId="10456"/>
    <cellStyle name="Input 2 2 9 5 2" xfId="10457"/>
    <cellStyle name="Input 2 2 9 5 2 2" xfId="10458"/>
    <cellStyle name="Input 2 2 9 5 2 2 2" xfId="10459"/>
    <cellStyle name="Input 2 2 9 5 2 3" xfId="10460"/>
    <cellStyle name="Input 2 2 9 5 3" xfId="10461"/>
    <cellStyle name="Input 2 2 9 5 4" xfId="10462"/>
    <cellStyle name="Input 2 2 9 6" xfId="10463"/>
    <cellStyle name="Input 2 2 9 6 2" xfId="10464"/>
    <cellStyle name="Input 2 2 9 6 2 2" xfId="10465"/>
    <cellStyle name="Input 2 2 9 6 2 2 2" xfId="10466"/>
    <cellStyle name="Input 2 2 9 6 2 3" xfId="10467"/>
    <cellStyle name="Input 2 2 9 6 3" xfId="10468"/>
    <cellStyle name="Input 2 2 9 6 4" xfId="10469"/>
    <cellStyle name="Input 2 2 9 7" xfId="10470"/>
    <cellStyle name="Input 2 2 9 7 2" xfId="10471"/>
    <cellStyle name="Input 2 2 9 7 2 2" xfId="10472"/>
    <cellStyle name="Input 2 2 9 7 2 2 2" xfId="10473"/>
    <cellStyle name="Input 2 2 9 7 2 3" xfId="10474"/>
    <cellStyle name="Input 2 2 9 7 3" xfId="10475"/>
    <cellStyle name="Input 2 2 9 7 4" xfId="10476"/>
    <cellStyle name="Input 2 2 9 8" xfId="10477"/>
    <cellStyle name="Input 2 2 9 8 2" xfId="10478"/>
    <cellStyle name="Input 2 2 9 8 2 2" xfId="10479"/>
    <cellStyle name="Input 2 2 9 8 3" xfId="10480"/>
    <cellStyle name="Input 2 2 9 9" xfId="10481"/>
    <cellStyle name="Input 2 2_ST" xfId="10482"/>
    <cellStyle name="Input 2 20" xfId="10483"/>
    <cellStyle name="Input 2 21" xfId="10484"/>
    <cellStyle name="Input 2 22" xfId="10485"/>
    <cellStyle name="Input 2 23" xfId="10486"/>
    <cellStyle name="Input 2 24" xfId="10487"/>
    <cellStyle name="Input 2 25" xfId="10488"/>
    <cellStyle name="Input 2 26" xfId="10489"/>
    <cellStyle name="Input 2 27" xfId="10490"/>
    <cellStyle name="Input 2 28" xfId="10491"/>
    <cellStyle name="Input 2 29" xfId="10492"/>
    <cellStyle name="Input 2 3" xfId="10493"/>
    <cellStyle name="Input 2 3 10" xfId="10494"/>
    <cellStyle name="Input 2 3 10 2" xfId="10495"/>
    <cellStyle name="Input 2 3 10 2 2" xfId="10496"/>
    <cellStyle name="Input 2 3 10 2 2 2" xfId="10497"/>
    <cellStyle name="Input 2 3 10 2 2 2 2" xfId="10498"/>
    <cellStyle name="Input 2 3 10 2 2 3" xfId="10499"/>
    <cellStyle name="Input 2 3 10 2 3" xfId="10500"/>
    <cellStyle name="Input 2 3 10 2 4" xfId="10501"/>
    <cellStyle name="Input 2 3 10 3" xfId="10502"/>
    <cellStyle name="Input 2 3 10 3 2" xfId="10503"/>
    <cellStyle name="Input 2 3 10 3 2 2" xfId="10504"/>
    <cellStyle name="Input 2 3 10 3 3" xfId="10505"/>
    <cellStyle name="Input 2 3 10 4" xfId="10506"/>
    <cellStyle name="Input 2 3 10 5" xfId="10507"/>
    <cellStyle name="Input 2 3 11" xfId="10508"/>
    <cellStyle name="Input 2 3 11 2" xfId="10509"/>
    <cellStyle name="Input 2 3 11 2 2" xfId="10510"/>
    <cellStyle name="Input 2 3 11 2 2 2" xfId="10511"/>
    <cellStyle name="Input 2 3 11 2 3" xfId="10512"/>
    <cellStyle name="Input 2 3 11 3" xfId="10513"/>
    <cellStyle name="Input 2 3 11 4" xfId="10514"/>
    <cellStyle name="Input 2 3 12" xfId="10515"/>
    <cellStyle name="Input 2 3 12 2" xfId="10516"/>
    <cellStyle name="Input 2 3 12 2 2" xfId="10517"/>
    <cellStyle name="Input 2 3 12 2 2 2" xfId="10518"/>
    <cellStyle name="Input 2 3 12 2 3" xfId="10519"/>
    <cellStyle name="Input 2 3 12 3" xfId="10520"/>
    <cellStyle name="Input 2 3 12 4" xfId="10521"/>
    <cellStyle name="Input 2 3 13" xfId="10522"/>
    <cellStyle name="Input 2 3 13 2" xfId="10523"/>
    <cellStyle name="Input 2 3 13 2 2" xfId="10524"/>
    <cellStyle name="Input 2 3 13 2 2 2" xfId="10525"/>
    <cellStyle name="Input 2 3 13 2 3" xfId="10526"/>
    <cellStyle name="Input 2 3 13 3" xfId="10527"/>
    <cellStyle name="Input 2 3 13 4" xfId="10528"/>
    <cellStyle name="Input 2 3 14" xfId="10529"/>
    <cellStyle name="Input 2 3 14 2" xfId="10530"/>
    <cellStyle name="Input 2 3 14 2 2" xfId="10531"/>
    <cellStyle name="Input 2 3 14 2 2 2" xfId="10532"/>
    <cellStyle name="Input 2 3 14 2 3" xfId="10533"/>
    <cellStyle name="Input 2 3 14 3" xfId="10534"/>
    <cellStyle name="Input 2 3 14 4" xfId="10535"/>
    <cellStyle name="Input 2 3 15" xfId="10536"/>
    <cellStyle name="Input 2 3 15 2" xfId="10537"/>
    <cellStyle name="Input 2 3 15 2 2" xfId="10538"/>
    <cellStyle name="Input 2 3 15 2 2 2" xfId="10539"/>
    <cellStyle name="Input 2 3 15 2 3" xfId="10540"/>
    <cellStyle name="Input 2 3 15 3" xfId="10541"/>
    <cellStyle name="Input 2 3 15 4" xfId="10542"/>
    <cellStyle name="Input 2 3 16" xfId="10543"/>
    <cellStyle name="Input 2 3 16 2" xfId="10544"/>
    <cellStyle name="Input 2 3 16 2 2" xfId="10545"/>
    <cellStyle name="Input 2 3 16 3" xfId="10546"/>
    <cellStyle name="Input 2 3 17" xfId="10547"/>
    <cellStyle name="Input 2 3 18" xfId="10548"/>
    <cellStyle name="Input 2 3 2" xfId="10549"/>
    <cellStyle name="Input 2 3 2 10" xfId="10550"/>
    <cellStyle name="Input 2 3 2 11" xfId="10551"/>
    <cellStyle name="Input 2 3 2 2" xfId="10552"/>
    <cellStyle name="Input 2 3 2 2 10" xfId="10553"/>
    <cellStyle name="Input 2 3 2 2 2" xfId="10554"/>
    <cellStyle name="Input 2 3 2 2 2 2" xfId="10555"/>
    <cellStyle name="Input 2 3 2 2 2 2 2" xfId="10556"/>
    <cellStyle name="Input 2 3 2 2 2 2 2 2" xfId="10557"/>
    <cellStyle name="Input 2 3 2 2 2 2 2 2 2" xfId="10558"/>
    <cellStyle name="Input 2 3 2 2 2 2 2 3" xfId="10559"/>
    <cellStyle name="Input 2 3 2 2 2 2 3" xfId="10560"/>
    <cellStyle name="Input 2 3 2 2 2 2 4" xfId="10561"/>
    <cellStyle name="Input 2 3 2 2 2 3" xfId="10562"/>
    <cellStyle name="Input 2 3 2 2 2 3 2" xfId="10563"/>
    <cellStyle name="Input 2 3 2 2 2 3 2 2" xfId="10564"/>
    <cellStyle name="Input 2 3 2 2 2 3 2 2 2" xfId="10565"/>
    <cellStyle name="Input 2 3 2 2 2 3 2 3" xfId="10566"/>
    <cellStyle name="Input 2 3 2 2 2 3 3" xfId="10567"/>
    <cellStyle name="Input 2 3 2 2 2 3 4" xfId="10568"/>
    <cellStyle name="Input 2 3 2 2 2 4" xfId="10569"/>
    <cellStyle name="Input 2 3 2 2 2 4 2" xfId="10570"/>
    <cellStyle name="Input 2 3 2 2 2 4 2 2" xfId="10571"/>
    <cellStyle name="Input 2 3 2 2 2 4 2 2 2" xfId="10572"/>
    <cellStyle name="Input 2 3 2 2 2 4 2 3" xfId="10573"/>
    <cellStyle name="Input 2 3 2 2 2 4 3" xfId="10574"/>
    <cellStyle name="Input 2 3 2 2 2 4 4" xfId="10575"/>
    <cellStyle name="Input 2 3 2 2 2 5" xfId="10576"/>
    <cellStyle name="Input 2 3 2 2 2 5 2" xfId="10577"/>
    <cellStyle name="Input 2 3 2 2 2 5 2 2" xfId="10578"/>
    <cellStyle name="Input 2 3 2 2 2 5 2 2 2" xfId="10579"/>
    <cellStyle name="Input 2 3 2 2 2 5 2 3" xfId="10580"/>
    <cellStyle name="Input 2 3 2 2 2 5 3" xfId="10581"/>
    <cellStyle name="Input 2 3 2 2 2 5 4" xfId="10582"/>
    <cellStyle name="Input 2 3 2 2 2 6" xfId="10583"/>
    <cellStyle name="Input 2 3 2 2 2 6 2" xfId="10584"/>
    <cellStyle name="Input 2 3 2 2 2 6 2 2" xfId="10585"/>
    <cellStyle name="Input 2 3 2 2 2 6 2 2 2" xfId="10586"/>
    <cellStyle name="Input 2 3 2 2 2 6 2 3" xfId="10587"/>
    <cellStyle name="Input 2 3 2 2 2 6 3" xfId="10588"/>
    <cellStyle name="Input 2 3 2 2 2 6 4" xfId="10589"/>
    <cellStyle name="Input 2 3 2 2 2 7" xfId="10590"/>
    <cellStyle name="Input 2 3 2 2 2 7 2" xfId="10591"/>
    <cellStyle name="Input 2 3 2 2 2 7 2 2" xfId="10592"/>
    <cellStyle name="Input 2 3 2 2 2 7 3" xfId="10593"/>
    <cellStyle name="Input 2 3 2 2 2 8" xfId="10594"/>
    <cellStyle name="Input 2 3 2 2 2 9" xfId="10595"/>
    <cellStyle name="Input 2 3 2 2 3" xfId="10596"/>
    <cellStyle name="Input 2 3 2 2 3 2" xfId="10597"/>
    <cellStyle name="Input 2 3 2 2 3 2 2" xfId="10598"/>
    <cellStyle name="Input 2 3 2 2 3 2 2 2" xfId="10599"/>
    <cellStyle name="Input 2 3 2 2 3 2 2 2 2" xfId="10600"/>
    <cellStyle name="Input 2 3 2 2 3 2 2 3" xfId="10601"/>
    <cellStyle name="Input 2 3 2 2 3 2 3" xfId="10602"/>
    <cellStyle name="Input 2 3 2 2 3 2 4" xfId="10603"/>
    <cellStyle name="Input 2 3 2 2 3 3" xfId="10604"/>
    <cellStyle name="Input 2 3 2 2 3 3 2" xfId="10605"/>
    <cellStyle name="Input 2 3 2 2 3 3 2 2" xfId="10606"/>
    <cellStyle name="Input 2 3 2 2 3 3 3" xfId="10607"/>
    <cellStyle name="Input 2 3 2 2 3 4" xfId="10608"/>
    <cellStyle name="Input 2 3 2 2 3 5" xfId="10609"/>
    <cellStyle name="Input 2 3 2 2 4" xfId="10610"/>
    <cellStyle name="Input 2 3 2 2 4 2" xfId="10611"/>
    <cellStyle name="Input 2 3 2 2 4 2 2" xfId="10612"/>
    <cellStyle name="Input 2 3 2 2 4 2 2 2" xfId="10613"/>
    <cellStyle name="Input 2 3 2 2 4 2 3" xfId="10614"/>
    <cellStyle name="Input 2 3 2 2 4 3" xfId="10615"/>
    <cellStyle name="Input 2 3 2 2 4 4" xfId="10616"/>
    <cellStyle name="Input 2 3 2 2 5" xfId="10617"/>
    <cellStyle name="Input 2 3 2 2 5 2" xfId="10618"/>
    <cellStyle name="Input 2 3 2 2 5 2 2" xfId="10619"/>
    <cellStyle name="Input 2 3 2 2 5 2 2 2" xfId="10620"/>
    <cellStyle name="Input 2 3 2 2 5 2 3" xfId="10621"/>
    <cellStyle name="Input 2 3 2 2 5 3" xfId="10622"/>
    <cellStyle name="Input 2 3 2 2 5 4" xfId="10623"/>
    <cellStyle name="Input 2 3 2 2 6" xfId="10624"/>
    <cellStyle name="Input 2 3 2 2 6 2" xfId="10625"/>
    <cellStyle name="Input 2 3 2 2 6 2 2" xfId="10626"/>
    <cellStyle name="Input 2 3 2 2 6 2 2 2" xfId="10627"/>
    <cellStyle name="Input 2 3 2 2 6 2 3" xfId="10628"/>
    <cellStyle name="Input 2 3 2 2 6 3" xfId="10629"/>
    <cellStyle name="Input 2 3 2 2 6 4" xfId="10630"/>
    <cellStyle name="Input 2 3 2 2 7" xfId="10631"/>
    <cellStyle name="Input 2 3 2 2 7 2" xfId="10632"/>
    <cellStyle name="Input 2 3 2 2 7 2 2" xfId="10633"/>
    <cellStyle name="Input 2 3 2 2 7 2 2 2" xfId="10634"/>
    <cellStyle name="Input 2 3 2 2 7 2 3" xfId="10635"/>
    <cellStyle name="Input 2 3 2 2 7 3" xfId="10636"/>
    <cellStyle name="Input 2 3 2 2 7 4" xfId="10637"/>
    <cellStyle name="Input 2 3 2 2 8" xfId="10638"/>
    <cellStyle name="Input 2 3 2 2 8 2" xfId="10639"/>
    <cellStyle name="Input 2 3 2 2 8 2 2" xfId="10640"/>
    <cellStyle name="Input 2 3 2 2 8 3" xfId="10641"/>
    <cellStyle name="Input 2 3 2 2 9" xfId="10642"/>
    <cellStyle name="Input 2 3 2 3" xfId="10643"/>
    <cellStyle name="Input 2 3 2 3 2" xfId="10644"/>
    <cellStyle name="Input 2 3 2 3 2 2" xfId="10645"/>
    <cellStyle name="Input 2 3 2 3 2 2 2" xfId="10646"/>
    <cellStyle name="Input 2 3 2 3 2 2 2 2" xfId="10647"/>
    <cellStyle name="Input 2 3 2 3 2 2 3" xfId="10648"/>
    <cellStyle name="Input 2 3 2 3 2 3" xfId="10649"/>
    <cellStyle name="Input 2 3 2 3 2 4" xfId="10650"/>
    <cellStyle name="Input 2 3 2 3 3" xfId="10651"/>
    <cellStyle name="Input 2 3 2 3 3 2" xfId="10652"/>
    <cellStyle name="Input 2 3 2 3 3 2 2" xfId="10653"/>
    <cellStyle name="Input 2 3 2 3 3 2 2 2" xfId="10654"/>
    <cellStyle name="Input 2 3 2 3 3 2 3" xfId="10655"/>
    <cellStyle name="Input 2 3 2 3 3 3" xfId="10656"/>
    <cellStyle name="Input 2 3 2 3 3 4" xfId="10657"/>
    <cellStyle name="Input 2 3 2 3 4" xfId="10658"/>
    <cellStyle name="Input 2 3 2 3 4 2" xfId="10659"/>
    <cellStyle name="Input 2 3 2 3 4 2 2" xfId="10660"/>
    <cellStyle name="Input 2 3 2 3 4 2 2 2" xfId="10661"/>
    <cellStyle name="Input 2 3 2 3 4 2 3" xfId="10662"/>
    <cellStyle name="Input 2 3 2 3 4 3" xfId="10663"/>
    <cellStyle name="Input 2 3 2 3 4 4" xfId="10664"/>
    <cellStyle name="Input 2 3 2 3 5" xfId="10665"/>
    <cellStyle name="Input 2 3 2 3 5 2" xfId="10666"/>
    <cellStyle name="Input 2 3 2 3 5 2 2" xfId="10667"/>
    <cellStyle name="Input 2 3 2 3 5 2 2 2" xfId="10668"/>
    <cellStyle name="Input 2 3 2 3 5 2 3" xfId="10669"/>
    <cellStyle name="Input 2 3 2 3 5 3" xfId="10670"/>
    <cellStyle name="Input 2 3 2 3 5 4" xfId="10671"/>
    <cellStyle name="Input 2 3 2 3 6" xfId="10672"/>
    <cellStyle name="Input 2 3 2 3 6 2" xfId="10673"/>
    <cellStyle name="Input 2 3 2 3 6 2 2" xfId="10674"/>
    <cellStyle name="Input 2 3 2 3 6 2 2 2" xfId="10675"/>
    <cellStyle name="Input 2 3 2 3 6 2 3" xfId="10676"/>
    <cellStyle name="Input 2 3 2 3 6 3" xfId="10677"/>
    <cellStyle name="Input 2 3 2 3 6 4" xfId="10678"/>
    <cellStyle name="Input 2 3 2 3 7" xfId="10679"/>
    <cellStyle name="Input 2 3 2 3 7 2" xfId="10680"/>
    <cellStyle name="Input 2 3 2 3 7 2 2" xfId="10681"/>
    <cellStyle name="Input 2 3 2 3 7 3" xfId="10682"/>
    <cellStyle name="Input 2 3 2 3 8" xfId="10683"/>
    <cellStyle name="Input 2 3 2 3 9" xfId="10684"/>
    <cellStyle name="Input 2 3 2 4" xfId="10685"/>
    <cellStyle name="Input 2 3 2 4 2" xfId="10686"/>
    <cellStyle name="Input 2 3 2 4 2 2" xfId="10687"/>
    <cellStyle name="Input 2 3 2 4 2 2 2" xfId="10688"/>
    <cellStyle name="Input 2 3 2 4 2 2 2 2" xfId="10689"/>
    <cellStyle name="Input 2 3 2 4 2 2 3" xfId="10690"/>
    <cellStyle name="Input 2 3 2 4 2 3" xfId="10691"/>
    <cellStyle name="Input 2 3 2 4 2 4" xfId="10692"/>
    <cellStyle name="Input 2 3 2 4 3" xfId="10693"/>
    <cellStyle name="Input 2 3 2 4 3 2" xfId="10694"/>
    <cellStyle name="Input 2 3 2 4 3 2 2" xfId="10695"/>
    <cellStyle name="Input 2 3 2 4 3 3" xfId="10696"/>
    <cellStyle name="Input 2 3 2 4 4" xfId="10697"/>
    <cellStyle name="Input 2 3 2 4 5" xfId="10698"/>
    <cellStyle name="Input 2 3 2 5" xfId="10699"/>
    <cellStyle name="Input 2 3 2 5 2" xfId="10700"/>
    <cellStyle name="Input 2 3 2 5 2 2" xfId="10701"/>
    <cellStyle name="Input 2 3 2 5 2 2 2" xfId="10702"/>
    <cellStyle name="Input 2 3 2 5 2 3" xfId="10703"/>
    <cellStyle name="Input 2 3 2 5 3" xfId="10704"/>
    <cellStyle name="Input 2 3 2 5 4" xfId="10705"/>
    <cellStyle name="Input 2 3 2 6" xfId="10706"/>
    <cellStyle name="Input 2 3 2 6 2" xfId="10707"/>
    <cellStyle name="Input 2 3 2 6 2 2" xfId="10708"/>
    <cellStyle name="Input 2 3 2 6 2 2 2" xfId="10709"/>
    <cellStyle name="Input 2 3 2 6 2 3" xfId="10710"/>
    <cellStyle name="Input 2 3 2 6 3" xfId="10711"/>
    <cellStyle name="Input 2 3 2 6 4" xfId="10712"/>
    <cellStyle name="Input 2 3 2 7" xfId="10713"/>
    <cellStyle name="Input 2 3 2 7 2" xfId="10714"/>
    <cellStyle name="Input 2 3 2 7 2 2" xfId="10715"/>
    <cellStyle name="Input 2 3 2 7 2 2 2" xfId="10716"/>
    <cellStyle name="Input 2 3 2 7 2 3" xfId="10717"/>
    <cellStyle name="Input 2 3 2 7 3" xfId="10718"/>
    <cellStyle name="Input 2 3 2 7 4" xfId="10719"/>
    <cellStyle name="Input 2 3 2 8" xfId="10720"/>
    <cellStyle name="Input 2 3 2 8 2" xfId="10721"/>
    <cellStyle name="Input 2 3 2 8 2 2" xfId="10722"/>
    <cellStyle name="Input 2 3 2 8 2 2 2" xfId="10723"/>
    <cellStyle name="Input 2 3 2 8 2 3" xfId="10724"/>
    <cellStyle name="Input 2 3 2 8 3" xfId="10725"/>
    <cellStyle name="Input 2 3 2 8 4" xfId="10726"/>
    <cellStyle name="Input 2 3 2 9" xfId="10727"/>
    <cellStyle name="Input 2 3 2 9 2" xfId="10728"/>
    <cellStyle name="Input 2 3 2 9 2 2" xfId="10729"/>
    <cellStyle name="Input 2 3 2 9 3" xfId="10730"/>
    <cellStyle name="Input 2 3 2_Subsidy" xfId="10731"/>
    <cellStyle name="Input 2 3 3" xfId="10732"/>
    <cellStyle name="Input 2 3 3 10" xfId="10733"/>
    <cellStyle name="Input 2 3 3 2" xfId="10734"/>
    <cellStyle name="Input 2 3 3 2 2" xfId="10735"/>
    <cellStyle name="Input 2 3 3 2 2 2" xfId="10736"/>
    <cellStyle name="Input 2 3 3 2 2 2 2" xfId="10737"/>
    <cellStyle name="Input 2 3 3 2 2 2 2 2" xfId="10738"/>
    <cellStyle name="Input 2 3 3 2 2 2 3" xfId="10739"/>
    <cellStyle name="Input 2 3 3 2 2 3" xfId="10740"/>
    <cellStyle name="Input 2 3 3 2 2 4" xfId="10741"/>
    <cellStyle name="Input 2 3 3 2 3" xfId="10742"/>
    <cellStyle name="Input 2 3 3 2 3 2" xfId="10743"/>
    <cellStyle name="Input 2 3 3 2 3 2 2" xfId="10744"/>
    <cellStyle name="Input 2 3 3 2 3 2 2 2" xfId="10745"/>
    <cellStyle name="Input 2 3 3 2 3 2 3" xfId="10746"/>
    <cellStyle name="Input 2 3 3 2 3 3" xfId="10747"/>
    <cellStyle name="Input 2 3 3 2 3 4" xfId="10748"/>
    <cellStyle name="Input 2 3 3 2 4" xfId="10749"/>
    <cellStyle name="Input 2 3 3 2 4 2" xfId="10750"/>
    <cellStyle name="Input 2 3 3 2 4 2 2" xfId="10751"/>
    <cellStyle name="Input 2 3 3 2 4 2 2 2" xfId="10752"/>
    <cellStyle name="Input 2 3 3 2 4 2 3" xfId="10753"/>
    <cellStyle name="Input 2 3 3 2 4 3" xfId="10754"/>
    <cellStyle name="Input 2 3 3 2 4 4" xfId="10755"/>
    <cellStyle name="Input 2 3 3 2 5" xfId="10756"/>
    <cellStyle name="Input 2 3 3 2 5 2" xfId="10757"/>
    <cellStyle name="Input 2 3 3 2 5 2 2" xfId="10758"/>
    <cellStyle name="Input 2 3 3 2 5 2 2 2" xfId="10759"/>
    <cellStyle name="Input 2 3 3 2 5 2 3" xfId="10760"/>
    <cellStyle name="Input 2 3 3 2 5 3" xfId="10761"/>
    <cellStyle name="Input 2 3 3 2 5 4" xfId="10762"/>
    <cellStyle name="Input 2 3 3 2 6" xfId="10763"/>
    <cellStyle name="Input 2 3 3 2 6 2" xfId="10764"/>
    <cellStyle name="Input 2 3 3 2 6 2 2" xfId="10765"/>
    <cellStyle name="Input 2 3 3 2 6 2 2 2" xfId="10766"/>
    <cellStyle name="Input 2 3 3 2 6 2 3" xfId="10767"/>
    <cellStyle name="Input 2 3 3 2 6 3" xfId="10768"/>
    <cellStyle name="Input 2 3 3 2 6 4" xfId="10769"/>
    <cellStyle name="Input 2 3 3 2 7" xfId="10770"/>
    <cellStyle name="Input 2 3 3 2 7 2" xfId="10771"/>
    <cellStyle name="Input 2 3 3 2 7 2 2" xfId="10772"/>
    <cellStyle name="Input 2 3 3 2 7 3" xfId="10773"/>
    <cellStyle name="Input 2 3 3 2 8" xfId="10774"/>
    <cellStyle name="Input 2 3 3 2 9" xfId="10775"/>
    <cellStyle name="Input 2 3 3 3" xfId="10776"/>
    <cellStyle name="Input 2 3 3 3 2" xfId="10777"/>
    <cellStyle name="Input 2 3 3 3 2 2" xfId="10778"/>
    <cellStyle name="Input 2 3 3 3 2 2 2" xfId="10779"/>
    <cellStyle name="Input 2 3 3 3 2 2 2 2" xfId="10780"/>
    <cellStyle name="Input 2 3 3 3 2 2 3" xfId="10781"/>
    <cellStyle name="Input 2 3 3 3 2 3" xfId="10782"/>
    <cellStyle name="Input 2 3 3 3 2 4" xfId="10783"/>
    <cellStyle name="Input 2 3 3 3 3" xfId="10784"/>
    <cellStyle name="Input 2 3 3 3 3 2" xfId="10785"/>
    <cellStyle name="Input 2 3 3 3 3 2 2" xfId="10786"/>
    <cellStyle name="Input 2 3 3 3 3 3" xfId="10787"/>
    <cellStyle name="Input 2 3 3 3 4" xfId="10788"/>
    <cellStyle name="Input 2 3 3 3 5" xfId="10789"/>
    <cellStyle name="Input 2 3 3 4" xfId="10790"/>
    <cellStyle name="Input 2 3 3 4 2" xfId="10791"/>
    <cellStyle name="Input 2 3 3 4 2 2" xfId="10792"/>
    <cellStyle name="Input 2 3 3 4 2 2 2" xfId="10793"/>
    <cellStyle name="Input 2 3 3 4 2 3" xfId="10794"/>
    <cellStyle name="Input 2 3 3 4 3" xfId="10795"/>
    <cellStyle name="Input 2 3 3 4 4" xfId="10796"/>
    <cellStyle name="Input 2 3 3 5" xfId="10797"/>
    <cellStyle name="Input 2 3 3 5 2" xfId="10798"/>
    <cellStyle name="Input 2 3 3 5 2 2" xfId="10799"/>
    <cellStyle name="Input 2 3 3 5 2 2 2" xfId="10800"/>
    <cellStyle name="Input 2 3 3 5 2 3" xfId="10801"/>
    <cellStyle name="Input 2 3 3 5 3" xfId="10802"/>
    <cellStyle name="Input 2 3 3 5 4" xfId="10803"/>
    <cellStyle name="Input 2 3 3 6" xfId="10804"/>
    <cellStyle name="Input 2 3 3 6 2" xfId="10805"/>
    <cellStyle name="Input 2 3 3 6 2 2" xfId="10806"/>
    <cellStyle name="Input 2 3 3 6 2 2 2" xfId="10807"/>
    <cellStyle name="Input 2 3 3 6 2 3" xfId="10808"/>
    <cellStyle name="Input 2 3 3 6 3" xfId="10809"/>
    <cellStyle name="Input 2 3 3 6 4" xfId="10810"/>
    <cellStyle name="Input 2 3 3 7" xfId="10811"/>
    <cellStyle name="Input 2 3 3 7 2" xfId="10812"/>
    <cellStyle name="Input 2 3 3 7 2 2" xfId="10813"/>
    <cellStyle name="Input 2 3 3 7 2 2 2" xfId="10814"/>
    <cellStyle name="Input 2 3 3 7 2 3" xfId="10815"/>
    <cellStyle name="Input 2 3 3 7 3" xfId="10816"/>
    <cellStyle name="Input 2 3 3 7 4" xfId="10817"/>
    <cellStyle name="Input 2 3 3 8" xfId="10818"/>
    <cellStyle name="Input 2 3 3 8 2" xfId="10819"/>
    <cellStyle name="Input 2 3 3 8 2 2" xfId="10820"/>
    <cellStyle name="Input 2 3 3 8 3" xfId="10821"/>
    <cellStyle name="Input 2 3 3 9" xfId="10822"/>
    <cellStyle name="Input 2 3 4" xfId="10823"/>
    <cellStyle name="Input 2 3 4 10" xfId="10824"/>
    <cellStyle name="Input 2 3 4 2" xfId="10825"/>
    <cellStyle name="Input 2 3 4 2 2" xfId="10826"/>
    <cellStyle name="Input 2 3 4 2 2 2" xfId="10827"/>
    <cellStyle name="Input 2 3 4 2 2 2 2" xfId="10828"/>
    <cellStyle name="Input 2 3 4 2 2 2 2 2" xfId="10829"/>
    <cellStyle name="Input 2 3 4 2 2 2 3" xfId="10830"/>
    <cellStyle name="Input 2 3 4 2 2 3" xfId="10831"/>
    <cellStyle name="Input 2 3 4 2 2 4" xfId="10832"/>
    <cellStyle name="Input 2 3 4 2 3" xfId="10833"/>
    <cellStyle name="Input 2 3 4 2 3 2" xfId="10834"/>
    <cellStyle name="Input 2 3 4 2 3 2 2" xfId="10835"/>
    <cellStyle name="Input 2 3 4 2 3 2 2 2" xfId="10836"/>
    <cellStyle name="Input 2 3 4 2 3 2 3" xfId="10837"/>
    <cellStyle name="Input 2 3 4 2 3 3" xfId="10838"/>
    <cellStyle name="Input 2 3 4 2 3 4" xfId="10839"/>
    <cellStyle name="Input 2 3 4 2 4" xfId="10840"/>
    <cellStyle name="Input 2 3 4 2 4 2" xfId="10841"/>
    <cellStyle name="Input 2 3 4 2 4 2 2" xfId="10842"/>
    <cellStyle name="Input 2 3 4 2 4 2 2 2" xfId="10843"/>
    <cellStyle name="Input 2 3 4 2 4 2 3" xfId="10844"/>
    <cellStyle name="Input 2 3 4 2 4 3" xfId="10845"/>
    <cellStyle name="Input 2 3 4 2 4 4" xfId="10846"/>
    <cellStyle name="Input 2 3 4 2 5" xfId="10847"/>
    <cellStyle name="Input 2 3 4 2 5 2" xfId="10848"/>
    <cellStyle name="Input 2 3 4 2 5 2 2" xfId="10849"/>
    <cellStyle name="Input 2 3 4 2 5 2 2 2" xfId="10850"/>
    <cellStyle name="Input 2 3 4 2 5 2 3" xfId="10851"/>
    <cellStyle name="Input 2 3 4 2 5 3" xfId="10852"/>
    <cellStyle name="Input 2 3 4 2 5 4" xfId="10853"/>
    <cellStyle name="Input 2 3 4 2 6" xfId="10854"/>
    <cellStyle name="Input 2 3 4 2 6 2" xfId="10855"/>
    <cellStyle name="Input 2 3 4 2 6 2 2" xfId="10856"/>
    <cellStyle name="Input 2 3 4 2 6 2 2 2" xfId="10857"/>
    <cellStyle name="Input 2 3 4 2 6 2 3" xfId="10858"/>
    <cellStyle name="Input 2 3 4 2 6 3" xfId="10859"/>
    <cellStyle name="Input 2 3 4 2 6 4" xfId="10860"/>
    <cellStyle name="Input 2 3 4 2 7" xfId="10861"/>
    <cellStyle name="Input 2 3 4 2 7 2" xfId="10862"/>
    <cellStyle name="Input 2 3 4 2 7 2 2" xfId="10863"/>
    <cellStyle name="Input 2 3 4 2 7 3" xfId="10864"/>
    <cellStyle name="Input 2 3 4 2 8" xfId="10865"/>
    <cellStyle name="Input 2 3 4 2 9" xfId="10866"/>
    <cellStyle name="Input 2 3 4 3" xfId="10867"/>
    <cellStyle name="Input 2 3 4 3 2" xfId="10868"/>
    <cellStyle name="Input 2 3 4 3 2 2" xfId="10869"/>
    <cellStyle name="Input 2 3 4 3 2 2 2" xfId="10870"/>
    <cellStyle name="Input 2 3 4 3 2 2 2 2" xfId="10871"/>
    <cellStyle name="Input 2 3 4 3 2 2 3" xfId="10872"/>
    <cellStyle name="Input 2 3 4 3 2 3" xfId="10873"/>
    <cellStyle name="Input 2 3 4 3 2 4" xfId="10874"/>
    <cellStyle name="Input 2 3 4 3 3" xfId="10875"/>
    <cellStyle name="Input 2 3 4 3 3 2" xfId="10876"/>
    <cellStyle name="Input 2 3 4 3 3 2 2" xfId="10877"/>
    <cellStyle name="Input 2 3 4 3 3 3" xfId="10878"/>
    <cellStyle name="Input 2 3 4 3 4" xfId="10879"/>
    <cellStyle name="Input 2 3 4 3 5" xfId="10880"/>
    <cellStyle name="Input 2 3 4 4" xfId="10881"/>
    <cellStyle name="Input 2 3 4 4 2" xfId="10882"/>
    <cellStyle name="Input 2 3 4 4 2 2" xfId="10883"/>
    <cellStyle name="Input 2 3 4 4 2 2 2" xfId="10884"/>
    <cellStyle name="Input 2 3 4 4 2 3" xfId="10885"/>
    <cellStyle name="Input 2 3 4 4 3" xfId="10886"/>
    <cellStyle name="Input 2 3 4 4 4" xfId="10887"/>
    <cellStyle name="Input 2 3 4 5" xfId="10888"/>
    <cellStyle name="Input 2 3 4 5 2" xfId="10889"/>
    <cellStyle name="Input 2 3 4 5 2 2" xfId="10890"/>
    <cellStyle name="Input 2 3 4 5 2 2 2" xfId="10891"/>
    <cellStyle name="Input 2 3 4 5 2 3" xfId="10892"/>
    <cellStyle name="Input 2 3 4 5 3" xfId="10893"/>
    <cellStyle name="Input 2 3 4 5 4" xfId="10894"/>
    <cellStyle name="Input 2 3 4 6" xfId="10895"/>
    <cellStyle name="Input 2 3 4 6 2" xfId="10896"/>
    <cellStyle name="Input 2 3 4 6 2 2" xfId="10897"/>
    <cellStyle name="Input 2 3 4 6 2 2 2" xfId="10898"/>
    <cellStyle name="Input 2 3 4 6 2 3" xfId="10899"/>
    <cellStyle name="Input 2 3 4 6 3" xfId="10900"/>
    <cellStyle name="Input 2 3 4 6 4" xfId="10901"/>
    <cellStyle name="Input 2 3 4 7" xfId="10902"/>
    <cellStyle name="Input 2 3 4 7 2" xfId="10903"/>
    <cellStyle name="Input 2 3 4 7 2 2" xfId="10904"/>
    <cellStyle name="Input 2 3 4 7 2 2 2" xfId="10905"/>
    <cellStyle name="Input 2 3 4 7 2 3" xfId="10906"/>
    <cellStyle name="Input 2 3 4 7 3" xfId="10907"/>
    <cellStyle name="Input 2 3 4 7 4" xfId="10908"/>
    <cellStyle name="Input 2 3 4 8" xfId="10909"/>
    <cellStyle name="Input 2 3 4 8 2" xfId="10910"/>
    <cellStyle name="Input 2 3 4 8 2 2" xfId="10911"/>
    <cellStyle name="Input 2 3 4 8 3" xfId="10912"/>
    <cellStyle name="Input 2 3 4 9" xfId="10913"/>
    <cellStyle name="Input 2 3 5" xfId="10914"/>
    <cellStyle name="Input 2 3 5 10" xfId="10915"/>
    <cellStyle name="Input 2 3 5 2" xfId="10916"/>
    <cellStyle name="Input 2 3 5 2 2" xfId="10917"/>
    <cellStyle name="Input 2 3 5 2 2 2" xfId="10918"/>
    <cellStyle name="Input 2 3 5 2 2 2 2" xfId="10919"/>
    <cellStyle name="Input 2 3 5 2 2 2 2 2" xfId="10920"/>
    <cellStyle name="Input 2 3 5 2 2 2 3" xfId="10921"/>
    <cellStyle name="Input 2 3 5 2 2 3" xfId="10922"/>
    <cellStyle name="Input 2 3 5 2 2 4" xfId="10923"/>
    <cellStyle name="Input 2 3 5 2 3" xfId="10924"/>
    <cellStyle name="Input 2 3 5 2 3 2" xfId="10925"/>
    <cellStyle name="Input 2 3 5 2 3 2 2" xfId="10926"/>
    <cellStyle name="Input 2 3 5 2 3 2 2 2" xfId="10927"/>
    <cellStyle name="Input 2 3 5 2 3 2 3" xfId="10928"/>
    <cellStyle name="Input 2 3 5 2 3 3" xfId="10929"/>
    <cellStyle name="Input 2 3 5 2 3 4" xfId="10930"/>
    <cellStyle name="Input 2 3 5 2 4" xfId="10931"/>
    <cellStyle name="Input 2 3 5 2 4 2" xfId="10932"/>
    <cellStyle name="Input 2 3 5 2 4 2 2" xfId="10933"/>
    <cellStyle name="Input 2 3 5 2 4 2 2 2" xfId="10934"/>
    <cellStyle name="Input 2 3 5 2 4 2 3" xfId="10935"/>
    <cellStyle name="Input 2 3 5 2 4 3" xfId="10936"/>
    <cellStyle name="Input 2 3 5 2 4 4" xfId="10937"/>
    <cellStyle name="Input 2 3 5 2 5" xfId="10938"/>
    <cellStyle name="Input 2 3 5 2 5 2" xfId="10939"/>
    <cellStyle name="Input 2 3 5 2 5 2 2" xfId="10940"/>
    <cellStyle name="Input 2 3 5 2 5 2 2 2" xfId="10941"/>
    <cellStyle name="Input 2 3 5 2 5 2 3" xfId="10942"/>
    <cellStyle name="Input 2 3 5 2 5 3" xfId="10943"/>
    <cellStyle name="Input 2 3 5 2 5 4" xfId="10944"/>
    <cellStyle name="Input 2 3 5 2 6" xfId="10945"/>
    <cellStyle name="Input 2 3 5 2 6 2" xfId="10946"/>
    <cellStyle name="Input 2 3 5 2 6 2 2" xfId="10947"/>
    <cellStyle name="Input 2 3 5 2 6 2 2 2" xfId="10948"/>
    <cellStyle name="Input 2 3 5 2 6 2 3" xfId="10949"/>
    <cellStyle name="Input 2 3 5 2 6 3" xfId="10950"/>
    <cellStyle name="Input 2 3 5 2 6 4" xfId="10951"/>
    <cellStyle name="Input 2 3 5 2 7" xfId="10952"/>
    <cellStyle name="Input 2 3 5 2 7 2" xfId="10953"/>
    <cellStyle name="Input 2 3 5 2 7 2 2" xfId="10954"/>
    <cellStyle name="Input 2 3 5 2 7 3" xfId="10955"/>
    <cellStyle name="Input 2 3 5 2 8" xfId="10956"/>
    <cellStyle name="Input 2 3 5 2 9" xfId="10957"/>
    <cellStyle name="Input 2 3 5 3" xfId="10958"/>
    <cellStyle name="Input 2 3 5 3 2" xfId="10959"/>
    <cellStyle name="Input 2 3 5 3 2 2" xfId="10960"/>
    <cellStyle name="Input 2 3 5 3 2 2 2" xfId="10961"/>
    <cellStyle name="Input 2 3 5 3 2 2 2 2" xfId="10962"/>
    <cellStyle name="Input 2 3 5 3 2 2 3" xfId="10963"/>
    <cellStyle name="Input 2 3 5 3 2 3" xfId="10964"/>
    <cellStyle name="Input 2 3 5 3 2 4" xfId="10965"/>
    <cellStyle name="Input 2 3 5 3 3" xfId="10966"/>
    <cellStyle name="Input 2 3 5 3 3 2" xfId="10967"/>
    <cellStyle name="Input 2 3 5 3 3 2 2" xfId="10968"/>
    <cellStyle name="Input 2 3 5 3 3 3" xfId="10969"/>
    <cellStyle name="Input 2 3 5 3 4" xfId="10970"/>
    <cellStyle name="Input 2 3 5 3 5" xfId="10971"/>
    <cellStyle name="Input 2 3 5 4" xfId="10972"/>
    <cellStyle name="Input 2 3 5 4 2" xfId="10973"/>
    <cellStyle name="Input 2 3 5 4 2 2" xfId="10974"/>
    <cellStyle name="Input 2 3 5 4 2 2 2" xfId="10975"/>
    <cellStyle name="Input 2 3 5 4 2 3" xfId="10976"/>
    <cellStyle name="Input 2 3 5 4 3" xfId="10977"/>
    <cellStyle name="Input 2 3 5 4 4" xfId="10978"/>
    <cellStyle name="Input 2 3 5 5" xfId="10979"/>
    <cellStyle name="Input 2 3 5 5 2" xfId="10980"/>
    <cellStyle name="Input 2 3 5 5 2 2" xfId="10981"/>
    <cellStyle name="Input 2 3 5 5 2 2 2" xfId="10982"/>
    <cellStyle name="Input 2 3 5 5 2 3" xfId="10983"/>
    <cellStyle name="Input 2 3 5 5 3" xfId="10984"/>
    <cellStyle name="Input 2 3 5 5 4" xfId="10985"/>
    <cellStyle name="Input 2 3 5 6" xfId="10986"/>
    <cellStyle name="Input 2 3 5 6 2" xfId="10987"/>
    <cellStyle name="Input 2 3 5 6 2 2" xfId="10988"/>
    <cellStyle name="Input 2 3 5 6 2 2 2" xfId="10989"/>
    <cellStyle name="Input 2 3 5 6 2 3" xfId="10990"/>
    <cellStyle name="Input 2 3 5 6 3" xfId="10991"/>
    <cellStyle name="Input 2 3 5 6 4" xfId="10992"/>
    <cellStyle name="Input 2 3 5 7" xfId="10993"/>
    <cellStyle name="Input 2 3 5 7 2" xfId="10994"/>
    <cellStyle name="Input 2 3 5 7 2 2" xfId="10995"/>
    <cellStyle name="Input 2 3 5 7 2 2 2" xfId="10996"/>
    <cellStyle name="Input 2 3 5 7 2 3" xfId="10997"/>
    <cellStyle name="Input 2 3 5 7 3" xfId="10998"/>
    <cellStyle name="Input 2 3 5 7 4" xfId="10999"/>
    <cellStyle name="Input 2 3 5 8" xfId="11000"/>
    <cellStyle name="Input 2 3 5 8 2" xfId="11001"/>
    <cellStyle name="Input 2 3 5 8 2 2" xfId="11002"/>
    <cellStyle name="Input 2 3 5 8 3" xfId="11003"/>
    <cellStyle name="Input 2 3 5 9" xfId="11004"/>
    <cellStyle name="Input 2 3 6" xfId="11005"/>
    <cellStyle name="Input 2 3 6 10" xfId="11006"/>
    <cellStyle name="Input 2 3 6 2" xfId="11007"/>
    <cellStyle name="Input 2 3 6 2 2" xfId="11008"/>
    <cellStyle name="Input 2 3 6 2 2 2" xfId="11009"/>
    <cellStyle name="Input 2 3 6 2 2 2 2" xfId="11010"/>
    <cellStyle name="Input 2 3 6 2 2 2 2 2" xfId="11011"/>
    <cellStyle name="Input 2 3 6 2 2 2 3" xfId="11012"/>
    <cellStyle name="Input 2 3 6 2 2 3" xfId="11013"/>
    <cellStyle name="Input 2 3 6 2 2 4" xfId="11014"/>
    <cellStyle name="Input 2 3 6 2 3" xfId="11015"/>
    <cellStyle name="Input 2 3 6 2 3 2" xfId="11016"/>
    <cellStyle name="Input 2 3 6 2 3 2 2" xfId="11017"/>
    <cellStyle name="Input 2 3 6 2 3 2 2 2" xfId="11018"/>
    <cellStyle name="Input 2 3 6 2 3 2 3" xfId="11019"/>
    <cellStyle name="Input 2 3 6 2 3 3" xfId="11020"/>
    <cellStyle name="Input 2 3 6 2 3 4" xfId="11021"/>
    <cellStyle name="Input 2 3 6 2 4" xfId="11022"/>
    <cellStyle name="Input 2 3 6 2 4 2" xfId="11023"/>
    <cellStyle name="Input 2 3 6 2 4 2 2" xfId="11024"/>
    <cellStyle name="Input 2 3 6 2 4 2 2 2" xfId="11025"/>
    <cellStyle name="Input 2 3 6 2 4 2 3" xfId="11026"/>
    <cellStyle name="Input 2 3 6 2 4 3" xfId="11027"/>
    <cellStyle name="Input 2 3 6 2 4 4" xfId="11028"/>
    <cellStyle name="Input 2 3 6 2 5" xfId="11029"/>
    <cellStyle name="Input 2 3 6 2 5 2" xfId="11030"/>
    <cellStyle name="Input 2 3 6 2 5 2 2" xfId="11031"/>
    <cellStyle name="Input 2 3 6 2 5 2 2 2" xfId="11032"/>
    <cellStyle name="Input 2 3 6 2 5 2 3" xfId="11033"/>
    <cellStyle name="Input 2 3 6 2 5 3" xfId="11034"/>
    <cellStyle name="Input 2 3 6 2 5 4" xfId="11035"/>
    <cellStyle name="Input 2 3 6 2 6" xfId="11036"/>
    <cellStyle name="Input 2 3 6 2 6 2" xfId="11037"/>
    <cellStyle name="Input 2 3 6 2 6 2 2" xfId="11038"/>
    <cellStyle name="Input 2 3 6 2 6 2 2 2" xfId="11039"/>
    <cellStyle name="Input 2 3 6 2 6 2 3" xfId="11040"/>
    <cellStyle name="Input 2 3 6 2 6 3" xfId="11041"/>
    <cellStyle name="Input 2 3 6 2 6 4" xfId="11042"/>
    <cellStyle name="Input 2 3 6 2 7" xfId="11043"/>
    <cellStyle name="Input 2 3 6 2 7 2" xfId="11044"/>
    <cellStyle name="Input 2 3 6 2 7 2 2" xfId="11045"/>
    <cellStyle name="Input 2 3 6 2 7 3" xfId="11046"/>
    <cellStyle name="Input 2 3 6 2 8" xfId="11047"/>
    <cellStyle name="Input 2 3 6 2 9" xfId="11048"/>
    <cellStyle name="Input 2 3 6 3" xfId="11049"/>
    <cellStyle name="Input 2 3 6 3 2" xfId="11050"/>
    <cellStyle name="Input 2 3 6 3 2 2" xfId="11051"/>
    <cellStyle name="Input 2 3 6 3 2 2 2" xfId="11052"/>
    <cellStyle name="Input 2 3 6 3 2 2 2 2" xfId="11053"/>
    <cellStyle name="Input 2 3 6 3 2 2 3" xfId="11054"/>
    <cellStyle name="Input 2 3 6 3 2 3" xfId="11055"/>
    <cellStyle name="Input 2 3 6 3 2 4" xfId="11056"/>
    <cellStyle name="Input 2 3 6 3 3" xfId="11057"/>
    <cellStyle name="Input 2 3 6 3 3 2" xfId="11058"/>
    <cellStyle name="Input 2 3 6 3 3 2 2" xfId="11059"/>
    <cellStyle name="Input 2 3 6 3 3 3" xfId="11060"/>
    <cellStyle name="Input 2 3 6 3 4" xfId="11061"/>
    <cellStyle name="Input 2 3 6 3 5" xfId="11062"/>
    <cellStyle name="Input 2 3 6 4" xfId="11063"/>
    <cellStyle name="Input 2 3 6 4 2" xfId="11064"/>
    <cellStyle name="Input 2 3 6 4 2 2" xfId="11065"/>
    <cellStyle name="Input 2 3 6 4 2 2 2" xfId="11066"/>
    <cellStyle name="Input 2 3 6 4 2 3" xfId="11067"/>
    <cellStyle name="Input 2 3 6 4 3" xfId="11068"/>
    <cellStyle name="Input 2 3 6 4 4" xfId="11069"/>
    <cellStyle name="Input 2 3 6 5" xfId="11070"/>
    <cellStyle name="Input 2 3 6 5 2" xfId="11071"/>
    <cellStyle name="Input 2 3 6 5 2 2" xfId="11072"/>
    <cellStyle name="Input 2 3 6 5 2 2 2" xfId="11073"/>
    <cellStyle name="Input 2 3 6 5 2 3" xfId="11074"/>
    <cellStyle name="Input 2 3 6 5 3" xfId="11075"/>
    <cellStyle name="Input 2 3 6 5 4" xfId="11076"/>
    <cellStyle name="Input 2 3 6 6" xfId="11077"/>
    <cellStyle name="Input 2 3 6 6 2" xfId="11078"/>
    <cellStyle name="Input 2 3 6 6 2 2" xfId="11079"/>
    <cellStyle name="Input 2 3 6 6 2 2 2" xfId="11080"/>
    <cellStyle name="Input 2 3 6 6 2 3" xfId="11081"/>
    <cellStyle name="Input 2 3 6 6 3" xfId="11082"/>
    <cellStyle name="Input 2 3 6 6 4" xfId="11083"/>
    <cellStyle name="Input 2 3 6 7" xfId="11084"/>
    <cellStyle name="Input 2 3 6 7 2" xfId="11085"/>
    <cellStyle name="Input 2 3 6 7 2 2" xfId="11086"/>
    <cellStyle name="Input 2 3 6 7 2 2 2" xfId="11087"/>
    <cellStyle name="Input 2 3 6 7 2 3" xfId="11088"/>
    <cellStyle name="Input 2 3 6 7 3" xfId="11089"/>
    <cellStyle name="Input 2 3 6 7 4" xfId="11090"/>
    <cellStyle name="Input 2 3 6 8" xfId="11091"/>
    <cellStyle name="Input 2 3 6 8 2" xfId="11092"/>
    <cellStyle name="Input 2 3 6 8 2 2" xfId="11093"/>
    <cellStyle name="Input 2 3 6 8 3" xfId="11094"/>
    <cellStyle name="Input 2 3 6 9" xfId="11095"/>
    <cellStyle name="Input 2 3 7" xfId="11096"/>
    <cellStyle name="Input 2 3 7 10" xfId="11097"/>
    <cellStyle name="Input 2 3 7 2" xfId="11098"/>
    <cellStyle name="Input 2 3 7 2 2" xfId="11099"/>
    <cellStyle name="Input 2 3 7 2 2 2" xfId="11100"/>
    <cellStyle name="Input 2 3 7 2 2 2 2" xfId="11101"/>
    <cellStyle name="Input 2 3 7 2 2 2 2 2" xfId="11102"/>
    <cellStyle name="Input 2 3 7 2 2 2 3" xfId="11103"/>
    <cellStyle name="Input 2 3 7 2 2 3" xfId="11104"/>
    <cellStyle name="Input 2 3 7 2 2 4" xfId="11105"/>
    <cellStyle name="Input 2 3 7 2 3" xfId="11106"/>
    <cellStyle name="Input 2 3 7 2 3 2" xfId="11107"/>
    <cellStyle name="Input 2 3 7 2 3 2 2" xfId="11108"/>
    <cellStyle name="Input 2 3 7 2 3 2 2 2" xfId="11109"/>
    <cellStyle name="Input 2 3 7 2 3 2 3" xfId="11110"/>
    <cellStyle name="Input 2 3 7 2 3 3" xfId="11111"/>
    <cellStyle name="Input 2 3 7 2 3 4" xfId="11112"/>
    <cellStyle name="Input 2 3 7 2 4" xfId="11113"/>
    <cellStyle name="Input 2 3 7 2 4 2" xfId="11114"/>
    <cellStyle name="Input 2 3 7 2 4 2 2" xfId="11115"/>
    <cellStyle name="Input 2 3 7 2 4 2 2 2" xfId="11116"/>
    <cellStyle name="Input 2 3 7 2 4 2 3" xfId="11117"/>
    <cellStyle name="Input 2 3 7 2 4 3" xfId="11118"/>
    <cellStyle name="Input 2 3 7 2 4 4" xfId="11119"/>
    <cellStyle name="Input 2 3 7 2 5" xfId="11120"/>
    <cellStyle name="Input 2 3 7 2 5 2" xfId="11121"/>
    <cellStyle name="Input 2 3 7 2 5 2 2" xfId="11122"/>
    <cellStyle name="Input 2 3 7 2 5 2 2 2" xfId="11123"/>
    <cellStyle name="Input 2 3 7 2 5 2 3" xfId="11124"/>
    <cellStyle name="Input 2 3 7 2 5 3" xfId="11125"/>
    <cellStyle name="Input 2 3 7 2 5 4" xfId="11126"/>
    <cellStyle name="Input 2 3 7 2 6" xfId="11127"/>
    <cellStyle name="Input 2 3 7 2 6 2" xfId="11128"/>
    <cellStyle name="Input 2 3 7 2 6 2 2" xfId="11129"/>
    <cellStyle name="Input 2 3 7 2 6 2 2 2" xfId="11130"/>
    <cellStyle name="Input 2 3 7 2 6 2 3" xfId="11131"/>
    <cellStyle name="Input 2 3 7 2 6 3" xfId="11132"/>
    <cellStyle name="Input 2 3 7 2 6 4" xfId="11133"/>
    <cellStyle name="Input 2 3 7 2 7" xfId="11134"/>
    <cellStyle name="Input 2 3 7 2 7 2" xfId="11135"/>
    <cellStyle name="Input 2 3 7 2 7 2 2" xfId="11136"/>
    <cellStyle name="Input 2 3 7 2 7 3" xfId="11137"/>
    <cellStyle name="Input 2 3 7 2 8" xfId="11138"/>
    <cellStyle name="Input 2 3 7 2 9" xfId="11139"/>
    <cellStyle name="Input 2 3 7 3" xfId="11140"/>
    <cellStyle name="Input 2 3 7 3 2" xfId="11141"/>
    <cellStyle name="Input 2 3 7 3 2 2" xfId="11142"/>
    <cellStyle name="Input 2 3 7 3 2 2 2" xfId="11143"/>
    <cellStyle name="Input 2 3 7 3 2 2 2 2" xfId="11144"/>
    <cellStyle name="Input 2 3 7 3 2 2 3" xfId="11145"/>
    <cellStyle name="Input 2 3 7 3 2 3" xfId="11146"/>
    <cellStyle name="Input 2 3 7 3 2 4" xfId="11147"/>
    <cellStyle name="Input 2 3 7 3 3" xfId="11148"/>
    <cellStyle name="Input 2 3 7 3 3 2" xfId="11149"/>
    <cellStyle name="Input 2 3 7 3 3 2 2" xfId="11150"/>
    <cellStyle name="Input 2 3 7 3 3 3" xfId="11151"/>
    <cellStyle name="Input 2 3 7 3 4" xfId="11152"/>
    <cellStyle name="Input 2 3 7 3 5" xfId="11153"/>
    <cellStyle name="Input 2 3 7 4" xfId="11154"/>
    <cellStyle name="Input 2 3 7 4 2" xfId="11155"/>
    <cellStyle name="Input 2 3 7 4 2 2" xfId="11156"/>
    <cellStyle name="Input 2 3 7 4 2 2 2" xfId="11157"/>
    <cellStyle name="Input 2 3 7 4 2 3" xfId="11158"/>
    <cellStyle name="Input 2 3 7 4 3" xfId="11159"/>
    <cellStyle name="Input 2 3 7 4 4" xfId="11160"/>
    <cellStyle name="Input 2 3 7 5" xfId="11161"/>
    <cellStyle name="Input 2 3 7 5 2" xfId="11162"/>
    <cellStyle name="Input 2 3 7 5 2 2" xfId="11163"/>
    <cellStyle name="Input 2 3 7 5 2 2 2" xfId="11164"/>
    <cellStyle name="Input 2 3 7 5 2 3" xfId="11165"/>
    <cellStyle name="Input 2 3 7 5 3" xfId="11166"/>
    <cellStyle name="Input 2 3 7 5 4" xfId="11167"/>
    <cellStyle name="Input 2 3 7 6" xfId="11168"/>
    <cellStyle name="Input 2 3 7 6 2" xfId="11169"/>
    <cellStyle name="Input 2 3 7 6 2 2" xfId="11170"/>
    <cellStyle name="Input 2 3 7 6 2 2 2" xfId="11171"/>
    <cellStyle name="Input 2 3 7 6 2 3" xfId="11172"/>
    <cellStyle name="Input 2 3 7 6 3" xfId="11173"/>
    <cellStyle name="Input 2 3 7 6 4" xfId="11174"/>
    <cellStyle name="Input 2 3 7 7" xfId="11175"/>
    <cellStyle name="Input 2 3 7 7 2" xfId="11176"/>
    <cellStyle name="Input 2 3 7 7 2 2" xfId="11177"/>
    <cellStyle name="Input 2 3 7 7 2 2 2" xfId="11178"/>
    <cellStyle name="Input 2 3 7 7 2 3" xfId="11179"/>
    <cellStyle name="Input 2 3 7 7 3" xfId="11180"/>
    <cellStyle name="Input 2 3 7 7 4" xfId="11181"/>
    <cellStyle name="Input 2 3 7 8" xfId="11182"/>
    <cellStyle name="Input 2 3 7 8 2" xfId="11183"/>
    <cellStyle name="Input 2 3 7 8 2 2" xfId="11184"/>
    <cellStyle name="Input 2 3 7 8 3" xfId="11185"/>
    <cellStyle name="Input 2 3 7 9" xfId="11186"/>
    <cellStyle name="Input 2 3 8" xfId="11187"/>
    <cellStyle name="Input 2 3 8 10" xfId="11188"/>
    <cellStyle name="Input 2 3 8 2" xfId="11189"/>
    <cellStyle name="Input 2 3 8 2 2" xfId="11190"/>
    <cellStyle name="Input 2 3 8 2 2 2" xfId="11191"/>
    <cellStyle name="Input 2 3 8 2 2 2 2" xfId="11192"/>
    <cellStyle name="Input 2 3 8 2 2 2 2 2" xfId="11193"/>
    <cellStyle name="Input 2 3 8 2 2 2 3" xfId="11194"/>
    <cellStyle name="Input 2 3 8 2 2 3" xfId="11195"/>
    <cellStyle name="Input 2 3 8 2 2 4" xfId="11196"/>
    <cellStyle name="Input 2 3 8 2 3" xfId="11197"/>
    <cellStyle name="Input 2 3 8 2 3 2" xfId="11198"/>
    <cellStyle name="Input 2 3 8 2 3 2 2" xfId="11199"/>
    <cellStyle name="Input 2 3 8 2 3 2 2 2" xfId="11200"/>
    <cellStyle name="Input 2 3 8 2 3 2 3" xfId="11201"/>
    <cellStyle name="Input 2 3 8 2 3 3" xfId="11202"/>
    <cellStyle name="Input 2 3 8 2 3 4" xfId="11203"/>
    <cellStyle name="Input 2 3 8 2 4" xfId="11204"/>
    <cellStyle name="Input 2 3 8 2 4 2" xfId="11205"/>
    <cellStyle name="Input 2 3 8 2 4 2 2" xfId="11206"/>
    <cellStyle name="Input 2 3 8 2 4 2 2 2" xfId="11207"/>
    <cellStyle name="Input 2 3 8 2 4 2 3" xfId="11208"/>
    <cellStyle name="Input 2 3 8 2 4 3" xfId="11209"/>
    <cellStyle name="Input 2 3 8 2 4 4" xfId="11210"/>
    <cellStyle name="Input 2 3 8 2 5" xfId="11211"/>
    <cellStyle name="Input 2 3 8 2 5 2" xfId="11212"/>
    <cellStyle name="Input 2 3 8 2 5 2 2" xfId="11213"/>
    <cellStyle name="Input 2 3 8 2 5 2 2 2" xfId="11214"/>
    <cellStyle name="Input 2 3 8 2 5 2 3" xfId="11215"/>
    <cellStyle name="Input 2 3 8 2 5 3" xfId="11216"/>
    <cellStyle name="Input 2 3 8 2 5 4" xfId="11217"/>
    <cellStyle name="Input 2 3 8 2 6" xfId="11218"/>
    <cellStyle name="Input 2 3 8 2 6 2" xfId="11219"/>
    <cellStyle name="Input 2 3 8 2 6 2 2" xfId="11220"/>
    <cellStyle name="Input 2 3 8 2 6 2 2 2" xfId="11221"/>
    <cellStyle name="Input 2 3 8 2 6 2 3" xfId="11222"/>
    <cellStyle name="Input 2 3 8 2 6 3" xfId="11223"/>
    <cellStyle name="Input 2 3 8 2 6 4" xfId="11224"/>
    <cellStyle name="Input 2 3 8 2 7" xfId="11225"/>
    <cellStyle name="Input 2 3 8 2 7 2" xfId="11226"/>
    <cellStyle name="Input 2 3 8 2 7 2 2" xfId="11227"/>
    <cellStyle name="Input 2 3 8 2 7 3" xfId="11228"/>
    <cellStyle name="Input 2 3 8 2 8" xfId="11229"/>
    <cellStyle name="Input 2 3 8 2 9" xfId="11230"/>
    <cellStyle name="Input 2 3 8 3" xfId="11231"/>
    <cellStyle name="Input 2 3 8 3 2" xfId="11232"/>
    <cellStyle name="Input 2 3 8 3 2 2" xfId="11233"/>
    <cellStyle name="Input 2 3 8 3 2 2 2" xfId="11234"/>
    <cellStyle name="Input 2 3 8 3 2 2 2 2" xfId="11235"/>
    <cellStyle name="Input 2 3 8 3 2 2 3" xfId="11236"/>
    <cellStyle name="Input 2 3 8 3 2 3" xfId="11237"/>
    <cellStyle name="Input 2 3 8 3 2 4" xfId="11238"/>
    <cellStyle name="Input 2 3 8 3 3" xfId="11239"/>
    <cellStyle name="Input 2 3 8 3 3 2" xfId="11240"/>
    <cellStyle name="Input 2 3 8 3 3 2 2" xfId="11241"/>
    <cellStyle name="Input 2 3 8 3 3 3" xfId="11242"/>
    <cellStyle name="Input 2 3 8 3 4" xfId="11243"/>
    <cellStyle name="Input 2 3 8 3 5" xfId="11244"/>
    <cellStyle name="Input 2 3 8 4" xfId="11245"/>
    <cellStyle name="Input 2 3 8 4 2" xfId="11246"/>
    <cellStyle name="Input 2 3 8 4 2 2" xfId="11247"/>
    <cellStyle name="Input 2 3 8 4 2 2 2" xfId="11248"/>
    <cellStyle name="Input 2 3 8 4 2 3" xfId="11249"/>
    <cellStyle name="Input 2 3 8 4 3" xfId="11250"/>
    <cellStyle name="Input 2 3 8 4 4" xfId="11251"/>
    <cellStyle name="Input 2 3 8 5" xfId="11252"/>
    <cellStyle name="Input 2 3 8 5 2" xfId="11253"/>
    <cellStyle name="Input 2 3 8 5 2 2" xfId="11254"/>
    <cellStyle name="Input 2 3 8 5 2 2 2" xfId="11255"/>
    <cellStyle name="Input 2 3 8 5 2 3" xfId="11256"/>
    <cellStyle name="Input 2 3 8 5 3" xfId="11257"/>
    <cellStyle name="Input 2 3 8 5 4" xfId="11258"/>
    <cellStyle name="Input 2 3 8 6" xfId="11259"/>
    <cellStyle name="Input 2 3 8 6 2" xfId="11260"/>
    <cellStyle name="Input 2 3 8 6 2 2" xfId="11261"/>
    <cellStyle name="Input 2 3 8 6 2 2 2" xfId="11262"/>
    <cellStyle name="Input 2 3 8 6 2 3" xfId="11263"/>
    <cellStyle name="Input 2 3 8 6 3" xfId="11264"/>
    <cellStyle name="Input 2 3 8 6 4" xfId="11265"/>
    <cellStyle name="Input 2 3 8 7" xfId="11266"/>
    <cellStyle name="Input 2 3 8 7 2" xfId="11267"/>
    <cellStyle name="Input 2 3 8 7 2 2" xfId="11268"/>
    <cellStyle name="Input 2 3 8 7 2 2 2" xfId="11269"/>
    <cellStyle name="Input 2 3 8 7 2 3" xfId="11270"/>
    <cellStyle name="Input 2 3 8 7 3" xfId="11271"/>
    <cellStyle name="Input 2 3 8 7 4" xfId="11272"/>
    <cellStyle name="Input 2 3 8 8" xfId="11273"/>
    <cellStyle name="Input 2 3 8 8 2" xfId="11274"/>
    <cellStyle name="Input 2 3 8 8 2 2" xfId="11275"/>
    <cellStyle name="Input 2 3 8 8 3" xfId="11276"/>
    <cellStyle name="Input 2 3 8 9" xfId="11277"/>
    <cellStyle name="Input 2 3 9" xfId="11278"/>
    <cellStyle name="Input 2 3 9 2" xfId="11279"/>
    <cellStyle name="Input 2 3 9 2 2" xfId="11280"/>
    <cellStyle name="Input 2 3 9 2 2 2" xfId="11281"/>
    <cellStyle name="Input 2 3 9 2 2 2 2" xfId="11282"/>
    <cellStyle name="Input 2 3 9 2 2 3" xfId="11283"/>
    <cellStyle name="Input 2 3 9 2 3" xfId="11284"/>
    <cellStyle name="Input 2 3 9 2 4" xfId="11285"/>
    <cellStyle name="Input 2 3 9 3" xfId="11286"/>
    <cellStyle name="Input 2 3 9 3 2" xfId="11287"/>
    <cellStyle name="Input 2 3 9 3 2 2" xfId="11288"/>
    <cellStyle name="Input 2 3 9 3 2 2 2" xfId="11289"/>
    <cellStyle name="Input 2 3 9 3 2 3" xfId="11290"/>
    <cellStyle name="Input 2 3 9 3 3" xfId="11291"/>
    <cellStyle name="Input 2 3 9 3 4" xfId="11292"/>
    <cellStyle name="Input 2 3 9 4" xfId="11293"/>
    <cellStyle name="Input 2 3 9 4 2" xfId="11294"/>
    <cellStyle name="Input 2 3 9 4 2 2" xfId="11295"/>
    <cellStyle name="Input 2 3 9 4 2 2 2" xfId="11296"/>
    <cellStyle name="Input 2 3 9 4 2 3" xfId="11297"/>
    <cellStyle name="Input 2 3 9 4 3" xfId="11298"/>
    <cellStyle name="Input 2 3 9 4 4" xfId="11299"/>
    <cellStyle name="Input 2 3 9 5" xfId="11300"/>
    <cellStyle name="Input 2 3 9 5 2" xfId="11301"/>
    <cellStyle name="Input 2 3 9 5 2 2" xfId="11302"/>
    <cellStyle name="Input 2 3 9 5 2 2 2" xfId="11303"/>
    <cellStyle name="Input 2 3 9 5 2 3" xfId="11304"/>
    <cellStyle name="Input 2 3 9 5 3" xfId="11305"/>
    <cellStyle name="Input 2 3 9 5 4" xfId="11306"/>
    <cellStyle name="Input 2 3 9 6" xfId="11307"/>
    <cellStyle name="Input 2 3 9 6 2" xfId="11308"/>
    <cellStyle name="Input 2 3 9 6 2 2" xfId="11309"/>
    <cellStyle name="Input 2 3 9 6 2 2 2" xfId="11310"/>
    <cellStyle name="Input 2 3 9 6 2 3" xfId="11311"/>
    <cellStyle name="Input 2 3 9 6 3" xfId="11312"/>
    <cellStyle name="Input 2 3 9 6 4" xfId="11313"/>
    <cellStyle name="Input 2 3 9 7" xfId="11314"/>
    <cellStyle name="Input 2 3 9 7 2" xfId="11315"/>
    <cellStyle name="Input 2 3 9 7 2 2" xfId="11316"/>
    <cellStyle name="Input 2 3 9 7 3" xfId="11317"/>
    <cellStyle name="Input 2 3 9 8" xfId="11318"/>
    <cellStyle name="Input 2 3 9 9" xfId="11319"/>
    <cellStyle name="Input 2 3_Subsidy" xfId="11320"/>
    <cellStyle name="Input 2 30" xfId="11321"/>
    <cellStyle name="Input 2 31" xfId="11322"/>
    <cellStyle name="Input 2 32" xfId="11323"/>
    <cellStyle name="Input 2 33" xfId="11324"/>
    <cellStyle name="Input 2 34" xfId="11325"/>
    <cellStyle name="Input 2 35" xfId="11326"/>
    <cellStyle name="Input 2 36" xfId="11327"/>
    <cellStyle name="Input 2 37" xfId="11328"/>
    <cellStyle name="Input 2 38" xfId="11329"/>
    <cellStyle name="Input 2 39" xfId="11330"/>
    <cellStyle name="Input 2 4" xfId="11331"/>
    <cellStyle name="Input 2 4 10" xfId="11332"/>
    <cellStyle name="Input 2 4 10 2" xfId="11333"/>
    <cellStyle name="Input 2 4 10 2 2" xfId="11334"/>
    <cellStyle name="Input 2 4 10 2 2 2" xfId="11335"/>
    <cellStyle name="Input 2 4 10 2 2 2 2" xfId="11336"/>
    <cellStyle name="Input 2 4 10 2 2 3" xfId="11337"/>
    <cellStyle name="Input 2 4 10 2 3" xfId="11338"/>
    <cellStyle name="Input 2 4 10 2 4" xfId="11339"/>
    <cellStyle name="Input 2 4 10 3" xfId="11340"/>
    <cellStyle name="Input 2 4 10 3 2" xfId="11341"/>
    <cellStyle name="Input 2 4 10 3 2 2" xfId="11342"/>
    <cellStyle name="Input 2 4 10 3 3" xfId="11343"/>
    <cellStyle name="Input 2 4 10 4" xfId="11344"/>
    <cellStyle name="Input 2 4 10 5" xfId="11345"/>
    <cellStyle name="Input 2 4 11" xfId="11346"/>
    <cellStyle name="Input 2 4 11 2" xfId="11347"/>
    <cellStyle name="Input 2 4 11 2 2" xfId="11348"/>
    <cellStyle name="Input 2 4 11 2 2 2" xfId="11349"/>
    <cellStyle name="Input 2 4 11 2 3" xfId="11350"/>
    <cellStyle name="Input 2 4 11 3" xfId="11351"/>
    <cellStyle name="Input 2 4 11 4" xfId="11352"/>
    <cellStyle name="Input 2 4 12" xfId="11353"/>
    <cellStyle name="Input 2 4 12 2" xfId="11354"/>
    <cellStyle name="Input 2 4 12 2 2" xfId="11355"/>
    <cellStyle name="Input 2 4 12 2 2 2" xfId="11356"/>
    <cellStyle name="Input 2 4 12 2 3" xfId="11357"/>
    <cellStyle name="Input 2 4 12 3" xfId="11358"/>
    <cellStyle name="Input 2 4 12 4" xfId="11359"/>
    <cellStyle name="Input 2 4 13" xfId="11360"/>
    <cellStyle name="Input 2 4 13 2" xfId="11361"/>
    <cellStyle name="Input 2 4 13 2 2" xfId="11362"/>
    <cellStyle name="Input 2 4 13 2 2 2" xfId="11363"/>
    <cellStyle name="Input 2 4 13 2 3" xfId="11364"/>
    <cellStyle name="Input 2 4 13 3" xfId="11365"/>
    <cellStyle name="Input 2 4 13 4" xfId="11366"/>
    <cellStyle name="Input 2 4 14" xfId="11367"/>
    <cellStyle name="Input 2 4 14 2" xfId="11368"/>
    <cellStyle name="Input 2 4 14 2 2" xfId="11369"/>
    <cellStyle name="Input 2 4 14 2 2 2" xfId="11370"/>
    <cellStyle name="Input 2 4 14 2 3" xfId="11371"/>
    <cellStyle name="Input 2 4 14 3" xfId="11372"/>
    <cellStyle name="Input 2 4 14 4" xfId="11373"/>
    <cellStyle name="Input 2 4 15" xfId="11374"/>
    <cellStyle name="Input 2 4 15 2" xfId="11375"/>
    <cellStyle name="Input 2 4 15 2 2" xfId="11376"/>
    <cellStyle name="Input 2 4 15 3" xfId="11377"/>
    <cellStyle name="Input 2 4 16" xfId="11378"/>
    <cellStyle name="Input 2 4 17" xfId="11379"/>
    <cellStyle name="Input 2 4 2" xfId="11380"/>
    <cellStyle name="Input 2 4 2 10" xfId="11381"/>
    <cellStyle name="Input 2 4 2 11" xfId="11382"/>
    <cellStyle name="Input 2 4 2 2" xfId="11383"/>
    <cellStyle name="Input 2 4 2 2 10" xfId="11384"/>
    <cellStyle name="Input 2 4 2 2 2" xfId="11385"/>
    <cellStyle name="Input 2 4 2 2 2 2" xfId="11386"/>
    <cellStyle name="Input 2 4 2 2 2 2 2" xfId="11387"/>
    <cellStyle name="Input 2 4 2 2 2 2 2 2" xfId="11388"/>
    <cellStyle name="Input 2 4 2 2 2 2 2 2 2" xfId="11389"/>
    <cellStyle name="Input 2 4 2 2 2 2 2 3" xfId="11390"/>
    <cellStyle name="Input 2 4 2 2 2 2 3" xfId="11391"/>
    <cellStyle name="Input 2 4 2 2 2 2 4" xfId="11392"/>
    <cellStyle name="Input 2 4 2 2 2 3" xfId="11393"/>
    <cellStyle name="Input 2 4 2 2 2 3 2" xfId="11394"/>
    <cellStyle name="Input 2 4 2 2 2 3 2 2" xfId="11395"/>
    <cellStyle name="Input 2 4 2 2 2 3 2 2 2" xfId="11396"/>
    <cellStyle name="Input 2 4 2 2 2 3 2 3" xfId="11397"/>
    <cellStyle name="Input 2 4 2 2 2 3 3" xfId="11398"/>
    <cellStyle name="Input 2 4 2 2 2 3 4" xfId="11399"/>
    <cellStyle name="Input 2 4 2 2 2 4" xfId="11400"/>
    <cellStyle name="Input 2 4 2 2 2 4 2" xfId="11401"/>
    <cellStyle name="Input 2 4 2 2 2 4 2 2" xfId="11402"/>
    <cellStyle name="Input 2 4 2 2 2 4 2 2 2" xfId="11403"/>
    <cellStyle name="Input 2 4 2 2 2 4 2 3" xfId="11404"/>
    <cellStyle name="Input 2 4 2 2 2 4 3" xfId="11405"/>
    <cellStyle name="Input 2 4 2 2 2 4 4" xfId="11406"/>
    <cellStyle name="Input 2 4 2 2 2 5" xfId="11407"/>
    <cellStyle name="Input 2 4 2 2 2 5 2" xfId="11408"/>
    <cellStyle name="Input 2 4 2 2 2 5 2 2" xfId="11409"/>
    <cellStyle name="Input 2 4 2 2 2 5 2 2 2" xfId="11410"/>
    <cellStyle name="Input 2 4 2 2 2 5 2 3" xfId="11411"/>
    <cellStyle name="Input 2 4 2 2 2 5 3" xfId="11412"/>
    <cellStyle name="Input 2 4 2 2 2 5 4" xfId="11413"/>
    <cellStyle name="Input 2 4 2 2 2 6" xfId="11414"/>
    <cellStyle name="Input 2 4 2 2 2 6 2" xfId="11415"/>
    <cellStyle name="Input 2 4 2 2 2 6 2 2" xfId="11416"/>
    <cellStyle name="Input 2 4 2 2 2 6 2 2 2" xfId="11417"/>
    <cellStyle name="Input 2 4 2 2 2 6 2 3" xfId="11418"/>
    <cellStyle name="Input 2 4 2 2 2 6 3" xfId="11419"/>
    <cellStyle name="Input 2 4 2 2 2 6 4" xfId="11420"/>
    <cellStyle name="Input 2 4 2 2 2 7" xfId="11421"/>
    <cellStyle name="Input 2 4 2 2 2 7 2" xfId="11422"/>
    <cellStyle name="Input 2 4 2 2 2 7 2 2" xfId="11423"/>
    <cellStyle name="Input 2 4 2 2 2 7 3" xfId="11424"/>
    <cellStyle name="Input 2 4 2 2 2 8" xfId="11425"/>
    <cellStyle name="Input 2 4 2 2 2 9" xfId="11426"/>
    <cellStyle name="Input 2 4 2 2 3" xfId="11427"/>
    <cellStyle name="Input 2 4 2 2 3 2" xfId="11428"/>
    <cellStyle name="Input 2 4 2 2 3 2 2" xfId="11429"/>
    <cellStyle name="Input 2 4 2 2 3 2 2 2" xfId="11430"/>
    <cellStyle name="Input 2 4 2 2 3 2 2 2 2" xfId="11431"/>
    <cellStyle name="Input 2 4 2 2 3 2 2 3" xfId="11432"/>
    <cellStyle name="Input 2 4 2 2 3 2 3" xfId="11433"/>
    <cellStyle name="Input 2 4 2 2 3 2 4" xfId="11434"/>
    <cellStyle name="Input 2 4 2 2 3 3" xfId="11435"/>
    <cellStyle name="Input 2 4 2 2 3 3 2" xfId="11436"/>
    <cellStyle name="Input 2 4 2 2 3 3 2 2" xfId="11437"/>
    <cellStyle name="Input 2 4 2 2 3 3 3" xfId="11438"/>
    <cellStyle name="Input 2 4 2 2 3 4" xfId="11439"/>
    <cellStyle name="Input 2 4 2 2 3 5" xfId="11440"/>
    <cellStyle name="Input 2 4 2 2 4" xfId="11441"/>
    <cellStyle name="Input 2 4 2 2 4 2" xfId="11442"/>
    <cellStyle name="Input 2 4 2 2 4 2 2" xfId="11443"/>
    <cellStyle name="Input 2 4 2 2 4 2 2 2" xfId="11444"/>
    <cellStyle name="Input 2 4 2 2 4 2 3" xfId="11445"/>
    <cellStyle name="Input 2 4 2 2 4 3" xfId="11446"/>
    <cellStyle name="Input 2 4 2 2 4 4" xfId="11447"/>
    <cellStyle name="Input 2 4 2 2 5" xfId="11448"/>
    <cellStyle name="Input 2 4 2 2 5 2" xfId="11449"/>
    <cellStyle name="Input 2 4 2 2 5 2 2" xfId="11450"/>
    <cellStyle name="Input 2 4 2 2 5 2 2 2" xfId="11451"/>
    <cellStyle name="Input 2 4 2 2 5 2 3" xfId="11452"/>
    <cellStyle name="Input 2 4 2 2 5 3" xfId="11453"/>
    <cellStyle name="Input 2 4 2 2 5 4" xfId="11454"/>
    <cellStyle name="Input 2 4 2 2 6" xfId="11455"/>
    <cellStyle name="Input 2 4 2 2 6 2" xfId="11456"/>
    <cellStyle name="Input 2 4 2 2 6 2 2" xfId="11457"/>
    <cellStyle name="Input 2 4 2 2 6 2 2 2" xfId="11458"/>
    <cellStyle name="Input 2 4 2 2 6 2 3" xfId="11459"/>
    <cellStyle name="Input 2 4 2 2 6 3" xfId="11460"/>
    <cellStyle name="Input 2 4 2 2 6 4" xfId="11461"/>
    <cellStyle name="Input 2 4 2 2 7" xfId="11462"/>
    <cellStyle name="Input 2 4 2 2 7 2" xfId="11463"/>
    <cellStyle name="Input 2 4 2 2 7 2 2" xfId="11464"/>
    <cellStyle name="Input 2 4 2 2 7 2 2 2" xfId="11465"/>
    <cellStyle name="Input 2 4 2 2 7 2 3" xfId="11466"/>
    <cellStyle name="Input 2 4 2 2 7 3" xfId="11467"/>
    <cellStyle name="Input 2 4 2 2 7 4" xfId="11468"/>
    <cellStyle name="Input 2 4 2 2 8" xfId="11469"/>
    <cellStyle name="Input 2 4 2 2 8 2" xfId="11470"/>
    <cellStyle name="Input 2 4 2 2 8 2 2" xfId="11471"/>
    <cellStyle name="Input 2 4 2 2 8 3" xfId="11472"/>
    <cellStyle name="Input 2 4 2 2 9" xfId="11473"/>
    <cellStyle name="Input 2 4 2 3" xfId="11474"/>
    <cellStyle name="Input 2 4 2 3 2" xfId="11475"/>
    <cellStyle name="Input 2 4 2 3 2 2" xfId="11476"/>
    <cellStyle name="Input 2 4 2 3 2 2 2" xfId="11477"/>
    <cellStyle name="Input 2 4 2 3 2 2 2 2" xfId="11478"/>
    <cellStyle name="Input 2 4 2 3 2 2 3" xfId="11479"/>
    <cellStyle name="Input 2 4 2 3 2 3" xfId="11480"/>
    <cellStyle name="Input 2 4 2 3 2 4" xfId="11481"/>
    <cellStyle name="Input 2 4 2 3 3" xfId="11482"/>
    <cellStyle name="Input 2 4 2 3 3 2" xfId="11483"/>
    <cellStyle name="Input 2 4 2 3 3 2 2" xfId="11484"/>
    <cellStyle name="Input 2 4 2 3 3 2 2 2" xfId="11485"/>
    <cellStyle name="Input 2 4 2 3 3 2 3" xfId="11486"/>
    <cellStyle name="Input 2 4 2 3 3 3" xfId="11487"/>
    <cellStyle name="Input 2 4 2 3 3 4" xfId="11488"/>
    <cellStyle name="Input 2 4 2 3 4" xfId="11489"/>
    <cellStyle name="Input 2 4 2 3 4 2" xfId="11490"/>
    <cellStyle name="Input 2 4 2 3 4 2 2" xfId="11491"/>
    <cellStyle name="Input 2 4 2 3 4 2 2 2" xfId="11492"/>
    <cellStyle name="Input 2 4 2 3 4 2 3" xfId="11493"/>
    <cellStyle name="Input 2 4 2 3 4 3" xfId="11494"/>
    <cellStyle name="Input 2 4 2 3 4 4" xfId="11495"/>
    <cellStyle name="Input 2 4 2 3 5" xfId="11496"/>
    <cellStyle name="Input 2 4 2 3 5 2" xfId="11497"/>
    <cellStyle name="Input 2 4 2 3 5 2 2" xfId="11498"/>
    <cellStyle name="Input 2 4 2 3 5 2 2 2" xfId="11499"/>
    <cellStyle name="Input 2 4 2 3 5 2 3" xfId="11500"/>
    <cellStyle name="Input 2 4 2 3 5 3" xfId="11501"/>
    <cellStyle name="Input 2 4 2 3 5 4" xfId="11502"/>
    <cellStyle name="Input 2 4 2 3 6" xfId="11503"/>
    <cellStyle name="Input 2 4 2 3 6 2" xfId="11504"/>
    <cellStyle name="Input 2 4 2 3 6 2 2" xfId="11505"/>
    <cellStyle name="Input 2 4 2 3 6 2 2 2" xfId="11506"/>
    <cellStyle name="Input 2 4 2 3 6 2 3" xfId="11507"/>
    <cellStyle name="Input 2 4 2 3 6 3" xfId="11508"/>
    <cellStyle name="Input 2 4 2 3 6 4" xfId="11509"/>
    <cellStyle name="Input 2 4 2 3 7" xfId="11510"/>
    <cellStyle name="Input 2 4 2 3 7 2" xfId="11511"/>
    <cellStyle name="Input 2 4 2 3 7 2 2" xfId="11512"/>
    <cellStyle name="Input 2 4 2 3 7 3" xfId="11513"/>
    <cellStyle name="Input 2 4 2 3 8" xfId="11514"/>
    <cellStyle name="Input 2 4 2 3 9" xfId="11515"/>
    <cellStyle name="Input 2 4 2 4" xfId="11516"/>
    <cellStyle name="Input 2 4 2 4 2" xfId="11517"/>
    <cellStyle name="Input 2 4 2 4 2 2" xfId="11518"/>
    <cellStyle name="Input 2 4 2 4 2 2 2" xfId="11519"/>
    <cellStyle name="Input 2 4 2 4 2 2 2 2" xfId="11520"/>
    <cellStyle name="Input 2 4 2 4 2 2 3" xfId="11521"/>
    <cellStyle name="Input 2 4 2 4 2 3" xfId="11522"/>
    <cellStyle name="Input 2 4 2 4 2 4" xfId="11523"/>
    <cellStyle name="Input 2 4 2 4 3" xfId="11524"/>
    <cellStyle name="Input 2 4 2 4 3 2" xfId="11525"/>
    <cellStyle name="Input 2 4 2 4 3 2 2" xfId="11526"/>
    <cellStyle name="Input 2 4 2 4 3 3" xfId="11527"/>
    <cellStyle name="Input 2 4 2 4 4" xfId="11528"/>
    <cellStyle name="Input 2 4 2 4 5" xfId="11529"/>
    <cellStyle name="Input 2 4 2 5" xfId="11530"/>
    <cellStyle name="Input 2 4 2 5 2" xfId="11531"/>
    <cellStyle name="Input 2 4 2 5 2 2" xfId="11532"/>
    <cellStyle name="Input 2 4 2 5 2 2 2" xfId="11533"/>
    <cellStyle name="Input 2 4 2 5 2 3" xfId="11534"/>
    <cellStyle name="Input 2 4 2 5 3" xfId="11535"/>
    <cellStyle name="Input 2 4 2 5 4" xfId="11536"/>
    <cellStyle name="Input 2 4 2 6" xfId="11537"/>
    <cellStyle name="Input 2 4 2 6 2" xfId="11538"/>
    <cellStyle name="Input 2 4 2 6 2 2" xfId="11539"/>
    <cellStyle name="Input 2 4 2 6 2 2 2" xfId="11540"/>
    <cellStyle name="Input 2 4 2 6 2 3" xfId="11541"/>
    <cellStyle name="Input 2 4 2 6 3" xfId="11542"/>
    <cellStyle name="Input 2 4 2 6 4" xfId="11543"/>
    <cellStyle name="Input 2 4 2 7" xfId="11544"/>
    <cellStyle name="Input 2 4 2 7 2" xfId="11545"/>
    <cellStyle name="Input 2 4 2 7 2 2" xfId="11546"/>
    <cellStyle name="Input 2 4 2 7 2 2 2" xfId="11547"/>
    <cellStyle name="Input 2 4 2 7 2 3" xfId="11548"/>
    <cellStyle name="Input 2 4 2 7 3" xfId="11549"/>
    <cellStyle name="Input 2 4 2 7 4" xfId="11550"/>
    <cellStyle name="Input 2 4 2 8" xfId="11551"/>
    <cellStyle name="Input 2 4 2 8 2" xfId="11552"/>
    <cellStyle name="Input 2 4 2 8 2 2" xfId="11553"/>
    <cellStyle name="Input 2 4 2 8 2 2 2" xfId="11554"/>
    <cellStyle name="Input 2 4 2 8 2 3" xfId="11555"/>
    <cellStyle name="Input 2 4 2 8 3" xfId="11556"/>
    <cellStyle name="Input 2 4 2 8 4" xfId="11557"/>
    <cellStyle name="Input 2 4 2 9" xfId="11558"/>
    <cellStyle name="Input 2 4 2 9 2" xfId="11559"/>
    <cellStyle name="Input 2 4 2 9 2 2" xfId="11560"/>
    <cellStyle name="Input 2 4 2 9 3" xfId="11561"/>
    <cellStyle name="Input 2 4 2_Subsidy" xfId="11562"/>
    <cellStyle name="Input 2 4 3" xfId="11563"/>
    <cellStyle name="Input 2 4 3 10" xfId="11564"/>
    <cellStyle name="Input 2 4 3 2" xfId="11565"/>
    <cellStyle name="Input 2 4 3 2 2" xfId="11566"/>
    <cellStyle name="Input 2 4 3 2 2 2" xfId="11567"/>
    <cellStyle name="Input 2 4 3 2 2 2 2" xfId="11568"/>
    <cellStyle name="Input 2 4 3 2 2 2 2 2" xfId="11569"/>
    <cellStyle name="Input 2 4 3 2 2 2 3" xfId="11570"/>
    <cellStyle name="Input 2 4 3 2 2 3" xfId="11571"/>
    <cellStyle name="Input 2 4 3 2 2 4" xfId="11572"/>
    <cellStyle name="Input 2 4 3 2 3" xfId="11573"/>
    <cellStyle name="Input 2 4 3 2 3 2" xfId="11574"/>
    <cellStyle name="Input 2 4 3 2 3 2 2" xfId="11575"/>
    <cellStyle name="Input 2 4 3 2 3 2 2 2" xfId="11576"/>
    <cellStyle name="Input 2 4 3 2 3 2 3" xfId="11577"/>
    <cellStyle name="Input 2 4 3 2 3 3" xfId="11578"/>
    <cellStyle name="Input 2 4 3 2 3 4" xfId="11579"/>
    <cellStyle name="Input 2 4 3 2 4" xfId="11580"/>
    <cellStyle name="Input 2 4 3 2 4 2" xfId="11581"/>
    <cellStyle name="Input 2 4 3 2 4 2 2" xfId="11582"/>
    <cellStyle name="Input 2 4 3 2 4 2 2 2" xfId="11583"/>
    <cellStyle name="Input 2 4 3 2 4 2 3" xfId="11584"/>
    <cellStyle name="Input 2 4 3 2 4 3" xfId="11585"/>
    <cellStyle name="Input 2 4 3 2 4 4" xfId="11586"/>
    <cellStyle name="Input 2 4 3 2 5" xfId="11587"/>
    <cellStyle name="Input 2 4 3 2 5 2" xfId="11588"/>
    <cellStyle name="Input 2 4 3 2 5 2 2" xfId="11589"/>
    <cellStyle name="Input 2 4 3 2 5 2 2 2" xfId="11590"/>
    <cellStyle name="Input 2 4 3 2 5 2 3" xfId="11591"/>
    <cellStyle name="Input 2 4 3 2 5 3" xfId="11592"/>
    <cellStyle name="Input 2 4 3 2 5 4" xfId="11593"/>
    <cellStyle name="Input 2 4 3 2 6" xfId="11594"/>
    <cellStyle name="Input 2 4 3 2 6 2" xfId="11595"/>
    <cellStyle name="Input 2 4 3 2 6 2 2" xfId="11596"/>
    <cellStyle name="Input 2 4 3 2 6 2 2 2" xfId="11597"/>
    <cellStyle name="Input 2 4 3 2 6 2 3" xfId="11598"/>
    <cellStyle name="Input 2 4 3 2 6 3" xfId="11599"/>
    <cellStyle name="Input 2 4 3 2 6 4" xfId="11600"/>
    <cellStyle name="Input 2 4 3 2 7" xfId="11601"/>
    <cellStyle name="Input 2 4 3 2 7 2" xfId="11602"/>
    <cellStyle name="Input 2 4 3 2 7 2 2" xfId="11603"/>
    <cellStyle name="Input 2 4 3 2 7 3" xfId="11604"/>
    <cellStyle name="Input 2 4 3 2 8" xfId="11605"/>
    <cellStyle name="Input 2 4 3 2 9" xfId="11606"/>
    <cellStyle name="Input 2 4 3 3" xfId="11607"/>
    <cellStyle name="Input 2 4 3 3 2" xfId="11608"/>
    <cellStyle name="Input 2 4 3 3 2 2" xfId="11609"/>
    <cellStyle name="Input 2 4 3 3 2 2 2" xfId="11610"/>
    <cellStyle name="Input 2 4 3 3 2 2 2 2" xfId="11611"/>
    <cellStyle name="Input 2 4 3 3 2 2 3" xfId="11612"/>
    <cellStyle name="Input 2 4 3 3 2 3" xfId="11613"/>
    <cellStyle name="Input 2 4 3 3 2 4" xfId="11614"/>
    <cellStyle name="Input 2 4 3 3 3" xfId="11615"/>
    <cellStyle name="Input 2 4 3 3 3 2" xfId="11616"/>
    <cellStyle name="Input 2 4 3 3 3 2 2" xfId="11617"/>
    <cellStyle name="Input 2 4 3 3 3 3" xfId="11618"/>
    <cellStyle name="Input 2 4 3 3 4" xfId="11619"/>
    <cellStyle name="Input 2 4 3 3 5" xfId="11620"/>
    <cellStyle name="Input 2 4 3 4" xfId="11621"/>
    <cellStyle name="Input 2 4 3 4 2" xfId="11622"/>
    <cellStyle name="Input 2 4 3 4 2 2" xfId="11623"/>
    <cellStyle name="Input 2 4 3 4 2 2 2" xfId="11624"/>
    <cellStyle name="Input 2 4 3 4 2 3" xfId="11625"/>
    <cellStyle name="Input 2 4 3 4 3" xfId="11626"/>
    <cellStyle name="Input 2 4 3 4 4" xfId="11627"/>
    <cellStyle name="Input 2 4 3 5" xfId="11628"/>
    <cellStyle name="Input 2 4 3 5 2" xfId="11629"/>
    <cellStyle name="Input 2 4 3 5 2 2" xfId="11630"/>
    <cellStyle name="Input 2 4 3 5 2 2 2" xfId="11631"/>
    <cellStyle name="Input 2 4 3 5 2 3" xfId="11632"/>
    <cellStyle name="Input 2 4 3 5 3" xfId="11633"/>
    <cellStyle name="Input 2 4 3 5 4" xfId="11634"/>
    <cellStyle name="Input 2 4 3 6" xfId="11635"/>
    <cellStyle name="Input 2 4 3 6 2" xfId="11636"/>
    <cellStyle name="Input 2 4 3 6 2 2" xfId="11637"/>
    <cellStyle name="Input 2 4 3 6 2 2 2" xfId="11638"/>
    <cellStyle name="Input 2 4 3 6 2 3" xfId="11639"/>
    <cellStyle name="Input 2 4 3 6 3" xfId="11640"/>
    <cellStyle name="Input 2 4 3 6 4" xfId="11641"/>
    <cellStyle name="Input 2 4 3 7" xfId="11642"/>
    <cellStyle name="Input 2 4 3 7 2" xfId="11643"/>
    <cellStyle name="Input 2 4 3 7 2 2" xfId="11644"/>
    <cellStyle name="Input 2 4 3 7 2 2 2" xfId="11645"/>
    <cellStyle name="Input 2 4 3 7 2 3" xfId="11646"/>
    <cellStyle name="Input 2 4 3 7 3" xfId="11647"/>
    <cellStyle name="Input 2 4 3 7 4" xfId="11648"/>
    <cellStyle name="Input 2 4 3 8" xfId="11649"/>
    <cellStyle name="Input 2 4 3 8 2" xfId="11650"/>
    <cellStyle name="Input 2 4 3 8 2 2" xfId="11651"/>
    <cellStyle name="Input 2 4 3 8 3" xfId="11652"/>
    <cellStyle name="Input 2 4 3 9" xfId="11653"/>
    <cellStyle name="Input 2 4 4" xfId="11654"/>
    <cellStyle name="Input 2 4 4 10" xfId="11655"/>
    <cellStyle name="Input 2 4 4 2" xfId="11656"/>
    <cellStyle name="Input 2 4 4 2 2" xfId="11657"/>
    <cellStyle name="Input 2 4 4 2 2 2" xfId="11658"/>
    <cellStyle name="Input 2 4 4 2 2 2 2" xfId="11659"/>
    <cellStyle name="Input 2 4 4 2 2 2 2 2" xfId="11660"/>
    <cellStyle name="Input 2 4 4 2 2 2 3" xfId="11661"/>
    <cellStyle name="Input 2 4 4 2 2 3" xfId="11662"/>
    <cellStyle name="Input 2 4 4 2 2 4" xfId="11663"/>
    <cellStyle name="Input 2 4 4 2 3" xfId="11664"/>
    <cellStyle name="Input 2 4 4 2 3 2" xfId="11665"/>
    <cellStyle name="Input 2 4 4 2 3 2 2" xfId="11666"/>
    <cellStyle name="Input 2 4 4 2 3 2 2 2" xfId="11667"/>
    <cellStyle name="Input 2 4 4 2 3 2 3" xfId="11668"/>
    <cellStyle name="Input 2 4 4 2 3 3" xfId="11669"/>
    <cellStyle name="Input 2 4 4 2 3 4" xfId="11670"/>
    <cellStyle name="Input 2 4 4 2 4" xfId="11671"/>
    <cellStyle name="Input 2 4 4 2 4 2" xfId="11672"/>
    <cellStyle name="Input 2 4 4 2 4 2 2" xfId="11673"/>
    <cellStyle name="Input 2 4 4 2 4 2 2 2" xfId="11674"/>
    <cellStyle name="Input 2 4 4 2 4 2 3" xfId="11675"/>
    <cellStyle name="Input 2 4 4 2 4 3" xfId="11676"/>
    <cellStyle name="Input 2 4 4 2 4 4" xfId="11677"/>
    <cellStyle name="Input 2 4 4 2 5" xfId="11678"/>
    <cellStyle name="Input 2 4 4 2 5 2" xfId="11679"/>
    <cellStyle name="Input 2 4 4 2 5 2 2" xfId="11680"/>
    <cellStyle name="Input 2 4 4 2 5 2 2 2" xfId="11681"/>
    <cellStyle name="Input 2 4 4 2 5 2 3" xfId="11682"/>
    <cellStyle name="Input 2 4 4 2 5 3" xfId="11683"/>
    <cellStyle name="Input 2 4 4 2 5 4" xfId="11684"/>
    <cellStyle name="Input 2 4 4 2 6" xfId="11685"/>
    <cellStyle name="Input 2 4 4 2 6 2" xfId="11686"/>
    <cellStyle name="Input 2 4 4 2 6 2 2" xfId="11687"/>
    <cellStyle name="Input 2 4 4 2 6 2 2 2" xfId="11688"/>
    <cellStyle name="Input 2 4 4 2 6 2 3" xfId="11689"/>
    <cellStyle name="Input 2 4 4 2 6 3" xfId="11690"/>
    <cellStyle name="Input 2 4 4 2 6 4" xfId="11691"/>
    <cellStyle name="Input 2 4 4 2 7" xfId="11692"/>
    <cellStyle name="Input 2 4 4 2 7 2" xfId="11693"/>
    <cellStyle name="Input 2 4 4 2 7 2 2" xfId="11694"/>
    <cellStyle name="Input 2 4 4 2 7 3" xfId="11695"/>
    <cellStyle name="Input 2 4 4 2 8" xfId="11696"/>
    <cellStyle name="Input 2 4 4 2 9" xfId="11697"/>
    <cellStyle name="Input 2 4 4 3" xfId="11698"/>
    <cellStyle name="Input 2 4 4 3 2" xfId="11699"/>
    <cellStyle name="Input 2 4 4 3 2 2" xfId="11700"/>
    <cellStyle name="Input 2 4 4 3 2 2 2" xfId="11701"/>
    <cellStyle name="Input 2 4 4 3 2 2 2 2" xfId="11702"/>
    <cellStyle name="Input 2 4 4 3 2 2 3" xfId="11703"/>
    <cellStyle name="Input 2 4 4 3 2 3" xfId="11704"/>
    <cellStyle name="Input 2 4 4 3 2 4" xfId="11705"/>
    <cellStyle name="Input 2 4 4 3 3" xfId="11706"/>
    <cellStyle name="Input 2 4 4 3 3 2" xfId="11707"/>
    <cellStyle name="Input 2 4 4 3 3 2 2" xfId="11708"/>
    <cellStyle name="Input 2 4 4 3 3 3" xfId="11709"/>
    <cellStyle name="Input 2 4 4 3 4" xfId="11710"/>
    <cellStyle name="Input 2 4 4 3 5" xfId="11711"/>
    <cellStyle name="Input 2 4 4 4" xfId="11712"/>
    <cellStyle name="Input 2 4 4 4 2" xfId="11713"/>
    <cellStyle name="Input 2 4 4 4 2 2" xfId="11714"/>
    <cellStyle name="Input 2 4 4 4 2 2 2" xfId="11715"/>
    <cellStyle name="Input 2 4 4 4 2 3" xfId="11716"/>
    <cellStyle name="Input 2 4 4 4 3" xfId="11717"/>
    <cellStyle name="Input 2 4 4 4 4" xfId="11718"/>
    <cellStyle name="Input 2 4 4 5" xfId="11719"/>
    <cellStyle name="Input 2 4 4 5 2" xfId="11720"/>
    <cellStyle name="Input 2 4 4 5 2 2" xfId="11721"/>
    <cellStyle name="Input 2 4 4 5 2 2 2" xfId="11722"/>
    <cellStyle name="Input 2 4 4 5 2 3" xfId="11723"/>
    <cellStyle name="Input 2 4 4 5 3" xfId="11724"/>
    <cellStyle name="Input 2 4 4 5 4" xfId="11725"/>
    <cellStyle name="Input 2 4 4 6" xfId="11726"/>
    <cellStyle name="Input 2 4 4 6 2" xfId="11727"/>
    <cellStyle name="Input 2 4 4 6 2 2" xfId="11728"/>
    <cellStyle name="Input 2 4 4 6 2 2 2" xfId="11729"/>
    <cellStyle name="Input 2 4 4 6 2 3" xfId="11730"/>
    <cellStyle name="Input 2 4 4 6 3" xfId="11731"/>
    <cellStyle name="Input 2 4 4 6 4" xfId="11732"/>
    <cellStyle name="Input 2 4 4 7" xfId="11733"/>
    <cellStyle name="Input 2 4 4 7 2" xfId="11734"/>
    <cellStyle name="Input 2 4 4 7 2 2" xfId="11735"/>
    <cellStyle name="Input 2 4 4 7 2 2 2" xfId="11736"/>
    <cellStyle name="Input 2 4 4 7 2 3" xfId="11737"/>
    <cellStyle name="Input 2 4 4 7 3" xfId="11738"/>
    <cellStyle name="Input 2 4 4 7 4" xfId="11739"/>
    <cellStyle name="Input 2 4 4 8" xfId="11740"/>
    <cellStyle name="Input 2 4 4 8 2" xfId="11741"/>
    <cellStyle name="Input 2 4 4 8 2 2" xfId="11742"/>
    <cellStyle name="Input 2 4 4 8 3" xfId="11743"/>
    <cellStyle name="Input 2 4 4 9" xfId="11744"/>
    <cellStyle name="Input 2 4 5" xfId="11745"/>
    <cellStyle name="Input 2 4 5 10" xfId="11746"/>
    <cellStyle name="Input 2 4 5 2" xfId="11747"/>
    <cellStyle name="Input 2 4 5 2 2" xfId="11748"/>
    <cellStyle name="Input 2 4 5 2 2 2" xfId="11749"/>
    <cellStyle name="Input 2 4 5 2 2 2 2" xfId="11750"/>
    <cellStyle name="Input 2 4 5 2 2 2 2 2" xfId="11751"/>
    <cellStyle name="Input 2 4 5 2 2 2 3" xfId="11752"/>
    <cellStyle name="Input 2 4 5 2 2 3" xfId="11753"/>
    <cellStyle name="Input 2 4 5 2 2 4" xfId="11754"/>
    <cellStyle name="Input 2 4 5 2 3" xfId="11755"/>
    <cellStyle name="Input 2 4 5 2 3 2" xfId="11756"/>
    <cellStyle name="Input 2 4 5 2 3 2 2" xfId="11757"/>
    <cellStyle name="Input 2 4 5 2 3 2 2 2" xfId="11758"/>
    <cellStyle name="Input 2 4 5 2 3 2 3" xfId="11759"/>
    <cellStyle name="Input 2 4 5 2 3 3" xfId="11760"/>
    <cellStyle name="Input 2 4 5 2 3 4" xfId="11761"/>
    <cellStyle name="Input 2 4 5 2 4" xfId="11762"/>
    <cellStyle name="Input 2 4 5 2 4 2" xfId="11763"/>
    <cellStyle name="Input 2 4 5 2 4 2 2" xfId="11764"/>
    <cellStyle name="Input 2 4 5 2 4 2 2 2" xfId="11765"/>
    <cellStyle name="Input 2 4 5 2 4 2 3" xfId="11766"/>
    <cellStyle name="Input 2 4 5 2 4 3" xfId="11767"/>
    <cellStyle name="Input 2 4 5 2 4 4" xfId="11768"/>
    <cellStyle name="Input 2 4 5 2 5" xfId="11769"/>
    <cellStyle name="Input 2 4 5 2 5 2" xfId="11770"/>
    <cellStyle name="Input 2 4 5 2 5 2 2" xfId="11771"/>
    <cellStyle name="Input 2 4 5 2 5 2 2 2" xfId="11772"/>
    <cellStyle name="Input 2 4 5 2 5 2 3" xfId="11773"/>
    <cellStyle name="Input 2 4 5 2 5 3" xfId="11774"/>
    <cellStyle name="Input 2 4 5 2 5 4" xfId="11775"/>
    <cellStyle name="Input 2 4 5 2 6" xfId="11776"/>
    <cellStyle name="Input 2 4 5 2 6 2" xfId="11777"/>
    <cellStyle name="Input 2 4 5 2 6 2 2" xfId="11778"/>
    <cellStyle name="Input 2 4 5 2 6 2 2 2" xfId="11779"/>
    <cellStyle name="Input 2 4 5 2 6 2 3" xfId="11780"/>
    <cellStyle name="Input 2 4 5 2 6 3" xfId="11781"/>
    <cellStyle name="Input 2 4 5 2 6 4" xfId="11782"/>
    <cellStyle name="Input 2 4 5 2 7" xfId="11783"/>
    <cellStyle name="Input 2 4 5 2 7 2" xfId="11784"/>
    <cellStyle name="Input 2 4 5 2 7 2 2" xfId="11785"/>
    <cellStyle name="Input 2 4 5 2 7 3" xfId="11786"/>
    <cellStyle name="Input 2 4 5 2 8" xfId="11787"/>
    <cellStyle name="Input 2 4 5 2 9" xfId="11788"/>
    <cellStyle name="Input 2 4 5 3" xfId="11789"/>
    <cellStyle name="Input 2 4 5 3 2" xfId="11790"/>
    <cellStyle name="Input 2 4 5 3 2 2" xfId="11791"/>
    <cellStyle name="Input 2 4 5 3 2 2 2" xfId="11792"/>
    <cellStyle name="Input 2 4 5 3 2 2 2 2" xfId="11793"/>
    <cellStyle name="Input 2 4 5 3 2 2 3" xfId="11794"/>
    <cellStyle name="Input 2 4 5 3 2 3" xfId="11795"/>
    <cellStyle name="Input 2 4 5 3 2 4" xfId="11796"/>
    <cellStyle name="Input 2 4 5 3 3" xfId="11797"/>
    <cellStyle name="Input 2 4 5 3 3 2" xfId="11798"/>
    <cellStyle name="Input 2 4 5 3 3 2 2" xfId="11799"/>
    <cellStyle name="Input 2 4 5 3 3 3" xfId="11800"/>
    <cellStyle name="Input 2 4 5 3 4" xfId="11801"/>
    <cellStyle name="Input 2 4 5 3 5" xfId="11802"/>
    <cellStyle name="Input 2 4 5 4" xfId="11803"/>
    <cellStyle name="Input 2 4 5 4 2" xfId="11804"/>
    <cellStyle name="Input 2 4 5 4 2 2" xfId="11805"/>
    <cellStyle name="Input 2 4 5 4 2 2 2" xfId="11806"/>
    <cellStyle name="Input 2 4 5 4 2 3" xfId="11807"/>
    <cellStyle name="Input 2 4 5 4 3" xfId="11808"/>
    <cellStyle name="Input 2 4 5 4 4" xfId="11809"/>
    <cellStyle name="Input 2 4 5 5" xfId="11810"/>
    <cellStyle name="Input 2 4 5 5 2" xfId="11811"/>
    <cellStyle name="Input 2 4 5 5 2 2" xfId="11812"/>
    <cellStyle name="Input 2 4 5 5 2 2 2" xfId="11813"/>
    <cellStyle name="Input 2 4 5 5 2 3" xfId="11814"/>
    <cellStyle name="Input 2 4 5 5 3" xfId="11815"/>
    <cellStyle name="Input 2 4 5 5 4" xfId="11816"/>
    <cellStyle name="Input 2 4 5 6" xfId="11817"/>
    <cellStyle name="Input 2 4 5 6 2" xfId="11818"/>
    <cellStyle name="Input 2 4 5 6 2 2" xfId="11819"/>
    <cellStyle name="Input 2 4 5 6 2 2 2" xfId="11820"/>
    <cellStyle name="Input 2 4 5 6 2 3" xfId="11821"/>
    <cellStyle name="Input 2 4 5 6 3" xfId="11822"/>
    <cellStyle name="Input 2 4 5 6 4" xfId="11823"/>
    <cellStyle name="Input 2 4 5 7" xfId="11824"/>
    <cellStyle name="Input 2 4 5 7 2" xfId="11825"/>
    <cellStyle name="Input 2 4 5 7 2 2" xfId="11826"/>
    <cellStyle name="Input 2 4 5 7 2 2 2" xfId="11827"/>
    <cellStyle name="Input 2 4 5 7 2 3" xfId="11828"/>
    <cellStyle name="Input 2 4 5 7 3" xfId="11829"/>
    <cellStyle name="Input 2 4 5 7 4" xfId="11830"/>
    <cellStyle name="Input 2 4 5 8" xfId="11831"/>
    <cellStyle name="Input 2 4 5 8 2" xfId="11832"/>
    <cellStyle name="Input 2 4 5 8 2 2" xfId="11833"/>
    <cellStyle name="Input 2 4 5 8 3" xfId="11834"/>
    <cellStyle name="Input 2 4 5 9" xfId="11835"/>
    <cellStyle name="Input 2 4 6" xfId="11836"/>
    <cellStyle name="Input 2 4 6 10" xfId="11837"/>
    <cellStyle name="Input 2 4 6 2" xfId="11838"/>
    <cellStyle name="Input 2 4 6 2 2" xfId="11839"/>
    <cellStyle name="Input 2 4 6 2 2 2" xfId="11840"/>
    <cellStyle name="Input 2 4 6 2 2 2 2" xfId="11841"/>
    <cellStyle name="Input 2 4 6 2 2 2 2 2" xfId="11842"/>
    <cellStyle name="Input 2 4 6 2 2 2 3" xfId="11843"/>
    <cellStyle name="Input 2 4 6 2 2 3" xfId="11844"/>
    <cellStyle name="Input 2 4 6 2 2 4" xfId="11845"/>
    <cellStyle name="Input 2 4 6 2 3" xfId="11846"/>
    <cellStyle name="Input 2 4 6 2 3 2" xfId="11847"/>
    <cellStyle name="Input 2 4 6 2 3 2 2" xfId="11848"/>
    <cellStyle name="Input 2 4 6 2 3 2 2 2" xfId="11849"/>
    <cellStyle name="Input 2 4 6 2 3 2 3" xfId="11850"/>
    <cellStyle name="Input 2 4 6 2 3 3" xfId="11851"/>
    <cellStyle name="Input 2 4 6 2 3 4" xfId="11852"/>
    <cellStyle name="Input 2 4 6 2 4" xfId="11853"/>
    <cellStyle name="Input 2 4 6 2 4 2" xfId="11854"/>
    <cellStyle name="Input 2 4 6 2 4 2 2" xfId="11855"/>
    <cellStyle name="Input 2 4 6 2 4 2 2 2" xfId="11856"/>
    <cellStyle name="Input 2 4 6 2 4 2 3" xfId="11857"/>
    <cellStyle name="Input 2 4 6 2 4 3" xfId="11858"/>
    <cellStyle name="Input 2 4 6 2 4 4" xfId="11859"/>
    <cellStyle name="Input 2 4 6 2 5" xfId="11860"/>
    <cellStyle name="Input 2 4 6 2 5 2" xfId="11861"/>
    <cellStyle name="Input 2 4 6 2 5 2 2" xfId="11862"/>
    <cellStyle name="Input 2 4 6 2 5 2 2 2" xfId="11863"/>
    <cellStyle name="Input 2 4 6 2 5 2 3" xfId="11864"/>
    <cellStyle name="Input 2 4 6 2 5 3" xfId="11865"/>
    <cellStyle name="Input 2 4 6 2 5 4" xfId="11866"/>
    <cellStyle name="Input 2 4 6 2 6" xfId="11867"/>
    <cellStyle name="Input 2 4 6 2 6 2" xfId="11868"/>
    <cellStyle name="Input 2 4 6 2 6 2 2" xfId="11869"/>
    <cellStyle name="Input 2 4 6 2 6 2 2 2" xfId="11870"/>
    <cellStyle name="Input 2 4 6 2 6 2 3" xfId="11871"/>
    <cellStyle name="Input 2 4 6 2 6 3" xfId="11872"/>
    <cellStyle name="Input 2 4 6 2 6 4" xfId="11873"/>
    <cellStyle name="Input 2 4 6 2 7" xfId="11874"/>
    <cellStyle name="Input 2 4 6 2 7 2" xfId="11875"/>
    <cellStyle name="Input 2 4 6 2 7 2 2" xfId="11876"/>
    <cellStyle name="Input 2 4 6 2 7 3" xfId="11877"/>
    <cellStyle name="Input 2 4 6 2 8" xfId="11878"/>
    <cellStyle name="Input 2 4 6 2 9" xfId="11879"/>
    <cellStyle name="Input 2 4 6 3" xfId="11880"/>
    <cellStyle name="Input 2 4 6 3 2" xfId="11881"/>
    <cellStyle name="Input 2 4 6 3 2 2" xfId="11882"/>
    <cellStyle name="Input 2 4 6 3 2 2 2" xfId="11883"/>
    <cellStyle name="Input 2 4 6 3 2 2 2 2" xfId="11884"/>
    <cellStyle name="Input 2 4 6 3 2 2 3" xfId="11885"/>
    <cellStyle name="Input 2 4 6 3 2 3" xfId="11886"/>
    <cellStyle name="Input 2 4 6 3 2 4" xfId="11887"/>
    <cellStyle name="Input 2 4 6 3 3" xfId="11888"/>
    <cellStyle name="Input 2 4 6 3 3 2" xfId="11889"/>
    <cellStyle name="Input 2 4 6 3 3 2 2" xfId="11890"/>
    <cellStyle name="Input 2 4 6 3 3 3" xfId="11891"/>
    <cellStyle name="Input 2 4 6 3 4" xfId="11892"/>
    <cellStyle name="Input 2 4 6 3 5" xfId="11893"/>
    <cellStyle name="Input 2 4 6 4" xfId="11894"/>
    <cellStyle name="Input 2 4 6 4 2" xfId="11895"/>
    <cellStyle name="Input 2 4 6 4 2 2" xfId="11896"/>
    <cellStyle name="Input 2 4 6 4 2 2 2" xfId="11897"/>
    <cellStyle name="Input 2 4 6 4 2 3" xfId="11898"/>
    <cellStyle name="Input 2 4 6 4 3" xfId="11899"/>
    <cellStyle name="Input 2 4 6 4 4" xfId="11900"/>
    <cellStyle name="Input 2 4 6 5" xfId="11901"/>
    <cellStyle name="Input 2 4 6 5 2" xfId="11902"/>
    <cellStyle name="Input 2 4 6 5 2 2" xfId="11903"/>
    <cellStyle name="Input 2 4 6 5 2 2 2" xfId="11904"/>
    <cellStyle name="Input 2 4 6 5 2 3" xfId="11905"/>
    <cellStyle name="Input 2 4 6 5 3" xfId="11906"/>
    <cellStyle name="Input 2 4 6 5 4" xfId="11907"/>
    <cellStyle name="Input 2 4 6 6" xfId="11908"/>
    <cellStyle name="Input 2 4 6 6 2" xfId="11909"/>
    <cellStyle name="Input 2 4 6 6 2 2" xfId="11910"/>
    <cellStyle name="Input 2 4 6 6 2 2 2" xfId="11911"/>
    <cellStyle name="Input 2 4 6 6 2 3" xfId="11912"/>
    <cellStyle name="Input 2 4 6 6 3" xfId="11913"/>
    <cellStyle name="Input 2 4 6 6 4" xfId="11914"/>
    <cellStyle name="Input 2 4 6 7" xfId="11915"/>
    <cellStyle name="Input 2 4 6 7 2" xfId="11916"/>
    <cellStyle name="Input 2 4 6 7 2 2" xfId="11917"/>
    <cellStyle name="Input 2 4 6 7 2 2 2" xfId="11918"/>
    <cellStyle name="Input 2 4 6 7 2 3" xfId="11919"/>
    <cellStyle name="Input 2 4 6 7 3" xfId="11920"/>
    <cellStyle name="Input 2 4 6 7 4" xfId="11921"/>
    <cellStyle name="Input 2 4 6 8" xfId="11922"/>
    <cellStyle name="Input 2 4 6 8 2" xfId="11923"/>
    <cellStyle name="Input 2 4 6 8 2 2" xfId="11924"/>
    <cellStyle name="Input 2 4 6 8 3" xfId="11925"/>
    <cellStyle name="Input 2 4 6 9" xfId="11926"/>
    <cellStyle name="Input 2 4 7" xfId="11927"/>
    <cellStyle name="Input 2 4 7 10" xfId="11928"/>
    <cellStyle name="Input 2 4 7 2" xfId="11929"/>
    <cellStyle name="Input 2 4 7 2 2" xfId="11930"/>
    <cellStyle name="Input 2 4 7 2 2 2" xfId="11931"/>
    <cellStyle name="Input 2 4 7 2 2 2 2" xfId="11932"/>
    <cellStyle name="Input 2 4 7 2 2 2 2 2" xfId="11933"/>
    <cellStyle name="Input 2 4 7 2 2 2 3" xfId="11934"/>
    <cellStyle name="Input 2 4 7 2 2 3" xfId="11935"/>
    <cellStyle name="Input 2 4 7 2 2 4" xfId="11936"/>
    <cellStyle name="Input 2 4 7 2 3" xfId="11937"/>
    <cellStyle name="Input 2 4 7 2 3 2" xfId="11938"/>
    <cellStyle name="Input 2 4 7 2 3 2 2" xfId="11939"/>
    <cellStyle name="Input 2 4 7 2 3 2 2 2" xfId="11940"/>
    <cellStyle name="Input 2 4 7 2 3 2 3" xfId="11941"/>
    <cellStyle name="Input 2 4 7 2 3 3" xfId="11942"/>
    <cellStyle name="Input 2 4 7 2 3 4" xfId="11943"/>
    <cellStyle name="Input 2 4 7 2 4" xfId="11944"/>
    <cellStyle name="Input 2 4 7 2 4 2" xfId="11945"/>
    <cellStyle name="Input 2 4 7 2 4 2 2" xfId="11946"/>
    <cellStyle name="Input 2 4 7 2 4 2 2 2" xfId="11947"/>
    <cellStyle name="Input 2 4 7 2 4 2 3" xfId="11948"/>
    <cellStyle name="Input 2 4 7 2 4 3" xfId="11949"/>
    <cellStyle name="Input 2 4 7 2 4 4" xfId="11950"/>
    <cellStyle name="Input 2 4 7 2 5" xfId="11951"/>
    <cellStyle name="Input 2 4 7 2 5 2" xfId="11952"/>
    <cellStyle name="Input 2 4 7 2 5 2 2" xfId="11953"/>
    <cellStyle name="Input 2 4 7 2 5 2 2 2" xfId="11954"/>
    <cellStyle name="Input 2 4 7 2 5 2 3" xfId="11955"/>
    <cellStyle name="Input 2 4 7 2 5 3" xfId="11956"/>
    <cellStyle name="Input 2 4 7 2 5 4" xfId="11957"/>
    <cellStyle name="Input 2 4 7 2 6" xfId="11958"/>
    <cellStyle name="Input 2 4 7 2 6 2" xfId="11959"/>
    <cellStyle name="Input 2 4 7 2 6 2 2" xfId="11960"/>
    <cellStyle name="Input 2 4 7 2 6 2 2 2" xfId="11961"/>
    <cellStyle name="Input 2 4 7 2 6 2 3" xfId="11962"/>
    <cellStyle name="Input 2 4 7 2 6 3" xfId="11963"/>
    <cellStyle name="Input 2 4 7 2 6 4" xfId="11964"/>
    <cellStyle name="Input 2 4 7 2 7" xfId="11965"/>
    <cellStyle name="Input 2 4 7 2 7 2" xfId="11966"/>
    <cellStyle name="Input 2 4 7 2 7 2 2" xfId="11967"/>
    <cellStyle name="Input 2 4 7 2 7 3" xfId="11968"/>
    <cellStyle name="Input 2 4 7 2 8" xfId="11969"/>
    <cellStyle name="Input 2 4 7 2 9" xfId="11970"/>
    <cellStyle name="Input 2 4 7 3" xfId="11971"/>
    <cellStyle name="Input 2 4 7 3 2" xfId="11972"/>
    <cellStyle name="Input 2 4 7 3 2 2" xfId="11973"/>
    <cellStyle name="Input 2 4 7 3 2 2 2" xfId="11974"/>
    <cellStyle name="Input 2 4 7 3 2 2 2 2" xfId="11975"/>
    <cellStyle name="Input 2 4 7 3 2 2 3" xfId="11976"/>
    <cellStyle name="Input 2 4 7 3 2 3" xfId="11977"/>
    <cellStyle name="Input 2 4 7 3 2 4" xfId="11978"/>
    <cellStyle name="Input 2 4 7 3 3" xfId="11979"/>
    <cellStyle name="Input 2 4 7 3 3 2" xfId="11980"/>
    <cellStyle name="Input 2 4 7 3 3 2 2" xfId="11981"/>
    <cellStyle name="Input 2 4 7 3 3 3" xfId="11982"/>
    <cellStyle name="Input 2 4 7 3 4" xfId="11983"/>
    <cellStyle name="Input 2 4 7 3 5" xfId="11984"/>
    <cellStyle name="Input 2 4 7 4" xfId="11985"/>
    <cellStyle name="Input 2 4 7 4 2" xfId="11986"/>
    <cellStyle name="Input 2 4 7 4 2 2" xfId="11987"/>
    <cellStyle name="Input 2 4 7 4 2 2 2" xfId="11988"/>
    <cellStyle name="Input 2 4 7 4 2 3" xfId="11989"/>
    <cellStyle name="Input 2 4 7 4 3" xfId="11990"/>
    <cellStyle name="Input 2 4 7 4 4" xfId="11991"/>
    <cellStyle name="Input 2 4 7 5" xfId="11992"/>
    <cellStyle name="Input 2 4 7 5 2" xfId="11993"/>
    <cellStyle name="Input 2 4 7 5 2 2" xfId="11994"/>
    <cellStyle name="Input 2 4 7 5 2 2 2" xfId="11995"/>
    <cellStyle name="Input 2 4 7 5 2 3" xfId="11996"/>
    <cellStyle name="Input 2 4 7 5 3" xfId="11997"/>
    <cellStyle name="Input 2 4 7 5 4" xfId="11998"/>
    <cellStyle name="Input 2 4 7 6" xfId="11999"/>
    <cellStyle name="Input 2 4 7 6 2" xfId="12000"/>
    <cellStyle name="Input 2 4 7 6 2 2" xfId="12001"/>
    <cellStyle name="Input 2 4 7 6 2 2 2" xfId="12002"/>
    <cellStyle name="Input 2 4 7 6 2 3" xfId="12003"/>
    <cellStyle name="Input 2 4 7 6 3" xfId="12004"/>
    <cellStyle name="Input 2 4 7 6 4" xfId="12005"/>
    <cellStyle name="Input 2 4 7 7" xfId="12006"/>
    <cellStyle name="Input 2 4 7 7 2" xfId="12007"/>
    <cellStyle name="Input 2 4 7 7 2 2" xfId="12008"/>
    <cellStyle name="Input 2 4 7 7 2 2 2" xfId="12009"/>
    <cellStyle name="Input 2 4 7 7 2 3" xfId="12010"/>
    <cellStyle name="Input 2 4 7 7 3" xfId="12011"/>
    <cellStyle name="Input 2 4 7 7 4" xfId="12012"/>
    <cellStyle name="Input 2 4 7 8" xfId="12013"/>
    <cellStyle name="Input 2 4 7 8 2" xfId="12014"/>
    <cellStyle name="Input 2 4 7 8 2 2" xfId="12015"/>
    <cellStyle name="Input 2 4 7 8 3" xfId="12016"/>
    <cellStyle name="Input 2 4 7 9" xfId="12017"/>
    <cellStyle name="Input 2 4 8" xfId="12018"/>
    <cellStyle name="Input 2 4 8 10" xfId="12019"/>
    <cellStyle name="Input 2 4 8 2" xfId="12020"/>
    <cellStyle name="Input 2 4 8 2 2" xfId="12021"/>
    <cellStyle name="Input 2 4 8 2 2 2" xfId="12022"/>
    <cellStyle name="Input 2 4 8 2 2 2 2" xfId="12023"/>
    <cellStyle name="Input 2 4 8 2 2 2 2 2" xfId="12024"/>
    <cellStyle name="Input 2 4 8 2 2 2 3" xfId="12025"/>
    <cellStyle name="Input 2 4 8 2 2 3" xfId="12026"/>
    <cellStyle name="Input 2 4 8 2 2 4" xfId="12027"/>
    <cellStyle name="Input 2 4 8 2 3" xfId="12028"/>
    <cellStyle name="Input 2 4 8 2 3 2" xfId="12029"/>
    <cellStyle name="Input 2 4 8 2 3 2 2" xfId="12030"/>
    <cellStyle name="Input 2 4 8 2 3 2 2 2" xfId="12031"/>
    <cellStyle name="Input 2 4 8 2 3 2 3" xfId="12032"/>
    <cellStyle name="Input 2 4 8 2 3 3" xfId="12033"/>
    <cellStyle name="Input 2 4 8 2 3 4" xfId="12034"/>
    <cellStyle name="Input 2 4 8 2 4" xfId="12035"/>
    <cellStyle name="Input 2 4 8 2 4 2" xfId="12036"/>
    <cellStyle name="Input 2 4 8 2 4 2 2" xfId="12037"/>
    <cellStyle name="Input 2 4 8 2 4 2 2 2" xfId="12038"/>
    <cellStyle name="Input 2 4 8 2 4 2 3" xfId="12039"/>
    <cellStyle name="Input 2 4 8 2 4 3" xfId="12040"/>
    <cellStyle name="Input 2 4 8 2 4 4" xfId="12041"/>
    <cellStyle name="Input 2 4 8 2 5" xfId="12042"/>
    <cellStyle name="Input 2 4 8 2 5 2" xfId="12043"/>
    <cellStyle name="Input 2 4 8 2 5 2 2" xfId="12044"/>
    <cellStyle name="Input 2 4 8 2 5 2 2 2" xfId="12045"/>
    <cellStyle name="Input 2 4 8 2 5 2 3" xfId="12046"/>
    <cellStyle name="Input 2 4 8 2 5 3" xfId="12047"/>
    <cellStyle name="Input 2 4 8 2 5 4" xfId="12048"/>
    <cellStyle name="Input 2 4 8 2 6" xfId="12049"/>
    <cellStyle name="Input 2 4 8 2 6 2" xfId="12050"/>
    <cellStyle name="Input 2 4 8 2 6 2 2" xfId="12051"/>
    <cellStyle name="Input 2 4 8 2 6 2 2 2" xfId="12052"/>
    <cellStyle name="Input 2 4 8 2 6 2 3" xfId="12053"/>
    <cellStyle name="Input 2 4 8 2 6 3" xfId="12054"/>
    <cellStyle name="Input 2 4 8 2 6 4" xfId="12055"/>
    <cellStyle name="Input 2 4 8 2 7" xfId="12056"/>
    <cellStyle name="Input 2 4 8 2 7 2" xfId="12057"/>
    <cellStyle name="Input 2 4 8 2 7 2 2" xfId="12058"/>
    <cellStyle name="Input 2 4 8 2 7 3" xfId="12059"/>
    <cellStyle name="Input 2 4 8 2 8" xfId="12060"/>
    <cellStyle name="Input 2 4 8 2 9" xfId="12061"/>
    <cellStyle name="Input 2 4 8 3" xfId="12062"/>
    <cellStyle name="Input 2 4 8 3 2" xfId="12063"/>
    <cellStyle name="Input 2 4 8 3 2 2" xfId="12064"/>
    <cellStyle name="Input 2 4 8 3 2 2 2" xfId="12065"/>
    <cellStyle name="Input 2 4 8 3 2 2 2 2" xfId="12066"/>
    <cellStyle name="Input 2 4 8 3 2 2 3" xfId="12067"/>
    <cellStyle name="Input 2 4 8 3 2 3" xfId="12068"/>
    <cellStyle name="Input 2 4 8 3 2 4" xfId="12069"/>
    <cellStyle name="Input 2 4 8 3 3" xfId="12070"/>
    <cellStyle name="Input 2 4 8 3 3 2" xfId="12071"/>
    <cellStyle name="Input 2 4 8 3 3 2 2" xfId="12072"/>
    <cellStyle name="Input 2 4 8 3 3 3" xfId="12073"/>
    <cellStyle name="Input 2 4 8 3 4" xfId="12074"/>
    <cellStyle name="Input 2 4 8 3 5" xfId="12075"/>
    <cellStyle name="Input 2 4 8 4" xfId="12076"/>
    <cellStyle name="Input 2 4 8 4 2" xfId="12077"/>
    <cellStyle name="Input 2 4 8 4 2 2" xfId="12078"/>
    <cellStyle name="Input 2 4 8 4 2 2 2" xfId="12079"/>
    <cellStyle name="Input 2 4 8 4 2 3" xfId="12080"/>
    <cellStyle name="Input 2 4 8 4 3" xfId="12081"/>
    <cellStyle name="Input 2 4 8 4 4" xfId="12082"/>
    <cellStyle name="Input 2 4 8 5" xfId="12083"/>
    <cellStyle name="Input 2 4 8 5 2" xfId="12084"/>
    <cellStyle name="Input 2 4 8 5 2 2" xfId="12085"/>
    <cellStyle name="Input 2 4 8 5 2 2 2" xfId="12086"/>
    <cellStyle name="Input 2 4 8 5 2 3" xfId="12087"/>
    <cellStyle name="Input 2 4 8 5 3" xfId="12088"/>
    <cellStyle name="Input 2 4 8 5 4" xfId="12089"/>
    <cellStyle name="Input 2 4 8 6" xfId="12090"/>
    <cellStyle name="Input 2 4 8 6 2" xfId="12091"/>
    <cellStyle name="Input 2 4 8 6 2 2" xfId="12092"/>
    <cellStyle name="Input 2 4 8 6 2 2 2" xfId="12093"/>
    <cellStyle name="Input 2 4 8 6 2 3" xfId="12094"/>
    <cellStyle name="Input 2 4 8 6 3" xfId="12095"/>
    <cellStyle name="Input 2 4 8 6 4" xfId="12096"/>
    <cellStyle name="Input 2 4 8 7" xfId="12097"/>
    <cellStyle name="Input 2 4 8 7 2" xfId="12098"/>
    <cellStyle name="Input 2 4 8 7 2 2" xfId="12099"/>
    <cellStyle name="Input 2 4 8 7 2 2 2" xfId="12100"/>
    <cellStyle name="Input 2 4 8 7 2 3" xfId="12101"/>
    <cellStyle name="Input 2 4 8 7 3" xfId="12102"/>
    <cellStyle name="Input 2 4 8 7 4" xfId="12103"/>
    <cellStyle name="Input 2 4 8 8" xfId="12104"/>
    <cellStyle name="Input 2 4 8 8 2" xfId="12105"/>
    <cellStyle name="Input 2 4 8 8 2 2" xfId="12106"/>
    <cellStyle name="Input 2 4 8 8 3" xfId="12107"/>
    <cellStyle name="Input 2 4 8 9" xfId="12108"/>
    <cellStyle name="Input 2 4 9" xfId="12109"/>
    <cellStyle name="Input 2 4 9 2" xfId="12110"/>
    <cellStyle name="Input 2 4 9 2 2" xfId="12111"/>
    <cellStyle name="Input 2 4 9 2 2 2" xfId="12112"/>
    <cellStyle name="Input 2 4 9 2 2 2 2" xfId="12113"/>
    <cellStyle name="Input 2 4 9 2 2 3" xfId="12114"/>
    <cellStyle name="Input 2 4 9 2 3" xfId="12115"/>
    <cellStyle name="Input 2 4 9 2 4" xfId="12116"/>
    <cellStyle name="Input 2 4 9 3" xfId="12117"/>
    <cellStyle name="Input 2 4 9 3 2" xfId="12118"/>
    <cellStyle name="Input 2 4 9 3 2 2" xfId="12119"/>
    <cellStyle name="Input 2 4 9 3 2 2 2" xfId="12120"/>
    <cellStyle name="Input 2 4 9 3 2 3" xfId="12121"/>
    <cellStyle name="Input 2 4 9 3 3" xfId="12122"/>
    <cellStyle name="Input 2 4 9 3 4" xfId="12123"/>
    <cellStyle name="Input 2 4 9 4" xfId="12124"/>
    <cellStyle name="Input 2 4 9 4 2" xfId="12125"/>
    <cellStyle name="Input 2 4 9 4 2 2" xfId="12126"/>
    <cellStyle name="Input 2 4 9 4 2 2 2" xfId="12127"/>
    <cellStyle name="Input 2 4 9 4 2 3" xfId="12128"/>
    <cellStyle name="Input 2 4 9 4 3" xfId="12129"/>
    <cellStyle name="Input 2 4 9 4 4" xfId="12130"/>
    <cellStyle name="Input 2 4 9 5" xfId="12131"/>
    <cellStyle name="Input 2 4 9 5 2" xfId="12132"/>
    <cellStyle name="Input 2 4 9 5 2 2" xfId="12133"/>
    <cellStyle name="Input 2 4 9 5 2 2 2" xfId="12134"/>
    <cellStyle name="Input 2 4 9 5 2 3" xfId="12135"/>
    <cellStyle name="Input 2 4 9 5 3" xfId="12136"/>
    <cellStyle name="Input 2 4 9 5 4" xfId="12137"/>
    <cellStyle name="Input 2 4 9 6" xfId="12138"/>
    <cellStyle name="Input 2 4 9 6 2" xfId="12139"/>
    <cellStyle name="Input 2 4 9 6 2 2" xfId="12140"/>
    <cellStyle name="Input 2 4 9 6 2 2 2" xfId="12141"/>
    <cellStyle name="Input 2 4 9 6 2 3" xfId="12142"/>
    <cellStyle name="Input 2 4 9 6 3" xfId="12143"/>
    <cellStyle name="Input 2 4 9 6 4" xfId="12144"/>
    <cellStyle name="Input 2 4 9 7" xfId="12145"/>
    <cellStyle name="Input 2 4 9 7 2" xfId="12146"/>
    <cellStyle name="Input 2 4 9 7 2 2" xfId="12147"/>
    <cellStyle name="Input 2 4 9 7 3" xfId="12148"/>
    <cellStyle name="Input 2 4 9 8" xfId="12149"/>
    <cellStyle name="Input 2 4 9 9" xfId="12150"/>
    <cellStyle name="Input 2 4_Subsidy" xfId="12151"/>
    <cellStyle name="Input 2 40" xfId="12152"/>
    <cellStyle name="Input 2 41" xfId="12153"/>
    <cellStyle name="Input 2 42" xfId="12154"/>
    <cellStyle name="Input 2 43" xfId="12155"/>
    <cellStyle name="Input 2 44" xfId="12156"/>
    <cellStyle name="Input 2 45" xfId="12157"/>
    <cellStyle name="Input 2 46" xfId="12158"/>
    <cellStyle name="Input 2 47" xfId="12159"/>
    <cellStyle name="Input 2 48" xfId="12160"/>
    <cellStyle name="Input 2 49" xfId="12161"/>
    <cellStyle name="Input 2 5" xfId="12162"/>
    <cellStyle name="Input 2 5 10" xfId="12163"/>
    <cellStyle name="Input 2 5 10 2" xfId="12164"/>
    <cellStyle name="Input 2 5 10 2 2" xfId="12165"/>
    <cellStyle name="Input 2 5 10 2 2 2" xfId="12166"/>
    <cellStyle name="Input 2 5 10 2 2 2 2" xfId="12167"/>
    <cellStyle name="Input 2 5 10 2 2 3" xfId="12168"/>
    <cellStyle name="Input 2 5 10 2 3" xfId="12169"/>
    <cellStyle name="Input 2 5 10 2 4" xfId="12170"/>
    <cellStyle name="Input 2 5 10 3" xfId="12171"/>
    <cellStyle name="Input 2 5 10 3 2" xfId="12172"/>
    <cellStyle name="Input 2 5 10 3 2 2" xfId="12173"/>
    <cellStyle name="Input 2 5 10 3 3" xfId="12174"/>
    <cellStyle name="Input 2 5 10 4" xfId="12175"/>
    <cellStyle name="Input 2 5 10 5" xfId="12176"/>
    <cellStyle name="Input 2 5 11" xfId="12177"/>
    <cellStyle name="Input 2 5 11 2" xfId="12178"/>
    <cellStyle name="Input 2 5 11 2 2" xfId="12179"/>
    <cellStyle name="Input 2 5 11 2 2 2" xfId="12180"/>
    <cellStyle name="Input 2 5 11 2 3" xfId="12181"/>
    <cellStyle name="Input 2 5 11 3" xfId="12182"/>
    <cellStyle name="Input 2 5 11 4" xfId="12183"/>
    <cellStyle name="Input 2 5 12" xfId="12184"/>
    <cellStyle name="Input 2 5 12 2" xfId="12185"/>
    <cellStyle name="Input 2 5 12 2 2" xfId="12186"/>
    <cellStyle name="Input 2 5 12 2 2 2" xfId="12187"/>
    <cellStyle name="Input 2 5 12 2 3" xfId="12188"/>
    <cellStyle name="Input 2 5 12 3" xfId="12189"/>
    <cellStyle name="Input 2 5 12 4" xfId="12190"/>
    <cellStyle name="Input 2 5 13" xfId="12191"/>
    <cellStyle name="Input 2 5 13 2" xfId="12192"/>
    <cellStyle name="Input 2 5 13 2 2" xfId="12193"/>
    <cellStyle name="Input 2 5 13 2 2 2" xfId="12194"/>
    <cellStyle name="Input 2 5 13 2 3" xfId="12195"/>
    <cellStyle name="Input 2 5 13 3" xfId="12196"/>
    <cellStyle name="Input 2 5 13 4" xfId="12197"/>
    <cellStyle name="Input 2 5 14" xfId="12198"/>
    <cellStyle name="Input 2 5 14 2" xfId="12199"/>
    <cellStyle name="Input 2 5 14 2 2" xfId="12200"/>
    <cellStyle name="Input 2 5 14 2 2 2" xfId="12201"/>
    <cellStyle name="Input 2 5 14 2 3" xfId="12202"/>
    <cellStyle name="Input 2 5 14 3" xfId="12203"/>
    <cellStyle name="Input 2 5 14 4" xfId="12204"/>
    <cellStyle name="Input 2 5 15" xfId="12205"/>
    <cellStyle name="Input 2 5 15 2" xfId="12206"/>
    <cellStyle name="Input 2 5 15 2 2" xfId="12207"/>
    <cellStyle name="Input 2 5 15 3" xfId="12208"/>
    <cellStyle name="Input 2 5 16" xfId="12209"/>
    <cellStyle name="Input 2 5 17" xfId="12210"/>
    <cellStyle name="Input 2 5 2" xfId="12211"/>
    <cellStyle name="Input 2 5 2 10" xfId="12212"/>
    <cellStyle name="Input 2 5 2 11" xfId="12213"/>
    <cellStyle name="Input 2 5 2 2" xfId="12214"/>
    <cellStyle name="Input 2 5 2 2 10" xfId="12215"/>
    <cellStyle name="Input 2 5 2 2 2" xfId="12216"/>
    <cellStyle name="Input 2 5 2 2 2 2" xfId="12217"/>
    <cellStyle name="Input 2 5 2 2 2 2 2" xfId="12218"/>
    <cellStyle name="Input 2 5 2 2 2 2 2 2" xfId="12219"/>
    <cellStyle name="Input 2 5 2 2 2 2 2 2 2" xfId="12220"/>
    <cellStyle name="Input 2 5 2 2 2 2 2 3" xfId="12221"/>
    <cellStyle name="Input 2 5 2 2 2 2 3" xfId="12222"/>
    <cellStyle name="Input 2 5 2 2 2 2 4" xfId="12223"/>
    <cellStyle name="Input 2 5 2 2 2 3" xfId="12224"/>
    <cellStyle name="Input 2 5 2 2 2 3 2" xfId="12225"/>
    <cellStyle name="Input 2 5 2 2 2 3 2 2" xfId="12226"/>
    <cellStyle name="Input 2 5 2 2 2 3 2 2 2" xfId="12227"/>
    <cellStyle name="Input 2 5 2 2 2 3 2 3" xfId="12228"/>
    <cellStyle name="Input 2 5 2 2 2 3 3" xfId="12229"/>
    <cellStyle name="Input 2 5 2 2 2 3 4" xfId="12230"/>
    <cellStyle name="Input 2 5 2 2 2 4" xfId="12231"/>
    <cellStyle name="Input 2 5 2 2 2 4 2" xfId="12232"/>
    <cellStyle name="Input 2 5 2 2 2 4 2 2" xfId="12233"/>
    <cellStyle name="Input 2 5 2 2 2 4 2 2 2" xfId="12234"/>
    <cellStyle name="Input 2 5 2 2 2 4 2 3" xfId="12235"/>
    <cellStyle name="Input 2 5 2 2 2 4 3" xfId="12236"/>
    <cellStyle name="Input 2 5 2 2 2 4 4" xfId="12237"/>
    <cellStyle name="Input 2 5 2 2 2 5" xfId="12238"/>
    <cellStyle name="Input 2 5 2 2 2 5 2" xfId="12239"/>
    <cellStyle name="Input 2 5 2 2 2 5 2 2" xfId="12240"/>
    <cellStyle name="Input 2 5 2 2 2 5 2 2 2" xfId="12241"/>
    <cellStyle name="Input 2 5 2 2 2 5 2 3" xfId="12242"/>
    <cellStyle name="Input 2 5 2 2 2 5 3" xfId="12243"/>
    <cellStyle name="Input 2 5 2 2 2 5 4" xfId="12244"/>
    <cellStyle name="Input 2 5 2 2 2 6" xfId="12245"/>
    <cellStyle name="Input 2 5 2 2 2 6 2" xfId="12246"/>
    <cellStyle name="Input 2 5 2 2 2 6 2 2" xfId="12247"/>
    <cellStyle name="Input 2 5 2 2 2 6 2 2 2" xfId="12248"/>
    <cellStyle name="Input 2 5 2 2 2 6 2 3" xfId="12249"/>
    <cellStyle name="Input 2 5 2 2 2 6 3" xfId="12250"/>
    <cellStyle name="Input 2 5 2 2 2 6 4" xfId="12251"/>
    <cellStyle name="Input 2 5 2 2 2 7" xfId="12252"/>
    <cellStyle name="Input 2 5 2 2 2 7 2" xfId="12253"/>
    <cellStyle name="Input 2 5 2 2 2 7 2 2" xfId="12254"/>
    <cellStyle name="Input 2 5 2 2 2 7 3" xfId="12255"/>
    <cellStyle name="Input 2 5 2 2 2 8" xfId="12256"/>
    <cellStyle name="Input 2 5 2 2 2 9" xfId="12257"/>
    <cellStyle name="Input 2 5 2 2 3" xfId="12258"/>
    <cellStyle name="Input 2 5 2 2 3 2" xfId="12259"/>
    <cellStyle name="Input 2 5 2 2 3 2 2" xfId="12260"/>
    <cellStyle name="Input 2 5 2 2 3 2 2 2" xfId="12261"/>
    <cellStyle name="Input 2 5 2 2 3 2 2 2 2" xfId="12262"/>
    <cellStyle name="Input 2 5 2 2 3 2 2 3" xfId="12263"/>
    <cellStyle name="Input 2 5 2 2 3 2 3" xfId="12264"/>
    <cellStyle name="Input 2 5 2 2 3 2 4" xfId="12265"/>
    <cellStyle name="Input 2 5 2 2 3 3" xfId="12266"/>
    <cellStyle name="Input 2 5 2 2 3 3 2" xfId="12267"/>
    <cellStyle name="Input 2 5 2 2 3 3 2 2" xfId="12268"/>
    <cellStyle name="Input 2 5 2 2 3 3 3" xfId="12269"/>
    <cellStyle name="Input 2 5 2 2 3 4" xfId="12270"/>
    <cellStyle name="Input 2 5 2 2 3 5" xfId="12271"/>
    <cellStyle name="Input 2 5 2 2 4" xfId="12272"/>
    <cellStyle name="Input 2 5 2 2 4 2" xfId="12273"/>
    <cellStyle name="Input 2 5 2 2 4 2 2" xfId="12274"/>
    <cellStyle name="Input 2 5 2 2 4 2 2 2" xfId="12275"/>
    <cellStyle name="Input 2 5 2 2 4 2 3" xfId="12276"/>
    <cellStyle name="Input 2 5 2 2 4 3" xfId="12277"/>
    <cellStyle name="Input 2 5 2 2 4 4" xfId="12278"/>
    <cellStyle name="Input 2 5 2 2 5" xfId="12279"/>
    <cellStyle name="Input 2 5 2 2 5 2" xfId="12280"/>
    <cellStyle name="Input 2 5 2 2 5 2 2" xfId="12281"/>
    <cellStyle name="Input 2 5 2 2 5 2 2 2" xfId="12282"/>
    <cellStyle name="Input 2 5 2 2 5 2 3" xfId="12283"/>
    <cellStyle name="Input 2 5 2 2 5 3" xfId="12284"/>
    <cellStyle name="Input 2 5 2 2 5 4" xfId="12285"/>
    <cellStyle name="Input 2 5 2 2 6" xfId="12286"/>
    <cellStyle name="Input 2 5 2 2 6 2" xfId="12287"/>
    <cellStyle name="Input 2 5 2 2 6 2 2" xfId="12288"/>
    <cellStyle name="Input 2 5 2 2 6 2 2 2" xfId="12289"/>
    <cellStyle name="Input 2 5 2 2 6 2 3" xfId="12290"/>
    <cellStyle name="Input 2 5 2 2 6 3" xfId="12291"/>
    <cellStyle name="Input 2 5 2 2 6 4" xfId="12292"/>
    <cellStyle name="Input 2 5 2 2 7" xfId="12293"/>
    <cellStyle name="Input 2 5 2 2 7 2" xfId="12294"/>
    <cellStyle name="Input 2 5 2 2 7 2 2" xfId="12295"/>
    <cellStyle name="Input 2 5 2 2 7 2 2 2" xfId="12296"/>
    <cellStyle name="Input 2 5 2 2 7 2 3" xfId="12297"/>
    <cellStyle name="Input 2 5 2 2 7 3" xfId="12298"/>
    <cellStyle name="Input 2 5 2 2 7 4" xfId="12299"/>
    <cellStyle name="Input 2 5 2 2 8" xfId="12300"/>
    <cellStyle name="Input 2 5 2 2 8 2" xfId="12301"/>
    <cellStyle name="Input 2 5 2 2 8 2 2" xfId="12302"/>
    <cellStyle name="Input 2 5 2 2 8 3" xfId="12303"/>
    <cellStyle name="Input 2 5 2 2 9" xfId="12304"/>
    <cellStyle name="Input 2 5 2 3" xfId="12305"/>
    <cellStyle name="Input 2 5 2 3 2" xfId="12306"/>
    <cellStyle name="Input 2 5 2 3 2 2" xfId="12307"/>
    <cellStyle name="Input 2 5 2 3 2 2 2" xfId="12308"/>
    <cellStyle name="Input 2 5 2 3 2 2 2 2" xfId="12309"/>
    <cellStyle name="Input 2 5 2 3 2 2 3" xfId="12310"/>
    <cellStyle name="Input 2 5 2 3 2 3" xfId="12311"/>
    <cellStyle name="Input 2 5 2 3 2 4" xfId="12312"/>
    <cellStyle name="Input 2 5 2 3 3" xfId="12313"/>
    <cellStyle name="Input 2 5 2 3 3 2" xfId="12314"/>
    <cellStyle name="Input 2 5 2 3 3 2 2" xfId="12315"/>
    <cellStyle name="Input 2 5 2 3 3 2 2 2" xfId="12316"/>
    <cellStyle name="Input 2 5 2 3 3 2 3" xfId="12317"/>
    <cellStyle name="Input 2 5 2 3 3 3" xfId="12318"/>
    <cellStyle name="Input 2 5 2 3 3 4" xfId="12319"/>
    <cellStyle name="Input 2 5 2 3 4" xfId="12320"/>
    <cellStyle name="Input 2 5 2 3 4 2" xfId="12321"/>
    <cellStyle name="Input 2 5 2 3 4 2 2" xfId="12322"/>
    <cellStyle name="Input 2 5 2 3 4 2 2 2" xfId="12323"/>
    <cellStyle name="Input 2 5 2 3 4 2 3" xfId="12324"/>
    <cellStyle name="Input 2 5 2 3 4 3" xfId="12325"/>
    <cellStyle name="Input 2 5 2 3 4 4" xfId="12326"/>
    <cellStyle name="Input 2 5 2 3 5" xfId="12327"/>
    <cellStyle name="Input 2 5 2 3 5 2" xfId="12328"/>
    <cellStyle name="Input 2 5 2 3 5 2 2" xfId="12329"/>
    <cellStyle name="Input 2 5 2 3 5 2 2 2" xfId="12330"/>
    <cellStyle name="Input 2 5 2 3 5 2 3" xfId="12331"/>
    <cellStyle name="Input 2 5 2 3 5 3" xfId="12332"/>
    <cellStyle name="Input 2 5 2 3 5 4" xfId="12333"/>
    <cellStyle name="Input 2 5 2 3 6" xfId="12334"/>
    <cellStyle name="Input 2 5 2 3 6 2" xfId="12335"/>
    <cellStyle name="Input 2 5 2 3 6 2 2" xfId="12336"/>
    <cellStyle name="Input 2 5 2 3 6 2 2 2" xfId="12337"/>
    <cellStyle name="Input 2 5 2 3 6 2 3" xfId="12338"/>
    <cellStyle name="Input 2 5 2 3 6 3" xfId="12339"/>
    <cellStyle name="Input 2 5 2 3 6 4" xfId="12340"/>
    <cellStyle name="Input 2 5 2 3 7" xfId="12341"/>
    <cellStyle name="Input 2 5 2 3 7 2" xfId="12342"/>
    <cellStyle name="Input 2 5 2 3 7 2 2" xfId="12343"/>
    <cellStyle name="Input 2 5 2 3 7 3" xfId="12344"/>
    <cellStyle name="Input 2 5 2 3 8" xfId="12345"/>
    <cellStyle name="Input 2 5 2 3 9" xfId="12346"/>
    <cellStyle name="Input 2 5 2 4" xfId="12347"/>
    <cellStyle name="Input 2 5 2 4 2" xfId="12348"/>
    <cellStyle name="Input 2 5 2 4 2 2" xfId="12349"/>
    <cellStyle name="Input 2 5 2 4 2 2 2" xfId="12350"/>
    <cellStyle name="Input 2 5 2 4 2 2 2 2" xfId="12351"/>
    <cellStyle name="Input 2 5 2 4 2 2 3" xfId="12352"/>
    <cellStyle name="Input 2 5 2 4 2 3" xfId="12353"/>
    <cellStyle name="Input 2 5 2 4 2 4" xfId="12354"/>
    <cellStyle name="Input 2 5 2 4 3" xfId="12355"/>
    <cellStyle name="Input 2 5 2 4 3 2" xfId="12356"/>
    <cellStyle name="Input 2 5 2 4 3 2 2" xfId="12357"/>
    <cellStyle name="Input 2 5 2 4 3 3" xfId="12358"/>
    <cellStyle name="Input 2 5 2 4 4" xfId="12359"/>
    <cellStyle name="Input 2 5 2 4 5" xfId="12360"/>
    <cellStyle name="Input 2 5 2 5" xfId="12361"/>
    <cellStyle name="Input 2 5 2 5 2" xfId="12362"/>
    <cellStyle name="Input 2 5 2 5 2 2" xfId="12363"/>
    <cellStyle name="Input 2 5 2 5 2 2 2" xfId="12364"/>
    <cellStyle name="Input 2 5 2 5 2 3" xfId="12365"/>
    <cellStyle name="Input 2 5 2 5 3" xfId="12366"/>
    <cellStyle name="Input 2 5 2 5 4" xfId="12367"/>
    <cellStyle name="Input 2 5 2 6" xfId="12368"/>
    <cellStyle name="Input 2 5 2 6 2" xfId="12369"/>
    <cellStyle name="Input 2 5 2 6 2 2" xfId="12370"/>
    <cellStyle name="Input 2 5 2 6 2 2 2" xfId="12371"/>
    <cellStyle name="Input 2 5 2 6 2 3" xfId="12372"/>
    <cellStyle name="Input 2 5 2 6 3" xfId="12373"/>
    <cellStyle name="Input 2 5 2 6 4" xfId="12374"/>
    <cellStyle name="Input 2 5 2 7" xfId="12375"/>
    <cellStyle name="Input 2 5 2 7 2" xfId="12376"/>
    <cellStyle name="Input 2 5 2 7 2 2" xfId="12377"/>
    <cellStyle name="Input 2 5 2 7 2 2 2" xfId="12378"/>
    <cellStyle name="Input 2 5 2 7 2 3" xfId="12379"/>
    <cellStyle name="Input 2 5 2 7 3" xfId="12380"/>
    <cellStyle name="Input 2 5 2 7 4" xfId="12381"/>
    <cellStyle name="Input 2 5 2 8" xfId="12382"/>
    <cellStyle name="Input 2 5 2 8 2" xfId="12383"/>
    <cellStyle name="Input 2 5 2 8 2 2" xfId="12384"/>
    <cellStyle name="Input 2 5 2 8 2 2 2" xfId="12385"/>
    <cellStyle name="Input 2 5 2 8 2 3" xfId="12386"/>
    <cellStyle name="Input 2 5 2 8 3" xfId="12387"/>
    <cellStyle name="Input 2 5 2 8 4" xfId="12388"/>
    <cellStyle name="Input 2 5 2 9" xfId="12389"/>
    <cellStyle name="Input 2 5 2 9 2" xfId="12390"/>
    <cellStyle name="Input 2 5 2 9 2 2" xfId="12391"/>
    <cellStyle name="Input 2 5 2 9 3" xfId="12392"/>
    <cellStyle name="Input 2 5 2_Subsidy" xfId="12393"/>
    <cellStyle name="Input 2 5 3" xfId="12394"/>
    <cellStyle name="Input 2 5 3 10" xfId="12395"/>
    <cellStyle name="Input 2 5 3 2" xfId="12396"/>
    <cellStyle name="Input 2 5 3 2 2" xfId="12397"/>
    <cellStyle name="Input 2 5 3 2 2 2" xfId="12398"/>
    <cellStyle name="Input 2 5 3 2 2 2 2" xfId="12399"/>
    <cellStyle name="Input 2 5 3 2 2 2 2 2" xfId="12400"/>
    <cellStyle name="Input 2 5 3 2 2 2 3" xfId="12401"/>
    <cellStyle name="Input 2 5 3 2 2 3" xfId="12402"/>
    <cellStyle name="Input 2 5 3 2 2 4" xfId="12403"/>
    <cellStyle name="Input 2 5 3 2 3" xfId="12404"/>
    <cellStyle name="Input 2 5 3 2 3 2" xfId="12405"/>
    <cellStyle name="Input 2 5 3 2 3 2 2" xfId="12406"/>
    <cellStyle name="Input 2 5 3 2 3 2 2 2" xfId="12407"/>
    <cellStyle name="Input 2 5 3 2 3 2 3" xfId="12408"/>
    <cellStyle name="Input 2 5 3 2 3 3" xfId="12409"/>
    <cellStyle name="Input 2 5 3 2 3 4" xfId="12410"/>
    <cellStyle name="Input 2 5 3 2 4" xfId="12411"/>
    <cellStyle name="Input 2 5 3 2 4 2" xfId="12412"/>
    <cellStyle name="Input 2 5 3 2 4 2 2" xfId="12413"/>
    <cellStyle name="Input 2 5 3 2 4 2 2 2" xfId="12414"/>
    <cellStyle name="Input 2 5 3 2 4 2 3" xfId="12415"/>
    <cellStyle name="Input 2 5 3 2 4 3" xfId="12416"/>
    <cellStyle name="Input 2 5 3 2 4 4" xfId="12417"/>
    <cellStyle name="Input 2 5 3 2 5" xfId="12418"/>
    <cellStyle name="Input 2 5 3 2 5 2" xfId="12419"/>
    <cellStyle name="Input 2 5 3 2 5 2 2" xfId="12420"/>
    <cellStyle name="Input 2 5 3 2 5 2 2 2" xfId="12421"/>
    <cellStyle name="Input 2 5 3 2 5 2 3" xfId="12422"/>
    <cellStyle name="Input 2 5 3 2 5 3" xfId="12423"/>
    <cellStyle name="Input 2 5 3 2 5 4" xfId="12424"/>
    <cellStyle name="Input 2 5 3 2 6" xfId="12425"/>
    <cellStyle name="Input 2 5 3 2 6 2" xfId="12426"/>
    <cellStyle name="Input 2 5 3 2 6 2 2" xfId="12427"/>
    <cellStyle name="Input 2 5 3 2 6 2 2 2" xfId="12428"/>
    <cellStyle name="Input 2 5 3 2 6 2 3" xfId="12429"/>
    <cellStyle name="Input 2 5 3 2 6 3" xfId="12430"/>
    <cellStyle name="Input 2 5 3 2 6 4" xfId="12431"/>
    <cellStyle name="Input 2 5 3 2 7" xfId="12432"/>
    <cellStyle name="Input 2 5 3 2 7 2" xfId="12433"/>
    <cellStyle name="Input 2 5 3 2 7 2 2" xfId="12434"/>
    <cellStyle name="Input 2 5 3 2 7 3" xfId="12435"/>
    <cellStyle name="Input 2 5 3 2 8" xfId="12436"/>
    <cellStyle name="Input 2 5 3 2 9" xfId="12437"/>
    <cellStyle name="Input 2 5 3 3" xfId="12438"/>
    <cellStyle name="Input 2 5 3 3 2" xfId="12439"/>
    <cellStyle name="Input 2 5 3 3 2 2" xfId="12440"/>
    <cellStyle name="Input 2 5 3 3 2 2 2" xfId="12441"/>
    <cellStyle name="Input 2 5 3 3 2 2 2 2" xfId="12442"/>
    <cellStyle name="Input 2 5 3 3 2 2 3" xfId="12443"/>
    <cellStyle name="Input 2 5 3 3 2 3" xfId="12444"/>
    <cellStyle name="Input 2 5 3 3 2 4" xfId="12445"/>
    <cellStyle name="Input 2 5 3 3 3" xfId="12446"/>
    <cellStyle name="Input 2 5 3 3 3 2" xfId="12447"/>
    <cellStyle name="Input 2 5 3 3 3 2 2" xfId="12448"/>
    <cellStyle name="Input 2 5 3 3 3 3" xfId="12449"/>
    <cellStyle name="Input 2 5 3 3 4" xfId="12450"/>
    <cellStyle name="Input 2 5 3 3 5" xfId="12451"/>
    <cellStyle name="Input 2 5 3 4" xfId="12452"/>
    <cellStyle name="Input 2 5 3 4 2" xfId="12453"/>
    <cellStyle name="Input 2 5 3 4 2 2" xfId="12454"/>
    <cellStyle name="Input 2 5 3 4 2 2 2" xfId="12455"/>
    <cellStyle name="Input 2 5 3 4 2 3" xfId="12456"/>
    <cellStyle name="Input 2 5 3 4 3" xfId="12457"/>
    <cellStyle name="Input 2 5 3 4 4" xfId="12458"/>
    <cellStyle name="Input 2 5 3 5" xfId="12459"/>
    <cellStyle name="Input 2 5 3 5 2" xfId="12460"/>
    <cellStyle name="Input 2 5 3 5 2 2" xfId="12461"/>
    <cellStyle name="Input 2 5 3 5 2 2 2" xfId="12462"/>
    <cellStyle name="Input 2 5 3 5 2 3" xfId="12463"/>
    <cellStyle name="Input 2 5 3 5 3" xfId="12464"/>
    <cellStyle name="Input 2 5 3 5 4" xfId="12465"/>
    <cellStyle name="Input 2 5 3 6" xfId="12466"/>
    <cellStyle name="Input 2 5 3 6 2" xfId="12467"/>
    <cellStyle name="Input 2 5 3 6 2 2" xfId="12468"/>
    <cellStyle name="Input 2 5 3 6 2 2 2" xfId="12469"/>
    <cellStyle name="Input 2 5 3 6 2 3" xfId="12470"/>
    <cellStyle name="Input 2 5 3 6 3" xfId="12471"/>
    <cellStyle name="Input 2 5 3 6 4" xfId="12472"/>
    <cellStyle name="Input 2 5 3 7" xfId="12473"/>
    <cellStyle name="Input 2 5 3 7 2" xfId="12474"/>
    <cellStyle name="Input 2 5 3 7 2 2" xfId="12475"/>
    <cellStyle name="Input 2 5 3 7 2 2 2" xfId="12476"/>
    <cellStyle name="Input 2 5 3 7 2 3" xfId="12477"/>
    <cellStyle name="Input 2 5 3 7 3" xfId="12478"/>
    <cellStyle name="Input 2 5 3 7 4" xfId="12479"/>
    <cellStyle name="Input 2 5 3 8" xfId="12480"/>
    <cellStyle name="Input 2 5 3 8 2" xfId="12481"/>
    <cellStyle name="Input 2 5 3 8 2 2" xfId="12482"/>
    <cellStyle name="Input 2 5 3 8 3" xfId="12483"/>
    <cellStyle name="Input 2 5 3 9" xfId="12484"/>
    <cellStyle name="Input 2 5 4" xfId="12485"/>
    <cellStyle name="Input 2 5 4 10" xfId="12486"/>
    <cellStyle name="Input 2 5 4 2" xfId="12487"/>
    <cellStyle name="Input 2 5 4 2 2" xfId="12488"/>
    <cellStyle name="Input 2 5 4 2 2 2" xfId="12489"/>
    <cellStyle name="Input 2 5 4 2 2 2 2" xfId="12490"/>
    <cellStyle name="Input 2 5 4 2 2 2 2 2" xfId="12491"/>
    <cellStyle name="Input 2 5 4 2 2 2 3" xfId="12492"/>
    <cellStyle name="Input 2 5 4 2 2 3" xfId="12493"/>
    <cellStyle name="Input 2 5 4 2 2 4" xfId="12494"/>
    <cellStyle name="Input 2 5 4 2 3" xfId="12495"/>
    <cellStyle name="Input 2 5 4 2 3 2" xfId="12496"/>
    <cellStyle name="Input 2 5 4 2 3 2 2" xfId="12497"/>
    <cellStyle name="Input 2 5 4 2 3 2 2 2" xfId="12498"/>
    <cellStyle name="Input 2 5 4 2 3 2 3" xfId="12499"/>
    <cellStyle name="Input 2 5 4 2 3 3" xfId="12500"/>
    <cellStyle name="Input 2 5 4 2 3 4" xfId="12501"/>
    <cellStyle name="Input 2 5 4 2 4" xfId="12502"/>
    <cellStyle name="Input 2 5 4 2 4 2" xfId="12503"/>
    <cellStyle name="Input 2 5 4 2 4 2 2" xfId="12504"/>
    <cellStyle name="Input 2 5 4 2 4 2 2 2" xfId="12505"/>
    <cellStyle name="Input 2 5 4 2 4 2 3" xfId="12506"/>
    <cellStyle name="Input 2 5 4 2 4 3" xfId="12507"/>
    <cellStyle name="Input 2 5 4 2 4 4" xfId="12508"/>
    <cellStyle name="Input 2 5 4 2 5" xfId="12509"/>
    <cellStyle name="Input 2 5 4 2 5 2" xfId="12510"/>
    <cellStyle name="Input 2 5 4 2 5 2 2" xfId="12511"/>
    <cellStyle name="Input 2 5 4 2 5 2 2 2" xfId="12512"/>
    <cellStyle name="Input 2 5 4 2 5 2 3" xfId="12513"/>
    <cellStyle name="Input 2 5 4 2 5 3" xfId="12514"/>
    <cellStyle name="Input 2 5 4 2 5 4" xfId="12515"/>
    <cellStyle name="Input 2 5 4 2 6" xfId="12516"/>
    <cellStyle name="Input 2 5 4 2 6 2" xfId="12517"/>
    <cellStyle name="Input 2 5 4 2 6 2 2" xfId="12518"/>
    <cellStyle name="Input 2 5 4 2 6 2 2 2" xfId="12519"/>
    <cellStyle name="Input 2 5 4 2 6 2 3" xfId="12520"/>
    <cellStyle name="Input 2 5 4 2 6 3" xfId="12521"/>
    <cellStyle name="Input 2 5 4 2 6 4" xfId="12522"/>
    <cellStyle name="Input 2 5 4 2 7" xfId="12523"/>
    <cellStyle name="Input 2 5 4 2 7 2" xfId="12524"/>
    <cellStyle name="Input 2 5 4 2 7 2 2" xfId="12525"/>
    <cellStyle name="Input 2 5 4 2 7 3" xfId="12526"/>
    <cellStyle name="Input 2 5 4 2 8" xfId="12527"/>
    <cellStyle name="Input 2 5 4 2 9" xfId="12528"/>
    <cellStyle name="Input 2 5 4 3" xfId="12529"/>
    <cellStyle name="Input 2 5 4 3 2" xfId="12530"/>
    <cellStyle name="Input 2 5 4 3 2 2" xfId="12531"/>
    <cellStyle name="Input 2 5 4 3 2 2 2" xfId="12532"/>
    <cellStyle name="Input 2 5 4 3 2 2 2 2" xfId="12533"/>
    <cellStyle name="Input 2 5 4 3 2 2 3" xfId="12534"/>
    <cellStyle name="Input 2 5 4 3 2 3" xfId="12535"/>
    <cellStyle name="Input 2 5 4 3 2 4" xfId="12536"/>
    <cellStyle name="Input 2 5 4 3 3" xfId="12537"/>
    <cellStyle name="Input 2 5 4 3 3 2" xfId="12538"/>
    <cellStyle name="Input 2 5 4 3 3 2 2" xfId="12539"/>
    <cellStyle name="Input 2 5 4 3 3 3" xfId="12540"/>
    <cellStyle name="Input 2 5 4 3 4" xfId="12541"/>
    <cellStyle name="Input 2 5 4 3 5" xfId="12542"/>
    <cellStyle name="Input 2 5 4 4" xfId="12543"/>
    <cellStyle name="Input 2 5 4 4 2" xfId="12544"/>
    <cellStyle name="Input 2 5 4 4 2 2" xfId="12545"/>
    <cellStyle name="Input 2 5 4 4 2 2 2" xfId="12546"/>
    <cellStyle name="Input 2 5 4 4 2 3" xfId="12547"/>
    <cellStyle name="Input 2 5 4 4 3" xfId="12548"/>
    <cellStyle name="Input 2 5 4 4 4" xfId="12549"/>
    <cellStyle name="Input 2 5 4 5" xfId="12550"/>
    <cellStyle name="Input 2 5 4 5 2" xfId="12551"/>
    <cellStyle name="Input 2 5 4 5 2 2" xfId="12552"/>
    <cellStyle name="Input 2 5 4 5 2 2 2" xfId="12553"/>
    <cellStyle name="Input 2 5 4 5 2 3" xfId="12554"/>
    <cellStyle name="Input 2 5 4 5 3" xfId="12555"/>
    <cellStyle name="Input 2 5 4 5 4" xfId="12556"/>
    <cellStyle name="Input 2 5 4 6" xfId="12557"/>
    <cellStyle name="Input 2 5 4 6 2" xfId="12558"/>
    <cellStyle name="Input 2 5 4 6 2 2" xfId="12559"/>
    <cellStyle name="Input 2 5 4 6 2 2 2" xfId="12560"/>
    <cellStyle name="Input 2 5 4 6 2 3" xfId="12561"/>
    <cellStyle name="Input 2 5 4 6 3" xfId="12562"/>
    <cellStyle name="Input 2 5 4 6 4" xfId="12563"/>
    <cellStyle name="Input 2 5 4 7" xfId="12564"/>
    <cellStyle name="Input 2 5 4 7 2" xfId="12565"/>
    <cellStyle name="Input 2 5 4 7 2 2" xfId="12566"/>
    <cellStyle name="Input 2 5 4 7 2 2 2" xfId="12567"/>
    <cellStyle name="Input 2 5 4 7 2 3" xfId="12568"/>
    <cellStyle name="Input 2 5 4 7 3" xfId="12569"/>
    <cellStyle name="Input 2 5 4 7 4" xfId="12570"/>
    <cellStyle name="Input 2 5 4 8" xfId="12571"/>
    <cellStyle name="Input 2 5 4 8 2" xfId="12572"/>
    <cellStyle name="Input 2 5 4 8 2 2" xfId="12573"/>
    <cellStyle name="Input 2 5 4 8 3" xfId="12574"/>
    <cellStyle name="Input 2 5 4 9" xfId="12575"/>
    <cellStyle name="Input 2 5 5" xfId="12576"/>
    <cellStyle name="Input 2 5 5 10" xfId="12577"/>
    <cellStyle name="Input 2 5 5 2" xfId="12578"/>
    <cellStyle name="Input 2 5 5 2 2" xfId="12579"/>
    <cellStyle name="Input 2 5 5 2 2 2" xfId="12580"/>
    <cellStyle name="Input 2 5 5 2 2 2 2" xfId="12581"/>
    <cellStyle name="Input 2 5 5 2 2 2 2 2" xfId="12582"/>
    <cellStyle name="Input 2 5 5 2 2 2 3" xfId="12583"/>
    <cellStyle name="Input 2 5 5 2 2 3" xfId="12584"/>
    <cellStyle name="Input 2 5 5 2 2 4" xfId="12585"/>
    <cellStyle name="Input 2 5 5 2 3" xfId="12586"/>
    <cellStyle name="Input 2 5 5 2 3 2" xfId="12587"/>
    <cellStyle name="Input 2 5 5 2 3 2 2" xfId="12588"/>
    <cellStyle name="Input 2 5 5 2 3 2 2 2" xfId="12589"/>
    <cellStyle name="Input 2 5 5 2 3 2 3" xfId="12590"/>
    <cellStyle name="Input 2 5 5 2 3 3" xfId="12591"/>
    <cellStyle name="Input 2 5 5 2 3 4" xfId="12592"/>
    <cellStyle name="Input 2 5 5 2 4" xfId="12593"/>
    <cellStyle name="Input 2 5 5 2 4 2" xfId="12594"/>
    <cellStyle name="Input 2 5 5 2 4 2 2" xfId="12595"/>
    <cellStyle name="Input 2 5 5 2 4 2 2 2" xfId="12596"/>
    <cellStyle name="Input 2 5 5 2 4 2 3" xfId="12597"/>
    <cellStyle name="Input 2 5 5 2 4 3" xfId="12598"/>
    <cellStyle name="Input 2 5 5 2 4 4" xfId="12599"/>
    <cellStyle name="Input 2 5 5 2 5" xfId="12600"/>
    <cellStyle name="Input 2 5 5 2 5 2" xfId="12601"/>
    <cellStyle name="Input 2 5 5 2 5 2 2" xfId="12602"/>
    <cellStyle name="Input 2 5 5 2 5 2 2 2" xfId="12603"/>
    <cellStyle name="Input 2 5 5 2 5 2 3" xfId="12604"/>
    <cellStyle name="Input 2 5 5 2 5 3" xfId="12605"/>
    <cellStyle name="Input 2 5 5 2 5 4" xfId="12606"/>
    <cellStyle name="Input 2 5 5 2 6" xfId="12607"/>
    <cellStyle name="Input 2 5 5 2 6 2" xfId="12608"/>
    <cellStyle name="Input 2 5 5 2 6 2 2" xfId="12609"/>
    <cellStyle name="Input 2 5 5 2 6 2 2 2" xfId="12610"/>
    <cellStyle name="Input 2 5 5 2 6 2 3" xfId="12611"/>
    <cellStyle name="Input 2 5 5 2 6 3" xfId="12612"/>
    <cellStyle name="Input 2 5 5 2 6 4" xfId="12613"/>
    <cellStyle name="Input 2 5 5 2 7" xfId="12614"/>
    <cellStyle name="Input 2 5 5 2 7 2" xfId="12615"/>
    <cellStyle name="Input 2 5 5 2 7 2 2" xfId="12616"/>
    <cellStyle name="Input 2 5 5 2 7 3" xfId="12617"/>
    <cellStyle name="Input 2 5 5 2 8" xfId="12618"/>
    <cellStyle name="Input 2 5 5 2 9" xfId="12619"/>
    <cellStyle name="Input 2 5 5 3" xfId="12620"/>
    <cellStyle name="Input 2 5 5 3 2" xfId="12621"/>
    <cellStyle name="Input 2 5 5 3 2 2" xfId="12622"/>
    <cellStyle name="Input 2 5 5 3 2 2 2" xfId="12623"/>
    <cellStyle name="Input 2 5 5 3 2 2 2 2" xfId="12624"/>
    <cellStyle name="Input 2 5 5 3 2 2 3" xfId="12625"/>
    <cellStyle name="Input 2 5 5 3 2 3" xfId="12626"/>
    <cellStyle name="Input 2 5 5 3 2 4" xfId="12627"/>
    <cellStyle name="Input 2 5 5 3 3" xfId="12628"/>
    <cellStyle name="Input 2 5 5 3 3 2" xfId="12629"/>
    <cellStyle name="Input 2 5 5 3 3 2 2" xfId="12630"/>
    <cellStyle name="Input 2 5 5 3 3 3" xfId="12631"/>
    <cellStyle name="Input 2 5 5 3 4" xfId="12632"/>
    <cellStyle name="Input 2 5 5 3 5" xfId="12633"/>
    <cellStyle name="Input 2 5 5 4" xfId="12634"/>
    <cellStyle name="Input 2 5 5 4 2" xfId="12635"/>
    <cellStyle name="Input 2 5 5 4 2 2" xfId="12636"/>
    <cellStyle name="Input 2 5 5 4 2 2 2" xfId="12637"/>
    <cellStyle name="Input 2 5 5 4 2 3" xfId="12638"/>
    <cellStyle name="Input 2 5 5 4 3" xfId="12639"/>
    <cellStyle name="Input 2 5 5 4 4" xfId="12640"/>
    <cellStyle name="Input 2 5 5 5" xfId="12641"/>
    <cellStyle name="Input 2 5 5 5 2" xfId="12642"/>
    <cellStyle name="Input 2 5 5 5 2 2" xfId="12643"/>
    <cellStyle name="Input 2 5 5 5 2 2 2" xfId="12644"/>
    <cellStyle name="Input 2 5 5 5 2 3" xfId="12645"/>
    <cellStyle name="Input 2 5 5 5 3" xfId="12646"/>
    <cellStyle name="Input 2 5 5 5 4" xfId="12647"/>
    <cellStyle name="Input 2 5 5 6" xfId="12648"/>
    <cellStyle name="Input 2 5 5 6 2" xfId="12649"/>
    <cellStyle name="Input 2 5 5 6 2 2" xfId="12650"/>
    <cellStyle name="Input 2 5 5 6 2 2 2" xfId="12651"/>
    <cellStyle name="Input 2 5 5 6 2 3" xfId="12652"/>
    <cellStyle name="Input 2 5 5 6 3" xfId="12653"/>
    <cellStyle name="Input 2 5 5 6 4" xfId="12654"/>
    <cellStyle name="Input 2 5 5 7" xfId="12655"/>
    <cellStyle name="Input 2 5 5 7 2" xfId="12656"/>
    <cellStyle name="Input 2 5 5 7 2 2" xfId="12657"/>
    <cellStyle name="Input 2 5 5 7 2 2 2" xfId="12658"/>
    <cellStyle name="Input 2 5 5 7 2 3" xfId="12659"/>
    <cellStyle name="Input 2 5 5 7 3" xfId="12660"/>
    <cellStyle name="Input 2 5 5 7 4" xfId="12661"/>
    <cellStyle name="Input 2 5 5 8" xfId="12662"/>
    <cellStyle name="Input 2 5 5 8 2" xfId="12663"/>
    <cellStyle name="Input 2 5 5 8 2 2" xfId="12664"/>
    <cellStyle name="Input 2 5 5 8 3" xfId="12665"/>
    <cellStyle name="Input 2 5 5 9" xfId="12666"/>
    <cellStyle name="Input 2 5 6" xfId="12667"/>
    <cellStyle name="Input 2 5 6 10" xfId="12668"/>
    <cellStyle name="Input 2 5 6 2" xfId="12669"/>
    <cellStyle name="Input 2 5 6 2 2" xfId="12670"/>
    <cellStyle name="Input 2 5 6 2 2 2" xfId="12671"/>
    <cellStyle name="Input 2 5 6 2 2 2 2" xfId="12672"/>
    <cellStyle name="Input 2 5 6 2 2 2 2 2" xfId="12673"/>
    <cellStyle name="Input 2 5 6 2 2 2 3" xfId="12674"/>
    <cellStyle name="Input 2 5 6 2 2 3" xfId="12675"/>
    <cellStyle name="Input 2 5 6 2 2 4" xfId="12676"/>
    <cellStyle name="Input 2 5 6 2 3" xfId="12677"/>
    <cellStyle name="Input 2 5 6 2 3 2" xfId="12678"/>
    <cellStyle name="Input 2 5 6 2 3 2 2" xfId="12679"/>
    <cellStyle name="Input 2 5 6 2 3 2 2 2" xfId="12680"/>
    <cellStyle name="Input 2 5 6 2 3 2 3" xfId="12681"/>
    <cellStyle name="Input 2 5 6 2 3 3" xfId="12682"/>
    <cellStyle name="Input 2 5 6 2 3 4" xfId="12683"/>
    <cellStyle name="Input 2 5 6 2 4" xfId="12684"/>
    <cellStyle name="Input 2 5 6 2 4 2" xfId="12685"/>
    <cellStyle name="Input 2 5 6 2 4 2 2" xfId="12686"/>
    <cellStyle name="Input 2 5 6 2 4 2 2 2" xfId="12687"/>
    <cellStyle name="Input 2 5 6 2 4 2 3" xfId="12688"/>
    <cellStyle name="Input 2 5 6 2 4 3" xfId="12689"/>
    <cellStyle name="Input 2 5 6 2 4 4" xfId="12690"/>
    <cellStyle name="Input 2 5 6 2 5" xfId="12691"/>
    <cellStyle name="Input 2 5 6 2 5 2" xfId="12692"/>
    <cellStyle name="Input 2 5 6 2 5 2 2" xfId="12693"/>
    <cellStyle name="Input 2 5 6 2 5 2 2 2" xfId="12694"/>
    <cellStyle name="Input 2 5 6 2 5 2 3" xfId="12695"/>
    <cellStyle name="Input 2 5 6 2 5 3" xfId="12696"/>
    <cellStyle name="Input 2 5 6 2 5 4" xfId="12697"/>
    <cellStyle name="Input 2 5 6 2 6" xfId="12698"/>
    <cellStyle name="Input 2 5 6 2 6 2" xfId="12699"/>
    <cellStyle name="Input 2 5 6 2 6 2 2" xfId="12700"/>
    <cellStyle name="Input 2 5 6 2 6 2 2 2" xfId="12701"/>
    <cellStyle name="Input 2 5 6 2 6 2 3" xfId="12702"/>
    <cellStyle name="Input 2 5 6 2 6 3" xfId="12703"/>
    <cellStyle name="Input 2 5 6 2 6 4" xfId="12704"/>
    <cellStyle name="Input 2 5 6 2 7" xfId="12705"/>
    <cellStyle name="Input 2 5 6 2 7 2" xfId="12706"/>
    <cellStyle name="Input 2 5 6 2 7 2 2" xfId="12707"/>
    <cellStyle name="Input 2 5 6 2 7 3" xfId="12708"/>
    <cellStyle name="Input 2 5 6 2 8" xfId="12709"/>
    <cellStyle name="Input 2 5 6 2 9" xfId="12710"/>
    <cellStyle name="Input 2 5 6 3" xfId="12711"/>
    <cellStyle name="Input 2 5 6 3 2" xfId="12712"/>
    <cellStyle name="Input 2 5 6 3 2 2" xfId="12713"/>
    <cellStyle name="Input 2 5 6 3 2 2 2" xfId="12714"/>
    <cellStyle name="Input 2 5 6 3 2 2 2 2" xfId="12715"/>
    <cellStyle name="Input 2 5 6 3 2 2 3" xfId="12716"/>
    <cellStyle name="Input 2 5 6 3 2 3" xfId="12717"/>
    <cellStyle name="Input 2 5 6 3 2 4" xfId="12718"/>
    <cellStyle name="Input 2 5 6 3 3" xfId="12719"/>
    <cellStyle name="Input 2 5 6 3 3 2" xfId="12720"/>
    <cellStyle name="Input 2 5 6 3 3 2 2" xfId="12721"/>
    <cellStyle name="Input 2 5 6 3 3 3" xfId="12722"/>
    <cellStyle name="Input 2 5 6 3 4" xfId="12723"/>
    <cellStyle name="Input 2 5 6 3 5" xfId="12724"/>
    <cellStyle name="Input 2 5 6 4" xfId="12725"/>
    <cellStyle name="Input 2 5 6 4 2" xfId="12726"/>
    <cellStyle name="Input 2 5 6 4 2 2" xfId="12727"/>
    <cellStyle name="Input 2 5 6 4 2 2 2" xfId="12728"/>
    <cellStyle name="Input 2 5 6 4 2 3" xfId="12729"/>
    <cellStyle name="Input 2 5 6 4 3" xfId="12730"/>
    <cellStyle name="Input 2 5 6 4 4" xfId="12731"/>
    <cellStyle name="Input 2 5 6 5" xfId="12732"/>
    <cellStyle name="Input 2 5 6 5 2" xfId="12733"/>
    <cellStyle name="Input 2 5 6 5 2 2" xfId="12734"/>
    <cellStyle name="Input 2 5 6 5 2 2 2" xfId="12735"/>
    <cellStyle name="Input 2 5 6 5 2 3" xfId="12736"/>
    <cellStyle name="Input 2 5 6 5 3" xfId="12737"/>
    <cellStyle name="Input 2 5 6 5 4" xfId="12738"/>
    <cellStyle name="Input 2 5 6 6" xfId="12739"/>
    <cellStyle name="Input 2 5 6 6 2" xfId="12740"/>
    <cellStyle name="Input 2 5 6 6 2 2" xfId="12741"/>
    <cellStyle name="Input 2 5 6 6 2 2 2" xfId="12742"/>
    <cellStyle name="Input 2 5 6 6 2 3" xfId="12743"/>
    <cellStyle name="Input 2 5 6 6 3" xfId="12744"/>
    <cellStyle name="Input 2 5 6 6 4" xfId="12745"/>
    <cellStyle name="Input 2 5 6 7" xfId="12746"/>
    <cellStyle name="Input 2 5 6 7 2" xfId="12747"/>
    <cellStyle name="Input 2 5 6 7 2 2" xfId="12748"/>
    <cellStyle name="Input 2 5 6 7 2 2 2" xfId="12749"/>
    <cellStyle name="Input 2 5 6 7 2 3" xfId="12750"/>
    <cellStyle name="Input 2 5 6 7 3" xfId="12751"/>
    <cellStyle name="Input 2 5 6 7 4" xfId="12752"/>
    <cellStyle name="Input 2 5 6 8" xfId="12753"/>
    <cellStyle name="Input 2 5 6 8 2" xfId="12754"/>
    <cellStyle name="Input 2 5 6 8 2 2" xfId="12755"/>
    <cellStyle name="Input 2 5 6 8 3" xfId="12756"/>
    <cellStyle name="Input 2 5 6 9" xfId="12757"/>
    <cellStyle name="Input 2 5 7" xfId="12758"/>
    <cellStyle name="Input 2 5 7 10" xfId="12759"/>
    <cellStyle name="Input 2 5 7 2" xfId="12760"/>
    <cellStyle name="Input 2 5 7 2 2" xfId="12761"/>
    <cellStyle name="Input 2 5 7 2 2 2" xfId="12762"/>
    <cellStyle name="Input 2 5 7 2 2 2 2" xfId="12763"/>
    <cellStyle name="Input 2 5 7 2 2 2 2 2" xfId="12764"/>
    <cellStyle name="Input 2 5 7 2 2 2 3" xfId="12765"/>
    <cellStyle name="Input 2 5 7 2 2 3" xfId="12766"/>
    <cellStyle name="Input 2 5 7 2 2 4" xfId="12767"/>
    <cellStyle name="Input 2 5 7 2 3" xfId="12768"/>
    <cellStyle name="Input 2 5 7 2 3 2" xfId="12769"/>
    <cellStyle name="Input 2 5 7 2 3 2 2" xfId="12770"/>
    <cellStyle name="Input 2 5 7 2 3 2 2 2" xfId="12771"/>
    <cellStyle name="Input 2 5 7 2 3 2 3" xfId="12772"/>
    <cellStyle name="Input 2 5 7 2 3 3" xfId="12773"/>
    <cellStyle name="Input 2 5 7 2 3 4" xfId="12774"/>
    <cellStyle name="Input 2 5 7 2 4" xfId="12775"/>
    <cellStyle name="Input 2 5 7 2 4 2" xfId="12776"/>
    <cellStyle name="Input 2 5 7 2 4 2 2" xfId="12777"/>
    <cellStyle name="Input 2 5 7 2 4 2 2 2" xfId="12778"/>
    <cellStyle name="Input 2 5 7 2 4 2 3" xfId="12779"/>
    <cellStyle name="Input 2 5 7 2 4 3" xfId="12780"/>
    <cellStyle name="Input 2 5 7 2 4 4" xfId="12781"/>
    <cellStyle name="Input 2 5 7 2 5" xfId="12782"/>
    <cellStyle name="Input 2 5 7 2 5 2" xfId="12783"/>
    <cellStyle name="Input 2 5 7 2 5 2 2" xfId="12784"/>
    <cellStyle name="Input 2 5 7 2 5 2 2 2" xfId="12785"/>
    <cellStyle name="Input 2 5 7 2 5 2 3" xfId="12786"/>
    <cellStyle name="Input 2 5 7 2 5 3" xfId="12787"/>
    <cellStyle name="Input 2 5 7 2 5 4" xfId="12788"/>
    <cellStyle name="Input 2 5 7 2 6" xfId="12789"/>
    <cellStyle name="Input 2 5 7 2 6 2" xfId="12790"/>
    <cellStyle name="Input 2 5 7 2 6 2 2" xfId="12791"/>
    <cellStyle name="Input 2 5 7 2 6 2 2 2" xfId="12792"/>
    <cellStyle name="Input 2 5 7 2 6 2 3" xfId="12793"/>
    <cellStyle name="Input 2 5 7 2 6 3" xfId="12794"/>
    <cellStyle name="Input 2 5 7 2 6 4" xfId="12795"/>
    <cellStyle name="Input 2 5 7 2 7" xfId="12796"/>
    <cellStyle name="Input 2 5 7 2 7 2" xfId="12797"/>
    <cellStyle name="Input 2 5 7 2 7 2 2" xfId="12798"/>
    <cellStyle name="Input 2 5 7 2 7 3" xfId="12799"/>
    <cellStyle name="Input 2 5 7 2 8" xfId="12800"/>
    <cellStyle name="Input 2 5 7 2 9" xfId="12801"/>
    <cellStyle name="Input 2 5 7 3" xfId="12802"/>
    <cellStyle name="Input 2 5 7 3 2" xfId="12803"/>
    <cellStyle name="Input 2 5 7 3 2 2" xfId="12804"/>
    <cellStyle name="Input 2 5 7 3 2 2 2" xfId="12805"/>
    <cellStyle name="Input 2 5 7 3 2 2 2 2" xfId="12806"/>
    <cellStyle name="Input 2 5 7 3 2 2 3" xfId="12807"/>
    <cellStyle name="Input 2 5 7 3 2 3" xfId="12808"/>
    <cellStyle name="Input 2 5 7 3 2 4" xfId="12809"/>
    <cellStyle name="Input 2 5 7 3 3" xfId="12810"/>
    <cellStyle name="Input 2 5 7 3 3 2" xfId="12811"/>
    <cellStyle name="Input 2 5 7 3 3 2 2" xfId="12812"/>
    <cellStyle name="Input 2 5 7 3 3 3" xfId="12813"/>
    <cellStyle name="Input 2 5 7 3 4" xfId="12814"/>
    <cellStyle name="Input 2 5 7 3 5" xfId="12815"/>
    <cellStyle name="Input 2 5 7 4" xfId="12816"/>
    <cellStyle name="Input 2 5 7 4 2" xfId="12817"/>
    <cellStyle name="Input 2 5 7 4 2 2" xfId="12818"/>
    <cellStyle name="Input 2 5 7 4 2 2 2" xfId="12819"/>
    <cellStyle name="Input 2 5 7 4 2 3" xfId="12820"/>
    <cellStyle name="Input 2 5 7 4 3" xfId="12821"/>
    <cellStyle name="Input 2 5 7 4 4" xfId="12822"/>
    <cellStyle name="Input 2 5 7 5" xfId="12823"/>
    <cellStyle name="Input 2 5 7 5 2" xfId="12824"/>
    <cellStyle name="Input 2 5 7 5 2 2" xfId="12825"/>
    <cellStyle name="Input 2 5 7 5 2 2 2" xfId="12826"/>
    <cellStyle name="Input 2 5 7 5 2 3" xfId="12827"/>
    <cellStyle name="Input 2 5 7 5 3" xfId="12828"/>
    <cellStyle name="Input 2 5 7 5 4" xfId="12829"/>
    <cellStyle name="Input 2 5 7 6" xfId="12830"/>
    <cellStyle name="Input 2 5 7 6 2" xfId="12831"/>
    <cellStyle name="Input 2 5 7 6 2 2" xfId="12832"/>
    <cellStyle name="Input 2 5 7 6 2 2 2" xfId="12833"/>
    <cellStyle name="Input 2 5 7 6 2 3" xfId="12834"/>
    <cellStyle name="Input 2 5 7 6 3" xfId="12835"/>
    <cellStyle name="Input 2 5 7 6 4" xfId="12836"/>
    <cellStyle name="Input 2 5 7 7" xfId="12837"/>
    <cellStyle name="Input 2 5 7 7 2" xfId="12838"/>
    <cellStyle name="Input 2 5 7 7 2 2" xfId="12839"/>
    <cellStyle name="Input 2 5 7 7 2 2 2" xfId="12840"/>
    <cellStyle name="Input 2 5 7 7 2 3" xfId="12841"/>
    <cellStyle name="Input 2 5 7 7 3" xfId="12842"/>
    <cellStyle name="Input 2 5 7 7 4" xfId="12843"/>
    <cellStyle name="Input 2 5 7 8" xfId="12844"/>
    <cellStyle name="Input 2 5 7 8 2" xfId="12845"/>
    <cellStyle name="Input 2 5 7 8 2 2" xfId="12846"/>
    <cellStyle name="Input 2 5 7 8 3" xfId="12847"/>
    <cellStyle name="Input 2 5 7 9" xfId="12848"/>
    <cellStyle name="Input 2 5 8" xfId="12849"/>
    <cellStyle name="Input 2 5 8 10" xfId="12850"/>
    <cellStyle name="Input 2 5 8 2" xfId="12851"/>
    <cellStyle name="Input 2 5 8 2 2" xfId="12852"/>
    <cellStyle name="Input 2 5 8 2 2 2" xfId="12853"/>
    <cellStyle name="Input 2 5 8 2 2 2 2" xfId="12854"/>
    <cellStyle name="Input 2 5 8 2 2 2 2 2" xfId="12855"/>
    <cellStyle name="Input 2 5 8 2 2 2 3" xfId="12856"/>
    <cellStyle name="Input 2 5 8 2 2 3" xfId="12857"/>
    <cellStyle name="Input 2 5 8 2 2 4" xfId="12858"/>
    <cellStyle name="Input 2 5 8 2 3" xfId="12859"/>
    <cellStyle name="Input 2 5 8 2 3 2" xfId="12860"/>
    <cellStyle name="Input 2 5 8 2 3 2 2" xfId="12861"/>
    <cellStyle name="Input 2 5 8 2 3 2 2 2" xfId="12862"/>
    <cellStyle name="Input 2 5 8 2 3 2 3" xfId="12863"/>
    <cellStyle name="Input 2 5 8 2 3 3" xfId="12864"/>
    <cellStyle name="Input 2 5 8 2 3 4" xfId="12865"/>
    <cellStyle name="Input 2 5 8 2 4" xfId="12866"/>
    <cellStyle name="Input 2 5 8 2 4 2" xfId="12867"/>
    <cellStyle name="Input 2 5 8 2 4 2 2" xfId="12868"/>
    <cellStyle name="Input 2 5 8 2 4 2 2 2" xfId="12869"/>
    <cellStyle name="Input 2 5 8 2 4 2 3" xfId="12870"/>
    <cellStyle name="Input 2 5 8 2 4 3" xfId="12871"/>
    <cellStyle name="Input 2 5 8 2 4 4" xfId="12872"/>
    <cellStyle name="Input 2 5 8 2 5" xfId="12873"/>
    <cellStyle name="Input 2 5 8 2 5 2" xfId="12874"/>
    <cellStyle name="Input 2 5 8 2 5 2 2" xfId="12875"/>
    <cellStyle name="Input 2 5 8 2 5 2 2 2" xfId="12876"/>
    <cellStyle name="Input 2 5 8 2 5 2 3" xfId="12877"/>
    <cellStyle name="Input 2 5 8 2 5 3" xfId="12878"/>
    <cellStyle name="Input 2 5 8 2 5 4" xfId="12879"/>
    <cellStyle name="Input 2 5 8 2 6" xfId="12880"/>
    <cellStyle name="Input 2 5 8 2 6 2" xfId="12881"/>
    <cellStyle name="Input 2 5 8 2 6 2 2" xfId="12882"/>
    <cellStyle name="Input 2 5 8 2 6 2 2 2" xfId="12883"/>
    <cellStyle name="Input 2 5 8 2 6 2 3" xfId="12884"/>
    <cellStyle name="Input 2 5 8 2 6 3" xfId="12885"/>
    <cellStyle name="Input 2 5 8 2 6 4" xfId="12886"/>
    <cellStyle name="Input 2 5 8 2 7" xfId="12887"/>
    <cellStyle name="Input 2 5 8 2 7 2" xfId="12888"/>
    <cellStyle name="Input 2 5 8 2 7 2 2" xfId="12889"/>
    <cellStyle name="Input 2 5 8 2 7 3" xfId="12890"/>
    <cellStyle name="Input 2 5 8 2 8" xfId="12891"/>
    <cellStyle name="Input 2 5 8 2 9" xfId="12892"/>
    <cellStyle name="Input 2 5 8 3" xfId="12893"/>
    <cellStyle name="Input 2 5 8 3 2" xfId="12894"/>
    <cellStyle name="Input 2 5 8 3 2 2" xfId="12895"/>
    <cellStyle name="Input 2 5 8 3 2 2 2" xfId="12896"/>
    <cellStyle name="Input 2 5 8 3 2 2 2 2" xfId="12897"/>
    <cellStyle name="Input 2 5 8 3 2 2 3" xfId="12898"/>
    <cellStyle name="Input 2 5 8 3 2 3" xfId="12899"/>
    <cellStyle name="Input 2 5 8 3 2 4" xfId="12900"/>
    <cellStyle name="Input 2 5 8 3 3" xfId="12901"/>
    <cellStyle name="Input 2 5 8 3 3 2" xfId="12902"/>
    <cellStyle name="Input 2 5 8 3 3 2 2" xfId="12903"/>
    <cellStyle name="Input 2 5 8 3 3 3" xfId="12904"/>
    <cellStyle name="Input 2 5 8 3 4" xfId="12905"/>
    <cellStyle name="Input 2 5 8 3 5" xfId="12906"/>
    <cellStyle name="Input 2 5 8 4" xfId="12907"/>
    <cellStyle name="Input 2 5 8 4 2" xfId="12908"/>
    <cellStyle name="Input 2 5 8 4 2 2" xfId="12909"/>
    <cellStyle name="Input 2 5 8 4 2 2 2" xfId="12910"/>
    <cellStyle name="Input 2 5 8 4 2 3" xfId="12911"/>
    <cellStyle name="Input 2 5 8 4 3" xfId="12912"/>
    <cellStyle name="Input 2 5 8 4 4" xfId="12913"/>
    <cellStyle name="Input 2 5 8 5" xfId="12914"/>
    <cellStyle name="Input 2 5 8 5 2" xfId="12915"/>
    <cellStyle name="Input 2 5 8 5 2 2" xfId="12916"/>
    <cellStyle name="Input 2 5 8 5 2 2 2" xfId="12917"/>
    <cellStyle name="Input 2 5 8 5 2 3" xfId="12918"/>
    <cellStyle name="Input 2 5 8 5 3" xfId="12919"/>
    <cellStyle name="Input 2 5 8 5 4" xfId="12920"/>
    <cellStyle name="Input 2 5 8 6" xfId="12921"/>
    <cellStyle name="Input 2 5 8 6 2" xfId="12922"/>
    <cellStyle name="Input 2 5 8 6 2 2" xfId="12923"/>
    <cellStyle name="Input 2 5 8 6 2 2 2" xfId="12924"/>
    <cellStyle name="Input 2 5 8 6 2 3" xfId="12925"/>
    <cellStyle name="Input 2 5 8 6 3" xfId="12926"/>
    <cellStyle name="Input 2 5 8 6 4" xfId="12927"/>
    <cellStyle name="Input 2 5 8 7" xfId="12928"/>
    <cellStyle name="Input 2 5 8 7 2" xfId="12929"/>
    <cellStyle name="Input 2 5 8 7 2 2" xfId="12930"/>
    <cellStyle name="Input 2 5 8 7 2 2 2" xfId="12931"/>
    <cellStyle name="Input 2 5 8 7 2 3" xfId="12932"/>
    <cellStyle name="Input 2 5 8 7 3" xfId="12933"/>
    <cellStyle name="Input 2 5 8 7 4" xfId="12934"/>
    <cellStyle name="Input 2 5 8 8" xfId="12935"/>
    <cellStyle name="Input 2 5 8 8 2" xfId="12936"/>
    <cellStyle name="Input 2 5 8 8 2 2" xfId="12937"/>
    <cellStyle name="Input 2 5 8 8 3" xfId="12938"/>
    <cellStyle name="Input 2 5 8 9" xfId="12939"/>
    <cellStyle name="Input 2 5 9" xfId="12940"/>
    <cellStyle name="Input 2 5 9 2" xfId="12941"/>
    <cellStyle name="Input 2 5 9 2 2" xfId="12942"/>
    <cellStyle name="Input 2 5 9 2 2 2" xfId="12943"/>
    <cellStyle name="Input 2 5 9 2 2 2 2" xfId="12944"/>
    <cellStyle name="Input 2 5 9 2 2 3" xfId="12945"/>
    <cellStyle name="Input 2 5 9 2 3" xfId="12946"/>
    <cellStyle name="Input 2 5 9 2 4" xfId="12947"/>
    <cellStyle name="Input 2 5 9 3" xfId="12948"/>
    <cellStyle name="Input 2 5 9 3 2" xfId="12949"/>
    <cellStyle name="Input 2 5 9 3 2 2" xfId="12950"/>
    <cellStyle name="Input 2 5 9 3 2 2 2" xfId="12951"/>
    <cellStyle name="Input 2 5 9 3 2 3" xfId="12952"/>
    <cellStyle name="Input 2 5 9 3 3" xfId="12953"/>
    <cellStyle name="Input 2 5 9 3 4" xfId="12954"/>
    <cellStyle name="Input 2 5 9 4" xfId="12955"/>
    <cellStyle name="Input 2 5 9 4 2" xfId="12956"/>
    <cellStyle name="Input 2 5 9 4 2 2" xfId="12957"/>
    <cellStyle name="Input 2 5 9 4 2 2 2" xfId="12958"/>
    <cellStyle name="Input 2 5 9 4 2 3" xfId="12959"/>
    <cellStyle name="Input 2 5 9 4 3" xfId="12960"/>
    <cellStyle name="Input 2 5 9 4 4" xfId="12961"/>
    <cellStyle name="Input 2 5 9 5" xfId="12962"/>
    <cellStyle name="Input 2 5 9 5 2" xfId="12963"/>
    <cellStyle name="Input 2 5 9 5 2 2" xfId="12964"/>
    <cellStyle name="Input 2 5 9 5 2 2 2" xfId="12965"/>
    <cellStyle name="Input 2 5 9 5 2 3" xfId="12966"/>
    <cellStyle name="Input 2 5 9 5 3" xfId="12967"/>
    <cellStyle name="Input 2 5 9 5 4" xfId="12968"/>
    <cellStyle name="Input 2 5 9 6" xfId="12969"/>
    <cellStyle name="Input 2 5 9 6 2" xfId="12970"/>
    <cellStyle name="Input 2 5 9 6 2 2" xfId="12971"/>
    <cellStyle name="Input 2 5 9 6 2 2 2" xfId="12972"/>
    <cellStyle name="Input 2 5 9 6 2 3" xfId="12973"/>
    <cellStyle name="Input 2 5 9 6 3" xfId="12974"/>
    <cellStyle name="Input 2 5 9 6 4" xfId="12975"/>
    <cellStyle name="Input 2 5 9 7" xfId="12976"/>
    <cellStyle name="Input 2 5 9 7 2" xfId="12977"/>
    <cellStyle name="Input 2 5 9 7 2 2" xfId="12978"/>
    <cellStyle name="Input 2 5 9 7 3" xfId="12979"/>
    <cellStyle name="Input 2 5 9 8" xfId="12980"/>
    <cellStyle name="Input 2 5 9 9" xfId="12981"/>
    <cellStyle name="Input 2 5_Subsidy" xfId="12982"/>
    <cellStyle name="Input 2 50" xfId="12983"/>
    <cellStyle name="Input 2 51" xfId="12984"/>
    <cellStyle name="Input 2 52" xfId="12985"/>
    <cellStyle name="Input 2 53" xfId="12986"/>
    <cellStyle name="Input 2 54" xfId="12987"/>
    <cellStyle name="Input 2 55" xfId="12988"/>
    <cellStyle name="Input 2 56" xfId="12989"/>
    <cellStyle name="Input 2 57" xfId="12990"/>
    <cellStyle name="Input 2 58" xfId="12991"/>
    <cellStyle name="Input 2 59" xfId="12992"/>
    <cellStyle name="Input 2 6" xfId="12993"/>
    <cellStyle name="Input 2 6 10" xfId="12994"/>
    <cellStyle name="Input 2 6 10 2" xfId="12995"/>
    <cellStyle name="Input 2 6 10 2 2" xfId="12996"/>
    <cellStyle name="Input 2 6 10 2 2 2" xfId="12997"/>
    <cellStyle name="Input 2 6 10 2 2 2 2" xfId="12998"/>
    <cellStyle name="Input 2 6 10 2 2 3" xfId="12999"/>
    <cellStyle name="Input 2 6 10 2 3" xfId="13000"/>
    <cellStyle name="Input 2 6 10 2 4" xfId="13001"/>
    <cellStyle name="Input 2 6 10 3" xfId="13002"/>
    <cellStyle name="Input 2 6 10 3 2" xfId="13003"/>
    <cellStyle name="Input 2 6 10 3 2 2" xfId="13004"/>
    <cellStyle name="Input 2 6 10 3 3" xfId="13005"/>
    <cellStyle name="Input 2 6 10 4" xfId="13006"/>
    <cellStyle name="Input 2 6 10 5" xfId="13007"/>
    <cellStyle name="Input 2 6 11" xfId="13008"/>
    <cellStyle name="Input 2 6 11 2" xfId="13009"/>
    <cellStyle name="Input 2 6 11 2 2" xfId="13010"/>
    <cellStyle name="Input 2 6 11 2 2 2" xfId="13011"/>
    <cellStyle name="Input 2 6 11 2 3" xfId="13012"/>
    <cellStyle name="Input 2 6 11 3" xfId="13013"/>
    <cellStyle name="Input 2 6 11 4" xfId="13014"/>
    <cellStyle name="Input 2 6 12" xfId="13015"/>
    <cellStyle name="Input 2 6 12 2" xfId="13016"/>
    <cellStyle name="Input 2 6 12 2 2" xfId="13017"/>
    <cellStyle name="Input 2 6 12 2 2 2" xfId="13018"/>
    <cellStyle name="Input 2 6 12 2 3" xfId="13019"/>
    <cellStyle name="Input 2 6 12 3" xfId="13020"/>
    <cellStyle name="Input 2 6 12 4" xfId="13021"/>
    <cellStyle name="Input 2 6 13" xfId="13022"/>
    <cellStyle name="Input 2 6 13 2" xfId="13023"/>
    <cellStyle name="Input 2 6 13 2 2" xfId="13024"/>
    <cellStyle name="Input 2 6 13 2 2 2" xfId="13025"/>
    <cellStyle name="Input 2 6 13 2 3" xfId="13026"/>
    <cellStyle name="Input 2 6 13 3" xfId="13027"/>
    <cellStyle name="Input 2 6 13 4" xfId="13028"/>
    <cellStyle name="Input 2 6 14" xfId="13029"/>
    <cellStyle name="Input 2 6 14 2" xfId="13030"/>
    <cellStyle name="Input 2 6 14 2 2" xfId="13031"/>
    <cellStyle name="Input 2 6 14 2 2 2" xfId="13032"/>
    <cellStyle name="Input 2 6 14 2 3" xfId="13033"/>
    <cellStyle name="Input 2 6 14 3" xfId="13034"/>
    <cellStyle name="Input 2 6 14 4" xfId="13035"/>
    <cellStyle name="Input 2 6 15" xfId="13036"/>
    <cellStyle name="Input 2 6 15 2" xfId="13037"/>
    <cellStyle name="Input 2 6 15 2 2" xfId="13038"/>
    <cellStyle name="Input 2 6 15 3" xfId="13039"/>
    <cellStyle name="Input 2 6 16" xfId="13040"/>
    <cellStyle name="Input 2 6 17" xfId="13041"/>
    <cellStyle name="Input 2 6 2" xfId="13042"/>
    <cellStyle name="Input 2 6 2 10" xfId="13043"/>
    <cellStyle name="Input 2 6 2 11" xfId="13044"/>
    <cellStyle name="Input 2 6 2 2" xfId="13045"/>
    <cellStyle name="Input 2 6 2 2 10" xfId="13046"/>
    <cellStyle name="Input 2 6 2 2 2" xfId="13047"/>
    <cellStyle name="Input 2 6 2 2 2 2" xfId="13048"/>
    <cellStyle name="Input 2 6 2 2 2 2 2" xfId="13049"/>
    <cellStyle name="Input 2 6 2 2 2 2 2 2" xfId="13050"/>
    <cellStyle name="Input 2 6 2 2 2 2 2 2 2" xfId="13051"/>
    <cellStyle name="Input 2 6 2 2 2 2 2 3" xfId="13052"/>
    <cellStyle name="Input 2 6 2 2 2 2 3" xfId="13053"/>
    <cellStyle name="Input 2 6 2 2 2 2 4" xfId="13054"/>
    <cellStyle name="Input 2 6 2 2 2 3" xfId="13055"/>
    <cellStyle name="Input 2 6 2 2 2 3 2" xfId="13056"/>
    <cellStyle name="Input 2 6 2 2 2 3 2 2" xfId="13057"/>
    <cellStyle name="Input 2 6 2 2 2 3 2 2 2" xfId="13058"/>
    <cellStyle name="Input 2 6 2 2 2 3 2 3" xfId="13059"/>
    <cellStyle name="Input 2 6 2 2 2 3 3" xfId="13060"/>
    <cellStyle name="Input 2 6 2 2 2 3 4" xfId="13061"/>
    <cellStyle name="Input 2 6 2 2 2 4" xfId="13062"/>
    <cellStyle name="Input 2 6 2 2 2 4 2" xfId="13063"/>
    <cellStyle name="Input 2 6 2 2 2 4 2 2" xfId="13064"/>
    <cellStyle name="Input 2 6 2 2 2 4 2 2 2" xfId="13065"/>
    <cellStyle name="Input 2 6 2 2 2 4 2 3" xfId="13066"/>
    <cellStyle name="Input 2 6 2 2 2 4 3" xfId="13067"/>
    <cellStyle name="Input 2 6 2 2 2 4 4" xfId="13068"/>
    <cellStyle name="Input 2 6 2 2 2 5" xfId="13069"/>
    <cellStyle name="Input 2 6 2 2 2 5 2" xfId="13070"/>
    <cellStyle name="Input 2 6 2 2 2 5 2 2" xfId="13071"/>
    <cellStyle name="Input 2 6 2 2 2 5 2 2 2" xfId="13072"/>
    <cellStyle name="Input 2 6 2 2 2 5 2 3" xfId="13073"/>
    <cellStyle name="Input 2 6 2 2 2 5 3" xfId="13074"/>
    <cellStyle name="Input 2 6 2 2 2 5 4" xfId="13075"/>
    <cellStyle name="Input 2 6 2 2 2 6" xfId="13076"/>
    <cellStyle name="Input 2 6 2 2 2 6 2" xfId="13077"/>
    <cellStyle name="Input 2 6 2 2 2 6 2 2" xfId="13078"/>
    <cellStyle name="Input 2 6 2 2 2 6 2 2 2" xfId="13079"/>
    <cellStyle name="Input 2 6 2 2 2 6 2 3" xfId="13080"/>
    <cellStyle name="Input 2 6 2 2 2 6 3" xfId="13081"/>
    <cellStyle name="Input 2 6 2 2 2 6 4" xfId="13082"/>
    <cellStyle name="Input 2 6 2 2 2 7" xfId="13083"/>
    <cellStyle name="Input 2 6 2 2 2 7 2" xfId="13084"/>
    <cellStyle name="Input 2 6 2 2 2 7 2 2" xfId="13085"/>
    <cellStyle name="Input 2 6 2 2 2 7 3" xfId="13086"/>
    <cellStyle name="Input 2 6 2 2 2 8" xfId="13087"/>
    <cellStyle name="Input 2 6 2 2 2 9" xfId="13088"/>
    <cellStyle name="Input 2 6 2 2 3" xfId="13089"/>
    <cellStyle name="Input 2 6 2 2 3 2" xfId="13090"/>
    <cellStyle name="Input 2 6 2 2 3 2 2" xfId="13091"/>
    <cellStyle name="Input 2 6 2 2 3 2 2 2" xfId="13092"/>
    <cellStyle name="Input 2 6 2 2 3 2 2 2 2" xfId="13093"/>
    <cellStyle name="Input 2 6 2 2 3 2 2 3" xfId="13094"/>
    <cellStyle name="Input 2 6 2 2 3 2 3" xfId="13095"/>
    <cellStyle name="Input 2 6 2 2 3 2 4" xfId="13096"/>
    <cellStyle name="Input 2 6 2 2 3 3" xfId="13097"/>
    <cellStyle name="Input 2 6 2 2 3 3 2" xfId="13098"/>
    <cellStyle name="Input 2 6 2 2 3 3 2 2" xfId="13099"/>
    <cellStyle name="Input 2 6 2 2 3 3 3" xfId="13100"/>
    <cellStyle name="Input 2 6 2 2 3 4" xfId="13101"/>
    <cellStyle name="Input 2 6 2 2 3 5" xfId="13102"/>
    <cellStyle name="Input 2 6 2 2 4" xfId="13103"/>
    <cellStyle name="Input 2 6 2 2 4 2" xfId="13104"/>
    <cellStyle name="Input 2 6 2 2 4 2 2" xfId="13105"/>
    <cellStyle name="Input 2 6 2 2 4 2 2 2" xfId="13106"/>
    <cellStyle name="Input 2 6 2 2 4 2 3" xfId="13107"/>
    <cellStyle name="Input 2 6 2 2 4 3" xfId="13108"/>
    <cellStyle name="Input 2 6 2 2 4 4" xfId="13109"/>
    <cellStyle name="Input 2 6 2 2 5" xfId="13110"/>
    <cellStyle name="Input 2 6 2 2 5 2" xfId="13111"/>
    <cellStyle name="Input 2 6 2 2 5 2 2" xfId="13112"/>
    <cellStyle name="Input 2 6 2 2 5 2 2 2" xfId="13113"/>
    <cellStyle name="Input 2 6 2 2 5 2 3" xfId="13114"/>
    <cellStyle name="Input 2 6 2 2 5 3" xfId="13115"/>
    <cellStyle name="Input 2 6 2 2 5 4" xfId="13116"/>
    <cellStyle name="Input 2 6 2 2 6" xfId="13117"/>
    <cellStyle name="Input 2 6 2 2 6 2" xfId="13118"/>
    <cellStyle name="Input 2 6 2 2 6 2 2" xfId="13119"/>
    <cellStyle name="Input 2 6 2 2 6 2 2 2" xfId="13120"/>
    <cellStyle name="Input 2 6 2 2 6 2 3" xfId="13121"/>
    <cellStyle name="Input 2 6 2 2 6 3" xfId="13122"/>
    <cellStyle name="Input 2 6 2 2 6 4" xfId="13123"/>
    <cellStyle name="Input 2 6 2 2 7" xfId="13124"/>
    <cellStyle name="Input 2 6 2 2 7 2" xfId="13125"/>
    <cellStyle name="Input 2 6 2 2 7 2 2" xfId="13126"/>
    <cellStyle name="Input 2 6 2 2 7 2 2 2" xfId="13127"/>
    <cellStyle name="Input 2 6 2 2 7 2 3" xfId="13128"/>
    <cellStyle name="Input 2 6 2 2 7 3" xfId="13129"/>
    <cellStyle name="Input 2 6 2 2 7 4" xfId="13130"/>
    <cellStyle name="Input 2 6 2 2 8" xfId="13131"/>
    <cellStyle name="Input 2 6 2 2 8 2" xfId="13132"/>
    <cellStyle name="Input 2 6 2 2 8 2 2" xfId="13133"/>
    <cellStyle name="Input 2 6 2 2 8 3" xfId="13134"/>
    <cellStyle name="Input 2 6 2 2 9" xfId="13135"/>
    <cellStyle name="Input 2 6 2 3" xfId="13136"/>
    <cellStyle name="Input 2 6 2 3 2" xfId="13137"/>
    <cellStyle name="Input 2 6 2 3 2 2" xfId="13138"/>
    <cellStyle name="Input 2 6 2 3 2 2 2" xfId="13139"/>
    <cellStyle name="Input 2 6 2 3 2 2 2 2" xfId="13140"/>
    <cellStyle name="Input 2 6 2 3 2 2 3" xfId="13141"/>
    <cellStyle name="Input 2 6 2 3 2 3" xfId="13142"/>
    <cellStyle name="Input 2 6 2 3 2 4" xfId="13143"/>
    <cellStyle name="Input 2 6 2 3 3" xfId="13144"/>
    <cellStyle name="Input 2 6 2 3 3 2" xfId="13145"/>
    <cellStyle name="Input 2 6 2 3 3 2 2" xfId="13146"/>
    <cellStyle name="Input 2 6 2 3 3 2 2 2" xfId="13147"/>
    <cellStyle name="Input 2 6 2 3 3 2 3" xfId="13148"/>
    <cellStyle name="Input 2 6 2 3 3 3" xfId="13149"/>
    <cellStyle name="Input 2 6 2 3 3 4" xfId="13150"/>
    <cellStyle name="Input 2 6 2 3 4" xfId="13151"/>
    <cellStyle name="Input 2 6 2 3 4 2" xfId="13152"/>
    <cellStyle name="Input 2 6 2 3 4 2 2" xfId="13153"/>
    <cellStyle name="Input 2 6 2 3 4 2 2 2" xfId="13154"/>
    <cellStyle name="Input 2 6 2 3 4 2 3" xfId="13155"/>
    <cellStyle name="Input 2 6 2 3 4 3" xfId="13156"/>
    <cellStyle name="Input 2 6 2 3 4 4" xfId="13157"/>
    <cellStyle name="Input 2 6 2 3 5" xfId="13158"/>
    <cellStyle name="Input 2 6 2 3 5 2" xfId="13159"/>
    <cellStyle name="Input 2 6 2 3 5 2 2" xfId="13160"/>
    <cellStyle name="Input 2 6 2 3 5 2 2 2" xfId="13161"/>
    <cellStyle name="Input 2 6 2 3 5 2 3" xfId="13162"/>
    <cellStyle name="Input 2 6 2 3 5 3" xfId="13163"/>
    <cellStyle name="Input 2 6 2 3 5 4" xfId="13164"/>
    <cellStyle name="Input 2 6 2 3 6" xfId="13165"/>
    <cellStyle name="Input 2 6 2 3 6 2" xfId="13166"/>
    <cellStyle name="Input 2 6 2 3 6 2 2" xfId="13167"/>
    <cellStyle name="Input 2 6 2 3 6 2 2 2" xfId="13168"/>
    <cellStyle name="Input 2 6 2 3 6 2 3" xfId="13169"/>
    <cellStyle name="Input 2 6 2 3 6 3" xfId="13170"/>
    <cellStyle name="Input 2 6 2 3 6 4" xfId="13171"/>
    <cellStyle name="Input 2 6 2 3 7" xfId="13172"/>
    <cellStyle name="Input 2 6 2 3 7 2" xfId="13173"/>
    <cellStyle name="Input 2 6 2 3 7 2 2" xfId="13174"/>
    <cellStyle name="Input 2 6 2 3 7 3" xfId="13175"/>
    <cellStyle name="Input 2 6 2 3 8" xfId="13176"/>
    <cellStyle name="Input 2 6 2 3 9" xfId="13177"/>
    <cellStyle name="Input 2 6 2 4" xfId="13178"/>
    <cellStyle name="Input 2 6 2 4 2" xfId="13179"/>
    <cellStyle name="Input 2 6 2 4 2 2" xfId="13180"/>
    <cellStyle name="Input 2 6 2 4 2 2 2" xfId="13181"/>
    <cellStyle name="Input 2 6 2 4 2 2 2 2" xfId="13182"/>
    <cellStyle name="Input 2 6 2 4 2 2 3" xfId="13183"/>
    <cellStyle name="Input 2 6 2 4 2 3" xfId="13184"/>
    <cellStyle name="Input 2 6 2 4 2 4" xfId="13185"/>
    <cellStyle name="Input 2 6 2 4 3" xfId="13186"/>
    <cellStyle name="Input 2 6 2 4 3 2" xfId="13187"/>
    <cellStyle name="Input 2 6 2 4 3 2 2" xfId="13188"/>
    <cellStyle name="Input 2 6 2 4 3 3" xfId="13189"/>
    <cellStyle name="Input 2 6 2 4 4" xfId="13190"/>
    <cellStyle name="Input 2 6 2 4 5" xfId="13191"/>
    <cellStyle name="Input 2 6 2 5" xfId="13192"/>
    <cellStyle name="Input 2 6 2 5 2" xfId="13193"/>
    <cellStyle name="Input 2 6 2 5 2 2" xfId="13194"/>
    <cellStyle name="Input 2 6 2 5 2 2 2" xfId="13195"/>
    <cellStyle name="Input 2 6 2 5 2 3" xfId="13196"/>
    <cellStyle name="Input 2 6 2 5 3" xfId="13197"/>
    <cellStyle name="Input 2 6 2 5 4" xfId="13198"/>
    <cellStyle name="Input 2 6 2 6" xfId="13199"/>
    <cellStyle name="Input 2 6 2 6 2" xfId="13200"/>
    <cellStyle name="Input 2 6 2 6 2 2" xfId="13201"/>
    <cellStyle name="Input 2 6 2 6 2 2 2" xfId="13202"/>
    <cellStyle name="Input 2 6 2 6 2 3" xfId="13203"/>
    <cellStyle name="Input 2 6 2 6 3" xfId="13204"/>
    <cellStyle name="Input 2 6 2 6 4" xfId="13205"/>
    <cellStyle name="Input 2 6 2 7" xfId="13206"/>
    <cellStyle name="Input 2 6 2 7 2" xfId="13207"/>
    <cellStyle name="Input 2 6 2 7 2 2" xfId="13208"/>
    <cellStyle name="Input 2 6 2 7 2 2 2" xfId="13209"/>
    <cellStyle name="Input 2 6 2 7 2 3" xfId="13210"/>
    <cellStyle name="Input 2 6 2 7 3" xfId="13211"/>
    <cellStyle name="Input 2 6 2 7 4" xfId="13212"/>
    <cellStyle name="Input 2 6 2 8" xfId="13213"/>
    <cellStyle name="Input 2 6 2 8 2" xfId="13214"/>
    <cellStyle name="Input 2 6 2 8 2 2" xfId="13215"/>
    <cellStyle name="Input 2 6 2 8 2 2 2" xfId="13216"/>
    <cellStyle name="Input 2 6 2 8 2 3" xfId="13217"/>
    <cellStyle name="Input 2 6 2 8 3" xfId="13218"/>
    <cellStyle name="Input 2 6 2 8 4" xfId="13219"/>
    <cellStyle name="Input 2 6 2 9" xfId="13220"/>
    <cellStyle name="Input 2 6 2 9 2" xfId="13221"/>
    <cellStyle name="Input 2 6 2 9 2 2" xfId="13222"/>
    <cellStyle name="Input 2 6 2 9 3" xfId="13223"/>
    <cellStyle name="Input 2 6 2_Subsidy" xfId="13224"/>
    <cellStyle name="Input 2 6 3" xfId="13225"/>
    <cellStyle name="Input 2 6 3 10" xfId="13226"/>
    <cellStyle name="Input 2 6 3 2" xfId="13227"/>
    <cellStyle name="Input 2 6 3 2 2" xfId="13228"/>
    <cellStyle name="Input 2 6 3 2 2 2" xfId="13229"/>
    <cellStyle name="Input 2 6 3 2 2 2 2" xfId="13230"/>
    <cellStyle name="Input 2 6 3 2 2 2 2 2" xfId="13231"/>
    <cellStyle name="Input 2 6 3 2 2 2 3" xfId="13232"/>
    <cellStyle name="Input 2 6 3 2 2 3" xfId="13233"/>
    <cellStyle name="Input 2 6 3 2 2 4" xfId="13234"/>
    <cellStyle name="Input 2 6 3 2 3" xfId="13235"/>
    <cellStyle name="Input 2 6 3 2 3 2" xfId="13236"/>
    <cellStyle name="Input 2 6 3 2 3 2 2" xfId="13237"/>
    <cellStyle name="Input 2 6 3 2 3 2 2 2" xfId="13238"/>
    <cellStyle name="Input 2 6 3 2 3 2 3" xfId="13239"/>
    <cellStyle name="Input 2 6 3 2 3 3" xfId="13240"/>
    <cellStyle name="Input 2 6 3 2 3 4" xfId="13241"/>
    <cellStyle name="Input 2 6 3 2 4" xfId="13242"/>
    <cellStyle name="Input 2 6 3 2 4 2" xfId="13243"/>
    <cellStyle name="Input 2 6 3 2 4 2 2" xfId="13244"/>
    <cellStyle name="Input 2 6 3 2 4 2 2 2" xfId="13245"/>
    <cellStyle name="Input 2 6 3 2 4 2 3" xfId="13246"/>
    <cellStyle name="Input 2 6 3 2 4 3" xfId="13247"/>
    <cellStyle name="Input 2 6 3 2 4 4" xfId="13248"/>
    <cellStyle name="Input 2 6 3 2 5" xfId="13249"/>
    <cellStyle name="Input 2 6 3 2 5 2" xfId="13250"/>
    <cellStyle name="Input 2 6 3 2 5 2 2" xfId="13251"/>
    <cellStyle name="Input 2 6 3 2 5 2 2 2" xfId="13252"/>
    <cellStyle name="Input 2 6 3 2 5 2 3" xfId="13253"/>
    <cellStyle name="Input 2 6 3 2 5 3" xfId="13254"/>
    <cellStyle name="Input 2 6 3 2 5 4" xfId="13255"/>
    <cellStyle name="Input 2 6 3 2 6" xfId="13256"/>
    <cellStyle name="Input 2 6 3 2 6 2" xfId="13257"/>
    <cellStyle name="Input 2 6 3 2 6 2 2" xfId="13258"/>
    <cellStyle name="Input 2 6 3 2 6 2 2 2" xfId="13259"/>
    <cellStyle name="Input 2 6 3 2 6 2 3" xfId="13260"/>
    <cellStyle name="Input 2 6 3 2 6 3" xfId="13261"/>
    <cellStyle name="Input 2 6 3 2 6 4" xfId="13262"/>
    <cellStyle name="Input 2 6 3 2 7" xfId="13263"/>
    <cellStyle name="Input 2 6 3 2 7 2" xfId="13264"/>
    <cellStyle name="Input 2 6 3 2 7 2 2" xfId="13265"/>
    <cellStyle name="Input 2 6 3 2 7 3" xfId="13266"/>
    <cellStyle name="Input 2 6 3 2 8" xfId="13267"/>
    <cellStyle name="Input 2 6 3 2 9" xfId="13268"/>
    <cellStyle name="Input 2 6 3 3" xfId="13269"/>
    <cellStyle name="Input 2 6 3 3 2" xfId="13270"/>
    <cellStyle name="Input 2 6 3 3 2 2" xfId="13271"/>
    <cellStyle name="Input 2 6 3 3 2 2 2" xfId="13272"/>
    <cellStyle name="Input 2 6 3 3 2 2 2 2" xfId="13273"/>
    <cellStyle name="Input 2 6 3 3 2 2 3" xfId="13274"/>
    <cellStyle name="Input 2 6 3 3 2 3" xfId="13275"/>
    <cellStyle name="Input 2 6 3 3 2 4" xfId="13276"/>
    <cellStyle name="Input 2 6 3 3 3" xfId="13277"/>
    <cellStyle name="Input 2 6 3 3 3 2" xfId="13278"/>
    <cellStyle name="Input 2 6 3 3 3 2 2" xfId="13279"/>
    <cellStyle name="Input 2 6 3 3 3 3" xfId="13280"/>
    <cellStyle name="Input 2 6 3 3 4" xfId="13281"/>
    <cellStyle name="Input 2 6 3 3 5" xfId="13282"/>
    <cellStyle name="Input 2 6 3 4" xfId="13283"/>
    <cellStyle name="Input 2 6 3 4 2" xfId="13284"/>
    <cellStyle name="Input 2 6 3 4 2 2" xfId="13285"/>
    <cellStyle name="Input 2 6 3 4 2 2 2" xfId="13286"/>
    <cellStyle name="Input 2 6 3 4 2 3" xfId="13287"/>
    <cellStyle name="Input 2 6 3 4 3" xfId="13288"/>
    <cellStyle name="Input 2 6 3 4 4" xfId="13289"/>
    <cellStyle name="Input 2 6 3 5" xfId="13290"/>
    <cellStyle name="Input 2 6 3 5 2" xfId="13291"/>
    <cellStyle name="Input 2 6 3 5 2 2" xfId="13292"/>
    <cellStyle name="Input 2 6 3 5 2 2 2" xfId="13293"/>
    <cellStyle name="Input 2 6 3 5 2 3" xfId="13294"/>
    <cellStyle name="Input 2 6 3 5 3" xfId="13295"/>
    <cellStyle name="Input 2 6 3 5 4" xfId="13296"/>
    <cellStyle name="Input 2 6 3 6" xfId="13297"/>
    <cellStyle name="Input 2 6 3 6 2" xfId="13298"/>
    <cellStyle name="Input 2 6 3 6 2 2" xfId="13299"/>
    <cellStyle name="Input 2 6 3 6 2 2 2" xfId="13300"/>
    <cellStyle name="Input 2 6 3 6 2 3" xfId="13301"/>
    <cellStyle name="Input 2 6 3 6 3" xfId="13302"/>
    <cellStyle name="Input 2 6 3 6 4" xfId="13303"/>
    <cellStyle name="Input 2 6 3 7" xfId="13304"/>
    <cellStyle name="Input 2 6 3 7 2" xfId="13305"/>
    <cellStyle name="Input 2 6 3 7 2 2" xfId="13306"/>
    <cellStyle name="Input 2 6 3 7 2 2 2" xfId="13307"/>
    <cellStyle name="Input 2 6 3 7 2 3" xfId="13308"/>
    <cellStyle name="Input 2 6 3 7 3" xfId="13309"/>
    <cellStyle name="Input 2 6 3 7 4" xfId="13310"/>
    <cellStyle name="Input 2 6 3 8" xfId="13311"/>
    <cellStyle name="Input 2 6 3 8 2" xfId="13312"/>
    <cellStyle name="Input 2 6 3 8 2 2" xfId="13313"/>
    <cellStyle name="Input 2 6 3 8 3" xfId="13314"/>
    <cellStyle name="Input 2 6 3 9" xfId="13315"/>
    <cellStyle name="Input 2 6 4" xfId="13316"/>
    <cellStyle name="Input 2 6 4 10" xfId="13317"/>
    <cellStyle name="Input 2 6 4 2" xfId="13318"/>
    <cellStyle name="Input 2 6 4 2 2" xfId="13319"/>
    <cellStyle name="Input 2 6 4 2 2 2" xfId="13320"/>
    <cellStyle name="Input 2 6 4 2 2 2 2" xfId="13321"/>
    <cellStyle name="Input 2 6 4 2 2 2 2 2" xfId="13322"/>
    <cellStyle name="Input 2 6 4 2 2 2 3" xfId="13323"/>
    <cellStyle name="Input 2 6 4 2 2 3" xfId="13324"/>
    <cellStyle name="Input 2 6 4 2 2 4" xfId="13325"/>
    <cellStyle name="Input 2 6 4 2 3" xfId="13326"/>
    <cellStyle name="Input 2 6 4 2 3 2" xfId="13327"/>
    <cellStyle name="Input 2 6 4 2 3 2 2" xfId="13328"/>
    <cellStyle name="Input 2 6 4 2 3 2 2 2" xfId="13329"/>
    <cellStyle name="Input 2 6 4 2 3 2 3" xfId="13330"/>
    <cellStyle name="Input 2 6 4 2 3 3" xfId="13331"/>
    <cellStyle name="Input 2 6 4 2 3 4" xfId="13332"/>
    <cellStyle name="Input 2 6 4 2 4" xfId="13333"/>
    <cellStyle name="Input 2 6 4 2 4 2" xfId="13334"/>
    <cellStyle name="Input 2 6 4 2 4 2 2" xfId="13335"/>
    <cellStyle name="Input 2 6 4 2 4 2 2 2" xfId="13336"/>
    <cellStyle name="Input 2 6 4 2 4 2 3" xfId="13337"/>
    <cellStyle name="Input 2 6 4 2 4 3" xfId="13338"/>
    <cellStyle name="Input 2 6 4 2 4 4" xfId="13339"/>
    <cellStyle name="Input 2 6 4 2 5" xfId="13340"/>
    <cellStyle name="Input 2 6 4 2 5 2" xfId="13341"/>
    <cellStyle name="Input 2 6 4 2 5 2 2" xfId="13342"/>
    <cellStyle name="Input 2 6 4 2 5 2 2 2" xfId="13343"/>
    <cellStyle name="Input 2 6 4 2 5 2 3" xfId="13344"/>
    <cellStyle name="Input 2 6 4 2 5 3" xfId="13345"/>
    <cellStyle name="Input 2 6 4 2 5 4" xfId="13346"/>
    <cellStyle name="Input 2 6 4 2 6" xfId="13347"/>
    <cellStyle name="Input 2 6 4 2 6 2" xfId="13348"/>
    <cellStyle name="Input 2 6 4 2 6 2 2" xfId="13349"/>
    <cellStyle name="Input 2 6 4 2 6 2 2 2" xfId="13350"/>
    <cellStyle name="Input 2 6 4 2 6 2 3" xfId="13351"/>
    <cellStyle name="Input 2 6 4 2 6 3" xfId="13352"/>
    <cellStyle name="Input 2 6 4 2 6 4" xfId="13353"/>
    <cellStyle name="Input 2 6 4 2 7" xfId="13354"/>
    <cellStyle name="Input 2 6 4 2 7 2" xfId="13355"/>
    <cellStyle name="Input 2 6 4 2 7 2 2" xfId="13356"/>
    <cellStyle name="Input 2 6 4 2 7 3" xfId="13357"/>
    <cellStyle name="Input 2 6 4 2 8" xfId="13358"/>
    <cellStyle name="Input 2 6 4 2 9" xfId="13359"/>
    <cellStyle name="Input 2 6 4 3" xfId="13360"/>
    <cellStyle name="Input 2 6 4 3 2" xfId="13361"/>
    <cellStyle name="Input 2 6 4 3 2 2" xfId="13362"/>
    <cellStyle name="Input 2 6 4 3 2 2 2" xfId="13363"/>
    <cellStyle name="Input 2 6 4 3 2 2 2 2" xfId="13364"/>
    <cellStyle name="Input 2 6 4 3 2 2 3" xfId="13365"/>
    <cellStyle name="Input 2 6 4 3 2 3" xfId="13366"/>
    <cellStyle name="Input 2 6 4 3 2 4" xfId="13367"/>
    <cellStyle name="Input 2 6 4 3 3" xfId="13368"/>
    <cellStyle name="Input 2 6 4 3 3 2" xfId="13369"/>
    <cellStyle name="Input 2 6 4 3 3 2 2" xfId="13370"/>
    <cellStyle name="Input 2 6 4 3 3 3" xfId="13371"/>
    <cellStyle name="Input 2 6 4 3 4" xfId="13372"/>
    <cellStyle name="Input 2 6 4 3 5" xfId="13373"/>
    <cellStyle name="Input 2 6 4 4" xfId="13374"/>
    <cellStyle name="Input 2 6 4 4 2" xfId="13375"/>
    <cellStyle name="Input 2 6 4 4 2 2" xfId="13376"/>
    <cellStyle name="Input 2 6 4 4 2 2 2" xfId="13377"/>
    <cellStyle name="Input 2 6 4 4 2 3" xfId="13378"/>
    <cellStyle name="Input 2 6 4 4 3" xfId="13379"/>
    <cellStyle name="Input 2 6 4 4 4" xfId="13380"/>
    <cellStyle name="Input 2 6 4 5" xfId="13381"/>
    <cellStyle name="Input 2 6 4 5 2" xfId="13382"/>
    <cellStyle name="Input 2 6 4 5 2 2" xfId="13383"/>
    <cellStyle name="Input 2 6 4 5 2 2 2" xfId="13384"/>
    <cellStyle name="Input 2 6 4 5 2 3" xfId="13385"/>
    <cellStyle name="Input 2 6 4 5 3" xfId="13386"/>
    <cellStyle name="Input 2 6 4 5 4" xfId="13387"/>
    <cellStyle name="Input 2 6 4 6" xfId="13388"/>
    <cellStyle name="Input 2 6 4 6 2" xfId="13389"/>
    <cellStyle name="Input 2 6 4 6 2 2" xfId="13390"/>
    <cellStyle name="Input 2 6 4 6 2 2 2" xfId="13391"/>
    <cellStyle name="Input 2 6 4 6 2 3" xfId="13392"/>
    <cellStyle name="Input 2 6 4 6 3" xfId="13393"/>
    <cellStyle name="Input 2 6 4 6 4" xfId="13394"/>
    <cellStyle name="Input 2 6 4 7" xfId="13395"/>
    <cellStyle name="Input 2 6 4 7 2" xfId="13396"/>
    <cellStyle name="Input 2 6 4 7 2 2" xfId="13397"/>
    <cellStyle name="Input 2 6 4 7 2 2 2" xfId="13398"/>
    <cellStyle name="Input 2 6 4 7 2 3" xfId="13399"/>
    <cellStyle name="Input 2 6 4 7 3" xfId="13400"/>
    <cellStyle name="Input 2 6 4 7 4" xfId="13401"/>
    <cellStyle name="Input 2 6 4 8" xfId="13402"/>
    <cellStyle name="Input 2 6 4 8 2" xfId="13403"/>
    <cellStyle name="Input 2 6 4 8 2 2" xfId="13404"/>
    <cellStyle name="Input 2 6 4 8 3" xfId="13405"/>
    <cellStyle name="Input 2 6 4 9" xfId="13406"/>
    <cellStyle name="Input 2 6 5" xfId="13407"/>
    <cellStyle name="Input 2 6 5 10" xfId="13408"/>
    <cellStyle name="Input 2 6 5 2" xfId="13409"/>
    <cellStyle name="Input 2 6 5 2 2" xfId="13410"/>
    <cellStyle name="Input 2 6 5 2 2 2" xfId="13411"/>
    <cellStyle name="Input 2 6 5 2 2 2 2" xfId="13412"/>
    <cellStyle name="Input 2 6 5 2 2 2 2 2" xfId="13413"/>
    <cellStyle name="Input 2 6 5 2 2 2 3" xfId="13414"/>
    <cellStyle name="Input 2 6 5 2 2 3" xfId="13415"/>
    <cellStyle name="Input 2 6 5 2 2 4" xfId="13416"/>
    <cellStyle name="Input 2 6 5 2 3" xfId="13417"/>
    <cellStyle name="Input 2 6 5 2 3 2" xfId="13418"/>
    <cellStyle name="Input 2 6 5 2 3 2 2" xfId="13419"/>
    <cellStyle name="Input 2 6 5 2 3 2 2 2" xfId="13420"/>
    <cellStyle name="Input 2 6 5 2 3 2 3" xfId="13421"/>
    <cellStyle name="Input 2 6 5 2 3 3" xfId="13422"/>
    <cellStyle name="Input 2 6 5 2 3 4" xfId="13423"/>
    <cellStyle name="Input 2 6 5 2 4" xfId="13424"/>
    <cellStyle name="Input 2 6 5 2 4 2" xfId="13425"/>
    <cellStyle name="Input 2 6 5 2 4 2 2" xfId="13426"/>
    <cellStyle name="Input 2 6 5 2 4 2 2 2" xfId="13427"/>
    <cellStyle name="Input 2 6 5 2 4 2 3" xfId="13428"/>
    <cellStyle name="Input 2 6 5 2 4 3" xfId="13429"/>
    <cellStyle name="Input 2 6 5 2 4 4" xfId="13430"/>
    <cellStyle name="Input 2 6 5 2 5" xfId="13431"/>
    <cellStyle name="Input 2 6 5 2 5 2" xfId="13432"/>
    <cellStyle name="Input 2 6 5 2 5 2 2" xfId="13433"/>
    <cellStyle name="Input 2 6 5 2 5 2 2 2" xfId="13434"/>
    <cellStyle name="Input 2 6 5 2 5 2 3" xfId="13435"/>
    <cellStyle name="Input 2 6 5 2 5 3" xfId="13436"/>
    <cellStyle name="Input 2 6 5 2 5 4" xfId="13437"/>
    <cellStyle name="Input 2 6 5 2 6" xfId="13438"/>
    <cellStyle name="Input 2 6 5 2 6 2" xfId="13439"/>
    <cellStyle name="Input 2 6 5 2 6 2 2" xfId="13440"/>
    <cellStyle name="Input 2 6 5 2 6 2 2 2" xfId="13441"/>
    <cellStyle name="Input 2 6 5 2 6 2 3" xfId="13442"/>
    <cellStyle name="Input 2 6 5 2 6 3" xfId="13443"/>
    <cellStyle name="Input 2 6 5 2 6 4" xfId="13444"/>
    <cellStyle name="Input 2 6 5 2 7" xfId="13445"/>
    <cellStyle name="Input 2 6 5 2 7 2" xfId="13446"/>
    <cellStyle name="Input 2 6 5 2 7 2 2" xfId="13447"/>
    <cellStyle name="Input 2 6 5 2 7 3" xfId="13448"/>
    <cellStyle name="Input 2 6 5 2 8" xfId="13449"/>
    <cellStyle name="Input 2 6 5 2 9" xfId="13450"/>
    <cellStyle name="Input 2 6 5 3" xfId="13451"/>
    <cellStyle name="Input 2 6 5 3 2" xfId="13452"/>
    <cellStyle name="Input 2 6 5 3 2 2" xfId="13453"/>
    <cellStyle name="Input 2 6 5 3 2 2 2" xfId="13454"/>
    <cellStyle name="Input 2 6 5 3 2 2 2 2" xfId="13455"/>
    <cellStyle name="Input 2 6 5 3 2 2 3" xfId="13456"/>
    <cellStyle name="Input 2 6 5 3 2 3" xfId="13457"/>
    <cellStyle name="Input 2 6 5 3 2 4" xfId="13458"/>
    <cellStyle name="Input 2 6 5 3 3" xfId="13459"/>
    <cellStyle name="Input 2 6 5 3 3 2" xfId="13460"/>
    <cellStyle name="Input 2 6 5 3 3 2 2" xfId="13461"/>
    <cellStyle name="Input 2 6 5 3 3 3" xfId="13462"/>
    <cellStyle name="Input 2 6 5 3 4" xfId="13463"/>
    <cellStyle name="Input 2 6 5 3 5" xfId="13464"/>
    <cellStyle name="Input 2 6 5 4" xfId="13465"/>
    <cellStyle name="Input 2 6 5 4 2" xfId="13466"/>
    <cellStyle name="Input 2 6 5 4 2 2" xfId="13467"/>
    <cellStyle name="Input 2 6 5 4 2 2 2" xfId="13468"/>
    <cellStyle name="Input 2 6 5 4 2 3" xfId="13469"/>
    <cellStyle name="Input 2 6 5 4 3" xfId="13470"/>
    <cellStyle name="Input 2 6 5 4 4" xfId="13471"/>
    <cellStyle name="Input 2 6 5 5" xfId="13472"/>
    <cellStyle name="Input 2 6 5 5 2" xfId="13473"/>
    <cellStyle name="Input 2 6 5 5 2 2" xfId="13474"/>
    <cellStyle name="Input 2 6 5 5 2 2 2" xfId="13475"/>
    <cellStyle name="Input 2 6 5 5 2 3" xfId="13476"/>
    <cellStyle name="Input 2 6 5 5 3" xfId="13477"/>
    <cellStyle name="Input 2 6 5 5 4" xfId="13478"/>
    <cellStyle name="Input 2 6 5 6" xfId="13479"/>
    <cellStyle name="Input 2 6 5 6 2" xfId="13480"/>
    <cellStyle name="Input 2 6 5 6 2 2" xfId="13481"/>
    <cellStyle name="Input 2 6 5 6 2 2 2" xfId="13482"/>
    <cellStyle name="Input 2 6 5 6 2 3" xfId="13483"/>
    <cellStyle name="Input 2 6 5 6 3" xfId="13484"/>
    <cellStyle name="Input 2 6 5 6 4" xfId="13485"/>
    <cellStyle name="Input 2 6 5 7" xfId="13486"/>
    <cellStyle name="Input 2 6 5 7 2" xfId="13487"/>
    <cellStyle name="Input 2 6 5 7 2 2" xfId="13488"/>
    <cellStyle name="Input 2 6 5 7 2 2 2" xfId="13489"/>
    <cellStyle name="Input 2 6 5 7 2 3" xfId="13490"/>
    <cellStyle name="Input 2 6 5 7 3" xfId="13491"/>
    <cellStyle name="Input 2 6 5 7 4" xfId="13492"/>
    <cellStyle name="Input 2 6 5 8" xfId="13493"/>
    <cellStyle name="Input 2 6 5 8 2" xfId="13494"/>
    <cellStyle name="Input 2 6 5 8 2 2" xfId="13495"/>
    <cellStyle name="Input 2 6 5 8 3" xfId="13496"/>
    <cellStyle name="Input 2 6 5 9" xfId="13497"/>
    <cellStyle name="Input 2 6 6" xfId="13498"/>
    <cellStyle name="Input 2 6 6 10" xfId="13499"/>
    <cellStyle name="Input 2 6 6 2" xfId="13500"/>
    <cellStyle name="Input 2 6 6 2 2" xfId="13501"/>
    <cellStyle name="Input 2 6 6 2 2 2" xfId="13502"/>
    <cellStyle name="Input 2 6 6 2 2 2 2" xfId="13503"/>
    <cellStyle name="Input 2 6 6 2 2 2 2 2" xfId="13504"/>
    <cellStyle name="Input 2 6 6 2 2 2 3" xfId="13505"/>
    <cellStyle name="Input 2 6 6 2 2 3" xfId="13506"/>
    <cellStyle name="Input 2 6 6 2 2 4" xfId="13507"/>
    <cellStyle name="Input 2 6 6 2 3" xfId="13508"/>
    <cellStyle name="Input 2 6 6 2 3 2" xfId="13509"/>
    <cellStyle name="Input 2 6 6 2 3 2 2" xfId="13510"/>
    <cellStyle name="Input 2 6 6 2 3 2 2 2" xfId="13511"/>
    <cellStyle name="Input 2 6 6 2 3 2 3" xfId="13512"/>
    <cellStyle name="Input 2 6 6 2 3 3" xfId="13513"/>
    <cellStyle name="Input 2 6 6 2 3 4" xfId="13514"/>
    <cellStyle name="Input 2 6 6 2 4" xfId="13515"/>
    <cellStyle name="Input 2 6 6 2 4 2" xfId="13516"/>
    <cellStyle name="Input 2 6 6 2 4 2 2" xfId="13517"/>
    <cellStyle name="Input 2 6 6 2 4 2 2 2" xfId="13518"/>
    <cellStyle name="Input 2 6 6 2 4 2 3" xfId="13519"/>
    <cellStyle name="Input 2 6 6 2 4 3" xfId="13520"/>
    <cellStyle name="Input 2 6 6 2 4 4" xfId="13521"/>
    <cellStyle name="Input 2 6 6 2 5" xfId="13522"/>
    <cellStyle name="Input 2 6 6 2 5 2" xfId="13523"/>
    <cellStyle name="Input 2 6 6 2 5 2 2" xfId="13524"/>
    <cellStyle name="Input 2 6 6 2 5 2 2 2" xfId="13525"/>
    <cellStyle name="Input 2 6 6 2 5 2 3" xfId="13526"/>
    <cellStyle name="Input 2 6 6 2 5 3" xfId="13527"/>
    <cellStyle name="Input 2 6 6 2 5 4" xfId="13528"/>
    <cellStyle name="Input 2 6 6 2 6" xfId="13529"/>
    <cellStyle name="Input 2 6 6 2 6 2" xfId="13530"/>
    <cellStyle name="Input 2 6 6 2 6 2 2" xfId="13531"/>
    <cellStyle name="Input 2 6 6 2 6 2 2 2" xfId="13532"/>
    <cellStyle name="Input 2 6 6 2 6 2 3" xfId="13533"/>
    <cellStyle name="Input 2 6 6 2 6 3" xfId="13534"/>
    <cellStyle name="Input 2 6 6 2 6 4" xfId="13535"/>
    <cellStyle name="Input 2 6 6 2 7" xfId="13536"/>
    <cellStyle name="Input 2 6 6 2 7 2" xfId="13537"/>
    <cellStyle name="Input 2 6 6 2 7 2 2" xfId="13538"/>
    <cellStyle name="Input 2 6 6 2 7 3" xfId="13539"/>
    <cellStyle name="Input 2 6 6 2 8" xfId="13540"/>
    <cellStyle name="Input 2 6 6 2 9" xfId="13541"/>
    <cellStyle name="Input 2 6 6 3" xfId="13542"/>
    <cellStyle name="Input 2 6 6 3 2" xfId="13543"/>
    <cellStyle name="Input 2 6 6 3 2 2" xfId="13544"/>
    <cellStyle name="Input 2 6 6 3 2 2 2" xfId="13545"/>
    <cellStyle name="Input 2 6 6 3 2 2 2 2" xfId="13546"/>
    <cellStyle name="Input 2 6 6 3 2 2 3" xfId="13547"/>
    <cellStyle name="Input 2 6 6 3 2 3" xfId="13548"/>
    <cellStyle name="Input 2 6 6 3 2 4" xfId="13549"/>
    <cellStyle name="Input 2 6 6 3 3" xfId="13550"/>
    <cellStyle name="Input 2 6 6 3 3 2" xfId="13551"/>
    <cellStyle name="Input 2 6 6 3 3 2 2" xfId="13552"/>
    <cellStyle name="Input 2 6 6 3 3 3" xfId="13553"/>
    <cellStyle name="Input 2 6 6 3 4" xfId="13554"/>
    <cellStyle name="Input 2 6 6 3 5" xfId="13555"/>
    <cellStyle name="Input 2 6 6 4" xfId="13556"/>
    <cellStyle name="Input 2 6 6 4 2" xfId="13557"/>
    <cellStyle name="Input 2 6 6 4 2 2" xfId="13558"/>
    <cellStyle name="Input 2 6 6 4 2 2 2" xfId="13559"/>
    <cellStyle name="Input 2 6 6 4 2 3" xfId="13560"/>
    <cellStyle name="Input 2 6 6 4 3" xfId="13561"/>
    <cellStyle name="Input 2 6 6 4 4" xfId="13562"/>
    <cellStyle name="Input 2 6 6 5" xfId="13563"/>
    <cellStyle name="Input 2 6 6 5 2" xfId="13564"/>
    <cellStyle name="Input 2 6 6 5 2 2" xfId="13565"/>
    <cellStyle name="Input 2 6 6 5 2 2 2" xfId="13566"/>
    <cellStyle name="Input 2 6 6 5 2 3" xfId="13567"/>
    <cellStyle name="Input 2 6 6 5 3" xfId="13568"/>
    <cellStyle name="Input 2 6 6 5 4" xfId="13569"/>
    <cellStyle name="Input 2 6 6 6" xfId="13570"/>
    <cellStyle name="Input 2 6 6 6 2" xfId="13571"/>
    <cellStyle name="Input 2 6 6 6 2 2" xfId="13572"/>
    <cellStyle name="Input 2 6 6 6 2 2 2" xfId="13573"/>
    <cellStyle name="Input 2 6 6 6 2 3" xfId="13574"/>
    <cellStyle name="Input 2 6 6 6 3" xfId="13575"/>
    <cellStyle name="Input 2 6 6 6 4" xfId="13576"/>
    <cellStyle name="Input 2 6 6 7" xfId="13577"/>
    <cellStyle name="Input 2 6 6 7 2" xfId="13578"/>
    <cellStyle name="Input 2 6 6 7 2 2" xfId="13579"/>
    <cellStyle name="Input 2 6 6 7 2 2 2" xfId="13580"/>
    <cellStyle name="Input 2 6 6 7 2 3" xfId="13581"/>
    <cellStyle name="Input 2 6 6 7 3" xfId="13582"/>
    <cellStyle name="Input 2 6 6 7 4" xfId="13583"/>
    <cellStyle name="Input 2 6 6 8" xfId="13584"/>
    <cellStyle name="Input 2 6 6 8 2" xfId="13585"/>
    <cellStyle name="Input 2 6 6 8 2 2" xfId="13586"/>
    <cellStyle name="Input 2 6 6 8 3" xfId="13587"/>
    <cellStyle name="Input 2 6 6 9" xfId="13588"/>
    <cellStyle name="Input 2 6 7" xfId="13589"/>
    <cellStyle name="Input 2 6 7 10" xfId="13590"/>
    <cellStyle name="Input 2 6 7 2" xfId="13591"/>
    <cellStyle name="Input 2 6 7 2 2" xfId="13592"/>
    <cellStyle name="Input 2 6 7 2 2 2" xfId="13593"/>
    <cellStyle name="Input 2 6 7 2 2 2 2" xfId="13594"/>
    <cellStyle name="Input 2 6 7 2 2 2 2 2" xfId="13595"/>
    <cellStyle name="Input 2 6 7 2 2 2 3" xfId="13596"/>
    <cellStyle name="Input 2 6 7 2 2 3" xfId="13597"/>
    <cellStyle name="Input 2 6 7 2 2 4" xfId="13598"/>
    <cellStyle name="Input 2 6 7 2 3" xfId="13599"/>
    <cellStyle name="Input 2 6 7 2 3 2" xfId="13600"/>
    <cellStyle name="Input 2 6 7 2 3 2 2" xfId="13601"/>
    <cellStyle name="Input 2 6 7 2 3 2 2 2" xfId="13602"/>
    <cellStyle name="Input 2 6 7 2 3 2 3" xfId="13603"/>
    <cellStyle name="Input 2 6 7 2 3 3" xfId="13604"/>
    <cellStyle name="Input 2 6 7 2 3 4" xfId="13605"/>
    <cellStyle name="Input 2 6 7 2 4" xfId="13606"/>
    <cellStyle name="Input 2 6 7 2 4 2" xfId="13607"/>
    <cellStyle name="Input 2 6 7 2 4 2 2" xfId="13608"/>
    <cellStyle name="Input 2 6 7 2 4 2 2 2" xfId="13609"/>
    <cellStyle name="Input 2 6 7 2 4 2 3" xfId="13610"/>
    <cellStyle name="Input 2 6 7 2 4 3" xfId="13611"/>
    <cellStyle name="Input 2 6 7 2 4 4" xfId="13612"/>
    <cellStyle name="Input 2 6 7 2 5" xfId="13613"/>
    <cellStyle name="Input 2 6 7 2 5 2" xfId="13614"/>
    <cellStyle name="Input 2 6 7 2 5 2 2" xfId="13615"/>
    <cellStyle name="Input 2 6 7 2 5 2 2 2" xfId="13616"/>
    <cellStyle name="Input 2 6 7 2 5 2 3" xfId="13617"/>
    <cellStyle name="Input 2 6 7 2 5 3" xfId="13618"/>
    <cellStyle name="Input 2 6 7 2 5 4" xfId="13619"/>
    <cellStyle name="Input 2 6 7 2 6" xfId="13620"/>
    <cellStyle name="Input 2 6 7 2 6 2" xfId="13621"/>
    <cellStyle name="Input 2 6 7 2 6 2 2" xfId="13622"/>
    <cellStyle name="Input 2 6 7 2 6 2 2 2" xfId="13623"/>
    <cellStyle name="Input 2 6 7 2 6 2 3" xfId="13624"/>
    <cellStyle name="Input 2 6 7 2 6 3" xfId="13625"/>
    <cellStyle name="Input 2 6 7 2 6 4" xfId="13626"/>
    <cellStyle name="Input 2 6 7 2 7" xfId="13627"/>
    <cellStyle name="Input 2 6 7 2 7 2" xfId="13628"/>
    <cellStyle name="Input 2 6 7 2 7 2 2" xfId="13629"/>
    <cellStyle name="Input 2 6 7 2 7 3" xfId="13630"/>
    <cellStyle name="Input 2 6 7 2 8" xfId="13631"/>
    <cellStyle name="Input 2 6 7 2 9" xfId="13632"/>
    <cellStyle name="Input 2 6 7 3" xfId="13633"/>
    <cellStyle name="Input 2 6 7 3 2" xfId="13634"/>
    <cellStyle name="Input 2 6 7 3 2 2" xfId="13635"/>
    <cellStyle name="Input 2 6 7 3 2 2 2" xfId="13636"/>
    <cellStyle name="Input 2 6 7 3 2 2 2 2" xfId="13637"/>
    <cellStyle name="Input 2 6 7 3 2 2 3" xfId="13638"/>
    <cellStyle name="Input 2 6 7 3 2 3" xfId="13639"/>
    <cellStyle name="Input 2 6 7 3 2 4" xfId="13640"/>
    <cellStyle name="Input 2 6 7 3 3" xfId="13641"/>
    <cellStyle name="Input 2 6 7 3 3 2" xfId="13642"/>
    <cellStyle name="Input 2 6 7 3 3 2 2" xfId="13643"/>
    <cellStyle name="Input 2 6 7 3 3 3" xfId="13644"/>
    <cellStyle name="Input 2 6 7 3 4" xfId="13645"/>
    <cellStyle name="Input 2 6 7 3 5" xfId="13646"/>
    <cellStyle name="Input 2 6 7 4" xfId="13647"/>
    <cellStyle name="Input 2 6 7 4 2" xfId="13648"/>
    <cellStyle name="Input 2 6 7 4 2 2" xfId="13649"/>
    <cellStyle name="Input 2 6 7 4 2 2 2" xfId="13650"/>
    <cellStyle name="Input 2 6 7 4 2 3" xfId="13651"/>
    <cellStyle name="Input 2 6 7 4 3" xfId="13652"/>
    <cellStyle name="Input 2 6 7 4 4" xfId="13653"/>
    <cellStyle name="Input 2 6 7 5" xfId="13654"/>
    <cellStyle name="Input 2 6 7 5 2" xfId="13655"/>
    <cellStyle name="Input 2 6 7 5 2 2" xfId="13656"/>
    <cellStyle name="Input 2 6 7 5 2 2 2" xfId="13657"/>
    <cellStyle name="Input 2 6 7 5 2 3" xfId="13658"/>
    <cellStyle name="Input 2 6 7 5 3" xfId="13659"/>
    <cellStyle name="Input 2 6 7 5 4" xfId="13660"/>
    <cellStyle name="Input 2 6 7 6" xfId="13661"/>
    <cellStyle name="Input 2 6 7 6 2" xfId="13662"/>
    <cellStyle name="Input 2 6 7 6 2 2" xfId="13663"/>
    <cellStyle name="Input 2 6 7 6 2 2 2" xfId="13664"/>
    <cellStyle name="Input 2 6 7 6 2 3" xfId="13665"/>
    <cellStyle name="Input 2 6 7 6 3" xfId="13666"/>
    <cellStyle name="Input 2 6 7 6 4" xfId="13667"/>
    <cellStyle name="Input 2 6 7 7" xfId="13668"/>
    <cellStyle name="Input 2 6 7 7 2" xfId="13669"/>
    <cellStyle name="Input 2 6 7 7 2 2" xfId="13670"/>
    <cellStyle name="Input 2 6 7 7 2 2 2" xfId="13671"/>
    <cellStyle name="Input 2 6 7 7 2 3" xfId="13672"/>
    <cellStyle name="Input 2 6 7 7 3" xfId="13673"/>
    <cellStyle name="Input 2 6 7 7 4" xfId="13674"/>
    <cellStyle name="Input 2 6 7 8" xfId="13675"/>
    <cellStyle name="Input 2 6 7 8 2" xfId="13676"/>
    <cellStyle name="Input 2 6 7 8 2 2" xfId="13677"/>
    <cellStyle name="Input 2 6 7 8 3" xfId="13678"/>
    <cellStyle name="Input 2 6 7 9" xfId="13679"/>
    <cellStyle name="Input 2 6 8" xfId="13680"/>
    <cellStyle name="Input 2 6 8 10" xfId="13681"/>
    <cellStyle name="Input 2 6 8 2" xfId="13682"/>
    <cellStyle name="Input 2 6 8 2 2" xfId="13683"/>
    <cellStyle name="Input 2 6 8 2 2 2" xfId="13684"/>
    <cellStyle name="Input 2 6 8 2 2 2 2" xfId="13685"/>
    <cellStyle name="Input 2 6 8 2 2 2 2 2" xfId="13686"/>
    <cellStyle name="Input 2 6 8 2 2 2 3" xfId="13687"/>
    <cellStyle name="Input 2 6 8 2 2 3" xfId="13688"/>
    <cellStyle name="Input 2 6 8 2 2 4" xfId="13689"/>
    <cellStyle name="Input 2 6 8 2 3" xfId="13690"/>
    <cellStyle name="Input 2 6 8 2 3 2" xfId="13691"/>
    <cellStyle name="Input 2 6 8 2 3 2 2" xfId="13692"/>
    <cellStyle name="Input 2 6 8 2 3 2 2 2" xfId="13693"/>
    <cellStyle name="Input 2 6 8 2 3 2 3" xfId="13694"/>
    <cellStyle name="Input 2 6 8 2 3 3" xfId="13695"/>
    <cellStyle name="Input 2 6 8 2 3 4" xfId="13696"/>
    <cellStyle name="Input 2 6 8 2 4" xfId="13697"/>
    <cellStyle name="Input 2 6 8 2 4 2" xfId="13698"/>
    <cellStyle name="Input 2 6 8 2 4 2 2" xfId="13699"/>
    <cellStyle name="Input 2 6 8 2 4 2 2 2" xfId="13700"/>
    <cellStyle name="Input 2 6 8 2 4 2 3" xfId="13701"/>
    <cellStyle name="Input 2 6 8 2 4 3" xfId="13702"/>
    <cellStyle name="Input 2 6 8 2 4 4" xfId="13703"/>
    <cellStyle name="Input 2 6 8 2 5" xfId="13704"/>
    <cellStyle name="Input 2 6 8 2 5 2" xfId="13705"/>
    <cellStyle name="Input 2 6 8 2 5 2 2" xfId="13706"/>
    <cellStyle name="Input 2 6 8 2 5 2 2 2" xfId="13707"/>
    <cellStyle name="Input 2 6 8 2 5 2 3" xfId="13708"/>
    <cellStyle name="Input 2 6 8 2 5 3" xfId="13709"/>
    <cellStyle name="Input 2 6 8 2 5 4" xfId="13710"/>
    <cellStyle name="Input 2 6 8 2 6" xfId="13711"/>
    <cellStyle name="Input 2 6 8 2 6 2" xfId="13712"/>
    <cellStyle name="Input 2 6 8 2 6 2 2" xfId="13713"/>
    <cellStyle name="Input 2 6 8 2 6 2 2 2" xfId="13714"/>
    <cellStyle name="Input 2 6 8 2 6 2 3" xfId="13715"/>
    <cellStyle name="Input 2 6 8 2 6 3" xfId="13716"/>
    <cellStyle name="Input 2 6 8 2 6 4" xfId="13717"/>
    <cellStyle name="Input 2 6 8 2 7" xfId="13718"/>
    <cellStyle name="Input 2 6 8 2 7 2" xfId="13719"/>
    <cellStyle name="Input 2 6 8 2 7 2 2" xfId="13720"/>
    <cellStyle name="Input 2 6 8 2 7 3" xfId="13721"/>
    <cellStyle name="Input 2 6 8 2 8" xfId="13722"/>
    <cellStyle name="Input 2 6 8 2 9" xfId="13723"/>
    <cellStyle name="Input 2 6 8 3" xfId="13724"/>
    <cellStyle name="Input 2 6 8 3 2" xfId="13725"/>
    <cellStyle name="Input 2 6 8 3 2 2" xfId="13726"/>
    <cellStyle name="Input 2 6 8 3 2 2 2" xfId="13727"/>
    <cellStyle name="Input 2 6 8 3 2 2 2 2" xfId="13728"/>
    <cellStyle name="Input 2 6 8 3 2 2 3" xfId="13729"/>
    <cellStyle name="Input 2 6 8 3 2 3" xfId="13730"/>
    <cellStyle name="Input 2 6 8 3 2 4" xfId="13731"/>
    <cellStyle name="Input 2 6 8 3 3" xfId="13732"/>
    <cellStyle name="Input 2 6 8 3 3 2" xfId="13733"/>
    <cellStyle name="Input 2 6 8 3 3 2 2" xfId="13734"/>
    <cellStyle name="Input 2 6 8 3 3 3" xfId="13735"/>
    <cellStyle name="Input 2 6 8 3 4" xfId="13736"/>
    <cellStyle name="Input 2 6 8 3 5" xfId="13737"/>
    <cellStyle name="Input 2 6 8 4" xfId="13738"/>
    <cellStyle name="Input 2 6 8 4 2" xfId="13739"/>
    <cellStyle name="Input 2 6 8 4 2 2" xfId="13740"/>
    <cellStyle name="Input 2 6 8 4 2 2 2" xfId="13741"/>
    <cellStyle name="Input 2 6 8 4 2 3" xfId="13742"/>
    <cellStyle name="Input 2 6 8 4 3" xfId="13743"/>
    <cellStyle name="Input 2 6 8 4 4" xfId="13744"/>
    <cellStyle name="Input 2 6 8 5" xfId="13745"/>
    <cellStyle name="Input 2 6 8 5 2" xfId="13746"/>
    <cellStyle name="Input 2 6 8 5 2 2" xfId="13747"/>
    <cellStyle name="Input 2 6 8 5 2 2 2" xfId="13748"/>
    <cellStyle name="Input 2 6 8 5 2 3" xfId="13749"/>
    <cellStyle name="Input 2 6 8 5 3" xfId="13750"/>
    <cellStyle name="Input 2 6 8 5 4" xfId="13751"/>
    <cellStyle name="Input 2 6 8 6" xfId="13752"/>
    <cellStyle name="Input 2 6 8 6 2" xfId="13753"/>
    <cellStyle name="Input 2 6 8 6 2 2" xfId="13754"/>
    <cellStyle name="Input 2 6 8 6 2 2 2" xfId="13755"/>
    <cellStyle name="Input 2 6 8 6 2 3" xfId="13756"/>
    <cellStyle name="Input 2 6 8 6 3" xfId="13757"/>
    <cellStyle name="Input 2 6 8 6 4" xfId="13758"/>
    <cellStyle name="Input 2 6 8 7" xfId="13759"/>
    <cellStyle name="Input 2 6 8 7 2" xfId="13760"/>
    <cellStyle name="Input 2 6 8 7 2 2" xfId="13761"/>
    <cellStyle name="Input 2 6 8 7 2 2 2" xfId="13762"/>
    <cellStyle name="Input 2 6 8 7 2 3" xfId="13763"/>
    <cellStyle name="Input 2 6 8 7 3" xfId="13764"/>
    <cellStyle name="Input 2 6 8 7 4" xfId="13765"/>
    <cellStyle name="Input 2 6 8 8" xfId="13766"/>
    <cellStyle name="Input 2 6 8 8 2" xfId="13767"/>
    <cellStyle name="Input 2 6 8 8 2 2" xfId="13768"/>
    <cellStyle name="Input 2 6 8 8 3" xfId="13769"/>
    <cellStyle name="Input 2 6 8 9" xfId="13770"/>
    <cellStyle name="Input 2 6 9" xfId="13771"/>
    <cellStyle name="Input 2 6 9 2" xfId="13772"/>
    <cellStyle name="Input 2 6 9 2 2" xfId="13773"/>
    <cellStyle name="Input 2 6 9 2 2 2" xfId="13774"/>
    <cellStyle name="Input 2 6 9 2 2 2 2" xfId="13775"/>
    <cellStyle name="Input 2 6 9 2 2 3" xfId="13776"/>
    <cellStyle name="Input 2 6 9 2 3" xfId="13777"/>
    <cellStyle name="Input 2 6 9 2 4" xfId="13778"/>
    <cellStyle name="Input 2 6 9 3" xfId="13779"/>
    <cellStyle name="Input 2 6 9 3 2" xfId="13780"/>
    <cellStyle name="Input 2 6 9 3 2 2" xfId="13781"/>
    <cellStyle name="Input 2 6 9 3 2 2 2" xfId="13782"/>
    <cellStyle name="Input 2 6 9 3 2 3" xfId="13783"/>
    <cellStyle name="Input 2 6 9 3 3" xfId="13784"/>
    <cellStyle name="Input 2 6 9 3 4" xfId="13785"/>
    <cellStyle name="Input 2 6 9 4" xfId="13786"/>
    <cellStyle name="Input 2 6 9 4 2" xfId="13787"/>
    <cellStyle name="Input 2 6 9 4 2 2" xfId="13788"/>
    <cellStyle name="Input 2 6 9 4 2 2 2" xfId="13789"/>
    <cellStyle name="Input 2 6 9 4 2 3" xfId="13790"/>
    <cellStyle name="Input 2 6 9 4 3" xfId="13791"/>
    <cellStyle name="Input 2 6 9 4 4" xfId="13792"/>
    <cellStyle name="Input 2 6 9 5" xfId="13793"/>
    <cellStyle name="Input 2 6 9 5 2" xfId="13794"/>
    <cellStyle name="Input 2 6 9 5 2 2" xfId="13795"/>
    <cellStyle name="Input 2 6 9 5 2 2 2" xfId="13796"/>
    <cellStyle name="Input 2 6 9 5 2 3" xfId="13797"/>
    <cellStyle name="Input 2 6 9 5 3" xfId="13798"/>
    <cellStyle name="Input 2 6 9 5 4" xfId="13799"/>
    <cellStyle name="Input 2 6 9 6" xfId="13800"/>
    <cellStyle name="Input 2 6 9 6 2" xfId="13801"/>
    <cellStyle name="Input 2 6 9 6 2 2" xfId="13802"/>
    <cellStyle name="Input 2 6 9 6 2 2 2" xfId="13803"/>
    <cellStyle name="Input 2 6 9 6 2 3" xfId="13804"/>
    <cellStyle name="Input 2 6 9 6 3" xfId="13805"/>
    <cellStyle name="Input 2 6 9 6 4" xfId="13806"/>
    <cellStyle name="Input 2 6 9 7" xfId="13807"/>
    <cellStyle name="Input 2 6 9 7 2" xfId="13808"/>
    <cellStyle name="Input 2 6 9 7 2 2" xfId="13809"/>
    <cellStyle name="Input 2 6 9 7 3" xfId="13810"/>
    <cellStyle name="Input 2 6 9 8" xfId="13811"/>
    <cellStyle name="Input 2 6 9 9" xfId="13812"/>
    <cellStyle name="Input 2 6_Subsidy" xfId="13813"/>
    <cellStyle name="Input 2 60" xfId="13814"/>
    <cellStyle name="Input 2 61" xfId="13815"/>
    <cellStyle name="Input 2 62" xfId="13816"/>
    <cellStyle name="Input 2 63" xfId="13817"/>
    <cellStyle name="Input 2 64" xfId="13818"/>
    <cellStyle name="Input 2 65" xfId="13819"/>
    <cellStyle name="Input 2 66" xfId="13820"/>
    <cellStyle name="Input 2 67" xfId="13821"/>
    <cellStyle name="Input 2 68" xfId="13822"/>
    <cellStyle name="Input 2 7" xfId="13823"/>
    <cellStyle name="Input 2 7 10" xfId="13824"/>
    <cellStyle name="Input 2 7 11" xfId="13825"/>
    <cellStyle name="Input 2 7 2" xfId="13826"/>
    <cellStyle name="Input 2 7 2 10" xfId="13827"/>
    <cellStyle name="Input 2 7 2 2" xfId="13828"/>
    <cellStyle name="Input 2 7 2 2 2" xfId="13829"/>
    <cellStyle name="Input 2 7 2 2 2 2" xfId="13830"/>
    <cellStyle name="Input 2 7 2 2 2 2 2" xfId="13831"/>
    <cellStyle name="Input 2 7 2 2 2 2 2 2" xfId="13832"/>
    <cellStyle name="Input 2 7 2 2 2 2 3" xfId="13833"/>
    <cellStyle name="Input 2 7 2 2 2 3" xfId="13834"/>
    <cellStyle name="Input 2 7 2 2 2 4" xfId="13835"/>
    <cellStyle name="Input 2 7 2 2 3" xfId="13836"/>
    <cellStyle name="Input 2 7 2 2 3 2" xfId="13837"/>
    <cellStyle name="Input 2 7 2 2 3 2 2" xfId="13838"/>
    <cellStyle name="Input 2 7 2 2 3 2 2 2" xfId="13839"/>
    <cellStyle name="Input 2 7 2 2 3 2 3" xfId="13840"/>
    <cellStyle name="Input 2 7 2 2 3 3" xfId="13841"/>
    <cellStyle name="Input 2 7 2 2 3 4" xfId="13842"/>
    <cellStyle name="Input 2 7 2 2 4" xfId="13843"/>
    <cellStyle name="Input 2 7 2 2 4 2" xfId="13844"/>
    <cellStyle name="Input 2 7 2 2 4 2 2" xfId="13845"/>
    <cellStyle name="Input 2 7 2 2 4 2 2 2" xfId="13846"/>
    <cellStyle name="Input 2 7 2 2 4 2 3" xfId="13847"/>
    <cellStyle name="Input 2 7 2 2 4 3" xfId="13848"/>
    <cellStyle name="Input 2 7 2 2 4 4" xfId="13849"/>
    <cellStyle name="Input 2 7 2 2 5" xfId="13850"/>
    <cellStyle name="Input 2 7 2 2 5 2" xfId="13851"/>
    <cellStyle name="Input 2 7 2 2 5 2 2" xfId="13852"/>
    <cellStyle name="Input 2 7 2 2 5 2 2 2" xfId="13853"/>
    <cellStyle name="Input 2 7 2 2 5 2 3" xfId="13854"/>
    <cellStyle name="Input 2 7 2 2 5 3" xfId="13855"/>
    <cellStyle name="Input 2 7 2 2 5 4" xfId="13856"/>
    <cellStyle name="Input 2 7 2 2 6" xfId="13857"/>
    <cellStyle name="Input 2 7 2 2 6 2" xfId="13858"/>
    <cellStyle name="Input 2 7 2 2 6 2 2" xfId="13859"/>
    <cellStyle name="Input 2 7 2 2 6 2 2 2" xfId="13860"/>
    <cellStyle name="Input 2 7 2 2 6 2 3" xfId="13861"/>
    <cellStyle name="Input 2 7 2 2 6 3" xfId="13862"/>
    <cellStyle name="Input 2 7 2 2 6 4" xfId="13863"/>
    <cellStyle name="Input 2 7 2 2 7" xfId="13864"/>
    <cellStyle name="Input 2 7 2 2 7 2" xfId="13865"/>
    <cellStyle name="Input 2 7 2 2 7 2 2" xfId="13866"/>
    <cellStyle name="Input 2 7 2 2 7 3" xfId="13867"/>
    <cellStyle name="Input 2 7 2 2 8" xfId="13868"/>
    <cellStyle name="Input 2 7 2 2 9" xfId="13869"/>
    <cellStyle name="Input 2 7 2 3" xfId="13870"/>
    <cellStyle name="Input 2 7 2 3 2" xfId="13871"/>
    <cellStyle name="Input 2 7 2 3 2 2" xfId="13872"/>
    <cellStyle name="Input 2 7 2 3 2 2 2" xfId="13873"/>
    <cellStyle name="Input 2 7 2 3 2 2 2 2" xfId="13874"/>
    <cellStyle name="Input 2 7 2 3 2 2 3" xfId="13875"/>
    <cellStyle name="Input 2 7 2 3 2 3" xfId="13876"/>
    <cellStyle name="Input 2 7 2 3 2 4" xfId="13877"/>
    <cellStyle name="Input 2 7 2 3 3" xfId="13878"/>
    <cellStyle name="Input 2 7 2 3 3 2" xfId="13879"/>
    <cellStyle name="Input 2 7 2 3 3 2 2" xfId="13880"/>
    <cellStyle name="Input 2 7 2 3 3 3" xfId="13881"/>
    <cellStyle name="Input 2 7 2 3 4" xfId="13882"/>
    <cellStyle name="Input 2 7 2 3 5" xfId="13883"/>
    <cellStyle name="Input 2 7 2 4" xfId="13884"/>
    <cellStyle name="Input 2 7 2 4 2" xfId="13885"/>
    <cellStyle name="Input 2 7 2 4 2 2" xfId="13886"/>
    <cellStyle name="Input 2 7 2 4 2 2 2" xfId="13887"/>
    <cellStyle name="Input 2 7 2 4 2 3" xfId="13888"/>
    <cellStyle name="Input 2 7 2 4 3" xfId="13889"/>
    <cellStyle name="Input 2 7 2 4 4" xfId="13890"/>
    <cellStyle name="Input 2 7 2 5" xfId="13891"/>
    <cellStyle name="Input 2 7 2 5 2" xfId="13892"/>
    <cellStyle name="Input 2 7 2 5 2 2" xfId="13893"/>
    <cellStyle name="Input 2 7 2 5 2 2 2" xfId="13894"/>
    <cellStyle name="Input 2 7 2 5 2 3" xfId="13895"/>
    <cellStyle name="Input 2 7 2 5 3" xfId="13896"/>
    <cellStyle name="Input 2 7 2 5 4" xfId="13897"/>
    <cellStyle name="Input 2 7 2 6" xfId="13898"/>
    <cellStyle name="Input 2 7 2 6 2" xfId="13899"/>
    <cellStyle name="Input 2 7 2 6 2 2" xfId="13900"/>
    <cellStyle name="Input 2 7 2 6 2 2 2" xfId="13901"/>
    <cellStyle name="Input 2 7 2 6 2 3" xfId="13902"/>
    <cellStyle name="Input 2 7 2 6 3" xfId="13903"/>
    <cellStyle name="Input 2 7 2 6 4" xfId="13904"/>
    <cellStyle name="Input 2 7 2 7" xfId="13905"/>
    <cellStyle name="Input 2 7 2 7 2" xfId="13906"/>
    <cellStyle name="Input 2 7 2 7 2 2" xfId="13907"/>
    <cellStyle name="Input 2 7 2 7 2 2 2" xfId="13908"/>
    <cellStyle name="Input 2 7 2 7 2 3" xfId="13909"/>
    <cellStyle name="Input 2 7 2 7 3" xfId="13910"/>
    <cellStyle name="Input 2 7 2 7 4" xfId="13911"/>
    <cellStyle name="Input 2 7 2 8" xfId="13912"/>
    <cellStyle name="Input 2 7 2 8 2" xfId="13913"/>
    <cellStyle name="Input 2 7 2 8 2 2" xfId="13914"/>
    <cellStyle name="Input 2 7 2 8 3" xfId="13915"/>
    <cellStyle name="Input 2 7 2 9" xfId="13916"/>
    <cellStyle name="Input 2 7 3" xfId="13917"/>
    <cellStyle name="Input 2 7 3 2" xfId="13918"/>
    <cellStyle name="Input 2 7 3 2 2" xfId="13919"/>
    <cellStyle name="Input 2 7 3 2 2 2" xfId="13920"/>
    <cellStyle name="Input 2 7 3 2 2 2 2" xfId="13921"/>
    <cellStyle name="Input 2 7 3 2 2 3" xfId="13922"/>
    <cellStyle name="Input 2 7 3 2 3" xfId="13923"/>
    <cellStyle name="Input 2 7 3 2 4" xfId="13924"/>
    <cellStyle name="Input 2 7 3 3" xfId="13925"/>
    <cellStyle name="Input 2 7 3 3 2" xfId="13926"/>
    <cellStyle name="Input 2 7 3 3 2 2" xfId="13927"/>
    <cellStyle name="Input 2 7 3 3 2 2 2" xfId="13928"/>
    <cellStyle name="Input 2 7 3 3 2 3" xfId="13929"/>
    <cellStyle name="Input 2 7 3 3 3" xfId="13930"/>
    <cellStyle name="Input 2 7 3 3 4" xfId="13931"/>
    <cellStyle name="Input 2 7 3 4" xfId="13932"/>
    <cellStyle name="Input 2 7 3 4 2" xfId="13933"/>
    <cellStyle name="Input 2 7 3 4 2 2" xfId="13934"/>
    <cellStyle name="Input 2 7 3 4 2 2 2" xfId="13935"/>
    <cellStyle name="Input 2 7 3 4 2 3" xfId="13936"/>
    <cellStyle name="Input 2 7 3 4 3" xfId="13937"/>
    <cellStyle name="Input 2 7 3 4 4" xfId="13938"/>
    <cellStyle name="Input 2 7 3 5" xfId="13939"/>
    <cellStyle name="Input 2 7 3 5 2" xfId="13940"/>
    <cellStyle name="Input 2 7 3 5 2 2" xfId="13941"/>
    <cellStyle name="Input 2 7 3 5 2 2 2" xfId="13942"/>
    <cellStyle name="Input 2 7 3 5 2 3" xfId="13943"/>
    <cellStyle name="Input 2 7 3 5 3" xfId="13944"/>
    <cellStyle name="Input 2 7 3 5 4" xfId="13945"/>
    <cellStyle name="Input 2 7 3 6" xfId="13946"/>
    <cellStyle name="Input 2 7 3 6 2" xfId="13947"/>
    <cellStyle name="Input 2 7 3 6 2 2" xfId="13948"/>
    <cellStyle name="Input 2 7 3 6 2 2 2" xfId="13949"/>
    <cellStyle name="Input 2 7 3 6 2 3" xfId="13950"/>
    <cellStyle name="Input 2 7 3 6 3" xfId="13951"/>
    <cellStyle name="Input 2 7 3 6 4" xfId="13952"/>
    <cellStyle name="Input 2 7 3 7" xfId="13953"/>
    <cellStyle name="Input 2 7 3 7 2" xfId="13954"/>
    <cellStyle name="Input 2 7 3 7 2 2" xfId="13955"/>
    <cellStyle name="Input 2 7 3 7 3" xfId="13956"/>
    <cellStyle name="Input 2 7 3 8" xfId="13957"/>
    <cellStyle name="Input 2 7 3 9" xfId="13958"/>
    <cellStyle name="Input 2 7 4" xfId="13959"/>
    <cellStyle name="Input 2 7 4 2" xfId="13960"/>
    <cellStyle name="Input 2 7 4 2 2" xfId="13961"/>
    <cellStyle name="Input 2 7 4 2 2 2" xfId="13962"/>
    <cellStyle name="Input 2 7 4 2 2 2 2" xfId="13963"/>
    <cellStyle name="Input 2 7 4 2 2 3" xfId="13964"/>
    <cellStyle name="Input 2 7 4 2 3" xfId="13965"/>
    <cellStyle name="Input 2 7 4 2 4" xfId="13966"/>
    <cellStyle name="Input 2 7 4 3" xfId="13967"/>
    <cellStyle name="Input 2 7 4 3 2" xfId="13968"/>
    <cellStyle name="Input 2 7 4 3 2 2" xfId="13969"/>
    <cellStyle name="Input 2 7 4 3 3" xfId="13970"/>
    <cellStyle name="Input 2 7 4 4" xfId="13971"/>
    <cellStyle name="Input 2 7 4 5" xfId="13972"/>
    <cellStyle name="Input 2 7 5" xfId="13973"/>
    <cellStyle name="Input 2 7 5 2" xfId="13974"/>
    <cellStyle name="Input 2 7 5 2 2" xfId="13975"/>
    <cellStyle name="Input 2 7 5 2 2 2" xfId="13976"/>
    <cellStyle name="Input 2 7 5 2 3" xfId="13977"/>
    <cellStyle name="Input 2 7 5 3" xfId="13978"/>
    <cellStyle name="Input 2 7 5 4" xfId="13979"/>
    <cellStyle name="Input 2 7 6" xfId="13980"/>
    <cellStyle name="Input 2 7 6 2" xfId="13981"/>
    <cellStyle name="Input 2 7 6 2 2" xfId="13982"/>
    <cellStyle name="Input 2 7 6 2 2 2" xfId="13983"/>
    <cellStyle name="Input 2 7 6 2 3" xfId="13984"/>
    <cellStyle name="Input 2 7 6 3" xfId="13985"/>
    <cellStyle name="Input 2 7 6 4" xfId="13986"/>
    <cellStyle name="Input 2 7 7" xfId="13987"/>
    <cellStyle name="Input 2 7 7 2" xfId="13988"/>
    <cellStyle name="Input 2 7 7 2 2" xfId="13989"/>
    <cellStyle name="Input 2 7 7 2 2 2" xfId="13990"/>
    <cellStyle name="Input 2 7 7 2 3" xfId="13991"/>
    <cellStyle name="Input 2 7 7 3" xfId="13992"/>
    <cellStyle name="Input 2 7 7 4" xfId="13993"/>
    <cellStyle name="Input 2 7 8" xfId="13994"/>
    <cellStyle name="Input 2 7 8 2" xfId="13995"/>
    <cellStyle name="Input 2 7 8 2 2" xfId="13996"/>
    <cellStyle name="Input 2 7 8 2 2 2" xfId="13997"/>
    <cellStyle name="Input 2 7 8 2 3" xfId="13998"/>
    <cellStyle name="Input 2 7 8 3" xfId="13999"/>
    <cellStyle name="Input 2 7 8 4" xfId="14000"/>
    <cellStyle name="Input 2 7 9" xfId="14001"/>
    <cellStyle name="Input 2 7 9 2" xfId="14002"/>
    <cellStyle name="Input 2 7 9 2 2" xfId="14003"/>
    <cellStyle name="Input 2 7 9 3" xfId="14004"/>
    <cellStyle name="Input 2 7_Subsidy" xfId="14005"/>
    <cellStyle name="Input 2 8" xfId="14006"/>
    <cellStyle name="Input 2 8 10" xfId="14007"/>
    <cellStyle name="Input 2 8 2" xfId="14008"/>
    <cellStyle name="Input 2 8 2 2" xfId="14009"/>
    <cellStyle name="Input 2 8 2 2 2" xfId="14010"/>
    <cellStyle name="Input 2 8 2 2 2 2" xfId="14011"/>
    <cellStyle name="Input 2 8 2 2 3" xfId="14012"/>
    <cellStyle name="Input 2 8 2 3" xfId="14013"/>
    <cellStyle name="Input 2 8 2 4" xfId="14014"/>
    <cellStyle name="Input 2 8 3" xfId="14015"/>
    <cellStyle name="Input 2 8 3 2" xfId="14016"/>
    <cellStyle name="Input 2 8 3 2 2" xfId="14017"/>
    <cellStyle name="Input 2 8 3 2 2 2" xfId="14018"/>
    <cellStyle name="Input 2 8 3 2 3" xfId="14019"/>
    <cellStyle name="Input 2 8 3 3" xfId="14020"/>
    <cellStyle name="Input 2 8 3 4" xfId="14021"/>
    <cellStyle name="Input 2 8 4" xfId="14022"/>
    <cellStyle name="Input 2 8 4 2" xfId="14023"/>
    <cellStyle name="Input 2 8 4 2 2" xfId="14024"/>
    <cellStyle name="Input 2 8 4 2 2 2" xfId="14025"/>
    <cellStyle name="Input 2 8 4 2 3" xfId="14026"/>
    <cellStyle name="Input 2 8 4 3" xfId="14027"/>
    <cellStyle name="Input 2 8 4 4" xfId="14028"/>
    <cellStyle name="Input 2 8 5" xfId="14029"/>
    <cellStyle name="Input 2 8 5 2" xfId="14030"/>
    <cellStyle name="Input 2 8 5 2 2" xfId="14031"/>
    <cellStyle name="Input 2 8 5 2 2 2" xfId="14032"/>
    <cellStyle name="Input 2 8 5 2 3" xfId="14033"/>
    <cellStyle name="Input 2 8 5 3" xfId="14034"/>
    <cellStyle name="Input 2 8 5 4" xfId="14035"/>
    <cellStyle name="Input 2 8 6" xfId="14036"/>
    <cellStyle name="Input 2 8 6 2" xfId="14037"/>
    <cellStyle name="Input 2 8 6 2 2" xfId="14038"/>
    <cellStyle name="Input 2 8 6 2 2 2" xfId="14039"/>
    <cellStyle name="Input 2 8 6 2 3" xfId="14040"/>
    <cellStyle name="Input 2 8 6 3" xfId="14041"/>
    <cellStyle name="Input 2 8 6 4" xfId="14042"/>
    <cellStyle name="Input 2 8 7" xfId="14043"/>
    <cellStyle name="Input 2 8 7 2" xfId="14044"/>
    <cellStyle name="Input 2 8 7 2 2" xfId="14045"/>
    <cellStyle name="Input 2 8 7 2 2 2" xfId="14046"/>
    <cellStyle name="Input 2 8 7 2 3" xfId="14047"/>
    <cellStyle name="Input 2 8 7 3" xfId="14048"/>
    <cellStyle name="Input 2 8 8" xfId="14049"/>
    <cellStyle name="Input 2 8 8 2" xfId="14050"/>
    <cellStyle name="Input 2 8 8 2 2" xfId="14051"/>
    <cellStyle name="Input 2 8 8 3" xfId="14052"/>
    <cellStyle name="Input 2 8 9" xfId="14053"/>
    <cellStyle name="Input 2 9" xfId="14054"/>
    <cellStyle name="Input 2 9 2" xfId="14055"/>
    <cellStyle name="Input 2 9 2 2" xfId="14056"/>
    <cellStyle name="Input 2 9 2 2 2" xfId="14057"/>
    <cellStyle name="Input 2 9 2 2 2 2" xfId="14058"/>
    <cellStyle name="Input 2 9 2 2 3" xfId="14059"/>
    <cellStyle name="Input 2 9 2 3" xfId="14060"/>
    <cellStyle name="Input 2 9 2 4" xfId="14061"/>
    <cellStyle name="Input 2 9 3" xfId="14062"/>
    <cellStyle name="Input 2 9 3 2" xfId="14063"/>
    <cellStyle name="Input 2 9 3 2 2" xfId="14064"/>
    <cellStyle name="Input 2 9 3 2 2 2" xfId="14065"/>
    <cellStyle name="Input 2 9 3 2 3" xfId="14066"/>
    <cellStyle name="Input 2 9 3 3" xfId="14067"/>
    <cellStyle name="Input 2 9 4" xfId="14068"/>
    <cellStyle name="Input 2 9 4 2" xfId="14069"/>
    <cellStyle name="Input 2 9 4 2 2" xfId="14070"/>
    <cellStyle name="Input 2 9 4 3" xfId="14071"/>
    <cellStyle name="Input 2 9 5" xfId="14072"/>
    <cellStyle name="Input 2 9 6" xfId="14073"/>
    <cellStyle name="Input 2_277" xfId="14074"/>
    <cellStyle name="Input 20" xfId="14075"/>
    <cellStyle name="Input 20 2" xfId="14076"/>
    <cellStyle name="Input 20 2 2" xfId="14077"/>
    <cellStyle name="Input 20 2 2 2" xfId="14078"/>
    <cellStyle name="Input 20 2 3" xfId="14079"/>
    <cellStyle name="Input 20 3" xfId="14080"/>
    <cellStyle name="Input 20 4" xfId="14081"/>
    <cellStyle name="Input 21" xfId="14082"/>
    <cellStyle name="Input 21 2" xfId="14083"/>
    <cellStyle name="Input 21 2 2" xfId="14084"/>
    <cellStyle name="Input 21 2 2 2" xfId="14085"/>
    <cellStyle name="Input 21 2 3" xfId="14086"/>
    <cellStyle name="Input 21 3" xfId="14087"/>
    <cellStyle name="Input 21 4" xfId="14088"/>
    <cellStyle name="Input 22" xfId="14089"/>
    <cellStyle name="Input 22 2" xfId="14090"/>
    <cellStyle name="Input 22 2 2" xfId="14091"/>
    <cellStyle name="Input 22 2 2 2" xfId="14092"/>
    <cellStyle name="Input 22 2 3" xfId="14093"/>
    <cellStyle name="Input 22 3" xfId="14094"/>
    <cellStyle name="Input 22 4" xfId="14095"/>
    <cellStyle name="Input 23" xfId="14096"/>
    <cellStyle name="Input 23 2" xfId="14097"/>
    <cellStyle name="Input 23 2 2" xfId="14098"/>
    <cellStyle name="Input 23 2 2 2" xfId="14099"/>
    <cellStyle name="Input 23 2 3" xfId="14100"/>
    <cellStyle name="Input 23 3" xfId="14101"/>
    <cellStyle name="Input 23 4" xfId="14102"/>
    <cellStyle name="Input 24" xfId="14103"/>
    <cellStyle name="Input 24 2" xfId="14104"/>
    <cellStyle name="Input 24 2 2" xfId="14105"/>
    <cellStyle name="Input 24 2 2 2" xfId="14106"/>
    <cellStyle name="Input 24 2 3" xfId="14107"/>
    <cellStyle name="Input 24 3" xfId="14108"/>
    <cellStyle name="Input 24 4" xfId="14109"/>
    <cellStyle name="Input 25" xfId="14110"/>
    <cellStyle name="Input 25 2" xfId="14111"/>
    <cellStyle name="Input 25 2 2" xfId="14112"/>
    <cellStyle name="Input 25 2 2 2" xfId="14113"/>
    <cellStyle name="Input 25 2 3" xfId="14114"/>
    <cellStyle name="Input 25 3" xfId="14115"/>
    <cellStyle name="Input 25 4" xfId="14116"/>
    <cellStyle name="Input 26" xfId="14117"/>
    <cellStyle name="Input 26 2" xfId="14118"/>
    <cellStyle name="Input 26 2 2" xfId="14119"/>
    <cellStyle name="Input 26 2 2 2" xfId="14120"/>
    <cellStyle name="Input 26 2 3" xfId="14121"/>
    <cellStyle name="Input 26 3" xfId="14122"/>
    <cellStyle name="Input 26 4" xfId="14123"/>
    <cellStyle name="Input 27" xfId="14124"/>
    <cellStyle name="Input 27 2" xfId="14125"/>
    <cellStyle name="Input 27 2 2" xfId="14126"/>
    <cellStyle name="Input 27 2 2 2" xfId="14127"/>
    <cellStyle name="Input 27 2 3" xfId="14128"/>
    <cellStyle name="Input 27 3" xfId="14129"/>
    <cellStyle name="Input 27 4" xfId="14130"/>
    <cellStyle name="Input 28" xfId="14131"/>
    <cellStyle name="Input 28 2" xfId="14132"/>
    <cellStyle name="Input 28 2 2" xfId="14133"/>
    <cellStyle name="Input 28 2 2 2" xfId="14134"/>
    <cellStyle name="Input 28 2 3" xfId="14135"/>
    <cellStyle name="Input 28 3" xfId="14136"/>
    <cellStyle name="Input 28 4" xfId="14137"/>
    <cellStyle name="Input 29" xfId="14138"/>
    <cellStyle name="Input 29 2" xfId="14139"/>
    <cellStyle name="Input 29 2 2" xfId="14140"/>
    <cellStyle name="Input 29 2 2 2" xfId="14141"/>
    <cellStyle name="Input 29 2 3" xfId="14142"/>
    <cellStyle name="Input 29 3" xfId="14143"/>
    <cellStyle name="Input 29 4" xfId="14144"/>
    <cellStyle name="Input 3" xfId="14145"/>
    <cellStyle name="Input 3 10" xfId="14146"/>
    <cellStyle name="Input 3 10 10" xfId="14147"/>
    <cellStyle name="Input 3 10 2" xfId="14148"/>
    <cellStyle name="Input 3 10 2 2" xfId="14149"/>
    <cellStyle name="Input 3 10 2 2 2" xfId="14150"/>
    <cellStyle name="Input 3 10 2 2 2 2" xfId="14151"/>
    <cellStyle name="Input 3 10 2 2 2 2 2" xfId="14152"/>
    <cellStyle name="Input 3 10 2 2 2 3" xfId="14153"/>
    <cellStyle name="Input 3 10 2 2 3" xfId="14154"/>
    <cellStyle name="Input 3 10 2 2 4" xfId="14155"/>
    <cellStyle name="Input 3 10 2 3" xfId="14156"/>
    <cellStyle name="Input 3 10 2 3 2" xfId="14157"/>
    <cellStyle name="Input 3 10 2 3 2 2" xfId="14158"/>
    <cellStyle name="Input 3 10 2 3 2 2 2" xfId="14159"/>
    <cellStyle name="Input 3 10 2 3 2 3" xfId="14160"/>
    <cellStyle name="Input 3 10 2 3 3" xfId="14161"/>
    <cellStyle name="Input 3 10 2 3 4" xfId="14162"/>
    <cellStyle name="Input 3 10 2 4" xfId="14163"/>
    <cellStyle name="Input 3 10 2 4 2" xfId="14164"/>
    <cellStyle name="Input 3 10 2 4 2 2" xfId="14165"/>
    <cellStyle name="Input 3 10 2 4 2 2 2" xfId="14166"/>
    <cellStyle name="Input 3 10 2 4 2 3" xfId="14167"/>
    <cellStyle name="Input 3 10 2 4 3" xfId="14168"/>
    <cellStyle name="Input 3 10 2 4 4" xfId="14169"/>
    <cellStyle name="Input 3 10 2 5" xfId="14170"/>
    <cellStyle name="Input 3 10 2 5 2" xfId="14171"/>
    <cellStyle name="Input 3 10 2 5 2 2" xfId="14172"/>
    <cellStyle name="Input 3 10 2 5 2 2 2" xfId="14173"/>
    <cellStyle name="Input 3 10 2 5 2 3" xfId="14174"/>
    <cellStyle name="Input 3 10 2 5 3" xfId="14175"/>
    <cellStyle name="Input 3 10 2 5 4" xfId="14176"/>
    <cellStyle name="Input 3 10 2 6" xfId="14177"/>
    <cellStyle name="Input 3 10 2 6 2" xfId="14178"/>
    <cellStyle name="Input 3 10 2 6 2 2" xfId="14179"/>
    <cellStyle name="Input 3 10 2 6 2 2 2" xfId="14180"/>
    <cellStyle name="Input 3 10 2 6 2 3" xfId="14181"/>
    <cellStyle name="Input 3 10 2 6 3" xfId="14182"/>
    <cellStyle name="Input 3 10 2 6 4" xfId="14183"/>
    <cellStyle name="Input 3 10 2 7" xfId="14184"/>
    <cellStyle name="Input 3 10 2 7 2" xfId="14185"/>
    <cellStyle name="Input 3 10 2 7 2 2" xfId="14186"/>
    <cellStyle name="Input 3 10 2 7 3" xfId="14187"/>
    <cellStyle name="Input 3 10 2 8" xfId="14188"/>
    <cellStyle name="Input 3 10 2 9" xfId="14189"/>
    <cellStyle name="Input 3 10 3" xfId="14190"/>
    <cellStyle name="Input 3 10 3 2" xfId="14191"/>
    <cellStyle name="Input 3 10 3 2 2" xfId="14192"/>
    <cellStyle name="Input 3 10 3 2 2 2" xfId="14193"/>
    <cellStyle name="Input 3 10 3 2 2 2 2" xfId="14194"/>
    <cellStyle name="Input 3 10 3 2 2 3" xfId="14195"/>
    <cellStyle name="Input 3 10 3 2 3" xfId="14196"/>
    <cellStyle name="Input 3 10 3 2 4" xfId="14197"/>
    <cellStyle name="Input 3 10 3 3" xfId="14198"/>
    <cellStyle name="Input 3 10 3 3 2" xfId="14199"/>
    <cellStyle name="Input 3 10 3 3 2 2" xfId="14200"/>
    <cellStyle name="Input 3 10 3 3 3" xfId="14201"/>
    <cellStyle name="Input 3 10 3 4" xfId="14202"/>
    <cellStyle name="Input 3 10 3 5" xfId="14203"/>
    <cellStyle name="Input 3 10 4" xfId="14204"/>
    <cellStyle name="Input 3 10 4 2" xfId="14205"/>
    <cellStyle name="Input 3 10 4 2 2" xfId="14206"/>
    <cellStyle name="Input 3 10 4 2 2 2" xfId="14207"/>
    <cellStyle name="Input 3 10 4 2 3" xfId="14208"/>
    <cellStyle name="Input 3 10 4 3" xfId="14209"/>
    <cellStyle name="Input 3 10 4 4" xfId="14210"/>
    <cellStyle name="Input 3 10 5" xfId="14211"/>
    <cellStyle name="Input 3 10 5 2" xfId="14212"/>
    <cellStyle name="Input 3 10 5 2 2" xfId="14213"/>
    <cellStyle name="Input 3 10 5 2 2 2" xfId="14214"/>
    <cellStyle name="Input 3 10 5 2 3" xfId="14215"/>
    <cellStyle name="Input 3 10 5 3" xfId="14216"/>
    <cellStyle name="Input 3 10 5 4" xfId="14217"/>
    <cellStyle name="Input 3 10 6" xfId="14218"/>
    <cellStyle name="Input 3 10 6 2" xfId="14219"/>
    <cellStyle name="Input 3 10 6 2 2" xfId="14220"/>
    <cellStyle name="Input 3 10 6 2 2 2" xfId="14221"/>
    <cellStyle name="Input 3 10 6 2 3" xfId="14222"/>
    <cellStyle name="Input 3 10 6 3" xfId="14223"/>
    <cellStyle name="Input 3 10 6 4" xfId="14224"/>
    <cellStyle name="Input 3 10 7" xfId="14225"/>
    <cellStyle name="Input 3 10 7 2" xfId="14226"/>
    <cellStyle name="Input 3 10 7 2 2" xfId="14227"/>
    <cellStyle name="Input 3 10 7 2 2 2" xfId="14228"/>
    <cellStyle name="Input 3 10 7 2 3" xfId="14229"/>
    <cellStyle name="Input 3 10 7 3" xfId="14230"/>
    <cellStyle name="Input 3 10 7 4" xfId="14231"/>
    <cellStyle name="Input 3 10 8" xfId="14232"/>
    <cellStyle name="Input 3 10 8 2" xfId="14233"/>
    <cellStyle name="Input 3 10 8 2 2" xfId="14234"/>
    <cellStyle name="Input 3 10 8 3" xfId="14235"/>
    <cellStyle name="Input 3 10 9" xfId="14236"/>
    <cellStyle name="Input 3 11" xfId="14237"/>
    <cellStyle name="Input 3 11 10" xfId="14238"/>
    <cellStyle name="Input 3 11 2" xfId="14239"/>
    <cellStyle name="Input 3 11 2 2" xfId="14240"/>
    <cellStyle name="Input 3 11 2 2 2" xfId="14241"/>
    <cellStyle name="Input 3 11 2 2 2 2" xfId="14242"/>
    <cellStyle name="Input 3 11 2 2 2 2 2" xfId="14243"/>
    <cellStyle name="Input 3 11 2 2 2 3" xfId="14244"/>
    <cellStyle name="Input 3 11 2 2 3" xfId="14245"/>
    <cellStyle name="Input 3 11 2 2 4" xfId="14246"/>
    <cellStyle name="Input 3 11 2 3" xfId="14247"/>
    <cellStyle name="Input 3 11 2 3 2" xfId="14248"/>
    <cellStyle name="Input 3 11 2 3 2 2" xfId="14249"/>
    <cellStyle name="Input 3 11 2 3 2 2 2" xfId="14250"/>
    <cellStyle name="Input 3 11 2 3 2 3" xfId="14251"/>
    <cellStyle name="Input 3 11 2 3 3" xfId="14252"/>
    <cellStyle name="Input 3 11 2 3 4" xfId="14253"/>
    <cellStyle name="Input 3 11 2 4" xfId="14254"/>
    <cellStyle name="Input 3 11 2 4 2" xfId="14255"/>
    <cellStyle name="Input 3 11 2 4 2 2" xfId="14256"/>
    <cellStyle name="Input 3 11 2 4 2 2 2" xfId="14257"/>
    <cellStyle name="Input 3 11 2 4 2 3" xfId="14258"/>
    <cellStyle name="Input 3 11 2 4 3" xfId="14259"/>
    <cellStyle name="Input 3 11 2 4 4" xfId="14260"/>
    <cellStyle name="Input 3 11 2 5" xfId="14261"/>
    <cellStyle name="Input 3 11 2 5 2" xfId="14262"/>
    <cellStyle name="Input 3 11 2 5 2 2" xfId="14263"/>
    <cellStyle name="Input 3 11 2 5 2 2 2" xfId="14264"/>
    <cellStyle name="Input 3 11 2 5 2 3" xfId="14265"/>
    <cellStyle name="Input 3 11 2 5 3" xfId="14266"/>
    <cellStyle name="Input 3 11 2 5 4" xfId="14267"/>
    <cellStyle name="Input 3 11 2 6" xfId="14268"/>
    <cellStyle name="Input 3 11 2 6 2" xfId="14269"/>
    <cellStyle name="Input 3 11 2 6 2 2" xfId="14270"/>
    <cellStyle name="Input 3 11 2 6 2 2 2" xfId="14271"/>
    <cellStyle name="Input 3 11 2 6 2 3" xfId="14272"/>
    <cellStyle name="Input 3 11 2 6 3" xfId="14273"/>
    <cellStyle name="Input 3 11 2 6 4" xfId="14274"/>
    <cellStyle name="Input 3 11 2 7" xfId="14275"/>
    <cellStyle name="Input 3 11 2 7 2" xfId="14276"/>
    <cellStyle name="Input 3 11 2 7 2 2" xfId="14277"/>
    <cellStyle name="Input 3 11 2 7 3" xfId="14278"/>
    <cellStyle name="Input 3 11 2 8" xfId="14279"/>
    <cellStyle name="Input 3 11 2 9" xfId="14280"/>
    <cellStyle name="Input 3 11 3" xfId="14281"/>
    <cellStyle name="Input 3 11 3 2" xfId="14282"/>
    <cellStyle name="Input 3 11 3 2 2" xfId="14283"/>
    <cellStyle name="Input 3 11 3 2 2 2" xfId="14284"/>
    <cellStyle name="Input 3 11 3 2 2 2 2" xfId="14285"/>
    <cellStyle name="Input 3 11 3 2 2 3" xfId="14286"/>
    <cellStyle name="Input 3 11 3 2 3" xfId="14287"/>
    <cellStyle name="Input 3 11 3 2 4" xfId="14288"/>
    <cellStyle name="Input 3 11 3 3" xfId="14289"/>
    <cellStyle name="Input 3 11 3 3 2" xfId="14290"/>
    <cellStyle name="Input 3 11 3 3 2 2" xfId="14291"/>
    <cellStyle name="Input 3 11 3 3 3" xfId="14292"/>
    <cellStyle name="Input 3 11 3 4" xfId="14293"/>
    <cellStyle name="Input 3 11 3 5" xfId="14294"/>
    <cellStyle name="Input 3 11 4" xfId="14295"/>
    <cellStyle name="Input 3 11 4 2" xfId="14296"/>
    <cellStyle name="Input 3 11 4 2 2" xfId="14297"/>
    <cellStyle name="Input 3 11 4 2 2 2" xfId="14298"/>
    <cellStyle name="Input 3 11 4 2 3" xfId="14299"/>
    <cellStyle name="Input 3 11 4 3" xfId="14300"/>
    <cellStyle name="Input 3 11 4 4" xfId="14301"/>
    <cellStyle name="Input 3 11 5" xfId="14302"/>
    <cellStyle name="Input 3 11 5 2" xfId="14303"/>
    <cellStyle name="Input 3 11 5 2 2" xfId="14304"/>
    <cellStyle name="Input 3 11 5 2 2 2" xfId="14305"/>
    <cellStyle name="Input 3 11 5 2 3" xfId="14306"/>
    <cellStyle name="Input 3 11 5 3" xfId="14307"/>
    <cellStyle name="Input 3 11 5 4" xfId="14308"/>
    <cellStyle name="Input 3 11 6" xfId="14309"/>
    <cellStyle name="Input 3 11 6 2" xfId="14310"/>
    <cellStyle name="Input 3 11 6 2 2" xfId="14311"/>
    <cellStyle name="Input 3 11 6 2 2 2" xfId="14312"/>
    <cellStyle name="Input 3 11 6 2 3" xfId="14313"/>
    <cellStyle name="Input 3 11 6 3" xfId="14314"/>
    <cellStyle name="Input 3 11 6 4" xfId="14315"/>
    <cellStyle name="Input 3 11 7" xfId="14316"/>
    <cellStyle name="Input 3 11 7 2" xfId="14317"/>
    <cellStyle name="Input 3 11 7 2 2" xfId="14318"/>
    <cellStyle name="Input 3 11 7 2 2 2" xfId="14319"/>
    <cellStyle name="Input 3 11 7 2 3" xfId="14320"/>
    <cellStyle name="Input 3 11 7 3" xfId="14321"/>
    <cellStyle name="Input 3 11 7 4" xfId="14322"/>
    <cellStyle name="Input 3 11 8" xfId="14323"/>
    <cellStyle name="Input 3 11 8 2" xfId="14324"/>
    <cellStyle name="Input 3 11 8 2 2" xfId="14325"/>
    <cellStyle name="Input 3 11 8 3" xfId="14326"/>
    <cellStyle name="Input 3 11 9" xfId="14327"/>
    <cellStyle name="Input 3 12" xfId="14328"/>
    <cellStyle name="Input 3 12 10" xfId="14329"/>
    <cellStyle name="Input 3 12 2" xfId="14330"/>
    <cellStyle name="Input 3 12 2 2" xfId="14331"/>
    <cellStyle name="Input 3 12 2 2 2" xfId="14332"/>
    <cellStyle name="Input 3 12 2 2 2 2" xfId="14333"/>
    <cellStyle name="Input 3 12 2 2 2 2 2" xfId="14334"/>
    <cellStyle name="Input 3 12 2 2 2 3" xfId="14335"/>
    <cellStyle name="Input 3 12 2 2 3" xfId="14336"/>
    <cellStyle name="Input 3 12 2 2 4" xfId="14337"/>
    <cellStyle name="Input 3 12 2 3" xfId="14338"/>
    <cellStyle name="Input 3 12 2 3 2" xfId="14339"/>
    <cellStyle name="Input 3 12 2 3 2 2" xfId="14340"/>
    <cellStyle name="Input 3 12 2 3 2 2 2" xfId="14341"/>
    <cellStyle name="Input 3 12 2 3 2 3" xfId="14342"/>
    <cellStyle name="Input 3 12 2 3 3" xfId="14343"/>
    <cellStyle name="Input 3 12 2 3 4" xfId="14344"/>
    <cellStyle name="Input 3 12 2 4" xfId="14345"/>
    <cellStyle name="Input 3 12 2 4 2" xfId="14346"/>
    <cellStyle name="Input 3 12 2 4 2 2" xfId="14347"/>
    <cellStyle name="Input 3 12 2 4 2 2 2" xfId="14348"/>
    <cellStyle name="Input 3 12 2 4 2 3" xfId="14349"/>
    <cellStyle name="Input 3 12 2 4 3" xfId="14350"/>
    <cellStyle name="Input 3 12 2 4 4" xfId="14351"/>
    <cellStyle name="Input 3 12 2 5" xfId="14352"/>
    <cellStyle name="Input 3 12 2 5 2" xfId="14353"/>
    <cellStyle name="Input 3 12 2 5 2 2" xfId="14354"/>
    <cellStyle name="Input 3 12 2 5 2 2 2" xfId="14355"/>
    <cellStyle name="Input 3 12 2 5 2 3" xfId="14356"/>
    <cellStyle name="Input 3 12 2 5 3" xfId="14357"/>
    <cellStyle name="Input 3 12 2 5 4" xfId="14358"/>
    <cellStyle name="Input 3 12 2 6" xfId="14359"/>
    <cellStyle name="Input 3 12 2 6 2" xfId="14360"/>
    <cellStyle name="Input 3 12 2 6 2 2" xfId="14361"/>
    <cellStyle name="Input 3 12 2 6 2 2 2" xfId="14362"/>
    <cellStyle name="Input 3 12 2 6 2 3" xfId="14363"/>
    <cellStyle name="Input 3 12 2 6 3" xfId="14364"/>
    <cellStyle name="Input 3 12 2 6 4" xfId="14365"/>
    <cellStyle name="Input 3 12 2 7" xfId="14366"/>
    <cellStyle name="Input 3 12 2 7 2" xfId="14367"/>
    <cellStyle name="Input 3 12 2 7 2 2" xfId="14368"/>
    <cellStyle name="Input 3 12 2 7 3" xfId="14369"/>
    <cellStyle name="Input 3 12 2 8" xfId="14370"/>
    <cellStyle name="Input 3 12 2 9" xfId="14371"/>
    <cellStyle name="Input 3 12 3" xfId="14372"/>
    <cellStyle name="Input 3 12 3 2" xfId="14373"/>
    <cellStyle name="Input 3 12 3 2 2" xfId="14374"/>
    <cellStyle name="Input 3 12 3 2 2 2" xfId="14375"/>
    <cellStyle name="Input 3 12 3 2 2 2 2" xfId="14376"/>
    <cellStyle name="Input 3 12 3 2 2 3" xfId="14377"/>
    <cellStyle name="Input 3 12 3 2 3" xfId="14378"/>
    <cellStyle name="Input 3 12 3 2 4" xfId="14379"/>
    <cellStyle name="Input 3 12 3 3" xfId="14380"/>
    <cellStyle name="Input 3 12 3 3 2" xfId="14381"/>
    <cellStyle name="Input 3 12 3 3 2 2" xfId="14382"/>
    <cellStyle name="Input 3 12 3 3 3" xfId="14383"/>
    <cellStyle name="Input 3 12 3 4" xfId="14384"/>
    <cellStyle name="Input 3 12 3 5" xfId="14385"/>
    <cellStyle name="Input 3 12 4" xfId="14386"/>
    <cellStyle name="Input 3 12 4 2" xfId="14387"/>
    <cellStyle name="Input 3 12 4 2 2" xfId="14388"/>
    <cellStyle name="Input 3 12 4 2 2 2" xfId="14389"/>
    <cellStyle name="Input 3 12 4 2 3" xfId="14390"/>
    <cellStyle name="Input 3 12 4 3" xfId="14391"/>
    <cellStyle name="Input 3 12 4 4" xfId="14392"/>
    <cellStyle name="Input 3 12 5" xfId="14393"/>
    <cellStyle name="Input 3 12 5 2" xfId="14394"/>
    <cellStyle name="Input 3 12 5 2 2" xfId="14395"/>
    <cellStyle name="Input 3 12 5 2 2 2" xfId="14396"/>
    <cellStyle name="Input 3 12 5 2 3" xfId="14397"/>
    <cellStyle name="Input 3 12 5 3" xfId="14398"/>
    <cellStyle name="Input 3 12 5 4" xfId="14399"/>
    <cellStyle name="Input 3 12 6" xfId="14400"/>
    <cellStyle name="Input 3 12 6 2" xfId="14401"/>
    <cellStyle name="Input 3 12 6 2 2" xfId="14402"/>
    <cellStyle name="Input 3 12 6 2 2 2" xfId="14403"/>
    <cellStyle name="Input 3 12 6 2 3" xfId="14404"/>
    <cellStyle name="Input 3 12 6 3" xfId="14405"/>
    <cellStyle name="Input 3 12 6 4" xfId="14406"/>
    <cellStyle name="Input 3 12 7" xfId="14407"/>
    <cellStyle name="Input 3 12 7 2" xfId="14408"/>
    <cellStyle name="Input 3 12 7 2 2" xfId="14409"/>
    <cellStyle name="Input 3 12 7 2 2 2" xfId="14410"/>
    <cellStyle name="Input 3 12 7 2 3" xfId="14411"/>
    <cellStyle name="Input 3 12 7 3" xfId="14412"/>
    <cellStyle name="Input 3 12 7 4" xfId="14413"/>
    <cellStyle name="Input 3 12 8" xfId="14414"/>
    <cellStyle name="Input 3 12 8 2" xfId="14415"/>
    <cellStyle name="Input 3 12 8 2 2" xfId="14416"/>
    <cellStyle name="Input 3 12 8 3" xfId="14417"/>
    <cellStyle name="Input 3 12 9" xfId="14418"/>
    <cellStyle name="Input 3 13" xfId="14419"/>
    <cellStyle name="Input 3 13 2" xfId="14420"/>
    <cellStyle name="Input 3 13 2 2" xfId="14421"/>
    <cellStyle name="Input 3 13 2 2 2" xfId="14422"/>
    <cellStyle name="Input 3 13 2 2 2 2" xfId="14423"/>
    <cellStyle name="Input 3 13 2 2 3" xfId="14424"/>
    <cellStyle name="Input 3 13 2 3" xfId="14425"/>
    <cellStyle name="Input 3 13 2 4" xfId="14426"/>
    <cellStyle name="Input 3 13 3" xfId="14427"/>
    <cellStyle name="Input 3 13 3 2" xfId="14428"/>
    <cellStyle name="Input 3 13 3 2 2" xfId="14429"/>
    <cellStyle name="Input 3 13 3 2 2 2" xfId="14430"/>
    <cellStyle name="Input 3 13 3 2 3" xfId="14431"/>
    <cellStyle name="Input 3 13 3 3" xfId="14432"/>
    <cellStyle name="Input 3 13 3 4" xfId="14433"/>
    <cellStyle name="Input 3 13 4" xfId="14434"/>
    <cellStyle name="Input 3 13 4 2" xfId="14435"/>
    <cellStyle name="Input 3 13 4 2 2" xfId="14436"/>
    <cellStyle name="Input 3 13 4 2 2 2" xfId="14437"/>
    <cellStyle name="Input 3 13 4 2 3" xfId="14438"/>
    <cellStyle name="Input 3 13 4 3" xfId="14439"/>
    <cellStyle name="Input 3 13 4 4" xfId="14440"/>
    <cellStyle name="Input 3 13 5" xfId="14441"/>
    <cellStyle name="Input 3 13 5 2" xfId="14442"/>
    <cellStyle name="Input 3 13 5 2 2" xfId="14443"/>
    <cellStyle name="Input 3 13 5 2 2 2" xfId="14444"/>
    <cellStyle name="Input 3 13 5 2 3" xfId="14445"/>
    <cellStyle name="Input 3 13 5 3" xfId="14446"/>
    <cellStyle name="Input 3 13 5 4" xfId="14447"/>
    <cellStyle name="Input 3 13 6" xfId="14448"/>
    <cellStyle name="Input 3 13 6 2" xfId="14449"/>
    <cellStyle name="Input 3 13 6 2 2" xfId="14450"/>
    <cellStyle name="Input 3 13 6 2 2 2" xfId="14451"/>
    <cellStyle name="Input 3 13 6 2 3" xfId="14452"/>
    <cellStyle name="Input 3 13 6 3" xfId="14453"/>
    <cellStyle name="Input 3 13 6 4" xfId="14454"/>
    <cellStyle name="Input 3 13 7" xfId="14455"/>
    <cellStyle name="Input 3 13 7 2" xfId="14456"/>
    <cellStyle name="Input 3 13 7 2 2" xfId="14457"/>
    <cellStyle name="Input 3 13 7 3" xfId="14458"/>
    <cellStyle name="Input 3 13 8" xfId="14459"/>
    <cellStyle name="Input 3 13 9" xfId="14460"/>
    <cellStyle name="Input 3 14" xfId="14461"/>
    <cellStyle name="Input 3 14 2" xfId="14462"/>
    <cellStyle name="Input 3 14 2 2" xfId="14463"/>
    <cellStyle name="Input 3 14 2 2 2" xfId="14464"/>
    <cellStyle name="Input 3 14 2 2 2 2" xfId="14465"/>
    <cellStyle name="Input 3 14 2 2 3" xfId="14466"/>
    <cellStyle name="Input 3 14 2 3" xfId="14467"/>
    <cellStyle name="Input 3 14 2 4" xfId="14468"/>
    <cellStyle name="Input 3 14 3" xfId="14469"/>
    <cellStyle name="Input 3 14 3 2" xfId="14470"/>
    <cellStyle name="Input 3 14 3 2 2" xfId="14471"/>
    <cellStyle name="Input 3 14 3 3" xfId="14472"/>
    <cellStyle name="Input 3 14 4" xfId="14473"/>
    <cellStyle name="Input 3 14 5" xfId="14474"/>
    <cellStyle name="Input 3 15" xfId="14475"/>
    <cellStyle name="Input 3 15 2" xfId="14476"/>
    <cellStyle name="Input 3 15 2 2" xfId="14477"/>
    <cellStyle name="Input 3 15 2 2 2" xfId="14478"/>
    <cellStyle name="Input 3 15 2 3" xfId="14479"/>
    <cellStyle name="Input 3 15 3" xfId="14480"/>
    <cellStyle name="Input 3 15 4" xfId="14481"/>
    <cellStyle name="Input 3 16" xfId="14482"/>
    <cellStyle name="Input 3 16 2" xfId="14483"/>
    <cellStyle name="Input 3 16 2 2" xfId="14484"/>
    <cellStyle name="Input 3 16 2 2 2" xfId="14485"/>
    <cellStyle name="Input 3 16 2 3" xfId="14486"/>
    <cellStyle name="Input 3 16 3" xfId="14487"/>
    <cellStyle name="Input 3 16 4" xfId="14488"/>
    <cellStyle name="Input 3 17" xfId="14489"/>
    <cellStyle name="Input 3 17 2" xfId="14490"/>
    <cellStyle name="Input 3 17 2 2" xfId="14491"/>
    <cellStyle name="Input 3 17 2 2 2" xfId="14492"/>
    <cellStyle name="Input 3 17 2 3" xfId="14493"/>
    <cellStyle name="Input 3 17 3" xfId="14494"/>
    <cellStyle name="Input 3 17 4" xfId="14495"/>
    <cellStyle name="Input 3 18" xfId="14496"/>
    <cellStyle name="Input 3 18 2" xfId="14497"/>
    <cellStyle name="Input 3 18 2 2" xfId="14498"/>
    <cellStyle name="Input 3 18 2 2 2" xfId="14499"/>
    <cellStyle name="Input 3 18 2 3" xfId="14500"/>
    <cellStyle name="Input 3 18 3" xfId="14501"/>
    <cellStyle name="Input 3 18 4" xfId="14502"/>
    <cellStyle name="Input 3 19" xfId="14503"/>
    <cellStyle name="Input 3 19 2" xfId="14504"/>
    <cellStyle name="Input 3 19 2 2" xfId="14505"/>
    <cellStyle name="Input 3 19 2 2 2" xfId="14506"/>
    <cellStyle name="Input 3 19 2 3" xfId="14507"/>
    <cellStyle name="Input 3 19 3" xfId="14508"/>
    <cellStyle name="Input 3 19 4" xfId="14509"/>
    <cellStyle name="Input 3 2" xfId="14510"/>
    <cellStyle name="Input 3 2 10" xfId="14511"/>
    <cellStyle name="Input 3 2 10 2" xfId="14512"/>
    <cellStyle name="Input 3 2 10 2 2" xfId="14513"/>
    <cellStyle name="Input 3 2 10 2 2 2" xfId="14514"/>
    <cellStyle name="Input 3 2 10 2 3" xfId="14515"/>
    <cellStyle name="Input 3 2 10 2 3 2" xfId="14516"/>
    <cellStyle name="Input 3 2 10 2 3 2 2" xfId="14517"/>
    <cellStyle name="Input 3 2 10 2 3 3" xfId="14518"/>
    <cellStyle name="Input 3 2 10 2 4" xfId="14519"/>
    <cellStyle name="Input 3 2 10 2 5" xfId="14520"/>
    <cellStyle name="Input 3 2 10 3" xfId="14521"/>
    <cellStyle name="Input 3 2 10 3 2" xfId="14522"/>
    <cellStyle name="Input 3 2 10 4" xfId="14523"/>
    <cellStyle name="Input 3 2 10 4 2" xfId="14524"/>
    <cellStyle name="Input 3 2 10 4 2 2" xfId="14525"/>
    <cellStyle name="Input 3 2 10 4 3" xfId="14526"/>
    <cellStyle name="Input 3 2 10 5" xfId="14527"/>
    <cellStyle name="Input 3 2 10 6" xfId="14528"/>
    <cellStyle name="Input 3 2 11" xfId="14529"/>
    <cellStyle name="Input 3 2 11 2" xfId="14530"/>
    <cellStyle name="Input 3 2 11 2 2" xfId="14531"/>
    <cellStyle name="Input 3 2 11 3" xfId="14532"/>
    <cellStyle name="Input 3 2 11 3 2" xfId="14533"/>
    <cellStyle name="Input 3 2 11 3 2 2" xfId="14534"/>
    <cellStyle name="Input 3 2 11 3 3" xfId="14535"/>
    <cellStyle name="Input 3 2 11 4" xfId="14536"/>
    <cellStyle name="Input 3 2 11 5" xfId="14537"/>
    <cellStyle name="Input 3 2 12" xfId="14538"/>
    <cellStyle name="Input 3 2 12 2" xfId="14539"/>
    <cellStyle name="Input 3 2 12 2 2" xfId="14540"/>
    <cellStyle name="Input 3 2 12 3" xfId="14541"/>
    <cellStyle name="Input 3 2 12 3 2" xfId="14542"/>
    <cellStyle name="Input 3 2 12 3 2 2" xfId="14543"/>
    <cellStyle name="Input 3 2 12 3 3" xfId="14544"/>
    <cellStyle name="Input 3 2 12 4" xfId="14545"/>
    <cellStyle name="Input 3 2 12 5" xfId="14546"/>
    <cellStyle name="Input 3 2 13" xfId="14547"/>
    <cellStyle name="Input 3 2 13 2" xfId="14548"/>
    <cellStyle name="Input 3 2 13 2 2" xfId="14549"/>
    <cellStyle name="Input 3 2 13 3" xfId="14550"/>
    <cellStyle name="Input 3 2 13 3 2" xfId="14551"/>
    <cellStyle name="Input 3 2 13 3 2 2" xfId="14552"/>
    <cellStyle name="Input 3 2 13 3 3" xfId="14553"/>
    <cellStyle name="Input 3 2 13 4" xfId="14554"/>
    <cellStyle name="Input 3 2 13 5" xfId="14555"/>
    <cellStyle name="Input 3 2 14" xfId="14556"/>
    <cellStyle name="Input 3 2 14 2" xfId="14557"/>
    <cellStyle name="Input 3 2 14 2 2" xfId="14558"/>
    <cellStyle name="Input 3 2 14 3" xfId="14559"/>
    <cellStyle name="Input 3 2 14 3 2" xfId="14560"/>
    <cellStyle name="Input 3 2 14 3 2 2" xfId="14561"/>
    <cellStyle name="Input 3 2 14 3 3" xfId="14562"/>
    <cellStyle name="Input 3 2 14 4" xfId="14563"/>
    <cellStyle name="Input 3 2 14 5" xfId="14564"/>
    <cellStyle name="Input 3 2 15" xfId="14565"/>
    <cellStyle name="Input 3 2 15 2" xfId="14566"/>
    <cellStyle name="Input 3 2 15 2 2" xfId="14567"/>
    <cellStyle name="Input 3 2 15 3" xfId="14568"/>
    <cellStyle name="Input 3 2 16" xfId="14569"/>
    <cellStyle name="Input 3 2 17" xfId="14570"/>
    <cellStyle name="Input 3 2 2" xfId="14571"/>
    <cellStyle name="Input 3 2 2 10" xfId="14572"/>
    <cellStyle name="Input 3 2 2 10 2" xfId="14573"/>
    <cellStyle name="Input 3 2 2 10 2 2" xfId="14574"/>
    <cellStyle name="Input 3 2 2 10 3" xfId="14575"/>
    <cellStyle name="Input 3 2 2 11" xfId="14576"/>
    <cellStyle name="Input 3 2 2 12" xfId="14577"/>
    <cellStyle name="Input 3 2 2 2" xfId="14578"/>
    <cellStyle name="Input 3 2 2 2 10" xfId="14579"/>
    <cellStyle name="Input 3 2 2 2 11" xfId="14580"/>
    <cellStyle name="Input 3 2 2 2 2" xfId="14581"/>
    <cellStyle name="Input 3 2 2 2 2 10" xfId="14582"/>
    <cellStyle name="Input 3 2 2 2 2 2" xfId="14583"/>
    <cellStyle name="Input 3 2 2 2 2 2 2" xfId="14584"/>
    <cellStyle name="Input 3 2 2 2 2 2 2 2" xfId="14585"/>
    <cellStyle name="Input 3 2 2 2 2 2 3" xfId="14586"/>
    <cellStyle name="Input 3 2 2 2 2 2 3 2" xfId="14587"/>
    <cellStyle name="Input 3 2 2 2 2 2 3 2 2" xfId="14588"/>
    <cellStyle name="Input 3 2 2 2 2 2 3 3" xfId="14589"/>
    <cellStyle name="Input 3 2 2 2 2 2 4" xfId="14590"/>
    <cellStyle name="Input 3 2 2 2 2 2 5" xfId="14591"/>
    <cellStyle name="Input 3 2 2 2 2 3" xfId="14592"/>
    <cellStyle name="Input 3 2 2 2 2 3 2" xfId="14593"/>
    <cellStyle name="Input 3 2 2 2 2 3 2 2" xfId="14594"/>
    <cellStyle name="Input 3 2 2 2 2 3 3" xfId="14595"/>
    <cellStyle name="Input 3 2 2 2 2 3 3 2" xfId="14596"/>
    <cellStyle name="Input 3 2 2 2 2 3 3 2 2" xfId="14597"/>
    <cellStyle name="Input 3 2 2 2 2 3 3 3" xfId="14598"/>
    <cellStyle name="Input 3 2 2 2 2 3 4" xfId="14599"/>
    <cellStyle name="Input 3 2 2 2 2 3 5" xfId="14600"/>
    <cellStyle name="Input 3 2 2 2 2 4" xfId="14601"/>
    <cellStyle name="Input 3 2 2 2 2 4 2" xfId="14602"/>
    <cellStyle name="Input 3 2 2 2 2 4 2 2" xfId="14603"/>
    <cellStyle name="Input 3 2 2 2 2 4 3" xfId="14604"/>
    <cellStyle name="Input 3 2 2 2 2 4 3 2" xfId="14605"/>
    <cellStyle name="Input 3 2 2 2 2 4 3 2 2" xfId="14606"/>
    <cellStyle name="Input 3 2 2 2 2 4 3 3" xfId="14607"/>
    <cellStyle name="Input 3 2 2 2 2 4 4" xfId="14608"/>
    <cellStyle name="Input 3 2 2 2 2 4 5" xfId="14609"/>
    <cellStyle name="Input 3 2 2 2 2 5" xfId="14610"/>
    <cellStyle name="Input 3 2 2 2 2 5 2" xfId="14611"/>
    <cellStyle name="Input 3 2 2 2 2 5 2 2" xfId="14612"/>
    <cellStyle name="Input 3 2 2 2 2 5 3" xfId="14613"/>
    <cellStyle name="Input 3 2 2 2 2 5 3 2" xfId="14614"/>
    <cellStyle name="Input 3 2 2 2 2 5 3 2 2" xfId="14615"/>
    <cellStyle name="Input 3 2 2 2 2 5 3 3" xfId="14616"/>
    <cellStyle name="Input 3 2 2 2 2 5 4" xfId="14617"/>
    <cellStyle name="Input 3 2 2 2 2 5 5" xfId="14618"/>
    <cellStyle name="Input 3 2 2 2 2 6" xfId="14619"/>
    <cellStyle name="Input 3 2 2 2 2 6 2" xfId="14620"/>
    <cellStyle name="Input 3 2 2 2 2 6 2 2" xfId="14621"/>
    <cellStyle name="Input 3 2 2 2 2 6 3" xfId="14622"/>
    <cellStyle name="Input 3 2 2 2 2 6 3 2" xfId="14623"/>
    <cellStyle name="Input 3 2 2 2 2 6 3 2 2" xfId="14624"/>
    <cellStyle name="Input 3 2 2 2 2 6 3 3" xfId="14625"/>
    <cellStyle name="Input 3 2 2 2 2 6 4" xfId="14626"/>
    <cellStyle name="Input 3 2 2 2 2 6 5" xfId="14627"/>
    <cellStyle name="Input 3 2 2 2 2 7" xfId="14628"/>
    <cellStyle name="Input 3 2 2 2 2 7 2" xfId="14629"/>
    <cellStyle name="Input 3 2 2 2 2 8" xfId="14630"/>
    <cellStyle name="Input 3 2 2 2 2 8 2" xfId="14631"/>
    <cellStyle name="Input 3 2 2 2 2 8 2 2" xfId="14632"/>
    <cellStyle name="Input 3 2 2 2 2 8 3" xfId="14633"/>
    <cellStyle name="Input 3 2 2 2 2 9" xfId="14634"/>
    <cellStyle name="Input 3 2 2 2 3" xfId="14635"/>
    <cellStyle name="Input 3 2 2 2 3 2" xfId="14636"/>
    <cellStyle name="Input 3 2 2 2 3 2 2" xfId="14637"/>
    <cellStyle name="Input 3 2 2 2 3 2 2 2" xfId="14638"/>
    <cellStyle name="Input 3 2 2 2 3 2 3" xfId="14639"/>
    <cellStyle name="Input 3 2 2 2 3 2 3 2" xfId="14640"/>
    <cellStyle name="Input 3 2 2 2 3 2 3 2 2" xfId="14641"/>
    <cellStyle name="Input 3 2 2 2 3 2 3 3" xfId="14642"/>
    <cellStyle name="Input 3 2 2 2 3 2 4" xfId="14643"/>
    <cellStyle name="Input 3 2 2 2 3 2 5" xfId="14644"/>
    <cellStyle name="Input 3 2 2 2 3 3" xfId="14645"/>
    <cellStyle name="Input 3 2 2 2 3 3 2" xfId="14646"/>
    <cellStyle name="Input 3 2 2 2 3 4" xfId="14647"/>
    <cellStyle name="Input 3 2 2 2 3 4 2" xfId="14648"/>
    <cellStyle name="Input 3 2 2 2 3 4 2 2" xfId="14649"/>
    <cellStyle name="Input 3 2 2 2 3 4 3" xfId="14650"/>
    <cellStyle name="Input 3 2 2 2 3 5" xfId="14651"/>
    <cellStyle name="Input 3 2 2 2 3 6" xfId="14652"/>
    <cellStyle name="Input 3 2 2 2 4" xfId="14653"/>
    <cellStyle name="Input 3 2 2 2 4 2" xfId="14654"/>
    <cellStyle name="Input 3 2 2 2 4 2 2" xfId="14655"/>
    <cellStyle name="Input 3 2 2 2 4 3" xfId="14656"/>
    <cellStyle name="Input 3 2 2 2 4 3 2" xfId="14657"/>
    <cellStyle name="Input 3 2 2 2 4 3 2 2" xfId="14658"/>
    <cellStyle name="Input 3 2 2 2 4 3 3" xfId="14659"/>
    <cellStyle name="Input 3 2 2 2 4 4" xfId="14660"/>
    <cellStyle name="Input 3 2 2 2 4 5" xfId="14661"/>
    <cellStyle name="Input 3 2 2 2 5" xfId="14662"/>
    <cellStyle name="Input 3 2 2 2 5 2" xfId="14663"/>
    <cellStyle name="Input 3 2 2 2 5 2 2" xfId="14664"/>
    <cellStyle name="Input 3 2 2 2 5 3" xfId="14665"/>
    <cellStyle name="Input 3 2 2 2 5 3 2" xfId="14666"/>
    <cellStyle name="Input 3 2 2 2 5 3 2 2" xfId="14667"/>
    <cellStyle name="Input 3 2 2 2 5 3 3" xfId="14668"/>
    <cellStyle name="Input 3 2 2 2 5 4" xfId="14669"/>
    <cellStyle name="Input 3 2 2 2 5 5" xfId="14670"/>
    <cellStyle name="Input 3 2 2 2 6" xfId="14671"/>
    <cellStyle name="Input 3 2 2 2 6 2" xfId="14672"/>
    <cellStyle name="Input 3 2 2 2 6 2 2" xfId="14673"/>
    <cellStyle name="Input 3 2 2 2 6 3" xfId="14674"/>
    <cellStyle name="Input 3 2 2 2 6 3 2" xfId="14675"/>
    <cellStyle name="Input 3 2 2 2 6 3 2 2" xfId="14676"/>
    <cellStyle name="Input 3 2 2 2 6 3 3" xfId="14677"/>
    <cellStyle name="Input 3 2 2 2 6 4" xfId="14678"/>
    <cellStyle name="Input 3 2 2 2 6 5" xfId="14679"/>
    <cellStyle name="Input 3 2 2 2 7" xfId="14680"/>
    <cellStyle name="Input 3 2 2 2 7 2" xfId="14681"/>
    <cellStyle name="Input 3 2 2 2 7 2 2" xfId="14682"/>
    <cellStyle name="Input 3 2 2 2 7 3" xfId="14683"/>
    <cellStyle name="Input 3 2 2 2 7 3 2" xfId="14684"/>
    <cellStyle name="Input 3 2 2 2 7 3 2 2" xfId="14685"/>
    <cellStyle name="Input 3 2 2 2 7 3 3" xfId="14686"/>
    <cellStyle name="Input 3 2 2 2 7 4" xfId="14687"/>
    <cellStyle name="Input 3 2 2 2 7 5" xfId="14688"/>
    <cellStyle name="Input 3 2 2 2 8" xfId="14689"/>
    <cellStyle name="Input 3 2 2 2 8 2" xfId="14690"/>
    <cellStyle name="Input 3 2 2 2 9" xfId="14691"/>
    <cellStyle name="Input 3 2 2 2 9 2" xfId="14692"/>
    <cellStyle name="Input 3 2 2 2 9 2 2" xfId="14693"/>
    <cellStyle name="Input 3 2 2 2 9 3" xfId="14694"/>
    <cellStyle name="Input 3 2 2 3" xfId="14695"/>
    <cellStyle name="Input 3 2 2 3 10" xfId="14696"/>
    <cellStyle name="Input 3 2 2 3 2" xfId="14697"/>
    <cellStyle name="Input 3 2 2 3 2 2" xfId="14698"/>
    <cellStyle name="Input 3 2 2 3 2 2 2" xfId="14699"/>
    <cellStyle name="Input 3 2 2 3 2 3" xfId="14700"/>
    <cellStyle name="Input 3 2 2 3 2 3 2" xfId="14701"/>
    <cellStyle name="Input 3 2 2 3 2 3 2 2" xfId="14702"/>
    <cellStyle name="Input 3 2 2 3 2 3 3" xfId="14703"/>
    <cellStyle name="Input 3 2 2 3 2 4" xfId="14704"/>
    <cellStyle name="Input 3 2 2 3 2 5" xfId="14705"/>
    <cellStyle name="Input 3 2 2 3 3" xfId="14706"/>
    <cellStyle name="Input 3 2 2 3 3 2" xfId="14707"/>
    <cellStyle name="Input 3 2 2 3 3 2 2" xfId="14708"/>
    <cellStyle name="Input 3 2 2 3 3 3" xfId="14709"/>
    <cellStyle name="Input 3 2 2 3 3 3 2" xfId="14710"/>
    <cellStyle name="Input 3 2 2 3 3 3 2 2" xfId="14711"/>
    <cellStyle name="Input 3 2 2 3 3 3 3" xfId="14712"/>
    <cellStyle name="Input 3 2 2 3 3 4" xfId="14713"/>
    <cellStyle name="Input 3 2 2 3 3 5" xfId="14714"/>
    <cellStyle name="Input 3 2 2 3 4" xfId="14715"/>
    <cellStyle name="Input 3 2 2 3 4 2" xfId="14716"/>
    <cellStyle name="Input 3 2 2 3 4 2 2" xfId="14717"/>
    <cellStyle name="Input 3 2 2 3 4 3" xfId="14718"/>
    <cellStyle name="Input 3 2 2 3 4 3 2" xfId="14719"/>
    <cellStyle name="Input 3 2 2 3 4 3 2 2" xfId="14720"/>
    <cellStyle name="Input 3 2 2 3 4 3 3" xfId="14721"/>
    <cellStyle name="Input 3 2 2 3 4 4" xfId="14722"/>
    <cellStyle name="Input 3 2 2 3 4 5" xfId="14723"/>
    <cellStyle name="Input 3 2 2 3 5" xfId="14724"/>
    <cellStyle name="Input 3 2 2 3 5 2" xfId="14725"/>
    <cellStyle name="Input 3 2 2 3 5 2 2" xfId="14726"/>
    <cellStyle name="Input 3 2 2 3 5 3" xfId="14727"/>
    <cellStyle name="Input 3 2 2 3 5 3 2" xfId="14728"/>
    <cellStyle name="Input 3 2 2 3 5 3 2 2" xfId="14729"/>
    <cellStyle name="Input 3 2 2 3 5 3 3" xfId="14730"/>
    <cellStyle name="Input 3 2 2 3 5 4" xfId="14731"/>
    <cellStyle name="Input 3 2 2 3 5 5" xfId="14732"/>
    <cellStyle name="Input 3 2 2 3 6" xfId="14733"/>
    <cellStyle name="Input 3 2 2 3 6 2" xfId="14734"/>
    <cellStyle name="Input 3 2 2 3 6 2 2" xfId="14735"/>
    <cellStyle name="Input 3 2 2 3 6 3" xfId="14736"/>
    <cellStyle name="Input 3 2 2 3 6 3 2" xfId="14737"/>
    <cellStyle name="Input 3 2 2 3 6 3 2 2" xfId="14738"/>
    <cellStyle name="Input 3 2 2 3 6 3 3" xfId="14739"/>
    <cellStyle name="Input 3 2 2 3 6 4" xfId="14740"/>
    <cellStyle name="Input 3 2 2 3 6 5" xfId="14741"/>
    <cellStyle name="Input 3 2 2 3 7" xfId="14742"/>
    <cellStyle name="Input 3 2 2 3 7 2" xfId="14743"/>
    <cellStyle name="Input 3 2 2 3 8" xfId="14744"/>
    <cellStyle name="Input 3 2 2 3 8 2" xfId="14745"/>
    <cellStyle name="Input 3 2 2 3 8 2 2" xfId="14746"/>
    <cellStyle name="Input 3 2 2 3 8 3" xfId="14747"/>
    <cellStyle name="Input 3 2 2 3 9" xfId="14748"/>
    <cellStyle name="Input 3 2 2 4" xfId="14749"/>
    <cellStyle name="Input 3 2 2 4 2" xfId="14750"/>
    <cellStyle name="Input 3 2 2 4 2 2" xfId="14751"/>
    <cellStyle name="Input 3 2 2 4 2 2 2" xfId="14752"/>
    <cellStyle name="Input 3 2 2 4 2 3" xfId="14753"/>
    <cellStyle name="Input 3 2 2 4 2 3 2" xfId="14754"/>
    <cellStyle name="Input 3 2 2 4 2 3 2 2" xfId="14755"/>
    <cellStyle name="Input 3 2 2 4 2 3 3" xfId="14756"/>
    <cellStyle name="Input 3 2 2 4 2 4" xfId="14757"/>
    <cellStyle name="Input 3 2 2 4 2 5" xfId="14758"/>
    <cellStyle name="Input 3 2 2 4 3" xfId="14759"/>
    <cellStyle name="Input 3 2 2 4 3 2" xfId="14760"/>
    <cellStyle name="Input 3 2 2 4 4" xfId="14761"/>
    <cellStyle name="Input 3 2 2 4 4 2" xfId="14762"/>
    <cellStyle name="Input 3 2 2 4 4 2 2" xfId="14763"/>
    <cellStyle name="Input 3 2 2 4 4 3" xfId="14764"/>
    <cellStyle name="Input 3 2 2 4 5" xfId="14765"/>
    <cellStyle name="Input 3 2 2 4 6" xfId="14766"/>
    <cellStyle name="Input 3 2 2 5" xfId="14767"/>
    <cellStyle name="Input 3 2 2 5 2" xfId="14768"/>
    <cellStyle name="Input 3 2 2 5 2 2" xfId="14769"/>
    <cellStyle name="Input 3 2 2 5 3" xfId="14770"/>
    <cellStyle name="Input 3 2 2 5 3 2" xfId="14771"/>
    <cellStyle name="Input 3 2 2 5 3 2 2" xfId="14772"/>
    <cellStyle name="Input 3 2 2 5 3 3" xfId="14773"/>
    <cellStyle name="Input 3 2 2 5 4" xfId="14774"/>
    <cellStyle name="Input 3 2 2 5 5" xfId="14775"/>
    <cellStyle name="Input 3 2 2 6" xfId="14776"/>
    <cellStyle name="Input 3 2 2 6 2" xfId="14777"/>
    <cellStyle name="Input 3 2 2 6 2 2" xfId="14778"/>
    <cellStyle name="Input 3 2 2 6 3" xfId="14779"/>
    <cellStyle name="Input 3 2 2 6 3 2" xfId="14780"/>
    <cellStyle name="Input 3 2 2 6 3 2 2" xfId="14781"/>
    <cellStyle name="Input 3 2 2 6 3 3" xfId="14782"/>
    <cellStyle name="Input 3 2 2 6 4" xfId="14783"/>
    <cellStyle name="Input 3 2 2 6 5" xfId="14784"/>
    <cellStyle name="Input 3 2 2 7" xfId="14785"/>
    <cellStyle name="Input 3 2 2 7 2" xfId="14786"/>
    <cellStyle name="Input 3 2 2 7 2 2" xfId="14787"/>
    <cellStyle name="Input 3 2 2 7 3" xfId="14788"/>
    <cellStyle name="Input 3 2 2 7 3 2" xfId="14789"/>
    <cellStyle name="Input 3 2 2 7 3 2 2" xfId="14790"/>
    <cellStyle name="Input 3 2 2 7 3 3" xfId="14791"/>
    <cellStyle name="Input 3 2 2 7 4" xfId="14792"/>
    <cellStyle name="Input 3 2 2 7 5" xfId="14793"/>
    <cellStyle name="Input 3 2 2 8" xfId="14794"/>
    <cellStyle name="Input 3 2 2 8 2" xfId="14795"/>
    <cellStyle name="Input 3 2 2 8 2 2" xfId="14796"/>
    <cellStyle name="Input 3 2 2 8 3" xfId="14797"/>
    <cellStyle name="Input 3 2 2 8 3 2" xfId="14798"/>
    <cellStyle name="Input 3 2 2 8 3 2 2" xfId="14799"/>
    <cellStyle name="Input 3 2 2 8 3 3" xfId="14800"/>
    <cellStyle name="Input 3 2 2 8 4" xfId="14801"/>
    <cellStyle name="Input 3 2 2 8 5" xfId="14802"/>
    <cellStyle name="Input 3 2 2 9" xfId="14803"/>
    <cellStyle name="Input 3 2 2 9 2" xfId="14804"/>
    <cellStyle name="Input 3 2 2_Subsidy" xfId="14805"/>
    <cellStyle name="Input 3 2 3" xfId="14806"/>
    <cellStyle name="Input 3 2 3 10" xfId="14807"/>
    <cellStyle name="Input 3 2 3 11" xfId="14808"/>
    <cellStyle name="Input 3 2 3 2" xfId="14809"/>
    <cellStyle name="Input 3 2 3 2 10" xfId="14810"/>
    <cellStyle name="Input 3 2 3 2 2" xfId="14811"/>
    <cellStyle name="Input 3 2 3 2 2 2" xfId="14812"/>
    <cellStyle name="Input 3 2 3 2 2 2 2" xfId="14813"/>
    <cellStyle name="Input 3 2 3 2 2 3" xfId="14814"/>
    <cellStyle name="Input 3 2 3 2 2 3 2" xfId="14815"/>
    <cellStyle name="Input 3 2 3 2 2 3 2 2" xfId="14816"/>
    <cellStyle name="Input 3 2 3 2 2 3 3" xfId="14817"/>
    <cellStyle name="Input 3 2 3 2 2 4" xfId="14818"/>
    <cellStyle name="Input 3 2 3 2 2 5" xfId="14819"/>
    <cellStyle name="Input 3 2 3 2 3" xfId="14820"/>
    <cellStyle name="Input 3 2 3 2 3 2" xfId="14821"/>
    <cellStyle name="Input 3 2 3 2 3 2 2" xfId="14822"/>
    <cellStyle name="Input 3 2 3 2 3 3" xfId="14823"/>
    <cellStyle name="Input 3 2 3 2 3 3 2" xfId="14824"/>
    <cellStyle name="Input 3 2 3 2 3 3 2 2" xfId="14825"/>
    <cellStyle name="Input 3 2 3 2 3 3 3" xfId="14826"/>
    <cellStyle name="Input 3 2 3 2 3 4" xfId="14827"/>
    <cellStyle name="Input 3 2 3 2 3 5" xfId="14828"/>
    <cellStyle name="Input 3 2 3 2 4" xfId="14829"/>
    <cellStyle name="Input 3 2 3 2 4 2" xfId="14830"/>
    <cellStyle name="Input 3 2 3 2 4 2 2" xfId="14831"/>
    <cellStyle name="Input 3 2 3 2 4 3" xfId="14832"/>
    <cellStyle name="Input 3 2 3 2 4 3 2" xfId="14833"/>
    <cellStyle name="Input 3 2 3 2 4 3 2 2" xfId="14834"/>
    <cellStyle name="Input 3 2 3 2 4 3 3" xfId="14835"/>
    <cellStyle name="Input 3 2 3 2 4 4" xfId="14836"/>
    <cellStyle name="Input 3 2 3 2 4 5" xfId="14837"/>
    <cellStyle name="Input 3 2 3 2 5" xfId="14838"/>
    <cellStyle name="Input 3 2 3 2 5 2" xfId="14839"/>
    <cellStyle name="Input 3 2 3 2 5 2 2" xfId="14840"/>
    <cellStyle name="Input 3 2 3 2 5 3" xfId="14841"/>
    <cellStyle name="Input 3 2 3 2 5 3 2" xfId="14842"/>
    <cellStyle name="Input 3 2 3 2 5 3 2 2" xfId="14843"/>
    <cellStyle name="Input 3 2 3 2 5 3 3" xfId="14844"/>
    <cellStyle name="Input 3 2 3 2 5 4" xfId="14845"/>
    <cellStyle name="Input 3 2 3 2 5 5" xfId="14846"/>
    <cellStyle name="Input 3 2 3 2 6" xfId="14847"/>
    <cellStyle name="Input 3 2 3 2 6 2" xfId="14848"/>
    <cellStyle name="Input 3 2 3 2 6 2 2" xfId="14849"/>
    <cellStyle name="Input 3 2 3 2 6 3" xfId="14850"/>
    <cellStyle name="Input 3 2 3 2 6 3 2" xfId="14851"/>
    <cellStyle name="Input 3 2 3 2 6 3 2 2" xfId="14852"/>
    <cellStyle name="Input 3 2 3 2 6 3 3" xfId="14853"/>
    <cellStyle name="Input 3 2 3 2 6 4" xfId="14854"/>
    <cellStyle name="Input 3 2 3 2 6 5" xfId="14855"/>
    <cellStyle name="Input 3 2 3 2 7" xfId="14856"/>
    <cellStyle name="Input 3 2 3 2 7 2" xfId="14857"/>
    <cellStyle name="Input 3 2 3 2 8" xfId="14858"/>
    <cellStyle name="Input 3 2 3 2 8 2" xfId="14859"/>
    <cellStyle name="Input 3 2 3 2 8 2 2" xfId="14860"/>
    <cellStyle name="Input 3 2 3 2 8 3" xfId="14861"/>
    <cellStyle name="Input 3 2 3 2 9" xfId="14862"/>
    <cellStyle name="Input 3 2 3 3" xfId="14863"/>
    <cellStyle name="Input 3 2 3 3 2" xfId="14864"/>
    <cellStyle name="Input 3 2 3 3 2 2" xfId="14865"/>
    <cellStyle name="Input 3 2 3 3 2 2 2" xfId="14866"/>
    <cellStyle name="Input 3 2 3 3 2 3" xfId="14867"/>
    <cellStyle name="Input 3 2 3 3 2 3 2" xfId="14868"/>
    <cellStyle name="Input 3 2 3 3 2 3 2 2" xfId="14869"/>
    <cellStyle name="Input 3 2 3 3 2 3 3" xfId="14870"/>
    <cellStyle name="Input 3 2 3 3 2 4" xfId="14871"/>
    <cellStyle name="Input 3 2 3 3 2 5" xfId="14872"/>
    <cellStyle name="Input 3 2 3 3 3" xfId="14873"/>
    <cellStyle name="Input 3 2 3 3 3 2" xfId="14874"/>
    <cellStyle name="Input 3 2 3 3 4" xfId="14875"/>
    <cellStyle name="Input 3 2 3 3 4 2" xfId="14876"/>
    <cellStyle name="Input 3 2 3 3 4 2 2" xfId="14877"/>
    <cellStyle name="Input 3 2 3 3 4 3" xfId="14878"/>
    <cellStyle name="Input 3 2 3 3 5" xfId="14879"/>
    <cellStyle name="Input 3 2 3 3 6" xfId="14880"/>
    <cellStyle name="Input 3 2 3 4" xfId="14881"/>
    <cellStyle name="Input 3 2 3 4 2" xfId="14882"/>
    <cellStyle name="Input 3 2 3 4 2 2" xfId="14883"/>
    <cellStyle name="Input 3 2 3 4 3" xfId="14884"/>
    <cellStyle name="Input 3 2 3 4 3 2" xfId="14885"/>
    <cellStyle name="Input 3 2 3 4 3 2 2" xfId="14886"/>
    <cellStyle name="Input 3 2 3 4 3 3" xfId="14887"/>
    <cellStyle name="Input 3 2 3 4 4" xfId="14888"/>
    <cellStyle name="Input 3 2 3 4 5" xfId="14889"/>
    <cellStyle name="Input 3 2 3 5" xfId="14890"/>
    <cellStyle name="Input 3 2 3 5 2" xfId="14891"/>
    <cellStyle name="Input 3 2 3 5 2 2" xfId="14892"/>
    <cellStyle name="Input 3 2 3 5 3" xfId="14893"/>
    <cellStyle name="Input 3 2 3 5 3 2" xfId="14894"/>
    <cellStyle name="Input 3 2 3 5 3 2 2" xfId="14895"/>
    <cellStyle name="Input 3 2 3 5 3 3" xfId="14896"/>
    <cellStyle name="Input 3 2 3 5 4" xfId="14897"/>
    <cellStyle name="Input 3 2 3 5 5" xfId="14898"/>
    <cellStyle name="Input 3 2 3 6" xfId="14899"/>
    <cellStyle name="Input 3 2 3 6 2" xfId="14900"/>
    <cellStyle name="Input 3 2 3 6 2 2" xfId="14901"/>
    <cellStyle name="Input 3 2 3 6 3" xfId="14902"/>
    <cellStyle name="Input 3 2 3 6 3 2" xfId="14903"/>
    <cellStyle name="Input 3 2 3 6 3 2 2" xfId="14904"/>
    <cellStyle name="Input 3 2 3 6 3 3" xfId="14905"/>
    <cellStyle name="Input 3 2 3 6 4" xfId="14906"/>
    <cellStyle name="Input 3 2 3 6 5" xfId="14907"/>
    <cellStyle name="Input 3 2 3 7" xfId="14908"/>
    <cellStyle name="Input 3 2 3 7 2" xfId="14909"/>
    <cellStyle name="Input 3 2 3 7 2 2" xfId="14910"/>
    <cellStyle name="Input 3 2 3 7 3" xfId="14911"/>
    <cellStyle name="Input 3 2 3 7 3 2" xfId="14912"/>
    <cellStyle name="Input 3 2 3 7 3 2 2" xfId="14913"/>
    <cellStyle name="Input 3 2 3 7 3 3" xfId="14914"/>
    <cellStyle name="Input 3 2 3 7 4" xfId="14915"/>
    <cellStyle name="Input 3 2 3 7 5" xfId="14916"/>
    <cellStyle name="Input 3 2 3 8" xfId="14917"/>
    <cellStyle name="Input 3 2 3 8 2" xfId="14918"/>
    <cellStyle name="Input 3 2 3 9" xfId="14919"/>
    <cellStyle name="Input 3 2 3 9 2" xfId="14920"/>
    <cellStyle name="Input 3 2 3 9 2 2" xfId="14921"/>
    <cellStyle name="Input 3 2 3 9 3" xfId="14922"/>
    <cellStyle name="Input 3 2 4" xfId="14923"/>
    <cellStyle name="Input 3 2 4 10" xfId="14924"/>
    <cellStyle name="Input 3 2 4 11" xfId="14925"/>
    <cellStyle name="Input 3 2 4 2" xfId="14926"/>
    <cellStyle name="Input 3 2 4 2 10" xfId="14927"/>
    <cellStyle name="Input 3 2 4 2 2" xfId="14928"/>
    <cellStyle name="Input 3 2 4 2 2 2" xfId="14929"/>
    <cellStyle name="Input 3 2 4 2 2 2 2" xfId="14930"/>
    <cellStyle name="Input 3 2 4 2 2 3" xfId="14931"/>
    <cellStyle name="Input 3 2 4 2 2 3 2" xfId="14932"/>
    <cellStyle name="Input 3 2 4 2 2 3 2 2" xfId="14933"/>
    <cellStyle name="Input 3 2 4 2 2 3 3" xfId="14934"/>
    <cellStyle name="Input 3 2 4 2 2 4" xfId="14935"/>
    <cellStyle name="Input 3 2 4 2 2 5" xfId="14936"/>
    <cellStyle name="Input 3 2 4 2 3" xfId="14937"/>
    <cellStyle name="Input 3 2 4 2 3 2" xfId="14938"/>
    <cellStyle name="Input 3 2 4 2 3 2 2" xfId="14939"/>
    <cellStyle name="Input 3 2 4 2 3 3" xfId="14940"/>
    <cellStyle name="Input 3 2 4 2 3 3 2" xfId="14941"/>
    <cellStyle name="Input 3 2 4 2 3 3 2 2" xfId="14942"/>
    <cellStyle name="Input 3 2 4 2 3 3 3" xfId="14943"/>
    <cellStyle name="Input 3 2 4 2 3 4" xfId="14944"/>
    <cellStyle name="Input 3 2 4 2 3 5" xfId="14945"/>
    <cellStyle name="Input 3 2 4 2 4" xfId="14946"/>
    <cellStyle name="Input 3 2 4 2 4 2" xfId="14947"/>
    <cellStyle name="Input 3 2 4 2 4 2 2" xfId="14948"/>
    <cellStyle name="Input 3 2 4 2 4 3" xfId="14949"/>
    <cellStyle name="Input 3 2 4 2 4 3 2" xfId="14950"/>
    <cellStyle name="Input 3 2 4 2 4 3 2 2" xfId="14951"/>
    <cellStyle name="Input 3 2 4 2 4 3 3" xfId="14952"/>
    <cellStyle name="Input 3 2 4 2 4 4" xfId="14953"/>
    <cellStyle name="Input 3 2 4 2 4 5" xfId="14954"/>
    <cellStyle name="Input 3 2 4 2 5" xfId="14955"/>
    <cellStyle name="Input 3 2 4 2 5 2" xfId="14956"/>
    <cellStyle name="Input 3 2 4 2 5 2 2" xfId="14957"/>
    <cellStyle name="Input 3 2 4 2 5 3" xfId="14958"/>
    <cellStyle name="Input 3 2 4 2 5 3 2" xfId="14959"/>
    <cellStyle name="Input 3 2 4 2 5 3 2 2" xfId="14960"/>
    <cellStyle name="Input 3 2 4 2 5 3 3" xfId="14961"/>
    <cellStyle name="Input 3 2 4 2 5 4" xfId="14962"/>
    <cellStyle name="Input 3 2 4 2 5 5" xfId="14963"/>
    <cellStyle name="Input 3 2 4 2 6" xfId="14964"/>
    <cellStyle name="Input 3 2 4 2 6 2" xfId="14965"/>
    <cellStyle name="Input 3 2 4 2 6 2 2" xfId="14966"/>
    <cellStyle name="Input 3 2 4 2 6 3" xfId="14967"/>
    <cellStyle name="Input 3 2 4 2 6 3 2" xfId="14968"/>
    <cellStyle name="Input 3 2 4 2 6 3 2 2" xfId="14969"/>
    <cellStyle name="Input 3 2 4 2 6 3 3" xfId="14970"/>
    <cellStyle name="Input 3 2 4 2 6 4" xfId="14971"/>
    <cellStyle name="Input 3 2 4 2 6 5" xfId="14972"/>
    <cellStyle name="Input 3 2 4 2 7" xfId="14973"/>
    <cellStyle name="Input 3 2 4 2 7 2" xfId="14974"/>
    <cellStyle name="Input 3 2 4 2 8" xfId="14975"/>
    <cellStyle name="Input 3 2 4 2 8 2" xfId="14976"/>
    <cellStyle name="Input 3 2 4 2 8 2 2" xfId="14977"/>
    <cellStyle name="Input 3 2 4 2 8 3" xfId="14978"/>
    <cellStyle name="Input 3 2 4 2 9" xfId="14979"/>
    <cellStyle name="Input 3 2 4 3" xfId="14980"/>
    <cellStyle name="Input 3 2 4 3 2" xfId="14981"/>
    <cellStyle name="Input 3 2 4 3 2 2" xfId="14982"/>
    <cellStyle name="Input 3 2 4 3 2 2 2" xfId="14983"/>
    <cellStyle name="Input 3 2 4 3 2 3" xfId="14984"/>
    <cellStyle name="Input 3 2 4 3 2 3 2" xfId="14985"/>
    <cellStyle name="Input 3 2 4 3 2 3 2 2" xfId="14986"/>
    <cellStyle name="Input 3 2 4 3 2 3 3" xfId="14987"/>
    <cellStyle name="Input 3 2 4 3 2 4" xfId="14988"/>
    <cellStyle name="Input 3 2 4 3 2 5" xfId="14989"/>
    <cellStyle name="Input 3 2 4 3 3" xfId="14990"/>
    <cellStyle name="Input 3 2 4 3 3 2" xfId="14991"/>
    <cellStyle name="Input 3 2 4 3 4" xfId="14992"/>
    <cellStyle name="Input 3 2 4 3 4 2" xfId="14993"/>
    <cellStyle name="Input 3 2 4 3 4 2 2" xfId="14994"/>
    <cellStyle name="Input 3 2 4 3 4 3" xfId="14995"/>
    <cellStyle name="Input 3 2 4 3 5" xfId="14996"/>
    <cellStyle name="Input 3 2 4 3 6" xfId="14997"/>
    <cellStyle name="Input 3 2 4 4" xfId="14998"/>
    <cellStyle name="Input 3 2 4 4 2" xfId="14999"/>
    <cellStyle name="Input 3 2 4 4 2 2" xfId="15000"/>
    <cellStyle name="Input 3 2 4 4 3" xfId="15001"/>
    <cellStyle name="Input 3 2 4 4 3 2" xfId="15002"/>
    <cellStyle name="Input 3 2 4 4 3 2 2" xfId="15003"/>
    <cellStyle name="Input 3 2 4 4 3 3" xfId="15004"/>
    <cellStyle name="Input 3 2 4 4 4" xfId="15005"/>
    <cellStyle name="Input 3 2 4 4 5" xfId="15006"/>
    <cellStyle name="Input 3 2 4 5" xfId="15007"/>
    <cellStyle name="Input 3 2 4 5 2" xfId="15008"/>
    <cellStyle name="Input 3 2 4 5 2 2" xfId="15009"/>
    <cellStyle name="Input 3 2 4 5 3" xfId="15010"/>
    <cellStyle name="Input 3 2 4 5 3 2" xfId="15011"/>
    <cellStyle name="Input 3 2 4 5 3 2 2" xfId="15012"/>
    <cellStyle name="Input 3 2 4 5 3 3" xfId="15013"/>
    <cellStyle name="Input 3 2 4 5 4" xfId="15014"/>
    <cellStyle name="Input 3 2 4 5 5" xfId="15015"/>
    <cellStyle name="Input 3 2 4 6" xfId="15016"/>
    <cellStyle name="Input 3 2 4 6 2" xfId="15017"/>
    <cellStyle name="Input 3 2 4 6 2 2" xfId="15018"/>
    <cellStyle name="Input 3 2 4 6 3" xfId="15019"/>
    <cellStyle name="Input 3 2 4 6 3 2" xfId="15020"/>
    <cellStyle name="Input 3 2 4 6 3 2 2" xfId="15021"/>
    <cellStyle name="Input 3 2 4 6 3 3" xfId="15022"/>
    <cellStyle name="Input 3 2 4 6 4" xfId="15023"/>
    <cellStyle name="Input 3 2 4 6 5" xfId="15024"/>
    <cellStyle name="Input 3 2 4 7" xfId="15025"/>
    <cellStyle name="Input 3 2 4 7 2" xfId="15026"/>
    <cellStyle name="Input 3 2 4 7 2 2" xfId="15027"/>
    <cellStyle name="Input 3 2 4 7 3" xfId="15028"/>
    <cellStyle name="Input 3 2 4 7 3 2" xfId="15029"/>
    <cellStyle name="Input 3 2 4 7 3 2 2" xfId="15030"/>
    <cellStyle name="Input 3 2 4 7 3 3" xfId="15031"/>
    <cellStyle name="Input 3 2 4 7 4" xfId="15032"/>
    <cellStyle name="Input 3 2 4 7 5" xfId="15033"/>
    <cellStyle name="Input 3 2 4 8" xfId="15034"/>
    <cellStyle name="Input 3 2 4 8 2" xfId="15035"/>
    <cellStyle name="Input 3 2 4 9" xfId="15036"/>
    <cellStyle name="Input 3 2 4 9 2" xfId="15037"/>
    <cellStyle name="Input 3 2 4 9 2 2" xfId="15038"/>
    <cellStyle name="Input 3 2 4 9 3" xfId="15039"/>
    <cellStyle name="Input 3 2 5" xfId="15040"/>
    <cellStyle name="Input 3 2 5 10" xfId="15041"/>
    <cellStyle name="Input 3 2 5 11" xfId="15042"/>
    <cellStyle name="Input 3 2 5 2" xfId="15043"/>
    <cellStyle name="Input 3 2 5 2 10" xfId="15044"/>
    <cellStyle name="Input 3 2 5 2 2" xfId="15045"/>
    <cellStyle name="Input 3 2 5 2 2 2" xfId="15046"/>
    <cellStyle name="Input 3 2 5 2 2 2 2" xfId="15047"/>
    <cellStyle name="Input 3 2 5 2 2 3" xfId="15048"/>
    <cellStyle name="Input 3 2 5 2 2 3 2" xfId="15049"/>
    <cellStyle name="Input 3 2 5 2 2 3 2 2" xfId="15050"/>
    <cellStyle name="Input 3 2 5 2 2 3 3" xfId="15051"/>
    <cellStyle name="Input 3 2 5 2 2 4" xfId="15052"/>
    <cellStyle name="Input 3 2 5 2 2 5" xfId="15053"/>
    <cellStyle name="Input 3 2 5 2 3" xfId="15054"/>
    <cellStyle name="Input 3 2 5 2 3 2" xfId="15055"/>
    <cellStyle name="Input 3 2 5 2 3 2 2" xfId="15056"/>
    <cellStyle name="Input 3 2 5 2 3 3" xfId="15057"/>
    <cellStyle name="Input 3 2 5 2 3 3 2" xfId="15058"/>
    <cellStyle name="Input 3 2 5 2 3 3 2 2" xfId="15059"/>
    <cellStyle name="Input 3 2 5 2 3 3 3" xfId="15060"/>
    <cellStyle name="Input 3 2 5 2 3 4" xfId="15061"/>
    <cellStyle name="Input 3 2 5 2 3 5" xfId="15062"/>
    <cellStyle name="Input 3 2 5 2 4" xfId="15063"/>
    <cellStyle name="Input 3 2 5 2 4 2" xfId="15064"/>
    <cellStyle name="Input 3 2 5 2 4 2 2" xfId="15065"/>
    <cellStyle name="Input 3 2 5 2 4 3" xfId="15066"/>
    <cellStyle name="Input 3 2 5 2 4 3 2" xfId="15067"/>
    <cellStyle name="Input 3 2 5 2 4 3 2 2" xfId="15068"/>
    <cellStyle name="Input 3 2 5 2 4 3 3" xfId="15069"/>
    <cellStyle name="Input 3 2 5 2 4 4" xfId="15070"/>
    <cellStyle name="Input 3 2 5 2 4 5" xfId="15071"/>
    <cellStyle name="Input 3 2 5 2 5" xfId="15072"/>
    <cellStyle name="Input 3 2 5 2 5 2" xfId="15073"/>
    <cellStyle name="Input 3 2 5 2 5 2 2" xfId="15074"/>
    <cellStyle name="Input 3 2 5 2 5 3" xfId="15075"/>
    <cellStyle name="Input 3 2 5 2 5 3 2" xfId="15076"/>
    <cellStyle name="Input 3 2 5 2 5 3 2 2" xfId="15077"/>
    <cellStyle name="Input 3 2 5 2 5 3 3" xfId="15078"/>
    <cellStyle name="Input 3 2 5 2 5 4" xfId="15079"/>
    <cellStyle name="Input 3 2 5 2 5 5" xfId="15080"/>
    <cellStyle name="Input 3 2 5 2 6" xfId="15081"/>
    <cellStyle name="Input 3 2 5 2 6 2" xfId="15082"/>
    <cellStyle name="Input 3 2 5 2 6 2 2" xfId="15083"/>
    <cellStyle name="Input 3 2 5 2 6 3" xfId="15084"/>
    <cellStyle name="Input 3 2 5 2 6 3 2" xfId="15085"/>
    <cellStyle name="Input 3 2 5 2 6 3 2 2" xfId="15086"/>
    <cellStyle name="Input 3 2 5 2 6 3 3" xfId="15087"/>
    <cellStyle name="Input 3 2 5 2 6 4" xfId="15088"/>
    <cellStyle name="Input 3 2 5 2 6 5" xfId="15089"/>
    <cellStyle name="Input 3 2 5 2 7" xfId="15090"/>
    <cellStyle name="Input 3 2 5 2 7 2" xfId="15091"/>
    <cellStyle name="Input 3 2 5 2 8" xfId="15092"/>
    <cellStyle name="Input 3 2 5 2 8 2" xfId="15093"/>
    <cellStyle name="Input 3 2 5 2 8 2 2" xfId="15094"/>
    <cellStyle name="Input 3 2 5 2 8 3" xfId="15095"/>
    <cellStyle name="Input 3 2 5 2 9" xfId="15096"/>
    <cellStyle name="Input 3 2 5 3" xfId="15097"/>
    <cellStyle name="Input 3 2 5 3 2" xfId="15098"/>
    <cellStyle name="Input 3 2 5 3 2 2" xfId="15099"/>
    <cellStyle name="Input 3 2 5 3 2 2 2" xfId="15100"/>
    <cellStyle name="Input 3 2 5 3 2 3" xfId="15101"/>
    <cellStyle name="Input 3 2 5 3 2 3 2" xfId="15102"/>
    <cellStyle name="Input 3 2 5 3 2 3 2 2" xfId="15103"/>
    <cellStyle name="Input 3 2 5 3 2 3 3" xfId="15104"/>
    <cellStyle name="Input 3 2 5 3 2 4" xfId="15105"/>
    <cellStyle name="Input 3 2 5 3 2 5" xfId="15106"/>
    <cellStyle name="Input 3 2 5 3 3" xfId="15107"/>
    <cellStyle name="Input 3 2 5 3 3 2" xfId="15108"/>
    <cellStyle name="Input 3 2 5 3 4" xfId="15109"/>
    <cellStyle name="Input 3 2 5 3 4 2" xfId="15110"/>
    <cellStyle name="Input 3 2 5 3 4 2 2" xfId="15111"/>
    <cellStyle name="Input 3 2 5 3 4 3" xfId="15112"/>
    <cellStyle name="Input 3 2 5 3 5" xfId="15113"/>
    <cellStyle name="Input 3 2 5 3 6" xfId="15114"/>
    <cellStyle name="Input 3 2 5 4" xfId="15115"/>
    <cellStyle name="Input 3 2 5 4 2" xfId="15116"/>
    <cellStyle name="Input 3 2 5 4 2 2" xfId="15117"/>
    <cellStyle name="Input 3 2 5 4 3" xfId="15118"/>
    <cellStyle name="Input 3 2 5 4 3 2" xfId="15119"/>
    <cellStyle name="Input 3 2 5 4 3 2 2" xfId="15120"/>
    <cellStyle name="Input 3 2 5 4 3 3" xfId="15121"/>
    <cellStyle name="Input 3 2 5 4 4" xfId="15122"/>
    <cellStyle name="Input 3 2 5 4 5" xfId="15123"/>
    <cellStyle name="Input 3 2 5 5" xfId="15124"/>
    <cellStyle name="Input 3 2 5 5 2" xfId="15125"/>
    <cellStyle name="Input 3 2 5 5 2 2" xfId="15126"/>
    <cellStyle name="Input 3 2 5 5 3" xfId="15127"/>
    <cellStyle name="Input 3 2 5 5 3 2" xfId="15128"/>
    <cellStyle name="Input 3 2 5 5 3 2 2" xfId="15129"/>
    <cellStyle name="Input 3 2 5 5 3 3" xfId="15130"/>
    <cellStyle name="Input 3 2 5 5 4" xfId="15131"/>
    <cellStyle name="Input 3 2 5 5 5" xfId="15132"/>
    <cellStyle name="Input 3 2 5 6" xfId="15133"/>
    <cellStyle name="Input 3 2 5 6 2" xfId="15134"/>
    <cellStyle name="Input 3 2 5 6 2 2" xfId="15135"/>
    <cellStyle name="Input 3 2 5 6 3" xfId="15136"/>
    <cellStyle name="Input 3 2 5 6 3 2" xfId="15137"/>
    <cellStyle name="Input 3 2 5 6 3 2 2" xfId="15138"/>
    <cellStyle name="Input 3 2 5 6 3 3" xfId="15139"/>
    <cellStyle name="Input 3 2 5 6 4" xfId="15140"/>
    <cellStyle name="Input 3 2 5 6 5" xfId="15141"/>
    <cellStyle name="Input 3 2 5 7" xfId="15142"/>
    <cellStyle name="Input 3 2 5 7 2" xfId="15143"/>
    <cellStyle name="Input 3 2 5 7 2 2" xfId="15144"/>
    <cellStyle name="Input 3 2 5 7 3" xfId="15145"/>
    <cellStyle name="Input 3 2 5 7 3 2" xfId="15146"/>
    <cellStyle name="Input 3 2 5 7 3 2 2" xfId="15147"/>
    <cellStyle name="Input 3 2 5 7 3 3" xfId="15148"/>
    <cellStyle name="Input 3 2 5 7 4" xfId="15149"/>
    <cellStyle name="Input 3 2 5 7 5" xfId="15150"/>
    <cellStyle name="Input 3 2 5 8" xfId="15151"/>
    <cellStyle name="Input 3 2 5 8 2" xfId="15152"/>
    <cellStyle name="Input 3 2 5 9" xfId="15153"/>
    <cellStyle name="Input 3 2 5 9 2" xfId="15154"/>
    <cellStyle name="Input 3 2 5 9 2 2" xfId="15155"/>
    <cellStyle name="Input 3 2 5 9 3" xfId="15156"/>
    <cellStyle name="Input 3 2 6" xfId="15157"/>
    <cellStyle name="Input 3 2 6 10" xfId="15158"/>
    <cellStyle name="Input 3 2 6 11" xfId="15159"/>
    <cellStyle name="Input 3 2 6 2" xfId="15160"/>
    <cellStyle name="Input 3 2 6 2 10" xfId="15161"/>
    <cellStyle name="Input 3 2 6 2 2" xfId="15162"/>
    <cellStyle name="Input 3 2 6 2 2 2" xfId="15163"/>
    <cellStyle name="Input 3 2 6 2 2 2 2" xfId="15164"/>
    <cellStyle name="Input 3 2 6 2 2 3" xfId="15165"/>
    <cellStyle name="Input 3 2 6 2 2 3 2" xfId="15166"/>
    <cellStyle name="Input 3 2 6 2 2 3 2 2" xfId="15167"/>
    <cellStyle name="Input 3 2 6 2 2 3 3" xfId="15168"/>
    <cellStyle name="Input 3 2 6 2 2 4" xfId="15169"/>
    <cellStyle name="Input 3 2 6 2 2 5" xfId="15170"/>
    <cellStyle name="Input 3 2 6 2 3" xfId="15171"/>
    <cellStyle name="Input 3 2 6 2 3 2" xfId="15172"/>
    <cellStyle name="Input 3 2 6 2 3 2 2" xfId="15173"/>
    <cellStyle name="Input 3 2 6 2 3 3" xfId="15174"/>
    <cellStyle name="Input 3 2 6 2 3 3 2" xfId="15175"/>
    <cellStyle name="Input 3 2 6 2 3 3 2 2" xfId="15176"/>
    <cellStyle name="Input 3 2 6 2 3 3 3" xfId="15177"/>
    <cellStyle name="Input 3 2 6 2 3 4" xfId="15178"/>
    <cellStyle name="Input 3 2 6 2 3 5" xfId="15179"/>
    <cellStyle name="Input 3 2 6 2 4" xfId="15180"/>
    <cellStyle name="Input 3 2 6 2 4 2" xfId="15181"/>
    <cellStyle name="Input 3 2 6 2 4 2 2" xfId="15182"/>
    <cellStyle name="Input 3 2 6 2 4 3" xfId="15183"/>
    <cellStyle name="Input 3 2 6 2 4 3 2" xfId="15184"/>
    <cellStyle name="Input 3 2 6 2 4 3 2 2" xfId="15185"/>
    <cellStyle name="Input 3 2 6 2 4 3 3" xfId="15186"/>
    <cellStyle name="Input 3 2 6 2 4 4" xfId="15187"/>
    <cellStyle name="Input 3 2 6 2 4 5" xfId="15188"/>
    <cellStyle name="Input 3 2 6 2 5" xfId="15189"/>
    <cellStyle name="Input 3 2 6 2 5 2" xfId="15190"/>
    <cellStyle name="Input 3 2 6 2 5 2 2" xfId="15191"/>
    <cellStyle name="Input 3 2 6 2 5 3" xfId="15192"/>
    <cellStyle name="Input 3 2 6 2 5 3 2" xfId="15193"/>
    <cellStyle name="Input 3 2 6 2 5 3 2 2" xfId="15194"/>
    <cellStyle name="Input 3 2 6 2 5 3 3" xfId="15195"/>
    <cellStyle name="Input 3 2 6 2 5 4" xfId="15196"/>
    <cellStyle name="Input 3 2 6 2 5 5" xfId="15197"/>
    <cellStyle name="Input 3 2 6 2 6" xfId="15198"/>
    <cellStyle name="Input 3 2 6 2 6 2" xfId="15199"/>
    <cellStyle name="Input 3 2 6 2 6 2 2" xfId="15200"/>
    <cellStyle name="Input 3 2 6 2 6 3" xfId="15201"/>
    <cellStyle name="Input 3 2 6 2 6 3 2" xfId="15202"/>
    <cellStyle name="Input 3 2 6 2 6 3 2 2" xfId="15203"/>
    <cellStyle name="Input 3 2 6 2 6 3 3" xfId="15204"/>
    <cellStyle name="Input 3 2 6 2 6 4" xfId="15205"/>
    <cellStyle name="Input 3 2 6 2 6 5" xfId="15206"/>
    <cellStyle name="Input 3 2 6 2 7" xfId="15207"/>
    <cellStyle name="Input 3 2 6 2 7 2" xfId="15208"/>
    <cellStyle name="Input 3 2 6 2 8" xfId="15209"/>
    <cellStyle name="Input 3 2 6 2 8 2" xfId="15210"/>
    <cellStyle name="Input 3 2 6 2 8 2 2" xfId="15211"/>
    <cellStyle name="Input 3 2 6 2 8 3" xfId="15212"/>
    <cellStyle name="Input 3 2 6 2 9" xfId="15213"/>
    <cellStyle name="Input 3 2 6 3" xfId="15214"/>
    <cellStyle name="Input 3 2 6 3 2" xfId="15215"/>
    <cellStyle name="Input 3 2 6 3 2 2" xfId="15216"/>
    <cellStyle name="Input 3 2 6 3 2 2 2" xfId="15217"/>
    <cellStyle name="Input 3 2 6 3 2 3" xfId="15218"/>
    <cellStyle name="Input 3 2 6 3 2 3 2" xfId="15219"/>
    <cellStyle name="Input 3 2 6 3 2 3 2 2" xfId="15220"/>
    <cellStyle name="Input 3 2 6 3 2 3 3" xfId="15221"/>
    <cellStyle name="Input 3 2 6 3 2 4" xfId="15222"/>
    <cellStyle name="Input 3 2 6 3 2 5" xfId="15223"/>
    <cellStyle name="Input 3 2 6 3 3" xfId="15224"/>
    <cellStyle name="Input 3 2 6 3 3 2" xfId="15225"/>
    <cellStyle name="Input 3 2 6 3 4" xfId="15226"/>
    <cellStyle name="Input 3 2 6 3 4 2" xfId="15227"/>
    <cellStyle name="Input 3 2 6 3 4 2 2" xfId="15228"/>
    <cellStyle name="Input 3 2 6 3 4 3" xfId="15229"/>
    <cellStyle name="Input 3 2 6 3 5" xfId="15230"/>
    <cellStyle name="Input 3 2 6 3 6" xfId="15231"/>
    <cellStyle name="Input 3 2 6 4" xfId="15232"/>
    <cellStyle name="Input 3 2 6 4 2" xfId="15233"/>
    <cellStyle name="Input 3 2 6 4 2 2" xfId="15234"/>
    <cellStyle name="Input 3 2 6 4 3" xfId="15235"/>
    <cellStyle name="Input 3 2 6 4 3 2" xfId="15236"/>
    <cellStyle name="Input 3 2 6 4 3 2 2" xfId="15237"/>
    <cellStyle name="Input 3 2 6 4 3 3" xfId="15238"/>
    <cellStyle name="Input 3 2 6 4 4" xfId="15239"/>
    <cellStyle name="Input 3 2 6 4 5" xfId="15240"/>
    <cellStyle name="Input 3 2 6 5" xfId="15241"/>
    <cellStyle name="Input 3 2 6 5 2" xfId="15242"/>
    <cellStyle name="Input 3 2 6 5 2 2" xfId="15243"/>
    <cellStyle name="Input 3 2 6 5 3" xfId="15244"/>
    <cellStyle name="Input 3 2 6 5 3 2" xfId="15245"/>
    <cellStyle name="Input 3 2 6 5 3 2 2" xfId="15246"/>
    <cellStyle name="Input 3 2 6 5 3 3" xfId="15247"/>
    <cellStyle name="Input 3 2 6 5 4" xfId="15248"/>
    <cellStyle name="Input 3 2 6 5 5" xfId="15249"/>
    <cellStyle name="Input 3 2 6 6" xfId="15250"/>
    <cellStyle name="Input 3 2 6 6 2" xfId="15251"/>
    <cellStyle name="Input 3 2 6 6 2 2" xfId="15252"/>
    <cellStyle name="Input 3 2 6 6 3" xfId="15253"/>
    <cellStyle name="Input 3 2 6 6 3 2" xfId="15254"/>
    <cellStyle name="Input 3 2 6 6 3 2 2" xfId="15255"/>
    <cellStyle name="Input 3 2 6 6 3 3" xfId="15256"/>
    <cellStyle name="Input 3 2 6 6 4" xfId="15257"/>
    <cellStyle name="Input 3 2 6 6 5" xfId="15258"/>
    <cellStyle name="Input 3 2 6 7" xfId="15259"/>
    <cellStyle name="Input 3 2 6 7 2" xfId="15260"/>
    <cellStyle name="Input 3 2 6 7 2 2" xfId="15261"/>
    <cellStyle name="Input 3 2 6 7 3" xfId="15262"/>
    <cellStyle name="Input 3 2 6 7 3 2" xfId="15263"/>
    <cellStyle name="Input 3 2 6 7 3 2 2" xfId="15264"/>
    <cellStyle name="Input 3 2 6 7 3 3" xfId="15265"/>
    <cellStyle name="Input 3 2 6 7 4" xfId="15266"/>
    <cellStyle name="Input 3 2 6 7 5" xfId="15267"/>
    <cellStyle name="Input 3 2 6 8" xfId="15268"/>
    <cellStyle name="Input 3 2 6 8 2" xfId="15269"/>
    <cellStyle name="Input 3 2 6 9" xfId="15270"/>
    <cellStyle name="Input 3 2 6 9 2" xfId="15271"/>
    <cellStyle name="Input 3 2 6 9 2 2" xfId="15272"/>
    <cellStyle name="Input 3 2 6 9 3" xfId="15273"/>
    <cellStyle name="Input 3 2 7" xfId="15274"/>
    <cellStyle name="Input 3 2 7 10" xfId="15275"/>
    <cellStyle name="Input 3 2 7 11" xfId="15276"/>
    <cellStyle name="Input 3 2 7 2" xfId="15277"/>
    <cellStyle name="Input 3 2 7 2 10" xfId="15278"/>
    <cellStyle name="Input 3 2 7 2 2" xfId="15279"/>
    <cellStyle name="Input 3 2 7 2 2 2" xfId="15280"/>
    <cellStyle name="Input 3 2 7 2 2 2 2" xfId="15281"/>
    <cellStyle name="Input 3 2 7 2 2 3" xfId="15282"/>
    <cellStyle name="Input 3 2 7 2 2 3 2" xfId="15283"/>
    <cellStyle name="Input 3 2 7 2 2 3 2 2" xfId="15284"/>
    <cellStyle name="Input 3 2 7 2 2 3 3" xfId="15285"/>
    <cellStyle name="Input 3 2 7 2 2 4" xfId="15286"/>
    <cellStyle name="Input 3 2 7 2 2 5" xfId="15287"/>
    <cellStyle name="Input 3 2 7 2 3" xfId="15288"/>
    <cellStyle name="Input 3 2 7 2 3 2" xfId="15289"/>
    <cellStyle name="Input 3 2 7 2 3 2 2" xfId="15290"/>
    <cellStyle name="Input 3 2 7 2 3 3" xfId="15291"/>
    <cellStyle name="Input 3 2 7 2 3 3 2" xfId="15292"/>
    <cellStyle name="Input 3 2 7 2 3 3 2 2" xfId="15293"/>
    <cellStyle name="Input 3 2 7 2 3 3 3" xfId="15294"/>
    <cellStyle name="Input 3 2 7 2 3 4" xfId="15295"/>
    <cellStyle name="Input 3 2 7 2 3 5" xfId="15296"/>
    <cellStyle name="Input 3 2 7 2 4" xfId="15297"/>
    <cellStyle name="Input 3 2 7 2 4 2" xfId="15298"/>
    <cellStyle name="Input 3 2 7 2 4 2 2" xfId="15299"/>
    <cellStyle name="Input 3 2 7 2 4 3" xfId="15300"/>
    <cellStyle name="Input 3 2 7 2 4 3 2" xfId="15301"/>
    <cellStyle name="Input 3 2 7 2 4 3 2 2" xfId="15302"/>
    <cellStyle name="Input 3 2 7 2 4 3 3" xfId="15303"/>
    <cellStyle name="Input 3 2 7 2 4 4" xfId="15304"/>
    <cellStyle name="Input 3 2 7 2 4 5" xfId="15305"/>
    <cellStyle name="Input 3 2 7 2 5" xfId="15306"/>
    <cellStyle name="Input 3 2 7 2 5 2" xfId="15307"/>
    <cellStyle name="Input 3 2 7 2 5 2 2" xfId="15308"/>
    <cellStyle name="Input 3 2 7 2 5 3" xfId="15309"/>
    <cellStyle name="Input 3 2 7 2 5 3 2" xfId="15310"/>
    <cellStyle name="Input 3 2 7 2 5 3 2 2" xfId="15311"/>
    <cellStyle name="Input 3 2 7 2 5 3 3" xfId="15312"/>
    <cellStyle name="Input 3 2 7 2 5 4" xfId="15313"/>
    <cellStyle name="Input 3 2 7 2 5 5" xfId="15314"/>
    <cellStyle name="Input 3 2 7 2 6" xfId="15315"/>
    <cellStyle name="Input 3 2 7 2 6 2" xfId="15316"/>
    <cellStyle name="Input 3 2 7 2 6 2 2" xfId="15317"/>
    <cellStyle name="Input 3 2 7 2 6 3" xfId="15318"/>
    <cellStyle name="Input 3 2 7 2 6 3 2" xfId="15319"/>
    <cellStyle name="Input 3 2 7 2 6 3 2 2" xfId="15320"/>
    <cellStyle name="Input 3 2 7 2 6 3 3" xfId="15321"/>
    <cellStyle name="Input 3 2 7 2 6 4" xfId="15322"/>
    <cellStyle name="Input 3 2 7 2 6 5" xfId="15323"/>
    <cellStyle name="Input 3 2 7 2 7" xfId="15324"/>
    <cellStyle name="Input 3 2 7 2 7 2" xfId="15325"/>
    <cellStyle name="Input 3 2 7 2 8" xfId="15326"/>
    <cellStyle name="Input 3 2 7 2 8 2" xfId="15327"/>
    <cellStyle name="Input 3 2 7 2 8 2 2" xfId="15328"/>
    <cellStyle name="Input 3 2 7 2 8 3" xfId="15329"/>
    <cellStyle name="Input 3 2 7 2 9" xfId="15330"/>
    <cellStyle name="Input 3 2 7 3" xfId="15331"/>
    <cellStyle name="Input 3 2 7 3 2" xfId="15332"/>
    <cellStyle name="Input 3 2 7 3 2 2" xfId="15333"/>
    <cellStyle name="Input 3 2 7 3 2 2 2" xfId="15334"/>
    <cellStyle name="Input 3 2 7 3 2 3" xfId="15335"/>
    <cellStyle name="Input 3 2 7 3 2 3 2" xfId="15336"/>
    <cellStyle name="Input 3 2 7 3 2 3 2 2" xfId="15337"/>
    <cellStyle name="Input 3 2 7 3 2 3 3" xfId="15338"/>
    <cellStyle name="Input 3 2 7 3 2 4" xfId="15339"/>
    <cellStyle name="Input 3 2 7 3 2 5" xfId="15340"/>
    <cellStyle name="Input 3 2 7 3 3" xfId="15341"/>
    <cellStyle name="Input 3 2 7 3 3 2" xfId="15342"/>
    <cellStyle name="Input 3 2 7 3 4" xfId="15343"/>
    <cellStyle name="Input 3 2 7 3 4 2" xfId="15344"/>
    <cellStyle name="Input 3 2 7 3 4 2 2" xfId="15345"/>
    <cellStyle name="Input 3 2 7 3 4 3" xfId="15346"/>
    <cellStyle name="Input 3 2 7 3 5" xfId="15347"/>
    <cellStyle name="Input 3 2 7 3 6" xfId="15348"/>
    <cellStyle name="Input 3 2 7 4" xfId="15349"/>
    <cellStyle name="Input 3 2 7 4 2" xfId="15350"/>
    <cellStyle name="Input 3 2 7 4 2 2" xfId="15351"/>
    <cellStyle name="Input 3 2 7 4 3" xfId="15352"/>
    <cellStyle name="Input 3 2 7 4 3 2" xfId="15353"/>
    <cellStyle name="Input 3 2 7 4 3 2 2" xfId="15354"/>
    <cellStyle name="Input 3 2 7 4 3 3" xfId="15355"/>
    <cellStyle name="Input 3 2 7 4 4" xfId="15356"/>
    <cellStyle name="Input 3 2 7 4 5" xfId="15357"/>
    <cellStyle name="Input 3 2 7 5" xfId="15358"/>
    <cellStyle name="Input 3 2 7 5 2" xfId="15359"/>
    <cellStyle name="Input 3 2 7 5 2 2" xfId="15360"/>
    <cellStyle name="Input 3 2 7 5 3" xfId="15361"/>
    <cellStyle name="Input 3 2 7 5 3 2" xfId="15362"/>
    <cellStyle name="Input 3 2 7 5 3 2 2" xfId="15363"/>
    <cellStyle name="Input 3 2 7 5 3 3" xfId="15364"/>
    <cellStyle name="Input 3 2 7 5 4" xfId="15365"/>
    <cellStyle name="Input 3 2 7 5 5" xfId="15366"/>
    <cellStyle name="Input 3 2 7 6" xfId="15367"/>
    <cellStyle name="Input 3 2 7 6 2" xfId="15368"/>
    <cellStyle name="Input 3 2 7 6 2 2" xfId="15369"/>
    <cellStyle name="Input 3 2 7 6 3" xfId="15370"/>
    <cellStyle name="Input 3 2 7 6 3 2" xfId="15371"/>
    <cellStyle name="Input 3 2 7 6 3 2 2" xfId="15372"/>
    <cellStyle name="Input 3 2 7 6 3 3" xfId="15373"/>
    <cellStyle name="Input 3 2 7 6 4" xfId="15374"/>
    <cellStyle name="Input 3 2 7 6 5" xfId="15375"/>
    <cellStyle name="Input 3 2 7 7" xfId="15376"/>
    <cellStyle name="Input 3 2 7 7 2" xfId="15377"/>
    <cellStyle name="Input 3 2 7 7 2 2" xfId="15378"/>
    <cellStyle name="Input 3 2 7 7 3" xfId="15379"/>
    <cellStyle name="Input 3 2 7 7 3 2" xfId="15380"/>
    <cellStyle name="Input 3 2 7 7 3 2 2" xfId="15381"/>
    <cellStyle name="Input 3 2 7 7 3 3" xfId="15382"/>
    <cellStyle name="Input 3 2 7 7 4" xfId="15383"/>
    <cellStyle name="Input 3 2 7 7 5" xfId="15384"/>
    <cellStyle name="Input 3 2 7 8" xfId="15385"/>
    <cellStyle name="Input 3 2 7 8 2" xfId="15386"/>
    <cellStyle name="Input 3 2 7 9" xfId="15387"/>
    <cellStyle name="Input 3 2 7 9 2" xfId="15388"/>
    <cellStyle name="Input 3 2 7 9 2 2" xfId="15389"/>
    <cellStyle name="Input 3 2 7 9 3" xfId="15390"/>
    <cellStyle name="Input 3 2 8" xfId="15391"/>
    <cellStyle name="Input 3 2 8 10" xfId="15392"/>
    <cellStyle name="Input 3 2 8 11" xfId="15393"/>
    <cellStyle name="Input 3 2 8 2" xfId="15394"/>
    <cellStyle name="Input 3 2 8 2 10" xfId="15395"/>
    <cellStyle name="Input 3 2 8 2 2" xfId="15396"/>
    <cellStyle name="Input 3 2 8 2 2 2" xfId="15397"/>
    <cellStyle name="Input 3 2 8 2 2 2 2" xfId="15398"/>
    <cellStyle name="Input 3 2 8 2 2 3" xfId="15399"/>
    <cellStyle name="Input 3 2 8 2 2 3 2" xfId="15400"/>
    <cellStyle name="Input 3 2 8 2 2 3 2 2" xfId="15401"/>
    <cellStyle name="Input 3 2 8 2 2 3 3" xfId="15402"/>
    <cellStyle name="Input 3 2 8 2 2 4" xfId="15403"/>
    <cellStyle name="Input 3 2 8 2 2 5" xfId="15404"/>
    <cellStyle name="Input 3 2 8 2 3" xfId="15405"/>
    <cellStyle name="Input 3 2 8 2 3 2" xfId="15406"/>
    <cellStyle name="Input 3 2 8 2 3 2 2" xfId="15407"/>
    <cellStyle name="Input 3 2 8 2 3 3" xfId="15408"/>
    <cellStyle name="Input 3 2 8 2 3 3 2" xfId="15409"/>
    <cellStyle name="Input 3 2 8 2 3 3 2 2" xfId="15410"/>
    <cellStyle name="Input 3 2 8 2 3 3 3" xfId="15411"/>
    <cellStyle name="Input 3 2 8 2 3 4" xfId="15412"/>
    <cellStyle name="Input 3 2 8 2 3 5" xfId="15413"/>
    <cellStyle name="Input 3 2 8 2 4" xfId="15414"/>
    <cellStyle name="Input 3 2 8 2 4 2" xfId="15415"/>
    <cellStyle name="Input 3 2 8 2 4 2 2" xfId="15416"/>
    <cellStyle name="Input 3 2 8 2 4 3" xfId="15417"/>
    <cellStyle name="Input 3 2 8 2 4 3 2" xfId="15418"/>
    <cellStyle name="Input 3 2 8 2 4 3 2 2" xfId="15419"/>
    <cellStyle name="Input 3 2 8 2 4 3 3" xfId="15420"/>
    <cellStyle name="Input 3 2 8 2 4 4" xfId="15421"/>
    <cellStyle name="Input 3 2 8 2 4 5" xfId="15422"/>
    <cellStyle name="Input 3 2 8 2 5" xfId="15423"/>
    <cellStyle name="Input 3 2 8 2 5 2" xfId="15424"/>
    <cellStyle name="Input 3 2 8 2 5 2 2" xfId="15425"/>
    <cellStyle name="Input 3 2 8 2 5 3" xfId="15426"/>
    <cellStyle name="Input 3 2 8 2 5 3 2" xfId="15427"/>
    <cellStyle name="Input 3 2 8 2 5 3 2 2" xfId="15428"/>
    <cellStyle name="Input 3 2 8 2 5 3 3" xfId="15429"/>
    <cellStyle name="Input 3 2 8 2 5 4" xfId="15430"/>
    <cellStyle name="Input 3 2 8 2 5 5" xfId="15431"/>
    <cellStyle name="Input 3 2 8 2 6" xfId="15432"/>
    <cellStyle name="Input 3 2 8 2 6 2" xfId="15433"/>
    <cellStyle name="Input 3 2 8 2 6 2 2" xfId="15434"/>
    <cellStyle name="Input 3 2 8 2 6 3" xfId="15435"/>
    <cellStyle name="Input 3 2 8 2 6 3 2" xfId="15436"/>
    <cellStyle name="Input 3 2 8 2 6 3 2 2" xfId="15437"/>
    <cellStyle name="Input 3 2 8 2 6 3 3" xfId="15438"/>
    <cellStyle name="Input 3 2 8 2 6 4" xfId="15439"/>
    <cellStyle name="Input 3 2 8 2 6 5" xfId="15440"/>
    <cellStyle name="Input 3 2 8 2 7" xfId="15441"/>
    <cellStyle name="Input 3 2 8 2 7 2" xfId="15442"/>
    <cellStyle name="Input 3 2 8 2 8" xfId="15443"/>
    <cellStyle name="Input 3 2 8 2 8 2" xfId="15444"/>
    <cellStyle name="Input 3 2 8 2 8 2 2" xfId="15445"/>
    <cellStyle name="Input 3 2 8 2 8 3" xfId="15446"/>
    <cellStyle name="Input 3 2 8 2 9" xfId="15447"/>
    <cellStyle name="Input 3 2 8 3" xfId="15448"/>
    <cellStyle name="Input 3 2 8 3 2" xfId="15449"/>
    <cellStyle name="Input 3 2 8 3 2 2" xfId="15450"/>
    <cellStyle name="Input 3 2 8 3 2 2 2" xfId="15451"/>
    <cellStyle name="Input 3 2 8 3 2 3" xfId="15452"/>
    <cellStyle name="Input 3 2 8 3 2 3 2" xfId="15453"/>
    <cellStyle name="Input 3 2 8 3 2 3 2 2" xfId="15454"/>
    <cellStyle name="Input 3 2 8 3 2 3 3" xfId="15455"/>
    <cellStyle name="Input 3 2 8 3 2 4" xfId="15456"/>
    <cellStyle name="Input 3 2 8 3 2 5" xfId="15457"/>
    <cellStyle name="Input 3 2 8 3 3" xfId="15458"/>
    <cellStyle name="Input 3 2 8 3 3 2" xfId="15459"/>
    <cellStyle name="Input 3 2 8 3 4" xfId="15460"/>
    <cellStyle name="Input 3 2 8 3 4 2" xfId="15461"/>
    <cellStyle name="Input 3 2 8 3 4 2 2" xfId="15462"/>
    <cellStyle name="Input 3 2 8 3 4 3" xfId="15463"/>
    <cellStyle name="Input 3 2 8 3 5" xfId="15464"/>
    <cellStyle name="Input 3 2 8 3 6" xfId="15465"/>
    <cellStyle name="Input 3 2 8 4" xfId="15466"/>
    <cellStyle name="Input 3 2 8 4 2" xfId="15467"/>
    <cellStyle name="Input 3 2 8 4 2 2" xfId="15468"/>
    <cellStyle name="Input 3 2 8 4 3" xfId="15469"/>
    <cellStyle name="Input 3 2 8 4 3 2" xfId="15470"/>
    <cellStyle name="Input 3 2 8 4 3 2 2" xfId="15471"/>
    <cellStyle name="Input 3 2 8 4 3 3" xfId="15472"/>
    <cellStyle name="Input 3 2 8 4 4" xfId="15473"/>
    <cellStyle name="Input 3 2 8 4 5" xfId="15474"/>
    <cellStyle name="Input 3 2 8 5" xfId="15475"/>
    <cellStyle name="Input 3 2 8 5 2" xfId="15476"/>
    <cellStyle name="Input 3 2 8 5 2 2" xfId="15477"/>
    <cellStyle name="Input 3 2 8 5 3" xfId="15478"/>
    <cellStyle name="Input 3 2 8 5 3 2" xfId="15479"/>
    <cellStyle name="Input 3 2 8 5 3 2 2" xfId="15480"/>
    <cellStyle name="Input 3 2 8 5 3 3" xfId="15481"/>
    <cellStyle name="Input 3 2 8 5 4" xfId="15482"/>
    <cellStyle name="Input 3 2 8 5 5" xfId="15483"/>
    <cellStyle name="Input 3 2 8 6" xfId="15484"/>
    <cellStyle name="Input 3 2 8 6 2" xfId="15485"/>
    <cellStyle name="Input 3 2 8 6 2 2" xfId="15486"/>
    <cellStyle name="Input 3 2 8 6 3" xfId="15487"/>
    <cellStyle name="Input 3 2 8 6 3 2" xfId="15488"/>
    <cellStyle name="Input 3 2 8 6 3 2 2" xfId="15489"/>
    <cellStyle name="Input 3 2 8 6 3 3" xfId="15490"/>
    <cellStyle name="Input 3 2 8 6 4" xfId="15491"/>
    <cellStyle name="Input 3 2 8 6 5" xfId="15492"/>
    <cellStyle name="Input 3 2 8 7" xfId="15493"/>
    <cellStyle name="Input 3 2 8 7 2" xfId="15494"/>
    <cellStyle name="Input 3 2 8 7 2 2" xfId="15495"/>
    <cellStyle name="Input 3 2 8 7 3" xfId="15496"/>
    <cellStyle name="Input 3 2 8 7 3 2" xfId="15497"/>
    <cellStyle name="Input 3 2 8 7 3 2 2" xfId="15498"/>
    <cellStyle name="Input 3 2 8 7 3 3" xfId="15499"/>
    <cellStyle name="Input 3 2 8 7 4" xfId="15500"/>
    <cellStyle name="Input 3 2 8 7 5" xfId="15501"/>
    <cellStyle name="Input 3 2 8 8" xfId="15502"/>
    <cellStyle name="Input 3 2 8 8 2" xfId="15503"/>
    <cellStyle name="Input 3 2 8 9" xfId="15504"/>
    <cellStyle name="Input 3 2 8 9 2" xfId="15505"/>
    <cellStyle name="Input 3 2 8 9 2 2" xfId="15506"/>
    <cellStyle name="Input 3 2 8 9 3" xfId="15507"/>
    <cellStyle name="Input 3 2 9" xfId="15508"/>
    <cellStyle name="Input 3 2 9 10" xfId="15509"/>
    <cellStyle name="Input 3 2 9 2" xfId="15510"/>
    <cellStyle name="Input 3 2 9 2 2" xfId="15511"/>
    <cellStyle name="Input 3 2 9 2 2 2" xfId="15512"/>
    <cellStyle name="Input 3 2 9 2 3" xfId="15513"/>
    <cellStyle name="Input 3 2 9 2 3 2" xfId="15514"/>
    <cellStyle name="Input 3 2 9 2 3 2 2" xfId="15515"/>
    <cellStyle name="Input 3 2 9 2 3 3" xfId="15516"/>
    <cellStyle name="Input 3 2 9 2 4" xfId="15517"/>
    <cellStyle name="Input 3 2 9 2 5" xfId="15518"/>
    <cellStyle name="Input 3 2 9 3" xfId="15519"/>
    <cellStyle name="Input 3 2 9 3 2" xfId="15520"/>
    <cellStyle name="Input 3 2 9 3 2 2" xfId="15521"/>
    <cellStyle name="Input 3 2 9 3 3" xfId="15522"/>
    <cellStyle name="Input 3 2 9 3 3 2" xfId="15523"/>
    <cellStyle name="Input 3 2 9 3 3 2 2" xfId="15524"/>
    <cellStyle name="Input 3 2 9 3 3 3" xfId="15525"/>
    <cellStyle name="Input 3 2 9 3 4" xfId="15526"/>
    <cellStyle name="Input 3 2 9 3 5" xfId="15527"/>
    <cellStyle name="Input 3 2 9 4" xfId="15528"/>
    <cellStyle name="Input 3 2 9 4 2" xfId="15529"/>
    <cellStyle name="Input 3 2 9 4 2 2" xfId="15530"/>
    <cellStyle name="Input 3 2 9 4 3" xfId="15531"/>
    <cellStyle name="Input 3 2 9 4 3 2" xfId="15532"/>
    <cellStyle name="Input 3 2 9 4 3 2 2" xfId="15533"/>
    <cellStyle name="Input 3 2 9 4 3 3" xfId="15534"/>
    <cellStyle name="Input 3 2 9 4 4" xfId="15535"/>
    <cellStyle name="Input 3 2 9 4 5" xfId="15536"/>
    <cellStyle name="Input 3 2 9 5" xfId="15537"/>
    <cellStyle name="Input 3 2 9 5 2" xfId="15538"/>
    <cellStyle name="Input 3 2 9 5 2 2" xfId="15539"/>
    <cellStyle name="Input 3 2 9 5 3" xfId="15540"/>
    <cellStyle name="Input 3 2 9 5 3 2" xfId="15541"/>
    <cellStyle name="Input 3 2 9 5 3 2 2" xfId="15542"/>
    <cellStyle name="Input 3 2 9 5 3 3" xfId="15543"/>
    <cellStyle name="Input 3 2 9 5 4" xfId="15544"/>
    <cellStyle name="Input 3 2 9 5 5" xfId="15545"/>
    <cellStyle name="Input 3 2 9 6" xfId="15546"/>
    <cellStyle name="Input 3 2 9 6 2" xfId="15547"/>
    <cellStyle name="Input 3 2 9 6 2 2" xfId="15548"/>
    <cellStyle name="Input 3 2 9 6 3" xfId="15549"/>
    <cellStyle name="Input 3 2 9 6 3 2" xfId="15550"/>
    <cellStyle name="Input 3 2 9 6 3 2 2" xfId="15551"/>
    <cellStyle name="Input 3 2 9 6 3 3" xfId="15552"/>
    <cellStyle name="Input 3 2 9 6 4" xfId="15553"/>
    <cellStyle name="Input 3 2 9 6 5" xfId="15554"/>
    <cellStyle name="Input 3 2 9 7" xfId="15555"/>
    <cellStyle name="Input 3 2 9 7 2" xfId="15556"/>
    <cellStyle name="Input 3 2 9 8" xfId="15557"/>
    <cellStyle name="Input 3 2 9 8 2" xfId="15558"/>
    <cellStyle name="Input 3 2 9 8 2 2" xfId="15559"/>
    <cellStyle name="Input 3 2 9 8 3" xfId="15560"/>
    <cellStyle name="Input 3 2 9 9" xfId="15561"/>
    <cellStyle name="Input 3 2_Subsidy" xfId="15562"/>
    <cellStyle name="Input 3 20" xfId="15563"/>
    <cellStyle name="Input 3 20 2" xfId="15564"/>
    <cellStyle name="Input 3 20 2 2" xfId="15565"/>
    <cellStyle name="Input 3 20 2 2 2" xfId="15566"/>
    <cellStyle name="Input 3 20 2 3" xfId="15567"/>
    <cellStyle name="Input 3 20 3" xfId="15568"/>
    <cellStyle name="Input 3 20 4" xfId="15569"/>
    <cellStyle name="Input 3 21" xfId="15570"/>
    <cellStyle name="Input 3 21 2" xfId="15571"/>
    <cellStyle name="Input 3 21 2 2" xfId="15572"/>
    <cellStyle name="Input 3 21 2 2 2" xfId="15573"/>
    <cellStyle name="Input 3 21 2 3" xfId="15574"/>
    <cellStyle name="Input 3 21 3" xfId="15575"/>
    <cellStyle name="Input 3 21 4" xfId="15576"/>
    <cellStyle name="Input 3 22" xfId="15577"/>
    <cellStyle name="Input 3 22 2" xfId="15578"/>
    <cellStyle name="Input 3 22 2 2" xfId="15579"/>
    <cellStyle name="Input 3 22 2 2 2" xfId="15580"/>
    <cellStyle name="Input 3 22 2 3" xfId="15581"/>
    <cellStyle name="Input 3 22 3" xfId="15582"/>
    <cellStyle name="Input 3 22 4" xfId="15583"/>
    <cellStyle name="Input 3 23" xfId="15584"/>
    <cellStyle name="Input 3 23 2" xfId="15585"/>
    <cellStyle name="Input 3 23 2 2" xfId="15586"/>
    <cellStyle name="Input 3 23 2 2 2" xfId="15587"/>
    <cellStyle name="Input 3 23 2 3" xfId="15588"/>
    <cellStyle name="Input 3 23 3" xfId="15589"/>
    <cellStyle name="Input 3 23 4" xfId="15590"/>
    <cellStyle name="Input 3 24" xfId="15591"/>
    <cellStyle name="Input 3 24 2" xfId="15592"/>
    <cellStyle name="Input 3 24 2 2" xfId="15593"/>
    <cellStyle name="Input 3 24 2 2 2" xfId="15594"/>
    <cellStyle name="Input 3 24 2 3" xfId="15595"/>
    <cellStyle name="Input 3 24 3" xfId="15596"/>
    <cellStyle name="Input 3 24 4" xfId="15597"/>
    <cellStyle name="Input 3 25" xfId="15598"/>
    <cellStyle name="Input 3 25 2" xfId="15599"/>
    <cellStyle name="Input 3 25 2 2" xfId="15600"/>
    <cellStyle name="Input 3 25 2 2 2" xfId="15601"/>
    <cellStyle name="Input 3 25 2 3" xfId="15602"/>
    <cellStyle name="Input 3 25 3" xfId="15603"/>
    <cellStyle name="Input 3 25 4" xfId="15604"/>
    <cellStyle name="Input 3 26" xfId="15605"/>
    <cellStyle name="Input 3 26 2" xfId="15606"/>
    <cellStyle name="Input 3 26 2 2" xfId="15607"/>
    <cellStyle name="Input 3 26 2 2 2" xfId="15608"/>
    <cellStyle name="Input 3 26 2 3" xfId="15609"/>
    <cellStyle name="Input 3 26 3" xfId="15610"/>
    <cellStyle name="Input 3 26 4" xfId="15611"/>
    <cellStyle name="Input 3 27" xfId="15612"/>
    <cellStyle name="Input 3 27 2" xfId="15613"/>
    <cellStyle name="Input 3 27 2 2" xfId="15614"/>
    <cellStyle name="Input 3 27 2 2 2" xfId="15615"/>
    <cellStyle name="Input 3 27 2 3" xfId="15616"/>
    <cellStyle name="Input 3 27 3" xfId="15617"/>
    <cellStyle name="Input 3 27 4" xfId="15618"/>
    <cellStyle name="Input 3 28" xfId="15619"/>
    <cellStyle name="Input 3 28 2" xfId="15620"/>
    <cellStyle name="Input 3 28 2 2" xfId="15621"/>
    <cellStyle name="Input 3 28 2 2 2" xfId="15622"/>
    <cellStyle name="Input 3 28 2 3" xfId="15623"/>
    <cellStyle name="Input 3 28 3" xfId="15624"/>
    <cellStyle name="Input 3 28 4" xfId="15625"/>
    <cellStyle name="Input 3 29" xfId="15626"/>
    <cellStyle name="Input 3 29 2" xfId="15627"/>
    <cellStyle name="Input 3 29 2 2" xfId="15628"/>
    <cellStyle name="Input 3 29 2 2 2" xfId="15629"/>
    <cellStyle name="Input 3 29 2 3" xfId="15630"/>
    <cellStyle name="Input 3 29 3" xfId="15631"/>
    <cellStyle name="Input 3 29 4" xfId="15632"/>
    <cellStyle name="Input 3 3" xfId="15633"/>
    <cellStyle name="Input 3 3 10" xfId="15634"/>
    <cellStyle name="Input 3 3 10 2" xfId="15635"/>
    <cellStyle name="Input 3 3 10 2 2" xfId="15636"/>
    <cellStyle name="Input 3 3 10 2 2 2" xfId="15637"/>
    <cellStyle name="Input 3 3 10 2 3" xfId="15638"/>
    <cellStyle name="Input 3 3 10 2 3 2" xfId="15639"/>
    <cellStyle name="Input 3 3 10 2 3 2 2" xfId="15640"/>
    <cellStyle name="Input 3 3 10 2 3 3" xfId="15641"/>
    <cellStyle name="Input 3 3 10 2 4" xfId="15642"/>
    <cellStyle name="Input 3 3 10 2 5" xfId="15643"/>
    <cellStyle name="Input 3 3 10 3" xfId="15644"/>
    <cellStyle name="Input 3 3 10 3 2" xfId="15645"/>
    <cellStyle name="Input 3 3 10 4" xfId="15646"/>
    <cellStyle name="Input 3 3 10 4 2" xfId="15647"/>
    <cellStyle name="Input 3 3 10 4 2 2" xfId="15648"/>
    <cellStyle name="Input 3 3 10 4 3" xfId="15649"/>
    <cellStyle name="Input 3 3 10 5" xfId="15650"/>
    <cellStyle name="Input 3 3 10 6" xfId="15651"/>
    <cellStyle name="Input 3 3 11" xfId="15652"/>
    <cellStyle name="Input 3 3 11 2" xfId="15653"/>
    <cellStyle name="Input 3 3 11 2 2" xfId="15654"/>
    <cellStyle name="Input 3 3 11 3" xfId="15655"/>
    <cellStyle name="Input 3 3 11 3 2" xfId="15656"/>
    <cellStyle name="Input 3 3 11 3 2 2" xfId="15657"/>
    <cellStyle name="Input 3 3 11 3 3" xfId="15658"/>
    <cellStyle name="Input 3 3 11 4" xfId="15659"/>
    <cellStyle name="Input 3 3 11 5" xfId="15660"/>
    <cellStyle name="Input 3 3 12" xfId="15661"/>
    <cellStyle name="Input 3 3 12 2" xfId="15662"/>
    <cellStyle name="Input 3 3 12 2 2" xfId="15663"/>
    <cellStyle name="Input 3 3 12 3" xfId="15664"/>
    <cellStyle name="Input 3 3 12 3 2" xfId="15665"/>
    <cellStyle name="Input 3 3 12 3 2 2" xfId="15666"/>
    <cellStyle name="Input 3 3 12 3 3" xfId="15667"/>
    <cellStyle name="Input 3 3 12 4" xfId="15668"/>
    <cellStyle name="Input 3 3 12 5" xfId="15669"/>
    <cellStyle name="Input 3 3 13" xfId="15670"/>
    <cellStyle name="Input 3 3 13 2" xfId="15671"/>
    <cellStyle name="Input 3 3 13 2 2" xfId="15672"/>
    <cellStyle name="Input 3 3 13 3" xfId="15673"/>
    <cellStyle name="Input 3 3 13 3 2" xfId="15674"/>
    <cellStyle name="Input 3 3 13 3 2 2" xfId="15675"/>
    <cellStyle name="Input 3 3 13 3 3" xfId="15676"/>
    <cellStyle name="Input 3 3 13 4" xfId="15677"/>
    <cellStyle name="Input 3 3 13 5" xfId="15678"/>
    <cellStyle name="Input 3 3 14" xfId="15679"/>
    <cellStyle name="Input 3 3 14 2" xfId="15680"/>
    <cellStyle name="Input 3 3 14 2 2" xfId="15681"/>
    <cellStyle name="Input 3 3 14 3" xfId="15682"/>
    <cellStyle name="Input 3 3 14 3 2" xfId="15683"/>
    <cellStyle name="Input 3 3 14 3 2 2" xfId="15684"/>
    <cellStyle name="Input 3 3 14 3 3" xfId="15685"/>
    <cellStyle name="Input 3 3 14 4" xfId="15686"/>
    <cellStyle name="Input 3 3 14 5" xfId="15687"/>
    <cellStyle name="Input 3 3 15" xfId="15688"/>
    <cellStyle name="Input 3 3 15 2" xfId="15689"/>
    <cellStyle name="Input 3 3 15 2 2" xfId="15690"/>
    <cellStyle name="Input 3 3 15 3" xfId="15691"/>
    <cellStyle name="Input 3 3 16" xfId="15692"/>
    <cellStyle name="Input 3 3 17" xfId="15693"/>
    <cellStyle name="Input 3 3 2" xfId="15694"/>
    <cellStyle name="Input 3 3 2 10" xfId="15695"/>
    <cellStyle name="Input 3 3 2 10 2" xfId="15696"/>
    <cellStyle name="Input 3 3 2 10 2 2" xfId="15697"/>
    <cellStyle name="Input 3 3 2 10 3" xfId="15698"/>
    <cellStyle name="Input 3 3 2 11" xfId="15699"/>
    <cellStyle name="Input 3 3 2 12" xfId="15700"/>
    <cellStyle name="Input 3 3 2 2" xfId="15701"/>
    <cellStyle name="Input 3 3 2 2 10" xfId="15702"/>
    <cellStyle name="Input 3 3 2 2 11" xfId="15703"/>
    <cellStyle name="Input 3 3 2 2 2" xfId="15704"/>
    <cellStyle name="Input 3 3 2 2 2 10" xfId="15705"/>
    <cellStyle name="Input 3 3 2 2 2 2" xfId="15706"/>
    <cellStyle name="Input 3 3 2 2 2 2 2" xfId="15707"/>
    <cellStyle name="Input 3 3 2 2 2 2 2 2" xfId="15708"/>
    <cellStyle name="Input 3 3 2 2 2 2 3" xfId="15709"/>
    <cellStyle name="Input 3 3 2 2 2 2 3 2" xfId="15710"/>
    <cellStyle name="Input 3 3 2 2 2 2 3 2 2" xfId="15711"/>
    <cellStyle name="Input 3 3 2 2 2 2 3 3" xfId="15712"/>
    <cellStyle name="Input 3 3 2 2 2 2 4" xfId="15713"/>
    <cellStyle name="Input 3 3 2 2 2 2 5" xfId="15714"/>
    <cellStyle name="Input 3 3 2 2 2 3" xfId="15715"/>
    <cellStyle name="Input 3 3 2 2 2 3 2" xfId="15716"/>
    <cellStyle name="Input 3 3 2 2 2 3 2 2" xfId="15717"/>
    <cellStyle name="Input 3 3 2 2 2 3 3" xfId="15718"/>
    <cellStyle name="Input 3 3 2 2 2 3 3 2" xfId="15719"/>
    <cellStyle name="Input 3 3 2 2 2 3 3 2 2" xfId="15720"/>
    <cellStyle name="Input 3 3 2 2 2 3 3 3" xfId="15721"/>
    <cellStyle name="Input 3 3 2 2 2 3 4" xfId="15722"/>
    <cellStyle name="Input 3 3 2 2 2 3 5" xfId="15723"/>
    <cellStyle name="Input 3 3 2 2 2 4" xfId="15724"/>
    <cellStyle name="Input 3 3 2 2 2 4 2" xfId="15725"/>
    <cellStyle name="Input 3 3 2 2 2 4 2 2" xfId="15726"/>
    <cellStyle name="Input 3 3 2 2 2 4 3" xfId="15727"/>
    <cellStyle name="Input 3 3 2 2 2 4 3 2" xfId="15728"/>
    <cellStyle name="Input 3 3 2 2 2 4 3 2 2" xfId="15729"/>
    <cellStyle name="Input 3 3 2 2 2 4 3 3" xfId="15730"/>
    <cellStyle name="Input 3 3 2 2 2 4 4" xfId="15731"/>
    <cellStyle name="Input 3 3 2 2 2 4 5" xfId="15732"/>
    <cellStyle name="Input 3 3 2 2 2 5" xfId="15733"/>
    <cellStyle name="Input 3 3 2 2 2 5 2" xfId="15734"/>
    <cellStyle name="Input 3 3 2 2 2 5 2 2" xfId="15735"/>
    <cellStyle name="Input 3 3 2 2 2 5 3" xfId="15736"/>
    <cellStyle name="Input 3 3 2 2 2 5 3 2" xfId="15737"/>
    <cellStyle name="Input 3 3 2 2 2 5 3 2 2" xfId="15738"/>
    <cellStyle name="Input 3 3 2 2 2 5 3 3" xfId="15739"/>
    <cellStyle name="Input 3 3 2 2 2 5 4" xfId="15740"/>
    <cellStyle name="Input 3 3 2 2 2 5 5" xfId="15741"/>
    <cellStyle name="Input 3 3 2 2 2 6" xfId="15742"/>
    <cellStyle name="Input 3 3 2 2 2 6 2" xfId="15743"/>
    <cellStyle name="Input 3 3 2 2 2 6 2 2" xfId="15744"/>
    <cellStyle name="Input 3 3 2 2 2 6 3" xfId="15745"/>
    <cellStyle name="Input 3 3 2 2 2 6 3 2" xfId="15746"/>
    <cellStyle name="Input 3 3 2 2 2 6 3 2 2" xfId="15747"/>
    <cellStyle name="Input 3 3 2 2 2 6 3 3" xfId="15748"/>
    <cellStyle name="Input 3 3 2 2 2 6 4" xfId="15749"/>
    <cellStyle name="Input 3 3 2 2 2 6 5" xfId="15750"/>
    <cellStyle name="Input 3 3 2 2 2 7" xfId="15751"/>
    <cellStyle name="Input 3 3 2 2 2 7 2" xfId="15752"/>
    <cellStyle name="Input 3 3 2 2 2 8" xfId="15753"/>
    <cellStyle name="Input 3 3 2 2 2 8 2" xfId="15754"/>
    <cellStyle name="Input 3 3 2 2 2 8 2 2" xfId="15755"/>
    <cellStyle name="Input 3 3 2 2 2 8 3" xfId="15756"/>
    <cellStyle name="Input 3 3 2 2 2 9" xfId="15757"/>
    <cellStyle name="Input 3 3 2 2 3" xfId="15758"/>
    <cellStyle name="Input 3 3 2 2 3 2" xfId="15759"/>
    <cellStyle name="Input 3 3 2 2 3 2 2" xfId="15760"/>
    <cellStyle name="Input 3 3 2 2 3 2 2 2" xfId="15761"/>
    <cellStyle name="Input 3 3 2 2 3 2 3" xfId="15762"/>
    <cellStyle name="Input 3 3 2 2 3 2 3 2" xfId="15763"/>
    <cellStyle name="Input 3 3 2 2 3 2 3 2 2" xfId="15764"/>
    <cellStyle name="Input 3 3 2 2 3 2 3 3" xfId="15765"/>
    <cellStyle name="Input 3 3 2 2 3 2 4" xfId="15766"/>
    <cellStyle name="Input 3 3 2 2 3 2 5" xfId="15767"/>
    <cellStyle name="Input 3 3 2 2 3 3" xfId="15768"/>
    <cellStyle name="Input 3 3 2 2 3 3 2" xfId="15769"/>
    <cellStyle name="Input 3 3 2 2 3 4" xfId="15770"/>
    <cellStyle name="Input 3 3 2 2 3 4 2" xfId="15771"/>
    <cellStyle name="Input 3 3 2 2 3 4 2 2" xfId="15772"/>
    <cellStyle name="Input 3 3 2 2 3 4 3" xfId="15773"/>
    <cellStyle name="Input 3 3 2 2 3 5" xfId="15774"/>
    <cellStyle name="Input 3 3 2 2 3 6" xfId="15775"/>
    <cellStyle name="Input 3 3 2 2 4" xfId="15776"/>
    <cellStyle name="Input 3 3 2 2 4 2" xfId="15777"/>
    <cellStyle name="Input 3 3 2 2 4 2 2" xfId="15778"/>
    <cellStyle name="Input 3 3 2 2 4 3" xfId="15779"/>
    <cellStyle name="Input 3 3 2 2 4 3 2" xfId="15780"/>
    <cellStyle name="Input 3 3 2 2 4 3 2 2" xfId="15781"/>
    <cellStyle name="Input 3 3 2 2 4 3 3" xfId="15782"/>
    <cellStyle name="Input 3 3 2 2 4 4" xfId="15783"/>
    <cellStyle name="Input 3 3 2 2 4 5" xfId="15784"/>
    <cellStyle name="Input 3 3 2 2 5" xfId="15785"/>
    <cellStyle name="Input 3 3 2 2 5 2" xfId="15786"/>
    <cellStyle name="Input 3 3 2 2 5 2 2" xfId="15787"/>
    <cellStyle name="Input 3 3 2 2 5 3" xfId="15788"/>
    <cellStyle name="Input 3 3 2 2 5 3 2" xfId="15789"/>
    <cellStyle name="Input 3 3 2 2 5 3 2 2" xfId="15790"/>
    <cellStyle name="Input 3 3 2 2 5 3 3" xfId="15791"/>
    <cellStyle name="Input 3 3 2 2 5 4" xfId="15792"/>
    <cellStyle name="Input 3 3 2 2 5 5" xfId="15793"/>
    <cellStyle name="Input 3 3 2 2 6" xfId="15794"/>
    <cellStyle name="Input 3 3 2 2 6 2" xfId="15795"/>
    <cellStyle name="Input 3 3 2 2 6 2 2" xfId="15796"/>
    <cellStyle name="Input 3 3 2 2 6 3" xfId="15797"/>
    <cellStyle name="Input 3 3 2 2 6 3 2" xfId="15798"/>
    <cellStyle name="Input 3 3 2 2 6 3 2 2" xfId="15799"/>
    <cellStyle name="Input 3 3 2 2 6 3 3" xfId="15800"/>
    <cellStyle name="Input 3 3 2 2 6 4" xfId="15801"/>
    <cellStyle name="Input 3 3 2 2 6 5" xfId="15802"/>
    <cellStyle name="Input 3 3 2 2 7" xfId="15803"/>
    <cellStyle name="Input 3 3 2 2 7 2" xfId="15804"/>
    <cellStyle name="Input 3 3 2 2 7 2 2" xfId="15805"/>
    <cellStyle name="Input 3 3 2 2 7 3" xfId="15806"/>
    <cellStyle name="Input 3 3 2 2 7 3 2" xfId="15807"/>
    <cellStyle name="Input 3 3 2 2 7 3 2 2" xfId="15808"/>
    <cellStyle name="Input 3 3 2 2 7 3 3" xfId="15809"/>
    <cellStyle name="Input 3 3 2 2 7 4" xfId="15810"/>
    <cellStyle name="Input 3 3 2 2 7 5" xfId="15811"/>
    <cellStyle name="Input 3 3 2 2 8" xfId="15812"/>
    <cellStyle name="Input 3 3 2 2 8 2" xfId="15813"/>
    <cellStyle name="Input 3 3 2 2 9" xfId="15814"/>
    <cellStyle name="Input 3 3 2 2 9 2" xfId="15815"/>
    <cellStyle name="Input 3 3 2 2 9 2 2" xfId="15816"/>
    <cellStyle name="Input 3 3 2 2 9 3" xfId="15817"/>
    <cellStyle name="Input 3 3 2 3" xfId="15818"/>
    <cellStyle name="Input 3 3 2 3 10" xfId="15819"/>
    <cellStyle name="Input 3 3 2 3 2" xfId="15820"/>
    <cellStyle name="Input 3 3 2 3 2 2" xfId="15821"/>
    <cellStyle name="Input 3 3 2 3 2 2 2" xfId="15822"/>
    <cellStyle name="Input 3 3 2 3 2 3" xfId="15823"/>
    <cellStyle name="Input 3 3 2 3 2 3 2" xfId="15824"/>
    <cellStyle name="Input 3 3 2 3 2 3 2 2" xfId="15825"/>
    <cellStyle name="Input 3 3 2 3 2 3 3" xfId="15826"/>
    <cellStyle name="Input 3 3 2 3 2 4" xfId="15827"/>
    <cellStyle name="Input 3 3 2 3 2 5" xfId="15828"/>
    <cellStyle name="Input 3 3 2 3 3" xfId="15829"/>
    <cellStyle name="Input 3 3 2 3 3 2" xfId="15830"/>
    <cellStyle name="Input 3 3 2 3 3 2 2" xfId="15831"/>
    <cellStyle name="Input 3 3 2 3 3 3" xfId="15832"/>
    <cellStyle name="Input 3 3 2 3 3 3 2" xfId="15833"/>
    <cellStyle name="Input 3 3 2 3 3 3 2 2" xfId="15834"/>
    <cellStyle name="Input 3 3 2 3 3 3 3" xfId="15835"/>
    <cellStyle name="Input 3 3 2 3 3 4" xfId="15836"/>
    <cellStyle name="Input 3 3 2 3 3 5" xfId="15837"/>
    <cellStyle name="Input 3 3 2 3 4" xfId="15838"/>
    <cellStyle name="Input 3 3 2 3 4 2" xfId="15839"/>
    <cellStyle name="Input 3 3 2 3 4 2 2" xfId="15840"/>
    <cellStyle name="Input 3 3 2 3 4 3" xfId="15841"/>
    <cellStyle name="Input 3 3 2 3 4 3 2" xfId="15842"/>
    <cellStyle name="Input 3 3 2 3 4 3 2 2" xfId="15843"/>
    <cellStyle name="Input 3 3 2 3 4 3 3" xfId="15844"/>
    <cellStyle name="Input 3 3 2 3 4 4" xfId="15845"/>
    <cellStyle name="Input 3 3 2 3 4 5" xfId="15846"/>
    <cellStyle name="Input 3 3 2 3 5" xfId="15847"/>
    <cellStyle name="Input 3 3 2 3 5 2" xfId="15848"/>
    <cellStyle name="Input 3 3 2 3 5 2 2" xfId="15849"/>
    <cellStyle name="Input 3 3 2 3 5 3" xfId="15850"/>
    <cellStyle name="Input 3 3 2 3 5 3 2" xfId="15851"/>
    <cellStyle name="Input 3 3 2 3 5 3 2 2" xfId="15852"/>
    <cellStyle name="Input 3 3 2 3 5 3 3" xfId="15853"/>
    <cellStyle name="Input 3 3 2 3 5 4" xfId="15854"/>
    <cellStyle name="Input 3 3 2 3 5 5" xfId="15855"/>
    <cellStyle name="Input 3 3 2 3 6" xfId="15856"/>
    <cellStyle name="Input 3 3 2 3 6 2" xfId="15857"/>
    <cellStyle name="Input 3 3 2 3 6 2 2" xfId="15858"/>
    <cellStyle name="Input 3 3 2 3 6 3" xfId="15859"/>
    <cellStyle name="Input 3 3 2 3 6 3 2" xfId="15860"/>
    <cellStyle name="Input 3 3 2 3 6 3 2 2" xfId="15861"/>
    <cellStyle name="Input 3 3 2 3 6 3 3" xfId="15862"/>
    <cellStyle name="Input 3 3 2 3 6 4" xfId="15863"/>
    <cellStyle name="Input 3 3 2 3 6 5" xfId="15864"/>
    <cellStyle name="Input 3 3 2 3 7" xfId="15865"/>
    <cellStyle name="Input 3 3 2 3 7 2" xfId="15866"/>
    <cellStyle name="Input 3 3 2 3 8" xfId="15867"/>
    <cellStyle name="Input 3 3 2 3 8 2" xfId="15868"/>
    <cellStyle name="Input 3 3 2 3 8 2 2" xfId="15869"/>
    <cellStyle name="Input 3 3 2 3 8 3" xfId="15870"/>
    <cellStyle name="Input 3 3 2 3 9" xfId="15871"/>
    <cellStyle name="Input 3 3 2 4" xfId="15872"/>
    <cellStyle name="Input 3 3 2 4 2" xfId="15873"/>
    <cellStyle name="Input 3 3 2 4 2 2" xfId="15874"/>
    <cellStyle name="Input 3 3 2 4 2 2 2" xfId="15875"/>
    <cellStyle name="Input 3 3 2 4 2 3" xfId="15876"/>
    <cellStyle name="Input 3 3 2 4 2 3 2" xfId="15877"/>
    <cellStyle name="Input 3 3 2 4 2 3 2 2" xfId="15878"/>
    <cellStyle name="Input 3 3 2 4 2 3 3" xfId="15879"/>
    <cellStyle name="Input 3 3 2 4 2 4" xfId="15880"/>
    <cellStyle name="Input 3 3 2 4 2 5" xfId="15881"/>
    <cellStyle name="Input 3 3 2 4 3" xfId="15882"/>
    <cellStyle name="Input 3 3 2 4 3 2" xfId="15883"/>
    <cellStyle name="Input 3 3 2 4 4" xfId="15884"/>
    <cellStyle name="Input 3 3 2 4 4 2" xfId="15885"/>
    <cellStyle name="Input 3 3 2 4 4 2 2" xfId="15886"/>
    <cellStyle name="Input 3 3 2 4 4 3" xfId="15887"/>
    <cellStyle name="Input 3 3 2 4 5" xfId="15888"/>
    <cellStyle name="Input 3 3 2 4 6" xfId="15889"/>
    <cellStyle name="Input 3 3 2 5" xfId="15890"/>
    <cellStyle name="Input 3 3 2 5 2" xfId="15891"/>
    <cellStyle name="Input 3 3 2 5 2 2" xfId="15892"/>
    <cellStyle name="Input 3 3 2 5 3" xfId="15893"/>
    <cellStyle name="Input 3 3 2 5 3 2" xfId="15894"/>
    <cellStyle name="Input 3 3 2 5 3 2 2" xfId="15895"/>
    <cellStyle name="Input 3 3 2 5 3 3" xfId="15896"/>
    <cellStyle name="Input 3 3 2 5 4" xfId="15897"/>
    <cellStyle name="Input 3 3 2 5 5" xfId="15898"/>
    <cellStyle name="Input 3 3 2 6" xfId="15899"/>
    <cellStyle name="Input 3 3 2 6 2" xfId="15900"/>
    <cellStyle name="Input 3 3 2 6 2 2" xfId="15901"/>
    <cellStyle name="Input 3 3 2 6 3" xfId="15902"/>
    <cellStyle name="Input 3 3 2 6 3 2" xfId="15903"/>
    <cellStyle name="Input 3 3 2 6 3 2 2" xfId="15904"/>
    <cellStyle name="Input 3 3 2 6 3 3" xfId="15905"/>
    <cellStyle name="Input 3 3 2 6 4" xfId="15906"/>
    <cellStyle name="Input 3 3 2 6 5" xfId="15907"/>
    <cellStyle name="Input 3 3 2 7" xfId="15908"/>
    <cellStyle name="Input 3 3 2 7 2" xfId="15909"/>
    <cellStyle name="Input 3 3 2 7 2 2" xfId="15910"/>
    <cellStyle name="Input 3 3 2 7 3" xfId="15911"/>
    <cellStyle name="Input 3 3 2 7 3 2" xfId="15912"/>
    <cellStyle name="Input 3 3 2 7 3 2 2" xfId="15913"/>
    <cellStyle name="Input 3 3 2 7 3 3" xfId="15914"/>
    <cellStyle name="Input 3 3 2 7 4" xfId="15915"/>
    <cellStyle name="Input 3 3 2 7 5" xfId="15916"/>
    <cellStyle name="Input 3 3 2 8" xfId="15917"/>
    <cellStyle name="Input 3 3 2 8 2" xfId="15918"/>
    <cellStyle name="Input 3 3 2 8 2 2" xfId="15919"/>
    <cellStyle name="Input 3 3 2 8 3" xfId="15920"/>
    <cellStyle name="Input 3 3 2 8 3 2" xfId="15921"/>
    <cellStyle name="Input 3 3 2 8 3 2 2" xfId="15922"/>
    <cellStyle name="Input 3 3 2 8 3 3" xfId="15923"/>
    <cellStyle name="Input 3 3 2 8 4" xfId="15924"/>
    <cellStyle name="Input 3 3 2 8 5" xfId="15925"/>
    <cellStyle name="Input 3 3 2 9" xfId="15926"/>
    <cellStyle name="Input 3 3 2 9 2" xfId="15927"/>
    <cellStyle name="Input 3 3 2_Subsidy" xfId="15928"/>
    <cellStyle name="Input 3 3 3" xfId="15929"/>
    <cellStyle name="Input 3 3 3 10" xfId="15930"/>
    <cellStyle name="Input 3 3 3 11" xfId="15931"/>
    <cellStyle name="Input 3 3 3 2" xfId="15932"/>
    <cellStyle name="Input 3 3 3 2 10" xfId="15933"/>
    <cellStyle name="Input 3 3 3 2 2" xfId="15934"/>
    <cellStyle name="Input 3 3 3 2 2 2" xfId="15935"/>
    <cellStyle name="Input 3 3 3 2 2 2 2" xfId="15936"/>
    <cellStyle name="Input 3 3 3 2 2 3" xfId="15937"/>
    <cellStyle name="Input 3 3 3 2 2 3 2" xfId="15938"/>
    <cellStyle name="Input 3 3 3 2 2 3 2 2" xfId="15939"/>
    <cellStyle name="Input 3 3 3 2 2 3 3" xfId="15940"/>
    <cellStyle name="Input 3 3 3 2 2 4" xfId="15941"/>
    <cellStyle name="Input 3 3 3 2 2 5" xfId="15942"/>
    <cellStyle name="Input 3 3 3 2 3" xfId="15943"/>
    <cellStyle name="Input 3 3 3 2 3 2" xfId="15944"/>
    <cellStyle name="Input 3 3 3 2 3 2 2" xfId="15945"/>
    <cellStyle name="Input 3 3 3 2 3 3" xfId="15946"/>
    <cellStyle name="Input 3 3 3 2 3 3 2" xfId="15947"/>
    <cellStyle name="Input 3 3 3 2 3 3 2 2" xfId="15948"/>
    <cellStyle name="Input 3 3 3 2 3 3 3" xfId="15949"/>
    <cellStyle name="Input 3 3 3 2 3 4" xfId="15950"/>
    <cellStyle name="Input 3 3 3 2 3 5" xfId="15951"/>
    <cellStyle name="Input 3 3 3 2 4" xfId="15952"/>
    <cellStyle name="Input 3 3 3 2 4 2" xfId="15953"/>
    <cellStyle name="Input 3 3 3 2 4 2 2" xfId="15954"/>
    <cellStyle name="Input 3 3 3 2 4 3" xfId="15955"/>
    <cellStyle name="Input 3 3 3 2 4 3 2" xfId="15956"/>
    <cellStyle name="Input 3 3 3 2 4 3 2 2" xfId="15957"/>
    <cellStyle name="Input 3 3 3 2 4 3 3" xfId="15958"/>
    <cellStyle name="Input 3 3 3 2 4 4" xfId="15959"/>
    <cellStyle name="Input 3 3 3 2 4 5" xfId="15960"/>
    <cellStyle name="Input 3 3 3 2 5" xfId="15961"/>
    <cellStyle name="Input 3 3 3 2 5 2" xfId="15962"/>
    <cellStyle name="Input 3 3 3 2 5 2 2" xfId="15963"/>
    <cellStyle name="Input 3 3 3 2 5 3" xfId="15964"/>
    <cellStyle name="Input 3 3 3 2 5 3 2" xfId="15965"/>
    <cellStyle name="Input 3 3 3 2 5 3 2 2" xfId="15966"/>
    <cellStyle name="Input 3 3 3 2 5 3 3" xfId="15967"/>
    <cellStyle name="Input 3 3 3 2 5 4" xfId="15968"/>
    <cellStyle name="Input 3 3 3 2 5 5" xfId="15969"/>
    <cellStyle name="Input 3 3 3 2 6" xfId="15970"/>
    <cellStyle name="Input 3 3 3 2 6 2" xfId="15971"/>
    <cellStyle name="Input 3 3 3 2 6 2 2" xfId="15972"/>
    <cellStyle name="Input 3 3 3 2 6 3" xfId="15973"/>
    <cellStyle name="Input 3 3 3 2 6 3 2" xfId="15974"/>
    <cellStyle name="Input 3 3 3 2 6 3 2 2" xfId="15975"/>
    <cellStyle name="Input 3 3 3 2 6 3 3" xfId="15976"/>
    <cellStyle name="Input 3 3 3 2 6 4" xfId="15977"/>
    <cellStyle name="Input 3 3 3 2 6 5" xfId="15978"/>
    <cellStyle name="Input 3 3 3 2 7" xfId="15979"/>
    <cellStyle name="Input 3 3 3 2 7 2" xfId="15980"/>
    <cellStyle name="Input 3 3 3 2 8" xfId="15981"/>
    <cellStyle name="Input 3 3 3 2 8 2" xfId="15982"/>
    <cellStyle name="Input 3 3 3 2 8 2 2" xfId="15983"/>
    <cellStyle name="Input 3 3 3 2 8 3" xfId="15984"/>
    <cellStyle name="Input 3 3 3 2 9" xfId="15985"/>
    <cellStyle name="Input 3 3 3 3" xfId="15986"/>
    <cellStyle name="Input 3 3 3 3 2" xfId="15987"/>
    <cellStyle name="Input 3 3 3 3 2 2" xfId="15988"/>
    <cellStyle name="Input 3 3 3 3 2 2 2" xfId="15989"/>
    <cellStyle name="Input 3 3 3 3 2 3" xfId="15990"/>
    <cellStyle name="Input 3 3 3 3 2 3 2" xfId="15991"/>
    <cellStyle name="Input 3 3 3 3 2 3 2 2" xfId="15992"/>
    <cellStyle name="Input 3 3 3 3 2 3 3" xfId="15993"/>
    <cellStyle name="Input 3 3 3 3 2 4" xfId="15994"/>
    <cellStyle name="Input 3 3 3 3 2 5" xfId="15995"/>
    <cellStyle name="Input 3 3 3 3 3" xfId="15996"/>
    <cellStyle name="Input 3 3 3 3 3 2" xfId="15997"/>
    <cellStyle name="Input 3 3 3 3 4" xfId="15998"/>
    <cellStyle name="Input 3 3 3 3 4 2" xfId="15999"/>
    <cellStyle name="Input 3 3 3 3 4 2 2" xfId="16000"/>
    <cellStyle name="Input 3 3 3 3 4 3" xfId="16001"/>
    <cellStyle name="Input 3 3 3 3 5" xfId="16002"/>
    <cellStyle name="Input 3 3 3 3 6" xfId="16003"/>
    <cellStyle name="Input 3 3 3 4" xfId="16004"/>
    <cellStyle name="Input 3 3 3 4 2" xfId="16005"/>
    <cellStyle name="Input 3 3 3 4 2 2" xfId="16006"/>
    <cellStyle name="Input 3 3 3 4 3" xfId="16007"/>
    <cellStyle name="Input 3 3 3 4 3 2" xfId="16008"/>
    <cellStyle name="Input 3 3 3 4 3 2 2" xfId="16009"/>
    <cellStyle name="Input 3 3 3 4 3 3" xfId="16010"/>
    <cellStyle name="Input 3 3 3 4 4" xfId="16011"/>
    <cellStyle name="Input 3 3 3 4 5" xfId="16012"/>
    <cellStyle name="Input 3 3 3 5" xfId="16013"/>
    <cellStyle name="Input 3 3 3 5 2" xfId="16014"/>
    <cellStyle name="Input 3 3 3 5 2 2" xfId="16015"/>
    <cellStyle name="Input 3 3 3 5 3" xfId="16016"/>
    <cellStyle name="Input 3 3 3 5 3 2" xfId="16017"/>
    <cellStyle name="Input 3 3 3 5 3 2 2" xfId="16018"/>
    <cellStyle name="Input 3 3 3 5 3 3" xfId="16019"/>
    <cellStyle name="Input 3 3 3 5 4" xfId="16020"/>
    <cellStyle name="Input 3 3 3 5 5" xfId="16021"/>
    <cellStyle name="Input 3 3 3 6" xfId="16022"/>
    <cellStyle name="Input 3 3 3 6 2" xfId="16023"/>
    <cellStyle name="Input 3 3 3 6 2 2" xfId="16024"/>
    <cellStyle name="Input 3 3 3 6 3" xfId="16025"/>
    <cellStyle name="Input 3 3 3 6 3 2" xfId="16026"/>
    <cellStyle name="Input 3 3 3 6 3 2 2" xfId="16027"/>
    <cellStyle name="Input 3 3 3 6 3 3" xfId="16028"/>
    <cellStyle name="Input 3 3 3 6 4" xfId="16029"/>
    <cellStyle name="Input 3 3 3 6 5" xfId="16030"/>
    <cellStyle name="Input 3 3 3 7" xfId="16031"/>
    <cellStyle name="Input 3 3 3 7 2" xfId="16032"/>
    <cellStyle name="Input 3 3 3 7 2 2" xfId="16033"/>
    <cellStyle name="Input 3 3 3 7 3" xfId="16034"/>
    <cellStyle name="Input 3 3 3 7 3 2" xfId="16035"/>
    <cellStyle name="Input 3 3 3 7 3 2 2" xfId="16036"/>
    <cellStyle name="Input 3 3 3 7 3 3" xfId="16037"/>
    <cellStyle name="Input 3 3 3 7 4" xfId="16038"/>
    <cellStyle name="Input 3 3 3 7 5" xfId="16039"/>
    <cellStyle name="Input 3 3 3 8" xfId="16040"/>
    <cellStyle name="Input 3 3 3 8 2" xfId="16041"/>
    <cellStyle name="Input 3 3 3 9" xfId="16042"/>
    <cellStyle name="Input 3 3 3 9 2" xfId="16043"/>
    <cellStyle name="Input 3 3 3 9 2 2" xfId="16044"/>
    <cellStyle name="Input 3 3 3 9 3" xfId="16045"/>
    <cellStyle name="Input 3 3 4" xfId="16046"/>
    <cellStyle name="Input 3 3 4 10" xfId="16047"/>
    <cellStyle name="Input 3 3 4 11" xfId="16048"/>
    <cellStyle name="Input 3 3 4 2" xfId="16049"/>
    <cellStyle name="Input 3 3 4 2 10" xfId="16050"/>
    <cellStyle name="Input 3 3 4 2 2" xfId="16051"/>
    <cellStyle name="Input 3 3 4 2 2 2" xfId="16052"/>
    <cellStyle name="Input 3 3 4 2 2 2 2" xfId="16053"/>
    <cellStyle name="Input 3 3 4 2 2 3" xfId="16054"/>
    <cellStyle name="Input 3 3 4 2 2 3 2" xfId="16055"/>
    <cellStyle name="Input 3 3 4 2 2 3 2 2" xfId="16056"/>
    <cellStyle name="Input 3 3 4 2 2 3 3" xfId="16057"/>
    <cellStyle name="Input 3 3 4 2 2 4" xfId="16058"/>
    <cellStyle name="Input 3 3 4 2 2 5" xfId="16059"/>
    <cellStyle name="Input 3 3 4 2 3" xfId="16060"/>
    <cellStyle name="Input 3 3 4 2 3 2" xfId="16061"/>
    <cellStyle name="Input 3 3 4 2 3 2 2" xfId="16062"/>
    <cellStyle name="Input 3 3 4 2 3 3" xfId="16063"/>
    <cellStyle name="Input 3 3 4 2 3 3 2" xfId="16064"/>
    <cellStyle name="Input 3 3 4 2 3 3 2 2" xfId="16065"/>
    <cellStyle name="Input 3 3 4 2 3 3 3" xfId="16066"/>
    <cellStyle name="Input 3 3 4 2 3 4" xfId="16067"/>
    <cellStyle name="Input 3 3 4 2 3 5" xfId="16068"/>
    <cellStyle name="Input 3 3 4 2 4" xfId="16069"/>
    <cellStyle name="Input 3 3 4 2 4 2" xfId="16070"/>
    <cellStyle name="Input 3 3 4 2 4 2 2" xfId="16071"/>
    <cellStyle name="Input 3 3 4 2 4 3" xfId="16072"/>
    <cellStyle name="Input 3 3 4 2 4 3 2" xfId="16073"/>
    <cellStyle name="Input 3 3 4 2 4 3 2 2" xfId="16074"/>
    <cellStyle name="Input 3 3 4 2 4 3 3" xfId="16075"/>
    <cellStyle name="Input 3 3 4 2 4 4" xfId="16076"/>
    <cellStyle name="Input 3 3 4 2 4 5" xfId="16077"/>
    <cellStyle name="Input 3 3 4 2 5" xfId="16078"/>
    <cellStyle name="Input 3 3 4 2 5 2" xfId="16079"/>
    <cellStyle name="Input 3 3 4 2 5 2 2" xfId="16080"/>
    <cellStyle name="Input 3 3 4 2 5 3" xfId="16081"/>
    <cellStyle name="Input 3 3 4 2 5 3 2" xfId="16082"/>
    <cellStyle name="Input 3 3 4 2 5 3 2 2" xfId="16083"/>
    <cellStyle name="Input 3 3 4 2 5 3 3" xfId="16084"/>
    <cellStyle name="Input 3 3 4 2 5 4" xfId="16085"/>
    <cellStyle name="Input 3 3 4 2 5 5" xfId="16086"/>
    <cellStyle name="Input 3 3 4 2 6" xfId="16087"/>
    <cellStyle name="Input 3 3 4 2 6 2" xfId="16088"/>
    <cellStyle name="Input 3 3 4 2 6 2 2" xfId="16089"/>
    <cellStyle name="Input 3 3 4 2 6 3" xfId="16090"/>
    <cellStyle name="Input 3 3 4 2 6 3 2" xfId="16091"/>
    <cellStyle name="Input 3 3 4 2 6 3 2 2" xfId="16092"/>
    <cellStyle name="Input 3 3 4 2 6 3 3" xfId="16093"/>
    <cellStyle name="Input 3 3 4 2 6 4" xfId="16094"/>
    <cellStyle name="Input 3 3 4 2 6 5" xfId="16095"/>
    <cellStyle name="Input 3 3 4 2 7" xfId="16096"/>
    <cellStyle name="Input 3 3 4 2 7 2" xfId="16097"/>
    <cellStyle name="Input 3 3 4 2 8" xfId="16098"/>
    <cellStyle name="Input 3 3 4 2 8 2" xfId="16099"/>
    <cellStyle name="Input 3 3 4 2 8 2 2" xfId="16100"/>
    <cellStyle name="Input 3 3 4 2 8 3" xfId="16101"/>
    <cellStyle name="Input 3 3 4 2 9" xfId="16102"/>
    <cellStyle name="Input 3 3 4 3" xfId="16103"/>
    <cellStyle name="Input 3 3 4 3 2" xfId="16104"/>
    <cellStyle name="Input 3 3 4 3 2 2" xfId="16105"/>
    <cellStyle name="Input 3 3 4 3 2 2 2" xfId="16106"/>
    <cellStyle name="Input 3 3 4 3 2 3" xfId="16107"/>
    <cellStyle name="Input 3 3 4 3 2 3 2" xfId="16108"/>
    <cellStyle name="Input 3 3 4 3 2 3 2 2" xfId="16109"/>
    <cellStyle name="Input 3 3 4 3 2 3 3" xfId="16110"/>
    <cellStyle name="Input 3 3 4 3 2 4" xfId="16111"/>
    <cellStyle name="Input 3 3 4 3 2 5" xfId="16112"/>
    <cellStyle name="Input 3 3 4 3 3" xfId="16113"/>
    <cellStyle name="Input 3 3 4 3 3 2" xfId="16114"/>
    <cellStyle name="Input 3 3 4 3 4" xfId="16115"/>
    <cellStyle name="Input 3 3 4 3 4 2" xfId="16116"/>
    <cellStyle name="Input 3 3 4 3 4 2 2" xfId="16117"/>
    <cellStyle name="Input 3 3 4 3 4 3" xfId="16118"/>
    <cellStyle name="Input 3 3 4 3 5" xfId="16119"/>
    <cellStyle name="Input 3 3 4 3 6" xfId="16120"/>
    <cellStyle name="Input 3 3 4 4" xfId="16121"/>
    <cellStyle name="Input 3 3 4 4 2" xfId="16122"/>
    <cellStyle name="Input 3 3 4 4 2 2" xfId="16123"/>
    <cellStyle name="Input 3 3 4 4 3" xfId="16124"/>
    <cellStyle name="Input 3 3 4 4 3 2" xfId="16125"/>
    <cellStyle name="Input 3 3 4 4 3 2 2" xfId="16126"/>
    <cellStyle name="Input 3 3 4 4 3 3" xfId="16127"/>
    <cellStyle name="Input 3 3 4 4 4" xfId="16128"/>
    <cellStyle name="Input 3 3 4 4 5" xfId="16129"/>
    <cellStyle name="Input 3 3 4 5" xfId="16130"/>
    <cellStyle name="Input 3 3 4 5 2" xfId="16131"/>
    <cellStyle name="Input 3 3 4 5 2 2" xfId="16132"/>
    <cellStyle name="Input 3 3 4 5 3" xfId="16133"/>
    <cellStyle name="Input 3 3 4 5 3 2" xfId="16134"/>
    <cellStyle name="Input 3 3 4 5 3 2 2" xfId="16135"/>
    <cellStyle name="Input 3 3 4 5 3 3" xfId="16136"/>
    <cellStyle name="Input 3 3 4 5 4" xfId="16137"/>
    <cellStyle name="Input 3 3 4 5 5" xfId="16138"/>
    <cellStyle name="Input 3 3 4 6" xfId="16139"/>
    <cellStyle name="Input 3 3 4 6 2" xfId="16140"/>
    <cellStyle name="Input 3 3 4 6 2 2" xfId="16141"/>
    <cellStyle name="Input 3 3 4 6 3" xfId="16142"/>
    <cellStyle name="Input 3 3 4 6 3 2" xfId="16143"/>
    <cellStyle name="Input 3 3 4 6 3 2 2" xfId="16144"/>
    <cellStyle name="Input 3 3 4 6 3 3" xfId="16145"/>
    <cellStyle name="Input 3 3 4 6 4" xfId="16146"/>
    <cellStyle name="Input 3 3 4 6 5" xfId="16147"/>
    <cellStyle name="Input 3 3 4 7" xfId="16148"/>
    <cellStyle name="Input 3 3 4 7 2" xfId="16149"/>
    <cellStyle name="Input 3 3 4 7 2 2" xfId="16150"/>
    <cellStyle name="Input 3 3 4 7 3" xfId="16151"/>
    <cellStyle name="Input 3 3 4 7 3 2" xfId="16152"/>
    <cellStyle name="Input 3 3 4 7 3 2 2" xfId="16153"/>
    <cellStyle name="Input 3 3 4 7 3 3" xfId="16154"/>
    <cellStyle name="Input 3 3 4 7 4" xfId="16155"/>
    <cellStyle name="Input 3 3 4 7 5" xfId="16156"/>
    <cellStyle name="Input 3 3 4 8" xfId="16157"/>
    <cellStyle name="Input 3 3 4 8 2" xfId="16158"/>
    <cellStyle name="Input 3 3 4 9" xfId="16159"/>
    <cellStyle name="Input 3 3 4 9 2" xfId="16160"/>
    <cellStyle name="Input 3 3 4 9 2 2" xfId="16161"/>
    <cellStyle name="Input 3 3 4 9 3" xfId="16162"/>
    <cellStyle name="Input 3 3 5" xfId="16163"/>
    <cellStyle name="Input 3 3 5 10" xfId="16164"/>
    <cellStyle name="Input 3 3 5 11" xfId="16165"/>
    <cellStyle name="Input 3 3 5 2" xfId="16166"/>
    <cellStyle name="Input 3 3 5 2 10" xfId="16167"/>
    <cellStyle name="Input 3 3 5 2 2" xfId="16168"/>
    <cellStyle name="Input 3 3 5 2 2 2" xfId="16169"/>
    <cellStyle name="Input 3 3 5 2 2 2 2" xfId="16170"/>
    <cellStyle name="Input 3 3 5 2 2 3" xfId="16171"/>
    <cellStyle name="Input 3 3 5 2 2 3 2" xfId="16172"/>
    <cellStyle name="Input 3 3 5 2 2 3 2 2" xfId="16173"/>
    <cellStyle name="Input 3 3 5 2 2 3 3" xfId="16174"/>
    <cellStyle name="Input 3 3 5 2 2 4" xfId="16175"/>
    <cellStyle name="Input 3 3 5 2 2 5" xfId="16176"/>
    <cellStyle name="Input 3 3 5 2 3" xfId="16177"/>
    <cellStyle name="Input 3 3 5 2 3 2" xfId="16178"/>
    <cellStyle name="Input 3 3 5 2 3 2 2" xfId="16179"/>
    <cellStyle name="Input 3 3 5 2 3 3" xfId="16180"/>
    <cellStyle name="Input 3 3 5 2 3 3 2" xfId="16181"/>
    <cellStyle name="Input 3 3 5 2 3 3 2 2" xfId="16182"/>
    <cellStyle name="Input 3 3 5 2 3 3 3" xfId="16183"/>
    <cellStyle name="Input 3 3 5 2 3 4" xfId="16184"/>
    <cellStyle name="Input 3 3 5 2 3 5" xfId="16185"/>
    <cellStyle name="Input 3 3 5 2 4" xfId="16186"/>
    <cellStyle name="Input 3 3 5 2 4 2" xfId="16187"/>
    <cellStyle name="Input 3 3 5 2 4 2 2" xfId="16188"/>
    <cellStyle name="Input 3 3 5 2 4 3" xfId="16189"/>
    <cellStyle name="Input 3 3 5 2 4 3 2" xfId="16190"/>
    <cellStyle name="Input 3 3 5 2 4 3 2 2" xfId="16191"/>
    <cellStyle name="Input 3 3 5 2 4 3 3" xfId="16192"/>
    <cellStyle name="Input 3 3 5 2 4 4" xfId="16193"/>
    <cellStyle name="Input 3 3 5 2 4 5" xfId="16194"/>
    <cellStyle name="Input 3 3 5 2 5" xfId="16195"/>
    <cellStyle name="Input 3 3 5 2 5 2" xfId="16196"/>
    <cellStyle name="Input 3 3 5 2 5 2 2" xfId="16197"/>
    <cellStyle name="Input 3 3 5 2 5 3" xfId="16198"/>
    <cellStyle name="Input 3 3 5 2 5 3 2" xfId="16199"/>
    <cellStyle name="Input 3 3 5 2 5 3 2 2" xfId="16200"/>
    <cellStyle name="Input 3 3 5 2 5 3 3" xfId="16201"/>
    <cellStyle name="Input 3 3 5 2 5 4" xfId="16202"/>
    <cellStyle name="Input 3 3 5 2 5 5" xfId="16203"/>
    <cellStyle name="Input 3 3 5 2 6" xfId="16204"/>
    <cellStyle name="Input 3 3 5 2 6 2" xfId="16205"/>
    <cellStyle name="Input 3 3 5 2 6 2 2" xfId="16206"/>
    <cellStyle name="Input 3 3 5 2 6 3" xfId="16207"/>
    <cellStyle name="Input 3 3 5 2 6 3 2" xfId="16208"/>
    <cellStyle name="Input 3 3 5 2 6 3 2 2" xfId="16209"/>
    <cellStyle name="Input 3 3 5 2 6 3 3" xfId="16210"/>
    <cellStyle name="Input 3 3 5 2 6 4" xfId="16211"/>
    <cellStyle name="Input 3 3 5 2 6 5" xfId="16212"/>
    <cellStyle name="Input 3 3 5 2 7" xfId="16213"/>
    <cellStyle name="Input 3 3 5 2 7 2" xfId="16214"/>
    <cellStyle name="Input 3 3 5 2 8" xfId="16215"/>
    <cellStyle name="Input 3 3 5 2 8 2" xfId="16216"/>
    <cellStyle name="Input 3 3 5 2 8 2 2" xfId="16217"/>
    <cellStyle name="Input 3 3 5 2 8 3" xfId="16218"/>
    <cellStyle name="Input 3 3 5 2 9" xfId="16219"/>
    <cellStyle name="Input 3 3 5 3" xfId="16220"/>
    <cellStyle name="Input 3 3 5 3 2" xfId="16221"/>
    <cellStyle name="Input 3 3 5 3 2 2" xfId="16222"/>
    <cellStyle name="Input 3 3 5 3 2 2 2" xfId="16223"/>
    <cellStyle name="Input 3 3 5 3 2 3" xfId="16224"/>
    <cellStyle name="Input 3 3 5 3 2 3 2" xfId="16225"/>
    <cellStyle name="Input 3 3 5 3 2 3 2 2" xfId="16226"/>
    <cellStyle name="Input 3 3 5 3 2 3 3" xfId="16227"/>
    <cellStyle name="Input 3 3 5 3 2 4" xfId="16228"/>
    <cellStyle name="Input 3 3 5 3 2 5" xfId="16229"/>
    <cellStyle name="Input 3 3 5 3 3" xfId="16230"/>
    <cellStyle name="Input 3 3 5 3 3 2" xfId="16231"/>
    <cellStyle name="Input 3 3 5 3 4" xfId="16232"/>
    <cellStyle name="Input 3 3 5 3 4 2" xfId="16233"/>
    <cellStyle name="Input 3 3 5 3 4 2 2" xfId="16234"/>
    <cellStyle name="Input 3 3 5 3 4 3" xfId="16235"/>
    <cellStyle name="Input 3 3 5 3 5" xfId="16236"/>
    <cellStyle name="Input 3 3 5 3 6" xfId="16237"/>
    <cellStyle name="Input 3 3 5 4" xfId="16238"/>
    <cellStyle name="Input 3 3 5 4 2" xfId="16239"/>
    <cellStyle name="Input 3 3 5 4 2 2" xfId="16240"/>
    <cellStyle name="Input 3 3 5 4 3" xfId="16241"/>
    <cellStyle name="Input 3 3 5 4 3 2" xfId="16242"/>
    <cellStyle name="Input 3 3 5 4 3 2 2" xfId="16243"/>
    <cellStyle name="Input 3 3 5 4 3 3" xfId="16244"/>
    <cellStyle name="Input 3 3 5 4 4" xfId="16245"/>
    <cellStyle name="Input 3 3 5 4 5" xfId="16246"/>
    <cellStyle name="Input 3 3 5 5" xfId="16247"/>
    <cellStyle name="Input 3 3 5 5 2" xfId="16248"/>
    <cellStyle name="Input 3 3 5 5 2 2" xfId="16249"/>
    <cellStyle name="Input 3 3 5 5 3" xfId="16250"/>
    <cellStyle name="Input 3 3 5 5 3 2" xfId="16251"/>
    <cellStyle name="Input 3 3 5 5 3 2 2" xfId="16252"/>
    <cellStyle name="Input 3 3 5 5 3 3" xfId="16253"/>
    <cellStyle name="Input 3 3 5 5 4" xfId="16254"/>
    <cellStyle name="Input 3 3 5 5 5" xfId="16255"/>
    <cellStyle name="Input 3 3 5 6" xfId="16256"/>
    <cellStyle name="Input 3 3 5 6 2" xfId="16257"/>
    <cellStyle name="Input 3 3 5 6 2 2" xfId="16258"/>
    <cellStyle name="Input 3 3 5 6 3" xfId="16259"/>
    <cellStyle name="Input 3 3 5 6 3 2" xfId="16260"/>
    <cellStyle name="Input 3 3 5 6 3 2 2" xfId="16261"/>
    <cellStyle name="Input 3 3 5 6 3 3" xfId="16262"/>
    <cellStyle name="Input 3 3 5 6 4" xfId="16263"/>
    <cellStyle name="Input 3 3 5 6 5" xfId="16264"/>
    <cellStyle name="Input 3 3 5 7" xfId="16265"/>
    <cellStyle name="Input 3 3 5 7 2" xfId="16266"/>
    <cellStyle name="Input 3 3 5 7 2 2" xfId="16267"/>
    <cellStyle name="Input 3 3 5 7 3" xfId="16268"/>
    <cellStyle name="Input 3 3 5 7 3 2" xfId="16269"/>
    <cellStyle name="Input 3 3 5 7 3 2 2" xfId="16270"/>
    <cellStyle name="Input 3 3 5 7 3 3" xfId="16271"/>
    <cellStyle name="Input 3 3 5 7 4" xfId="16272"/>
    <cellStyle name="Input 3 3 5 7 5" xfId="16273"/>
    <cellStyle name="Input 3 3 5 8" xfId="16274"/>
    <cellStyle name="Input 3 3 5 8 2" xfId="16275"/>
    <cellStyle name="Input 3 3 5 9" xfId="16276"/>
    <cellStyle name="Input 3 3 5 9 2" xfId="16277"/>
    <cellStyle name="Input 3 3 5 9 2 2" xfId="16278"/>
    <cellStyle name="Input 3 3 5 9 3" xfId="16279"/>
    <cellStyle name="Input 3 3 6" xfId="16280"/>
    <cellStyle name="Input 3 3 6 10" xfId="16281"/>
    <cellStyle name="Input 3 3 6 11" xfId="16282"/>
    <cellStyle name="Input 3 3 6 2" xfId="16283"/>
    <cellStyle name="Input 3 3 6 2 10" xfId="16284"/>
    <cellStyle name="Input 3 3 6 2 2" xfId="16285"/>
    <cellStyle name="Input 3 3 6 2 2 2" xfId="16286"/>
    <cellStyle name="Input 3 3 6 2 2 2 2" xfId="16287"/>
    <cellStyle name="Input 3 3 6 2 2 3" xfId="16288"/>
    <cellStyle name="Input 3 3 6 2 2 3 2" xfId="16289"/>
    <cellStyle name="Input 3 3 6 2 2 3 2 2" xfId="16290"/>
    <cellStyle name="Input 3 3 6 2 2 3 3" xfId="16291"/>
    <cellStyle name="Input 3 3 6 2 2 4" xfId="16292"/>
    <cellStyle name="Input 3 3 6 2 2 5" xfId="16293"/>
    <cellStyle name="Input 3 3 6 2 3" xfId="16294"/>
    <cellStyle name="Input 3 3 6 2 3 2" xfId="16295"/>
    <cellStyle name="Input 3 3 6 2 3 2 2" xfId="16296"/>
    <cellStyle name="Input 3 3 6 2 3 3" xfId="16297"/>
    <cellStyle name="Input 3 3 6 2 3 3 2" xfId="16298"/>
    <cellStyle name="Input 3 3 6 2 3 3 2 2" xfId="16299"/>
    <cellStyle name="Input 3 3 6 2 3 3 3" xfId="16300"/>
    <cellStyle name="Input 3 3 6 2 3 4" xfId="16301"/>
    <cellStyle name="Input 3 3 6 2 3 5" xfId="16302"/>
    <cellStyle name="Input 3 3 6 2 4" xfId="16303"/>
    <cellStyle name="Input 3 3 6 2 4 2" xfId="16304"/>
    <cellStyle name="Input 3 3 6 2 4 2 2" xfId="16305"/>
    <cellStyle name="Input 3 3 6 2 4 3" xfId="16306"/>
    <cellStyle name="Input 3 3 6 2 4 3 2" xfId="16307"/>
    <cellStyle name="Input 3 3 6 2 4 3 2 2" xfId="16308"/>
    <cellStyle name="Input 3 3 6 2 4 3 3" xfId="16309"/>
    <cellStyle name="Input 3 3 6 2 4 4" xfId="16310"/>
    <cellStyle name="Input 3 3 6 2 4 5" xfId="16311"/>
    <cellStyle name="Input 3 3 6 2 5" xfId="16312"/>
    <cellStyle name="Input 3 3 6 2 5 2" xfId="16313"/>
    <cellStyle name="Input 3 3 6 2 5 2 2" xfId="16314"/>
    <cellStyle name="Input 3 3 6 2 5 3" xfId="16315"/>
    <cellStyle name="Input 3 3 6 2 5 3 2" xfId="16316"/>
    <cellStyle name="Input 3 3 6 2 5 3 2 2" xfId="16317"/>
    <cellStyle name="Input 3 3 6 2 5 3 3" xfId="16318"/>
    <cellStyle name="Input 3 3 6 2 5 4" xfId="16319"/>
    <cellStyle name="Input 3 3 6 2 5 5" xfId="16320"/>
    <cellStyle name="Input 3 3 6 2 6" xfId="16321"/>
    <cellStyle name="Input 3 3 6 2 6 2" xfId="16322"/>
    <cellStyle name="Input 3 3 6 2 6 2 2" xfId="16323"/>
    <cellStyle name="Input 3 3 6 2 6 3" xfId="16324"/>
    <cellStyle name="Input 3 3 6 2 6 3 2" xfId="16325"/>
    <cellStyle name="Input 3 3 6 2 6 3 2 2" xfId="16326"/>
    <cellStyle name="Input 3 3 6 2 6 3 3" xfId="16327"/>
    <cellStyle name="Input 3 3 6 2 6 4" xfId="16328"/>
    <cellStyle name="Input 3 3 6 2 6 5" xfId="16329"/>
    <cellStyle name="Input 3 3 6 2 7" xfId="16330"/>
    <cellStyle name="Input 3 3 6 2 7 2" xfId="16331"/>
    <cellStyle name="Input 3 3 6 2 8" xfId="16332"/>
    <cellStyle name="Input 3 3 6 2 8 2" xfId="16333"/>
    <cellStyle name="Input 3 3 6 2 8 2 2" xfId="16334"/>
    <cellStyle name="Input 3 3 6 2 8 3" xfId="16335"/>
    <cellStyle name="Input 3 3 6 2 9" xfId="16336"/>
    <cellStyle name="Input 3 3 6 3" xfId="16337"/>
    <cellStyle name="Input 3 3 6 3 2" xfId="16338"/>
    <cellStyle name="Input 3 3 6 3 2 2" xfId="16339"/>
    <cellStyle name="Input 3 3 6 3 2 2 2" xfId="16340"/>
    <cellStyle name="Input 3 3 6 3 2 3" xfId="16341"/>
    <cellStyle name="Input 3 3 6 3 2 3 2" xfId="16342"/>
    <cellStyle name="Input 3 3 6 3 2 3 2 2" xfId="16343"/>
    <cellStyle name="Input 3 3 6 3 2 3 3" xfId="16344"/>
    <cellStyle name="Input 3 3 6 3 2 4" xfId="16345"/>
    <cellStyle name="Input 3 3 6 3 2 5" xfId="16346"/>
    <cellStyle name="Input 3 3 6 3 3" xfId="16347"/>
    <cellStyle name="Input 3 3 6 3 3 2" xfId="16348"/>
    <cellStyle name="Input 3 3 6 3 4" xfId="16349"/>
    <cellStyle name="Input 3 3 6 3 4 2" xfId="16350"/>
    <cellStyle name="Input 3 3 6 3 4 2 2" xfId="16351"/>
    <cellStyle name="Input 3 3 6 3 4 3" xfId="16352"/>
    <cellStyle name="Input 3 3 6 3 5" xfId="16353"/>
    <cellStyle name="Input 3 3 6 3 6" xfId="16354"/>
    <cellStyle name="Input 3 3 6 4" xfId="16355"/>
    <cellStyle name="Input 3 3 6 4 2" xfId="16356"/>
    <cellStyle name="Input 3 3 6 4 2 2" xfId="16357"/>
    <cellStyle name="Input 3 3 6 4 3" xfId="16358"/>
    <cellStyle name="Input 3 3 6 4 3 2" xfId="16359"/>
    <cellStyle name="Input 3 3 6 4 3 2 2" xfId="16360"/>
    <cellStyle name="Input 3 3 6 4 3 3" xfId="16361"/>
    <cellStyle name="Input 3 3 6 4 4" xfId="16362"/>
    <cellStyle name="Input 3 3 6 4 5" xfId="16363"/>
    <cellStyle name="Input 3 3 6 5" xfId="16364"/>
    <cellStyle name="Input 3 3 6 5 2" xfId="16365"/>
    <cellStyle name="Input 3 3 6 5 2 2" xfId="16366"/>
    <cellStyle name="Input 3 3 6 5 3" xfId="16367"/>
    <cellStyle name="Input 3 3 6 5 3 2" xfId="16368"/>
    <cellStyle name="Input 3 3 6 5 3 2 2" xfId="16369"/>
    <cellStyle name="Input 3 3 6 5 3 3" xfId="16370"/>
    <cellStyle name="Input 3 3 6 5 4" xfId="16371"/>
    <cellStyle name="Input 3 3 6 5 5" xfId="16372"/>
    <cellStyle name="Input 3 3 6 6" xfId="16373"/>
    <cellStyle name="Input 3 3 6 6 2" xfId="16374"/>
    <cellStyle name="Input 3 3 6 6 2 2" xfId="16375"/>
    <cellStyle name="Input 3 3 6 6 3" xfId="16376"/>
    <cellStyle name="Input 3 3 6 6 3 2" xfId="16377"/>
    <cellStyle name="Input 3 3 6 6 3 2 2" xfId="16378"/>
    <cellStyle name="Input 3 3 6 6 3 3" xfId="16379"/>
    <cellStyle name="Input 3 3 6 6 4" xfId="16380"/>
    <cellStyle name="Input 3 3 6 6 5" xfId="16381"/>
    <cellStyle name="Input 3 3 6 7" xfId="16382"/>
    <cellStyle name="Input 3 3 6 7 2" xfId="16383"/>
    <cellStyle name="Input 3 3 6 7 2 2" xfId="16384"/>
    <cellStyle name="Input 3 3 6 7 3" xfId="16385"/>
    <cellStyle name="Input 3 3 6 7 3 2" xfId="16386"/>
    <cellStyle name="Input 3 3 6 7 3 2 2" xfId="16387"/>
    <cellStyle name="Input 3 3 6 7 3 3" xfId="16388"/>
    <cellStyle name="Input 3 3 6 7 4" xfId="16389"/>
    <cellStyle name="Input 3 3 6 7 5" xfId="16390"/>
    <cellStyle name="Input 3 3 6 8" xfId="16391"/>
    <cellStyle name="Input 3 3 6 8 2" xfId="16392"/>
    <cellStyle name="Input 3 3 6 9" xfId="16393"/>
    <cellStyle name="Input 3 3 6 9 2" xfId="16394"/>
    <cellStyle name="Input 3 3 6 9 2 2" xfId="16395"/>
    <cellStyle name="Input 3 3 6 9 3" xfId="16396"/>
    <cellStyle name="Input 3 3 7" xfId="16397"/>
    <cellStyle name="Input 3 3 7 10" xfId="16398"/>
    <cellStyle name="Input 3 3 7 11" xfId="16399"/>
    <cellStyle name="Input 3 3 7 2" xfId="16400"/>
    <cellStyle name="Input 3 3 7 2 10" xfId="16401"/>
    <cellStyle name="Input 3 3 7 2 2" xfId="16402"/>
    <cellStyle name="Input 3 3 7 2 2 2" xfId="16403"/>
    <cellStyle name="Input 3 3 7 2 2 2 2" xfId="16404"/>
    <cellStyle name="Input 3 3 7 2 2 3" xfId="16405"/>
    <cellStyle name="Input 3 3 7 2 2 3 2" xfId="16406"/>
    <cellStyle name="Input 3 3 7 2 2 3 2 2" xfId="16407"/>
    <cellStyle name="Input 3 3 7 2 2 3 3" xfId="16408"/>
    <cellStyle name="Input 3 3 7 2 2 4" xfId="16409"/>
    <cellStyle name="Input 3 3 7 2 2 5" xfId="16410"/>
    <cellStyle name="Input 3 3 7 2 3" xfId="16411"/>
    <cellStyle name="Input 3 3 7 2 3 2" xfId="16412"/>
    <cellStyle name="Input 3 3 7 2 3 2 2" xfId="16413"/>
    <cellStyle name="Input 3 3 7 2 3 3" xfId="16414"/>
    <cellStyle name="Input 3 3 7 2 3 3 2" xfId="16415"/>
    <cellStyle name="Input 3 3 7 2 3 3 2 2" xfId="16416"/>
    <cellStyle name="Input 3 3 7 2 3 3 3" xfId="16417"/>
    <cellStyle name="Input 3 3 7 2 3 4" xfId="16418"/>
    <cellStyle name="Input 3 3 7 2 3 5" xfId="16419"/>
    <cellStyle name="Input 3 3 7 2 4" xfId="16420"/>
    <cellStyle name="Input 3 3 7 2 4 2" xfId="16421"/>
    <cellStyle name="Input 3 3 7 2 4 2 2" xfId="16422"/>
    <cellStyle name="Input 3 3 7 2 4 3" xfId="16423"/>
    <cellStyle name="Input 3 3 7 2 4 3 2" xfId="16424"/>
    <cellStyle name="Input 3 3 7 2 4 3 2 2" xfId="16425"/>
    <cellStyle name="Input 3 3 7 2 4 3 3" xfId="16426"/>
    <cellStyle name="Input 3 3 7 2 4 4" xfId="16427"/>
    <cellStyle name="Input 3 3 7 2 4 5" xfId="16428"/>
    <cellStyle name="Input 3 3 7 2 5" xfId="16429"/>
    <cellStyle name="Input 3 3 7 2 5 2" xfId="16430"/>
    <cellStyle name="Input 3 3 7 2 5 2 2" xfId="16431"/>
    <cellStyle name="Input 3 3 7 2 5 3" xfId="16432"/>
    <cellStyle name="Input 3 3 7 2 5 3 2" xfId="16433"/>
    <cellStyle name="Input 3 3 7 2 5 3 2 2" xfId="16434"/>
    <cellStyle name="Input 3 3 7 2 5 3 3" xfId="16435"/>
    <cellStyle name="Input 3 3 7 2 5 4" xfId="16436"/>
    <cellStyle name="Input 3 3 7 2 5 5" xfId="16437"/>
    <cellStyle name="Input 3 3 7 2 6" xfId="16438"/>
    <cellStyle name="Input 3 3 7 2 6 2" xfId="16439"/>
    <cellStyle name="Input 3 3 7 2 6 2 2" xfId="16440"/>
    <cellStyle name="Input 3 3 7 2 6 3" xfId="16441"/>
    <cellStyle name="Input 3 3 7 2 6 3 2" xfId="16442"/>
    <cellStyle name="Input 3 3 7 2 6 3 2 2" xfId="16443"/>
    <cellStyle name="Input 3 3 7 2 6 3 3" xfId="16444"/>
    <cellStyle name="Input 3 3 7 2 6 4" xfId="16445"/>
    <cellStyle name="Input 3 3 7 2 6 5" xfId="16446"/>
    <cellStyle name="Input 3 3 7 2 7" xfId="16447"/>
    <cellStyle name="Input 3 3 7 2 7 2" xfId="16448"/>
    <cellStyle name="Input 3 3 7 2 8" xfId="16449"/>
    <cellStyle name="Input 3 3 7 2 8 2" xfId="16450"/>
    <cellStyle name="Input 3 3 7 2 8 2 2" xfId="16451"/>
    <cellStyle name="Input 3 3 7 2 8 3" xfId="16452"/>
    <cellStyle name="Input 3 3 7 2 9" xfId="16453"/>
    <cellStyle name="Input 3 3 7 3" xfId="16454"/>
    <cellStyle name="Input 3 3 7 3 2" xfId="16455"/>
    <cellStyle name="Input 3 3 7 3 2 2" xfId="16456"/>
    <cellStyle name="Input 3 3 7 3 2 2 2" xfId="16457"/>
    <cellStyle name="Input 3 3 7 3 2 3" xfId="16458"/>
    <cellStyle name="Input 3 3 7 3 2 3 2" xfId="16459"/>
    <cellStyle name="Input 3 3 7 3 2 3 2 2" xfId="16460"/>
    <cellStyle name="Input 3 3 7 3 2 3 3" xfId="16461"/>
    <cellStyle name="Input 3 3 7 3 2 4" xfId="16462"/>
    <cellStyle name="Input 3 3 7 3 2 5" xfId="16463"/>
    <cellStyle name="Input 3 3 7 3 3" xfId="16464"/>
    <cellStyle name="Input 3 3 7 3 3 2" xfId="16465"/>
    <cellStyle name="Input 3 3 7 3 4" xfId="16466"/>
    <cellStyle name="Input 3 3 7 3 4 2" xfId="16467"/>
    <cellStyle name="Input 3 3 7 3 4 2 2" xfId="16468"/>
    <cellStyle name="Input 3 3 7 3 4 3" xfId="16469"/>
    <cellStyle name="Input 3 3 7 3 5" xfId="16470"/>
    <cellStyle name="Input 3 3 7 3 6" xfId="16471"/>
    <cellStyle name="Input 3 3 7 4" xfId="16472"/>
    <cellStyle name="Input 3 3 7 4 2" xfId="16473"/>
    <cellStyle name="Input 3 3 7 4 2 2" xfId="16474"/>
    <cellStyle name="Input 3 3 7 4 3" xfId="16475"/>
    <cellStyle name="Input 3 3 7 4 3 2" xfId="16476"/>
    <cellStyle name="Input 3 3 7 4 3 2 2" xfId="16477"/>
    <cellStyle name="Input 3 3 7 4 3 3" xfId="16478"/>
    <cellStyle name="Input 3 3 7 4 4" xfId="16479"/>
    <cellStyle name="Input 3 3 7 4 5" xfId="16480"/>
    <cellStyle name="Input 3 3 7 5" xfId="16481"/>
    <cellStyle name="Input 3 3 7 5 2" xfId="16482"/>
    <cellStyle name="Input 3 3 7 5 2 2" xfId="16483"/>
    <cellStyle name="Input 3 3 7 5 3" xfId="16484"/>
    <cellStyle name="Input 3 3 7 5 3 2" xfId="16485"/>
    <cellStyle name="Input 3 3 7 5 3 2 2" xfId="16486"/>
    <cellStyle name="Input 3 3 7 5 3 3" xfId="16487"/>
    <cellStyle name="Input 3 3 7 5 4" xfId="16488"/>
    <cellStyle name="Input 3 3 7 5 5" xfId="16489"/>
    <cellStyle name="Input 3 3 7 6" xfId="16490"/>
    <cellStyle name="Input 3 3 7 6 2" xfId="16491"/>
    <cellStyle name="Input 3 3 7 6 2 2" xfId="16492"/>
    <cellStyle name="Input 3 3 7 6 3" xfId="16493"/>
    <cellStyle name="Input 3 3 7 6 3 2" xfId="16494"/>
    <cellStyle name="Input 3 3 7 6 3 2 2" xfId="16495"/>
    <cellStyle name="Input 3 3 7 6 3 3" xfId="16496"/>
    <cellStyle name="Input 3 3 7 6 4" xfId="16497"/>
    <cellStyle name="Input 3 3 7 6 5" xfId="16498"/>
    <cellStyle name="Input 3 3 7 7" xfId="16499"/>
    <cellStyle name="Input 3 3 7 7 2" xfId="16500"/>
    <cellStyle name="Input 3 3 7 7 2 2" xfId="16501"/>
    <cellStyle name="Input 3 3 7 7 3" xfId="16502"/>
    <cellStyle name="Input 3 3 7 7 3 2" xfId="16503"/>
    <cellStyle name="Input 3 3 7 7 3 2 2" xfId="16504"/>
    <cellStyle name="Input 3 3 7 7 3 3" xfId="16505"/>
    <cellStyle name="Input 3 3 7 7 4" xfId="16506"/>
    <cellStyle name="Input 3 3 7 7 5" xfId="16507"/>
    <cellStyle name="Input 3 3 7 8" xfId="16508"/>
    <cellStyle name="Input 3 3 7 8 2" xfId="16509"/>
    <cellStyle name="Input 3 3 7 9" xfId="16510"/>
    <cellStyle name="Input 3 3 7 9 2" xfId="16511"/>
    <cellStyle name="Input 3 3 7 9 2 2" xfId="16512"/>
    <cellStyle name="Input 3 3 7 9 3" xfId="16513"/>
    <cellStyle name="Input 3 3 8" xfId="16514"/>
    <cellStyle name="Input 3 3 8 10" xfId="16515"/>
    <cellStyle name="Input 3 3 8 11" xfId="16516"/>
    <cellStyle name="Input 3 3 8 2" xfId="16517"/>
    <cellStyle name="Input 3 3 8 2 10" xfId="16518"/>
    <cellStyle name="Input 3 3 8 2 2" xfId="16519"/>
    <cellStyle name="Input 3 3 8 2 2 2" xfId="16520"/>
    <cellStyle name="Input 3 3 8 2 2 2 2" xfId="16521"/>
    <cellStyle name="Input 3 3 8 2 2 3" xfId="16522"/>
    <cellStyle name="Input 3 3 8 2 2 3 2" xfId="16523"/>
    <cellStyle name="Input 3 3 8 2 2 3 2 2" xfId="16524"/>
    <cellStyle name="Input 3 3 8 2 2 3 3" xfId="16525"/>
    <cellStyle name="Input 3 3 8 2 2 4" xfId="16526"/>
    <cellStyle name="Input 3 3 8 2 2 5" xfId="16527"/>
    <cellStyle name="Input 3 3 8 2 3" xfId="16528"/>
    <cellStyle name="Input 3 3 8 2 3 2" xfId="16529"/>
    <cellStyle name="Input 3 3 8 2 3 2 2" xfId="16530"/>
    <cellStyle name="Input 3 3 8 2 3 3" xfId="16531"/>
    <cellStyle name="Input 3 3 8 2 3 3 2" xfId="16532"/>
    <cellStyle name="Input 3 3 8 2 3 3 2 2" xfId="16533"/>
    <cellStyle name="Input 3 3 8 2 3 3 3" xfId="16534"/>
    <cellStyle name="Input 3 3 8 2 3 4" xfId="16535"/>
    <cellStyle name="Input 3 3 8 2 3 5" xfId="16536"/>
    <cellStyle name="Input 3 3 8 2 4" xfId="16537"/>
    <cellStyle name="Input 3 3 8 2 4 2" xfId="16538"/>
    <cellStyle name="Input 3 3 8 2 4 2 2" xfId="16539"/>
    <cellStyle name="Input 3 3 8 2 4 3" xfId="16540"/>
    <cellStyle name="Input 3 3 8 2 4 3 2" xfId="16541"/>
    <cellStyle name="Input 3 3 8 2 4 3 2 2" xfId="16542"/>
    <cellStyle name="Input 3 3 8 2 4 3 3" xfId="16543"/>
    <cellStyle name="Input 3 3 8 2 4 4" xfId="16544"/>
    <cellStyle name="Input 3 3 8 2 4 5" xfId="16545"/>
    <cellStyle name="Input 3 3 8 2 5" xfId="16546"/>
    <cellStyle name="Input 3 3 8 2 5 2" xfId="16547"/>
    <cellStyle name="Input 3 3 8 2 5 2 2" xfId="16548"/>
    <cellStyle name="Input 3 3 8 2 5 3" xfId="16549"/>
    <cellStyle name="Input 3 3 8 2 5 3 2" xfId="16550"/>
    <cellStyle name="Input 3 3 8 2 5 3 2 2" xfId="16551"/>
    <cellStyle name="Input 3 3 8 2 5 3 3" xfId="16552"/>
    <cellStyle name="Input 3 3 8 2 5 4" xfId="16553"/>
    <cellStyle name="Input 3 3 8 2 5 5" xfId="16554"/>
    <cellStyle name="Input 3 3 8 2 6" xfId="16555"/>
    <cellStyle name="Input 3 3 8 2 6 2" xfId="16556"/>
    <cellStyle name="Input 3 3 8 2 6 2 2" xfId="16557"/>
    <cellStyle name="Input 3 3 8 2 6 3" xfId="16558"/>
    <cellStyle name="Input 3 3 8 2 6 3 2" xfId="16559"/>
    <cellStyle name="Input 3 3 8 2 6 3 2 2" xfId="16560"/>
    <cellStyle name="Input 3 3 8 2 6 3 3" xfId="16561"/>
    <cellStyle name="Input 3 3 8 2 6 4" xfId="16562"/>
    <cellStyle name="Input 3 3 8 2 6 5" xfId="16563"/>
    <cellStyle name="Input 3 3 8 2 7" xfId="16564"/>
    <cellStyle name="Input 3 3 8 2 7 2" xfId="16565"/>
    <cellStyle name="Input 3 3 8 2 8" xfId="16566"/>
    <cellStyle name="Input 3 3 8 2 8 2" xfId="16567"/>
    <cellStyle name="Input 3 3 8 2 8 2 2" xfId="16568"/>
    <cellStyle name="Input 3 3 8 2 8 3" xfId="16569"/>
    <cellStyle name="Input 3 3 8 2 9" xfId="16570"/>
    <cellStyle name="Input 3 3 8 3" xfId="16571"/>
    <cellStyle name="Input 3 3 8 3 2" xfId="16572"/>
    <cellStyle name="Input 3 3 8 3 2 2" xfId="16573"/>
    <cellStyle name="Input 3 3 8 3 2 2 2" xfId="16574"/>
    <cellStyle name="Input 3 3 8 3 2 3" xfId="16575"/>
    <cellStyle name="Input 3 3 8 3 2 3 2" xfId="16576"/>
    <cellStyle name="Input 3 3 8 3 2 3 2 2" xfId="16577"/>
    <cellStyle name="Input 3 3 8 3 2 3 3" xfId="16578"/>
    <cellStyle name="Input 3 3 8 3 2 4" xfId="16579"/>
    <cellStyle name="Input 3 3 8 3 2 5" xfId="16580"/>
    <cellStyle name="Input 3 3 8 3 3" xfId="16581"/>
    <cellStyle name="Input 3 3 8 3 3 2" xfId="16582"/>
    <cellStyle name="Input 3 3 8 3 4" xfId="16583"/>
    <cellStyle name="Input 3 3 8 3 4 2" xfId="16584"/>
    <cellStyle name="Input 3 3 8 3 4 2 2" xfId="16585"/>
    <cellStyle name="Input 3 3 8 3 4 3" xfId="16586"/>
    <cellStyle name="Input 3 3 8 3 5" xfId="16587"/>
    <cellStyle name="Input 3 3 8 3 6" xfId="16588"/>
    <cellStyle name="Input 3 3 8 4" xfId="16589"/>
    <cellStyle name="Input 3 3 8 4 2" xfId="16590"/>
    <cellStyle name="Input 3 3 8 4 2 2" xfId="16591"/>
    <cellStyle name="Input 3 3 8 4 3" xfId="16592"/>
    <cellStyle name="Input 3 3 8 4 3 2" xfId="16593"/>
    <cellStyle name="Input 3 3 8 4 3 2 2" xfId="16594"/>
    <cellStyle name="Input 3 3 8 4 3 3" xfId="16595"/>
    <cellStyle name="Input 3 3 8 4 4" xfId="16596"/>
    <cellStyle name="Input 3 3 8 4 5" xfId="16597"/>
    <cellStyle name="Input 3 3 8 5" xfId="16598"/>
    <cellStyle name="Input 3 3 8 5 2" xfId="16599"/>
    <cellStyle name="Input 3 3 8 5 2 2" xfId="16600"/>
    <cellStyle name="Input 3 3 8 5 3" xfId="16601"/>
    <cellStyle name="Input 3 3 8 5 3 2" xfId="16602"/>
    <cellStyle name="Input 3 3 8 5 3 2 2" xfId="16603"/>
    <cellStyle name="Input 3 3 8 5 3 3" xfId="16604"/>
    <cellStyle name="Input 3 3 8 5 4" xfId="16605"/>
    <cellStyle name="Input 3 3 8 5 5" xfId="16606"/>
    <cellStyle name="Input 3 3 8 6" xfId="16607"/>
    <cellStyle name="Input 3 3 8 6 2" xfId="16608"/>
    <cellStyle name="Input 3 3 8 6 2 2" xfId="16609"/>
    <cellStyle name="Input 3 3 8 6 3" xfId="16610"/>
    <cellStyle name="Input 3 3 8 6 3 2" xfId="16611"/>
    <cellStyle name="Input 3 3 8 6 3 2 2" xfId="16612"/>
    <cellStyle name="Input 3 3 8 6 3 3" xfId="16613"/>
    <cellStyle name="Input 3 3 8 6 4" xfId="16614"/>
    <cellStyle name="Input 3 3 8 6 5" xfId="16615"/>
    <cellStyle name="Input 3 3 8 7" xfId="16616"/>
    <cellStyle name="Input 3 3 8 7 2" xfId="16617"/>
    <cellStyle name="Input 3 3 8 7 2 2" xfId="16618"/>
    <cellStyle name="Input 3 3 8 7 3" xfId="16619"/>
    <cellStyle name="Input 3 3 8 7 3 2" xfId="16620"/>
    <cellStyle name="Input 3 3 8 7 3 2 2" xfId="16621"/>
    <cellStyle name="Input 3 3 8 7 3 3" xfId="16622"/>
    <cellStyle name="Input 3 3 8 7 4" xfId="16623"/>
    <cellStyle name="Input 3 3 8 7 5" xfId="16624"/>
    <cellStyle name="Input 3 3 8 8" xfId="16625"/>
    <cellStyle name="Input 3 3 8 8 2" xfId="16626"/>
    <cellStyle name="Input 3 3 8 9" xfId="16627"/>
    <cellStyle name="Input 3 3 8 9 2" xfId="16628"/>
    <cellStyle name="Input 3 3 8 9 2 2" xfId="16629"/>
    <cellStyle name="Input 3 3 8 9 3" xfId="16630"/>
    <cellStyle name="Input 3 3 9" xfId="16631"/>
    <cellStyle name="Input 3 3 9 10" xfId="16632"/>
    <cellStyle name="Input 3 3 9 2" xfId="16633"/>
    <cellStyle name="Input 3 3 9 2 2" xfId="16634"/>
    <cellStyle name="Input 3 3 9 2 2 2" xfId="16635"/>
    <cellStyle name="Input 3 3 9 2 3" xfId="16636"/>
    <cellStyle name="Input 3 3 9 2 3 2" xfId="16637"/>
    <cellStyle name="Input 3 3 9 2 3 2 2" xfId="16638"/>
    <cellStyle name="Input 3 3 9 2 3 3" xfId="16639"/>
    <cellStyle name="Input 3 3 9 2 4" xfId="16640"/>
    <cellStyle name="Input 3 3 9 2 5" xfId="16641"/>
    <cellStyle name="Input 3 3 9 3" xfId="16642"/>
    <cellStyle name="Input 3 3 9 3 2" xfId="16643"/>
    <cellStyle name="Input 3 3 9 3 2 2" xfId="16644"/>
    <cellStyle name="Input 3 3 9 3 3" xfId="16645"/>
    <cellStyle name="Input 3 3 9 3 3 2" xfId="16646"/>
    <cellStyle name="Input 3 3 9 3 3 2 2" xfId="16647"/>
    <cellStyle name="Input 3 3 9 3 3 3" xfId="16648"/>
    <cellStyle name="Input 3 3 9 3 4" xfId="16649"/>
    <cellStyle name="Input 3 3 9 3 5" xfId="16650"/>
    <cellStyle name="Input 3 3 9 4" xfId="16651"/>
    <cellStyle name="Input 3 3 9 4 2" xfId="16652"/>
    <cellStyle name="Input 3 3 9 4 2 2" xfId="16653"/>
    <cellStyle name="Input 3 3 9 4 3" xfId="16654"/>
    <cellStyle name="Input 3 3 9 4 3 2" xfId="16655"/>
    <cellStyle name="Input 3 3 9 4 3 2 2" xfId="16656"/>
    <cellStyle name="Input 3 3 9 4 3 3" xfId="16657"/>
    <cellStyle name="Input 3 3 9 4 4" xfId="16658"/>
    <cellStyle name="Input 3 3 9 4 5" xfId="16659"/>
    <cellStyle name="Input 3 3 9 5" xfId="16660"/>
    <cellStyle name="Input 3 3 9 5 2" xfId="16661"/>
    <cellStyle name="Input 3 3 9 5 2 2" xfId="16662"/>
    <cellStyle name="Input 3 3 9 5 3" xfId="16663"/>
    <cellStyle name="Input 3 3 9 5 3 2" xfId="16664"/>
    <cellStyle name="Input 3 3 9 5 3 2 2" xfId="16665"/>
    <cellStyle name="Input 3 3 9 5 3 3" xfId="16666"/>
    <cellStyle name="Input 3 3 9 5 4" xfId="16667"/>
    <cellStyle name="Input 3 3 9 5 5" xfId="16668"/>
    <cellStyle name="Input 3 3 9 6" xfId="16669"/>
    <cellStyle name="Input 3 3 9 6 2" xfId="16670"/>
    <cellStyle name="Input 3 3 9 6 2 2" xfId="16671"/>
    <cellStyle name="Input 3 3 9 6 3" xfId="16672"/>
    <cellStyle name="Input 3 3 9 6 3 2" xfId="16673"/>
    <cellStyle name="Input 3 3 9 6 3 2 2" xfId="16674"/>
    <cellStyle name="Input 3 3 9 6 3 3" xfId="16675"/>
    <cellStyle name="Input 3 3 9 6 4" xfId="16676"/>
    <cellStyle name="Input 3 3 9 6 5" xfId="16677"/>
    <cellStyle name="Input 3 3 9 7" xfId="16678"/>
    <cellStyle name="Input 3 3 9 7 2" xfId="16679"/>
    <cellStyle name="Input 3 3 9 8" xfId="16680"/>
    <cellStyle name="Input 3 3 9 8 2" xfId="16681"/>
    <cellStyle name="Input 3 3 9 8 2 2" xfId="16682"/>
    <cellStyle name="Input 3 3 9 8 3" xfId="16683"/>
    <cellStyle name="Input 3 3 9 9" xfId="16684"/>
    <cellStyle name="Input 3 3_Subsidy" xfId="16685"/>
    <cellStyle name="Input 3 30" xfId="16686"/>
    <cellStyle name="Input 3 30 2" xfId="16687"/>
    <cellStyle name="Input 3 30 2 2" xfId="16688"/>
    <cellStyle name="Input 3 30 2 2 2" xfId="16689"/>
    <cellStyle name="Input 3 30 2 3" xfId="16690"/>
    <cellStyle name="Input 3 30 3" xfId="16691"/>
    <cellStyle name="Input 3 30 4" xfId="16692"/>
    <cellStyle name="Input 3 31" xfId="16693"/>
    <cellStyle name="Input 3 31 2" xfId="16694"/>
    <cellStyle name="Input 3 31 2 2" xfId="16695"/>
    <cellStyle name="Input 3 31 2 2 2" xfId="16696"/>
    <cellStyle name="Input 3 31 2 3" xfId="16697"/>
    <cellStyle name="Input 3 31 3" xfId="16698"/>
    <cellStyle name="Input 3 31 4" xfId="16699"/>
    <cellStyle name="Input 3 32" xfId="16700"/>
    <cellStyle name="Input 3 32 2" xfId="16701"/>
    <cellStyle name="Input 3 32 2 2" xfId="16702"/>
    <cellStyle name="Input 3 32 2 2 2" xfId="16703"/>
    <cellStyle name="Input 3 32 2 3" xfId="16704"/>
    <cellStyle name="Input 3 32 3" xfId="16705"/>
    <cellStyle name="Input 3 32 4" xfId="16706"/>
    <cellStyle name="Input 3 33" xfId="16707"/>
    <cellStyle name="Input 3 33 2" xfId="16708"/>
    <cellStyle name="Input 3 33 2 2" xfId="16709"/>
    <cellStyle name="Input 3 33 2 2 2" xfId="16710"/>
    <cellStyle name="Input 3 33 2 3" xfId="16711"/>
    <cellStyle name="Input 3 33 3" xfId="16712"/>
    <cellStyle name="Input 3 33 4" xfId="16713"/>
    <cellStyle name="Input 3 34" xfId="16714"/>
    <cellStyle name="Input 3 34 2" xfId="16715"/>
    <cellStyle name="Input 3 34 2 2" xfId="16716"/>
    <cellStyle name="Input 3 34 2 2 2" xfId="16717"/>
    <cellStyle name="Input 3 34 2 3" xfId="16718"/>
    <cellStyle name="Input 3 34 3" xfId="16719"/>
    <cellStyle name="Input 3 34 4" xfId="16720"/>
    <cellStyle name="Input 3 35" xfId="16721"/>
    <cellStyle name="Input 3 35 2" xfId="16722"/>
    <cellStyle name="Input 3 35 2 2" xfId="16723"/>
    <cellStyle name="Input 3 35 2 2 2" xfId="16724"/>
    <cellStyle name="Input 3 35 2 3" xfId="16725"/>
    <cellStyle name="Input 3 35 3" xfId="16726"/>
    <cellStyle name="Input 3 35 4" xfId="16727"/>
    <cellStyle name="Input 3 36" xfId="16728"/>
    <cellStyle name="Input 3 36 2" xfId="16729"/>
    <cellStyle name="Input 3 36 2 2" xfId="16730"/>
    <cellStyle name="Input 3 36 2 2 2" xfId="16731"/>
    <cellStyle name="Input 3 36 2 3" xfId="16732"/>
    <cellStyle name="Input 3 36 3" xfId="16733"/>
    <cellStyle name="Input 3 36 4" xfId="16734"/>
    <cellStyle name="Input 3 37" xfId="16735"/>
    <cellStyle name="Input 3 37 2" xfId="16736"/>
    <cellStyle name="Input 3 37 2 2" xfId="16737"/>
    <cellStyle name="Input 3 37 2 2 2" xfId="16738"/>
    <cellStyle name="Input 3 37 2 3" xfId="16739"/>
    <cellStyle name="Input 3 37 3" xfId="16740"/>
    <cellStyle name="Input 3 37 4" xfId="16741"/>
    <cellStyle name="Input 3 38" xfId="16742"/>
    <cellStyle name="Input 3 38 2" xfId="16743"/>
    <cellStyle name="Input 3 38 2 2" xfId="16744"/>
    <cellStyle name="Input 3 38 2 2 2" xfId="16745"/>
    <cellStyle name="Input 3 38 2 3" xfId="16746"/>
    <cellStyle name="Input 3 38 3" xfId="16747"/>
    <cellStyle name="Input 3 38 4" xfId="16748"/>
    <cellStyle name="Input 3 39" xfId="16749"/>
    <cellStyle name="Input 3 39 2" xfId="16750"/>
    <cellStyle name="Input 3 39 2 2" xfId="16751"/>
    <cellStyle name="Input 3 39 2 2 2" xfId="16752"/>
    <cellStyle name="Input 3 39 2 3" xfId="16753"/>
    <cellStyle name="Input 3 39 3" xfId="16754"/>
    <cellStyle name="Input 3 39 4" xfId="16755"/>
    <cellStyle name="Input 3 4" xfId="16756"/>
    <cellStyle name="Input 3 4 10" xfId="16757"/>
    <cellStyle name="Input 3 4 10 2" xfId="16758"/>
    <cellStyle name="Input 3 4 10 2 2" xfId="16759"/>
    <cellStyle name="Input 3 4 10 2 2 2" xfId="16760"/>
    <cellStyle name="Input 3 4 10 2 3" xfId="16761"/>
    <cellStyle name="Input 3 4 10 2 3 2" xfId="16762"/>
    <cellStyle name="Input 3 4 10 2 3 2 2" xfId="16763"/>
    <cellStyle name="Input 3 4 10 2 3 3" xfId="16764"/>
    <cellStyle name="Input 3 4 10 2 4" xfId="16765"/>
    <cellStyle name="Input 3 4 10 2 5" xfId="16766"/>
    <cellStyle name="Input 3 4 10 3" xfId="16767"/>
    <cellStyle name="Input 3 4 10 3 2" xfId="16768"/>
    <cellStyle name="Input 3 4 10 4" xfId="16769"/>
    <cellStyle name="Input 3 4 10 4 2" xfId="16770"/>
    <cellStyle name="Input 3 4 10 4 2 2" xfId="16771"/>
    <cellStyle name="Input 3 4 10 4 3" xfId="16772"/>
    <cellStyle name="Input 3 4 10 5" xfId="16773"/>
    <cellStyle name="Input 3 4 10 6" xfId="16774"/>
    <cellStyle name="Input 3 4 11" xfId="16775"/>
    <cellStyle name="Input 3 4 11 2" xfId="16776"/>
    <cellStyle name="Input 3 4 11 2 2" xfId="16777"/>
    <cellStyle name="Input 3 4 11 3" xfId="16778"/>
    <cellStyle name="Input 3 4 11 3 2" xfId="16779"/>
    <cellStyle name="Input 3 4 11 3 2 2" xfId="16780"/>
    <cellStyle name="Input 3 4 11 3 3" xfId="16781"/>
    <cellStyle name="Input 3 4 11 4" xfId="16782"/>
    <cellStyle name="Input 3 4 11 5" xfId="16783"/>
    <cellStyle name="Input 3 4 12" xfId="16784"/>
    <cellStyle name="Input 3 4 12 2" xfId="16785"/>
    <cellStyle name="Input 3 4 12 2 2" xfId="16786"/>
    <cellStyle name="Input 3 4 12 3" xfId="16787"/>
    <cellStyle name="Input 3 4 12 3 2" xfId="16788"/>
    <cellStyle name="Input 3 4 12 3 2 2" xfId="16789"/>
    <cellStyle name="Input 3 4 12 3 3" xfId="16790"/>
    <cellStyle name="Input 3 4 12 4" xfId="16791"/>
    <cellStyle name="Input 3 4 12 5" xfId="16792"/>
    <cellStyle name="Input 3 4 13" xfId="16793"/>
    <cellStyle name="Input 3 4 13 2" xfId="16794"/>
    <cellStyle name="Input 3 4 13 2 2" xfId="16795"/>
    <cellStyle name="Input 3 4 13 3" xfId="16796"/>
    <cellStyle name="Input 3 4 13 3 2" xfId="16797"/>
    <cellStyle name="Input 3 4 13 3 2 2" xfId="16798"/>
    <cellStyle name="Input 3 4 13 3 3" xfId="16799"/>
    <cellStyle name="Input 3 4 13 4" xfId="16800"/>
    <cellStyle name="Input 3 4 13 5" xfId="16801"/>
    <cellStyle name="Input 3 4 14" xfId="16802"/>
    <cellStyle name="Input 3 4 14 2" xfId="16803"/>
    <cellStyle name="Input 3 4 14 2 2" xfId="16804"/>
    <cellStyle name="Input 3 4 14 3" xfId="16805"/>
    <cellStyle name="Input 3 4 14 3 2" xfId="16806"/>
    <cellStyle name="Input 3 4 14 3 2 2" xfId="16807"/>
    <cellStyle name="Input 3 4 14 3 3" xfId="16808"/>
    <cellStyle name="Input 3 4 14 4" xfId="16809"/>
    <cellStyle name="Input 3 4 14 5" xfId="16810"/>
    <cellStyle name="Input 3 4 15" xfId="16811"/>
    <cellStyle name="Input 3 4 15 2" xfId="16812"/>
    <cellStyle name="Input 3 4 16" xfId="16813"/>
    <cellStyle name="Input 3 4 16 2" xfId="16814"/>
    <cellStyle name="Input 3 4 16 2 2" xfId="16815"/>
    <cellStyle name="Input 3 4 16 3" xfId="16816"/>
    <cellStyle name="Input 3 4 17" xfId="16817"/>
    <cellStyle name="Input 3 4 18" xfId="16818"/>
    <cellStyle name="Input 3 4 2" xfId="16819"/>
    <cellStyle name="Input 3 4 2 10" xfId="16820"/>
    <cellStyle name="Input 3 4 2 10 2" xfId="16821"/>
    <cellStyle name="Input 3 4 2 10 2 2" xfId="16822"/>
    <cellStyle name="Input 3 4 2 10 3" xfId="16823"/>
    <cellStyle name="Input 3 4 2 11" xfId="16824"/>
    <cellStyle name="Input 3 4 2 12" xfId="16825"/>
    <cellStyle name="Input 3 4 2 2" xfId="16826"/>
    <cellStyle name="Input 3 4 2 2 10" xfId="16827"/>
    <cellStyle name="Input 3 4 2 2 11" xfId="16828"/>
    <cellStyle name="Input 3 4 2 2 2" xfId="16829"/>
    <cellStyle name="Input 3 4 2 2 2 10" xfId="16830"/>
    <cellStyle name="Input 3 4 2 2 2 2" xfId="16831"/>
    <cellStyle name="Input 3 4 2 2 2 2 2" xfId="16832"/>
    <cellStyle name="Input 3 4 2 2 2 2 2 2" xfId="16833"/>
    <cellStyle name="Input 3 4 2 2 2 2 3" xfId="16834"/>
    <cellStyle name="Input 3 4 2 2 2 2 3 2" xfId="16835"/>
    <cellStyle name="Input 3 4 2 2 2 2 3 2 2" xfId="16836"/>
    <cellStyle name="Input 3 4 2 2 2 2 3 3" xfId="16837"/>
    <cellStyle name="Input 3 4 2 2 2 2 4" xfId="16838"/>
    <cellStyle name="Input 3 4 2 2 2 2 5" xfId="16839"/>
    <cellStyle name="Input 3 4 2 2 2 3" xfId="16840"/>
    <cellStyle name="Input 3 4 2 2 2 3 2" xfId="16841"/>
    <cellStyle name="Input 3 4 2 2 2 3 2 2" xfId="16842"/>
    <cellStyle name="Input 3 4 2 2 2 3 3" xfId="16843"/>
    <cellStyle name="Input 3 4 2 2 2 3 3 2" xfId="16844"/>
    <cellStyle name="Input 3 4 2 2 2 3 3 2 2" xfId="16845"/>
    <cellStyle name="Input 3 4 2 2 2 3 3 3" xfId="16846"/>
    <cellStyle name="Input 3 4 2 2 2 3 4" xfId="16847"/>
    <cellStyle name="Input 3 4 2 2 2 3 5" xfId="16848"/>
    <cellStyle name="Input 3 4 2 2 2 4" xfId="16849"/>
    <cellStyle name="Input 3 4 2 2 2 4 2" xfId="16850"/>
    <cellStyle name="Input 3 4 2 2 2 4 2 2" xfId="16851"/>
    <cellStyle name="Input 3 4 2 2 2 4 3" xfId="16852"/>
    <cellStyle name="Input 3 4 2 2 2 4 3 2" xfId="16853"/>
    <cellStyle name="Input 3 4 2 2 2 4 3 2 2" xfId="16854"/>
    <cellStyle name="Input 3 4 2 2 2 4 3 3" xfId="16855"/>
    <cellStyle name="Input 3 4 2 2 2 4 4" xfId="16856"/>
    <cellStyle name="Input 3 4 2 2 2 4 5" xfId="16857"/>
    <cellStyle name="Input 3 4 2 2 2 5" xfId="16858"/>
    <cellStyle name="Input 3 4 2 2 2 5 2" xfId="16859"/>
    <cellStyle name="Input 3 4 2 2 2 5 2 2" xfId="16860"/>
    <cellStyle name="Input 3 4 2 2 2 5 3" xfId="16861"/>
    <cellStyle name="Input 3 4 2 2 2 5 3 2" xfId="16862"/>
    <cellStyle name="Input 3 4 2 2 2 5 3 2 2" xfId="16863"/>
    <cellStyle name="Input 3 4 2 2 2 5 3 3" xfId="16864"/>
    <cellStyle name="Input 3 4 2 2 2 5 4" xfId="16865"/>
    <cellStyle name="Input 3 4 2 2 2 5 5" xfId="16866"/>
    <cellStyle name="Input 3 4 2 2 2 6" xfId="16867"/>
    <cellStyle name="Input 3 4 2 2 2 6 2" xfId="16868"/>
    <cellStyle name="Input 3 4 2 2 2 6 2 2" xfId="16869"/>
    <cellStyle name="Input 3 4 2 2 2 6 3" xfId="16870"/>
    <cellStyle name="Input 3 4 2 2 2 6 3 2" xfId="16871"/>
    <cellStyle name="Input 3 4 2 2 2 6 3 2 2" xfId="16872"/>
    <cellStyle name="Input 3 4 2 2 2 6 3 3" xfId="16873"/>
    <cellStyle name="Input 3 4 2 2 2 6 4" xfId="16874"/>
    <cellStyle name="Input 3 4 2 2 2 6 5" xfId="16875"/>
    <cellStyle name="Input 3 4 2 2 2 7" xfId="16876"/>
    <cellStyle name="Input 3 4 2 2 2 7 2" xfId="16877"/>
    <cellStyle name="Input 3 4 2 2 2 8" xfId="16878"/>
    <cellStyle name="Input 3 4 2 2 2 8 2" xfId="16879"/>
    <cellStyle name="Input 3 4 2 2 2 8 2 2" xfId="16880"/>
    <cellStyle name="Input 3 4 2 2 2 8 3" xfId="16881"/>
    <cellStyle name="Input 3 4 2 2 2 9" xfId="16882"/>
    <cellStyle name="Input 3 4 2 2 3" xfId="16883"/>
    <cellStyle name="Input 3 4 2 2 3 2" xfId="16884"/>
    <cellStyle name="Input 3 4 2 2 3 2 2" xfId="16885"/>
    <cellStyle name="Input 3 4 2 2 3 2 2 2" xfId="16886"/>
    <cellStyle name="Input 3 4 2 2 3 2 3" xfId="16887"/>
    <cellStyle name="Input 3 4 2 2 3 2 3 2" xfId="16888"/>
    <cellStyle name="Input 3 4 2 2 3 2 3 2 2" xfId="16889"/>
    <cellStyle name="Input 3 4 2 2 3 2 3 3" xfId="16890"/>
    <cellStyle name="Input 3 4 2 2 3 2 4" xfId="16891"/>
    <cellStyle name="Input 3 4 2 2 3 2 5" xfId="16892"/>
    <cellStyle name="Input 3 4 2 2 3 3" xfId="16893"/>
    <cellStyle name="Input 3 4 2 2 3 3 2" xfId="16894"/>
    <cellStyle name="Input 3 4 2 2 3 4" xfId="16895"/>
    <cellStyle name="Input 3 4 2 2 3 4 2" xfId="16896"/>
    <cellStyle name="Input 3 4 2 2 3 4 2 2" xfId="16897"/>
    <cellStyle name="Input 3 4 2 2 3 4 3" xfId="16898"/>
    <cellStyle name="Input 3 4 2 2 3 5" xfId="16899"/>
    <cellStyle name="Input 3 4 2 2 3 6" xfId="16900"/>
    <cellStyle name="Input 3 4 2 2 4" xfId="16901"/>
    <cellStyle name="Input 3 4 2 2 4 2" xfId="16902"/>
    <cellStyle name="Input 3 4 2 2 4 2 2" xfId="16903"/>
    <cellStyle name="Input 3 4 2 2 4 3" xfId="16904"/>
    <cellStyle name="Input 3 4 2 2 4 3 2" xfId="16905"/>
    <cellStyle name="Input 3 4 2 2 4 3 2 2" xfId="16906"/>
    <cellStyle name="Input 3 4 2 2 4 3 3" xfId="16907"/>
    <cellStyle name="Input 3 4 2 2 4 4" xfId="16908"/>
    <cellStyle name="Input 3 4 2 2 4 5" xfId="16909"/>
    <cellStyle name="Input 3 4 2 2 5" xfId="16910"/>
    <cellStyle name="Input 3 4 2 2 5 2" xfId="16911"/>
    <cellStyle name="Input 3 4 2 2 5 2 2" xfId="16912"/>
    <cellStyle name="Input 3 4 2 2 5 3" xfId="16913"/>
    <cellStyle name="Input 3 4 2 2 5 3 2" xfId="16914"/>
    <cellStyle name="Input 3 4 2 2 5 3 2 2" xfId="16915"/>
    <cellStyle name="Input 3 4 2 2 5 3 3" xfId="16916"/>
    <cellStyle name="Input 3 4 2 2 5 4" xfId="16917"/>
    <cellStyle name="Input 3 4 2 2 5 5" xfId="16918"/>
    <cellStyle name="Input 3 4 2 2 6" xfId="16919"/>
    <cellStyle name="Input 3 4 2 2 6 2" xfId="16920"/>
    <cellStyle name="Input 3 4 2 2 6 2 2" xfId="16921"/>
    <cellStyle name="Input 3 4 2 2 6 3" xfId="16922"/>
    <cellStyle name="Input 3 4 2 2 6 3 2" xfId="16923"/>
    <cellStyle name="Input 3 4 2 2 6 3 2 2" xfId="16924"/>
    <cellStyle name="Input 3 4 2 2 6 3 3" xfId="16925"/>
    <cellStyle name="Input 3 4 2 2 6 4" xfId="16926"/>
    <cellStyle name="Input 3 4 2 2 6 5" xfId="16927"/>
    <cellStyle name="Input 3 4 2 2 7" xfId="16928"/>
    <cellStyle name="Input 3 4 2 2 7 2" xfId="16929"/>
    <cellStyle name="Input 3 4 2 2 7 2 2" xfId="16930"/>
    <cellStyle name="Input 3 4 2 2 7 3" xfId="16931"/>
    <cellStyle name="Input 3 4 2 2 7 3 2" xfId="16932"/>
    <cellStyle name="Input 3 4 2 2 7 3 2 2" xfId="16933"/>
    <cellStyle name="Input 3 4 2 2 7 3 3" xfId="16934"/>
    <cellStyle name="Input 3 4 2 2 7 4" xfId="16935"/>
    <cellStyle name="Input 3 4 2 2 7 5" xfId="16936"/>
    <cellStyle name="Input 3 4 2 2 8" xfId="16937"/>
    <cellStyle name="Input 3 4 2 2 8 2" xfId="16938"/>
    <cellStyle name="Input 3 4 2 2 9" xfId="16939"/>
    <cellStyle name="Input 3 4 2 2 9 2" xfId="16940"/>
    <cellStyle name="Input 3 4 2 2 9 2 2" xfId="16941"/>
    <cellStyle name="Input 3 4 2 2 9 3" xfId="16942"/>
    <cellStyle name="Input 3 4 2 3" xfId="16943"/>
    <cellStyle name="Input 3 4 2 3 10" xfId="16944"/>
    <cellStyle name="Input 3 4 2 3 2" xfId="16945"/>
    <cellStyle name="Input 3 4 2 3 2 2" xfId="16946"/>
    <cellStyle name="Input 3 4 2 3 2 2 2" xfId="16947"/>
    <cellStyle name="Input 3 4 2 3 2 3" xfId="16948"/>
    <cellStyle name="Input 3 4 2 3 2 3 2" xfId="16949"/>
    <cellStyle name="Input 3 4 2 3 2 3 2 2" xfId="16950"/>
    <cellStyle name="Input 3 4 2 3 2 3 3" xfId="16951"/>
    <cellStyle name="Input 3 4 2 3 2 4" xfId="16952"/>
    <cellStyle name="Input 3 4 2 3 2 5" xfId="16953"/>
    <cellStyle name="Input 3 4 2 3 3" xfId="16954"/>
    <cellStyle name="Input 3 4 2 3 3 2" xfId="16955"/>
    <cellStyle name="Input 3 4 2 3 3 2 2" xfId="16956"/>
    <cellStyle name="Input 3 4 2 3 3 3" xfId="16957"/>
    <cellStyle name="Input 3 4 2 3 3 3 2" xfId="16958"/>
    <cellStyle name="Input 3 4 2 3 3 3 2 2" xfId="16959"/>
    <cellStyle name="Input 3 4 2 3 3 3 3" xfId="16960"/>
    <cellStyle name="Input 3 4 2 3 3 4" xfId="16961"/>
    <cellStyle name="Input 3 4 2 3 3 5" xfId="16962"/>
    <cellStyle name="Input 3 4 2 3 4" xfId="16963"/>
    <cellStyle name="Input 3 4 2 3 4 2" xfId="16964"/>
    <cellStyle name="Input 3 4 2 3 4 2 2" xfId="16965"/>
    <cellStyle name="Input 3 4 2 3 4 3" xfId="16966"/>
    <cellStyle name="Input 3 4 2 3 4 3 2" xfId="16967"/>
    <cellStyle name="Input 3 4 2 3 4 3 2 2" xfId="16968"/>
    <cellStyle name="Input 3 4 2 3 4 3 3" xfId="16969"/>
    <cellStyle name="Input 3 4 2 3 4 4" xfId="16970"/>
    <cellStyle name="Input 3 4 2 3 4 5" xfId="16971"/>
    <cellStyle name="Input 3 4 2 3 5" xfId="16972"/>
    <cellStyle name="Input 3 4 2 3 5 2" xfId="16973"/>
    <cellStyle name="Input 3 4 2 3 5 2 2" xfId="16974"/>
    <cellStyle name="Input 3 4 2 3 5 3" xfId="16975"/>
    <cellStyle name="Input 3 4 2 3 5 3 2" xfId="16976"/>
    <cellStyle name="Input 3 4 2 3 5 3 2 2" xfId="16977"/>
    <cellStyle name="Input 3 4 2 3 5 3 3" xfId="16978"/>
    <cellStyle name="Input 3 4 2 3 5 4" xfId="16979"/>
    <cellStyle name="Input 3 4 2 3 5 5" xfId="16980"/>
    <cellStyle name="Input 3 4 2 3 6" xfId="16981"/>
    <cellStyle name="Input 3 4 2 3 6 2" xfId="16982"/>
    <cellStyle name="Input 3 4 2 3 6 2 2" xfId="16983"/>
    <cellStyle name="Input 3 4 2 3 6 3" xfId="16984"/>
    <cellStyle name="Input 3 4 2 3 6 3 2" xfId="16985"/>
    <cellStyle name="Input 3 4 2 3 6 3 2 2" xfId="16986"/>
    <cellStyle name="Input 3 4 2 3 6 3 3" xfId="16987"/>
    <cellStyle name="Input 3 4 2 3 6 4" xfId="16988"/>
    <cellStyle name="Input 3 4 2 3 6 5" xfId="16989"/>
    <cellStyle name="Input 3 4 2 3 7" xfId="16990"/>
    <cellStyle name="Input 3 4 2 3 7 2" xfId="16991"/>
    <cellStyle name="Input 3 4 2 3 8" xfId="16992"/>
    <cellStyle name="Input 3 4 2 3 8 2" xfId="16993"/>
    <cellStyle name="Input 3 4 2 3 8 2 2" xfId="16994"/>
    <cellStyle name="Input 3 4 2 3 8 3" xfId="16995"/>
    <cellStyle name="Input 3 4 2 3 9" xfId="16996"/>
    <cellStyle name="Input 3 4 2 4" xfId="16997"/>
    <cellStyle name="Input 3 4 2 4 2" xfId="16998"/>
    <cellStyle name="Input 3 4 2 4 2 2" xfId="16999"/>
    <cellStyle name="Input 3 4 2 4 2 2 2" xfId="17000"/>
    <cellStyle name="Input 3 4 2 4 2 3" xfId="17001"/>
    <cellStyle name="Input 3 4 2 4 2 3 2" xfId="17002"/>
    <cellStyle name="Input 3 4 2 4 2 3 2 2" xfId="17003"/>
    <cellStyle name="Input 3 4 2 4 2 3 3" xfId="17004"/>
    <cellStyle name="Input 3 4 2 4 2 4" xfId="17005"/>
    <cellStyle name="Input 3 4 2 4 2 5" xfId="17006"/>
    <cellStyle name="Input 3 4 2 4 3" xfId="17007"/>
    <cellStyle name="Input 3 4 2 4 3 2" xfId="17008"/>
    <cellStyle name="Input 3 4 2 4 4" xfId="17009"/>
    <cellStyle name="Input 3 4 2 4 4 2" xfId="17010"/>
    <cellStyle name="Input 3 4 2 4 4 2 2" xfId="17011"/>
    <cellStyle name="Input 3 4 2 4 4 3" xfId="17012"/>
    <cellStyle name="Input 3 4 2 4 5" xfId="17013"/>
    <cellStyle name="Input 3 4 2 4 6" xfId="17014"/>
    <cellStyle name="Input 3 4 2 5" xfId="17015"/>
    <cellStyle name="Input 3 4 2 5 2" xfId="17016"/>
    <cellStyle name="Input 3 4 2 5 2 2" xfId="17017"/>
    <cellStyle name="Input 3 4 2 5 3" xfId="17018"/>
    <cellStyle name="Input 3 4 2 5 3 2" xfId="17019"/>
    <cellStyle name="Input 3 4 2 5 3 2 2" xfId="17020"/>
    <cellStyle name="Input 3 4 2 5 3 3" xfId="17021"/>
    <cellStyle name="Input 3 4 2 5 4" xfId="17022"/>
    <cellStyle name="Input 3 4 2 5 5" xfId="17023"/>
    <cellStyle name="Input 3 4 2 6" xfId="17024"/>
    <cellStyle name="Input 3 4 2 6 2" xfId="17025"/>
    <cellStyle name="Input 3 4 2 6 2 2" xfId="17026"/>
    <cellStyle name="Input 3 4 2 6 3" xfId="17027"/>
    <cellStyle name="Input 3 4 2 6 3 2" xfId="17028"/>
    <cellStyle name="Input 3 4 2 6 3 2 2" xfId="17029"/>
    <cellStyle name="Input 3 4 2 6 3 3" xfId="17030"/>
    <cellStyle name="Input 3 4 2 6 4" xfId="17031"/>
    <cellStyle name="Input 3 4 2 6 5" xfId="17032"/>
    <cellStyle name="Input 3 4 2 7" xfId="17033"/>
    <cellStyle name="Input 3 4 2 7 2" xfId="17034"/>
    <cellStyle name="Input 3 4 2 7 2 2" xfId="17035"/>
    <cellStyle name="Input 3 4 2 7 3" xfId="17036"/>
    <cellStyle name="Input 3 4 2 7 3 2" xfId="17037"/>
    <cellStyle name="Input 3 4 2 7 3 2 2" xfId="17038"/>
    <cellStyle name="Input 3 4 2 7 3 3" xfId="17039"/>
    <cellStyle name="Input 3 4 2 7 4" xfId="17040"/>
    <cellStyle name="Input 3 4 2 7 5" xfId="17041"/>
    <cellStyle name="Input 3 4 2 8" xfId="17042"/>
    <cellStyle name="Input 3 4 2 8 2" xfId="17043"/>
    <cellStyle name="Input 3 4 2 8 2 2" xfId="17044"/>
    <cellStyle name="Input 3 4 2 8 3" xfId="17045"/>
    <cellStyle name="Input 3 4 2 8 3 2" xfId="17046"/>
    <cellStyle name="Input 3 4 2 8 3 2 2" xfId="17047"/>
    <cellStyle name="Input 3 4 2 8 3 3" xfId="17048"/>
    <cellStyle name="Input 3 4 2 8 4" xfId="17049"/>
    <cellStyle name="Input 3 4 2 8 5" xfId="17050"/>
    <cellStyle name="Input 3 4 2 9" xfId="17051"/>
    <cellStyle name="Input 3 4 2 9 2" xfId="17052"/>
    <cellStyle name="Input 3 4 2_Subsidy" xfId="17053"/>
    <cellStyle name="Input 3 4 3" xfId="17054"/>
    <cellStyle name="Input 3 4 3 10" xfId="17055"/>
    <cellStyle name="Input 3 4 3 11" xfId="17056"/>
    <cellStyle name="Input 3 4 3 2" xfId="17057"/>
    <cellStyle name="Input 3 4 3 2 10" xfId="17058"/>
    <cellStyle name="Input 3 4 3 2 2" xfId="17059"/>
    <cellStyle name="Input 3 4 3 2 2 2" xfId="17060"/>
    <cellStyle name="Input 3 4 3 2 2 2 2" xfId="17061"/>
    <cellStyle name="Input 3 4 3 2 2 3" xfId="17062"/>
    <cellStyle name="Input 3 4 3 2 2 3 2" xfId="17063"/>
    <cellStyle name="Input 3 4 3 2 2 3 2 2" xfId="17064"/>
    <cellStyle name="Input 3 4 3 2 2 3 3" xfId="17065"/>
    <cellStyle name="Input 3 4 3 2 2 4" xfId="17066"/>
    <cellStyle name="Input 3 4 3 2 2 5" xfId="17067"/>
    <cellStyle name="Input 3 4 3 2 3" xfId="17068"/>
    <cellStyle name="Input 3 4 3 2 3 2" xfId="17069"/>
    <cellStyle name="Input 3 4 3 2 3 2 2" xfId="17070"/>
    <cellStyle name="Input 3 4 3 2 3 3" xfId="17071"/>
    <cellStyle name="Input 3 4 3 2 3 3 2" xfId="17072"/>
    <cellStyle name="Input 3 4 3 2 3 3 2 2" xfId="17073"/>
    <cellStyle name="Input 3 4 3 2 3 3 3" xfId="17074"/>
    <cellStyle name="Input 3 4 3 2 3 4" xfId="17075"/>
    <cellStyle name="Input 3 4 3 2 3 5" xfId="17076"/>
    <cellStyle name="Input 3 4 3 2 4" xfId="17077"/>
    <cellStyle name="Input 3 4 3 2 4 2" xfId="17078"/>
    <cellStyle name="Input 3 4 3 2 4 2 2" xfId="17079"/>
    <cellStyle name="Input 3 4 3 2 4 3" xfId="17080"/>
    <cellStyle name="Input 3 4 3 2 4 3 2" xfId="17081"/>
    <cellStyle name="Input 3 4 3 2 4 3 2 2" xfId="17082"/>
    <cellStyle name="Input 3 4 3 2 4 3 3" xfId="17083"/>
    <cellStyle name="Input 3 4 3 2 4 4" xfId="17084"/>
    <cellStyle name="Input 3 4 3 2 4 5" xfId="17085"/>
    <cellStyle name="Input 3 4 3 2 5" xfId="17086"/>
    <cellStyle name="Input 3 4 3 2 5 2" xfId="17087"/>
    <cellStyle name="Input 3 4 3 2 5 2 2" xfId="17088"/>
    <cellStyle name="Input 3 4 3 2 5 3" xfId="17089"/>
    <cellStyle name="Input 3 4 3 2 5 3 2" xfId="17090"/>
    <cellStyle name="Input 3 4 3 2 5 3 2 2" xfId="17091"/>
    <cellStyle name="Input 3 4 3 2 5 3 3" xfId="17092"/>
    <cellStyle name="Input 3 4 3 2 5 4" xfId="17093"/>
    <cellStyle name="Input 3 4 3 2 5 5" xfId="17094"/>
    <cellStyle name="Input 3 4 3 2 6" xfId="17095"/>
    <cellStyle name="Input 3 4 3 2 6 2" xfId="17096"/>
    <cellStyle name="Input 3 4 3 2 6 2 2" xfId="17097"/>
    <cellStyle name="Input 3 4 3 2 6 3" xfId="17098"/>
    <cellStyle name="Input 3 4 3 2 6 3 2" xfId="17099"/>
    <cellStyle name="Input 3 4 3 2 6 3 2 2" xfId="17100"/>
    <cellStyle name="Input 3 4 3 2 6 3 3" xfId="17101"/>
    <cellStyle name="Input 3 4 3 2 6 4" xfId="17102"/>
    <cellStyle name="Input 3 4 3 2 6 5" xfId="17103"/>
    <cellStyle name="Input 3 4 3 2 7" xfId="17104"/>
    <cellStyle name="Input 3 4 3 2 7 2" xfId="17105"/>
    <cellStyle name="Input 3 4 3 2 8" xfId="17106"/>
    <cellStyle name="Input 3 4 3 2 8 2" xfId="17107"/>
    <cellStyle name="Input 3 4 3 2 8 2 2" xfId="17108"/>
    <cellStyle name="Input 3 4 3 2 8 3" xfId="17109"/>
    <cellStyle name="Input 3 4 3 2 9" xfId="17110"/>
    <cellStyle name="Input 3 4 3 3" xfId="17111"/>
    <cellStyle name="Input 3 4 3 3 2" xfId="17112"/>
    <cellStyle name="Input 3 4 3 3 2 2" xfId="17113"/>
    <cellStyle name="Input 3 4 3 3 2 2 2" xfId="17114"/>
    <cellStyle name="Input 3 4 3 3 2 3" xfId="17115"/>
    <cellStyle name="Input 3 4 3 3 2 3 2" xfId="17116"/>
    <cellStyle name="Input 3 4 3 3 2 3 2 2" xfId="17117"/>
    <cellStyle name="Input 3 4 3 3 2 3 3" xfId="17118"/>
    <cellStyle name="Input 3 4 3 3 2 4" xfId="17119"/>
    <cellStyle name="Input 3 4 3 3 2 5" xfId="17120"/>
    <cellStyle name="Input 3 4 3 3 3" xfId="17121"/>
    <cellStyle name="Input 3 4 3 3 3 2" xfId="17122"/>
    <cellStyle name="Input 3 4 3 3 4" xfId="17123"/>
    <cellStyle name="Input 3 4 3 3 4 2" xfId="17124"/>
    <cellStyle name="Input 3 4 3 3 4 2 2" xfId="17125"/>
    <cellStyle name="Input 3 4 3 3 4 3" xfId="17126"/>
    <cellStyle name="Input 3 4 3 3 5" xfId="17127"/>
    <cellStyle name="Input 3 4 3 3 6" xfId="17128"/>
    <cellStyle name="Input 3 4 3 4" xfId="17129"/>
    <cellStyle name="Input 3 4 3 4 2" xfId="17130"/>
    <cellStyle name="Input 3 4 3 4 2 2" xfId="17131"/>
    <cellStyle name="Input 3 4 3 4 3" xfId="17132"/>
    <cellStyle name="Input 3 4 3 4 3 2" xfId="17133"/>
    <cellStyle name="Input 3 4 3 4 3 2 2" xfId="17134"/>
    <cellStyle name="Input 3 4 3 4 3 3" xfId="17135"/>
    <cellStyle name="Input 3 4 3 4 4" xfId="17136"/>
    <cellStyle name="Input 3 4 3 4 5" xfId="17137"/>
    <cellStyle name="Input 3 4 3 5" xfId="17138"/>
    <cellStyle name="Input 3 4 3 5 2" xfId="17139"/>
    <cellStyle name="Input 3 4 3 5 2 2" xfId="17140"/>
    <cellStyle name="Input 3 4 3 5 3" xfId="17141"/>
    <cellStyle name="Input 3 4 3 5 3 2" xfId="17142"/>
    <cellStyle name="Input 3 4 3 5 3 2 2" xfId="17143"/>
    <cellStyle name="Input 3 4 3 5 3 3" xfId="17144"/>
    <cellStyle name="Input 3 4 3 5 4" xfId="17145"/>
    <cellStyle name="Input 3 4 3 5 5" xfId="17146"/>
    <cellStyle name="Input 3 4 3 6" xfId="17147"/>
    <cellStyle name="Input 3 4 3 6 2" xfId="17148"/>
    <cellStyle name="Input 3 4 3 6 2 2" xfId="17149"/>
    <cellStyle name="Input 3 4 3 6 3" xfId="17150"/>
    <cellStyle name="Input 3 4 3 6 3 2" xfId="17151"/>
    <cellStyle name="Input 3 4 3 6 3 2 2" xfId="17152"/>
    <cellStyle name="Input 3 4 3 6 3 3" xfId="17153"/>
    <cellStyle name="Input 3 4 3 6 4" xfId="17154"/>
    <cellStyle name="Input 3 4 3 6 5" xfId="17155"/>
    <cellStyle name="Input 3 4 3 7" xfId="17156"/>
    <cellStyle name="Input 3 4 3 7 2" xfId="17157"/>
    <cellStyle name="Input 3 4 3 7 2 2" xfId="17158"/>
    <cellStyle name="Input 3 4 3 7 3" xfId="17159"/>
    <cellStyle name="Input 3 4 3 7 3 2" xfId="17160"/>
    <cellStyle name="Input 3 4 3 7 3 2 2" xfId="17161"/>
    <cellStyle name="Input 3 4 3 7 3 3" xfId="17162"/>
    <cellStyle name="Input 3 4 3 7 4" xfId="17163"/>
    <cellStyle name="Input 3 4 3 7 5" xfId="17164"/>
    <cellStyle name="Input 3 4 3 8" xfId="17165"/>
    <cellStyle name="Input 3 4 3 8 2" xfId="17166"/>
    <cellStyle name="Input 3 4 3 9" xfId="17167"/>
    <cellStyle name="Input 3 4 3 9 2" xfId="17168"/>
    <cellStyle name="Input 3 4 3 9 2 2" xfId="17169"/>
    <cellStyle name="Input 3 4 3 9 3" xfId="17170"/>
    <cellStyle name="Input 3 4 4" xfId="17171"/>
    <cellStyle name="Input 3 4 4 10" xfId="17172"/>
    <cellStyle name="Input 3 4 4 11" xfId="17173"/>
    <cellStyle name="Input 3 4 4 2" xfId="17174"/>
    <cellStyle name="Input 3 4 4 2 10" xfId="17175"/>
    <cellStyle name="Input 3 4 4 2 2" xfId="17176"/>
    <cellStyle name="Input 3 4 4 2 2 2" xfId="17177"/>
    <cellStyle name="Input 3 4 4 2 2 2 2" xfId="17178"/>
    <cellStyle name="Input 3 4 4 2 2 3" xfId="17179"/>
    <cellStyle name="Input 3 4 4 2 2 3 2" xfId="17180"/>
    <cellStyle name="Input 3 4 4 2 2 3 2 2" xfId="17181"/>
    <cellStyle name="Input 3 4 4 2 2 3 3" xfId="17182"/>
    <cellStyle name="Input 3 4 4 2 2 4" xfId="17183"/>
    <cellStyle name="Input 3 4 4 2 2 5" xfId="17184"/>
    <cellStyle name="Input 3 4 4 2 3" xfId="17185"/>
    <cellStyle name="Input 3 4 4 2 3 2" xfId="17186"/>
    <cellStyle name="Input 3 4 4 2 3 2 2" xfId="17187"/>
    <cellStyle name="Input 3 4 4 2 3 3" xfId="17188"/>
    <cellStyle name="Input 3 4 4 2 3 3 2" xfId="17189"/>
    <cellStyle name="Input 3 4 4 2 3 3 2 2" xfId="17190"/>
    <cellStyle name="Input 3 4 4 2 3 3 3" xfId="17191"/>
    <cellStyle name="Input 3 4 4 2 3 4" xfId="17192"/>
    <cellStyle name="Input 3 4 4 2 3 5" xfId="17193"/>
    <cellStyle name="Input 3 4 4 2 4" xfId="17194"/>
    <cellStyle name="Input 3 4 4 2 4 2" xfId="17195"/>
    <cellStyle name="Input 3 4 4 2 4 2 2" xfId="17196"/>
    <cellStyle name="Input 3 4 4 2 4 3" xfId="17197"/>
    <cellStyle name="Input 3 4 4 2 4 3 2" xfId="17198"/>
    <cellStyle name="Input 3 4 4 2 4 3 2 2" xfId="17199"/>
    <cellStyle name="Input 3 4 4 2 4 3 3" xfId="17200"/>
    <cellStyle name="Input 3 4 4 2 4 4" xfId="17201"/>
    <cellStyle name="Input 3 4 4 2 4 5" xfId="17202"/>
    <cellStyle name="Input 3 4 4 2 5" xfId="17203"/>
    <cellStyle name="Input 3 4 4 2 5 2" xfId="17204"/>
    <cellStyle name="Input 3 4 4 2 5 2 2" xfId="17205"/>
    <cellStyle name="Input 3 4 4 2 5 3" xfId="17206"/>
    <cellStyle name="Input 3 4 4 2 5 3 2" xfId="17207"/>
    <cellStyle name="Input 3 4 4 2 5 3 2 2" xfId="17208"/>
    <cellStyle name="Input 3 4 4 2 5 3 3" xfId="17209"/>
    <cellStyle name="Input 3 4 4 2 5 4" xfId="17210"/>
    <cellStyle name="Input 3 4 4 2 5 5" xfId="17211"/>
    <cellStyle name="Input 3 4 4 2 6" xfId="17212"/>
    <cellStyle name="Input 3 4 4 2 6 2" xfId="17213"/>
    <cellStyle name="Input 3 4 4 2 6 2 2" xfId="17214"/>
    <cellStyle name="Input 3 4 4 2 6 3" xfId="17215"/>
    <cellStyle name="Input 3 4 4 2 6 3 2" xfId="17216"/>
    <cellStyle name="Input 3 4 4 2 6 3 2 2" xfId="17217"/>
    <cellStyle name="Input 3 4 4 2 6 3 3" xfId="17218"/>
    <cellStyle name="Input 3 4 4 2 6 4" xfId="17219"/>
    <cellStyle name="Input 3 4 4 2 6 5" xfId="17220"/>
    <cellStyle name="Input 3 4 4 2 7" xfId="17221"/>
    <cellStyle name="Input 3 4 4 2 7 2" xfId="17222"/>
    <cellStyle name="Input 3 4 4 2 8" xfId="17223"/>
    <cellStyle name="Input 3 4 4 2 8 2" xfId="17224"/>
    <cellStyle name="Input 3 4 4 2 8 2 2" xfId="17225"/>
    <cellStyle name="Input 3 4 4 2 8 3" xfId="17226"/>
    <cellStyle name="Input 3 4 4 2 9" xfId="17227"/>
    <cellStyle name="Input 3 4 4 3" xfId="17228"/>
    <cellStyle name="Input 3 4 4 3 2" xfId="17229"/>
    <cellStyle name="Input 3 4 4 3 2 2" xfId="17230"/>
    <cellStyle name="Input 3 4 4 3 2 2 2" xfId="17231"/>
    <cellStyle name="Input 3 4 4 3 2 3" xfId="17232"/>
    <cellStyle name="Input 3 4 4 3 2 3 2" xfId="17233"/>
    <cellStyle name="Input 3 4 4 3 2 3 2 2" xfId="17234"/>
    <cellStyle name="Input 3 4 4 3 2 3 3" xfId="17235"/>
    <cellStyle name="Input 3 4 4 3 2 4" xfId="17236"/>
    <cellStyle name="Input 3 4 4 3 2 5" xfId="17237"/>
    <cellStyle name="Input 3 4 4 3 3" xfId="17238"/>
    <cellStyle name="Input 3 4 4 3 3 2" xfId="17239"/>
    <cellStyle name="Input 3 4 4 3 4" xfId="17240"/>
    <cellStyle name="Input 3 4 4 3 4 2" xfId="17241"/>
    <cellStyle name="Input 3 4 4 3 4 2 2" xfId="17242"/>
    <cellStyle name="Input 3 4 4 3 4 3" xfId="17243"/>
    <cellStyle name="Input 3 4 4 3 5" xfId="17244"/>
    <cellStyle name="Input 3 4 4 3 6" xfId="17245"/>
    <cellStyle name="Input 3 4 4 4" xfId="17246"/>
    <cellStyle name="Input 3 4 4 4 2" xfId="17247"/>
    <cellStyle name="Input 3 4 4 4 2 2" xfId="17248"/>
    <cellStyle name="Input 3 4 4 4 3" xfId="17249"/>
    <cellStyle name="Input 3 4 4 4 3 2" xfId="17250"/>
    <cellStyle name="Input 3 4 4 4 3 2 2" xfId="17251"/>
    <cellStyle name="Input 3 4 4 4 3 3" xfId="17252"/>
    <cellStyle name="Input 3 4 4 4 4" xfId="17253"/>
    <cellStyle name="Input 3 4 4 4 5" xfId="17254"/>
    <cellStyle name="Input 3 4 4 5" xfId="17255"/>
    <cellStyle name="Input 3 4 4 5 2" xfId="17256"/>
    <cellStyle name="Input 3 4 4 5 2 2" xfId="17257"/>
    <cellStyle name="Input 3 4 4 5 3" xfId="17258"/>
    <cellStyle name="Input 3 4 4 5 3 2" xfId="17259"/>
    <cellStyle name="Input 3 4 4 5 3 2 2" xfId="17260"/>
    <cellStyle name="Input 3 4 4 5 3 3" xfId="17261"/>
    <cellStyle name="Input 3 4 4 5 4" xfId="17262"/>
    <cellStyle name="Input 3 4 4 5 5" xfId="17263"/>
    <cellStyle name="Input 3 4 4 6" xfId="17264"/>
    <cellStyle name="Input 3 4 4 6 2" xfId="17265"/>
    <cellStyle name="Input 3 4 4 6 2 2" xfId="17266"/>
    <cellStyle name="Input 3 4 4 6 3" xfId="17267"/>
    <cellStyle name="Input 3 4 4 6 3 2" xfId="17268"/>
    <cellStyle name="Input 3 4 4 6 3 2 2" xfId="17269"/>
    <cellStyle name="Input 3 4 4 6 3 3" xfId="17270"/>
    <cellStyle name="Input 3 4 4 6 4" xfId="17271"/>
    <cellStyle name="Input 3 4 4 6 5" xfId="17272"/>
    <cellStyle name="Input 3 4 4 7" xfId="17273"/>
    <cellStyle name="Input 3 4 4 7 2" xfId="17274"/>
    <cellStyle name="Input 3 4 4 7 2 2" xfId="17275"/>
    <cellStyle name="Input 3 4 4 7 3" xfId="17276"/>
    <cellStyle name="Input 3 4 4 7 3 2" xfId="17277"/>
    <cellStyle name="Input 3 4 4 7 3 2 2" xfId="17278"/>
    <cellStyle name="Input 3 4 4 7 3 3" xfId="17279"/>
    <cellStyle name="Input 3 4 4 7 4" xfId="17280"/>
    <cellStyle name="Input 3 4 4 7 5" xfId="17281"/>
    <cellStyle name="Input 3 4 4 8" xfId="17282"/>
    <cellStyle name="Input 3 4 4 8 2" xfId="17283"/>
    <cellStyle name="Input 3 4 4 9" xfId="17284"/>
    <cellStyle name="Input 3 4 4 9 2" xfId="17285"/>
    <cellStyle name="Input 3 4 4 9 2 2" xfId="17286"/>
    <cellStyle name="Input 3 4 4 9 3" xfId="17287"/>
    <cellStyle name="Input 3 4 5" xfId="17288"/>
    <cellStyle name="Input 3 4 5 10" xfId="17289"/>
    <cellStyle name="Input 3 4 5 11" xfId="17290"/>
    <cellStyle name="Input 3 4 5 2" xfId="17291"/>
    <cellStyle name="Input 3 4 5 2 10" xfId="17292"/>
    <cellStyle name="Input 3 4 5 2 2" xfId="17293"/>
    <cellStyle name="Input 3 4 5 2 2 2" xfId="17294"/>
    <cellStyle name="Input 3 4 5 2 2 2 2" xfId="17295"/>
    <cellStyle name="Input 3 4 5 2 2 3" xfId="17296"/>
    <cellStyle name="Input 3 4 5 2 2 3 2" xfId="17297"/>
    <cellStyle name="Input 3 4 5 2 2 3 2 2" xfId="17298"/>
    <cellStyle name="Input 3 4 5 2 2 3 3" xfId="17299"/>
    <cellStyle name="Input 3 4 5 2 2 4" xfId="17300"/>
    <cellStyle name="Input 3 4 5 2 2 5" xfId="17301"/>
    <cellStyle name="Input 3 4 5 2 3" xfId="17302"/>
    <cellStyle name="Input 3 4 5 2 3 2" xfId="17303"/>
    <cellStyle name="Input 3 4 5 2 3 2 2" xfId="17304"/>
    <cellStyle name="Input 3 4 5 2 3 3" xfId="17305"/>
    <cellStyle name="Input 3 4 5 2 3 3 2" xfId="17306"/>
    <cellStyle name="Input 3 4 5 2 3 3 2 2" xfId="17307"/>
    <cellStyle name="Input 3 4 5 2 3 3 3" xfId="17308"/>
    <cellStyle name="Input 3 4 5 2 3 4" xfId="17309"/>
    <cellStyle name="Input 3 4 5 2 3 5" xfId="17310"/>
    <cellStyle name="Input 3 4 5 2 4" xfId="17311"/>
    <cellStyle name="Input 3 4 5 2 4 2" xfId="17312"/>
    <cellStyle name="Input 3 4 5 2 4 2 2" xfId="17313"/>
    <cellStyle name="Input 3 4 5 2 4 3" xfId="17314"/>
    <cellStyle name="Input 3 4 5 2 4 3 2" xfId="17315"/>
    <cellStyle name="Input 3 4 5 2 4 3 2 2" xfId="17316"/>
    <cellStyle name="Input 3 4 5 2 4 3 3" xfId="17317"/>
    <cellStyle name="Input 3 4 5 2 4 4" xfId="17318"/>
    <cellStyle name="Input 3 4 5 2 4 5" xfId="17319"/>
    <cellStyle name="Input 3 4 5 2 5" xfId="17320"/>
    <cellStyle name="Input 3 4 5 2 5 2" xfId="17321"/>
    <cellStyle name="Input 3 4 5 2 5 2 2" xfId="17322"/>
    <cellStyle name="Input 3 4 5 2 5 3" xfId="17323"/>
    <cellStyle name="Input 3 4 5 2 5 3 2" xfId="17324"/>
    <cellStyle name="Input 3 4 5 2 5 3 2 2" xfId="17325"/>
    <cellStyle name="Input 3 4 5 2 5 3 3" xfId="17326"/>
    <cellStyle name="Input 3 4 5 2 5 4" xfId="17327"/>
    <cellStyle name="Input 3 4 5 2 5 5" xfId="17328"/>
    <cellStyle name="Input 3 4 5 2 6" xfId="17329"/>
    <cellStyle name="Input 3 4 5 2 6 2" xfId="17330"/>
    <cellStyle name="Input 3 4 5 2 6 2 2" xfId="17331"/>
    <cellStyle name="Input 3 4 5 2 6 3" xfId="17332"/>
    <cellStyle name="Input 3 4 5 2 6 3 2" xfId="17333"/>
    <cellStyle name="Input 3 4 5 2 6 3 2 2" xfId="17334"/>
    <cellStyle name="Input 3 4 5 2 6 3 3" xfId="17335"/>
    <cellStyle name="Input 3 4 5 2 6 4" xfId="17336"/>
    <cellStyle name="Input 3 4 5 2 6 5" xfId="17337"/>
    <cellStyle name="Input 3 4 5 2 7" xfId="17338"/>
    <cellStyle name="Input 3 4 5 2 7 2" xfId="17339"/>
    <cellStyle name="Input 3 4 5 2 8" xfId="17340"/>
    <cellStyle name="Input 3 4 5 2 8 2" xfId="17341"/>
    <cellStyle name="Input 3 4 5 2 8 2 2" xfId="17342"/>
    <cellStyle name="Input 3 4 5 2 8 3" xfId="17343"/>
    <cellStyle name="Input 3 4 5 2 9" xfId="17344"/>
    <cellStyle name="Input 3 4 5 3" xfId="17345"/>
    <cellStyle name="Input 3 4 5 3 2" xfId="17346"/>
    <cellStyle name="Input 3 4 5 3 2 2" xfId="17347"/>
    <cellStyle name="Input 3 4 5 3 2 2 2" xfId="17348"/>
    <cellStyle name="Input 3 4 5 3 2 3" xfId="17349"/>
    <cellStyle name="Input 3 4 5 3 2 3 2" xfId="17350"/>
    <cellStyle name="Input 3 4 5 3 2 3 2 2" xfId="17351"/>
    <cellStyle name="Input 3 4 5 3 2 3 3" xfId="17352"/>
    <cellStyle name="Input 3 4 5 3 2 4" xfId="17353"/>
    <cellStyle name="Input 3 4 5 3 2 5" xfId="17354"/>
    <cellStyle name="Input 3 4 5 3 3" xfId="17355"/>
    <cellStyle name="Input 3 4 5 3 3 2" xfId="17356"/>
    <cellStyle name="Input 3 4 5 3 4" xfId="17357"/>
    <cellStyle name="Input 3 4 5 3 4 2" xfId="17358"/>
    <cellStyle name="Input 3 4 5 3 4 2 2" xfId="17359"/>
    <cellStyle name="Input 3 4 5 3 4 3" xfId="17360"/>
    <cellStyle name="Input 3 4 5 3 5" xfId="17361"/>
    <cellStyle name="Input 3 4 5 3 6" xfId="17362"/>
    <cellStyle name="Input 3 4 5 4" xfId="17363"/>
    <cellStyle name="Input 3 4 5 4 2" xfId="17364"/>
    <cellStyle name="Input 3 4 5 4 2 2" xfId="17365"/>
    <cellStyle name="Input 3 4 5 4 3" xfId="17366"/>
    <cellStyle name="Input 3 4 5 4 3 2" xfId="17367"/>
    <cellStyle name="Input 3 4 5 4 3 2 2" xfId="17368"/>
    <cellStyle name="Input 3 4 5 4 3 3" xfId="17369"/>
    <cellStyle name="Input 3 4 5 4 4" xfId="17370"/>
    <cellStyle name="Input 3 4 5 4 5" xfId="17371"/>
    <cellStyle name="Input 3 4 5 5" xfId="17372"/>
    <cellStyle name="Input 3 4 5 5 2" xfId="17373"/>
    <cellStyle name="Input 3 4 5 5 2 2" xfId="17374"/>
    <cellStyle name="Input 3 4 5 5 3" xfId="17375"/>
    <cellStyle name="Input 3 4 5 5 3 2" xfId="17376"/>
    <cellStyle name="Input 3 4 5 5 3 2 2" xfId="17377"/>
    <cellStyle name="Input 3 4 5 5 3 3" xfId="17378"/>
    <cellStyle name="Input 3 4 5 5 4" xfId="17379"/>
    <cellStyle name="Input 3 4 5 5 5" xfId="17380"/>
    <cellStyle name="Input 3 4 5 6" xfId="17381"/>
    <cellStyle name="Input 3 4 5 6 2" xfId="17382"/>
    <cellStyle name="Input 3 4 5 6 2 2" xfId="17383"/>
    <cellStyle name="Input 3 4 5 6 3" xfId="17384"/>
    <cellStyle name="Input 3 4 5 6 3 2" xfId="17385"/>
    <cellStyle name="Input 3 4 5 6 3 2 2" xfId="17386"/>
    <cellStyle name="Input 3 4 5 6 3 3" xfId="17387"/>
    <cellStyle name="Input 3 4 5 6 4" xfId="17388"/>
    <cellStyle name="Input 3 4 5 6 5" xfId="17389"/>
    <cellStyle name="Input 3 4 5 7" xfId="17390"/>
    <cellStyle name="Input 3 4 5 7 2" xfId="17391"/>
    <cellStyle name="Input 3 4 5 7 2 2" xfId="17392"/>
    <cellStyle name="Input 3 4 5 7 3" xfId="17393"/>
    <cellStyle name="Input 3 4 5 7 3 2" xfId="17394"/>
    <cellStyle name="Input 3 4 5 7 3 2 2" xfId="17395"/>
    <cellStyle name="Input 3 4 5 7 3 3" xfId="17396"/>
    <cellStyle name="Input 3 4 5 7 4" xfId="17397"/>
    <cellStyle name="Input 3 4 5 7 5" xfId="17398"/>
    <cellStyle name="Input 3 4 5 8" xfId="17399"/>
    <cellStyle name="Input 3 4 5 8 2" xfId="17400"/>
    <cellStyle name="Input 3 4 5 9" xfId="17401"/>
    <cellStyle name="Input 3 4 5 9 2" xfId="17402"/>
    <cellStyle name="Input 3 4 5 9 2 2" xfId="17403"/>
    <cellStyle name="Input 3 4 5 9 3" xfId="17404"/>
    <cellStyle name="Input 3 4 6" xfId="17405"/>
    <cellStyle name="Input 3 4 6 10" xfId="17406"/>
    <cellStyle name="Input 3 4 6 11" xfId="17407"/>
    <cellStyle name="Input 3 4 6 2" xfId="17408"/>
    <cellStyle name="Input 3 4 6 2 10" xfId="17409"/>
    <cellStyle name="Input 3 4 6 2 2" xfId="17410"/>
    <cellStyle name="Input 3 4 6 2 2 2" xfId="17411"/>
    <cellStyle name="Input 3 4 6 2 2 2 2" xfId="17412"/>
    <cellStyle name="Input 3 4 6 2 2 3" xfId="17413"/>
    <cellStyle name="Input 3 4 6 2 2 3 2" xfId="17414"/>
    <cellStyle name="Input 3 4 6 2 2 3 2 2" xfId="17415"/>
    <cellStyle name="Input 3 4 6 2 2 3 3" xfId="17416"/>
    <cellStyle name="Input 3 4 6 2 2 4" xfId="17417"/>
    <cellStyle name="Input 3 4 6 2 2 5" xfId="17418"/>
    <cellStyle name="Input 3 4 6 2 3" xfId="17419"/>
    <cellStyle name="Input 3 4 6 2 3 2" xfId="17420"/>
    <cellStyle name="Input 3 4 6 2 3 2 2" xfId="17421"/>
    <cellStyle name="Input 3 4 6 2 3 3" xfId="17422"/>
    <cellStyle name="Input 3 4 6 2 3 3 2" xfId="17423"/>
    <cellStyle name="Input 3 4 6 2 3 3 2 2" xfId="17424"/>
    <cellStyle name="Input 3 4 6 2 3 3 3" xfId="17425"/>
    <cellStyle name="Input 3 4 6 2 3 4" xfId="17426"/>
    <cellStyle name="Input 3 4 6 2 3 5" xfId="17427"/>
    <cellStyle name="Input 3 4 6 2 4" xfId="17428"/>
    <cellStyle name="Input 3 4 6 2 4 2" xfId="17429"/>
    <cellStyle name="Input 3 4 6 2 4 2 2" xfId="17430"/>
    <cellStyle name="Input 3 4 6 2 4 3" xfId="17431"/>
    <cellStyle name="Input 3 4 6 2 4 3 2" xfId="17432"/>
    <cellStyle name="Input 3 4 6 2 4 3 2 2" xfId="17433"/>
    <cellStyle name="Input 3 4 6 2 4 3 3" xfId="17434"/>
    <cellStyle name="Input 3 4 6 2 4 4" xfId="17435"/>
    <cellStyle name="Input 3 4 6 2 4 5" xfId="17436"/>
    <cellStyle name="Input 3 4 6 2 5" xfId="17437"/>
    <cellStyle name="Input 3 4 6 2 5 2" xfId="17438"/>
    <cellStyle name="Input 3 4 6 2 5 2 2" xfId="17439"/>
    <cellStyle name="Input 3 4 6 2 5 3" xfId="17440"/>
    <cellStyle name="Input 3 4 6 2 5 3 2" xfId="17441"/>
    <cellStyle name="Input 3 4 6 2 5 3 2 2" xfId="17442"/>
    <cellStyle name="Input 3 4 6 2 5 3 3" xfId="17443"/>
    <cellStyle name="Input 3 4 6 2 5 4" xfId="17444"/>
    <cellStyle name="Input 3 4 6 2 5 5" xfId="17445"/>
    <cellStyle name="Input 3 4 6 2 6" xfId="17446"/>
    <cellStyle name="Input 3 4 6 2 6 2" xfId="17447"/>
    <cellStyle name="Input 3 4 6 2 6 2 2" xfId="17448"/>
    <cellStyle name="Input 3 4 6 2 6 3" xfId="17449"/>
    <cellStyle name="Input 3 4 6 2 6 3 2" xfId="17450"/>
    <cellStyle name="Input 3 4 6 2 6 3 2 2" xfId="17451"/>
    <cellStyle name="Input 3 4 6 2 6 3 3" xfId="17452"/>
    <cellStyle name="Input 3 4 6 2 6 4" xfId="17453"/>
    <cellStyle name="Input 3 4 6 2 6 5" xfId="17454"/>
    <cellStyle name="Input 3 4 6 2 7" xfId="17455"/>
    <cellStyle name="Input 3 4 6 2 7 2" xfId="17456"/>
    <cellStyle name="Input 3 4 6 2 8" xfId="17457"/>
    <cellStyle name="Input 3 4 6 2 8 2" xfId="17458"/>
    <cellStyle name="Input 3 4 6 2 8 2 2" xfId="17459"/>
    <cellStyle name="Input 3 4 6 2 8 3" xfId="17460"/>
    <cellStyle name="Input 3 4 6 2 9" xfId="17461"/>
    <cellStyle name="Input 3 4 6 3" xfId="17462"/>
    <cellStyle name="Input 3 4 6 3 2" xfId="17463"/>
    <cellStyle name="Input 3 4 6 3 2 2" xfId="17464"/>
    <cellStyle name="Input 3 4 6 3 2 2 2" xfId="17465"/>
    <cellStyle name="Input 3 4 6 3 2 3" xfId="17466"/>
    <cellStyle name="Input 3 4 6 3 2 3 2" xfId="17467"/>
    <cellStyle name="Input 3 4 6 3 2 3 2 2" xfId="17468"/>
    <cellStyle name="Input 3 4 6 3 2 3 3" xfId="17469"/>
    <cellStyle name="Input 3 4 6 3 2 4" xfId="17470"/>
    <cellStyle name="Input 3 4 6 3 2 5" xfId="17471"/>
    <cellStyle name="Input 3 4 6 3 3" xfId="17472"/>
    <cellStyle name="Input 3 4 6 3 3 2" xfId="17473"/>
    <cellStyle name="Input 3 4 6 3 4" xfId="17474"/>
    <cellStyle name="Input 3 4 6 3 4 2" xfId="17475"/>
    <cellStyle name="Input 3 4 6 3 4 2 2" xfId="17476"/>
    <cellStyle name="Input 3 4 6 3 4 3" xfId="17477"/>
    <cellStyle name="Input 3 4 6 3 5" xfId="17478"/>
    <cellStyle name="Input 3 4 6 3 6" xfId="17479"/>
    <cellStyle name="Input 3 4 6 4" xfId="17480"/>
    <cellStyle name="Input 3 4 6 4 2" xfId="17481"/>
    <cellStyle name="Input 3 4 6 4 2 2" xfId="17482"/>
    <cellStyle name="Input 3 4 6 4 3" xfId="17483"/>
    <cellStyle name="Input 3 4 6 4 3 2" xfId="17484"/>
    <cellStyle name="Input 3 4 6 4 3 2 2" xfId="17485"/>
    <cellStyle name="Input 3 4 6 4 3 3" xfId="17486"/>
    <cellStyle name="Input 3 4 6 4 4" xfId="17487"/>
    <cellStyle name="Input 3 4 6 4 5" xfId="17488"/>
    <cellStyle name="Input 3 4 6 5" xfId="17489"/>
    <cellStyle name="Input 3 4 6 5 2" xfId="17490"/>
    <cellStyle name="Input 3 4 6 5 2 2" xfId="17491"/>
    <cellStyle name="Input 3 4 6 5 3" xfId="17492"/>
    <cellStyle name="Input 3 4 6 5 3 2" xfId="17493"/>
    <cellStyle name="Input 3 4 6 5 3 2 2" xfId="17494"/>
    <cellStyle name="Input 3 4 6 5 3 3" xfId="17495"/>
    <cellStyle name="Input 3 4 6 5 4" xfId="17496"/>
    <cellStyle name="Input 3 4 6 5 5" xfId="17497"/>
    <cellStyle name="Input 3 4 6 6" xfId="17498"/>
    <cellStyle name="Input 3 4 6 6 2" xfId="17499"/>
    <cellStyle name="Input 3 4 6 6 2 2" xfId="17500"/>
    <cellStyle name="Input 3 4 6 6 3" xfId="17501"/>
    <cellStyle name="Input 3 4 6 6 3 2" xfId="17502"/>
    <cellStyle name="Input 3 4 6 6 3 2 2" xfId="17503"/>
    <cellStyle name="Input 3 4 6 6 3 3" xfId="17504"/>
    <cellStyle name="Input 3 4 6 6 4" xfId="17505"/>
    <cellStyle name="Input 3 4 6 6 5" xfId="17506"/>
    <cellStyle name="Input 3 4 6 7" xfId="17507"/>
    <cellStyle name="Input 3 4 6 7 2" xfId="17508"/>
    <cellStyle name="Input 3 4 6 7 2 2" xfId="17509"/>
    <cellStyle name="Input 3 4 6 7 3" xfId="17510"/>
    <cellStyle name="Input 3 4 6 7 3 2" xfId="17511"/>
    <cellStyle name="Input 3 4 6 7 3 2 2" xfId="17512"/>
    <cellStyle name="Input 3 4 6 7 3 3" xfId="17513"/>
    <cellStyle name="Input 3 4 6 7 4" xfId="17514"/>
    <cellStyle name="Input 3 4 6 7 5" xfId="17515"/>
    <cellStyle name="Input 3 4 6 8" xfId="17516"/>
    <cellStyle name="Input 3 4 6 8 2" xfId="17517"/>
    <cellStyle name="Input 3 4 6 9" xfId="17518"/>
    <cellStyle name="Input 3 4 6 9 2" xfId="17519"/>
    <cellStyle name="Input 3 4 6 9 2 2" xfId="17520"/>
    <cellStyle name="Input 3 4 6 9 3" xfId="17521"/>
    <cellStyle name="Input 3 4 7" xfId="17522"/>
    <cellStyle name="Input 3 4 7 10" xfId="17523"/>
    <cellStyle name="Input 3 4 7 11" xfId="17524"/>
    <cellStyle name="Input 3 4 7 2" xfId="17525"/>
    <cellStyle name="Input 3 4 7 2 10" xfId="17526"/>
    <cellStyle name="Input 3 4 7 2 2" xfId="17527"/>
    <cellStyle name="Input 3 4 7 2 2 2" xfId="17528"/>
    <cellStyle name="Input 3 4 7 2 2 2 2" xfId="17529"/>
    <cellStyle name="Input 3 4 7 2 2 3" xfId="17530"/>
    <cellStyle name="Input 3 4 7 2 2 3 2" xfId="17531"/>
    <cellStyle name="Input 3 4 7 2 2 3 2 2" xfId="17532"/>
    <cellStyle name="Input 3 4 7 2 2 3 3" xfId="17533"/>
    <cellStyle name="Input 3 4 7 2 2 4" xfId="17534"/>
    <cellStyle name="Input 3 4 7 2 2 5" xfId="17535"/>
    <cellStyle name="Input 3 4 7 2 3" xfId="17536"/>
    <cellStyle name="Input 3 4 7 2 3 2" xfId="17537"/>
    <cellStyle name="Input 3 4 7 2 3 2 2" xfId="17538"/>
    <cellStyle name="Input 3 4 7 2 3 3" xfId="17539"/>
    <cellStyle name="Input 3 4 7 2 3 3 2" xfId="17540"/>
    <cellStyle name="Input 3 4 7 2 3 3 2 2" xfId="17541"/>
    <cellStyle name="Input 3 4 7 2 3 3 3" xfId="17542"/>
    <cellStyle name="Input 3 4 7 2 3 4" xfId="17543"/>
    <cellStyle name="Input 3 4 7 2 3 5" xfId="17544"/>
    <cellStyle name="Input 3 4 7 2 4" xfId="17545"/>
    <cellStyle name="Input 3 4 7 2 4 2" xfId="17546"/>
    <cellStyle name="Input 3 4 7 2 4 2 2" xfId="17547"/>
    <cellStyle name="Input 3 4 7 2 4 3" xfId="17548"/>
    <cellStyle name="Input 3 4 7 2 4 3 2" xfId="17549"/>
    <cellStyle name="Input 3 4 7 2 4 3 2 2" xfId="17550"/>
    <cellStyle name="Input 3 4 7 2 4 3 3" xfId="17551"/>
    <cellStyle name="Input 3 4 7 2 4 4" xfId="17552"/>
    <cellStyle name="Input 3 4 7 2 4 5" xfId="17553"/>
    <cellStyle name="Input 3 4 7 2 5" xfId="17554"/>
    <cellStyle name="Input 3 4 7 2 5 2" xfId="17555"/>
    <cellStyle name="Input 3 4 7 2 5 2 2" xfId="17556"/>
    <cellStyle name="Input 3 4 7 2 5 3" xfId="17557"/>
    <cellStyle name="Input 3 4 7 2 5 3 2" xfId="17558"/>
    <cellStyle name="Input 3 4 7 2 5 3 2 2" xfId="17559"/>
    <cellStyle name="Input 3 4 7 2 5 3 3" xfId="17560"/>
    <cellStyle name="Input 3 4 7 2 5 4" xfId="17561"/>
    <cellStyle name="Input 3 4 7 2 5 5" xfId="17562"/>
    <cellStyle name="Input 3 4 7 2 6" xfId="17563"/>
    <cellStyle name="Input 3 4 7 2 6 2" xfId="17564"/>
    <cellStyle name="Input 3 4 7 2 6 2 2" xfId="17565"/>
    <cellStyle name="Input 3 4 7 2 6 3" xfId="17566"/>
    <cellStyle name="Input 3 4 7 2 6 3 2" xfId="17567"/>
    <cellStyle name="Input 3 4 7 2 6 3 2 2" xfId="17568"/>
    <cellStyle name="Input 3 4 7 2 6 3 3" xfId="17569"/>
    <cellStyle name="Input 3 4 7 2 6 4" xfId="17570"/>
    <cellStyle name="Input 3 4 7 2 6 5" xfId="17571"/>
    <cellStyle name="Input 3 4 7 2 7" xfId="17572"/>
    <cellStyle name="Input 3 4 7 2 7 2" xfId="17573"/>
    <cellStyle name="Input 3 4 7 2 8" xfId="17574"/>
    <cellStyle name="Input 3 4 7 2 8 2" xfId="17575"/>
    <cellStyle name="Input 3 4 7 2 8 2 2" xfId="17576"/>
    <cellStyle name="Input 3 4 7 2 8 3" xfId="17577"/>
    <cellStyle name="Input 3 4 7 2 9" xfId="17578"/>
    <cellStyle name="Input 3 4 7 3" xfId="17579"/>
    <cellStyle name="Input 3 4 7 3 2" xfId="17580"/>
    <cellStyle name="Input 3 4 7 3 2 2" xfId="17581"/>
    <cellStyle name="Input 3 4 7 3 2 2 2" xfId="17582"/>
    <cellStyle name="Input 3 4 7 3 2 3" xfId="17583"/>
    <cellStyle name="Input 3 4 7 3 2 3 2" xfId="17584"/>
    <cellStyle name="Input 3 4 7 3 2 3 2 2" xfId="17585"/>
    <cellStyle name="Input 3 4 7 3 2 3 3" xfId="17586"/>
    <cellStyle name="Input 3 4 7 3 2 4" xfId="17587"/>
    <cellStyle name="Input 3 4 7 3 2 5" xfId="17588"/>
    <cellStyle name="Input 3 4 7 3 3" xfId="17589"/>
    <cellStyle name="Input 3 4 7 3 3 2" xfId="17590"/>
    <cellStyle name="Input 3 4 7 3 4" xfId="17591"/>
    <cellStyle name="Input 3 4 7 3 4 2" xfId="17592"/>
    <cellStyle name="Input 3 4 7 3 4 2 2" xfId="17593"/>
    <cellStyle name="Input 3 4 7 3 4 3" xfId="17594"/>
    <cellStyle name="Input 3 4 7 3 5" xfId="17595"/>
    <cellStyle name="Input 3 4 7 3 6" xfId="17596"/>
    <cellStyle name="Input 3 4 7 4" xfId="17597"/>
    <cellStyle name="Input 3 4 7 4 2" xfId="17598"/>
    <cellStyle name="Input 3 4 7 4 2 2" xfId="17599"/>
    <cellStyle name="Input 3 4 7 4 3" xfId="17600"/>
    <cellStyle name="Input 3 4 7 4 3 2" xfId="17601"/>
    <cellStyle name="Input 3 4 7 4 3 2 2" xfId="17602"/>
    <cellStyle name="Input 3 4 7 4 3 3" xfId="17603"/>
    <cellStyle name="Input 3 4 7 4 4" xfId="17604"/>
    <cellStyle name="Input 3 4 7 4 5" xfId="17605"/>
    <cellStyle name="Input 3 4 7 5" xfId="17606"/>
    <cellStyle name="Input 3 4 7 5 2" xfId="17607"/>
    <cellStyle name="Input 3 4 7 5 2 2" xfId="17608"/>
    <cellStyle name="Input 3 4 7 5 3" xfId="17609"/>
    <cellStyle name="Input 3 4 7 5 3 2" xfId="17610"/>
    <cellStyle name="Input 3 4 7 5 3 2 2" xfId="17611"/>
    <cellStyle name="Input 3 4 7 5 3 3" xfId="17612"/>
    <cellStyle name="Input 3 4 7 5 4" xfId="17613"/>
    <cellStyle name="Input 3 4 7 5 5" xfId="17614"/>
    <cellStyle name="Input 3 4 7 6" xfId="17615"/>
    <cellStyle name="Input 3 4 7 6 2" xfId="17616"/>
    <cellStyle name="Input 3 4 7 6 2 2" xfId="17617"/>
    <cellStyle name="Input 3 4 7 6 3" xfId="17618"/>
    <cellStyle name="Input 3 4 7 6 3 2" xfId="17619"/>
    <cellStyle name="Input 3 4 7 6 3 2 2" xfId="17620"/>
    <cellStyle name="Input 3 4 7 6 3 3" xfId="17621"/>
    <cellStyle name="Input 3 4 7 6 4" xfId="17622"/>
    <cellStyle name="Input 3 4 7 6 5" xfId="17623"/>
    <cellStyle name="Input 3 4 7 7" xfId="17624"/>
    <cellStyle name="Input 3 4 7 7 2" xfId="17625"/>
    <cellStyle name="Input 3 4 7 7 2 2" xfId="17626"/>
    <cellStyle name="Input 3 4 7 7 3" xfId="17627"/>
    <cellStyle name="Input 3 4 7 7 3 2" xfId="17628"/>
    <cellStyle name="Input 3 4 7 7 3 2 2" xfId="17629"/>
    <cellStyle name="Input 3 4 7 7 3 3" xfId="17630"/>
    <cellStyle name="Input 3 4 7 7 4" xfId="17631"/>
    <cellStyle name="Input 3 4 7 7 5" xfId="17632"/>
    <cellStyle name="Input 3 4 7 8" xfId="17633"/>
    <cellStyle name="Input 3 4 7 8 2" xfId="17634"/>
    <cellStyle name="Input 3 4 7 9" xfId="17635"/>
    <cellStyle name="Input 3 4 7 9 2" xfId="17636"/>
    <cellStyle name="Input 3 4 7 9 2 2" xfId="17637"/>
    <cellStyle name="Input 3 4 7 9 3" xfId="17638"/>
    <cellStyle name="Input 3 4 8" xfId="17639"/>
    <cellStyle name="Input 3 4 8 10" xfId="17640"/>
    <cellStyle name="Input 3 4 8 11" xfId="17641"/>
    <cellStyle name="Input 3 4 8 2" xfId="17642"/>
    <cellStyle name="Input 3 4 8 2 10" xfId="17643"/>
    <cellStyle name="Input 3 4 8 2 2" xfId="17644"/>
    <cellStyle name="Input 3 4 8 2 2 2" xfId="17645"/>
    <cellStyle name="Input 3 4 8 2 2 2 2" xfId="17646"/>
    <cellStyle name="Input 3 4 8 2 2 3" xfId="17647"/>
    <cellStyle name="Input 3 4 8 2 2 3 2" xfId="17648"/>
    <cellStyle name="Input 3 4 8 2 2 3 2 2" xfId="17649"/>
    <cellStyle name="Input 3 4 8 2 2 3 3" xfId="17650"/>
    <cellStyle name="Input 3 4 8 2 2 4" xfId="17651"/>
    <cellStyle name="Input 3 4 8 2 2 5" xfId="17652"/>
    <cellStyle name="Input 3 4 8 2 3" xfId="17653"/>
    <cellStyle name="Input 3 4 8 2 3 2" xfId="17654"/>
    <cellStyle name="Input 3 4 8 2 3 2 2" xfId="17655"/>
    <cellStyle name="Input 3 4 8 2 3 3" xfId="17656"/>
    <cellStyle name="Input 3 4 8 2 3 3 2" xfId="17657"/>
    <cellStyle name="Input 3 4 8 2 3 3 2 2" xfId="17658"/>
    <cellStyle name="Input 3 4 8 2 3 3 3" xfId="17659"/>
    <cellStyle name="Input 3 4 8 2 3 4" xfId="17660"/>
    <cellStyle name="Input 3 4 8 2 3 5" xfId="17661"/>
    <cellStyle name="Input 3 4 8 2 4" xfId="17662"/>
    <cellStyle name="Input 3 4 8 2 4 2" xfId="17663"/>
    <cellStyle name="Input 3 4 8 2 4 2 2" xfId="17664"/>
    <cellStyle name="Input 3 4 8 2 4 3" xfId="17665"/>
    <cellStyle name="Input 3 4 8 2 4 3 2" xfId="17666"/>
    <cellStyle name="Input 3 4 8 2 4 3 2 2" xfId="17667"/>
    <cellStyle name="Input 3 4 8 2 4 3 3" xfId="17668"/>
    <cellStyle name="Input 3 4 8 2 4 4" xfId="17669"/>
    <cellStyle name="Input 3 4 8 2 4 5" xfId="17670"/>
    <cellStyle name="Input 3 4 8 2 5" xfId="17671"/>
    <cellStyle name="Input 3 4 8 2 5 2" xfId="17672"/>
    <cellStyle name="Input 3 4 8 2 5 2 2" xfId="17673"/>
    <cellStyle name="Input 3 4 8 2 5 3" xfId="17674"/>
    <cellStyle name="Input 3 4 8 2 5 3 2" xfId="17675"/>
    <cellStyle name="Input 3 4 8 2 5 3 2 2" xfId="17676"/>
    <cellStyle name="Input 3 4 8 2 5 3 3" xfId="17677"/>
    <cellStyle name="Input 3 4 8 2 5 4" xfId="17678"/>
    <cellStyle name="Input 3 4 8 2 5 5" xfId="17679"/>
    <cellStyle name="Input 3 4 8 2 6" xfId="17680"/>
    <cellStyle name="Input 3 4 8 2 6 2" xfId="17681"/>
    <cellStyle name="Input 3 4 8 2 6 2 2" xfId="17682"/>
    <cellStyle name="Input 3 4 8 2 6 3" xfId="17683"/>
    <cellStyle name="Input 3 4 8 2 6 3 2" xfId="17684"/>
    <cellStyle name="Input 3 4 8 2 6 3 2 2" xfId="17685"/>
    <cellStyle name="Input 3 4 8 2 6 3 3" xfId="17686"/>
    <cellStyle name="Input 3 4 8 2 6 4" xfId="17687"/>
    <cellStyle name="Input 3 4 8 2 6 5" xfId="17688"/>
    <cellStyle name="Input 3 4 8 2 7" xfId="17689"/>
    <cellStyle name="Input 3 4 8 2 7 2" xfId="17690"/>
    <cellStyle name="Input 3 4 8 2 8" xfId="17691"/>
    <cellStyle name="Input 3 4 8 2 8 2" xfId="17692"/>
    <cellStyle name="Input 3 4 8 2 8 2 2" xfId="17693"/>
    <cellStyle name="Input 3 4 8 2 8 3" xfId="17694"/>
    <cellStyle name="Input 3 4 8 2 9" xfId="17695"/>
    <cellStyle name="Input 3 4 8 3" xfId="17696"/>
    <cellStyle name="Input 3 4 8 3 2" xfId="17697"/>
    <cellStyle name="Input 3 4 8 3 2 2" xfId="17698"/>
    <cellStyle name="Input 3 4 8 3 2 2 2" xfId="17699"/>
    <cellStyle name="Input 3 4 8 3 2 3" xfId="17700"/>
    <cellStyle name="Input 3 4 8 3 2 3 2" xfId="17701"/>
    <cellStyle name="Input 3 4 8 3 2 3 2 2" xfId="17702"/>
    <cellStyle name="Input 3 4 8 3 2 3 3" xfId="17703"/>
    <cellStyle name="Input 3 4 8 3 2 4" xfId="17704"/>
    <cellStyle name="Input 3 4 8 3 2 5" xfId="17705"/>
    <cellStyle name="Input 3 4 8 3 3" xfId="17706"/>
    <cellStyle name="Input 3 4 8 3 3 2" xfId="17707"/>
    <cellStyle name="Input 3 4 8 3 4" xfId="17708"/>
    <cellStyle name="Input 3 4 8 3 4 2" xfId="17709"/>
    <cellStyle name="Input 3 4 8 3 4 2 2" xfId="17710"/>
    <cellStyle name="Input 3 4 8 3 4 3" xfId="17711"/>
    <cellStyle name="Input 3 4 8 3 5" xfId="17712"/>
    <cellStyle name="Input 3 4 8 3 6" xfId="17713"/>
    <cellStyle name="Input 3 4 8 4" xfId="17714"/>
    <cellStyle name="Input 3 4 8 4 2" xfId="17715"/>
    <cellStyle name="Input 3 4 8 4 2 2" xfId="17716"/>
    <cellStyle name="Input 3 4 8 4 3" xfId="17717"/>
    <cellStyle name="Input 3 4 8 4 3 2" xfId="17718"/>
    <cellStyle name="Input 3 4 8 4 3 2 2" xfId="17719"/>
    <cellStyle name="Input 3 4 8 4 3 3" xfId="17720"/>
    <cellStyle name="Input 3 4 8 4 4" xfId="17721"/>
    <cellStyle name="Input 3 4 8 4 5" xfId="17722"/>
    <cellStyle name="Input 3 4 8 5" xfId="17723"/>
    <cellStyle name="Input 3 4 8 5 2" xfId="17724"/>
    <cellStyle name="Input 3 4 8 5 2 2" xfId="17725"/>
    <cellStyle name="Input 3 4 8 5 3" xfId="17726"/>
    <cellStyle name="Input 3 4 8 5 3 2" xfId="17727"/>
    <cellStyle name="Input 3 4 8 5 3 2 2" xfId="17728"/>
    <cellStyle name="Input 3 4 8 5 3 3" xfId="17729"/>
    <cellStyle name="Input 3 4 8 5 4" xfId="17730"/>
    <cellStyle name="Input 3 4 8 5 5" xfId="17731"/>
    <cellStyle name="Input 3 4 8 6" xfId="17732"/>
    <cellStyle name="Input 3 4 8 6 2" xfId="17733"/>
    <cellStyle name="Input 3 4 8 6 2 2" xfId="17734"/>
    <cellStyle name="Input 3 4 8 6 3" xfId="17735"/>
    <cellStyle name="Input 3 4 8 6 3 2" xfId="17736"/>
    <cellStyle name="Input 3 4 8 6 3 2 2" xfId="17737"/>
    <cellStyle name="Input 3 4 8 6 3 3" xfId="17738"/>
    <cellStyle name="Input 3 4 8 6 4" xfId="17739"/>
    <cellStyle name="Input 3 4 8 6 5" xfId="17740"/>
    <cellStyle name="Input 3 4 8 7" xfId="17741"/>
    <cellStyle name="Input 3 4 8 7 2" xfId="17742"/>
    <cellStyle name="Input 3 4 8 7 2 2" xfId="17743"/>
    <cellStyle name="Input 3 4 8 7 3" xfId="17744"/>
    <cellStyle name="Input 3 4 8 7 3 2" xfId="17745"/>
    <cellStyle name="Input 3 4 8 7 3 2 2" xfId="17746"/>
    <cellStyle name="Input 3 4 8 7 3 3" xfId="17747"/>
    <cellStyle name="Input 3 4 8 7 4" xfId="17748"/>
    <cellStyle name="Input 3 4 8 7 5" xfId="17749"/>
    <cellStyle name="Input 3 4 8 8" xfId="17750"/>
    <cellStyle name="Input 3 4 8 8 2" xfId="17751"/>
    <cellStyle name="Input 3 4 8 9" xfId="17752"/>
    <cellStyle name="Input 3 4 8 9 2" xfId="17753"/>
    <cellStyle name="Input 3 4 8 9 2 2" xfId="17754"/>
    <cellStyle name="Input 3 4 8 9 3" xfId="17755"/>
    <cellStyle name="Input 3 4 9" xfId="17756"/>
    <cellStyle name="Input 3 4 9 10" xfId="17757"/>
    <cellStyle name="Input 3 4 9 2" xfId="17758"/>
    <cellStyle name="Input 3 4 9 2 2" xfId="17759"/>
    <cellStyle name="Input 3 4 9 2 2 2" xfId="17760"/>
    <cellStyle name="Input 3 4 9 2 3" xfId="17761"/>
    <cellStyle name="Input 3 4 9 2 3 2" xfId="17762"/>
    <cellStyle name="Input 3 4 9 2 3 2 2" xfId="17763"/>
    <cellStyle name="Input 3 4 9 2 3 3" xfId="17764"/>
    <cellStyle name="Input 3 4 9 2 4" xfId="17765"/>
    <cellStyle name="Input 3 4 9 2 5" xfId="17766"/>
    <cellStyle name="Input 3 4 9 3" xfId="17767"/>
    <cellStyle name="Input 3 4 9 3 2" xfId="17768"/>
    <cellStyle name="Input 3 4 9 3 2 2" xfId="17769"/>
    <cellStyle name="Input 3 4 9 3 3" xfId="17770"/>
    <cellStyle name="Input 3 4 9 3 3 2" xfId="17771"/>
    <cellStyle name="Input 3 4 9 3 3 2 2" xfId="17772"/>
    <cellStyle name="Input 3 4 9 3 3 3" xfId="17773"/>
    <cellStyle name="Input 3 4 9 3 4" xfId="17774"/>
    <cellStyle name="Input 3 4 9 3 5" xfId="17775"/>
    <cellStyle name="Input 3 4 9 4" xfId="17776"/>
    <cellStyle name="Input 3 4 9 4 2" xfId="17777"/>
    <cellStyle name="Input 3 4 9 4 2 2" xfId="17778"/>
    <cellStyle name="Input 3 4 9 4 3" xfId="17779"/>
    <cellStyle name="Input 3 4 9 4 3 2" xfId="17780"/>
    <cellStyle name="Input 3 4 9 4 3 2 2" xfId="17781"/>
    <cellStyle name="Input 3 4 9 4 3 3" xfId="17782"/>
    <cellStyle name="Input 3 4 9 4 4" xfId="17783"/>
    <cellStyle name="Input 3 4 9 4 5" xfId="17784"/>
    <cellStyle name="Input 3 4 9 5" xfId="17785"/>
    <cellStyle name="Input 3 4 9 5 2" xfId="17786"/>
    <cellStyle name="Input 3 4 9 5 2 2" xfId="17787"/>
    <cellStyle name="Input 3 4 9 5 3" xfId="17788"/>
    <cellStyle name="Input 3 4 9 5 3 2" xfId="17789"/>
    <cellStyle name="Input 3 4 9 5 3 2 2" xfId="17790"/>
    <cellStyle name="Input 3 4 9 5 3 3" xfId="17791"/>
    <cellStyle name="Input 3 4 9 5 4" xfId="17792"/>
    <cellStyle name="Input 3 4 9 5 5" xfId="17793"/>
    <cellStyle name="Input 3 4 9 6" xfId="17794"/>
    <cellStyle name="Input 3 4 9 6 2" xfId="17795"/>
    <cellStyle name="Input 3 4 9 6 2 2" xfId="17796"/>
    <cellStyle name="Input 3 4 9 6 3" xfId="17797"/>
    <cellStyle name="Input 3 4 9 6 3 2" xfId="17798"/>
    <cellStyle name="Input 3 4 9 6 3 2 2" xfId="17799"/>
    <cellStyle name="Input 3 4 9 6 3 3" xfId="17800"/>
    <cellStyle name="Input 3 4 9 6 4" xfId="17801"/>
    <cellStyle name="Input 3 4 9 6 5" xfId="17802"/>
    <cellStyle name="Input 3 4 9 7" xfId="17803"/>
    <cellStyle name="Input 3 4 9 7 2" xfId="17804"/>
    <cellStyle name="Input 3 4 9 8" xfId="17805"/>
    <cellStyle name="Input 3 4 9 8 2" xfId="17806"/>
    <cellStyle name="Input 3 4 9 8 2 2" xfId="17807"/>
    <cellStyle name="Input 3 4 9 8 3" xfId="17808"/>
    <cellStyle name="Input 3 4 9 9" xfId="17809"/>
    <cellStyle name="Input 3 4_Subsidy" xfId="17810"/>
    <cellStyle name="Input 3 40" xfId="17811"/>
    <cellStyle name="Input 3 40 2" xfId="17812"/>
    <cellStyle name="Input 3 40 2 2" xfId="17813"/>
    <cellStyle name="Input 3 40 2 2 2" xfId="17814"/>
    <cellStyle name="Input 3 40 2 3" xfId="17815"/>
    <cellStyle name="Input 3 40 3" xfId="17816"/>
    <cellStyle name="Input 3 40 4" xfId="17817"/>
    <cellStyle name="Input 3 41" xfId="17818"/>
    <cellStyle name="Input 3 41 2" xfId="17819"/>
    <cellStyle name="Input 3 41 2 2" xfId="17820"/>
    <cellStyle name="Input 3 41 2 2 2" xfId="17821"/>
    <cellStyle name="Input 3 41 2 3" xfId="17822"/>
    <cellStyle name="Input 3 41 3" xfId="17823"/>
    <cellStyle name="Input 3 41 4" xfId="17824"/>
    <cellStyle name="Input 3 42" xfId="17825"/>
    <cellStyle name="Input 3 42 2" xfId="17826"/>
    <cellStyle name="Input 3 42 2 2" xfId="17827"/>
    <cellStyle name="Input 3 42 2 2 2" xfId="17828"/>
    <cellStyle name="Input 3 42 2 3" xfId="17829"/>
    <cellStyle name="Input 3 42 3" xfId="17830"/>
    <cellStyle name="Input 3 42 4" xfId="17831"/>
    <cellStyle name="Input 3 43" xfId="17832"/>
    <cellStyle name="Input 3 43 2" xfId="17833"/>
    <cellStyle name="Input 3 43 2 2" xfId="17834"/>
    <cellStyle name="Input 3 43 2 2 2" xfId="17835"/>
    <cellStyle name="Input 3 43 2 3" xfId="17836"/>
    <cellStyle name="Input 3 43 3" xfId="17837"/>
    <cellStyle name="Input 3 43 4" xfId="17838"/>
    <cellStyle name="Input 3 44" xfId="17839"/>
    <cellStyle name="Input 3 44 2" xfId="17840"/>
    <cellStyle name="Input 3 44 2 2" xfId="17841"/>
    <cellStyle name="Input 3 44 2 2 2" xfId="17842"/>
    <cellStyle name="Input 3 44 2 3" xfId="17843"/>
    <cellStyle name="Input 3 44 3" xfId="17844"/>
    <cellStyle name="Input 3 44 4" xfId="17845"/>
    <cellStyle name="Input 3 45" xfId="17846"/>
    <cellStyle name="Input 3 45 2" xfId="17847"/>
    <cellStyle name="Input 3 45 2 2" xfId="17848"/>
    <cellStyle name="Input 3 45 2 2 2" xfId="17849"/>
    <cellStyle name="Input 3 45 2 3" xfId="17850"/>
    <cellStyle name="Input 3 45 3" xfId="17851"/>
    <cellStyle name="Input 3 45 4" xfId="17852"/>
    <cellStyle name="Input 3 46" xfId="17853"/>
    <cellStyle name="Input 3 46 2" xfId="17854"/>
    <cellStyle name="Input 3 46 2 2" xfId="17855"/>
    <cellStyle name="Input 3 46 3" xfId="17856"/>
    <cellStyle name="Input 3 46 4" xfId="17857"/>
    <cellStyle name="Input 3 47" xfId="17858"/>
    <cellStyle name="Input 3 47 2" xfId="17859"/>
    <cellStyle name="Input 3 48" xfId="17860"/>
    <cellStyle name="Input 3 49" xfId="17861"/>
    <cellStyle name="Input 3 5" xfId="17862"/>
    <cellStyle name="Input 3 5 10" xfId="17863"/>
    <cellStyle name="Input 3 5 10 2" xfId="17864"/>
    <cellStyle name="Input 3 5 10 2 2" xfId="17865"/>
    <cellStyle name="Input 3 5 10 2 2 2" xfId="17866"/>
    <cellStyle name="Input 3 5 10 2 3" xfId="17867"/>
    <cellStyle name="Input 3 5 10 2 3 2" xfId="17868"/>
    <cellStyle name="Input 3 5 10 2 3 2 2" xfId="17869"/>
    <cellStyle name="Input 3 5 10 2 3 3" xfId="17870"/>
    <cellStyle name="Input 3 5 10 2 4" xfId="17871"/>
    <cellStyle name="Input 3 5 10 2 5" xfId="17872"/>
    <cellStyle name="Input 3 5 10 3" xfId="17873"/>
    <cellStyle name="Input 3 5 10 3 2" xfId="17874"/>
    <cellStyle name="Input 3 5 10 4" xfId="17875"/>
    <cellStyle name="Input 3 5 10 4 2" xfId="17876"/>
    <cellStyle name="Input 3 5 10 4 2 2" xfId="17877"/>
    <cellStyle name="Input 3 5 10 4 3" xfId="17878"/>
    <cellStyle name="Input 3 5 10 5" xfId="17879"/>
    <cellStyle name="Input 3 5 10 6" xfId="17880"/>
    <cellStyle name="Input 3 5 11" xfId="17881"/>
    <cellStyle name="Input 3 5 11 2" xfId="17882"/>
    <cellStyle name="Input 3 5 11 2 2" xfId="17883"/>
    <cellStyle name="Input 3 5 11 3" xfId="17884"/>
    <cellStyle name="Input 3 5 11 3 2" xfId="17885"/>
    <cellStyle name="Input 3 5 11 3 2 2" xfId="17886"/>
    <cellStyle name="Input 3 5 11 3 3" xfId="17887"/>
    <cellStyle name="Input 3 5 11 4" xfId="17888"/>
    <cellStyle name="Input 3 5 11 5" xfId="17889"/>
    <cellStyle name="Input 3 5 12" xfId="17890"/>
    <cellStyle name="Input 3 5 12 2" xfId="17891"/>
    <cellStyle name="Input 3 5 12 2 2" xfId="17892"/>
    <cellStyle name="Input 3 5 12 3" xfId="17893"/>
    <cellStyle name="Input 3 5 12 3 2" xfId="17894"/>
    <cellStyle name="Input 3 5 12 3 2 2" xfId="17895"/>
    <cellStyle name="Input 3 5 12 3 3" xfId="17896"/>
    <cellStyle name="Input 3 5 12 4" xfId="17897"/>
    <cellStyle name="Input 3 5 12 5" xfId="17898"/>
    <cellStyle name="Input 3 5 13" xfId="17899"/>
    <cellStyle name="Input 3 5 13 2" xfId="17900"/>
    <cellStyle name="Input 3 5 13 2 2" xfId="17901"/>
    <cellStyle name="Input 3 5 13 3" xfId="17902"/>
    <cellStyle name="Input 3 5 13 3 2" xfId="17903"/>
    <cellStyle name="Input 3 5 13 3 2 2" xfId="17904"/>
    <cellStyle name="Input 3 5 13 3 3" xfId="17905"/>
    <cellStyle name="Input 3 5 13 4" xfId="17906"/>
    <cellStyle name="Input 3 5 13 5" xfId="17907"/>
    <cellStyle name="Input 3 5 14" xfId="17908"/>
    <cellStyle name="Input 3 5 14 2" xfId="17909"/>
    <cellStyle name="Input 3 5 14 2 2" xfId="17910"/>
    <cellStyle name="Input 3 5 14 3" xfId="17911"/>
    <cellStyle name="Input 3 5 14 3 2" xfId="17912"/>
    <cellStyle name="Input 3 5 14 3 2 2" xfId="17913"/>
    <cellStyle name="Input 3 5 14 3 3" xfId="17914"/>
    <cellStyle name="Input 3 5 14 4" xfId="17915"/>
    <cellStyle name="Input 3 5 14 5" xfId="17916"/>
    <cellStyle name="Input 3 5 15" xfId="17917"/>
    <cellStyle name="Input 3 5 15 2" xfId="17918"/>
    <cellStyle name="Input 3 5 16" xfId="17919"/>
    <cellStyle name="Input 3 5 16 2" xfId="17920"/>
    <cellStyle name="Input 3 5 16 2 2" xfId="17921"/>
    <cellStyle name="Input 3 5 16 3" xfId="17922"/>
    <cellStyle name="Input 3 5 17" xfId="17923"/>
    <cellStyle name="Input 3 5 18" xfId="17924"/>
    <cellStyle name="Input 3 5 2" xfId="17925"/>
    <cellStyle name="Input 3 5 2 10" xfId="17926"/>
    <cellStyle name="Input 3 5 2 10 2" xfId="17927"/>
    <cellStyle name="Input 3 5 2 10 2 2" xfId="17928"/>
    <cellStyle name="Input 3 5 2 10 3" xfId="17929"/>
    <cellStyle name="Input 3 5 2 11" xfId="17930"/>
    <cellStyle name="Input 3 5 2 12" xfId="17931"/>
    <cellStyle name="Input 3 5 2 2" xfId="17932"/>
    <cellStyle name="Input 3 5 2 2 10" xfId="17933"/>
    <cellStyle name="Input 3 5 2 2 11" xfId="17934"/>
    <cellStyle name="Input 3 5 2 2 2" xfId="17935"/>
    <cellStyle name="Input 3 5 2 2 2 10" xfId="17936"/>
    <cellStyle name="Input 3 5 2 2 2 2" xfId="17937"/>
    <cellStyle name="Input 3 5 2 2 2 2 2" xfId="17938"/>
    <cellStyle name="Input 3 5 2 2 2 2 2 2" xfId="17939"/>
    <cellStyle name="Input 3 5 2 2 2 2 3" xfId="17940"/>
    <cellStyle name="Input 3 5 2 2 2 2 3 2" xfId="17941"/>
    <cellStyle name="Input 3 5 2 2 2 2 3 2 2" xfId="17942"/>
    <cellStyle name="Input 3 5 2 2 2 2 3 3" xfId="17943"/>
    <cellStyle name="Input 3 5 2 2 2 2 4" xfId="17944"/>
    <cellStyle name="Input 3 5 2 2 2 2 5" xfId="17945"/>
    <cellStyle name="Input 3 5 2 2 2 3" xfId="17946"/>
    <cellStyle name="Input 3 5 2 2 2 3 2" xfId="17947"/>
    <cellStyle name="Input 3 5 2 2 2 3 2 2" xfId="17948"/>
    <cellStyle name="Input 3 5 2 2 2 3 3" xfId="17949"/>
    <cellStyle name="Input 3 5 2 2 2 3 3 2" xfId="17950"/>
    <cellStyle name="Input 3 5 2 2 2 3 3 2 2" xfId="17951"/>
    <cellStyle name="Input 3 5 2 2 2 3 3 3" xfId="17952"/>
    <cellStyle name="Input 3 5 2 2 2 3 4" xfId="17953"/>
    <cellStyle name="Input 3 5 2 2 2 3 5" xfId="17954"/>
    <cellStyle name="Input 3 5 2 2 2 4" xfId="17955"/>
    <cellStyle name="Input 3 5 2 2 2 4 2" xfId="17956"/>
    <cellStyle name="Input 3 5 2 2 2 4 2 2" xfId="17957"/>
    <cellStyle name="Input 3 5 2 2 2 4 3" xfId="17958"/>
    <cellStyle name="Input 3 5 2 2 2 4 3 2" xfId="17959"/>
    <cellStyle name="Input 3 5 2 2 2 4 3 2 2" xfId="17960"/>
    <cellStyle name="Input 3 5 2 2 2 4 3 3" xfId="17961"/>
    <cellStyle name="Input 3 5 2 2 2 4 4" xfId="17962"/>
    <cellStyle name="Input 3 5 2 2 2 4 5" xfId="17963"/>
    <cellStyle name="Input 3 5 2 2 2 5" xfId="17964"/>
    <cellStyle name="Input 3 5 2 2 2 5 2" xfId="17965"/>
    <cellStyle name="Input 3 5 2 2 2 5 2 2" xfId="17966"/>
    <cellStyle name="Input 3 5 2 2 2 5 3" xfId="17967"/>
    <cellStyle name="Input 3 5 2 2 2 5 3 2" xfId="17968"/>
    <cellStyle name="Input 3 5 2 2 2 5 3 2 2" xfId="17969"/>
    <cellStyle name="Input 3 5 2 2 2 5 3 3" xfId="17970"/>
    <cellStyle name="Input 3 5 2 2 2 5 4" xfId="17971"/>
    <cellStyle name="Input 3 5 2 2 2 5 5" xfId="17972"/>
    <cellStyle name="Input 3 5 2 2 2 6" xfId="17973"/>
    <cellStyle name="Input 3 5 2 2 2 6 2" xfId="17974"/>
    <cellStyle name="Input 3 5 2 2 2 6 2 2" xfId="17975"/>
    <cellStyle name="Input 3 5 2 2 2 6 3" xfId="17976"/>
    <cellStyle name="Input 3 5 2 2 2 6 3 2" xfId="17977"/>
    <cellStyle name="Input 3 5 2 2 2 6 3 2 2" xfId="17978"/>
    <cellStyle name="Input 3 5 2 2 2 6 3 3" xfId="17979"/>
    <cellStyle name="Input 3 5 2 2 2 6 4" xfId="17980"/>
    <cellStyle name="Input 3 5 2 2 2 6 5" xfId="17981"/>
    <cellStyle name="Input 3 5 2 2 2 7" xfId="17982"/>
    <cellStyle name="Input 3 5 2 2 2 7 2" xfId="17983"/>
    <cellStyle name="Input 3 5 2 2 2 8" xfId="17984"/>
    <cellStyle name="Input 3 5 2 2 2 8 2" xfId="17985"/>
    <cellStyle name="Input 3 5 2 2 2 8 2 2" xfId="17986"/>
    <cellStyle name="Input 3 5 2 2 2 8 3" xfId="17987"/>
    <cellStyle name="Input 3 5 2 2 2 9" xfId="17988"/>
    <cellStyle name="Input 3 5 2 2 3" xfId="17989"/>
    <cellStyle name="Input 3 5 2 2 3 2" xfId="17990"/>
    <cellStyle name="Input 3 5 2 2 3 2 2" xfId="17991"/>
    <cellStyle name="Input 3 5 2 2 3 2 2 2" xfId="17992"/>
    <cellStyle name="Input 3 5 2 2 3 2 3" xfId="17993"/>
    <cellStyle name="Input 3 5 2 2 3 2 3 2" xfId="17994"/>
    <cellStyle name="Input 3 5 2 2 3 2 3 2 2" xfId="17995"/>
    <cellStyle name="Input 3 5 2 2 3 2 3 3" xfId="17996"/>
    <cellStyle name="Input 3 5 2 2 3 2 4" xfId="17997"/>
    <cellStyle name="Input 3 5 2 2 3 2 5" xfId="17998"/>
    <cellStyle name="Input 3 5 2 2 3 3" xfId="17999"/>
    <cellStyle name="Input 3 5 2 2 3 3 2" xfId="18000"/>
    <cellStyle name="Input 3 5 2 2 3 4" xfId="18001"/>
    <cellStyle name="Input 3 5 2 2 3 4 2" xfId="18002"/>
    <cellStyle name="Input 3 5 2 2 3 4 2 2" xfId="18003"/>
    <cellStyle name="Input 3 5 2 2 3 4 3" xfId="18004"/>
    <cellStyle name="Input 3 5 2 2 3 5" xfId="18005"/>
    <cellStyle name="Input 3 5 2 2 3 6" xfId="18006"/>
    <cellStyle name="Input 3 5 2 2 4" xfId="18007"/>
    <cellStyle name="Input 3 5 2 2 4 2" xfId="18008"/>
    <cellStyle name="Input 3 5 2 2 4 2 2" xfId="18009"/>
    <cellStyle name="Input 3 5 2 2 4 3" xfId="18010"/>
    <cellStyle name="Input 3 5 2 2 4 3 2" xfId="18011"/>
    <cellStyle name="Input 3 5 2 2 4 3 2 2" xfId="18012"/>
    <cellStyle name="Input 3 5 2 2 4 3 3" xfId="18013"/>
    <cellStyle name="Input 3 5 2 2 4 4" xfId="18014"/>
    <cellStyle name="Input 3 5 2 2 4 5" xfId="18015"/>
    <cellStyle name="Input 3 5 2 2 5" xfId="18016"/>
    <cellStyle name="Input 3 5 2 2 5 2" xfId="18017"/>
    <cellStyle name="Input 3 5 2 2 5 2 2" xfId="18018"/>
    <cellStyle name="Input 3 5 2 2 5 3" xfId="18019"/>
    <cellStyle name="Input 3 5 2 2 5 3 2" xfId="18020"/>
    <cellStyle name="Input 3 5 2 2 5 3 2 2" xfId="18021"/>
    <cellStyle name="Input 3 5 2 2 5 3 3" xfId="18022"/>
    <cellStyle name="Input 3 5 2 2 5 4" xfId="18023"/>
    <cellStyle name="Input 3 5 2 2 5 5" xfId="18024"/>
    <cellStyle name="Input 3 5 2 2 6" xfId="18025"/>
    <cellStyle name="Input 3 5 2 2 6 2" xfId="18026"/>
    <cellStyle name="Input 3 5 2 2 6 2 2" xfId="18027"/>
    <cellStyle name="Input 3 5 2 2 6 3" xfId="18028"/>
    <cellStyle name="Input 3 5 2 2 6 3 2" xfId="18029"/>
    <cellStyle name="Input 3 5 2 2 6 3 2 2" xfId="18030"/>
    <cellStyle name="Input 3 5 2 2 6 3 3" xfId="18031"/>
    <cellStyle name="Input 3 5 2 2 6 4" xfId="18032"/>
    <cellStyle name="Input 3 5 2 2 6 5" xfId="18033"/>
    <cellStyle name="Input 3 5 2 2 7" xfId="18034"/>
    <cellStyle name="Input 3 5 2 2 7 2" xfId="18035"/>
    <cellStyle name="Input 3 5 2 2 7 2 2" xfId="18036"/>
    <cellStyle name="Input 3 5 2 2 7 3" xfId="18037"/>
    <cellStyle name="Input 3 5 2 2 7 3 2" xfId="18038"/>
    <cellStyle name="Input 3 5 2 2 7 3 2 2" xfId="18039"/>
    <cellStyle name="Input 3 5 2 2 7 3 3" xfId="18040"/>
    <cellStyle name="Input 3 5 2 2 7 4" xfId="18041"/>
    <cellStyle name="Input 3 5 2 2 7 5" xfId="18042"/>
    <cellStyle name="Input 3 5 2 2 8" xfId="18043"/>
    <cellStyle name="Input 3 5 2 2 8 2" xfId="18044"/>
    <cellStyle name="Input 3 5 2 2 9" xfId="18045"/>
    <cellStyle name="Input 3 5 2 2 9 2" xfId="18046"/>
    <cellStyle name="Input 3 5 2 2 9 2 2" xfId="18047"/>
    <cellStyle name="Input 3 5 2 2 9 3" xfId="18048"/>
    <cellStyle name="Input 3 5 2 3" xfId="18049"/>
    <cellStyle name="Input 3 5 2 3 10" xfId="18050"/>
    <cellStyle name="Input 3 5 2 3 2" xfId="18051"/>
    <cellStyle name="Input 3 5 2 3 2 2" xfId="18052"/>
    <cellStyle name="Input 3 5 2 3 2 2 2" xfId="18053"/>
    <cellStyle name="Input 3 5 2 3 2 3" xfId="18054"/>
    <cellStyle name="Input 3 5 2 3 2 3 2" xfId="18055"/>
    <cellStyle name="Input 3 5 2 3 2 3 2 2" xfId="18056"/>
    <cellStyle name="Input 3 5 2 3 2 3 3" xfId="18057"/>
    <cellStyle name="Input 3 5 2 3 2 4" xfId="18058"/>
    <cellStyle name="Input 3 5 2 3 2 5" xfId="18059"/>
    <cellStyle name="Input 3 5 2 3 3" xfId="18060"/>
    <cellStyle name="Input 3 5 2 3 3 2" xfId="18061"/>
    <cellStyle name="Input 3 5 2 3 3 2 2" xfId="18062"/>
    <cellStyle name="Input 3 5 2 3 3 3" xfId="18063"/>
    <cellStyle name="Input 3 5 2 3 3 3 2" xfId="18064"/>
    <cellStyle name="Input 3 5 2 3 3 3 2 2" xfId="18065"/>
    <cellStyle name="Input 3 5 2 3 3 3 3" xfId="18066"/>
    <cellStyle name="Input 3 5 2 3 3 4" xfId="18067"/>
    <cellStyle name="Input 3 5 2 3 3 5" xfId="18068"/>
    <cellStyle name="Input 3 5 2 3 4" xfId="18069"/>
    <cellStyle name="Input 3 5 2 3 4 2" xfId="18070"/>
    <cellStyle name="Input 3 5 2 3 4 2 2" xfId="18071"/>
    <cellStyle name="Input 3 5 2 3 4 3" xfId="18072"/>
    <cellStyle name="Input 3 5 2 3 4 3 2" xfId="18073"/>
    <cellStyle name="Input 3 5 2 3 4 3 2 2" xfId="18074"/>
    <cellStyle name="Input 3 5 2 3 4 3 3" xfId="18075"/>
    <cellStyle name="Input 3 5 2 3 4 4" xfId="18076"/>
    <cellStyle name="Input 3 5 2 3 4 5" xfId="18077"/>
    <cellStyle name="Input 3 5 2 3 5" xfId="18078"/>
    <cellStyle name="Input 3 5 2 3 5 2" xfId="18079"/>
    <cellStyle name="Input 3 5 2 3 5 2 2" xfId="18080"/>
    <cellStyle name="Input 3 5 2 3 5 3" xfId="18081"/>
    <cellStyle name="Input 3 5 2 3 5 3 2" xfId="18082"/>
    <cellStyle name="Input 3 5 2 3 5 3 2 2" xfId="18083"/>
    <cellStyle name="Input 3 5 2 3 5 3 3" xfId="18084"/>
    <cellStyle name="Input 3 5 2 3 5 4" xfId="18085"/>
    <cellStyle name="Input 3 5 2 3 5 5" xfId="18086"/>
    <cellStyle name="Input 3 5 2 3 6" xfId="18087"/>
    <cellStyle name="Input 3 5 2 3 6 2" xfId="18088"/>
    <cellStyle name="Input 3 5 2 3 6 2 2" xfId="18089"/>
    <cellStyle name="Input 3 5 2 3 6 3" xfId="18090"/>
    <cellStyle name="Input 3 5 2 3 6 3 2" xfId="18091"/>
    <cellStyle name="Input 3 5 2 3 6 3 2 2" xfId="18092"/>
    <cellStyle name="Input 3 5 2 3 6 3 3" xfId="18093"/>
    <cellStyle name="Input 3 5 2 3 6 4" xfId="18094"/>
    <cellStyle name="Input 3 5 2 3 6 5" xfId="18095"/>
    <cellStyle name="Input 3 5 2 3 7" xfId="18096"/>
    <cellStyle name="Input 3 5 2 3 7 2" xfId="18097"/>
    <cellStyle name="Input 3 5 2 3 8" xfId="18098"/>
    <cellStyle name="Input 3 5 2 3 8 2" xfId="18099"/>
    <cellStyle name="Input 3 5 2 3 8 2 2" xfId="18100"/>
    <cellStyle name="Input 3 5 2 3 8 3" xfId="18101"/>
    <cellStyle name="Input 3 5 2 3 9" xfId="18102"/>
    <cellStyle name="Input 3 5 2 4" xfId="18103"/>
    <cellStyle name="Input 3 5 2 4 2" xfId="18104"/>
    <cellStyle name="Input 3 5 2 4 2 2" xfId="18105"/>
    <cellStyle name="Input 3 5 2 4 2 2 2" xfId="18106"/>
    <cellStyle name="Input 3 5 2 4 2 3" xfId="18107"/>
    <cellStyle name="Input 3 5 2 4 2 3 2" xfId="18108"/>
    <cellStyle name="Input 3 5 2 4 2 3 2 2" xfId="18109"/>
    <cellStyle name="Input 3 5 2 4 2 3 3" xfId="18110"/>
    <cellStyle name="Input 3 5 2 4 2 4" xfId="18111"/>
    <cellStyle name="Input 3 5 2 4 2 5" xfId="18112"/>
    <cellStyle name="Input 3 5 2 4 3" xfId="18113"/>
    <cellStyle name="Input 3 5 2 4 3 2" xfId="18114"/>
    <cellStyle name="Input 3 5 2 4 4" xfId="18115"/>
    <cellStyle name="Input 3 5 2 4 4 2" xfId="18116"/>
    <cellStyle name="Input 3 5 2 4 4 2 2" xfId="18117"/>
    <cellStyle name="Input 3 5 2 4 4 3" xfId="18118"/>
    <cellStyle name="Input 3 5 2 4 5" xfId="18119"/>
    <cellStyle name="Input 3 5 2 4 6" xfId="18120"/>
    <cellStyle name="Input 3 5 2 5" xfId="18121"/>
    <cellStyle name="Input 3 5 2 5 2" xfId="18122"/>
    <cellStyle name="Input 3 5 2 5 2 2" xfId="18123"/>
    <cellStyle name="Input 3 5 2 5 3" xfId="18124"/>
    <cellStyle name="Input 3 5 2 5 3 2" xfId="18125"/>
    <cellStyle name="Input 3 5 2 5 3 2 2" xfId="18126"/>
    <cellStyle name="Input 3 5 2 5 3 3" xfId="18127"/>
    <cellStyle name="Input 3 5 2 5 4" xfId="18128"/>
    <cellStyle name="Input 3 5 2 5 5" xfId="18129"/>
    <cellStyle name="Input 3 5 2 6" xfId="18130"/>
    <cellStyle name="Input 3 5 2 6 2" xfId="18131"/>
    <cellStyle name="Input 3 5 2 6 2 2" xfId="18132"/>
    <cellStyle name="Input 3 5 2 6 3" xfId="18133"/>
    <cellStyle name="Input 3 5 2 6 3 2" xfId="18134"/>
    <cellStyle name="Input 3 5 2 6 3 2 2" xfId="18135"/>
    <cellStyle name="Input 3 5 2 6 3 3" xfId="18136"/>
    <cellStyle name="Input 3 5 2 6 4" xfId="18137"/>
    <cellStyle name="Input 3 5 2 6 5" xfId="18138"/>
    <cellStyle name="Input 3 5 2 7" xfId="18139"/>
    <cellStyle name="Input 3 5 2 7 2" xfId="18140"/>
    <cellStyle name="Input 3 5 2 7 2 2" xfId="18141"/>
    <cellStyle name="Input 3 5 2 7 3" xfId="18142"/>
    <cellStyle name="Input 3 5 2 7 3 2" xfId="18143"/>
    <cellStyle name="Input 3 5 2 7 3 2 2" xfId="18144"/>
    <cellStyle name="Input 3 5 2 7 3 3" xfId="18145"/>
    <cellStyle name="Input 3 5 2 7 4" xfId="18146"/>
    <cellStyle name="Input 3 5 2 7 5" xfId="18147"/>
    <cellStyle name="Input 3 5 2 8" xfId="18148"/>
    <cellStyle name="Input 3 5 2 8 2" xfId="18149"/>
    <cellStyle name="Input 3 5 2 8 2 2" xfId="18150"/>
    <cellStyle name="Input 3 5 2 8 3" xfId="18151"/>
    <cellStyle name="Input 3 5 2 8 3 2" xfId="18152"/>
    <cellStyle name="Input 3 5 2 8 3 2 2" xfId="18153"/>
    <cellStyle name="Input 3 5 2 8 3 3" xfId="18154"/>
    <cellStyle name="Input 3 5 2 8 4" xfId="18155"/>
    <cellStyle name="Input 3 5 2 8 5" xfId="18156"/>
    <cellStyle name="Input 3 5 2 9" xfId="18157"/>
    <cellStyle name="Input 3 5 2 9 2" xfId="18158"/>
    <cellStyle name="Input 3 5 2_Subsidy" xfId="18159"/>
    <cellStyle name="Input 3 5 3" xfId="18160"/>
    <cellStyle name="Input 3 5 3 10" xfId="18161"/>
    <cellStyle name="Input 3 5 3 11" xfId="18162"/>
    <cellStyle name="Input 3 5 3 2" xfId="18163"/>
    <cellStyle name="Input 3 5 3 2 10" xfId="18164"/>
    <cellStyle name="Input 3 5 3 2 2" xfId="18165"/>
    <cellStyle name="Input 3 5 3 2 2 2" xfId="18166"/>
    <cellStyle name="Input 3 5 3 2 2 2 2" xfId="18167"/>
    <cellStyle name="Input 3 5 3 2 2 3" xfId="18168"/>
    <cellStyle name="Input 3 5 3 2 2 3 2" xfId="18169"/>
    <cellStyle name="Input 3 5 3 2 2 3 2 2" xfId="18170"/>
    <cellStyle name="Input 3 5 3 2 2 3 3" xfId="18171"/>
    <cellStyle name="Input 3 5 3 2 2 4" xfId="18172"/>
    <cellStyle name="Input 3 5 3 2 2 5" xfId="18173"/>
    <cellStyle name="Input 3 5 3 2 3" xfId="18174"/>
    <cellStyle name="Input 3 5 3 2 3 2" xfId="18175"/>
    <cellStyle name="Input 3 5 3 2 3 2 2" xfId="18176"/>
    <cellStyle name="Input 3 5 3 2 3 3" xfId="18177"/>
    <cellStyle name="Input 3 5 3 2 3 3 2" xfId="18178"/>
    <cellStyle name="Input 3 5 3 2 3 3 2 2" xfId="18179"/>
    <cellStyle name="Input 3 5 3 2 3 3 3" xfId="18180"/>
    <cellStyle name="Input 3 5 3 2 3 4" xfId="18181"/>
    <cellStyle name="Input 3 5 3 2 3 5" xfId="18182"/>
    <cellStyle name="Input 3 5 3 2 4" xfId="18183"/>
    <cellStyle name="Input 3 5 3 2 4 2" xfId="18184"/>
    <cellStyle name="Input 3 5 3 2 4 2 2" xfId="18185"/>
    <cellStyle name="Input 3 5 3 2 4 3" xfId="18186"/>
    <cellStyle name="Input 3 5 3 2 4 3 2" xfId="18187"/>
    <cellStyle name="Input 3 5 3 2 4 3 2 2" xfId="18188"/>
    <cellStyle name="Input 3 5 3 2 4 3 3" xfId="18189"/>
    <cellStyle name="Input 3 5 3 2 4 4" xfId="18190"/>
    <cellStyle name="Input 3 5 3 2 4 5" xfId="18191"/>
    <cellStyle name="Input 3 5 3 2 5" xfId="18192"/>
    <cellStyle name="Input 3 5 3 2 5 2" xfId="18193"/>
    <cellStyle name="Input 3 5 3 2 5 2 2" xfId="18194"/>
    <cellStyle name="Input 3 5 3 2 5 3" xfId="18195"/>
    <cellStyle name="Input 3 5 3 2 5 3 2" xfId="18196"/>
    <cellStyle name="Input 3 5 3 2 5 3 2 2" xfId="18197"/>
    <cellStyle name="Input 3 5 3 2 5 3 3" xfId="18198"/>
    <cellStyle name="Input 3 5 3 2 5 4" xfId="18199"/>
    <cellStyle name="Input 3 5 3 2 5 5" xfId="18200"/>
    <cellStyle name="Input 3 5 3 2 6" xfId="18201"/>
    <cellStyle name="Input 3 5 3 2 6 2" xfId="18202"/>
    <cellStyle name="Input 3 5 3 2 6 2 2" xfId="18203"/>
    <cellStyle name="Input 3 5 3 2 6 3" xfId="18204"/>
    <cellStyle name="Input 3 5 3 2 6 3 2" xfId="18205"/>
    <cellStyle name="Input 3 5 3 2 6 3 2 2" xfId="18206"/>
    <cellStyle name="Input 3 5 3 2 6 3 3" xfId="18207"/>
    <cellStyle name="Input 3 5 3 2 6 4" xfId="18208"/>
    <cellStyle name="Input 3 5 3 2 6 5" xfId="18209"/>
    <cellStyle name="Input 3 5 3 2 7" xfId="18210"/>
    <cellStyle name="Input 3 5 3 2 7 2" xfId="18211"/>
    <cellStyle name="Input 3 5 3 2 8" xfId="18212"/>
    <cellStyle name="Input 3 5 3 2 8 2" xfId="18213"/>
    <cellStyle name="Input 3 5 3 2 8 2 2" xfId="18214"/>
    <cellStyle name="Input 3 5 3 2 8 3" xfId="18215"/>
    <cellStyle name="Input 3 5 3 2 9" xfId="18216"/>
    <cellStyle name="Input 3 5 3 3" xfId="18217"/>
    <cellStyle name="Input 3 5 3 3 2" xfId="18218"/>
    <cellStyle name="Input 3 5 3 3 2 2" xfId="18219"/>
    <cellStyle name="Input 3 5 3 3 2 2 2" xfId="18220"/>
    <cellStyle name="Input 3 5 3 3 2 3" xfId="18221"/>
    <cellStyle name="Input 3 5 3 3 2 3 2" xfId="18222"/>
    <cellStyle name="Input 3 5 3 3 2 3 2 2" xfId="18223"/>
    <cellStyle name="Input 3 5 3 3 2 3 3" xfId="18224"/>
    <cellStyle name="Input 3 5 3 3 2 4" xfId="18225"/>
    <cellStyle name="Input 3 5 3 3 2 5" xfId="18226"/>
    <cellStyle name="Input 3 5 3 3 3" xfId="18227"/>
    <cellStyle name="Input 3 5 3 3 3 2" xfId="18228"/>
    <cellStyle name="Input 3 5 3 3 4" xfId="18229"/>
    <cellStyle name="Input 3 5 3 3 4 2" xfId="18230"/>
    <cellStyle name="Input 3 5 3 3 4 2 2" xfId="18231"/>
    <cellStyle name="Input 3 5 3 3 4 3" xfId="18232"/>
    <cellStyle name="Input 3 5 3 3 5" xfId="18233"/>
    <cellStyle name="Input 3 5 3 3 6" xfId="18234"/>
    <cellStyle name="Input 3 5 3 4" xfId="18235"/>
    <cellStyle name="Input 3 5 3 4 2" xfId="18236"/>
    <cellStyle name="Input 3 5 3 4 2 2" xfId="18237"/>
    <cellStyle name="Input 3 5 3 4 3" xfId="18238"/>
    <cellStyle name="Input 3 5 3 4 3 2" xfId="18239"/>
    <cellStyle name="Input 3 5 3 4 3 2 2" xfId="18240"/>
    <cellStyle name="Input 3 5 3 4 3 3" xfId="18241"/>
    <cellStyle name="Input 3 5 3 4 4" xfId="18242"/>
    <cellStyle name="Input 3 5 3 4 5" xfId="18243"/>
    <cellStyle name="Input 3 5 3 5" xfId="18244"/>
    <cellStyle name="Input 3 5 3 5 2" xfId="18245"/>
    <cellStyle name="Input 3 5 3 5 2 2" xfId="18246"/>
    <cellStyle name="Input 3 5 3 5 3" xfId="18247"/>
    <cellStyle name="Input 3 5 3 5 3 2" xfId="18248"/>
    <cellStyle name="Input 3 5 3 5 3 2 2" xfId="18249"/>
    <cellStyle name="Input 3 5 3 5 3 3" xfId="18250"/>
    <cellStyle name="Input 3 5 3 5 4" xfId="18251"/>
    <cellStyle name="Input 3 5 3 5 5" xfId="18252"/>
    <cellStyle name="Input 3 5 3 6" xfId="18253"/>
    <cellStyle name="Input 3 5 3 6 2" xfId="18254"/>
    <cellStyle name="Input 3 5 3 6 2 2" xfId="18255"/>
    <cellStyle name="Input 3 5 3 6 3" xfId="18256"/>
    <cellStyle name="Input 3 5 3 6 3 2" xfId="18257"/>
    <cellStyle name="Input 3 5 3 6 3 2 2" xfId="18258"/>
    <cellStyle name="Input 3 5 3 6 3 3" xfId="18259"/>
    <cellStyle name="Input 3 5 3 6 4" xfId="18260"/>
    <cellStyle name="Input 3 5 3 6 5" xfId="18261"/>
    <cellStyle name="Input 3 5 3 7" xfId="18262"/>
    <cellStyle name="Input 3 5 3 7 2" xfId="18263"/>
    <cellStyle name="Input 3 5 3 7 2 2" xfId="18264"/>
    <cellStyle name="Input 3 5 3 7 3" xfId="18265"/>
    <cellStyle name="Input 3 5 3 7 3 2" xfId="18266"/>
    <cellStyle name="Input 3 5 3 7 3 2 2" xfId="18267"/>
    <cellStyle name="Input 3 5 3 7 3 3" xfId="18268"/>
    <cellStyle name="Input 3 5 3 7 4" xfId="18269"/>
    <cellStyle name="Input 3 5 3 7 5" xfId="18270"/>
    <cellStyle name="Input 3 5 3 8" xfId="18271"/>
    <cellStyle name="Input 3 5 3 8 2" xfId="18272"/>
    <cellStyle name="Input 3 5 3 9" xfId="18273"/>
    <cellStyle name="Input 3 5 3 9 2" xfId="18274"/>
    <cellStyle name="Input 3 5 3 9 2 2" xfId="18275"/>
    <cellStyle name="Input 3 5 3 9 3" xfId="18276"/>
    <cellStyle name="Input 3 5 4" xfId="18277"/>
    <cellStyle name="Input 3 5 4 10" xfId="18278"/>
    <cellStyle name="Input 3 5 4 11" xfId="18279"/>
    <cellStyle name="Input 3 5 4 2" xfId="18280"/>
    <cellStyle name="Input 3 5 4 2 10" xfId="18281"/>
    <cellStyle name="Input 3 5 4 2 2" xfId="18282"/>
    <cellStyle name="Input 3 5 4 2 2 2" xfId="18283"/>
    <cellStyle name="Input 3 5 4 2 2 2 2" xfId="18284"/>
    <cellStyle name="Input 3 5 4 2 2 3" xfId="18285"/>
    <cellStyle name="Input 3 5 4 2 2 3 2" xfId="18286"/>
    <cellStyle name="Input 3 5 4 2 2 3 2 2" xfId="18287"/>
    <cellStyle name="Input 3 5 4 2 2 3 3" xfId="18288"/>
    <cellStyle name="Input 3 5 4 2 2 4" xfId="18289"/>
    <cellStyle name="Input 3 5 4 2 2 5" xfId="18290"/>
    <cellStyle name="Input 3 5 4 2 3" xfId="18291"/>
    <cellStyle name="Input 3 5 4 2 3 2" xfId="18292"/>
    <cellStyle name="Input 3 5 4 2 3 2 2" xfId="18293"/>
    <cellStyle name="Input 3 5 4 2 3 3" xfId="18294"/>
    <cellStyle name="Input 3 5 4 2 3 3 2" xfId="18295"/>
    <cellStyle name="Input 3 5 4 2 3 3 2 2" xfId="18296"/>
    <cellStyle name="Input 3 5 4 2 3 3 3" xfId="18297"/>
    <cellStyle name="Input 3 5 4 2 3 4" xfId="18298"/>
    <cellStyle name="Input 3 5 4 2 3 5" xfId="18299"/>
    <cellStyle name="Input 3 5 4 2 4" xfId="18300"/>
    <cellStyle name="Input 3 5 4 2 4 2" xfId="18301"/>
    <cellStyle name="Input 3 5 4 2 4 2 2" xfId="18302"/>
    <cellStyle name="Input 3 5 4 2 4 3" xfId="18303"/>
    <cellStyle name="Input 3 5 4 2 4 3 2" xfId="18304"/>
    <cellStyle name="Input 3 5 4 2 4 3 2 2" xfId="18305"/>
    <cellStyle name="Input 3 5 4 2 4 3 3" xfId="18306"/>
    <cellStyle name="Input 3 5 4 2 4 4" xfId="18307"/>
    <cellStyle name="Input 3 5 4 2 4 5" xfId="18308"/>
    <cellStyle name="Input 3 5 4 2 5" xfId="18309"/>
    <cellStyle name="Input 3 5 4 2 5 2" xfId="18310"/>
    <cellStyle name="Input 3 5 4 2 5 2 2" xfId="18311"/>
    <cellStyle name="Input 3 5 4 2 5 3" xfId="18312"/>
    <cellStyle name="Input 3 5 4 2 5 3 2" xfId="18313"/>
    <cellStyle name="Input 3 5 4 2 5 3 2 2" xfId="18314"/>
    <cellStyle name="Input 3 5 4 2 5 3 3" xfId="18315"/>
    <cellStyle name="Input 3 5 4 2 5 4" xfId="18316"/>
    <cellStyle name="Input 3 5 4 2 5 5" xfId="18317"/>
    <cellStyle name="Input 3 5 4 2 6" xfId="18318"/>
    <cellStyle name="Input 3 5 4 2 6 2" xfId="18319"/>
    <cellStyle name="Input 3 5 4 2 6 2 2" xfId="18320"/>
    <cellStyle name="Input 3 5 4 2 6 3" xfId="18321"/>
    <cellStyle name="Input 3 5 4 2 6 3 2" xfId="18322"/>
    <cellStyle name="Input 3 5 4 2 6 3 2 2" xfId="18323"/>
    <cellStyle name="Input 3 5 4 2 6 3 3" xfId="18324"/>
    <cellStyle name="Input 3 5 4 2 6 4" xfId="18325"/>
    <cellStyle name="Input 3 5 4 2 6 5" xfId="18326"/>
    <cellStyle name="Input 3 5 4 2 7" xfId="18327"/>
    <cellStyle name="Input 3 5 4 2 7 2" xfId="18328"/>
    <cellStyle name="Input 3 5 4 2 8" xfId="18329"/>
    <cellStyle name="Input 3 5 4 2 8 2" xfId="18330"/>
    <cellStyle name="Input 3 5 4 2 8 2 2" xfId="18331"/>
    <cellStyle name="Input 3 5 4 2 8 3" xfId="18332"/>
    <cellStyle name="Input 3 5 4 2 9" xfId="18333"/>
    <cellStyle name="Input 3 5 4 3" xfId="18334"/>
    <cellStyle name="Input 3 5 4 3 2" xfId="18335"/>
    <cellStyle name="Input 3 5 4 3 2 2" xfId="18336"/>
    <cellStyle name="Input 3 5 4 3 2 2 2" xfId="18337"/>
    <cellStyle name="Input 3 5 4 3 2 3" xfId="18338"/>
    <cellStyle name="Input 3 5 4 3 2 3 2" xfId="18339"/>
    <cellStyle name="Input 3 5 4 3 2 3 2 2" xfId="18340"/>
    <cellStyle name="Input 3 5 4 3 2 3 3" xfId="18341"/>
    <cellStyle name="Input 3 5 4 3 2 4" xfId="18342"/>
    <cellStyle name="Input 3 5 4 3 2 5" xfId="18343"/>
    <cellStyle name="Input 3 5 4 3 3" xfId="18344"/>
    <cellStyle name="Input 3 5 4 3 3 2" xfId="18345"/>
    <cellStyle name="Input 3 5 4 3 4" xfId="18346"/>
    <cellStyle name="Input 3 5 4 3 4 2" xfId="18347"/>
    <cellStyle name="Input 3 5 4 3 4 2 2" xfId="18348"/>
    <cellStyle name="Input 3 5 4 3 4 3" xfId="18349"/>
    <cellStyle name="Input 3 5 4 3 5" xfId="18350"/>
    <cellStyle name="Input 3 5 4 3 6" xfId="18351"/>
    <cellStyle name="Input 3 5 4 4" xfId="18352"/>
    <cellStyle name="Input 3 5 4 4 2" xfId="18353"/>
    <cellStyle name="Input 3 5 4 4 2 2" xfId="18354"/>
    <cellStyle name="Input 3 5 4 4 3" xfId="18355"/>
    <cellStyle name="Input 3 5 4 4 3 2" xfId="18356"/>
    <cellStyle name="Input 3 5 4 4 3 2 2" xfId="18357"/>
    <cellStyle name="Input 3 5 4 4 3 3" xfId="18358"/>
    <cellStyle name="Input 3 5 4 4 4" xfId="18359"/>
    <cellStyle name="Input 3 5 4 4 5" xfId="18360"/>
    <cellStyle name="Input 3 5 4 5" xfId="18361"/>
    <cellStyle name="Input 3 5 4 5 2" xfId="18362"/>
    <cellStyle name="Input 3 5 4 5 2 2" xfId="18363"/>
    <cellStyle name="Input 3 5 4 5 3" xfId="18364"/>
    <cellStyle name="Input 3 5 4 5 3 2" xfId="18365"/>
    <cellStyle name="Input 3 5 4 5 3 2 2" xfId="18366"/>
    <cellStyle name="Input 3 5 4 5 3 3" xfId="18367"/>
    <cellStyle name="Input 3 5 4 5 4" xfId="18368"/>
    <cellStyle name="Input 3 5 4 5 5" xfId="18369"/>
    <cellStyle name="Input 3 5 4 6" xfId="18370"/>
    <cellStyle name="Input 3 5 4 6 2" xfId="18371"/>
    <cellStyle name="Input 3 5 4 6 2 2" xfId="18372"/>
    <cellStyle name="Input 3 5 4 6 3" xfId="18373"/>
    <cellStyle name="Input 3 5 4 6 3 2" xfId="18374"/>
    <cellStyle name="Input 3 5 4 6 3 2 2" xfId="18375"/>
    <cellStyle name="Input 3 5 4 6 3 3" xfId="18376"/>
    <cellStyle name="Input 3 5 4 6 4" xfId="18377"/>
    <cellStyle name="Input 3 5 4 6 5" xfId="18378"/>
    <cellStyle name="Input 3 5 4 7" xfId="18379"/>
    <cellStyle name="Input 3 5 4 7 2" xfId="18380"/>
    <cellStyle name="Input 3 5 4 7 2 2" xfId="18381"/>
    <cellStyle name="Input 3 5 4 7 3" xfId="18382"/>
    <cellStyle name="Input 3 5 4 7 3 2" xfId="18383"/>
    <cellStyle name="Input 3 5 4 7 3 2 2" xfId="18384"/>
    <cellStyle name="Input 3 5 4 7 3 3" xfId="18385"/>
    <cellStyle name="Input 3 5 4 7 4" xfId="18386"/>
    <cellStyle name="Input 3 5 4 7 5" xfId="18387"/>
    <cellStyle name="Input 3 5 4 8" xfId="18388"/>
    <cellStyle name="Input 3 5 4 8 2" xfId="18389"/>
    <cellStyle name="Input 3 5 4 9" xfId="18390"/>
    <cellStyle name="Input 3 5 4 9 2" xfId="18391"/>
    <cellStyle name="Input 3 5 4 9 2 2" xfId="18392"/>
    <cellStyle name="Input 3 5 4 9 3" xfId="18393"/>
    <cellStyle name="Input 3 5 5" xfId="18394"/>
    <cellStyle name="Input 3 5 5 10" xfId="18395"/>
    <cellStyle name="Input 3 5 5 11" xfId="18396"/>
    <cellStyle name="Input 3 5 5 2" xfId="18397"/>
    <cellStyle name="Input 3 5 5 2 10" xfId="18398"/>
    <cellStyle name="Input 3 5 5 2 2" xfId="18399"/>
    <cellStyle name="Input 3 5 5 2 2 2" xfId="18400"/>
    <cellStyle name="Input 3 5 5 2 2 2 2" xfId="18401"/>
    <cellStyle name="Input 3 5 5 2 2 3" xfId="18402"/>
    <cellStyle name="Input 3 5 5 2 2 3 2" xfId="18403"/>
    <cellStyle name="Input 3 5 5 2 2 3 2 2" xfId="18404"/>
    <cellStyle name="Input 3 5 5 2 2 3 3" xfId="18405"/>
    <cellStyle name="Input 3 5 5 2 2 4" xfId="18406"/>
    <cellStyle name="Input 3 5 5 2 2 5" xfId="18407"/>
    <cellStyle name="Input 3 5 5 2 3" xfId="18408"/>
    <cellStyle name="Input 3 5 5 2 3 2" xfId="18409"/>
    <cellStyle name="Input 3 5 5 2 3 2 2" xfId="18410"/>
    <cellStyle name="Input 3 5 5 2 3 3" xfId="18411"/>
    <cellStyle name="Input 3 5 5 2 3 3 2" xfId="18412"/>
    <cellStyle name="Input 3 5 5 2 3 3 2 2" xfId="18413"/>
    <cellStyle name="Input 3 5 5 2 3 3 3" xfId="18414"/>
    <cellStyle name="Input 3 5 5 2 3 4" xfId="18415"/>
    <cellStyle name="Input 3 5 5 2 3 5" xfId="18416"/>
    <cellStyle name="Input 3 5 5 2 4" xfId="18417"/>
    <cellStyle name="Input 3 5 5 2 4 2" xfId="18418"/>
    <cellStyle name="Input 3 5 5 2 4 2 2" xfId="18419"/>
    <cellStyle name="Input 3 5 5 2 4 3" xfId="18420"/>
    <cellStyle name="Input 3 5 5 2 4 3 2" xfId="18421"/>
    <cellStyle name="Input 3 5 5 2 4 3 2 2" xfId="18422"/>
    <cellStyle name="Input 3 5 5 2 4 3 3" xfId="18423"/>
    <cellStyle name="Input 3 5 5 2 4 4" xfId="18424"/>
    <cellStyle name="Input 3 5 5 2 4 5" xfId="18425"/>
    <cellStyle name="Input 3 5 5 2 5" xfId="18426"/>
    <cellStyle name="Input 3 5 5 2 5 2" xfId="18427"/>
    <cellStyle name="Input 3 5 5 2 5 2 2" xfId="18428"/>
    <cellStyle name="Input 3 5 5 2 5 3" xfId="18429"/>
    <cellStyle name="Input 3 5 5 2 5 3 2" xfId="18430"/>
    <cellStyle name="Input 3 5 5 2 5 3 2 2" xfId="18431"/>
    <cellStyle name="Input 3 5 5 2 5 3 3" xfId="18432"/>
    <cellStyle name="Input 3 5 5 2 5 4" xfId="18433"/>
    <cellStyle name="Input 3 5 5 2 5 5" xfId="18434"/>
    <cellStyle name="Input 3 5 5 2 6" xfId="18435"/>
    <cellStyle name="Input 3 5 5 2 6 2" xfId="18436"/>
    <cellStyle name="Input 3 5 5 2 6 2 2" xfId="18437"/>
    <cellStyle name="Input 3 5 5 2 6 3" xfId="18438"/>
    <cellStyle name="Input 3 5 5 2 6 3 2" xfId="18439"/>
    <cellStyle name="Input 3 5 5 2 6 3 2 2" xfId="18440"/>
    <cellStyle name="Input 3 5 5 2 6 3 3" xfId="18441"/>
    <cellStyle name="Input 3 5 5 2 6 4" xfId="18442"/>
    <cellStyle name="Input 3 5 5 2 6 5" xfId="18443"/>
    <cellStyle name="Input 3 5 5 2 7" xfId="18444"/>
    <cellStyle name="Input 3 5 5 2 7 2" xfId="18445"/>
    <cellStyle name="Input 3 5 5 2 8" xfId="18446"/>
    <cellStyle name="Input 3 5 5 2 8 2" xfId="18447"/>
    <cellStyle name="Input 3 5 5 2 8 2 2" xfId="18448"/>
    <cellStyle name="Input 3 5 5 2 8 3" xfId="18449"/>
    <cellStyle name="Input 3 5 5 2 9" xfId="18450"/>
    <cellStyle name="Input 3 5 5 3" xfId="18451"/>
    <cellStyle name="Input 3 5 5 3 2" xfId="18452"/>
    <cellStyle name="Input 3 5 5 3 2 2" xfId="18453"/>
    <cellStyle name="Input 3 5 5 3 2 2 2" xfId="18454"/>
    <cellStyle name="Input 3 5 5 3 2 3" xfId="18455"/>
    <cellStyle name="Input 3 5 5 3 2 3 2" xfId="18456"/>
    <cellStyle name="Input 3 5 5 3 2 3 2 2" xfId="18457"/>
    <cellStyle name="Input 3 5 5 3 2 3 3" xfId="18458"/>
    <cellStyle name="Input 3 5 5 3 2 4" xfId="18459"/>
    <cellStyle name="Input 3 5 5 3 2 5" xfId="18460"/>
    <cellStyle name="Input 3 5 5 3 3" xfId="18461"/>
    <cellStyle name="Input 3 5 5 3 3 2" xfId="18462"/>
    <cellStyle name="Input 3 5 5 3 4" xfId="18463"/>
    <cellStyle name="Input 3 5 5 3 4 2" xfId="18464"/>
    <cellStyle name="Input 3 5 5 3 4 2 2" xfId="18465"/>
    <cellStyle name="Input 3 5 5 3 4 3" xfId="18466"/>
    <cellStyle name="Input 3 5 5 3 5" xfId="18467"/>
    <cellStyle name="Input 3 5 5 3 6" xfId="18468"/>
    <cellStyle name="Input 3 5 5 4" xfId="18469"/>
    <cellStyle name="Input 3 5 5 4 2" xfId="18470"/>
    <cellStyle name="Input 3 5 5 4 2 2" xfId="18471"/>
    <cellStyle name="Input 3 5 5 4 3" xfId="18472"/>
    <cellStyle name="Input 3 5 5 4 3 2" xfId="18473"/>
    <cellStyle name="Input 3 5 5 4 3 2 2" xfId="18474"/>
    <cellStyle name="Input 3 5 5 4 3 3" xfId="18475"/>
    <cellStyle name="Input 3 5 5 4 4" xfId="18476"/>
    <cellStyle name="Input 3 5 5 4 5" xfId="18477"/>
    <cellStyle name="Input 3 5 5 5" xfId="18478"/>
    <cellStyle name="Input 3 5 5 5 2" xfId="18479"/>
    <cellStyle name="Input 3 5 5 5 2 2" xfId="18480"/>
    <cellStyle name="Input 3 5 5 5 3" xfId="18481"/>
    <cellStyle name="Input 3 5 5 5 3 2" xfId="18482"/>
    <cellStyle name="Input 3 5 5 5 3 2 2" xfId="18483"/>
    <cellStyle name="Input 3 5 5 5 3 3" xfId="18484"/>
    <cellStyle name="Input 3 5 5 5 4" xfId="18485"/>
    <cellStyle name="Input 3 5 5 5 5" xfId="18486"/>
    <cellStyle name="Input 3 5 5 6" xfId="18487"/>
    <cellStyle name="Input 3 5 5 6 2" xfId="18488"/>
    <cellStyle name="Input 3 5 5 6 2 2" xfId="18489"/>
    <cellStyle name="Input 3 5 5 6 3" xfId="18490"/>
    <cellStyle name="Input 3 5 5 6 3 2" xfId="18491"/>
    <cellStyle name="Input 3 5 5 6 3 2 2" xfId="18492"/>
    <cellStyle name="Input 3 5 5 6 3 3" xfId="18493"/>
    <cellStyle name="Input 3 5 5 6 4" xfId="18494"/>
    <cellStyle name="Input 3 5 5 6 5" xfId="18495"/>
    <cellStyle name="Input 3 5 5 7" xfId="18496"/>
    <cellStyle name="Input 3 5 5 7 2" xfId="18497"/>
    <cellStyle name="Input 3 5 5 7 2 2" xfId="18498"/>
    <cellStyle name="Input 3 5 5 7 3" xfId="18499"/>
    <cellStyle name="Input 3 5 5 7 3 2" xfId="18500"/>
    <cellStyle name="Input 3 5 5 7 3 2 2" xfId="18501"/>
    <cellStyle name="Input 3 5 5 7 3 3" xfId="18502"/>
    <cellStyle name="Input 3 5 5 7 4" xfId="18503"/>
    <cellStyle name="Input 3 5 5 7 5" xfId="18504"/>
    <cellStyle name="Input 3 5 5 8" xfId="18505"/>
    <cellStyle name="Input 3 5 5 8 2" xfId="18506"/>
    <cellStyle name="Input 3 5 5 9" xfId="18507"/>
    <cellStyle name="Input 3 5 5 9 2" xfId="18508"/>
    <cellStyle name="Input 3 5 5 9 2 2" xfId="18509"/>
    <cellStyle name="Input 3 5 5 9 3" xfId="18510"/>
    <cellStyle name="Input 3 5 6" xfId="18511"/>
    <cellStyle name="Input 3 5 6 10" xfId="18512"/>
    <cellStyle name="Input 3 5 6 11" xfId="18513"/>
    <cellStyle name="Input 3 5 6 2" xfId="18514"/>
    <cellStyle name="Input 3 5 6 2 10" xfId="18515"/>
    <cellStyle name="Input 3 5 6 2 2" xfId="18516"/>
    <cellStyle name="Input 3 5 6 2 2 2" xfId="18517"/>
    <cellStyle name="Input 3 5 6 2 2 2 2" xfId="18518"/>
    <cellStyle name="Input 3 5 6 2 2 3" xfId="18519"/>
    <cellStyle name="Input 3 5 6 2 2 3 2" xfId="18520"/>
    <cellStyle name="Input 3 5 6 2 2 3 2 2" xfId="18521"/>
    <cellStyle name="Input 3 5 6 2 2 3 3" xfId="18522"/>
    <cellStyle name="Input 3 5 6 2 2 4" xfId="18523"/>
    <cellStyle name="Input 3 5 6 2 2 5" xfId="18524"/>
    <cellStyle name="Input 3 5 6 2 3" xfId="18525"/>
    <cellStyle name="Input 3 5 6 2 3 2" xfId="18526"/>
    <cellStyle name="Input 3 5 6 2 3 2 2" xfId="18527"/>
    <cellStyle name="Input 3 5 6 2 3 3" xfId="18528"/>
    <cellStyle name="Input 3 5 6 2 3 3 2" xfId="18529"/>
    <cellStyle name="Input 3 5 6 2 3 3 2 2" xfId="18530"/>
    <cellStyle name="Input 3 5 6 2 3 3 3" xfId="18531"/>
    <cellStyle name="Input 3 5 6 2 3 4" xfId="18532"/>
    <cellStyle name="Input 3 5 6 2 3 5" xfId="18533"/>
    <cellStyle name="Input 3 5 6 2 4" xfId="18534"/>
    <cellStyle name="Input 3 5 6 2 4 2" xfId="18535"/>
    <cellStyle name="Input 3 5 6 2 4 2 2" xfId="18536"/>
    <cellStyle name="Input 3 5 6 2 4 3" xfId="18537"/>
    <cellStyle name="Input 3 5 6 2 4 3 2" xfId="18538"/>
    <cellStyle name="Input 3 5 6 2 4 3 2 2" xfId="18539"/>
    <cellStyle name="Input 3 5 6 2 4 3 3" xfId="18540"/>
    <cellStyle name="Input 3 5 6 2 4 4" xfId="18541"/>
    <cellStyle name="Input 3 5 6 2 4 5" xfId="18542"/>
    <cellStyle name="Input 3 5 6 2 5" xfId="18543"/>
    <cellStyle name="Input 3 5 6 2 5 2" xfId="18544"/>
    <cellStyle name="Input 3 5 6 2 5 2 2" xfId="18545"/>
    <cellStyle name="Input 3 5 6 2 5 3" xfId="18546"/>
    <cellStyle name="Input 3 5 6 2 5 3 2" xfId="18547"/>
    <cellStyle name="Input 3 5 6 2 5 3 2 2" xfId="18548"/>
    <cellStyle name="Input 3 5 6 2 5 3 3" xfId="18549"/>
    <cellStyle name="Input 3 5 6 2 5 4" xfId="18550"/>
    <cellStyle name="Input 3 5 6 2 5 5" xfId="18551"/>
    <cellStyle name="Input 3 5 6 2 6" xfId="18552"/>
    <cellStyle name="Input 3 5 6 2 6 2" xfId="18553"/>
    <cellStyle name="Input 3 5 6 2 6 2 2" xfId="18554"/>
    <cellStyle name="Input 3 5 6 2 6 3" xfId="18555"/>
    <cellStyle name="Input 3 5 6 2 6 3 2" xfId="18556"/>
    <cellStyle name="Input 3 5 6 2 6 3 2 2" xfId="18557"/>
    <cellStyle name="Input 3 5 6 2 6 3 3" xfId="18558"/>
    <cellStyle name="Input 3 5 6 2 6 4" xfId="18559"/>
    <cellStyle name="Input 3 5 6 2 6 5" xfId="18560"/>
    <cellStyle name="Input 3 5 6 2 7" xfId="18561"/>
    <cellStyle name="Input 3 5 6 2 7 2" xfId="18562"/>
    <cellStyle name="Input 3 5 6 2 8" xfId="18563"/>
    <cellStyle name="Input 3 5 6 2 8 2" xfId="18564"/>
    <cellStyle name="Input 3 5 6 2 8 2 2" xfId="18565"/>
    <cellStyle name="Input 3 5 6 2 8 3" xfId="18566"/>
    <cellStyle name="Input 3 5 6 2 9" xfId="18567"/>
    <cellStyle name="Input 3 5 6 3" xfId="18568"/>
    <cellStyle name="Input 3 5 6 3 2" xfId="18569"/>
    <cellStyle name="Input 3 5 6 3 2 2" xfId="18570"/>
    <cellStyle name="Input 3 5 6 3 2 2 2" xfId="18571"/>
    <cellStyle name="Input 3 5 6 3 2 3" xfId="18572"/>
    <cellStyle name="Input 3 5 6 3 2 3 2" xfId="18573"/>
    <cellStyle name="Input 3 5 6 3 2 3 2 2" xfId="18574"/>
    <cellStyle name="Input 3 5 6 3 2 3 3" xfId="18575"/>
    <cellStyle name="Input 3 5 6 3 2 4" xfId="18576"/>
    <cellStyle name="Input 3 5 6 3 2 5" xfId="18577"/>
    <cellStyle name="Input 3 5 6 3 3" xfId="18578"/>
    <cellStyle name="Input 3 5 6 3 3 2" xfId="18579"/>
    <cellStyle name="Input 3 5 6 3 4" xfId="18580"/>
    <cellStyle name="Input 3 5 6 3 4 2" xfId="18581"/>
    <cellStyle name="Input 3 5 6 3 4 2 2" xfId="18582"/>
    <cellStyle name="Input 3 5 6 3 4 3" xfId="18583"/>
    <cellStyle name="Input 3 5 6 3 5" xfId="18584"/>
    <cellStyle name="Input 3 5 6 3 6" xfId="18585"/>
    <cellStyle name="Input 3 5 6 4" xfId="18586"/>
    <cellStyle name="Input 3 5 6 4 2" xfId="18587"/>
    <cellStyle name="Input 3 5 6 4 2 2" xfId="18588"/>
    <cellStyle name="Input 3 5 6 4 3" xfId="18589"/>
    <cellStyle name="Input 3 5 6 4 3 2" xfId="18590"/>
    <cellStyle name="Input 3 5 6 4 3 2 2" xfId="18591"/>
    <cellStyle name="Input 3 5 6 4 3 3" xfId="18592"/>
    <cellStyle name="Input 3 5 6 4 4" xfId="18593"/>
    <cellStyle name="Input 3 5 6 4 5" xfId="18594"/>
    <cellStyle name="Input 3 5 6 5" xfId="18595"/>
    <cellStyle name="Input 3 5 6 5 2" xfId="18596"/>
    <cellStyle name="Input 3 5 6 5 2 2" xfId="18597"/>
    <cellStyle name="Input 3 5 6 5 3" xfId="18598"/>
    <cellStyle name="Input 3 5 6 5 3 2" xfId="18599"/>
    <cellStyle name="Input 3 5 6 5 3 2 2" xfId="18600"/>
    <cellStyle name="Input 3 5 6 5 3 3" xfId="18601"/>
    <cellStyle name="Input 3 5 6 5 4" xfId="18602"/>
    <cellStyle name="Input 3 5 6 5 5" xfId="18603"/>
    <cellStyle name="Input 3 5 6 6" xfId="18604"/>
    <cellStyle name="Input 3 5 6 6 2" xfId="18605"/>
    <cellStyle name="Input 3 5 6 6 2 2" xfId="18606"/>
    <cellStyle name="Input 3 5 6 6 3" xfId="18607"/>
    <cellStyle name="Input 3 5 6 6 3 2" xfId="18608"/>
    <cellStyle name="Input 3 5 6 6 3 2 2" xfId="18609"/>
    <cellStyle name="Input 3 5 6 6 3 3" xfId="18610"/>
    <cellStyle name="Input 3 5 6 6 4" xfId="18611"/>
    <cellStyle name="Input 3 5 6 6 5" xfId="18612"/>
    <cellStyle name="Input 3 5 6 7" xfId="18613"/>
    <cellStyle name="Input 3 5 6 7 2" xfId="18614"/>
    <cellStyle name="Input 3 5 6 7 2 2" xfId="18615"/>
    <cellStyle name="Input 3 5 6 7 3" xfId="18616"/>
    <cellStyle name="Input 3 5 6 7 3 2" xfId="18617"/>
    <cellStyle name="Input 3 5 6 7 3 2 2" xfId="18618"/>
    <cellStyle name="Input 3 5 6 7 3 3" xfId="18619"/>
    <cellStyle name="Input 3 5 6 7 4" xfId="18620"/>
    <cellStyle name="Input 3 5 6 7 5" xfId="18621"/>
    <cellStyle name="Input 3 5 6 8" xfId="18622"/>
    <cellStyle name="Input 3 5 6 8 2" xfId="18623"/>
    <cellStyle name="Input 3 5 6 9" xfId="18624"/>
    <cellStyle name="Input 3 5 6 9 2" xfId="18625"/>
    <cellStyle name="Input 3 5 6 9 2 2" xfId="18626"/>
    <cellStyle name="Input 3 5 6 9 3" xfId="18627"/>
    <cellStyle name="Input 3 5 7" xfId="18628"/>
    <cellStyle name="Input 3 5 7 10" xfId="18629"/>
    <cellStyle name="Input 3 5 7 11" xfId="18630"/>
    <cellStyle name="Input 3 5 7 2" xfId="18631"/>
    <cellStyle name="Input 3 5 7 2 10" xfId="18632"/>
    <cellStyle name="Input 3 5 7 2 2" xfId="18633"/>
    <cellStyle name="Input 3 5 7 2 2 2" xfId="18634"/>
    <cellStyle name="Input 3 5 7 2 2 2 2" xfId="18635"/>
    <cellStyle name="Input 3 5 7 2 2 3" xfId="18636"/>
    <cellStyle name="Input 3 5 7 2 2 3 2" xfId="18637"/>
    <cellStyle name="Input 3 5 7 2 2 3 2 2" xfId="18638"/>
    <cellStyle name="Input 3 5 7 2 2 3 3" xfId="18639"/>
    <cellStyle name="Input 3 5 7 2 2 4" xfId="18640"/>
    <cellStyle name="Input 3 5 7 2 2 5" xfId="18641"/>
    <cellStyle name="Input 3 5 7 2 3" xfId="18642"/>
    <cellStyle name="Input 3 5 7 2 3 2" xfId="18643"/>
    <cellStyle name="Input 3 5 7 2 3 2 2" xfId="18644"/>
    <cellStyle name="Input 3 5 7 2 3 3" xfId="18645"/>
    <cellStyle name="Input 3 5 7 2 3 3 2" xfId="18646"/>
    <cellStyle name="Input 3 5 7 2 3 3 2 2" xfId="18647"/>
    <cellStyle name="Input 3 5 7 2 3 3 3" xfId="18648"/>
    <cellStyle name="Input 3 5 7 2 3 4" xfId="18649"/>
    <cellStyle name="Input 3 5 7 2 3 5" xfId="18650"/>
    <cellStyle name="Input 3 5 7 2 4" xfId="18651"/>
    <cellStyle name="Input 3 5 7 2 4 2" xfId="18652"/>
    <cellStyle name="Input 3 5 7 2 4 2 2" xfId="18653"/>
    <cellStyle name="Input 3 5 7 2 4 3" xfId="18654"/>
    <cellStyle name="Input 3 5 7 2 4 3 2" xfId="18655"/>
    <cellStyle name="Input 3 5 7 2 4 3 2 2" xfId="18656"/>
    <cellStyle name="Input 3 5 7 2 4 3 3" xfId="18657"/>
    <cellStyle name="Input 3 5 7 2 4 4" xfId="18658"/>
    <cellStyle name="Input 3 5 7 2 4 5" xfId="18659"/>
    <cellStyle name="Input 3 5 7 2 5" xfId="18660"/>
    <cellStyle name="Input 3 5 7 2 5 2" xfId="18661"/>
    <cellStyle name="Input 3 5 7 2 5 2 2" xfId="18662"/>
    <cellStyle name="Input 3 5 7 2 5 3" xfId="18663"/>
    <cellStyle name="Input 3 5 7 2 5 3 2" xfId="18664"/>
    <cellStyle name="Input 3 5 7 2 5 3 2 2" xfId="18665"/>
    <cellStyle name="Input 3 5 7 2 5 3 3" xfId="18666"/>
    <cellStyle name="Input 3 5 7 2 5 4" xfId="18667"/>
    <cellStyle name="Input 3 5 7 2 5 5" xfId="18668"/>
    <cellStyle name="Input 3 5 7 2 6" xfId="18669"/>
    <cellStyle name="Input 3 5 7 2 6 2" xfId="18670"/>
    <cellStyle name="Input 3 5 7 2 6 2 2" xfId="18671"/>
    <cellStyle name="Input 3 5 7 2 6 3" xfId="18672"/>
    <cellStyle name="Input 3 5 7 2 6 3 2" xfId="18673"/>
    <cellStyle name="Input 3 5 7 2 6 3 2 2" xfId="18674"/>
    <cellStyle name="Input 3 5 7 2 6 3 3" xfId="18675"/>
    <cellStyle name="Input 3 5 7 2 6 4" xfId="18676"/>
    <cellStyle name="Input 3 5 7 2 6 5" xfId="18677"/>
    <cellStyle name="Input 3 5 7 2 7" xfId="18678"/>
    <cellStyle name="Input 3 5 7 2 7 2" xfId="18679"/>
    <cellStyle name="Input 3 5 7 2 8" xfId="18680"/>
    <cellStyle name="Input 3 5 7 2 8 2" xfId="18681"/>
    <cellStyle name="Input 3 5 7 2 8 2 2" xfId="18682"/>
    <cellStyle name="Input 3 5 7 2 8 3" xfId="18683"/>
    <cellStyle name="Input 3 5 7 2 9" xfId="18684"/>
    <cellStyle name="Input 3 5 7 3" xfId="18685"/>
    <cellStyle name="Input 3 5 7 3 2" xfId="18686"/>
    <cellStyle name="Input 3 5 7 3 2 2" xfId="18687"/>
    <cellStyle name="Input 3 5 7 3 2 2 2" xfId="18688"/>
    <cellStyle name="Input 3 5 7 3 2 3" xfId="18689"/>
    <cellStyle name="Input 3 5 7 3 2 3 2" xfId="18690"/>
    <cellStyle name="Input 3 5 7 3 2 3 2 2" xfId="18691"/>
    <cellStyle name="Input 3 5 7 3 2 3 3" xfId="18692"/>
    <cellStyle name="Input 3 5 7 3 2 4" xfId="18693"/>
    <cellStyle name="Input 3 5 7 3 2 5" xfId="18694"/>
    <cellStyle name="Input 3 5 7 3 3" xfId="18695"/>
    <cellStyle name="Input 3 5 7 3 3 2" xfId="18696"/>
    <cellStyle name="Input 3 5 7 3 4" xfId="18697"/>
    <cellStyle name="Input 3 5 7 3 4 2" xfId="18698"/>
    <cellStyle name="Input 3 5 7 3 4 2 2" xfId="18699"/>
    <cellStyle name="Input 3 5 7 3 4 3" xfId="18700"/>
    <cellStyle name="Input 3 5 7 3 5" xfId="18701"/>
    <cellStyle name="Input 3 5 7 3 6" xfId="18702"/>
    <cellStyle name="Input 3 5 7 4" xfId="18703"/>
    <cellStyle name="Input 3 5 7 4 2" xfId="18704"/>
    <cellStyle name="Input 3 5 7 4 2 2" xfId="18705"/>
    <cellStyle name="Input 3 5 7 4 3" xfId="18706"/>
    <cellStyle name="Input 3 5 7 4 3 2" xfId="18707"/>
    <cellStyle name="Input 3 5 7 4 3 2 2" xfId="18708"/>
    <cellStyle name="Input 3 5 7 4 3 3" xfId="18709"/>
    <cellStyle name="Input 3 5 7 4 4" xfId="18710"/>
    <cellStyle name="Input 3 5 7 4 5" xfId="18711"/>
    <cellStyle name="Input 3 5 7 5" xfId="18712"/>
    <cellStyle name="Input 3 5 7 5 2" xfId="18713"/>
    <cellStyle name="Input 3 5 7 5 2 2" xfId="18714"/>
    <cellStyle name="Input 3 5 7 5 3" xfId="18715"/>
    <cellStyle name="Input 3 5 7 5 3 2" xfId="18716"/>
    <cellStyle name="Input 3 5 7 5 3 2 2" xfId="18717"/>
    <cellStyle name="Input 3 5 7 5 3 3" xfId="18718"/>
    <cellStyle name="Input 3 5 7 5 4" xfId="18719"/>
    <cellStyle name="Input 3 5 7 5 5" xfId="18720"/>
    <cellStyle name="Input 3 5 7 6" xfId="18721"/>
    <cellStyle name="Input 3 5 7 6 2" xfId="18722"/>
    <cellStyle name="Input 3 5 7 6 2 2" xfId="18723"/>
    <cellStyle name="Input 3 5 7 6 3" xfId="18724"/>
    <cellStyle name="Input 3 5 7 6 3 2" xfId="18725"/>
    <cellStyle name="Input 3 5 7 6 3 2 2" xfId="18726"/>
    <cellStyle name="Input 3 5 7 6 3 3" xfId="18727"/>
    <cellStyle name="Input 3 5 7 6 4" xfId="18728"/>
    <cellStyle name="Input 3 5 7 6 5" xfId="18729"/>
    <cellStyle name="Input 3 5 7 7" xfId="18730"/>
    <cellStyle name="Input 3 5 7 7 2" xfId="18731"/>
    <cellStyle name="Input 3 5 7 7 2 2" xfId="18732"/>
    <cellStyle name="Input 3 5 7 7 3" xfId="18733"/>
    <cellStyle name="Input 3 5 7 7 3 2" xfId="18734"/>
    <cellStyle name="Input 3 5 7 7 3 2 2" xfId="18735"/>
    <cellStyle name="Input 3 5 7 7 3 3" xfId="18736"/>
    <cellStyle name="Input 3 5 7 7 4" xfId="18737"/>
    <cellStyle name="Input 3 5 7 7 5" xfId="18738"/>
    <cellStyle name="Input 3 5 7 8" xfId="18739"/>
    <cellStyle name="Input 3 5 7 8 2" xfId="18740"/>
    <cellStyle name="Input 3 5 7 9" xfId="18741"/>
    <cellStyle name="Input 3 5 7 9 2" xfId="18742"/>
    <cellStyle name="Input 3 5 7 9 2 2" xfId="18743"/>
    <cellStyle name="Input 3 5 7 9 3" xfId="18744"/>
    <cellStyle name="Input 3 5 8" xfId="18745"/>
    <cellStyle name="Input 3 5 8 10" xfId="18746"/>
    <cellStyle name="Input 3 5 8 11" xfId="18747"/>
    <cellStyle name="Input 3 5 8 2" xfId="18748"/>
    <cellStyle name="Input 3 5 8 2 10" xfId="18749"/>
    <cellStyle name="Input 3 5 8 2 2" xfId="18750"/>
    <cellStyle name="Input 3 5 8 2 2 2" xfId="18751"/>
    <cellStyle name="Input 3 5 8 2 2 2 2" xfId="18752"/>
    <cellStyle name="Input 3 5 8 2 2 3" xfId="18753"/>
    <cellStyle name="Input 3 5 8 2 2 3 2" xfId="18754"/>
    <cellStyle name="Input 3 5 8 2 2 3 2 2" xfId="18755"/>
    <cellStyle name="Input 3 5 8 2 2 3 3" xfId="18756"/>
    <cellStyle name="Input 3 5 8 2 2 4" xfId="18757"/>
    <cellStyle name="Input 3 5 8 2 2 5" xfId="18758"/>
    <cellStyle name="Input 3 5 8 2 3" xfId="18759"/>
    <cellStyle name="Input 3 5 8 2 3 2" xfId="18760"/>
    <cellStyle name="Input 3 5 8 2 3 2 2" xfId="18761"/>
    <cellStyle name="Input 3 5 8 2 3 3" xfId="18762"/>
    <cellStyle name="Input 3 5 8 2 3 3 2" xfId="18763"/>
    <cellStyle name="Input 3 5 8 2 3 3 2 2" xfId="18764"/>
    <cellStyle name="Input 3 5 8 2 3 3 3" xfId="18765"/>
    <cellStyle name="Input 3 5 8 2 3 4" xfId="18766"/>
    <cellStyle name="Input 3 5 8 2 3 5" xfId="18767"/>
    <cellStyle name="Input 3 5 8 2 4" xfId="18768"/>
    <cellStyle name="Input 3 5 8 2 4 2" xfId="18769"/>
    <cellStyle name="Input 3 5 8 2 4 2 2" xfId="18770"/>
    <cellStyle name="Input 3 5 8 2 4 3" xfId="18771"/>
    <cellStyle name="Input 3 5 8 2 4 3 2" xfId="18772"/>
    <cellStyle name="Input 3 5 8 2 4 3 2 2" xfId="18773"/>
    <cellStyle name="Input 3 5 8 2 4 3 3" xfId="18774"/>
    <cellStyle name="Input 3 5 8 2 4 4" xfId="18775"/>
    <cellStyle name="Input 3 5 8 2 4 5" xfId="18776"/>
    <cellStyle name="Input 3 5 8 2 5" xfId="18777"/>
    <cellStyle name="Input 3 5 8 2 5 2" xfId="18778"/>
    <cellStyle name="Input 3 5 8 2 5 2 2" xfId="18779"/>
    <cellStyle name="Input 3 5 8 2 5 3" xfId="18780"/>
    <cellStyle name="Input 3 5 8 2 5 3 2" xfId="18781"/>
    <cellStyle name="Input 3 5 8 2 5 3 2 2" xfId="18782"/>
    <cellStyle name="Input 3 5 8 2 5 3 3" xfId="18783"/>
    <cellStyle name="Input 3 5 8 2 5 4" xfId="18784"/>
    <cellStyle name="Input 3 5 8 2 5 5" xfId="18785"/>
    <cellStyle name="Input 3 5 8 2 6" xfId="18786"/>
    <cellStyle name="Input 3 5 8 2 6 2" xfId="18787"/>
    <cellStyle name="Input 3 5 8 2 6 2 2" xfId="18788"/>
    <cellStyle name="Input 3 5 8 2 6 3" xfId="18789"/>
    <cellStyle name="Input 3 5 8 2 6 3 2" xfId="18790"/>
    <cellStyle name="Input 3 5 8 2 6 3 2 2" xfId="18791"/>
    <cellStyle name="Input 3 5 8 2 6 3 3" xfId="18792"/>
    <cellStyle name="Input 3 5 8 2 6 4" xfId="18793"/>
    <cellStyle name="Input 3 5 8 2 6 5" xfId="18794"/>
    <cellStyle name="Input 3 5 8 2 7" xfId="18795"/>
    <cellStyle name="Input 3 5 8 2 7 2" xfId="18796"/>
    <cellStyle name="Input 3 5 8 2 8" xfId="18797"/>
    <cellStyle name="Input 3 5 8 2 8 2" xfId="18798"/>
    <cellStyle name="Input 3 5 8 2 8 2 2" xfId="18799"/>
    <cellStyle name="Input 3 5 8 2 8 3" xfId="18800"/>
    <cellStyle name="Input 3 5 8 2 9" xfId="18801"/>
    <cellStyle name="Input 3 5 8 3" xfId="18802"/>
    <cellStyle name="Input 3 5 8 3 2" xfId="18803"/>
    <cellStyle name="Input 3 5 8 3 2 2" xfId="18804"/>
    <cellStyle name="Input 3 5 8 3 2 2 2" xfId="18805"/>
    <cellStyle name="Input 3 5 8 3 2 3" xfId="18806"/>
    <cellStyle name="Input 3 5 8 3 2 3 2" xfId="18807"/>
    <cellStyle name="Input 3 5 8 3 2 3 2 2" xfId="18808"/>
    <cellStyle name="Input 3 5 8 3 2 3 3" xfId="18809"/>
    <cellStyle name="Input 3 5 8 3 2 4" xfId="18810"/>
    <cellStyle name="Input 3 5 8 3 2 5" xfId="18811"/>
    <cellStyle name="Input 3 5 8 3 3" xfId="18812"/>
    <cellStyle name="Input 3 5 8 3 3 2" xfId="18813"/>
    <cellStyle name="Input 3 5 8 3 4" xfId="18814"/>
    <cellStyle name="Input 3 5 8 3 4 2" xfId="18815"/>
    <cellStyle name="Input 3 5 8 3 4 2 2" xfId="18816"/>
    <cellStyle name="Input 3 5 8 3 4 3" xfId="18817"/>
    <cellStyle name="Input 3 5 8 3 5" xfId="18818"/>
    <cellStyle name="Input 3 5 8 3 6" xfId="18819"/>
    <cellStyle name="Input 3 5 8 4" xfId="18820"/>
    <cellStyle name="Input 3 5 8 4 2" xfId="18821"/>
    <cellStyle name="Input 3 5 8 4 2 2" xfId="18822"/>
    <cellStyle name="Input 3 5 8 4 3" xfId="18823"/>
    <cellStyle name="Input 3 5 8 4 3 2" xfId="18824"/>
    <cellStyle name="Input 3 5 8 4 3 2 2" xfId="18825"/>
    <cellStyle name="Input 3 5 8 4 3 3" xfId="18826"/>
    <cellStyle name="Input 3 5 8 4 4" xfId="18827"/>
    <cellStyle name="Input 3 5 8 4 5" xfId="18828"/>
    <cellStyle name="Input 3 5 8 5" xfId="18829"/>
    <cellStyle name="Input 3 5 8 5 2" xfId="18830"/>
    <cellStyle name="Input 3 5 8 5 2 2" xfId="18831"/>
    <cellStyle name="Input 3 5 8 5 3" xfId="18832"/>
    <cellStyle name="Input 3 5 8 5 3 2" xfId="18833"/>
    <cellStyle name="Input 3 5 8 5 3 2 2" xfId="18834"/>
    <cellStyle name="Input 3 5 8 5 3 3" xfId="18835"/>
    <cellStyle name="Input 3 5 8 5 4" xfId="18836"/>
    <cellStyle name="Input 3 5 8 5 5" xfId="18837"/>
    <cellStyle name="Input 3 5 8 6" xfId="18838"/>
    <cellStyle name="Input 3 5 8 6 2" xfId="18839"/>
    <cellStyle name="Input 3 5 8 6 2 2" xfId="18840"/>
    <cellStyle name="Input 3 5 8 6 3" xfId="18841"/>
    <cellStyle name="Input 3 5 8 6 3 2" xfId="18842"/>
    <cellStyle name="Input 3 5 8 6 3 2 2" xfId="18843"/>
    <cellStyle name="Input 3 5 8 6 3 3" xfId="18844"/>
    <cellStyle name="Input 3 5 8 6 4" xfId="18845"/>
    <cellStyle name="Input 3 5 8 6 5" xfId="18846"/>
    <cellStyle name="Input 3 5 8 7" xfId="18847"/>
    <cellStyle name="Input 3 5 8 7 2" xfId="18848"/>
    <cellStyle name="Input 3 5 8 7 2 2" xfId="18849"/>
    <cellStyle name="Input 3 5 8 7 3" xfId="18850"/>
    <cellStyle name="Input 3 5 8 7 3 2" xfId="18851"/>
    <cellStyle name="Input 3 5 8 7 3 2 2" xfId="18852"/>
    <cellStyle name="Input 3 5 8 7 3 3" xfId="18853"/>
    <cellStyle name="Input 3 5 8 7 4" xfId="18854"/>
    <cellStyle name="Input 3 5 8 7 5" xfId="18855"/>
    <cellStyle name="Input 3 5 8 8" xfId="18856"/>
    <cellStyle name="Input 3 5 8 8 2" xfId="18857"/>
    <cellStyle name="Input 3 5 8 9" xfId="18858"/>
    <cellStyle name="Input 3 5 8 9 2" xfId="18859"/>
    <cellStyle name="Input 3 5 8 9 2 2" xfId="18860"/>
    <cellStyle name="Input 3 5 8 9 3" xfId="18861"/>
    <cellStyle name="Input 3 5 9" xfId="18862"/>
    <cellStyle name="Input 3 5 9 10" xfId="18863"/>
    <cellStyle name="Input 3 5 9 2" xfId="18864"/>
    <cellStyle name="Input 3 5 9 2 2" xfId="18865"/>
    <cellStyle name="Input 3 5 9 2 2 2" xfId="18866"/>
    <cellStyle name="Input 3 5 9 2 3" xfId="18867"/>
    <cellStyle name="Input 3 5 9 2 3 2" xfId="18868"/>
    <cellStyle name="Input 3 5 9 2 3 2 2" xfId="18869"/>
    <cellStyle name="Input 3 5 9 2 3 3" xfId="18870"/>
    <cellStyle name="Input 3 5 9 2 4" xfId="18871"/>
    <cellStyle name="Input 3 5 9 2 5" xfId="18872"/>
    <cellStyle name="Input 3 5 9 3" xfId="18873"/>
    <cellStyle name="Input 3 5 9 3 2" xfId="18874"/>
    <cellStyle name="Input 3 5 9 3 2 2" xfId="18875"/>
    <cellStyle name="Input 3 5 9 3 3" xfId="18876"/>
    <cellStyle name="Input 3 5 9 3 3 2" xfId="18877"/>
    <cellStyle name="Input 3 5 9 3 3 2 2" xfId="18878"/>
    <cellStyle name="Input 3 5 9 3 3 3" xfId="18879"/>
    <cellStyle name="Input 3 5 9 3 4" xfId="18880"/>
    <cellStyle name="Input 3 5 9 3 5" xfId="18881"/>
    <cellStyle name="Input 3 5 9 4" xfId="18882"/>
    <cellStyle name="Input 3 5 9 4 2" xfId="18883"/>
    <cellStyle name="Input 3 5 9 4 2 2" xfId="18884"/>
    <cellStyle name="Input 3 5 9 4 3" xfId="18885"/>
    <cellStyle name="Input 3 5 9 4 3 2" xfId="18886"/>
    <cellStyle name="Input 3 5 9 4 3 2 2" xfId="18887"/>
    <cellStyle name="Input 3 5 9 4 3 3" xfId="18888"/>
    <cellStyle name="Input 3 5 9 4 4" xfId="18889"/>
    <cellStyle name="Input 3 5 9 4 5" xfId="18890"/>
    <cellStyle name="Input 3 5 9 5" xfId="18891"/>
    <cellStyle name="Input 3 5 9 5 2" xfId="18892"/>
    <cellStyle name="Input 3 5 9 5 2 2" xfId="18893"/>
    <cellStyle name="Input 3 5 9 5 3" xfId="18894"/>
    <cellStyle name="Input 3 5 9 5 3 2" xfId="18895"/>
    <cellStyle name="Input 3 5 9 5 3 2 2" xfId="18896"/>
    <cellStyle name="Input 3 5 9 5 3 3" xfId="18897"/>
    <cellStyle name="Input 3 5 9 5 4" xfId="18898"/>
    <cellStyle name="Input 3 5 9 5 5" xfId="18899"/>
    <cellStyle name="Input 3 5 9 6" xfId="18900"/>
    <cellStyle name="Input 3 5 9 6 2" xfId="18901"/>
    <cellStyle name="Input 3 5 9 6 2 2" xfId="18902"/>
    <cellStyle name="Input 3 5 9 6 3" xfId="18903"/>
    <cellStyle name="Input 3 5 9 6 3 2" xfId="18904"/>
    <cellStyle name="Input 3 5 9 6 3 2 2" xfId="18905"/>
    <cellStyle name="Input 3 5 9 6 3 3" xfId="18906"/>
    <cellStyle name="Input 3 5 9 6 4" xfId="18907"/>
    <cellStyle name="Input 3 5 9 6 5" xfId="18908"/>
    <cellStyle name="Input 3 5 9 7" xfId="18909"/>
    <cellStyle name="Input 3 5 9 7 2" xfId="18910"/>
    <cellStyle name="Input 3 5 9 8" xfId="18911"/>
    <cellStyle name="Input 3 5 9 8 2" xfId="18912"/>
    <cellStyle name="Input 3 5 9 8 2 2" xfId="18913"/>
    <cellStyle name="Input 3 5 9 8 3" xfId="18914"/>
    <cellStyle name="Input 3 5 9 9" xfId="18915"/>
    <cellStyle name="Input 3 5_Subsidy" xfId="18916"/>
    <cellStyle name="Input 3 50" xfId="18917"/>
    <cellStyle name="Input 3 51" xfId="18918"/>
    <cellStyle name="Input 3 52" xfId="18919"/>
    <cellStyle name="Input 3 53" xfId="18920"/>
    <cellStyle name="Input 3 54" xfId="18921"/>
    <cellStyle name="Input 3 55" xfId="18922"/>
    <cellStyle name="Input 3 56" xfId="18923"/>
    <cellStyle name="Input 3 57" xfId="18924"/>
    <cellStyle name="Input 3 58" xfId="18925"/>
    <cellStyle name="Input 3 59" xfId="18926"/>
    <cellStyle name="Input 3 6" xfId="18927"/>
    <cellStyle name="Input 3 6 10" xfId="18928"/>
    <cellStyle name="Input 3 6 11" xfId="18929"/>
    <cellStyle name="Input 3 6 2" xfId="18930"/>
    <cellStyle name="Input 3 6 2 10" xfId="18931"/>
    <cellStyle name="Input 3 6 2 2" xfId="18932"/>
    <cellStyle name="Input 3 6 2 2 2" xfId="18933"/>
    <cellStyle name="Input 3 6 2 2 2 2" xfId="18934"/>
    <cellStyle name="Input 3 6 2 2 2 2 2" xfId="18935"/>
    <cellStyle name="Input 3 6 2 2 2 2 2 2" xfId="18936"/>
    <cellStyle name="Input 3 6 2 2 2 2 3" xfId="18937"/>
    <cellStyle name="Input 3 6 2 2 2 3" xfId="18938"/>
    <cellStyle name="Input 3 6 2 2 2 4" xfId="18939"/>
    <cellStyle name="Input 3 6 2 2 3" xfId="18940"/>
    <cellStyle name="Input 3 6 2 2 3 2" xfId="18941"/>
    <cellStyle name="Input 3 6 2 2 3 2 2" xfId="18942"/>
    <cellStyle name="Input 3 6 2 2 3 2 2 2" xfId="18943"/>
    <cellStyle name="Input 3 6 2 2 3 2 3" xfId="18944"/>
    <cellStyle name="Input 3 6 2 2 3 3" xfId="18945"/>
    <cellStyle name="Input 3 6 2 2 3 4" xfId="18946"/>
    <cellStyle name="Input 3 6 2 2 4" xfId="18947"/>
    <cellStyle name="Input 3 6 2 2 4 2" xfId="18948"/>
    <cellStyle name="Input 3 6 2 2 4 2 2" xfId="18949"/>
    <cellStyle name="Input 3 6 2 2 4 2 2 2" xfId="18950"/>
    <cellStyle name="Input 3 6 2 2 4 2 3" xfId="18951"/>
    <cellStyle name="Input 3 6 2 2 4 3" xfId="18952"/>
    <cellStyle name="Input 3 6 2 2 4 4" xfId="18953"/>
    <cellStyle name="Input 3 6 2 2 5" xfId="18954"/>
    <cellStyle name="Input 3 6 2 2 5 2" xfId="18955"/>
    <cellStyle name="Input 3 6 2 2 5 2 2" xfId="18956"/>
    <cellStyle name="Input 3 6 2 2 5 2 2 2" xfId="18957"/>
    <cellStyle name="Input 3 6 2 2 5 2 3" xfId="18958"/>
    <cellStyle name="Input 3 6 2 2 5 3" xfId="18959"/>
    <cellStyle name="Input 3 6 2 2 5 4" xfId="18960"/>
    <cellStyle name="Input 3 6 2 2 6" xfId="18961"/>
    <cellStyle name="Input 3 6 2 2 6 2" xfId="18962"/>
    <cellStyle name="Input 3 6 2 2 6 2 2" xfId="18963"/>
    <cellStyle name="Input 3 6 2 2 6 2 2 2" xfId="18964"/>
    <cellStyle name="Input 3 6 2 2 6 2 3" xfId="18965"/>
    <cellStyle name="Input 3 6 2 2 6 3" xfId="18966"/>
    <cellStyle name="Input 3 6 2 2 6 4" xfId="18967"/>
    <cellStyle name="Input 3 6 2 2 7" xfId="18968"/>
    <cellStyle name="Input 3 6 2 2 7 2" xfId="18969"/>
    <cellStyle name="Input 3 6 2 2 7 2 2" xfId="18970"/>
    <cellStyle name="Input 3 6 2 2 7 3" xfId="18971"/>
    <cellStyle name="Input 3 6 2 2 8" xfId="18972"/>
    <cellStyle name="Input 3 6 2 2 9" xfId="18973"/>
    <cellStyle name="Input 3 6 2 3" xfId="18974"/>
    <cellStyle name="Input 3 6 2 3 2" xfId="18975"/>
    <cellStyle name="Input 3 6 2 3 2 2" xfId="18976"/>
    <cellStyle name="Input 3 6 2 3 2 2 2" xfId="18977"/>
    <cellStyle name="Input 3 6 2 3 2 2 2 2" xfId="18978"/>
    <cellStyle name="Input 3 6 2 3 2 2 3" xfId="18979"/>
    <cellStyle name="Input 3 6 2 3 2 3" xfId="18980"/>
    <cellStyle name="Input 3 6 2 3 2 4" xfId="18981"/>
    <cellStyle name="Input 3 6 2 3 3" xfId="18982"/>
    <cellStyle name="Input 3 6 2 3 3 2" xfId="18983"/>
    <cellStyle name="Input 3 6 2 3 3 2 2" xfId="18984"/>
    <cellStyle name="Input 3 6 2 3 3 3" xfId="18985"/>
    <cellStyle name="Input 3 6 2 3 4" xfId="18986"/>
    <cellStyle name="Input 3 6 2 3 5" xfId="18987"/>
    <cellStyle name="Input 3 6 2 4" xfId="18988"/>
    <cellStyle name="Input 3 6 2 4 2" xfId="18989"/>
    <cellStyle name="Input 3 6 2 4 2 2" xfId="18990"/>
    <cellStyle name="Input 3 6 2 4 2 2 2" xfId="18991"/>
    <cellStyle name="Input 3 6 2 4 2 3" xfId="18992"/>
    <cellStyle name="Input 3 6 2 4 3" xfId="18993"/>
    <cellStyle name="Input 3 6 2 4 4" xfId="18994"/>
    <cellStyle name="Input 3 6 2 5" xfId="18995"/>
    <cellStyle name="Input 3 6 2 5 2" xfId="18996"/>
    <cellStyle name="Input 3 6 2 5 2 2" xfId="18997"/>
    <cellStyle name="Input 3 6 2 5 2 2 2" xfId="18998"/>
    <cellStyle name="Input 3 6 2 5 2 3" xfId="18999"/>
    <cellStyle name="Input 3 6 2 5 3" xfId="19000"/>
    <cellStyle name="Input 3 6 2 5 4" xfId="19001"/>
    <cellStyle name="Input 3 6 2 6" xfId="19002"/>
    <cellStyle name="Input 3 6 2 6 2" xfId="19003"/>
    <cellStyle name="Input 3 6 2 6 2 2" xfId="19004"/>
    <cellStyle name="Input 3 6 2 6 2 2 2" xfId="19005"/>
    <cellStyle name="Input 3 6 2 6 2 3" xfId="19006"/>
    <cellStyle name="Input 3 6 2 6 3" xfId="19007"/>
    <cellStyle name="Input 3 6 2 6 4" xfId="19008"/>
    <cellStyle name="Input 3 6 2 7" xfId="19009"/>
    <cellStyle name="Input 3 6 2 7 2" xfId="19010"/>
    <cellStyle name="Input 3 6 2 7 2 2" xfId="19011"/>
    <cellStyle name="Input 3 6 2 7 2 2 2" xfId="19012"/>
    <cellStyle name="Input 3 6 2 7 2 3" xfId="19013"/>
    <cellStyle name="Input 3 6 2 7 3" xfId="19014"/>
    <cellStyle name="Input 3 6 2 7 4" xfId="19015"/>
    <cellStyle name="Input 3 6 2 8" xfId="19016"/>
    <cellStyle name="Input 3 6 2 8 2" xfId="19017"/>
    <cellStyle name="Input 3 6 2 8 2 2" xfId="19018"/>
    <cellStyle name="Input 3 6 2 8 3" xfId="19019"/>
    <cellStyle name="Input 3 6 2 9" xfId="19020"/>
    <cellStyle name="Input 3 6 3" xfId="19021"/>
    <cellStyle name="Input 3 6 3 2" xfId="19022"/>
    <cellStyle name="Input 3 6 3 2 2" xfId="19023"/>
    <cellStyle name="Input 3 6 3 2 2 2" xfId="19024"/>
    <cellStyle name="Input 3 6 3 2 2 2 2" xfId="19025"/>
    <cellStyle name="Input 3 6 3 2 2 3" xfId="19026"/>
    <cellStyle name="Input 3 6 3 2 3" xfId="19027"/>
    <cellStyle name="Input 3 6 3 2 4" xfId="19028"/>
    <cellStyle name="Input 3 6 3 3" xfId="19029"/>
    <cellStyle name="Input 3 6 3 3 2" xfId="19030"/>
    <cellStyle name="Input 3 6 3 3 2 2" xfId="19031"/>
    <cellStyle name="Input 3 6 3 3 2 2 2" xfId="19032"/>
    <cellStyle name="Input 3 6 3 3 2 3" xfId="19033"/>
    <cellStyle name="Input 3 6 3 3 3" xfId="19034"/>
    <cellStyle name="Input 3 6 3 3 4" xfId="19035"/>
    <cellStyle name="Input 3 6 3 4" xfId="19036"/>
    <cellStyle name="Input 3 6 3 4 2" xfId="19037"/>
    <cellStyle name="Input 3 6 3 4 2 2" xfId="19038"/>
    <cellStyle name="Input 3 6 3 4 2 2 2" xfId="19039"/>
    <cellStyle name="Input 3 6 3 4 2 3" xfId="19040"/>
    <cellStyle name="Input 3 6 3 4 3" xfId="19041"/>
    <cellStyle name="Input 3 6 3 4 4" xfId="19042"/>
    <cellStyle name="Input 3 6 3 5" xfId="19043"/>
    <cellStyle name="Input 3 6 3 5 2" xfId="19044"/>
    <cellStyle name="Input 3 6 3 5 2 2" xfId="19045"/>
    <cellStyle name="Input 3 6 3 5 2 2 2" xfId="19046"/>
    <cellStyle name="Input 3 6 3 5 2 3" xfId="19047"/>
    <cellStyle name="Input 3 6 3 5 3" xfId="19048"/>
    <cellStyle name="Input 3 6 3 5 4" xfId="19049"/>
    <cellStyle name="Input 3 6 3 6" xfId="19050"/>
    <cellStyle name="Input 3 6 3 6 2" xfId="19051"/>
    <cellStyle name="Input 3 6 3 6 2 2" xfId="19052"/>
    <cellStyle name="Input 3 6 3 6 2 2 2" xfId="19053"/>
    <cellStyle name="Input 3 6 3 6 2 3" xfId="19054"/>
    <cellStyle name="Input 3 6 3 6 3" xfId="19055"/>
    <cellStyle name="Input 3 6 3 6 4" xfId="19056"/>
    <cellStyle name="Input 3 6 3 7" xfId="19057"/>
    <cellStyle name="Input 3 6 3 7 2" xfId="19058"/>
    <cellStyle name="Input 3 6 3 7 2 2" xfId="19059"/>
    <cellStyle name="Input 3 6 3 7 3" xfId="19060"/>
    <cellStyle name="Input 3 6 3 8" xfId="19061"/>
    <cellStyle name="Input 3 6 3 9" xfId="19062"/>
    <cellStyle name="Input 3 6 4" xfId="19063"/>
    <cellStyle name="Input 3 6 4 2" xfId="19064"/>
    <cellStyle name="Input 3 6 4 2 2" xfId="19065"/>
    <cellStyle name="Input 3 6 4 2 2 2" xfId="19066"/>
    <cellStyle name="Input 3 6 4 2 2 2 2" xfId="19067"/>
    <cellStyle name="Input 3 6 4 2 2 3" xfId="19068"/>
    <cellStyle name="Input 3 6 4 2 3" xfId="19069"/>
    <cellStyle name="Input 3 6 4 2 4" xfId="19070"/>
    <cellStyle name="Input 3 6 4 3" xfId="19071"/>
    <cellStyle name="Input 3 6 4 3 2" xfId="19072"/>
    <cellStyle name="Input 3 6 4 3 2 2" xfId="19073"/>
    <cellStyle name="Input 3 6 4 3 3" xfId="19074"/>
    <cellStyle name="Input 3 6 4 4" xfId="19075"/>
    <cellStyle name="Input 3 6 4 5" xfId="19076"/>
    <cellStyle name="Input 3 6 5" xfId="19077"/>
    <cellStyle name="Input 3 6 5 2" xfId="19078"/>
    <cellStyle name="Input 3 6 5 2 2" xfId="19079"/>
    <cellStyle name="Input 3 6 5 2 2 2" xfId="19080"/>
    <cellStyle name="Input 3 6 5 2 3" xfId="19081"/>
    <cellStyle name="Input 3 6 5 3" xfId="19082"/>
    <cellStyle name="Input 3 6 5 4" xfId="19083"/>
    <cellStyle name="Input 3 6 6" xfId="19084"/>
    <cellStyle name="Input 3 6 6 2" xfId="19085"/>
    <cellStyle name="Input 3 6 6 2 2" xfId="19086"/>
    <cellStyle name="Input 3 6 6 2 2 2" xfId="19087"/>
    <cellStyle name="Input 3 6 6 2 3" xfId="19088"/>
    <cellStyle name="Input 3 6 6 3" xfId="19089"/>
    <cellStyle name="Input 3 6 6 4" xfId="19090"/>
    <cellStyle name="Input 3 6 7" xfId="19091"/>
    <cellStyle name="Input 3 6 7 2" xfId="19092"/>
    <cellStyle name="Input 3 6 7 2 2" xfId="19093"/>
    <cellStyle name="Input 3 6 7 2 2 2" xfId="19094"/>
    <cellStyle name="Input 3 6 7 2 3" xfId="19095"/>
    <cellStyle name="Input 3 6 7 3" xfId="19096"/>
    <cellStyle name="Input 3 6 7 4" xfId="19097"/>
    <cellStyle name="Input 3 6 8" xfId="19098"/>
    <cellStyle name="Input 3 6 8 2" xfId="19099"/>
    <cellStyle name="Input 3 6 8 2 2" xfId="19100"/>
    <cellStyle name="Input 3 6 8 2 2 2" xfId="19101"/>
    <cellStyle name="Input 3 6 8 2 3" xfId="19102"/>
    <cellStyle name="Input 3 6 8 3" xfId="19103"/>
    <cellStyle name="Input 3 6 8 4" xfId="19104"/>
    <cellStyle name="Input 3 6 9" xfId="19105"/>
    <cellStyle name="Input 3 6 9 2" xfId="19106"/>
    <cellStyle name="Input 3 6 9 2 2" xfId="19107"/>
    <cellStyle name="Input 3 6 9 3" xfId="19108"/>
    <cellStyle name="Input 3 6_Subsidy" xfId="19109"/>
    <cellStyle name="Input 3 60" xfId="19110"/>
    <cellStyle name="Input 3 61" xfId="19111"/>
    <cellStyle name="Input 3 62" xfId="19112"/>
    <cellStyle name="Input 3 63" xfId="19113"/>
    <cellStyle name="Input 3 64" xfId="19114"/>
    <cellStyle name="Input 3 65" xfId="19115"/>
    <cellStyle name="Input 3 66" xfId="19116"/>
    <cellStyle name="Input 3 67" xfId="19117"/>
    <cellStyle name="Input 3 68" xfId="19118"/>
    <cellStyle name="Input 3 69" xfId="19119"/>
    <cellStyle name="Input 3 7" xfId="19120"/>
    <cellStyle name="Input 3 7 10" xfId="19121"/>
    <cellStyle name="Input 3 7 2" xfId="19122"/>
    <cellStyle name="Input 3 7 2 2" xfId="19123"/>
    <cellStyle name="Input 3 7 2 2 2" xfId="19124"/>
    <cellStyle name="Input 3 7 2 2 2 2" xfId="19125"/>
    <cellStyle name="Input 3 7 2 2 2 2 2" xfId="19126"/>
    <cellStyle name="Input 3 7 2 2 2 3" xfId="19127"/>
    <cellStyle name="Input 3 7 2 2 3" xfId="19128"/>
    <cellStyle name="Input 3 7 2 2 4" xfId="19129"/>
    <cellStyle name="Input 3 7 2 3" xfId="19130"/>
    <cellStyle name="Input 3 7 2 3 2" xfId="19131"/>
    <cellStyle name="Input 3 7 2 3 2 2" xfId="19132"/>
    <cellStyle name="Input 3 7 2 3 2 2 2" xfId="19133"/>
    <cellStyle name="Input 3 7 2 3 2 3" xfId="19134"/>
    <cellStyle name="Input 3 7 2 3 3" xfId="19135"/>
    <cellStyle name="Input 3 7 2 3 4" xfId="19136"/>
    <cellStyle name="Input 3 7 2 4" xfId="19137"/>
    <cellStyle name="Input 3 7 2 4 2" xfId="19138"/>
    <cellStyle name="Input 3 7 2 4 2 2" xfId="19139"/>
    <cellStyle name="Input 3 7 2 4 2 2 2" xfId="19140"/>
    <cellStyle name="Input 3 7 2 4 2 3" xfId="19141"/>
    <cellStyle name="Input 3 7 2 4 3" xfId="19142"/>
    <cellStyle name="Input 3 7 2 4 4" xfId="19143"/>
    <cellStyle name="Input 3 7 2 5" xfId="19144"/>
    <cellStyle name="Input 3 7 2 5 2" xfId="19145"/>
    <cellStyle name="Input 3 7 2 5 2 2" xfId="19146"/>
    <cellStyle name="Input 3 7 2 5 2 2 2" xfId="19147"/>
    <cellStyle name="Input 3 7 2 5 2 3" xfId="19148"/>
    <cellStyle name="Input 3 7 2 5 3" xfId="19149"/>
    <cellStyle name="Input 3 7 2 5 4" xfId="19150"/>
    <cellStyle name="Input 3 7 2 6" xfId="19151"/>
    <cellStyle name="Input 3 7 2 6 2" xfId="19152"/>
    <cellStyle name="Input 3 7 2 6 2 2" xfId="19153"/>
    <cellStyle name="Input 3 7 2 6 2 2 2" xfId="19154"/>
    <cellStyle name="Input 3 7 2 6 2 3" xfId="19155"/>
    <cellStyle name="Input 3 7 2 6 3" xfId="19156"/>
    <cellStyle name="Input 3 7 2 6 4" xfId="19157"/>
    <cellStyle name="Input 3 7 2 7" xfId="19158"/>
    <cellStyle name="Input 3 7 2 7 2" xfId="19159"/>
    <cellStyle name="Input 3 7 2 7 2 2" xfId="19160"/>
    <cellStyle name="Input 3 7 2 7 3" xfId="19161"/>
    <cellStyle name="Input 3 7 2 8" xfId="19162"/>
    <cellStyle name="Input 3 7 2 9" xfId="19163"/>
    <cellStyle name="Input 3 7 3" xfId="19164"/>
    <cellStyle name="Input 3 7 3 2" xfId="19165"/>
    <cellStyle name="Input 3 7 3 2 2" xfId="19166"/>
    <cellStyle name="Input 3 7 3 2 2 2" xfId="19167"/>
    <cellStyle name="Input 3 7 3 2 2 2 2" xfId="19168"/>
    <cellStyle name="Input 3 7 3 2 2 3" xfId="19169"/>
    <cellStyle name="Input 3 7 3 2 3" xfId="19170"/>
    <cellStyle name="Input 3 7 3 2 4" xfId="19171"/>
    <cellStyle name="Input 3 7 3 3" xfId="19172"/>
    <cellStyle name="Input 3 7 3 3 2" xfId="19173"/>
    <cellStyle name="Input 3 7 3 3 2 2" xfId="19174"/>
    <cellStyle name="Input 3 7 3 3 3" xfId="19175"/>
    <cellStyle name="Input 3 7 3 4" xfId="19176"/>
    <cellStyle name="Input 3 7 3 5" xfId="19177"/>
    <cellStyle name="Input 3 7 4" xfId="19178"/>
    <cellStyle name="Input 3 7 4 2" xfId="19179"/>
    <cellStyle name="Input 3 7 4 2 2" xfId="19180"/>
    <cellStyle name="Input 3 7 4 2 2 2" xfId="19181"/>
    <cellStyle name="Input 3 7 4 2 3" xfId="19182"/>
    <cellStyle name="Input 3 7 4 3" xfId="19183"/>
    <cellStyle name="Input 3 7 4 4" xfId="19184"/>
    <cellStyle name="Input 3 7 5" xfId="19185"/>
    <cellStyle name="Input 3 7 5 2" xfId="19186"/>
    <cellStyle name="Input 3 7 5 2 2" xfId="19187"/>
    <cellStyle name="Input 3 7 5 2 2 2" xfId="19188"/>
    <cellStyle name="Input 3 7 5 2 3" xfId="19189"/>
    <cellStyle name="Input 3 7 5 3" xfId="19190"/>
    <cellStyle name="Input 3 7 5 4" xfId="19191"/>
    <cellStyle name="Input 3 7 6" xfId="19192"/>
    <cellStyle name="Input 3 7 6 2" xfId="19193"/>
    <cellStyle name="Input 3 7 6 2 2" xfId="19194"/>
    <cellStyle name="Input 3 7 6 2 2 2" xfId="19195"/>
    <cellStyle name="Input 3 7 6 2 3" xfId="19196"/>
    <cellStyle name="Input 3 7 6 3" xfId="19197"/>
    <cellStyle name="Input 3 7 6 4" xfId="19198"/>
    <cellStyle name="Input 3 7 7" xfId="19199"/>
    <cellStyle name="Input 3 7 7 2" xfId="19200"/>
    <cellStyle name="Input 3 7 7 2 2" xfId="19201"/>
    <cellStyle name="Input 3 7 7 2 2 2" xfId="19202"/>
    <cellStyle name="Input 3 7 7 2 3" xfId="19203"/>
    <cellStyle name="Input 3 7 7 3" xfId="19204"/>
    <cellStyle name="Input 3 7 7 4" xfId="19205"/>
    <cellStyle name="Input 3 7 8" xfId="19206"/>
    <cellStyle name="Input 3 7 8 2" xfId="19207"/>
    <cellStyle name="Input 3 7 8 2 2" xfId="19208"/>
    <cellStyle name="Input 3 7 8 3" xfId="19209"/>
    <cellStyle name="Input 3 7 9" xfId="19210"/>
    <cellStyle name="Input 3 70" xfId="19211"/>
    <cellStyle name="Input 3 71" xfId="19212"/>
    <cellStyle name="Input 3 72" xfId="19213"/>
    <cellStyle name="Input 3 73" xfId="19214"/>
    <cellStyle name="Input 3 74" xfId="19215"/>
    <cellStyle name="Input 3 75" xfId="19216"/>
    <cellStyle name="Input 3 76" xfId="19217"/>
    <cellStyle name="Input 3 77" xfId="19218"/>
    <cellStyle name="Input 3 78" xfId="19219"/>
    <cellStyle name="Input 3 79" xfId="19220"/>
    <cellStyle name="Input 3 8" xfId="19221"/>
    <cellStyle name="Input 3 8 10" xfId="19222"/>
    <cellStyle name="Input 3 8 2" xfId="19223"/>
    <cellStyle name="Input 3 8 2 2" xfId="19224"/>
    <cellStyle name="Input 3 8 2 2 2" xfId="19225"/>
    <cellStyle name="Input 3 8 2 2 2 2" xfId="19226"/>
    <cellStyle name="Input 3 8 2 2 2 2 2" xfId="19227"/>
    <cellStyle name="Input 3 8 2 2 2 3" xfId="19228"/>
    <cellStyle name="Input 3 8 2 2 3" xfId="19229"/>
    <cellStyle name="Input 3 8 2 2 4" xfId="19230"/>
    <cellStyle name="Input 3 8 2 3" xfId="19231"/>
    <cellStyle name="Input 3 8 2 3 2" xfId="19232"/>
    <cellStyle name="Input 3 8 2 3 2 2" xfId="19233"/>
    <cellStyle name="Input 3 8 2 3 2 2 2" xfId="19234"/>
    <cellStyle name="Input 3 8 2 3 2 3" xfId="19235"/>
    <cellStyle name="Input 3 8 2 3 3" xfId="19236"/>
    <cellStyle name="Input 3 8 2 3 4" xfId="19237"/>
    <cellStyle name="Input 3 8 2 4" xfId="19238"/>
    <cellStyle name="Input 3 8 2 4 2" xfId="19239"/>
    <cellStyle name="Input 3 8 2 4 2 2" xfId="19240"/>
    <cellStyle name="Input 3 8 2 4 2 2 2" xfId="19241"/>
    <cellStyle name="Input 3 8 2 4 2 3" xfId="19242"/>
    <cellStyle name="Input 3 8 2 4 3" xfId="19243"/>
    <cellStyle name="Input 3 8 2 4 4" xfId="19244"/>
    <cellStyle name="Input 3 8 2 5" xfId="19245"/>
    <cellStyle name="Input 3 8 2 5 2" xfId="19246"/>
    <cellStyle name="Input 3 8 2 5 2 2" xfId="19247"/>
    <cellStyle name="Input 3 8 2 5 2 2 2" xfId="19248"/>
    <cellStyle name="Input 3 8 2 5 2 3" xfId="19249"/>
    <cellStyle name="Input 3 8 2 5 3" xfId="19250"/>
    <cellStyle name="Input 3 8 2 5 4" xfId="19251"/>
    <cellStyle name="Input 3 8 2 6" xfId="19252"/>
    <cellStyle name="Input 3 8 2 6 2" xfId="19253"/>
    <cellStyle name="Input 3 8 2 6 2 2" xfId="19254"/>
    <cellStyle name="Input 3 8 2 6 2 2 2" xfId="19255"/>
    <cellStyle name="Input 3 8 2 6 2 3" xfId="19256"/>
    <cellStyle name="Input 3 8 2 6 3" xfId="19257"/>
    <cellStyle name="Input 3 8 2 6 4" xfId="19258"/>
    <cellStyle name="Input 3 8 2 7" xfId="19259"/>
    <cellStyle name="Input 3 8 2 7 2" xfId="19260"/>
    <cellStyle name="Input 3 8 2 7 2 2" xfId="19261"/>
    <cellStyle name="Input 3 8 2 7 3" xfId="19262"/>
    <cellStyle name="Input 3 8 2 8" xfId="19263"/>
    <cellStyle name="Input 3 8 2 9" xfId="19264"/>
    <cellStyle name="Input 3 8 3" xfId="19265"/>
    <cellStyle name="Input 3 8 3 2" xfId="19266"/>
    <cellStyle name="Input 3 8 3 2 2" xfId="19267"/>
    <cellStyle name="Input 3 8 3 2 2 2" xfId="19268"/>
    <cellStyle name="Input 3 8 3 2 2 2 2" xfId="19269"/>
    <cellStyle name="Input 3 8 3 2 2 3" xfId="19270"/>
    <cellStyle name="Input 3 8 3 2 3" xfId="19271"/>
    <cellStyle name="Input 3 8 3 2 4" xfId="19272"/>
    <cellStyle name="Input 3 8 3 3" xfId="19273"/>
    <cellStyle name="Input 3 8 3 3 2" xfId="19274"/>
    <cellStyle name="Input 3 8 3 3 2 2" xfId="19275"/>
    <cellStyle name="Input 3 8 3 3 3" xfId="19276"/>
    <cellStyle name="Input 3 8 3 4" xfId="19277"/>
    <cellStyle name="Input 3 8 3 5" xfId="19278"/>
    <cellStyle name="Input 3 8 4" xfId="19279"/>
    <cellStyle name="Input 3 8 4 2" xfId="19280"/>
    <cellStyle name="Input 3 8 4 2 2" xfId="19281"/>
    <cellStyle name="Input 3 8 4 2 2 2" xfId="19282"/>
    <cellStyle name="Input 3 8 4 2 3" xfId="19283"/>
    <cellStyle name="Input 3 8 4 3" xfId="19284"/>
    <cellStyle name="Input 3 8 4 4" xfId="19285"/>
    <cellStyle name="Input 3 8 5" xfId="19286"/>
    <cellStyle name="Input 3 8 5 2" xfId="19287"/>
    <cellStyle name="Input 3 8 5 2 2" xfId="19288"/>
    <cellStyle name="Input 3 8 5 2 2 2" xfId="19289"/>
    <cellStyle name="Input 3 8 5 2 3" xfId="19290"/>
    <cellStyle name="Input 3 8 5 3" xfId="19291"/>
    <cellStyle name="Input 3 8 5 4" xfId="19292"/>
    <cellStyle name="Input 3 8 6" xfId="19293"/>
    <cellStyle name="Input 3 8 6 2" xfId="19294"/>
    <cellStyle name="Input 3 8 6 2 2" xfId="19295"/>
    <cellStyle name="Input 3 8 6 2 2 2" xfId="19296"/>
    <cellStyle name="Input 3 8 6 2 3" xfId="19297"/>
    <cellStyle name="Input 3 8 6 3" xfId="19298"/>
    <cellStyle name="Input 3 8 6 4" xfId="19299"/>
    <cellStyle name="Input 3 8 7" xfId="19300"/>
    <cellStyle name="Input 3 8 7 2" xfId="19301"/>
    <cellStyle name="Input 3 8 7 2 2" xfId="19302"/>
    <cellStyle name="Input 3 8 7 2 2 2" xfId="19303"/>
    <cellStyle name="Input 3 8 7 2 3" xfId="19304"/>
    <cellStyle name="Input 3 8 7 3" xfId="19305"/>
    <cellStyle name="Input 3 8 7 4" xfId="19306"/>
    <cellStyle name="Input 3 8 8" xfId="19307"/>
    <cellStyle name="Input 3 8 8 2" xfId="19308"/>
    <cellStyle name="Input 3 8 8 2 2" xfId="19309"/>
    <cellStyle name="Input 3 8 8 3" xfId="19310"/>
    <cellStyle name="Input 3 8 9" xfId="19311"/>
    <cellStyle name="Input 3 80" xfId="19312"/>
    <cellStyle name="Input 3 81" xfId="19313"/>
    <cellStyle name="Input 3 82" xfId="19314"/>
    <cellStyle name="Input 3 83" xfId="19315"/>
    <cellStyle name="Input 3 84" xfId="19316"/>
    <cellStyle name="Input 3 85" xfId="19317"/>
    <cellStyle name="Input 3 86" xfId="19318"/>
    <cellStyle name="Input 3 87" xfId="19319"/>
    <cellStyle name="Input 3 88" xfId="19320"/>
    <cellStyle name="Input 3 89" xfId="19321"/>
    <cellStyle name="Input 3 9" xfId="19322"/>
    <cellStyle name="Input 3 9 10" xfId="19323"/>
    <cellStyle name="Input 3 9 2" xfId="19324"/>
    <cellStyle name="Input 3 9 2 2" xfId="19325"/>
    <cellStyle name="Input 3 9 2 2 2" xfId="19326"/>
    <cellStyle name="Input 3 9 2 2 2 2" xfId="19327"/>
    <cellStyle name="Input 3 9 2 2 2 2 2" xfId="19328"/>
    <cellStyle name="Input 3 9 2 2 2 3" xfId="19329"/>
    <cellStyle name="Input 3 9 2 2 3" xfId="19330"/>
    <cellStyle name="Input 3 9 2 2 4" xfId="19331"/>
    <cellStyle name="Input 3 9 2 3" xfId="19332"/>
    <cellStyle name="Input 3 9 2 3 2" xfId="19333"/>
    <cellStyle name="Input 3 9 2 3 2 2" xfId="19334"/>
    <cellStyle name="Input 3 9 2 3 2 2 2" xfId="19335"/>
    <cellStyle name="Input 3 9 2 3 2 3" xfId="19336"/>
    <cellStyle name="Input 3 9 2 3 3" xfId="19337"/>
    <cellStyle name="Input 3 9 2 3 4" xfId="19338"/>
    <cellStyle name="Input 3 9 2 4" xfId="19339"/>
    <cellStyle name="Input 3 9 2 4 2" xfId="19340"/>
    <cellStyle name="Input 3 9 2 4 2 2" xfId="19341"/>
    <cellStyle name="Input 3 9 2 4 2 2 2" xfId="19342"/>
    <cellStyle name="Input 3 9 2 4 2 3" xfId="19343"/>
    <cellStyle name="Input 3 9 2 4 3" xfId="19344"/>
    <cellStyle name="Input 3 9 2 4 4" xfId="19345"/>
    <cellStyle name="Input 3 9 2 5" xfId="19346"/>
    <cellStyle name="Input 3 9 2 5 2" xfId="19347"/>
    <cellStyle name="Input 3 9 2 5 2 2" xfId="19348"/>
    <cellStyle name="Input 3 9 2 5 2 2 2" xfId="19349"/>
    <cellStyle name="Input 3 9 2 5 2 3" xfId="19350"/>
    <cellStyle name="Input 3 9 2 5 3" xfId="19351"/>
    <cellStyle name="Input 3 9 2 5 4" xfId="19352"/>
    <cellStyle name="Input 3 9 2 6" xfId="19353"/>
    <cellStyle name="Input 3 9 2 6 2" xfId="19354"/>
    <cellStyle name="Input 3 9 2 6 2 2" xfId="19355"/>
    <cellStyle name="Input 3 9 2 6 2 2 2" xfId="19356"/>
    <cellStyle name="Input 3 9 2 6 2 3" xfId="19357"/>
    <cellStyle name="Input 3 9 2 6 3" xfId="19358"/>
    <cellStyle name="Input 3 9 2 6 4" xfId="19359"/>
    <cellStyle name="Input 3 9 2 7" xfId="19360"/>
    <cellStyle name="Input 3 9 2 7 2" xfId="19361"/>
    <cellStyle name="Input 3 9 2 7 2 2" xfId="19362"/>
    <cellStyle name="Input 3 9 2 7 3" xfId="19363"/>
    <cellStyle name="Input 3 9 2 8" xfId="19364"/>
    <cellStyle name="Input 3 9 2 9" xfId="19365"/>
    <cellStyle name="Input 3 9 3" xfId="19366"/>
    <cellStyle name="Input 3 9 3 2" xfId="19367"/>
    <cellStyle name="Input 3 9 3 2 2" xfId="19368"/>
    <cellStyle name="Input 3 9 3 2 2 2" xfId="19369"/>
    <cellStyle name="Input 3 9 3 2 2 2 2" xfId="19370"/>
    <cellStyle name="Input 3 9 3 2 2 3" xfId="19371"/>
    <cellStyle name="Input 3 9 3 2 3" xfId="19372"/>
    <cellStyle name="Input 3 9 3 2 4" xfId="19373"/>
    <cellStyle name="Input 3 9 3 3" xfId="19374"/>
    <cellStyle name="Input 3 9 3 3 2" xfId="19375"/>
    <cellStyle name="Input 3 9 3 3 2 2" xfId="19376"/>
    <cellStyle name="Input 3 9 3 3 3" xfId="19377"/>
    <cellStyle name="Input 3 9 3 4" xfId="19378"/>
    <cellStyle name="Input 3 9 3 5" xfId="19379"/>
    <cellStyle name="Input 3 9 4" xfId="19380"/>
    <cellStyle name="Input 3 9 4 2" xfId="19381"/>
    <cellStyle name="Input 3 9 4 2 2" xfId="19382"/>
    <cellStyle name="Input 3 9 4 2 2 2" xfId="19383"/>
    <cellStyle name="Input 3 9 4 2 3" xfId="19384"/>
    <cellStyle name="Input 3 9 4 3" xfId="19385"/>
    <cellStyle name="Input 3 9 4 4" xfId="19386"/>
    <cellStyle name="Input 3 9 5" xfId="19387"/>
    <cellStyle name="Input 3 9 5 2" xfId="19388"/>
    <cellStyle name="Input 3 9 5 2 2" xfId="19389"/>
    <cellStyle name="Input 3 9 5 2 2 2" xfId="19390"/>
    <cellStyle name="Input 3 9 5 2 3" xfId="19391"/>
    <cellStyle name="Input 3 9 5 3" xfId="19392"/>
    <cellStyle name="Input 3 9 5 4" xfId="19393"/>
    <cellStyle name="Input 3 9 6" xfId="19394"/>
    <cellStyle name="Input 3 9 6 2" xfId="19395"/>
    <cellStyle name="Input 3 9 6 2 2" xfId="19396"/>
    <cellStyle name="Input 3 9 6 2 2 2" xfId="19397"/>
    <cellStyle name="Input 3 9 6 2 3" xfId="19398"/>
    <cellStyle name="Input 3 9 6 3" xfId="19399"/>
    <cellStyle name="Input 3 9 6 4" xfId="19400"/>
    <cellStyle name="Input 3 9 7" xfId="19401"/>
    <cellStyle name="Input 3 9 7 2" xfId="19402"/>
    <cellStyle name="Input 3 9 7 2 2" xfId="19403"/>
    <cellStyle name="Input 3 9 7 2 2 2" xfId="19404"/>
    <cellStyle name="Input 3 9 7 2 3" xfId="19405"/>
    <cellStyle name="Input 3 9 7 3" xfId="19406"/>
    <cellStyle name="Input 3 9 7 4" xfId="19407"/>
    <cellStyle name="Input 3 9 8" xfId="19408"/>
    <cellStyle name="Input 3 9 8 2" xfId="19409"/>
    <cellStyle name="Input 3 9 8 2 2" xfId="19410"/>
    <cellStyle name="Input 3 9 8 3" xfId="19411"/>
    <cellStyle name="Input 3 9 9" xfId="19412"/>
    <cellStyle name="Input 3 90" xfId="19413"/>
    <cellStyle name="Input 3 91" xfId="19414"/>
    <cellStyle name="Input 3 92" xfId="19415"/>
    <cellStyle name="Input 3 93" xfId="19416"/>
    <cellStyle name="Input 3 94" xfId="19417"/>
    <cellStyle name="Input 3 95" xfId="19418"/>
    <cellStyle name="Input 3 96" xfId="19419"/>
    <cellStyle name="Input 3 97" xfId="19420"/>
    <cellStyle name="Input 3 98" xfId="19421"/>
    <cellStyle name="Input 3_ST" xfId="19422"/>
    <cellStyle name="Input 30" xfId="19423"/>
    <cellStyle name="Input 30 2" xfId="19424"/>
    <cellStyle name="Input 30 2 2" xfId="19425"/>
    <cellStyle name="Input 30 2 2 2" xfId="19426"/>
    <cellStyle name="Input 30 2 3" xfId="19427"/>
    <cellStyle name="Input 30 3" xfId="19428"/>
    <cellStyle name="Input 30 4" xfId="19429"/>
    <cellStyle name="Input 31" xfId="19430"/>
    <cellStyle name="Input 31 2" xfId="19431"/>
    <cellStyle name="Input 31 2 2" xfId="19432"/>
    <cellStyle name="Input 31 2 2 2" xfId="19433"/>
    <cellStyle name="Input 31 2 3" xfId="19434"/>
    <cellStyle name="Input 31 3" xfId="19435"/>
    <cellStyle name="Input 31 4" xfId="19436"/>
    <cellStyle name="Input 32" xfId="19437"/>
    <cellStyle name="Input 32 2" xfId="19438"/>
    <cellStyle name="Input 32 2 2" xfId="19439"/>
    <cellStyle name="Input 32 2 2 2" xfId="19440"/>
    <cellStyle name="Input 32 2 3" xfId="19441"/>
    <cellStyle name="Input 32 3" xfId="19442"/>
    <cellStyle name="Input 32 4" xfId="19443"/>
    <cellStyle name="Input 33" xfId="19444"/>
    <cellStyle name="Input 33 2" xfId="19445"/>
    <cellStyle name="Input 33 2 2" xfId="19446"/>
    <cellStyle name="Input 33 2 2 2" xfId="19447"/>
    <cellStyle name="Input 33 2 3" xfId="19448"/>
    <cellStyle name="Input 33 3" xfId="19449"/>
    <cellStyle name="Input 33 4" xfId="19450"/>
    <cellStyle name="Input 34" xfId="19451"/>
    <cellStyle name="Input 34 2" xfId="19452"/>
    <cellStyle name="Input 34 2 2" xfId="19453"/>
    <cellStyle name="Input 34 2 2 2" xfId="19454"/>
    <cellStyle name="Input 34 2 3" xfId="19455"/>
    <cellStyle name="Input 34 3" xfId="19456"/>
    <cellStyle name="Input 34 4" xfId="19457"/>
    <cellStyle name="Input 35" xfId="19458"/>
    <cellStyle name="Input 35 2" xfId="19459"/>
    <cellStyle name="Input 35 2 2" xfId="19460"/>
    <cellStyle name="Input 35 2 2 2" xfId="19461"/>
    <cellStyle name="Input 35 2 3" xfId="19462"/>
    <cellStyle name="Input 35 3" xfId="19463"/>
    <cellStyle name="Input 35 4" xfId="19464"/>
    <cellStyle name="Input 36" xfId="19465"/>
    <cellStyle name="Input 36 2" xfId="19466"/>
    <cellStyle name="Input 36 2 2" xfId="19467"/>
    <cellStyle name="Input 36 2 2 2" xfId="19468"/>
    <cellStyle name="Input 36 2 3" xfId="19469"/>
    <cellStyle name="Input 36 3" xfId="19470"/>
    <cellStyle name="Input 36 4" xfId="19471"/>
    <cellStyle name="Input 37" xfId="19472"/>
    <cellStyle name="Input 37 2" xfId="19473"/>
    <cellStyle name="Input 37 2 2" xfId="19474"/>
    <cellStyle name="Input 37 2 2 2" xfId="19475"/>
    <cellStyle name="Input 37 2 3" xfId="19476"/>
    <cellStyle name="Input 37 3" xfId="19477"/>
    <cellStyle name="Input 38" xfId="19478"/>
    <cellStyle name="Input 38 2" xfId="19479"/>
    <cellStyle name="Input 39" xfId="19480"/>
    <cellStyle name="Input 39 2" xfId="19481"/>
    <cellStyle name="Input 4" xfId="19482"/>
    <cellStyle name="Input 4 10" xfId="19483"/>
    <cellStyle name="Input 4 10 10" xfId="19484"/>
    <cellStyle name="Input 4 10 2" xfId="19485"/>
    <cellStyle name="Input 4 10 2 2" xfId="19486"/>
    <cellStyle name="Input 4 10 2 2 2" xfId="19487"/>
    <cellStyle name="Input 4 10 2 2 2 2" xfId="19488"/>
    <cellStyle name="Input 4 10 2 2 2 2 2" xfId="19489"/>
    <cellStyle name="Input 4 10 2 2 2 3" xfId="19490"/>
    <cellStyle name="Input 4 10 2 2 3" xfId="19491"/>
    <cellStyle name="Input 4 10 2 2 4" xfId="19492"/>
    <cellStyle name="Input 4 10 2 3" xfId="19493"/>
    <cellStyle name="Input 4 10 2 3 2" xfId="19494"/>
    <cellStyle name="Input 4 10 2 3 2 2" xfId="19495"/>
    <cellStyle name="Input 4 10 2 3 2 2 2" xfId="19496"/>
    <cellStyle name="Input 4 10 2 3 2 3" xfId="19497"/>
    <cellStyle name="Input 4 10 2 3 3" xfId="19498"/>
    <cellStyle name="Input 4 10 2 3 4" xfId="19499"/>
    <cellStyle name="Input 4 10 2 4" xfId="19500"/>
    <cellStyle name="Input 4 10 2 4 2" xfId="19501"/>
    <cellStyle name="Input 4 10 2 4 2 2" xfId="19502"/>
    <cellStyle name="Input 4 10 2 4 2 2 2" xfId="19503"/>
    <cellStyle name="Input 4 10 2 4 2 3" xfId="19504"/>
    <cellStyle name="Input 4 10 2 4 3" xfId="19505"/>
    <cellStyle name="Input 4 10 2 4 4" xfId="19506"/>
    <cellStyle name="Input 4 10 2 5" xfId="19507"/>
    <cellStyle name="Input 4 10 2 5 2" xfId="19508"/>
    <cellStyle name="Input 4 10 2 5 2 2" xfId="19509"/>
    <cellStyle name="Input 4 10 2 5 2 2 2" xfId="19510"/>
    <cellStyle name="Input 4 10 2 5 2 3" xfId="19511"/>
    <cellStyle name="Input 4 10 2 5 3" xfId="19512"/>
    <cellStyle name="Input 4 10 2 5 4" xfId="19513"/>
    <cellStyle name="Input 4 10 2 6" xfId="19514"/>
    <cellStyle name="Input 4 10 2 6 2" xfId="19515"/>
    <cellStyle name="Input 4 10 2 6 2 2" xfId="19516"/>
    <cellStyle name="Input 4 10 2 6 2 2 2" xfId="19517"/>
    <cellStyle name="Input 4 10 2 6 2 3" xfId="19518"/>
    <cellStyle name="Input 4 10 2 6 3" xfId="19519"/>
    <cellStyle name="Input 4 10 2 6 4" xfId="19520"/>
    <cellStyle name="Input 4 10 2 7" xfId="19521"/>
    <cellStyle name="Input 4 10 2 7 2" xfId="19522"/>
    <cellStyle name="Input 4 10 2 7 2 2" xfId="19523"/>
    <cellStyle name="Input 4 10 2 7 3" xfId="19524"/>
    <cellStyle name="Input 4 10 2 8" xfId="19525"/>
    <cellStyle name="Input 4 10 2 9" xfId="19526"/>
    <cellStyle name="Input 4 10 3" xfId="19527"/>
    <cellStyle name="Input 4 10 3 2" xfId="19528"/>
    <cellStyle name="Input 4 10 3 2 2" xfId="19529"/>
    <cellStyle name="Input 4 10 3 2 2 2" xfId="19530"/>
    <cellStyle name="Input 4 10 3 2 2 2 2" xfId="19531"/>
    <cellStyle name="Input 4 10 3 2 2 3" xfId="19532"/>
    <cellStyle name="Input 4 10 3 2 3" xfId="19533"/>
    <cellStyle name="Input 4 10 3 2 4" xfId="19534"/>
    <cellStyle name="Input 4 10 3 3" xfId="19535"/>
    <cellStyle name="Input 4 10 3 3 2" xfId="19536"/>
    <cellStyle name="Input 4 10 3 3 2 2" xfId="19537"/>
    <cellStyle name="Input 4 10 3 3 3" xfId="19538"/>
    <cellStyle name="Input 4 10 3 4" xfId="19539"/>
    <cellStyle name="Input 4 10 3 5" xfId="19540"/>
    <cellStyle name="Input 4 10 4" xfId="19541"/>
    <cellStyle name="Input 4 10 4 2" xfId="19542"/>
    <cellStyle name="Input 4 10 4 2 2" xfId="19543"/>
    <cellStyle name="Input 4 10 4 2 2 2" xfId="19544"/>
    <cellStyle name="Input 4 10 4 2 3" xfId="19545"/>
    <cellStyle name="Input 4 10 4 3" xfId="19546"/>
    <cellStyle name="Input 4 10 4 4" xfId="19547"/>
    <cellStyle name="Input 4 10 5" xfId="19548"/>
    <cellStyle name="Input 4 10 5 2" xfId="19549"/>
    <cellStyle name="Input 4 10 5 2 2" xfId="19550"/>
    <cellStyle name="Input 4 10 5 2 2 2" xfId="19551"/>
    <cellStyle name="Input 4 10 5 2 3" xfId="19552"/>
    <cellStyle name="Input 4 10 5 3" xfId="19553"/>
    <cellStyle name="Input 4 10 5 4" xfId="19554"/>
    <cellStyle name="Input 4 10 6" xfId="19555"/>
    <cellStyle name="Input 4 10 6 2" xfId="19556"/>
    <cellStyle name="Input 4 10 6 2 2" xfId="19557"/>
    <cellStyle name="Input 4 10 6 2 2 2" xfId="19558"/>
    <cellStyle name="Input 4 10 6 2 3" xfId="19559"/>
    <cellStyle name="Input 4 10 6 3" xfId="19560"/>
    <cellStyle name="Input 4 10 6 4" xfId="19561"/>
    <cellStyle name="Input 4 10 7" xfId="19562"/>
    <cellStyle name="Input 4 10 7 2" xfId="19563"/>
    <cellStyle name="Input 4 10 7 2 2" xfId="19564"/>
    <cellStyle name="Input 4 10 7 2 2 2" xfId="19565"/>
    <cellStyle name="Input 4 10 7 2 3" xfId="19566"/>
    <cellStyle name="Input 4 10 7 3" xfId="19567"/>
    <cellStyle name="Input 4 10 7 4" xfId="19568"/>
    <cellStyle name="Input 4 10 8" xfId="19569"/>
    <cellStyle name="Input 4 10 8 2" xfId="19570"/>
    <cellStyle name="Input 4 10 8 2 2" xfId="19571"/>
    <cellStyle name="Input 4 10 8 3" xfId="19572"/>
    <cellStyle name="Input 4 10 9" xfId="19573"/>
    <cellStyle name="Input 4 11" xfId="19574"/>
    <cellStyle name="Input 4 11 10" xfId="19575"/>
    <cellStyle name="Input 4 11 2" xfId="19576"/>
    <cellStyle name="Input 4 11 2 2" xfId="19577"/>
    <cellStyle name="Input 4 11 2 2 2" xfId="19578"/>
    <cellStyle name="Input 4 11 2 2 2 2" xfId="19579"/>
    <cellStyle name="Input 4 11 2 2 2 2 2" xfId="19580"/>
    <cellStyle name="Input 4 11 2 2 2 3" xfId="19581"/>
    <cellStyle name="Input 4 11 2 2 3" xfId="19582"/>
    <cellStyle name="Input 4 11 2 2 4" xfId="19583"/>
    <cellStyle name="Input 4 11 2 3" xfId="19584"/>
    <cellStyle name="Input 4 11 2 3 2" xfId="19585"/>
    <cellStyle name="Input 4 11 2 3 2 2" xfId="19586"/>
    <cellStyle name="Input 4 11 2 3 2 2 2" xfId="19587"/>
    <cellStyle name="Input 4 11 2 3 2 3" xfId="19588"/>
    <cellStyle name="Input 4 11 2 3 3" xfId="19589"/>
    <cellStyle name="Input 4 11 2 3 4" xfId="19590"/>
    <cellStyle name="Input 4 11 2 4" xfId="19591"/>
    <cellStyle name="Input 4 11 2 4 2" xfId="19592"/>
    <cellStyle name="Input 4 11 2 4 2 2" xfId="19593"/>
    <cellStyle name="Input 4 11 2 4 2 2 2" xfId="19594"/>
    <cellStyle name="Input 4 11 2 4 2 3" xfId="19595"/>
    <cellStyle name="Input 4 11 2 4 3" xfId="19596"/>
    <cellStyle name="Input 4 11 2 4 4" xfId="19597"/>
    <cellStyle name="Input 4 11 2 5" xfId="19598"/>
    <cellStyle name="Input 4 11 2 5 2" xfId="19599"/>
    <cellStyle name="Input 4 11 2 5 2 2" xfId="19600"/>
    <cellStyle name="Input 4 11 2 5 2 2 2" xfId="19601"/>
    <cellStyle name="Input 4 11 2 5 2 3" xfId="19602"/>
    <cellStyle name="Input 4 11 2 5 3" xfId="19603"/>
    <cellStyle name="Input 4 11 2 5 4" xfId="19604"/>
    <cellStyle name="Input 4 11 2 6" xfId="19605"/>
    <cellStyle name="Input 4 11 2 6 2" xfId="19606"/>
    <cellStyle name="Input 4 11 2 6 2 2" xfId="19607"/>
    <cellStyle name="Input 4 11 2 6 2 2 2" xfId="19608"/>
    <cellStyle name="Input 4 11 2 6 2 3" xfId="19609"/>
    <cellStyle name="Input 4 11 2 6 3" xfId="19610"/>
    <cellStyle name="Input 4 11 2 6 4" xfId="19611"/>
    <cellStyle name="Input 4 11 2 7" xfId="19612"/>
    <cellStyle name="Input 4 11 2 7 2" xfId="19613"/>
    <cellStyle name="Input 4 11 2 7 2 2" xfId="19614"/>
    <cellStyle name="Input 4 11 2 7 3" xfId="19615"/>
    <cellStyle name="Input 4 11 2 8" xfId="19616"/>
    <cellStyle name="Input 4 11 2 9" xfId="19617"/>
    <cellStyle name="Input 4 11 3" xfId="19618"/>
    <cellStyle name="Input 4 11 3 2" xfId="19619"/>
    <cellStyle name="Input 4 11 3 2 2" xfId="19620"/>
    <cellStyle name="Input 4 11 3 2 2 2" xfId="19621"/>
    <cellStyle name="Input 4 11 3 2 2 2 2" xfId="19622"/>
    <cellStyle name="Input 4 11 3 2 2 3" xfId="19623"/>
    <cellStyle name="Input 4 11 3 2 3" xfId="19624"/>
    <cellStyle name="Input 4 11 3 2 4" xfId="19625"/>
    <cellStyle name="Input 4 11 3 3" xfId="19626"/>
    <cellStyle name="Input 4 11 3 3 2" xfId="19627"/>
    <cellStyle name="Input 4 11 3 3 2 2" xfId="19628"/>
    <cellStyle name="Input 4 11 3 3 3" xfId="19629"/>
    <cellStyle name="Input 4 11 3 4" xfId="19630"/>
    <cellStyle name="Input 4 11 3 5" xfId="19631"/>
    <cellStyle name="Input 4 11 4" xfId="19632"/>
    <cellStyle name="Input 4 11 4 2" xfId="19633"/>
    <cellStyle name="Input 4 11 4 2 2" xfId="19634"/>
    <cellStyle name="Input 4 11 4 2 2 2" xfId="19635"/>
    <cellStyle name="Input 4 11 4 2 3" xfId="19636"/>
    <cellStyle name="Input 4 11 4 3" xfId="19637"/>
    <cellStyle name="Input 4 11 4 4" xfId="19638"/>
    <cellStyle name="Input 4 11 5" xfId="19639"/>
    <cellStyle name="Input 4 11 5 2" xfId="19640"/>
    <cellStyle name="Input 4 11 5 2 2" xfId="19641"/>
    <cellStyle name="Input 4 11 5 2 2 2" xfId="19642"/>
    <cellStyle name="Input 4 11 5 2 3" xfId="19643"/>
    <cellStyle name="Input 4 11 5 3" xfId="19644"/>
    <cellStyle name="Input 4 11 5 4" xfId="19645"/>
    <cellStyle name="Input 4 11 6" xfId="19646"/>
    <cellStyle name="Input 4 11 6 2" xfId="19647"/>
    <cellStyle name="Input 4 11 6 2 2" xfId="19648"/>
    <cellStyle name="Input 4 11 6 2 2 2" xfId="19649"/>
    <cellStyle name="Input 4 11 6 2 3" xfId="19650"/>
    <cellStyle name="Input 4 11 6 3" xfId="19651"/>
    <cellStyle name="Input 4 11 6 4" xfId="19652"/>
    <cellStyle name="Input 4 11 7" xfId="19653"/>
    <cellStyle name="Input 4 11 7 2" xfId="19654"/>
    <cellStyle name="Input 4 11 7 2 2" xfId="19655"/>
    <cellStyle name="Input 4 11 7 2 2 2" xfId="19656"/>
    <cellStyle name="Input 4 11 7 2 3" xfId="19657"/>
    <cellStyle name="Input 4 11 7 3" xfId="19658"/>
    <cellStyle name="Input 4 11 7 4" xfId="19659"/>
    <cellStyle name="Input 4 11 8" xfId="19660"/>
    <cellStyle name="Input 4 11 8 2" xfId="19661"/>
    <cellStyle name="Input 4 11 8 2 2" xfId="19662"/>
    <cellStyle name="Input 4 11 8 3" xfId="19663"/>
    <cellStyle name="Input 4 11 9" xfId="19664"/>
    <cellStyle name="Input 4 12" xfId="19665"/>
    <cellStyle name="Input 4 12 10" xfId="19666"/>
    <cellStyle name="Input 4 12 2" xfId="19667"/>
    <cellStyle name="Input 4 12 2 2" xfId="19668"/>
    <cellStyle name="Input 4 12 2 2 2" xfId="19669"/>
    <cellStyle name="Input 4 12 2 2 2 2" xfId="19670"/>
    <cellStyle name="Input 4 12 2 2 2 2 2" xfId="19671"/>
    <cellStyle name="Input 4 12 2 2 2 3" xfId="19672"/>
    <cellStyle name="Input 4 12 2 2 3" xfId="19673"/>
    <cellStyle name="Input 4 12 2 2 4" xfId="19674"/>
    <cellStyle name="Input 4 12 2 3" xfId="19675"/>
    <cellStyle name="Input 4 12 2 3 2" xfId="19676"/>
    <cellStyle name="Input 4 12 2 3 2 2" xfId="19677"/>
    <cellStyle name="Input 4 12 2 3 2 2 2" xfId="19678"/>
    <cellStyle name="Input 4 12 2 3 2 3" xfId="19679"/>
    <cellStyle name="Input 4 12 2 3 3" xfId="19680"/>
    <cellStyle name="Input 4 12 2 3 4" xfId="19681"/>
    <cellStyle name="Input 4 12 2 4" xfId="19682"/>
    <cellStyle name="Input 4 12 2 4 2" xfId="19683"/>
    <cellStyle name="Input 4 12 2 4 2 2" xfId="19684"/>
    <cellStyle name="Input 4 12 2 4 2 2 2" xfId="19685"/>
    <cellStyle name="Input 4 12 2 4 2 3" xfId="19686"/>
    <cellStyle name="Input 4 12 2 4 3" xfId="19687"/>
    <cellStyle name="Input 4 12 2 4 4" xfId="19688"/>
    <cellStyle name="Input 4 12 2 5" xfId="19689"/>
    <cellStyle name="Input 4 12 2 5 2" xfId="19690"/>
    <cellStyle name="Input 4 12 2 5 2 2" xfId="19691"/>
    <cellStyle name="Input 4 12 2 5 2 2 2" xfId="19692"/>
    <cellStyle name="Input 4 12 2 5 2 3" xfId="19693"/>
    <cellStyle name="Input 4 12 2 5 3" xfId="19694"/>
    <cellStyle name="Input 4 12 2 5 4" xfId="19695"/>
    <cellStyle name="Input 4 12 2 6" xfId="19696"/>
    <cellStyle name="Input 4 12 2 6 2" xfId="19697"/>
    <cellStyle name="Input 4 12 2 6 2 2" xfId="19698"/>
    <cellStyle name="Input 4 12 2 6 2 2 2" xfId="19699"/>
    <cellStyle name="Input 4 12 2 6 2 3" xfId="19700"/>
    <cellStyle name="Input 4 12 2 6 3" xfId="19701"/>
    <cellStyle name="Input 4 12 2 6 4" xfId="19702"/>
    <cellStyle name="Input 4 12 2 7" xfId="19703"/>
    <cellStyle name="Input 4 12 2 7 2" xfId="19704"/>
    <cellStyle name="Input 4 12 2 7 2 2" xfId="19705"/>
    <cellStyle name="Input 4 12 2 7 3" xfId="19706"/>
    <cellStyle name="Input 4 12 2 8" xfId="19707"/>
    <cellStyle name="Input 4 12 2 9" xfId="19708"/>
    <cellStyle name="Input 4 12 3" xfId="19709"/>
    <cellStyle name="Input 4 12 3 2" xfId="19710"/>
    <cellStyle name="Input 4 12 3 2 2" xfId="19711"/>
    <cellStyle name="Input 4 12 3 2 2 2" xfId="19712"/>
    <cellStyle name="Input 4 12 3 2 2 2 2" xfId="19713"/>
    <cellStyle name="Input 4 12 3 2 2 3" xfId="19714"/>
    <cellStyle name="Input 4 12 3 2 3" xfId="19715"/>
    <cellStyle name="Input 4 12 3 2 4" xfId="19716"/>
    <cellStyle name="Input 4 12 3 3" xfId="19717"/>
    <cellStyle name="Input 4 12 3 3 2" xfId="19718"/>
    <cellStyle name="Input 4 12 3 3 2 2" xfId="19719"/>
    <cellStyle name="Input 4 12 3 3 3" xfId="19720"/>
    <cellStyle name="Input 4 12 3 4" xfId="19721"/>
    <cellStyle name="Input 4 12 3 5" xfId="19722"/>
    <cellStyle name="Input 4 12 4" xfId="19723"/>
    <cellStyle name="Input 4 12 4 2" xfId="19724"/>
    <cellStyle name="Input 4 12 4 2 2" xfId="19725"/>
    <cellStyle name="Input 4 12 4 2 2 2" xfId="19726"/>
    <cellStyle name="Input 4 12 4 2 3" xfId="19727"/>
    <cellStyle name="Input 4 12 4 3" xfId="19728"/>
    <cellStyle name="Input 4 12 4 4" xfId="19729"/>
    <cellStyle name="Input 4 12 5" xfId="19730"/>
    <cellStyle name="Input 4 12 5 2" xfId="19731"/>
    <cellStyle name="Input 4 12 5 2 2" xfId="19732"/>
    <cellStyle name="Input 4 12 5 2 2 2" xfId="19733"/>
    <cellStyle name="Input 4 12 5 2 3" xfId="19734"/>
    <cellStyle name="Input 4 12 5 3" xfId="19735"/>
    <cellStyle name="Input 4 12 5 4" xfId="19736"/>
    <cellStyle name="Input 4 12 6" xfId="19737"/>
    <cellStyle name="Input 4 12 6 2" xfId="19738"/>
    <cellStyle name="Input 4 12 6 2 2" xfId="19739"/>
    <cellStyle name="Input 4 12 6 2 2 2" xfId="19740"/>
    <cellStyle name="Input 4 12 6 2 3" xfId="19741"/>
    <cellStyle name="Input 4 12 6 3" xfId="19742"/>
    <cellStyle name="Input 4 12 6 4" xfId="19743"/>
    <cellStyle name="Input 4 12 7" xfId="19744"/>
    <cellStyle name="Input 4 12 7 2" xfId="19745"/>
    <cellStyle name="Input 4 12 7 2 2" xfId="19746"/>
    <cellStyle name="Input 4 12 7 2 2 2" xfId="19747"/>
    <cellStyle name="Input 4 12 7 2 3" xfId="19748"/>
    <cellStyle name="Input 4 12 7 3" xfId="19749"/>
    <cellStyle name="Input 4 12 7 4" xfId="19750"/>
    <cellStyle name="Input 4 12 8" xfId="19751"/>
    <cellStyle name="Input 4 12 8 2" xfId="19752"/>
    <cellStyle name="Input 4 12 8 2 2" xfId="19753"/>
    <cellStyle name="Input 4 12 8 3" xfId="19754"/>
    <cellStyle name="Input 4 12 9" xfId="19755"/>
    <cellStyle name="Input 4 13" xfId="19756"/>
    <cellStyle name="Input 4 13 2" xfId="19757"/>
    <cellStyle name="Input 4 13 2 2" xfId="19758"/>
    <cellStyle name="Input 4 13 2 2 2" xfId="19759"/>
    <cellStyle name="Input 4 13 2 2 2 2" xfId="19760"/>
    <cellStyle name="Input 4 13 2 2 3" xfId="19761"/>
    <cellStyle name="Input 4 13 2 3" xfId="19762"/>
    <cellStyle name="Input 4 13 2 4" xfId="19763"/>
    <cellStyle name="Input 4 13 3" xfId="19764"/>
    <cellStyle name="Input 4 13 3 2" xfId="19765"/>
    <cellStyle name="Input 4 13 3 2 2" xfId="19766"/>
    <cellStyle name="Input 4 13 3 2 2 2" xfId="19767"/>
    <cellStyle name="Input 4 13 3 2 3" xfId="19768"/>
    <cellStyle name="Input 4 13 3 3" xfId="19769"/>
    <cellStyle name="Input 4 13 3 4" xfId="19770"/>
    <cellStyle name="Input 4 13 4" xfId="19771"/>
    <cellStyle name="Input 4 13 4 2" xfId="19772"/>
    <cellStyle name="Input 4 13 4 2 2" xfId="19773"/>
    <cellStyle name="Input 4 13 4 2 2 2" xfId="19774"/>
    <cellStyle name="Input 4 13 4 2 3" xfId="19775"/>
    <cellStyle name="Input 4 13 4 3" xfId="19776"/>
    <cellStyle name="Input 4 13 4 4" xfId="19777"/>
    <cellStyle name="Input 4 13 5" xfId="19778"/>
    <cellStyle name="Input 4 13 5 2" xfId="19779"/>
    <cellStyle name="Input 4 13 5 2 2" xfId="19780"/>
    <cellStyle name="Input 4 13 5 2 2 2" xfId="19781"/>
    <cellStyle name="Input 4 13 5 2 3" xfId="19782"/>
    <cellStyle name="Input 4 13 5 3" xfId="19783"/>
    <cellStyle name="Input 4 13 5 4" xfId="19784"/>
    <cellStyle name="Input 4 13 6" xfId="19785"/>
    <cellStyle name="Input 4 13 6 2" xfId="19786"/>
    <cellStyle name="Input 4 13 6 2 2" xfId="19787"/>
    <cellStyle name="Input 4 13 6 2 2 2" xfId="19788"/>
    <cellStyle name="Input 4 13 6 2 3" xfId="19789"/>
    <cellStyle name="Input 4 13 6 3" xfId="19790"/>
    <cellStyle name="Input 4 13 6 4" xfId="19791"/>
    <cellStyle name="Input 4 13 7" xfId="19792"/>
    <cellStyle name="Input 4 13 7 2" xfId="19793"/>
    <cellStyle name="Input 4 13 7 2 2" xfId="19794"/>
    <cellStyle name="Input 4 13 7 3" xfId="19795"/>
    <cellStyle name="Input 4 13 8" xfId="19796"/>
    <cellStyle name="Input 4 13 9" xfId="19797"/>
    <cellStyle name="Input 4 14" xfId="19798"/>
    <cellStyle name="Input 4 14 2" xfId="19799"/>
    <cellStyle name="Input 4 14 2 2" xfId="19800"/>
    <cellStyle name="Input 4 14 2 2 2" xfId="19801"/>
    <cellStyle name="Input 4 14 2 2 2 2" xfId="19802"/>
    <cellStyle name="Input 4 14 2 2 3" xfId="19803"/>
    <cellStyle name="Input 4 14 2 3" xfId="19804"/>
    <cellStyle name="Input 4 14 2 4" xfId="19805"/>
    <cellStyle name="Input 4 14 3" xfId="19806"/>
    <cellStyle name="Input 4 14 3 2" xfId="19807"/>
    <cellStyle name="Input 4 14 3 2 2" xfId="19808"/>
    <cellStyle name="Input 4 14 3 3" xfId="19809"/>
    <cellStyle name="Input 4 14 4" xfId="19810"/>
    <cellStyle name="Input 4 14 5" xfId="19811"/>
    <cellStyle name="Input 4 15" xfId="19812"/>
    <cellStyle name="Input 4 15 2" xfId="19813"/>
    <cellStyle name="Input 4 15 2 2" xfId="19814"/>
    <cellStyle name="Input 4 15 2 2 2" xfId="19815"/>
    <cellStyle name="Input 4 15 2 3" xfId="19816"/>
    <cellStyle name="Input 4 15 3" xfId="19817"/>
    <cellStyle name="Input 4 15 4" xfId="19818"/>
    <cellStyle name="Input 4 16" xfId="19819"/>
    <cellStyle name="Input 4 16 2" xfId="19820"/>
    <cellStyle name="Input 4 16 2 2" xfId="19821"/>
    <cellStyle name="Input 4 16 2 2 2" xfId="19822"/>
    <cellStyle name="Input 4 16 2 3" xfId="19823"/>
    <cellStyle name="Input 4 16 3" xfId="19824"/>
    <cellStyle name="Input 4 16 4" xfId="19825"/>
    <cellStyle name="Input 4 17" xfId="19826"/>
    <cellStyle name="Input 4 17 2" xfId="19827"/>
    <cellStyle name="Input 4 17 2 2" xfId="19828"/>
    <cellStyle name="Input 4 17 2 2 2" xfId="19829"/>
    <cellStyle name="Input 4 17 2 3" xfId="19830"/>
    <cellStyle name="Input 4 17 3" xfId="19831"/>
    <cellStyle name="Input 4 17 4" xfId="19832"/>
    <cellStyle name="Input 4 18" xfId="19833"/>
    <cellStyle name="Input 4 18 2" xfId="19834"/>
    <cellStyle name="Input 4 18 2 2" xfId="19835"/>
    <cellStyle name="Input 4 18 2 2 2" xfId="19836"/>
    <cellStyle name="Input 4 18 2 3" xfId="19837"/>
    <cellStyle name="Input 4 18 3" xfId="19838"/>
    <cellStyle name="Input 4 18 4" xfId="19839"/>
    <cellStyle name="Input 4 19" xfId="19840"/>
    <cellStyle name="Input 4 19 2" xfId="19841"/>
    <cellStyle name="Input 4 19 2 2" xfId="19842"/>
    <cellStyle name="Input 4 19 2 2 2" xfId="19843"/>
    <cellStyle name="Input 4 19 2 3" xfId="19844"/>
    <cellStyle name="Input 4 19 3" xfId="19845"/>
    <cellStyle name="Input 4 19 4" xfId="19846"/>
    <cellStyle name="Input 4 2" xfId="19847"/>
    <cellStyle name="Input 4 2 10" xfId="19848"/>
    <cellStyle name="Input 4 2 10 2" xfId="19849"/>
    <cellStyle name="Input 4 2 10 2 2" xfId="19850"/>
    <cellStyle name="Input 4 2 10 2 2 2" xfId="19851"/>
    <cellStyle name="Input 4 2 10 2 3" xfId="19852"/>
    <cellStyle name="Input 4 2 10 2 3 2" xfId="19853"/>
    <cellStyle name="Input 4 2 10 2 3 2 2" xfId="19854"/>
    <cellStyle name="Input 4 2 10 2 3 3" xfId="19855"/>
    <cellStyle name="Input 4 2 10 2 4" xfId="19856"/>
    <cellStyle name="Input 4 2 10 2 5" xfId="19857"/>
    <cellStyle name="Input 4 2 10 3" xfId="19858"/>
    <cellStyle name="Input 4 2 10 3 2" xfId="19859"/>
    <cellStyle name="Input 4 2 10 4" xfId="19860"/>
    <cellStyle name="Input 4 2 10 4 2" xfId="19861"/>
    <cellStyle name="Input 4 2 10 4 2 2" xfId="19862"/>
    <cellStyle name="Input 4 2 10 4 3" xfId="19863"/>
    <cellStyle name="Input 4 2 10 5" xfId="19864"/>
    <cellStyle name="Input 4 2 10 6" xfId="19865"/>
    <cellStyle name="Input 4 2 11" xfId="19866"/>
    <cellStyle name="Input 4 2 11 2" xfId="19867"/>
    <cellStyle name="Input 4 2 11 2 2" xfId="19868"/>
    <cellStyle name="Input 4 2 11 3" xfId="19869"/>
    <cellStyle name="Input 4 2 11 3 2" xfId="19870"/>
    <cellStyle name="Input 4 2 11 3 2 2" xfId="19871"/>
    <cellStyle name="Input 4 2 11 3 3" xfId="19872"/>
    <cellStyle name="Input 4 2 11 4" xfId="19873"/>
    <cellStyle name="Input 4 2 11 5" xfId="19874"/>
    <cellStyle name="Input 4 2 12" xfId="19875"/>
    <cellStyle name="Input 4 2 12 2" xfId="19876"/>
    <cellStyle name="Input 4 2 12 2 2" xfId="19877"/>
    <cellStyle name="Input 4 2 12 3" xfId="19878"/>
    <cellStyle name="Input 4 2 12 3 2" xfId="19879"/>
    <cellStyle name="Input 4 2 12 3 2 2" xfId="19880"/>
    <cellStyle name="Input 4 2 12 3 3" xfId="19881"/>
    <cellStyle name="Input 4 2 12 4" xfId="19882"/>
    <cellStyle name="Input 4 2 12 5" xfId="19883"/>
    <cellStyle name="Input 4 2 13" xfId="19884"/>
    <cellStyle name="Input 4 2 13 2" xfId="19885"/>
    <cellStyle name="Input 4 2 13 2 2" xfId="19886"/>
    <cellStyle name="Input 4 2 13 3" xfId="19887"/>
    <cellStyle name="Input 4 2 13 3 2" xfId="19888"/>
    <cellStyle name="Input 4 2 13 3 2 2" xfId="19889"/>
    <cellStyle name="Input 4 2 13 3 3" xfId="19890"/>
    <cellStyle name="Input 4 2 13 4" xfId="19891"/>
    <cellStyle name="Input 4 2 13 5" xfId="19892"/>
    <cellStyle name="Input 4 2 14" xfId="19893"/>
    <cellStyle name="Input 4 2 14 2" xfId="19894"/>
    <cellStyle name="Input 4 2 14 2 2" xfId="19895"/>
    <cellStyle name="Input 4 2 14 3" xfId="19896"/>
    <cellStyle name="Input 4 2 14 3 2" xfId="19897"/>
    <cellStyle name="Input 4 2 14 3 2 2" xfId="19898"/>
    <cellStyle name="Input 4 2 14 3 3" xfId="19899"/>
    <cellStyle name="Input 4 2 14 4" xfId="19900"/>
    <cellStyle name="Input 4 2 14 5" xfId="19901"/>
    <cellStyle name="Input 4 2 15" xfId="19902"/>
    <cellStyle name="Input 4 2 15 2" xfId="19903"/>
    <cellStyle name="Input 4 2 16" xfId="19904"/>
    <cellStyle name="Input 4 2 16 2" xfId="19905"/>
    <cellStyle name="Input 4 2 16 2 2" xfId="19906"/>
    <cellStyle name="Input 4 2 16 3" xfId="19907"/>
    <cellStyle name="Input 4 2 17" xfId="19908"/>
    <cellStyle name="Input 4 2 18" xfId="19909"/>
    <cellStyle name="Input 4 2 2" xfId="19910"/>
    <cellStyle name="Input 4 2 2 10" xfId="19911"/>
    <cellStyle name="Input 4 2 2 10 2" xfId="19912"/>
    <cellStyle name="Input 4 2 2 10 2 2" xfId="19913"/>
    <cellStyle name="Input 4 2 2 10 3" xfId="19914"/>
    <cellStyle name="Input 4 2 2 11" xfId="19915"/>
    <cellStyle name="Input 4 2 2 12" xfId="19916"/>
    <cellStyle name="Input 4 2 2 2" xfId="19917"/>
    <cellStyle name="Input 4 2 2 2 10" xfId="19918"/>
    <cellStyle name="Input 4 2 2 2 11" xfId="19919"/>
    <cellStyle name="Input 4 2 2 2 2" xfId="19920"/>
    <cellStyle name="Input 4 2 2 2 2 10" xfId="19921"/>
    <cellStyle name="Input 4 2 2 2 2 2" xfId="19922"/>
    <cellStyle name="Input 4 2 2 2 2 2 2" xfId="19923"/>
    <cellStyle name="Input 4 2 2 2 2 2 2 2" xfId="19924"/>
    <cellStyle name="Input 4 2 2 2 2 2 3" xfId="19925"/>
    <cellStyle name="Input 4 2 2 2 2 2 3 2" xfId="19926"/>
    <cellStyle name="Input 4 2 2 2 2 2 3 2 2" xfId="19927"/>
    <cellStyle name="Input 4 2 2 2 2 2 3 3" xfId="19928"/>
    <cellStyle name="Input 4 2 2 2 2 2 4" xfId="19929"/>
    <cellStyle name="Input 4 2 2 2 2 2 5" xfId="19930"/>
    <cellStyle name="Input 4 2 2 2 2 3" xfId="19931"/>
    <cellStyle name="Input 4 2 2 2 2 3 2" xfId="19932"/>
    <cellStyle name="Input 4 2 2 2 2 3 2 2" xfId="19933"/>
    <cellStyle name="Input 4 2 2 2 2 3 3" xfId="19934"/>
    <cellStyle name="Input 4 2 2 2 2 3 3 2" xfId="19935"/>
    <cellStyle name="Input 4 2 2 2 2 3 3 2 2" xfId="19936"/>
    <cellStyle name="Input 4 2 2 2 2 3 3 3" xfId="19937"/>
    <cellStyle name="Input 4 2 2 2 2 3 4" xfId="19938"/>
    <cellStyle name="Input 4 2 2 2 2 3 5" xfId="19939"/>
    <cellStyle name="Input 4 2 2 2 2 4" xfId="19940"/>
    <cellStyle name="Input 4 2 2 2 2 4 2" xfId="19941"/>
    <cellStyle name="Input 4 2 2 2 2 4 2 2" xfId="19942"/>
    <cellStyle name="Input 4 2 2 2 2 4 3" xfId="19943"/>
    <cellStyle name="Input 4 2 2 2 2 4 3 2" xfId="19944"/>
    <cellStyle name="Input 4 2 2 2 2 4 3 2 2" xfId="19945"/>
    <cellStyle name="Input 4 2 2 2 2 4 3 3" xfId="19946"/>
    <cellStyle name="Input 4 2 2 2 2 4 4" xfId="19947"/>
    <cellStyle name="Input 4 2 2 2 2 4 5" xfId="19948"/>
    <cellStyle name="Input 4 2 2 2 2 5" xfId="19949"/>
    <cellStyle name="Input 4 2 2 2 2 5 2" xfId="19950"/>
    <cellStyle name="Input 4 2 2 2 2 5 2 2" xfId="19951"/>
    <cellStyle name="Input 4 2 2 2 2 5 3" xfId="19952"/>
    <cellStyle name="Input 4 2 2 2 2 5 3 2" xfId="19953"/>
    <cellStyle name="Input 4 2 2 2 2 5 3 2 2" xfId="19954"/>
    <cellStyle name="Input 4 2 2 2 2 5 3 3" xfId="19955"/>
    <cellStyle name="Input 4 2 2 2 2 5 4" xfId="19956"/>
    <cellStyle name="Input 4 2 2 2 2 5 5" xfId="19957"/>
    <cellStyle name="Input 4 2 2 2 2 6" xfId="19958"/>
    <cellStyle name="Input 4 2 2 2 2 6 2" xfId="19959"/>
    <cellStyle name="Input 4 2 2 2 2 6 2 2" xfId="19960"/>
    <cellStyle name="Input 4 2 2 2 2 6 3" xfId="19961"/>
    <cellStyle name="Input 4 2 2 2 2 6 3 2" xfId="19962"/>
    <cellStyle name="Input 4 2 2 2 2 6 3 2 2" xfId="19963"/>
    <cellStyle name="Input 4 2 2 2 2 6 3 3" xfId="19964"/>
    <cellStyle name="Input 4 2 2 2 2 6 4" xfId="19965"/>
    <cellStyle name="Input 4 2 2 2 2 6 5" xfId="19966"/>
    <cellStyle name="Input 4 2 2 2 2 7" xfId="19967"/>
    <cellStyle name="Input 4 2 2 2 2 7 2" xfId="19968"/>
    <cellStyle name="Input 4 2 2 2 2 8" xfId="19969"/>
    <cellStyle name="Input 4 2 2 2 2 8 2" xfId="19970"/>
    <cellStyle name="Input 4 2 2 2 2 8 2 2" xfId="19971"/>
    <cellStyle name="Input 4 2 2 2 2 8 3" xfId="19972"/>
    <cellStyle name="Input 4 2 2 2 2 9" xfId="19973"/>
    <cellStyle name="Input 4 2 2 2 3" xfId="19974"/>
    <cellStyle name="Input 4 2 2 2 3 2" xfId="19975"/>
    <cellStyle name="Input 4 2 2 2 3 2 2" xfId="19976"/>
    <cellStyle name="Input 4 2 2 2 3 2 2 2" xfId="19977"/>
    <cellStyle name="Input 4 2 2 2 3 2 3" xfId="19978"/>
    <cellStyle name="Input 4 2 2 2 3 2 3 2" xfId="19979"/>
    <cellStyle name="Input 4 2 2 2 3 2 3 2 2" xfId="19980"/>
    <cellStyle name="Input 4 2 2 2 3 2 3 3" xfId="19981"/>
    <cellStyle name="Input 4 2 2 2 3 2 4" xfId="19982"/>
    <cellStyle name="Input 4 2 2 2 3 2 5" xfId="19983"/>
    <cellStyle name="Input 4 2 2 2 3 3" xfId="19984"/>
    <cellStyle name="Input 4 2 2 2 3 3 2" xfId="19985"/>
    <cellStyle name="Input 4 2 2 2 3 4" xfId="19986"/>
    <cellStyle name="Input 4 2 2 2 3 4 2" xfId="19987"/>
    <cellStyle name="Input 4 2 2 2 3 4 2 2" xfId="19988"/>
    <cellStyle name="Input 4 2 2 2 3 4 3" xfId="19989"/>
    <cellStyle name="Input 4 2 2 2 3 5" xfId="19990"/>
    <cellStyle name="Input 4 2 2 2 3 6" xfId="19991"/>
    <cellStyle name="Input 4 2 2 2 4" xfId="19992"/>
    <cellStyle name="Input 4 2 2 2 4 2" xfId="19993"/>
    <cellStyle name="Input 4 2 2 2 4 2 2" xfId="19994"/>
    <cellStyle name="Input 4 2 2 2 4 3" xfId="19995"/>
    <cellStyle name="Input 4 2 2 2 4 3 2" xfId="19996"/>
    <cellStyle name="Input 4 2 2 2 4 3 2 2" xfId="19997"/>
    <cellStyle name="Input 4 2 2 2 4 3 3" xfId="19998"/>
    <cellStyle name="Input 4 2 2 2 4 4" xfId="19999"/>
    <cellStyle name="Input 4 2 2 2 4 5" xfId="20000"/>
    <cellStyle name="Input 4 2 2 2 5" xfId="20001"/>
    <cellStyle name="Input 4 2 2 2 5 2" xfId="20002"/>
    <cellStyle name="Input 4 2 2 2 5 2 2" xfId="20003"/>
    <cellStyle name="Input 4 2 2 2 5 3" xfId="20004"/>
    <cellStyle name="Input 4 2 2 2 5 3 2" xfId="20005"/>
    <cellStyle name="Input 4 2 2 2 5 3 2 2" xfId="20006"/>
    <cellStyle name="Input 4 2 2 2 5 3 3" xfId="20007"/>
    <cellStyle name="Input 4 2 2 2 5 4" xfId="20008"/>
    <cellStyle name="Input 4 2 2 2 5 5" xfId="20009"/>
    <cellStyle name="Input 4 2 2 2 6" xfId="20010"/>
    <cellStyle name="Input 4 2 2 2 6 2" xfId="20011"/>
    <cellStyle name="Input 4 2 2 2 6 2 2" xfId="20012"/>
    <cellStyle name="Input 4 2 2 2 6 3" xfId="20013"/>
    <cellStyle name="Input 4 2 2 2 6 3 2" xfId="20014"/>
    <cellStyle name="Input 4 2 2 2 6 3 2 2" xfId="20015"/>
    <cellStyle name="Input 4 2 2 2 6 3 3" xfId="20016"/>
    <cellStyle name="Input 4 2 2 2 6 4" xfId="20017"/>
    <cellStyle name="Input 4 2 2 2 6 5" xfId="20018"/>
    <cellStyle name="Input 4 2 2 2 7" xfId="20019"/>
    <cellStyle name="Input 4 2 2 2 7 2" xfId="20020"/>
    <cellStyle name="Input 4 2 2 2 7 2 2" xfId="20021"/>
    <cellStyle name="Input 4 2 2 2 7 3" xfId="20022"/>
    <cellStyle name="Input 4 2 2 2 7 3 2" xfId="20023"/>
    <cellStyle name="Input 4 2 2 2 7 3 2 2" xfId="20024"/>
    <cellStyle name="Input 4 2 2 2 7 3 3" xfId="20025"/>
    <cellStyle name="Input 4 2 2 2 7 4" xfId="20026"/>
    <cellStyle name="Input 4 2 2 2 7 5" xfId="20027"/>
    <cellStyle name="Input 4 2 2 2 8" xfId="20028"/>
    <cellStyle name="Input 4 2 2 2 8 2" xfId="20029"/>
    <cellStyle name="Input 4 2 2 2 9" xfId="20030"/>
    <cellStyle name="Input 4 2 2 2 9 2" xfId="20031"/>
    <cellStyle name="Input 4 2 2 2 9 2 2" xfId="20032"/>
    <cellStyle name="Input 4 2 2 2 9 3" xfId="20033"/>
    <cellStyle name="Input 4 2 2 3" xfId="20034"/>
    <cellStyle name="Input 4 2 2 3 10" xfId="20035"/>
    <cellStyle name="Input 4 2 2 3 2" xfId="20036"/>
    <cellStyle name="Input 4 2 2 3 2 2" xfId="20037"/>
    <cellStyle name="Input 4 2 2 3 2 2 2" xfId="20038"/>
    <cellStyle name="Input 4 2 2 3 2 3" xfId="20039"/>
    <cellStyle name="Input 4 2 2 3 2 3 2" xfId="20040"/>
    <cellStyle name="Input 4 2 2 3 2 3 2 2" xfId="20041"/>
    <cellStyle name="Input 4 2 2 3 2 3 3" xfId="20042"/>
    <cellStyle name="Input 4 2 2 3 2 4" xfId="20043"/>
    <cellStyle name="Input 4 2 2 3 2 5" xfId="20044"/>
    <cellStyle name="Input 4 2 2 3 3" xfId="20045"/>
    <cellStyle name="Input 4 2 2 3 3 2" xfId="20046"/>
    <cellStyle name="Input 4 2 2 3 3 2 2" xfId="20047"/>
    <cellStyle name="Input 4 2 2 3 3 3" xfId="20048"/>
    <cellStyle name="Input 4 2 2 3 3 3 2" xfId="20049"/>
    <cellStyle name="Input 4 2 2 3 3 3 2 2" xfId="20050"/>
    <cellStyle name="Input 4 2 2 3 3 3 3" xfId="20051"/>
    <cellStyle name="Input 4 2 2 3 3 4" xfId="20052"/>
    <cellStyle name="Input 4 2 2 3 3 5" xfId="20053"/>
    <cellStyle name="Input 4 2 2 3 4" xfId="20054"/>
    <cellStyle name="Input 4 2 2 3 4 2" xfId="20055"/>
    <cellStyle name="Input 4 2 2 3 4 2 2" xfId="20056"/>
    <cellStyle name="Input 4 2 2 3 4 3" xfId="20057"/>
    <cellStyle name="Input 4 2 2 3 4 3 2" xfId="20058"/>
    <cellStyle name="Input 4 2 2 3 4 3 2 2" xfId="20059"/>
    <cellStyle name="Input 4 2 2 3 4 3 3" xfId="20060"/>
    <cellStyle name="Input 4 2 2 3 4 4" xfId="20061"/>
    <cellStyle name="Input 4 2 2 3 4 5" xfId="20062"/>
    <cellStyle name="Input 4 2 2 3 5" xfId="20063"/>
    <cellStyle name="Input 4 2 2 3 5 2" xfId="20064"/>
    <cellStyle name="Input 4 2 2 3 5 2 2" xfId="20065"/>
    <cellStyle name="Input 4 2 2 3 5 3" xfId="20066"/>
    <cellStyle name="Input 4 2 2 3 5 3 2" xfId="20067"/>
    <cellStyle name="Input 4 2 2 3 5 3 2 2" xfId="20068"/>
    <cellStyle name="Input 4 2 2 3 5 3 3" xfId="20069"/>
    <cellStyle name="Input 4 2 2 3 5 4" xfId="20070"/>
    <cellStyle name="Input 4 2 2 3 5 5" xfId="20071"/>
    <cellStyle name="Input 4 2 2 3 6" xfId="20072"/>
    <cellStyle name="Input 4 2 2 3 6 2" xfId="20073"/>
    <cellStyle name="Input 4 2 2 3 6 2 2" xfId="20074"/>
    <cellStyle name="Input 4 2 2 3 6 3" xfId="20075"/>
    <cellStyle name="Input 4 2 2 3 6 3 2" xfId="20076"/>
    <cellStyle name="Input 4 2 2 3 6 3 2 2" xfId="20077"/>
    <cellStyle name="Input 4 2 2 3 6 3 3" xfId="20078"/>
    <cellStyle name="Input 4 2 2 3 6 4" xfId="20079"/>
    <cellStyle name="Input 4 2 2 3 6 5" xfId="20080"/>
    <cellStyle name="Input 4 2 2 3 7" xfId="20081"/>
    <cellStyle name="Input 4 2 2 3 7 2" xfId="20082"/>
    <cellStyle name="Input 4 2 2 3 8" xfId="20083"/>
    <cellStyle name="Input 4 2 2 3 8 2" xfId="20084"/>
    <cellStyle name="Input 4 2 2 3 8 2 2" xfId="20085"/>
    <cellStyle name="Input 4 2 2 3 8 3" xfId="20086"/>
    <cellStyle name="Input 4 2 2 3 9" xfId="20087"/>
    <cellStyle name="Input 4 2 2 4" xfId="20088"/>
    <cellStyle name="Input 4 2 2 4 2" xfId="20089"/>
    <cellStyle name="Input 4 2 2 4 2 2" xfId="20090"/>
    <cellStyle name="Input 4 2 2 4 2 2 2" xfId="20091"/>
    <cellStyle name="Input 4 2 2 4 2 3" xfId="20092"/>
    <cellStyle name="Input 4 2 2 4 2 3 2" xfId="20093"/>
    <cellStyle name="Input 4 2 2 4 2 3 2 2" xfId="20094"/>
    <cellStyle name="Input 4 2 2 4 2 3 3" xfId="20095"/>
    <cellStyle name="Input 4 2 2 4 2 4" xfId="20096"/>
    <cellStyle name="Input 4 2 2 4 2 5" xfId="20097"/>
    <cellStyle name="Input 4 2 2 4 3" xfId="20098"/>
    <cellStyle name="Input 4 2 2 4 3 2" xfId="20099"/>
    <cellStyle name="Input 4 2 2 4 4" xfId="20100"/>
    <cellStyle name="Input 4 2 2 4 4 2" xfId="20101"/>
    <cellStyle name="Input 4 2 2 4 4 2 2" xfId="20102"/>
    <cellStyle name="Input 4 2 2 4 4 3" xfId="20103"/>
    <cellStyle name="Input 4 2 2 4 5" xfId="20104"/>
    <cellStyle name="Input 4 2 2 4 6" xfId="20105"/>
    <cellStyle name="Input 4 2 2 5" xfId="20106"/>
    <cellStyle name="Input 4 2 2 5 2" xfId="20107"/>
    <cellStyle name="Input 4 2 2 5 2 2" xfId="20108"/>
    <cellStyle name="Input 4 2 2 5 3" xfId="20109"/>
    <cellStyle name="Input 4 2 2 5 3 2" xfId="20110"/>
    <cellStyle name="Input 4 2 2 5 3 2 2" xfId="20111"/>
    <cellStyle name="Input 4 2 2 5 3 3" xfId="20112"/>
    <cellStyle name="Input 4 2 2 5 4" xfId="20113"/>
    <cellStyle name="Input 4 2 2 5 5" xfId="20114"/>
    <cellStyle name="Input 4 2 2 6" xfId="20115"/>
    <cellStyle name="Input 4 2 2 6 2" xfId="20116"/>
    <cellStyle name="Input 4 2 2 6 2 2" xfId="20117"/>
    <cellStyle name="Input 4 2 2 6 3" xfId="20118"/>
    <cellStyle name="Input 4 2 2 6 3 2" xfId="20119"/>
    <cellStyle name="Input 4 2 2 6 3 2 2" xfId="20120"/>
    <cellStyle name="Input 4 2 2 6 3 3" xfId="20121"/>
    <cellStyle name="Input 4 2 2 6 4" xfId="20122"/>
    <cellStyle name="Input 4 2 2 6 5" xfId="20123"/>
    <cellStyle name="Input 4 2 2 7" xfId="20124"/>
    <cellStyle name="Input 4 2 2 7 2" xfId="20125"/>
    <cellStyle name="Input 4 2 2 7 2 2" xfId="20126"/>
    <cellStyle name="Input 4 2 2 7 3" xfId="20127"/>
    <cellStyle name="Input 4 2 2 7 3 2" xfId="20128"/>
    <cellStyle name="Input 4 2 2 7 3 2 2" xfId="20129"/>
    <cellStyle name="Input 4 2 2 7 3 3" xfId="20130"/>
    <cellStyle name="Input 4 2 2 7 4" xfId="20131"/>
    <cellStyle name="Input 4 2 2 7 5" xfId="20132"/>
    <cellStyle name="Input 4 2 2 8" xfId="20133"/>
    <cellStyle name="Input 4 2 2 8 2" xfId="20134"/>
    <cellStyle name="Input 4 2 2 8 2 2" xfId="20135"/>
    <cellStyle name="Input 4 2 2 8 3" xfId="20136"/>
    <cellStyle name="Input 4 2 2 8 3 2" xfId="20137"/>
    <cellStyle name="Input 4 2 2 8 3 2 2" xfId="20138"/>
    <cellStyle name="Input 4 2 2 8 3 3" xfId="20139"/>
    <cellStyle name="Input 4 2 2 8 4" xfId="20140"/>
    <cellStyle name="Input 4 2 2 8 5" xfId="20141"/>
    <cellStyle name="Input 4 2 2 9" xfId="20142"/>
    <cellStyle name="Input 4 2 2 9 2" xfId="20143"/>
    <cellStyle name="Input 4 2 2_Subsidy" xfId="20144"/>
    <cellStyle name="Input 4 2 3" xfId="20145"/>
    <cellStyle name="Input 4 2 3 10" xfId="20146"/>
    <cellStyle name="Input 4 2 3 11" xfId="20147"/>
    <cellStyle name="Input 4 2 3 2" xfId="20148"/>
    <cellStyle name="Input 4 2 3 2 10" xfId="20149"/>
    <cellStyle name="Input 4 2 3 2 2" xfId="20150"/>
    <cellStyle name="Input 4 2 3 2 2 2" xfId="20151"/>
    <cellStyle name="Input 4 2 3 2 2 2 2" xfId="20152"/>
    <cellStyle name="Input 4 2 3 2 2 3" xfId="20153"/>
    <cellStyle name="Input 4 2 3 2 2 3 2" xfId="20154"/>
    <cellStyle name="Input 4 2 3 2 2 3 2 2" xfId="20155"/>
    <cellStyle name="Input 4 2 3 2 2 3 3" xfId="20156"/>
    <cellStyle name="Input 4 2 3 2 2 4" xfId="20157"/>
    <cellStyle name="Input 4 2 3 2 2 5" xfId="20158"/>
    <cellStyle name="Input 4 2 3 2 3" xfId="20159"/>
    <cellStyle name="Input 4 2 3 2 3 2" xfId="20160"/>
    <cellStyle name="Input 4 2 3 2 3 2 2" xfId="20161"/>
    <cellStyle name="Input 4 2 3 2 3 3" xfId="20162"/>
    <cellStyle name="Input 4 2 3 2 3 3 2" xfId="20163"/>
    <cellStyle name="Input 4 2 3 2 3 3 2 2" xfId="20164"/>
    <cellStyle name="Input 4 2 3 2 3 3 3" xfId="20165"/>
    <cellStyle name="Input 4 2 3 2 3 4" xfId="20166"/>
    <cellStyle name="Input 4 2 3 2 3 5" xfId="20167"/>
    <cellStyle name="Input 4 2 3 2 4" xfId="20168"/>
    <cellStyle name="Input 4 2 3 2 4 2" xfId="20169"/>
    <cellStyle name="Input 4 2 3 2 4 2 2" xfId="20170"/>
    <cellStyle name="Input 4 2 3 2 4 3" xfId="20171"/>
    <cellStyle name="Input 4 2 3 2 4 3 2" xfId="20172"/>
    <cellStyle name="Input 4 2 3 2 4 3 2 2" xfId="20173"/>
    <cellStyle name="Input 4 2 3 2 4 3 3" xfId="20174"/>
    <cellStyle name="Input 4 2 3 2 4 4" xfId="20175"/>
    <cellStyle name="Input 4 2 3 2 4 5" xfId="20176"/>
    <cellStyle name="Input 4 2 3 2 5" xfId="20177"/>
    <cellStyle name="Input 4 2 3 2 5 2" xfId="20178"/>
    <cellStyle name="Input 4 2 3 2 5 2 2" xfId="20179"/>
    <cellStyle name="Input 4 2 3 2 5 3" xfId="20180"/>
    <cellStyle name="Input 4 2 3 2 5 3 2" xfId="20181"/>
    <cellStyle name="Input 4 2 3 2 5 3 2 2" xfId="20182"/>
    <cellStyle name="Input 4 2 3 2 5 3 3" xfId="20183"/>
    <cellStyle name="Input 4 2 3 2 5 4" xfId="20184"/>
    <cellStyle name="Input 4 2 3 2 5 5" xfId="20185"/>
    <cellStyle name="Input 4 2 3 2 6" xfId="20186"/>
    <cellStyle name="Input 4 2 3 2 6 2" xfId="20187"/>
    <cellStyle name="Input 4 2 3 2 6 2 2" xfId="20188"/>
    <cellStyle name="Input 4 2 3 2 6 3" xfId="20189"/>
    <cellStyle name="Input 4 2 3 2 6 3 2" xfId="20190"/>
    <cellStyle name="Input 4 2 3 2 6 3 2 2" xfId="20191"/>
    <cellStyle name="Input 4 2 3 2 6 3 3" xfId="20192"/>
    <cellStyle name="Input 4 2 3 2 6 4" xfId="20193"/>
    <cellStyle name="Input 4 2 3 2 6 5" xfId="20194"/>
    <cellStyle name="Input 4 2 3 2 7" xfId="20195"/>
    <cellStyle name="Input 4 2 3 2 7 2" xfId="20196"/>
    <cellStyle name="Input 4 2 3 2 8" xfId="20197"/>
    <cellStyle name="Input 4 2 3 2 8 2" xfId="20198"/>
    <cellStyle name="Input 4 2 3 2 8 2 2" xfId="20199"/>
    <cellStyle name="Input 4 2 3 2 8 3" xfId="20200"/>
    <cellStyle name="Input 4 2 3 2 9" xfId="20201"/>
    <cellStyle name="Input 4 2 3 3" xfId="20202"/>
    <cellStyle name="Input 4 2 3 3 2" xfId="20203"/>
    <cellStyle name="Input 4 2 3 3 2 2" xfId="20204"/>
    <cellStyle name="Input 4 2 3 3 2 2 2" xfId="20205"/>
    <cellStyle name="Input 4 2 3 3 2 3" xfId="20206"/>
    <cellStyle name="Input 4 2 3 3 2 3 2" xfId="20207"/>
    <cellStyle name="Input 4 2 3 3 2 3 2 2" xfId="20208"/>
    <cellStyle name="Input 4 2 3 3 2 3 3" xfId="20209"/>
    <cellStyle name="Input 4 2 3 3 2 4" xfId="20210"/>
    <cellStyle name="Input 4 2 3 3 2 5" xfId="20211"/>
    <cellStyle name="Input 4 2 3 3 3" xfId="20212"/>
    <cellStyle name="Input 4 2 3 3 3 2" xfId="20213"/>
    <cellStyle name="Input 4 2 3 3 4" xfId="20214"/>
    <cellStyle name="Input 4 2 3 3 4 2" xfId="20215"/>
    <cellStyle name="Input 4 2 3 3 4 2 2" xfId="20216"/>
    <cellStyle name="Input 4 2 3 3 4 3" xfId="20217"/>
    <cellStyle name="Input 4 2 3 3 5" xfId="20218"/>
    <cellStyle name="Input 4 2 3 3 6" xfId="20219"/>
    <cellStyle name="Input 4 2 3 4" xfId="20220"/>
    <cellStyle name="Input 4 2 3 4 2" xfId="20221"/>
    <cellStyle name="Input 4 2 3 4 2 2" xfId="20222"/>
    <cellStyle name="Input 4 2 3 4 3" xfId="20223"/>
    <cellStyle name="Input 4 2 3 4 3 2" xfId="20224"/>
    <cellStyle name="Input 4 2 3 4 3 2 2" xfId="20225"/>
    <cellStyle name="Input 4 2 3 4 3 3" xfId="20226"/>
    <cellStyle name="Input 4 2 3 4 4" xfId="20227"/>
    <cellStyle name="Input 4 2 3 4 5" xfId="20228"/>
    <cellStyle name="Input 4 2 3 5" xfId="20229"/>
    <cellStyle name="Input 4 2 3 5 2" xfId="20230"/>
    <cellStyle name="Input 4 2 3 5 2 2" xfId="20231"/>
    <cellStyle name="Input 4 2 3 5 3" xfId="20232"/>
    <cellStyle name="Input 4 2 3 5 3 2" xfId="20233"/>
    <cellStyle name="Input 4 2 3 5 3 2 2" xfId="20234"/>
    <cellStyle name="Input 4 2 3 5 3 3" xfId="20235"/>
    <cellStyle name="Input 4 2 3 5 4" xfId="20236"/>
    <cellStyle name="Input 4 2 3 5 5" xfId="20237"/>
    <cellStyle name="Input 4 2 3 6" xfId="20238"/>
    <cellStyle name="Input 4 2 3 6 2" xfId="20239"/>
    <cellStyle name="Input 4 2 3 6 2 2" xfId="20240"/>
    <cellStyle name="Input 4 2 3 6 3" xfId="20241"/>
    <cellStyle name="Input 4 2 3 6 3 2" xfId="20242"/>
    <cellStyle name="Input 4 2 3 6 3 2 2" xfId="20243"/>
    <cellStyle name="Input 4 2 3 6 3 3" xfId="20244"/>
    <cellStyle name="Input 4 2 3 6 4" xfId="20245"/>
    <cellStyle name="Input 4 2 3 6 5" xfId="20246"/>
    <cellStyle name="Input 4 2 3 7" xfId="20247"/>
    <cellStyle name="Input 4 2 3 7 2" xfId="20248"/>
    <cellStyle name="Input 4 2 3 7 2 2" xfId="20249"/>
    <cellStyle name="Input 4 2 3 7 3" xfId="20250"/>
    <cellStyle name="Input 4 2 3 7 3 2" xfId="20251"/>
    <cellStyle name="Input 4 2 3 7 3 2 2" xfId="20252"/>
    <cellStyle name="Input 4 2 3 7 3 3" xfId="20253"/>
    <cellStyle name="Input 4 2 3 7 4" xfId="20254"/>
    <cellStyle name="Input 4 2 3 7 5" xfId="20255"/>
    <cellStyle name="Input 4 2 3 8" xfId="20256"/>
    <cellStyle name="Input 4 2 3 8 2" xfId="20257"/>
    <cellStyle name="Input 4 2 3 9" xfId="20258"/>
    <cellStyle name="Input 4 2 3 9 2" xfId="20259"/>
    <cellStyle name="Input 4 2 3 9 2 2" xfId="20260"/>
    <cellStyle name="Input 4 2 3 9 3" xfId="20261"/>
    <cellStyle name="Input 4 2 4" xfId="20262"/>
    <cellStyle name="Input 4 2 4 10" xfId="20263"/>
    <cellStyle name="Input 4 2 4 11" xfId="20264"/>
    <cellStyle name="Input 4 2 4 2" xfId="20265"/>
    <cellStyle name="Input 4 2 4 2 10" xfId="20266"/>
    <cellStyle name="Input 4 2 4 2 2" xfId="20267"/>
    <cellStyle name="Input 4 2 4 2 2 2" xfId="20268"/>
    <cellStyle name="Input 4 2 4 2 2 2 2" xfId="20269"/>
    <cellStyle name="Input 4 2 4 2 2 3" xfId="20270"/>
    <cellStyle name="Input 4 2 4 2 2 3 2" xfId="20271"/>
    <cellStyle name="Input 4 2 4 2 2 3 2 2" xfId="20272"/>
    <cellStyle name="Input 4 2 4 2 2 3 3" xfId="20273"/>
    <cellStyle name="Input 4 2 4 2 2 4" xfId="20274"/>
    <cellStyle name="Input 4 2 4 2 2 5" xfId="20275"/>
    <cellStyle name="Input 4 2 4 2 3" xfId="20276"/>
    <cellStyle name="Input 4 2 4 2 3 2" xfId="20277"/>
    <cellStyle name="Input 4 2 4 2 3 2 2" xfId="20278"/>
    <cellStyle name="Input 4 2 4 2 3 3" xfId="20279"/>
    <cellStyle name="Input 4 2 4 2 3 3 2" xfId="20280"/>
    <cellStyle name="Input 4 2 4 2 3 3 2 2" xfId="20281"/>
    <cellStyle name="Input 4 2 4 2 3 3 3" xfId="20282"/>
    <cellStyle name="Input 4 2 4 2 3 4" xfId="20283"/>
    <cellStyle name="Input 4 2 4 2 3 5" xfId="20284"/>
    <cellStyle name="Input 4 2 4 2 4" xfId="20285"/>
    <cellStyle name="Input 4 2 4 2 4 2" xfId="20286"/>
    <cellStyle name="Input 4 2 4 2 4 2 2" xfId="20287"/>
    <cellStyle name="Input 4 2 4 2 4 3" xfId="20288"/>
    <cellStyle name="Input 4 2 4 2 4 3 2" xfId="20289"/>
    <cellStyle name="Input 4 2 4 2 4 3 2 2" xfId="20290"/>
    <cellStyle name="Input 4 2 4 2 4 3 3" xfId="20291"/>
    <cellStyle name="Input 4 2 4 2 4 4" xfId="20292"/>
    <cellStyle name="Input 4 2 4 2 4 5" xfId="20293"/>
    <cellStyle name="Input 4 2 4 2 5" xfId="20294"/>
    <cellStyle name="Input 4 2 4 2 5 2" xfId="20295"/>
    <cellStyle name="Input 4 2 4 2 5 2 2" xfId="20296"/>
    <cellStyle name="Input 4 2 4 2 5 3" xfId="20297"/>
    <cellStyle name="Input 4 2 4 2 5 3 2" xfId="20298"/>
    <cellStyle name="Input 4 2 4 2 5 3 2 2" xfId="20299"/>
    <cellStyle name="Input 4 2 4 2 5 3 3" xfId="20300"/>
    <cellStyle name="Input 4 2 4 2 5 4" xfId="20301"/>
    <cellStyle name="Input 4 2 4 2 5 5" xfId="20302"/>
    <cellStyle name="Input 4 2 4 2 6" xfId="20303"/>
    <cellStyle name="Input 4 2 4 2 6 2" xfId="20304"/>
    <cellStyle name="Input 4 2 4 2 6 2 2" xfId="20305"/>
    <cellStyle name="Input 4 2 4 2 6 3" xfId="20306"/>
    <cellStyle name="Input 4 2 4 2 6 3 2" xfId="20307"/>
    <cellStyle name="Input 4 2 4 2 6 3 2 2" xfId="20308"/>
    <cellStyle name="Input 4 2 4 2 6 3 3" xfId="20309"/>
    <cellStyle name="Input 4 2 4 2 6 4" xfId="20310"/>
    <cellStyle name="Input 4 2 4 2 6 5" xfId="20311"/>
    <cellStyle name="Input 4 2 4 2 7" xfId="20312"/>
    <cellStyle name="Input 4 2 4 2 7 2" xfId="20313"/>
    <cellStyle name="Input 4 2 4 2 8" xfId="20314"/>
    <cellStyle name="Input 4 2 4 2 8 2" xfId="20315"/>
    <cellStyle name="Input 4 2 4 2 8 2 2" xfId="20316"/>
    <cellStyle name="Input 4 2 4 2 8 3" xfId="20317"/>
    <cellStyle name="Input 4 2 4 2 9" xfId="20318"/>
    <cellStyle name="Input 4 2 4 3" xfId="20319"/>
    <cellStyle name="Input 4 2 4 3 2" xfId="20320"/>
    <cellStyle name="Input 4 2 4 3 2 2" xfId="20321"/>
    <cellStyle name="Input 4 2 4 3 2 2 2" xfId="20322"/>
    <cellStyle name="Input 4 2 4 3 2 3" xfId="20323"/>
    <cellStyle name="Input 4 2 4 3 2 3 2" xfId="20324"/>
    <cellStyle name="Input 4 2 4 3 2 3 2 2" xfId="20325"/>
    <cellStyle name="Input 4 2 4 3 2 3 3" xfId="20326"/>
    <cellStyle name="Input 4 2 4 3 2 4" xfId="20327"/>
    <cellStyle name="Input 4 2 4 3 2 5" xfId="20328"/>
    <cellStyle name="Input 4 2 4 3 3" xfId="20329"/>
    <cellStyle name="Input 4 2 4 3 3 2" xfId="20330"/>
    <cellStyle name="Input 4 2 4 3 4" xfId="20331"/>
    <cellStyle name="Input 4 2 4 3 4 2" xfId="20332"/>
    <cellStyle name="Input 4 2 4 3 4 2 2" xfId="20333"/>
    <cellStyle name="Input 4 2 4 3 4 3" xfId="20334"/>
    <cellStyle name="Input 4 2 4 3 5" xfId="20335"/>
    <cellStyle name="Input 4 2 4 3 6" xfId="20336"/>
    <cellStyle name="Input 4 2 4 4" xfId="20337"/>
    <cellStyle name="Input 4 2 4 4 2" xfId="20338"/>
    <cellStyle name="Input 4 2 4 4 2 2" xfId="20339"/>
    <cellStyle name="Input 4 2 4 4 3" xfId="20340"/>
    <cellStyle name="Input 4 2 4 4 3 2" xfId="20341"/>
    <cellStyle name="Input 4 2 4 4 3 2 2" xfId="20342"/>
    <cellStyle name="Input 4 2 4 4 3 3" xfId="20343"/>
    <cellStyle name="Input 4 2 4 4 4" xfId="20344"/>
    <cellStyle name="Input 4 2 4 4 5" xfId="20345"/>
    <cellStyle name="Input 4 2 4 5" xfId="20346"/>
    <cellStyle name="Input 4 2 4 5 2" xfId="20347"/>
    <cellStyle name="Input 4 2 4 5 2 2" xfId="20348"/>
    <cellStyle name="Input 4 2 4 5 3" xfId="20349"/>
    <cellStyle name="Input 4 2 4 5 3 2" xfId="20350"/>
    <cellStyle name="Input 4 2 4 5 3 2 2" xfId="20351"/>
    <cellStyle name="Input 4 2 4 5 3 3" xfId="20352"/>
    <cellStyle name="Input 4 2 4 5 4" xfId="20353"/>
    <cellStyle name="Input 4 2 4 5 5" xfId="20354"/>
    <cellStyle name="Input 4 2 4 6" xfId="20355"/>
    <cellStyle name="Input 4 2 4 6 2" xfId="20356"/>
    <cellStyle name="Input 4 2 4 6 2 2" xfId="20357"/>
    <cellStyle name="Input 4 2 4 6 3" xfId="20358"/>
    <cellStyle name="Input 4 2 4 6 3 2" xfId="20359"/>
    <cellStyle name="Input 4 2 4 6 3 2 2" xfId="20360"/>
    <cellStyle name="Input 4 2 4 6 3 3" xfId="20361"/>
    <cellStyle name="Input 4 2 4 6 4" xfId="20362"/>
    <cellStyle name="Input 4 2 4 6 5" xfId="20363"/>
    <cellStyle name="Input 4 2 4 7" xfId="20364"/>
    <cellStyle name="Input 4 2 4 7 2" xfId="20365"/>
    <cellStyle name="Input 4 2 4 7 2 2" xfId="20366"/>
    <cellStyle name="Input 4 2 4 7 3" xfId="20367"/>
    <cellStyle name="Input 4 2 4 7 3 2" xfId="20368"/>
    <cellStyle name="Input 4 2 4 7 3 2 2" xfId="20369"/>
    <cellStyle name="Input 4 2 4 7 3 3" xfId="20370"/>
    <cellStyle name="Input 4 2 4 7 4" xfId="20371"/>
    <cellStyle name="Input 4 2 4 7 5" xfId="20372"/>
    <cellStyle name="Input 4 2 4 8" xfId="20373"/>
    <cellStyle name="Input 4 2 4 8 2" xfId="20374"/>
    <cellStyle name="Input 4 2 4 9" xfId="20375"/>
    <cellStyle name="Input 4 2 4 9 2" xfId="20376"/>
    <cellStyle name="Input 4 2 4 9 2 2" xfId="20377"/>
    <cellStyle name="Input 4 2 4 9 3" xfId="20378"/>
    <cellStyle name="Input 4 2 5" xfId="20379"/>
    <cellStyle name="Input 4 2 5 10" xfId="20380"/>
    <cellStyle name="Input 4 2 5 11" xfId="20381"/>
    <cellStyle name="Input 4 2 5 2" xfId="20382"/>
    <cellStyle name="Input 4 2 5 2 10" xfId="20383"/>
    <cellStyle name="Input 4 2 5 2 2" xfId="20384"/>
    <cellStyle name="Input 4 2 5 2 2 2" xfId="20385"/>
    <cellStyle name="Input 4 2 5 2 2 2 2" xfId="20386"/>
    <cellStyle name="Input 4 2 5 2 2 3" xfId="20387"/>
    <cellStyle name="Input 4 2 5 2 2 3 2" xfId="20388"/>
    <cellStyle name="Input 4 2 5 2 2 3 2 2" xfId="20389"/>
    <cellStyle name="Input 4 2 5 2 2 3 3" xfId="20390"/>
    <cellStyle name="Input 4 2 5 2 2 4" xfId="20391"/>
    <cellStyle name="Input 4 2 5 2 2 5" xfId="20392"/>
    <cellStyle name="Input 4 2 5 2 3" xfId="20393"/>
    <cellStyle name="Input 4 2 5 2 3 2" xfId="20394"/>
    <cellStyle name="Input 4 2 5 2 3 2 2" xfId="20395"/>
    <cellStyle name="Input 4 2 5 2 3 3" xfId="20396"/>
    <cellStyle name="Input 4 2 5 2 3 3 2" xfId="20397"/>
    <cellStyle name="Input 4 2 5 2 3 3 2 2" xfId="20398"/>
    <cellStyle name="Input 4 2 5 2 3 3 3" xfId="20399"/>
    <cellStyle name="Input 4 2 5 2 3 4" xfId="20400"/>
    <cellStyle name="Input 4 2 5 2 3 5" xfId="20401"/>
    <cellStyle name="Input 4 2 5 2 4" xfId="20402"/>
    <cellStyle name="Input 4 2 5 2 4 2" xfId="20403"/>
    <cellStyle name="Input 4 2 5 2 4 2 2" xfId="20404"/>
    <cellStyle name="Input 4 2 5 2 4 3" xfId="20405"/>
    <cellStyle name="Input 4 2 5 2 4 3 2" xfId="20406"/>
    <cellStyle name="Input 4 2 5 2 4 3 2 2" xfId="20407"/>
    <cellStyle name="Input 4 2 5 2 4 3 3" xfId="20408"/>
    <cellStyle name="Input 4 2 5 2 4 4" xfId="20409"/>
    <cellStyle name="Input 4 2 5 2 4 5" xfId="20410"/>
    <cellStyle name="Input 4 2 5 2 5" xfId="20411"/>
    <cellStyle name="Input 4 2 5 2 5 2" xfId="20412"/>
    <cellStyle name="Input 4 2 5 2 5 2 2" xfId="20413"/>
    <cellStyle name="Input 4 2 5 2 5 3" xfId="20414"/>
    <cellStyle name="Input 4 2 5 2 5 3 2" xfId="20415"/>
    <cellStyle name="Input 4 2 5 2 5 3 2 2" xfId="20416"/>
    <cellStyle name="Input 4 2 5 2 5 3 3" xfId="20417"/>
    <cellStyle name="Input 4 2 5 2 5 4" xfId="20418"/>
    <cellStyle name="Input 4 2 5 2 5 5" xfId="20419"/>
    <cellStyle name="Input 4 2 5 2 6" xfId="20420"/>
    <cellStyle name="Input 4 2 5 2 6 2" xfId="20421"/>
    <cellStyle name="Input 4 2 5 2 6 2 2" xfId="20422"/>
    <cellStyle name="Input 4 2 5 2 6 3" xfId="20423"/>
    <cellStyle name="Input 4 2 5 2 6 3 2" xfId="20424"/>
    <cellStyle name="Input 4 2 5 2 6 3 2 2" xfId="20425"/>
    <cellStyle name="Input 4 2 5 2 6 3 3" xfId="20426"/>
    <cellStyle name="Input 4 2 5 2 6 4" xfId="20427"/>
    <cellStyle name="Input 4 2 5 2 6 5" xfId="20428"/>
    <cellStyle name="Input 4 2 5 2 7" xfId="20429"/>
    <cellStyle name="Input 4 2 5 2 7 2" xfId="20430"/>
    <cellStyle name="Input 4 2 5 2 8" xfId="20431"/>
    <cellStyle name="Input 4 2 5 2 8 2" xfId="20432"/>
    <cellStyle name="Input 4 2 5 2 8 2 2" xfId="20433"/>
    <cellStyle name="Input 4 2 5 2 8 3" xfId="20434"/>
    <cellStyle name="Input 4 2 5 2 9" xfId="20435"/>
    <cellStyle name="Input 4 2 5 3" xfId="20436"/>
    <cellStyle name="Input 4 2 5 3 2" xfId="20437"/>
    <cellStyle name="Input 4 2 5 3 2 2" xfId="20438"/>
    <cellStyle name="Input 4 2 5 3 2 2 2" xfId="20439"/>
    <cellStyle name="Input 4 2 5 3 2 3" xfId="20440"/>
    <cellStyle name="Input 4 2 5 3 2 3 2" xfId="20441"/>
    <cellStyle name="Input 4 2 5 3 2 3 2 2" xfId="20442"/>
    <cellStyle name="Input 4 2 5 3 2 3 3" xfId="20443"/>
    <cellStyle name="Input 4 2 5 3 2 4" xfId="20444"/>
    <cellStyle name="Input 4 2 5 3 2 5" xfId="20445"/>
    <cellStyle name="Input 4 2 5 3 3" xfId="20446"/>
    <cellStyle name="Input 4 2 5 3 3 2" xfId="20447"/>
    <cellStyle name="Input 4 2 5 3 4" xfId="20448"/>
    <cellStyle name="Input 4 2 5 3 4 2" xfId="20449"/>
    <cellStyle name="Input 4 2 5 3 4 2 2" xfId="20450"/>
    <cellStyle name="Input 4 2 5 3 4 3" xfId="20451"/>
    <cellStyle name="Input 4 2 5 3 5" xfId="20452"/>
    <cellStyle name="Input 4 2 5 3 6" xfId="20453"/>
    <cellStyle name="Input 4 2 5 4" xfId="20454"/>
    <cellStyle name="Input 4 2 5 4 2" xfId="20455"/>
    <cellStyle name="Input 4 2 5 4 2 2" xfId="20456"/>
    <cellStyle name="Input 4 2 5 4 3" xfId="20457"/>
    <cellStyle name="Input 4 2 5 4 3 2" xfId="20458"/>
    <cellStyle name="Input 4 2 5 4 3 2 2" xfId="20459"/>
    <cellStyle name="Input 4 2 5 4 3 3" xfId="20460"/>
    <cellStyle name="Input 4 2 5 4 4" xfId="20461"/>
    <cellStyle name="Input 4 2 5 4 5" xfId="20462"/>
    <cellStyle name="Input 4 2 5 5" xfId="20463"/>
    <cellStyle name="Input 4 2 5 5 2" xfId="20464"/>
    <cellStyle name="Input 4 2 5 5 2 2" xfId="20465"/>
    <cellStyle name="Input 4 2 5 5 3" xfId="20466"/>
    <cellStyle name="Input 4 2 5 5 3 2" xfId="20467"/>
    <cellStyle name="Input 4 2 5 5 3 2 2" xfId="20468"/>
    <cellStyle name="Input 4 2 5 5 3 3" xfId="20469"/>
    <cellStyle name="Input 4 2 5 5 4" xfId="20470"/>
    <cellStyle name="Input 4 2 5 5 5" xfId="20471"/>
    <cellStyle name="Input 4 2 5 6" xfId="20472"/>
    <cellStyle name="Input 4 2 5 6 2" xfId="20473"/>
    <cellStyle name="Input 4 2 5 6 2 2" xfId="20474"/>
    <cellStyle name="Input 4 2 5 6 3" xfId="20475"/>
    <cellStyle name="Input 4 2 5 6 3 2" xfId="20476"/>
    <cellStyle name="Input 4 2 5 6 3 2 2" xfId="20477"/>
    <cellStyle name="Input 4 2 5 6 3 3" xfId="20478"/>
    <cellStyle name="Input 4 2 5 6 4" xfId="20479"/>
    <cellStyle name="Input 4 2 5 6 5" xfId="20480"/>
    <cellStyle name="Input 4 2 5 7" xfId="20481"/>
    <cellStyle name="Input 4 2 5 7 2" xfId="20482"/>
    <cellStyle name="Input 4 2 5 7 2 2" xfId="20483"/>
    <cellStyle name="Input 4 2 5 7 3" xfId="20484"/>
    <cellStyle name="Input 4 2 5 7 3 2" xfId="20485"/>
    <cellStyle name="Input 4 2 5 7 3 2 2" xfId="20486"/>
    <cellStyle name="Input 4 2 5 7 3 3" xfId="20487"/>
    <cellStyle name="Input 4 2 5 7 4" xfId="20488"/>
    <cellStyle name="Input 4 2 5 7 5" xfId="20489"/>
    <cellStyle name="Input 4 2 5 8" xfId="20490"/>
    <cellStyle name="Input 4 2 5 8 2" xfId="20491"/>
    <cellStyle name="Input 4 2 5 9" xfId="20492"/>
    <cellStyle name="Input 4 2 5 9 2" xfId="20493"/>
    <cellStyle name="Input 4 2 5 9 2 2" xfId="20494"/>
    <cellStyle name="Input 4 2 5 9 3" xfId="20495"/>
    <cellStyle name="Input 4 2 6" xfId="20496"/>
    <cellStyle name="Input 4 2 6 10" xfId="20497"/>
    <cellStyle name="Input 4 2 6 11" xfId="20498"/>
    <cellStyle name="Input 4 2 6 2" xfId="20499"/>
    <cellStyle name="Input 4 2 6 2 10" xfId="20500"/>
    <cellStyle name="Input 4 2 6 2 2" xfId="20501"/>
    <cellStyle name="Input 4 2 6 2 2 2" xfId="20502"/>
    <cellStyle name="Input 4 2 6 2 2 2 2" xfId="20503"/>
    <cellStyle name="Input 4 2 6 2 2 3" xfId="20504"/>
    <cellStyle name="Input 4 2 6 2 2 3 2" xfId="20505"/>
    <cellStyle name="Input 4 2 6 2 2 3 2 2" xfId="20506"/>
    <cellStyle name="Input 4 2 6 2 2 3 3" xfId="20507"/>
    <cellStyle name="Input 4 2 6 2 2 4" xfId="20508"/>
    <cellStyle name="Input 4 2 6 2 2 5" xfId="20509"/>
    <cellStyle name="Input 4 2 6 2 3" xfId="20510"/>
    <cellStyle name="Input 4 2 6 2 3 2" xfId="20511"/>
    <cellStyle name="Input 4 2 6 2 3 2 2" xfId="20512"/>
    <cellStyle name="Input 4 2 6 2 3 3" xfId="20513"/>
    <cellStyle name="Input 4 2 6 2 3 3 2" xfId="20514"/>
    <cellStyle name="Input 4 2 6 2 3 3 2 2" xfId="20515"/>
    <cellStyle name="Input 4 2 6 2 3 3 3" xfId="20516"/>
    <cellStyle name="Input 4 2 6 2 3 4" xfId="20517"/>
    <cellStyle name="Input 4 2 6 2 3 5" xfId="20518"/>
    <cellStyle name="Input 4 2 6 2 4" xfId="20519"/>
    <cellStyle name="Input 4 2 6 2 4 2" xfId="20520"/>
    <cellStyle name="Input 4 2 6 2 4 2 2" xfId="20521"/>
    <cellStyle name="Input 4 2 6 2 4 3" xfId="20522"/>
    <cellStyle name="Input 4 2 6 2 4 3 2" xfId="20523"/>
    <cellStyle name="Input 4 2 6 2 4 3 2 2" xfId="20524"/>
    <cellStyle name="Input 4 2 6 2 4 3 3" xfId="20525"/>
    <cellStyle name="Input 4 2 6 2 4 4" xfId="20526"/>
    <cellStyle name="Input 4 2 6 2 4 5" xfId="20527"/>
    <cellStyle name="Input 4 2 6 2 5" xfId="20528"/>
    <cellStyle name="Input 4 2 6 2 5 2" xfId="20529"/>
    <cellStyle name="Input 4 2 6 2 5 2 2" xfId="20530"/>
    <cellStyle name="Input 4 2 6 2 5 3" xfId="20531"/>
    <cellStyle name="Input 4 2 6 2 5 3 2" xfId="20532"/>
    <cellStyle name="Input 4 2 6 2 5 3 2 2" xfId="20533"/>
    <cellStyle name="Input 4 2 6 2 5 3 3" xfId="20534"/>
    <cellStyle name="Input 4 2 6 2 5 4" xfId="20535"/>
    <cellStyle name="Input 4 2 6 2 5 5" xfId="20536"/>
    <cellStyle name="Input 4 2 6 2 6" xfId="20537"/>
    <cellStyle name="Input 4 2 6 2 6 2" xfId="20538"/>
    <cellStyle name="Input 4 2 6 2 6 2 2" xfId="20539"/>
    <cellStyle name="Input 4 2 6 2 6 3" xfId="20540"/>
    <cellStyle name="Input 4 2 6 2 6 3 2" xfId="20541"/>
    <cellStyle name="Input 4 2 6 2 6 3 2 2" xfId="20542"/>
    <cellStyle name="Input 4 2 6 2 6 3 3" xfId="20543"/>
    <cellStyle name="Input 4 2 6 2 6 4" xfId="20544"/>
    <cellStyle name="Input 4 2 6 2 6 5" xfId="20545"/>
    <cellStyle name="Input 4 2 6 2 7" xfId="20546"/>
    <cellStyle name="Input 4 2 6 2 7 2" xfId="20547"/>
    <cellStyle name="Input 4 2 6 2 8" xfId="20548"/>
    <cellStyle name="Input 4 2 6 2 8 2" xfId="20549"/>
    <cellStyle name="Input 4 2 6 2 8 2 2" xfId="20550"/>
    <cellStyle name="Input 4 2 6 2 8 3" xfId="20551"/>
    <cellStyle name="Input 4 2 6 2 9" xfId="20552"/>
    <cellStyle name="Input 4 2 6 3" xfId="20553"/>
    <cellStyle name="Input 4 2 6 3 2" xfId="20554"/>
    <cellStyle name="Input 4 2 6 3 2 2" xfId="20555"/>
    <cellStyle name="Input 4 2 6 3 2 2 2" xfId="20556"/>
    <cellStyle name="Input 4 2 6 3 2 3" xfId="20557"/>
    <cellStyle name="Input 4 2 6 3 2 3 2" xfId="20558"/>
    <cellStyle name="Input 4 2 6 3 2 3 2 2" xfId="20559"/>
    <cellStyle name="Input 4 2 6 3 2 3 3" xfId="20560"/>
    <cellStyle name="Input 4 2 6 3 2 4" xfId="20561"/>
    <cellStyle name="Input 4 2 6 3 2 5" xfId="20562"/>
    <cellStyle name="Input 4 2 6 3 3" xfId="20563"/>
    <cellStyle name="Input 4 2 6 3 3 2" xfId="20564"/>
    <cellStyle name="Input 4 2 6 3 4" xfId="20565"/>
    <cellStyle name="Input 4 2 6 3 4 2" xfId="20566"/>
    <cellStyle name="Input 4 2 6 3 4 2 2" xfId="20567"/>
    <cellStyle name="Input 4 2 6 3 4 3" xfId="20568"/>
    <cellStyle name="Input 4 2 6 3 5" xfId="20569"/>
    <cellStyle name="Input 4 2 6 3 6" xfId="20570"/>
    <cellStyle name="Input 4 2 6 4" xfId="20571"/>
    <cellStyle name="Input 4 2 6 4 2" xfId="20572"/>
    <cellStyle name="Input 4 2 6 4 2 2" xfId="20573"/>
    <cellStyle name="Input 4 2 6 4 3" xfId="20574"/>
    <cellStyle name="Input 4 2 6 4 3 2" xfId="20575"/>
    <cellStyle name="Input 4 2 6 4 3 2 2" xfId="20576"/>
    <cellStyle name="Input 4 2 6 4 3 3" xfId="20577"/>
    <cellStyle name="Input 4 2 6 4 4" xfId="20578"/>
    <cellStyle name="Input 4 2 6 4 5" xfId="20579"/>
    <cellStyle name="Input 4 2 6 5" xfId="20580"/>
    <cellStyle name="Input 4 2 6 5 2" xfId="20581"/>
    <cellStyle name="Input 4 2 6 5 2 2" xfId="20582"/>
    <cellStyle name="Input 4 2 6 5 3" xfId="20583"/>
    <cellStyle name="Input 4 2 6 5 3 2" xfId="20584"/>
    <cellStyle name="Input 4 2 6 5 3 2 2" xfId="20585"/>
    <cellStyle name="Input 4 2 6 5 3 3" xfId="20586"/>
    <cellStyle name="Input 4 2 6 5 4" xfId="20587"/>
    <cellStyle name="Input 4 2 6 5 5" xfId="20588"/>
    <cellStyle name="Input 4 2 6 6" xfId="20589"/>
    <cellStyle name="Input 4 2 6 6 2" xfId="20590"/>
    <cellStyle name="Input 4 2 6 6 2 2" xfId="20591"/>
    <cellStyle name="Input 4 2 6 6 3" xfId="20592"/>
    <cellStyle name="Input 4 2 6 6 3 2" xfId="20593"/>
    <cellStyle name="Input 4 2 6 6 3 2 2" xfId="20594"/>
    <cellStyle name="Input 4 2 6 6 3 3" xfId="20595"/>
    <cellStyle name="Input 4 2 6 6 4" xfId="20596"/>
    <cellStyle name="Input 4 2 6 6 5" xfId="20597"/>
    <cellStyle name="Input 4 2 6 7" xfId="20598"/>
    <cellStyle name="Input 4 2 6 7 2" xfId="20599"/>
    <cellStyle name="Input 4 2 6 7 2 2" xfId="20600"/>
    <cellStyle name="Input 4 2 6 7 3" xfId="20601"/>
    <cellStyle name="Input 4 2 6 7 3 2" xfId="20602"/>
    <cellStyle name="Input 4 2 6 7 3 2 2" xfId="20603"/>
    <cellStyle name="Input 4 2 6 7 3 3" xfId="20604"/>
    <cellStyle name="Input 4 2 6 7 4" xfId="20605"/>
    <cellStyle name="Input 4 2 6 7 5" xfId="20606"/>
    <cellStyle name="Input 4 2 6 8" xfId="20607"/>
    <cellStyle name="Input 4 2 6 8 2" xfId="20608"/>
    <cellStyle name="Input 4 2 6 9" xfId="20609"/>
    <cellStyle name="Input 4 2 6 9 2" xfId="20610"/>
    <cellStyle name="Input 4 2 6 9 2 2" xfId="20611"/>
    <cellStyle name="Input 4 2 6 9 3" xfId="20612"/>
    <cellStyle name="Input 4 2 7" xfId="20613"/>
    <cellStyle name="Input 4 2 7 10" xfId="20614"/>
    <cellStyle name="Input 4 2 7 11" xfId="20615"/>
    <cellStyle name="Input 4 2 7 2" xfId="20616"/>
    <cellStyle name="Input 4 2 7 2 10" xfId="20617"/>
    <cellStyle name="Input 4 2 7 2 2" xfId="20618"/>
    <cellStyle name="Input 4 2 7 2 2 2" xfId="20619"/>
    <cellStyle name="Input 4 2 7 2 2 2 2" xfId="20620"/>
    <cellStyle name="Input 4 2 7 2 2 3" xfId="20621"/>
    <cellStyle name="Input 4 2 7 2 2 3 2" xfId="20622"/>
    <cellStyle name="Input 4 2 7 2 2 3 2 2" xfId="20623"/>
    <cellStyle name="Input 4 2 7 2 2 3 3" xfId="20624"/>
    <cellStyle name="Input 4 2 7 2 2 4" xfId="20625"/>
    <cellStyle name="Input 4 2 7 2 2 5" xfId="20626"/>
    <cellStyle name="Input 4 2 7 2 3" xfId="20627"/>
    <cellStyle name="Input 4 2 7 2 3 2" xfId="20628"/>
    <cellStyle name="Input 4 2 7 2 3 2 2" xfId="20629"/>
    <cellStyle name="Input 4 2 7 2 3 3" xfId="20630"/>
    <cellStyle name="Input 4 2 7 2 3 3 2" xfId="20631"/>
    <cellStyle name="Input 4 2 7 2 3 3 2 2" xfId="20632"/>
    <cellStyle name="Input 4 2 7 2 3 3 3" xfId="20633"/>
    <cellStyle name="Input 4 2 7 2 3 4" xfId="20634"/>
    <cellStyle name="Input 4 2 7 2 3 5" xfId="20635"/>
    <cellStyle name="Input 4 2 7 2 4" xfId="20636"/>
    <cellStyle name="Input 4 2 7 2 4 2" xfId="20637"/>
    <cellStyle name="Input 4 2 7 2 4 2 2" xfId="20638"/>
    <cellStyle name="Input 4 2 7 2 4 3" xfId="20639"/>
    <cellStyle name="Input 4 2 7 2 4 3 2" xfId="20640"/>
    <cellStyle name="Input 4 2 7 2 4 3 2 2" xfId="20641"/>
    <cellStyle name="Input 4 2 7 2 4 3 3" xfId="20642"/>
    <cellStyle name="Input 4 2 7 2 4 4" xfId="20643"/>
    <cellStyle name="Input 4 2 7 2 4 5" xfId="20644"/>
    <cellStyle name="Input 4 2 7 2 5" xfId="20645"/>
    <cellStyle name="Input 4 2 7 2 5 2" xfId="20646"/>
    <cellStyle name="Input 4 2 7 2 5 2 2" xfId="20647"/>
    <cellStyle name="Input 4 2 7 2 5 3" xfId="20648"/>
    <cellStyle name="Input 4 2 7 2 5 3 2" xfId="20649"/>
    <cellStyle name="Input 4 2 7 2 5 3 2 2" xfId="20650"/>
    <cellStyle name="Input 4 2 7 2 5 3 3" xfId="20651"/>
    <cellStyle name="Input 4 2 7 2 5 4" xfId="20652"/>
    <cellStyle name="Input 4 2 7 2 5 5" xfId="20653"/>
    <cellStyle name="Input 4 2 7 2 6" xfId="20654"/>
    <cellStyle name="Input 4 2 7 2 6 2" xfId="20655"/>
    <cellStyle name="Input 4 2 7 2 6 2 2" xfId="20656"/>
    <cellStyle name="Input 4 2 7 2 6 3" xfId="20657"/>
    <cellStyle name="Input 4 2 7 2 6 3 2" xfId="20658"/>
    <cellStyle name="Input 4 2 7 2 6 3 2 2" xfId="20659"/>
    <cellStyle name="Input 4 2 7 2 6 3 3" xfId="20660"/>
    <cellStyle name="Input 4 2 7 2 6 4" xfId="20661"/>
    <cellStyle name="Input 4 2 7 2 6 5" xfId="20662"/>
    <cellStyle name="Input 4 2 7 2 7" xfId="20663"/>
    <cellStyle name="Input 4 2 7 2 7 2" xfId="20664"/>
    <cellStyle name="Input 4 2 7 2 8" xfId="20665"/>
    <cellStyle name="Input 4 2 7 2 8 2" xfId="20666"/>
    <cellStyle name="Input 4 2 7 2 8 2 2" xfId="20667"/>
    <cellStyle name="Input 4 2 7 2 8 3" xfId="20668"/>
    <cellStyle name="Input 4 2 7 2 9" xfId="20669"/>
    <cellStyle name="Input 4 2 7 3" xfId="20670"/>
    <cellStyle name="Input 4 2 7 3 2" xfId="20671"/>
    <cellStyle name="Input 4 2 7 3 2 2" xfId="20672"/>
    <cellStyle name="Input 4 2 7 3 2 2 2" xfId="20673"/>
    <cellStyle name="Input 4 2 7 3 2 3" xfId="20674"/>
    <cellStyle name="Input 4 2 7 3 2 3 2" xfId="20675"/>
    <cellStyle name="Input 4 2 7 3 2 3 2 2" xfId="20676"/>
    <cellStyle name="Input 4 2 7 3 2 3 3" xfId="20677"/>
    <cellStyle name="Input 4 2 7 3 2 4" xfId="20678"/>
    <cellStyle name="Input 4 2 7 3 2 5" xfId="20679"/>
    <cellStyle name="Input 4 2 7 3 3" xfId="20680"/>
    <cellStyle name="Input 4 2 7 3 3 2" xfId="20681"/>
    <cellStyle name="Input 4 2 7 3 4" xfId="20682"/>
    <cellStyle name="Input 4 2 7 3 4 2" xfId="20683"/>
    <cellStyle name="Input 4 2 7 3 4 2 2" xfId="20684"/>
    <cellStyle name="Input 4 2 7 3 4 3" xfId="20685"/>
    <cellStyle name="Input 4 2 7 3 5" xfId="20686"/>
    <cellStyle name="Input 4 2 7 3 6" xfId="20687"/>
    <cellStyle name="Input 4 2 7 4" xfId="20688"/>
    <cellStyle name="Input 4 2 7 4 2" xfId="20689"/>
    <cellStyle name="Input 4 2 7 4 2 2" xfId="20690"/>
    <cellStyle name="Input 4 2 7 4 3" xfId="20691"/>
    <cellStyle name="Input 4 2 7 4 3 2" xfId="20692"/>
    <cellStyle name="Input 4 2 7 4 3 2 2" xfId="20693"/>
    <cellStyle name="Input 4 2 7 4 3 3" xfId="20694"/>
    <cellStyle name="Input 4 2 7 4 4" xfId="20695"/>
    <cellStyle name="Input 4 2 7 4 5" xfId="20696"/>
    <cellStyle name="Input 4 2 7 5" xfId="20697"/>
    <cellStyle name="Input 4 2 7 5 2" xfId="20698"/>
    <cellStyle name="Input 4 2 7 5 2 2" xfId="20699"/>
    <cellStyle name="Input 4 2 7 5 3" xfId="20700"/>
    <cellStyle name="Input 4 2 7 5 3 2" xfId="20701"/>
    <cellStyle name="Input 4 2 7 5 3 2 2" xfId="20702"/>
    <cellStyle name="Input 4 2 7 5 3 3" xfId="20703"/>
    <cellStyle name="Input 4 2 7 5 4" xfId="20704"/>
    <cellStyle name="Input 4 2 7 5 5" xfId="20705"/>
    <cellStyle name="Input 4 2 7 6" xfId="20706"/>
    <cellStyle name="Input 4 2 7 6 2" xfId="20707"/>
    <cellStyle name="Input 4 2 7 6 2 2" xfId="20708"/>
    <cellStyle name="Input 4 2 7 6 3" xfId="20709"/>
    <cellStyle name="Input 4 2 7 6 3 2" xfId="20710"/>
    <cellStyle name="Input 4 2 7 6 3 2 2" xfId="20711"/>
    <cellStyle name="Input 4 2 7 6 3 3" xfId="20712"/>
    <cellStyle name="Input 4 2 7 6 4" xfId="20713"/>
    <cellStyle name="Input 4 2 7 6 5" xfId="20714"/>
    <cellStyle name="Input 4 2 7 7" xfId="20715"/>
    <cellStyle name="Input 4 2 7 7 2" xfId="20716"/>
    <cellStyle name="Input 4 2 7 7 2 2" xfId="20717"/>
    <cellStyle name="Input 4 2 7 7 3" xfId="20718"/>
    <cellStyle name="Input 4 2 7 7 3 2" xfId="20719"/>
    <cellStyle name="Input 4 2 7 7 3 2 2" xfId="20720"/>
    <cellStyle name="Input 4 2 7 7 3 3" xfId="20721"/>
    <cellStyle name="Input 4 2 7 7 4" xfId="20722"/>
    <cellStyle name="Input 4 2 7 7 5" xfId="20723"/>
    <cellStyle name="Input 4 2 7 8" xfId="20724"/>
    <cellStyle name="Input 4 2 7 8 2" xfId="20725"/>
    <cellStyle name="Input 4 2 7 9" xfId="20726"/>
    <cellStyle name="Input 4 2 7 9 2" xfId="20727"/>
    <cellStyle name="Input 4 2 7 9 2 2" xfId="20728"/>
    <cellStyle name="Input 4 2 7 9 3" xfId="20729"/>
    <cellStyle name="Input 4 2 8" xfId="20730"/>
    <cellStyle name="Input 4 2 8 10" xfId="20731"/>
    <cellStyle name="Input 4 2 8 11" xfId="20732"/>
    <cellStyle name="Input 4 2 8 2" xfId="20733"/>
    <cellStyle name="Input 4 2 8 2 10" xfId="20734"/>
    <cellStyle name="Input 4 2 8 2 2" xfId="20735"/>
    <cellStyle name="Input 4 2 8 2 2 2" xfId="20736"/>
    <cellStyle name="Input 4 2 8 2 2 2 2" xfId="20737"/>
    <cellStyle name="Input 4 2 8 2 2 3" xfId="20738"/>
    <cellStyle name="Input 4 2 8 2 2 3 2" xfId="20739"/>
    <cellStyle name="Input 4 2 8 2 2 3 2 2" xfId="20740"/>
    <cellStyle name="Input 4 2 8 2 2 3 3" xfId="20741"/>
    <cellStyle name="Input 4 2 8 2 2 4" xfId="20742"/>
    <cellStyle name="Input 4 2 8 2 2 5" xfId="20743"/>
    <cellStyle name="Input 4 2 8 2 3" xfId="20744"/>
    <cellStyle name="Input 4 2 8 2 3 2" xfId="20745"/>
    <cellStyle name="Input 4 2 8 2 3 2 2" xfId="20746"/>
    <cellStyle name="Input 4 2 8 2 3 3" xfId="20747"/>
    <cellStyle name="Input 4 2 8 2 3 3 2" xfId="20748"/>
    <cellStyle name="Input 4 2 8 2 3 3 2 2" xfId="20749"/>
    <cellStyle name="Input 4 2 8 2 3 3 3" xfId="20750"/>
    <cellStyle name="Input 4 2 8 2 3 4" xfId="20751"/>
    <cellStyle name="Input 4 2 8 2 3 5" xfId="20752"/>
    <cellStyle name="Input 4 2 8 2 4" xfId="20753"/>
    <cellStyle name="Input 4 2 8 2 4 2" xfId="20754"/>
    <cellStyle name="Input 4 2 8 2 4 2 2" xfId="20755"/>
    <cellStyle name="Input 4 2 8 2 4 3" xfId="20756"/>
    <cellStyle name="Input 4 2 8 2 4 3 2" xfId="20757"/>
    <cellStyle name="Input 4 2 8 2 4 3 2 2" xfId="20758"/>
    <cellStyle name="Input 4 2 8 2 4 3 3" xfId="20759"/>
    <cellStyle name="Input 4 2 8 2 4 4" xfId="20760"/>
    <cellStyle name="Input 4 2 8 2 4 5" xfId="20761"/>
    <cellStyle name="Input 4 2 8 2 5" xfId="20762"/>
    <cellStyle name="Input 4 2 8 2 5 2" xfId="20763"/>
    <cellStyle name="Input 4 2 8 2 5 2 2" xfId="20764"/>
    <cellStyle name="Input 4 2 8 2 5 3" xfId="20765"/>
    <cellStyle name="Input 4 2 8 2 5 3 2" xfId="20766"/>
    <cellStyle name="Input 4 2 8 2 5 3 2 2" xfId="20767"/>
    <cellStyle name="Input 4 2 8 2 5 3 3" xfId="20768"/>
    <cellStyle name="Input 4 2 8 2 5 4" xfId="20769"/>
    <cellStyle name="Input 4 2 8 2 5 5" xfId="20770"/>
    <cellStyle name="Input 4 2 8 2 6" xfId="20771"/>
    <cellStyle name="Input 4 2 8 2 6 2" xfId="20772"/>
    <cellStyle name="Input 4 2 8 2 6 2 2" xfId="20773"/>
    <cellStyle name="Input 4 2 8 2 6 3" xfId="20774"/>
    <cellStyle name="Input 4 2 8 2 6 3 2" xfId="20775"/>
    <cellStyle name="Input 4 2 8 2 6 3 2 2" xfId="20776"/>
    <cellStyle name="Input 4 2 8 2 6 3 3" xfId="20777"/>
    <cellStyle name="Input 4 2 8 2 6 4" xfId="20778"/>
    <cellStyle name="Input 4 2 8 2 6 5" xfId="20779"/>
    <cellStyle name="Input 4 2 8 2 7" xfId="20780"/>
    <cellStyle name="Input 4 2 8 2 7 2" xfId="20781"/>
    <cellStyle name="Input 4 2 8 2 8" xfId="20782"/>
    <cellStyle name="Input 4 2 8 2 8 2" xfId="20783"/>
    <cellStyle name="Input 4 2 8 2 8 2 2" xfId="20784"/>
    <cellStyle name="Input 4 2 8 2 8 3" xfId="20785"/>
    <cellStyle name="Input 4 2 8 2 9" xfId="20786"/>
    <cellStyle name="Input 4 2 8 3" xfId="20787"/>
    <cellStyle name="Input 4 2 8 3 2" xfId="20788"/>
    <cellStyle name="Input 4 2 8 3 2 2" xfId="20789"/>
    <cellStyle name="Input 4 2 8 3 2 2 2" xfId="20790"/>
    <cellStyle name="Input 4 2 8 3 2 3" xfId="20791"/>
    <cellStyle name="Input 4 2 8 3 2 3 2" xfId="20792"/>
    <cellStyle name="Input 4 2 8 3 2 3 2 2" xfId="20793"/>
    <cellStyle name="Input 4 2 8 3 2 3 3" xfId="20794"/>
    <cellStyle name="Input 4 2 8 3 2 4" xfId="20795"/>
    <cellStyle name="Input 4 2 8 3 2 5" xfId="20796"/>
    <cellStyle name="Input 4 2 8 3 3" xfId="20797"/>
    <cellStyle name="Input 4 2 8 3 3 2" xfId="20798"/>
    <cellStyle name="Input 4 2 8 3 4" xfId="20799"/>
    <cellStyle name="Input 4 2 8 3 4 2" xfId="20800"/>
    <cellStyle name="Input 4 2 8 3 4 2 2" xfId="20801"/>
    <cellStyle name="Input 4 2 8 3 4 3" xfId="20802"/>
    <cellStyle name="Input 4 2 8 3 5" xfId="20803"/>
    <cellStyle name="Input 4 2 8 3 6" xfId="20804"/>
    <cellStyle name="Input 4 2 8 4" xfId="20805"/>
    <cellStyle name="Input 4 2 8 4 2" xfId="20806"/>
    <cellStyle name="Input 4 2 8 4 2 2" xfId="20807"/>
    <cellStyle name="Input 4 2 8 4 3" xfId="20808"/>
    <cellStyle name="Input 4 2 8 4 3 2" xfId="20809"/>
    <cellStyle name="Input 4 2 8 4 3 2 2" xfId="20810"/>
    <cellStyle name="Input 4 2 8 4 3 3" xfId="20811"/>
    <cellStyle name="Input 4 2 8 4 4" xfId="20812"/>
    <cellStyle name="Input 4 2 8 4 5" xfId="20813"/>
    <cellStyle name="Input 4 2 8 5" xfId="20814"/>
    <cellStyle name="Input 4 2 8 5 2" xfId="20815"/>
    <cellStyle name="Input 4 2 8 5 2 2" xfId="20816"/>
    <cellStyle name="Input 4 2 8 5 3" xfId="20817"/>
    <cellStyle name="Input 4 2 8 5 3 2" xfId="20818"/>
    <cellStyle name="Input 4 2 8 5 3 2 2" xfId="20819"/>
    <cellStyle name="Input 4 2 8 5 3 3" xfId="20820"/>
    <cellStyle name="Input 4 2 8 5 4" xfId="20821"/>
    <cellStyle name="Input 4 2 8 5 5" xfId="20822"/>
    <cellStyle name="Input 4 2 8 6" xfId="20823"/>
    <cellStyle name="Input 4 2 8 6 2" xfId="20824"/>
    <cellStyle name="Input 4 2 8 6 2 2" xfId="20825"/>
    <cellStyle name="Input 4 2 8 6 3" xfId="20826"/>
    <cellStyle name="Input 4 2 8 6 3 2" xfId="20827"/>
    <cellStyle name="Input 4 2 8 6 3 2 2" xfId="20828"/>
    <cellStyle name="Input 4 2 8 6 3 3" xfId="20829"/>
    <cellStyle name="Input 4 2 8 6 4" xfId="20830"/>
    <cellStyle name="Input 4 2 8 6 5" xfId="20831"/>
    <cellStyle name="Input 4 2 8 7" xfId="20832"/>
    <cellStyle name="Input 4 2 8 7 2" xfId="20833"/>
    <cellStyle name="Input 4 2 8 7 2 2" xfId="20834"/>
    <cellStyle name="Input 4 2 8 7 3" xfId="20835"/>
    <cellStyle name="Input 4 2 8 7 3 2" xfId="20836"/>
    <cellStyle name="Input 4 2 8 7 3 2 2" xfId="20837"/>
    <cellStyle name="Input 4 2 8 7 3 3" xfId="20838"/>
    <cellStyle name="Input 4 2 8 7 4" xfId="20839"/>
    <cellStyle name="Input 4 2 8 7 5" xfId="20840"/>
    <cellStyle name="Input 4 2 8 8" xfId="20841"/>
    <cellStyle name="Input 4 2 8 8 2" xfId="20842"/>
    <cellStyle name="Input 4 2 8 9" xfId="20843"/>
    <cellStyle name="Input 4 2 8 9 2" xfId="20844"/>
    <cellStyle name="Input 4 2 8 9 2 2" xfId="20845"/>
    <cellStyle name="Input 4 2 8 9 3" xfId="20846"/>
    <cellStyle name="Input 4 2 9" xfId="20847"/>
    <cellStyle name="Input 4 2 9 10" xfId="20848"/>
    <cellStyle name="Input 4 2 9 2" xfId="20849"/>
    <cellStyle name="Input 4 2 9 2 2" xfId="20850"/>
    <cellStyle name="Input 4 2 9 2 2 2" xfId="20851"/>
    <cellStyle name="Input 4 2 9 2 3" xfId="20852"/>
    <cellStyle name="Input 4 2 9 2 3 2" xfId="20853"/>
    <cellStyle name="Input 4 2 9 2 3 2 2" xfId="20854"/>
    <cellStyle name="Input 4 2 9 2 3 3" xfId="20855"/>
    <cellStyle name="Input 4 2 9 2 4" xfId="20856"/>
    <cellStyle name="Input 4 2 9 2 5" xfId="20857"/>
    <cellStyle name="Input 4 2 9 3" xfId="20858"/>
    <cellStyle name="Input 4 2 9 3 2" xfId="20859"/>
    <cellStyle name="Input 4 2 9 3 2 2" xfId="20860"/>
    <cellStyle name="Input 4 2 9 3 3" xfId="20861"/>
    <cellStyle name="Input 4 2 9 3 3 2" xfId="20862"/>
    <cellStyle name="Input 4 2 9 3 3 2 2" xfId="20863"/>
    <cellStyle name="Input 4 2 9 3 3 3" xfId="20864"/>
    <cellStyle name="Input 4 2 9 3 4" xfId="20865"/>
    <cellStyle name="Input 4 2 9 3 5" xfId="20866"/>
    <cellStyle name="Input 4 2 9 4" xfId="20867"/>
    <cellStyle name="Input 4 2 9 4 2" xfId="20868"/>
    <cellStyle name="Input 4 2 9 4 2 2" xfId="20869"/>
    <cellStyle name="Input 4 2 9 4 3" xfId="20870"/>
    <cellStyle name="Input 4 2 9 4 3 2" xfId="20871"/>
    <cellStyle name="Input 4 2 9 4 3 2 2" xfId="20872"/>
    <cellStyle name="Input 4 2 9 4 3 3" xfId="20873"/>
    <cellStyle name="Input 4 2 9 4 4" xfId="20874"/>
    <cellStyle name="Input 4 2 9 4 5" xfId="20875"/>
    <cellStyle name="Input 4 2 9 5" xfId="20876"/>
    <cellStyle name="Input 4 2 9 5 2" xfId="20877"/>
    <cellStyle name="Input 4 2 9 5 2 2" xfId="20878"/>
    <cellStyle name="Input 4 2 9 5 3" xfId="20879"/>
    <cellStyle name="Input 4 2 9 5 3 2" xfId="20880"/>
    <cellStyle name="Input 4 2 9 5 3 2 2" xfId="20881"/>
    <cellStyle name="Input 4 2 9 5 3 3" xfId="20882"/>
    <cellStyle name="Input 4 2 9 5 4" xfId="20883"/>
    <cellStyle name="Input 4 2 9 5 5" xfId="20884"/>
    <cellStyle name="Input 4 2 9 6" xfId="20885"/>
    <cellStyle name="Input 4 2 9 6 2" xfId="20886"/>
    <cellStyle name="Input 4 2 9 6 2 2" xfId="20887"/>
    <cellStyle name="Input 4 2 9 6 3" xfId="20888"/>
    <cellStyle name="Input 4 2 9 6 3 2" xfId="20889"/>
    <cellStyle name="Input 4 2 9 6 3 2 2" xfId="20890"/>
    <cellStyle name="Input 4 2 9 6 3 3" xfId="20891"/>
    <cellStyle name="Input 4 2 9 6 4" xfId="20892"/>
    <cellStyle name="Input 4 2 9 6 5" xfId="20893"/>
    <cellStyle name="Input 4 2 9 7" xfId="20894"/>
    <cellStyle name="Input 4 2 9 7 2" xfId="20895"/>
    <cellStyle name="Input 4 2 9 8" xfId="20896"/>
    <cellStyle name="Input 4 2 9 8 2" xfId="20897"/>
    <cellStyle name="Input 4 2 9 8 2 2" xfId="20898"/>
    <cellStyle name="Input 4 2 9 8 3" xfId="20899"/>
    <cellStyle name="Input 4 2 9 9" xfId="20900"/>
    <cellStyle name="Input 4 2_Subsidy" xfId="20901"/>
    <cellStyle name="Input 4 20" xfId="20902"/>
    <cellStyle name="Input 4 20 2" xfId="20903"/>
    <cellStyle name="Input 4 20 2 2" xfId="20904"/>
    <cellStyle name="Input 4 20 2 2 2" xfId="20905"/>
    <cellStyle name="Input 4 20 2 3" xfId="20906"/>
    <cellStyle name="Input 4 20 3" xfId="20907"/>
    <cellStyle name="Input 4 20 4" xfId="20908"/>
    <cellStyle name="Input 4 21" xfId="20909"/>
    <cellStyle name="Input 4 21 2" xfId="20910"/>
    <cellStyle name="Input 4 21 2 2" xfId="20911"/>
    <cellStyle name="Input 4 21 2 2 2" xfId="20912"/>
    <cellStyle name="Input 4 21 2 3" xfId="20913"/>
    <cellStyle name="Input 4 21 3" xfId="20914"/>
    <cellStyle name="Input 4 21 4" xfId="20915"/>
    <cellStyle name="Input 4 22" xfId="20916"/>
    <cellStyle name="Input 4 22 2" xfId="20917"/>
    <cellStyle name="Input 4 22 2 2" xfId="20918"/>
    <cellStyle name="Input 4 22 2 2 2" xfId="20919"/>
    <cellStyle name="Input 4 22 2 3" xfId="20920"/>
    <cellStyle name="Input 4 22 3" xfId="20921"/>
    <cellStyle name="Input 4 22 4" xfId="20922"/>
    <cellStyle name="Input 4 23" xfId="20923"/>
    <cellStyle name="Input 4 23 2" xfId="20924"/>
    <cellStyle name="Input 4 23 2 2" xfId="20925"/>
    <cellStyle name="Input 4 23 2 2 2" xfId="20926"/>
    <cellStyle name="Input 4 23 2 3" xfId="20927"/>
    <cellStyle name="Input 4 23 3" xfId="20928"/>
    <cellStyle name="Input 4 23 4" xfId="20929"/>
    <cellStyle name="Input 4 24" xfId="20930"/>
    <cellStyle name="Input 4 24 2" xfId="20931"/>
    <cellStyle name="Input 4 24 2 2" xfId="20932"/>
    <cellStyle name="Input 4 24 2 2 2" xfId="20933"/>
    <cellStyle name="Input 4 24 2 3" xfId="20934"/>
    <cellStyle name="Input 4 24 3" xfId="20935"/>
    <cellStyle name="Input 4 24 4" xfId="20936"/>
    <cellStyle name="Input 4 25" xfId="20937"/>
    <cellStyle name="Input 4 25 2" xfId="20938"/>
    <cellStyle name="Input 4 25 2 2" xfId="20939"/>
    <cellStyle name="Input 4 25 2 2 2" xfId="20940"/>
    <cellStyle name="Input 4 25 2 3" xfId="20941"/>
    <cellStyle name="Input 4 25 3" xfId="20942"/>
    <cellStyle name="Input 4 25 4" xfId="20943"/>
    <cellStyle name="Input 4 26" xfId="20944"/>
    <cellStyle name="Input 4 26 2" xfId="20945"/>
    <cellStyle name="Input 4 26 2 2" xfId="20946"/>
    <cellStyle name="Input 4 26 2 2 2" xfId="20947"/>
    <cellStyle name="Input 4 26 2 3" xfId="20948"/>
    <cellStyle name="Input 4 26 3" xfId="20949"/>
    <cellStyle name="Input 4 26 4" xfId="20950"/>
    <cellStyle name="Input 4 27" xfId="20951"/>
    <cellStyle name="Input 4 27 2" xfId="20952"/>
    <cellStyle name="Input 4 27 2 2" xfId="20953"/>
    <cellStyle name="Input 4 27 2 2 2" xfId="20954"/>
    <cellStyle name="Input 4 27 2 3" xfId="20955"/>
    <cellStyle name="Input 4 27 3" xfId="20956"/>
    <cellStyle name="Input 4 27 4" xfId="20957"/>
    <cellStyle name="Input 4 28" xfId="20958"/>
    <cellStyle name="Input 4 28 2" xfId="20959"/>
    <cellStyle name="Input 4 28 2 2" xfId="20960"/>
    <cellStyle name="Input 4 28 2 2 2" xfId="20961"/>
    <cellStyle name="Input 4 28 2 3" xfId="20962"/>
    <cellStyle name="Input 4 28 3" xfId="20963"/>
    <cellStyle name="Input 4 28 4" xfId="20964"/>
    <cellStyle name="Input 4 29" xfId="20965"/>
    <cellStyle name="Input 4 29 2" xfId="20966"/>
    <cellStyle name="Input 4 29 2 2" xfId="20967"/>
    <cellStyle name="Input 4 29 2 2 2" xfId="20968"/>
    <cellStyle name="Input 4 29 2 3" xfId="20969"/>
    <cellStyle name="Input 4 29 3" xfId="20970"/>
    <cellStyle name="Input 4 29 4" xfId="20971"/>
    <cellStyle name="Input 4 3" xfId="20972"/>
    <cellStyle name="Input 4 3 10" xfId="20973"/>
    <cellStyle name="Input 4 3 10 2" xfId="20974"/>
    <cellStyle name="Input 4 3 10 2 2" xfId="20975"/>
    <cellStyle name="Input 4 3 10 2 2 2" xfId="20976"/>
    <cellStyle name="Input 4 3 10 2 3" xfId="20977"/>
    <cellStyle name="Input 4 3 10 2 3 2" xfId="20978"/>
    <cellStyle name="Input 4 3 10 2 3 2 2" xfId="20979"/>
    <cellStyle name="Input 4 3 10 2 3 3" xfId="20980"/>
    <cellStyle name="Input 4 3 10 2 4" xfId="20981"/>
    <cellStyle name="Input 4 3 10 2 5" xfId="20982"/>
    <cellStyle name="Input 4 3 10 3" xfId="20983"/>
    <cellStyle name="Input 4 3 10 3 2" xfId="20984"/>
    <cellStyle name="Input 4 3 10 4" xfId="20985"/>
    <cellStyle name="Input 4 3 10 4 2" xfId="20986"/>
    <cellStyle name="Input 4 3 10 4 2 2" xfId="20987"/>
    <cellStyle name="Input 4 3 10 4 3" xfId="20988"/>
    <cellStyle name="Input 4 3 10 5" xfId="20989"/>
    <cellStyle name="Input 4 3 10 6" xfId="20990"/>
    <cellStyle name="Input 4 3 11" xfId="20991"/>
    <cellStyle name="Input 4 3 11 2" xfId="20992"/>
    <cellStyle name="Input 4 3 11 2 2" xfId="20993"/>
    <cellStyle name="Input 4 3 11 3" xfId="20994"/>
    <cellStyle name="Input 4 3 11 3 2" xfId="20995"/>
    <cellStyle name="Input 4 3 11 3 2 2" xfId="20996"/>
    <cellStyle name="Input 4 3 11 3 3" xfId="20997"/>
    <cellStyle name="Input 4 3 11 4" xfId="20998"/>
    <cellStyle name="Input 4 3 11 5" xfId="20999"/>
    <cellStyle name="Input 4 3 12" xfId="21000"/>
    <cellStyle name="Input 4 3 12 2" xfId="21001"/>
    <cellStyle name="Input 4 3 12 2 2" xfId="21002"/>
    <cellStyle name="Input 4 3 12 3" xfId="21003"/>
    <cellStyle name="Input 4 3 12 3 2" xfId="21004"/>
    <cellStyle name="Input 4 3 12 3 2 2" xfId="21005"/>
    <cellStyle name="Input 4 3 12 3 3" xfId="21006"/>
    <cellStyle name="Input 4 3 12 4" xfId="21007"/>
    <cellStyle name="Input 4 3 12 5" xfId="21008"/>
    <cellStyle name="Input 4 3 13" xfId="21009"/>
    <cellStyle name="Input 4 3 13 2" xfId="21010"/>
    <cellStyle name="Input 4 3 13 2 2" xfId="21011"/>
    <cellStyle name="Input 4 3 13 3" xfId="21012"/>
    <cellStyle name="Input 4 3 13 3 2" xfId="21013"/>
    <cellStyle name="Input 4 3 13 3 2 2" xfId="21014"/>
    <cellStyle name="Input 4 3 13 3 3" xfId="21015"/>
    <cellStyle name="Input 4 3 13 4" xfId="21016"/>
    <cellStyle name="Input 4 3 13 5" xfId="21017"/>
    <cellStyle name="Input 4 3 14" xfId="21018"/>
    <cellStyle name="Input 4 3 14 2" xfId="21019"/>
    <cellStyle name="Input 4 3 14 2 2" xfId="21020"/>
    <cellStyle name="Input 4 3 14 3" xfId="21021"/>
    <cellStyle name="Input 4 3 14 3 2" xfId="21022"/>
    <cellStyle name="Input 4 3 14 3 2 2" xfId="21023"/>
    <cellStyle name="Input 4 3 14 3 3" xfId="21024"/>
    <cellStyle name="Input 4 3 14 4" xfId="21025"/>
    <cellStyle name="Input 4 3 14 5" xfId="21026"/>
    <cellStyle name="Input 4 3 15" xfId="21027"/>
    <cellStyle name="Input 4 3 15 2" xfId="21028"/>
    <cellStyle name="Input 4 3 16" xfId="21029"/>
    <cellStyle name="Input 4 3 16 2" xfId="21030"/>
    <cellStyle name="Input 4 3 16 2 2" xfId="21031"/>
    <cellStyle name="Input 4 3 16 3" xfId="21032"/>
    <cellStyle name="Input 4 3 17" xfId="21033"/>
    <cellStyle name="Input 4 3 18" xfId="21034"/>
    <cellStyle name="Input 4 3 2" xfId="21035"/>
    <cellStyle name="Input 4 3 2 10" xfId="21036"/>
    <cellStyle name="Input 4 3 2 10 2" xfId="21037"/>
    <cellStyle name="Input 4 3 2 10 2 2" xfId="21038"/>
    <cellStyle name="Input 4 3 2 10 3" xfId="21039"/>
    <cellStyle name="Input 4 3 2 11" xfId="21040"/>
    <cellStyle name="Input 4 3 2 12" xfId="21041"/>
    <cellStyle name="Input 4 3 2 2" xfId="21042"/>
    <cellStyle name="Input 4 3 2 2 10" xfId="21043"/>
    <cellStyle name="Input 4 3 2 2 11" xfId="21044"/>
    <cellStyle name="Input 4 3 2 2 2" xfId="21045"/>
    <cellStyle name="Input 4 3 2 2 2 10" xfId="21046"/>
    <cellStyle name="Input 4 3 2 2 2 2" xfId="21047"/>
    <cellStyle name="Input 4 3 2 2 2 2 2" xfId="21048"/>
    <cellStyle name="Input 4 3 2 2 2 2 2 2" xfId="21049"/>
    <cellStyle name="Input 4 3 2 2 2 2 3" xfId="21050"/>
    <cellStyle name="Input 4 3 2 2 2 2 3 2" xfId="21051"/>
    <cellStyle name="Input 4 3 2 2 2 2 3 2 2" xfId="21052"/>
    <cellStyle name="Input 4 3 2 2 2 2 3 3" xfId="21053"/>
    <cellStyle name="Input 4 3 2 2 2 2 4" xfId="21054"/>
    <cellStyle name="Input 4 3 2 2 2 2 5" xfId="21055"/>
    <cellStyle name="Input 4 3 2 2 2 3" xfId="21056"/>
    <cellStyle name="Input 4 3 2 2 2 3 2" xfId="21057"/>
    <cellStyle name="Input 4 3 2 2 2 3 2 2" xfId="21058"/>
    <cellStyle name="Input 4 3 2 2 2 3 3" xfId="21059"/>
    <cellStyle name="Input 4 3 2 2 2 3 3 2" xfId="21060"/>
    <cellStyle name="Input 4 3 2 2 2 3 3 2 2" xfId="21061"/>
    <cellStyle name="Input 4 3 2 2 2 3 3 3" xfId="21062"/>
    <cellStyle name="Input 4 3 2 2 2 3 4" xfId="21063"/>
    <cellStyle name="Input 4 3 2 2 2 3 5" xfId="21064"/>
    <cellStyle name="Input 4 3 2 2 2 4" xfId="21065"/>
    <cellStyle name="Input 4 3 2 2 2 4 2" xfId="21066"/>
    <cellStyle name="Input 4 3 2 2 2 4 2 2" xfId="21067"/>
    <cellStyle name="Input 4 3 2 2 2 4 3" xfId="21068"/>
    <cellStyle name="Input 4 3 2 2 2 4 3 2" xfId="21069"/>
    <cellStyle name="Input 4 3 2 2 2 4 3 2 2" xfId="21070"/>
    <cellStyle name="Input 4 3 2 2 2 4 3 3" xfId="21071"/>
    <cellStyle name="Input 4 3 2 2 2 4 4" xfId="21072"/>
    <cellStyle name="Input 4 3 2 2 2 4 5" xfId="21073"/>
    <cellStyle name="Input 4 3 2 2 2 5" xfId="21074"/>
    <cellStyle name="Input 4 3 2 2 2 5 2" xfId="21075"/>
    <cellStyle name="Input 4 3 2 2 2 5 2 2" xfId="21076"/>
    <cellStyle name="Input 4 3 2 2 2 5 3" xfId="21077"/>
    <cellStyle name="Input 4 3 2 2 2 5 3 2" xfId="21078"/>
    <cellStyle name="Input 4 3 2 2 2 5 3 2 2" xfId="21079"/>
    <cellStyle name="Input 4 3 2 2 2 5 3 3" xfId="21080"/>
    <cellStyle name="Input 4 3 2 2 2 5 4" xfId="21081"/>
    <cellStyle name="Input 4 3 2 2 2 5 5" xfId="21082"/>
    <cellStyle name="Input 4 3 2 2 2 6" xfId="21083"/>
    <cellStyle name="Input 4 3 2 2 2 6 2" xfId="21084"/>
    <cellStyle name="Input 4 3 2 2 2 6 2 2" xfId="21085"/>
    <cellStyle name="Input 4 3 2 2 2 6 3" xfId="21086"/>
    <cellStyle name="Input 4 3 2 2 2 6 3 2" xfId="21087"/>
    <cellStyle name="Input 4 3 2 2 2 6 3 2 2" xfId="21088"/>
    <cellStyle name="Input 4 3 2 2 2 6 3 3" xfId="21089"/>
    <cellStyle name="Input 4 3 2 2 2 6 4" xfId="21090"/>
    <cellStyle name="Input 4 3 2 2 2 6 5" xfId="21091"/>
    <cellStyle name="Input 4 3 2 2 2 7" xfId="21092"/>
    <cellStyle name="Input 4 3 2 2 2 7 2" xfId="21093"/>
    <cellStyle name="Input 4 3 2 2 2 8" xfId="21094"/>
    <cellStyle name="Input 4 3 2 2 2 8 2" xfId="21095"/>
    <cellStyle name="Input 4 3 2 2 2 8 2 2" xfId="21096"/>
    <cellStyle name="Input 4 3 2 2 2 8 3" xfId="21097"/>
    <cellStyle name="Input 4 3 2 2 2 9" xfId="21098"/>
    <cellStyle name="Input 4 3 2 2 3" xfId="21099"/>
    <cellStyle name="Input 4 3 2 2 3 2" xfId="21100"/>
    <cellStyle name="Input 4 3 2 2 3 2 2" xfId="21101"/>
    <cellStyle name="Input 4 3 2 2 3 2 2 2" xfId="21102"/>
    <cellStyle name="Input 4 3 2 2 3 2 3" xfId="21103"/>
    <cellStyle name="Input 4 3 2 2 3 2 3 2" xfId="21104"/>
    <cellStyle name="Input 4 3 2 2 3 2 3 2 2" xfId="21105"/>
    <cellStyle name="Input 4 3 2 2 3 2 3 3" xfId="21106"/>
    <cellStyle name="Input 4 3 2 2 3 2 4" xfId="21107"/>
    <cellStyle name="Input 4 3 2 2 3 2 5" xfId="21108"/>
    <cellStyle name="Input 4 3 2 2 3 3" xfId="21109"/>
    <cellStyle name="Input 4 3 2 2 3 3 2" xfId="21110"/>
    <cellStyle name="Input 4 3 2 2 3 4" xfId="21111"/>
    <cellStyle name="Input 4 3 2 2 3 4 2" xfId="21112"/>
    <cellStyle name="Input 4 3 2 2 3 4 2 2" xfId="21113"/>
    <cellStyle name="Input 4 3 2 2 3 4 3" xfId="21114"/>
    <cellStyle name="Input 4 3 2 2 3 5" xfId="21115"/>
    <cellStyle name="Input 4 3 2 2 3 6" xfId="21116"/>
    <cellStyle name="Input 4 3 2 2 4" xfId="21117"/>
    <cellStyle name="Input 4 3 2 2 4 2" xfId="21118"/>
    <cellStyle name="Input 4 3 2 2 4 2 2" xfId="21119"/>
    <cellStyle name="Input 4 3 2 2 4 3" xfId="21120"/>
    <cellStyle name="Input 4 3 2 2 4 3 2" xfId="21121"/>
    <cellStyle name="Input 4 3 2 2 4 3 2 2" xfId="21122"/>
    <cellStyle name="Input 4 3 2 2 4 3 3" xfId="21123"/>
    <cellStyle name="Input 4 3 2 2 4 4" xfId="21124"/>
    <cellStyle name="Input 4 3 2 2 4 5" xfId="21125"/>
    <cellStyle name="Input 4 3 2 2 5" xfId="21126"/>
    <cellStyle name="Input 4 3 2 2 5 2" xfId="21127"/>
    <cellStyle name="Input 4 3 2 2 5 2 2" xfId="21128"/>
    <cellStyle name="Input 4 3 2 2 5 3" xfId="21129"/>
    <cellStyle name="Input 4 3 2 2 5 3 2" xfId="21130"/>
    <cellStyle name="Input 4 3 2 2 5 3 2 2" xfId="21131"/>
    <cellStyle name="Input 4 3 2 2 5 3 3" xfId="21132"/>
    <cellStyle name="Input 4 3 2 2 5 4" xfId="21133"/>
    <cellStyle name="Input 4 3 2 2 5 5" xfId="21134"/>
    <cellStyle name="Input 4 3 2 2 6" xfId="21135"/>
    <cellStyle name="Input 4 3 2 2 6 2" xfId="21136"/>
    <cellStyle name="Input 4 3 2 2 6 2 2" xfId="21137"/>
    <cellStyle name="Input 4 3 2 2 6 3" xfId="21138"/>
    <cellStyle name="Input 4 3 2 2 6 3 2" xfId="21139"/>
    <cellStyle name="Input 4 3 2 2 6 3 2 2" xfId="21140"/>
    <cellStyle name="Input 4 3 2 2 6 3 3" xfId="21141"/>
    <cellStyle name="Input 4 3 2 2 6 4" xfId="21142"/>
    <cellStyle name="Input 4 3 2 2 6 5" xfId="21143"/>
    <cellStyle name="Input 4 3 2 2 7" xfId="21144"/>
    <cellStyle name="Input 4 3 2 2 7 2" xfId="21145"/>
    <cellStyle name="Input 4 3 2 2 7 2 2" xfId="21146"/>
    <cellStyle name="Input 4 3 2 2 7 3" xfId="21147"/>
    <cellStyle name="Input 4 3 2 2 7 3 2" xfId="21148"/>
    <cellStyle name="Input 4 3 2 2 7 3 2 2" xfId="21149"/>
    <cellStyle name="Input 4 3 2 2 7 3 3" xfId="21150"/>
    <cellStyle name="Input 4 3 2 2 7 4" xfId="21151"/>
    <cellStyle name="Input 4 3 2 2 7 5" xfId="21152"/>
    <cellStyle name="Input 4 3 2 2 8" xfId="21153"/>
    <cellStyle name="Input 4 3 2 2 8 2" xfId="21154"/>
    <cellStyle name="Input 4 3 2 2 9" xfId="21155"/>
    <cellStyle name="Input 4 3 2 2 9 2" xfId="21156"/>
    <cellStyle name="Input 4 3 2 2 9 2 2" xfId="21157"/>
    <cellStyle name="Input 4 3 2 2 9 3" xfId="21158"/>
    <cellStyle name="Input 4 3 2 3" xfId="21159"/>
    <cellStyle name="Input 4 3 2 3 10" xfId="21160"/>
    <cellStyle name="Input 4 3 2 3 2" xfId="21161"/>
    <cellStyle name="Input 4 3 2 3 2 2" xfId="21162"/>
    <cellStyle name="Input 4 3 2 3 2 2 2" xfId="21163"/>
    <cellStyle name="Input 4 3 2 3 2 3" xfId="21164"/>
    <cellStyle name="Input 4 3 2 3 2 3 2" xfId="21165"/>
    <cellStyle name="Input 4 3 2 3 2 3 2 2" xfId="21166"/>
    <cellStyle name="Input 4 3 2 3 2 3 3" xfId="21167"/>
    <cellStyle name="Input 4 3 2 3 2 4" xfId="21168"/>
    <cellStyle name="Input 4 3 2 3 2 5" xfId="21169"/>
    <cellStyle name="Input 4 3 2 3 3" xfId="21170"/>
    <cellStyle name="Input 4 3 2 3 3 2" xfId="21171"/>
    <cellStyle name="Input 4 3 2 3 3 2 2" xfId="21172"/>
    <cellStyle name="Input 4 3 2 3 3 3" xfId="21173"/>
    <cellStyle name="Input 4 3 2 3 3 3 2" xfId="21174"/>
    <cellStyle name="Input 4 3 2 3 3 3 2 2" xfId="21175"/>
    <cellStyle name="Input 4 3 2 3 3 3 3" xfId="21176"/>
    <cellStyle name="Input 4 3 2 3 3 4" xfId="21177"/>
    <cellStyle name="Input 4 3 2 3 3 5" xfId="21178"/>
    <cellStyle name="Input 4 3 2 3 4" xfId="21179"/>
    <cellStyle name="Input 4 3 2 3 4 2" xfId="21180"/>
    <cellStyle name="Input 4 3 2 3 4 2 2" xfId="21181"/>
    <cellStyle name="Input 4 3 2 3 4 3" xfId="21182"/>
    <cellStyle name="Input 4 3 2 3 4 3 2" xfId="21183"/>
    <cellStyle name="Input 4 3 2 3 4 3 2 2" xfId="21184"/>
    <cellStyle name="Input 4 3 2 3 4 3 3" xfId="21185"/>
    <cellStyle name="Input 4 3 2 3 4 4" xfId="21186"/>
    <cellStyle name="Input 4 3 2 3 4 5" xfId="21187"/>
    <cellStyle name="Input 4 3 2 3 5" xfId="21188"/>
    <cellStyle name="Input 4 3 2 3 5 2" xfId="21189"/>
    <cellStyle name="Input 4 3 2 3 5 2 2" xfId="21190"/>
    <cellStyle name="Input 4 3 2 3 5 3" xfId="21191"/>
    <cellStyle name="Input 4 3 2 3 5 3 2" xfId="21192"/>
    <cellStyle name="Input 4 3 2 3 5 3 2 2" xfId="21193"/>
    <cellStyle name="Input 4 3 2 3 5 3 3" xfId="21194"/>
    <cellStyle name="Input 4 3 2 3 5 4" xfId="21195"/>
    <cellStyle name="Input 4 3 2 3 5 5" xfId="21196"/>
    <cellStyle name="Input 4 3 2 3 6" xfId="21197"/>
    <cellStyle name="Input 4 3 2 3 6 2" xfId="21198"/>
    <cellStyle name="Input 4 3 2 3 6 2 2" xfId="21199"/>
    <cellStyle name="Input 4 3 2 3 6 3" xfId="21200"/>
    <cellStyle name="Input 4 3 2 3 6 3 2" xfId="21201"/>
    <cellStyle name="Input 4 3 2 3 6 3 2 2" xfId="21202"/>
    <cellStyle name="Input 4 3 2 3 6 3 3" xfId="21203"/>
    <cellStyle name="Input 4 3 2 3 6 4" xfId="21204"/>
    <cellStyle name="Input 4 3 2 3 6 5" xfId="21205"/>
    <cellStyle name="Input 4 3 2 3 7" xfId="21206"/>
    <cellStyle name="Input 4 3 2 3 7 2" xfId="21207"/>
    <cellStyle name="Input 4 3 2 3 8" xfId="21208"/>
    <cellStyle name="Input 4 3 2 3 8 2" xfId="21209"/>
    <cellStyle name="Input 4 3 2 3 8 2 2" xfId="21210"/>
    <cellStyle name="Input 4 3 2 3 8 3" xfId="21211"/>
    <cellStyle name="Input 4 3 2 3 9" xfId="21212"/>
    <cellStyle name="Input 4 3 2 4" xfId="21213"/>
    <cellStyle name="Input 4 3 2 4 2" xfId="21214"/>
    <cellStyle name="Input 4 3 2 4 2 2" xfId="21215"/>
    <cellStyle name="Input 4 3 2 4 2 2 2" xfId="21216"/>
    <cellStyle name="Input 4 3 2 4 2 3" xfId="21217"/>
    <cellStyle name="Input 4 3 2 4 2 3 2" xfId="21218"/>
    <cellStyle name="Input 4 3 2 4 2 3 2 2" xfId="21219"/>
    <cellStyle name="Input 4 3 2 4 2 3 3" xfId="21220"/>
    <cellStyle name="Input 4 3 2 4 2 4" xfId="21221"/>
    <cellStyle name="Input 4 3 2 4 2 5" xfId="21222"/>
    <cellStyle name="Input 4 3 2 4 3" xfId="21223"/>
    <cellStyle name="Input 4 3 2 4 3 2" xfId="21224"/>
    <cellStyle name="Input 4 3 2 4 4" xfId="21225"/>
    <cellStyle name="Input 4 3 2 4 4 2" xfId="21226"/>
    <cellStyle name="Input 4 3 2 4 4 2 2" xfId="21227"/>
    <cellStyle name="Input 4 3 2 4 4 3" xfId="21228"/>
    <cellStyle name="Input 4 3 2 4 5" xfId="21229"/>
    <cellStyle name="Input 4 3 2 4 6" xfId="21230"/>
    <cellStyle name="Input 4 3 2 5" xfId="21231"/>
    <cellStyle name="Input 4 3 2 5 2" xfId="21232"/>
    <cellStyle name="Input 4 3 2 5 2 2" xfId="21233"/>
    <cellStyle name="Input 4 3 2 5 3" xfId="21234"/>
    <cellStyle name="Input 4 3 2 5 3 2" xfId="21235"/>
    <cellStyle name="Input 4 3 2 5 3 2 2" xfId="21236"/>
    <cellStyle name="Input 4 3 2 5 3 3" xfId="21237"/>
    <cellStyle name="Input 4 3 2 5 4" xfId="21238"/>
    <cellStyle name="Input 4 3 2 5 5" xfId="21239"/>
    <cellStyle name="Input 4 3 2 6" xfId="21240"/>
    <cellStyle name="Input 4 3 2 6 2" xfId="21241"/>
    <cellStyle name="Input 4 3 2 6 2 2" xfId="21242"/>
    <cellStyle name="Input 4 3 2 6 3" xfId="21243"/>
    <cellStyle name="Input 4 3 2 6 3 2" xfId="21244"/>
    <cellStyle name="Input 4 3 2 6 3 2 2" xfId="21245"/>
    <cellStyle name="Input 4 3 2 6 3 3" xfId="21246"/>
    <cellStyle name="Input 4 3 2 6 4" xfId="21247"/>
    <cellStyle name="Input 4 3 2 6 5" xfId="21248"/>
    <cellStyle name="Input 4 3 2 7" xfId="21249"/>
    <cellStyle name="Input 4 3 2 7 2" xfId="21250"/>
    <cellStyle name="Input 4 3 2 7 2 2" xfId="21251"/>
    <cellStyle name="Input 4 3 2 7 3" xfId="21252"/>
    <cellStyle name="Input 4 3 2 7 3 2" xfId="21253"/>
    <cellStyle name="Input 4 3 2 7 3 2 2" xfId="21254"/>
    <cellStyle name="Input 4 3 2 7 3 3" xfId="21255"/>
    <cellStyle name="Input 4 3 2 7 4" xfId="21256"/>
    <cellStyle name="Input 4 3 2 7 5" xfId="21257"/>
    <cellStyle name="Input 4 3 2 8" xfId="21258"/>
    <cellStyle name="Input 4 3 2 8 2" xfId="21259"/>
    <cellStyle name="Input 4 3 2 8 2 2" xfId="21260"/>
    <cellStyle name="Input 4 3 2 8 3" xfId="21261"/>
    <cellStyle name="Input 4 3 2 8 3 2" xfId="21262"/>
    <cellStyle name="Input 4 3 2 8 3 2 2" xfId="21263"/>
    <cellStyle name="Input 4 3 2 8 3 3" xfId="21264"/>
    <cellStyle name="Input 4 3 2 8 4" xfId="21265"/>
    <cellStyle name="Input 4 3 2 8 5" xfId="21266"/>
    <cellStyle name="Input 4 3 2 9" xfId="21267"/>
    <cellStyle name="Input 4 3 2 9 2" xfId="21268"/>
    <cellStyle name="Input 4 3 2_Subsidy" xfId="21269"/>
    <cellStyle name="Input 4 3 3" xfId="21270"/>
    <cellStyle name="Input 4 3 3 10" xfId="21271"/>
    <cellStyle name="Input 4 3 3 11" xfId="21272"/>
    <cellStyle name="Input 4 3 3 2" xfId="21273"/>
    <cellStyle name="Input 4 3 3 2 10" xfId="21274"/>
    <cellStyle name="Input 4 3 3 2 2" xfId="21275"/>
    <cellStyle name="Input 4 3 3 2 2 2" xfId="21276"/>
    <cellStyle name="Input 4 3 3 2 2 2 2" xfId="21277"/>
    <cellStyle name="Input 4 3 3 2 2 3" xfId="21278"/>
    <cellStyle name="Input 4 3 3 2 2 3 2" xfId="21279"/>
    <cellStyle name="Input 4 3 3 2 2 3 2 2" xfId="21280"/>
    <cellStyle name="Input 4 3 3 2 2 3 3" xfId="21281"/>
    <cellStyle name="Input 4 3 3 2 2 4" xfId="21282"/>
    <cellStyle name="Input 4 3 3 2 2 5" xfId="21283"/>
    <cellStyle name="Input 4 3 3 2 3" xfId="21284"/>
    <cellStyle name="Input 4 3 3 2 3 2" xfId="21285"/>
    <cellStyle name="Input 4 3 3 2 3 2 2" xfId="21286"/>
    <cellStyle name="Input 4 3 3 2 3 3" xfId="21287"/>
    <cellStyle name="Input 4 3 3 2 3 3 2" xfId="21288"/>
    <cellStyle name="Input 4 3 3 2 3 3 2 2" xfId="21289"/>
    <cellStyle name="Input 4 3 3 2 3 3 3" xfId="21290"/>
    <cellStyle name="Input 4 3 3 2 3 4" xfId="21291"/>
    <cellStyle name="Input 4 3 3 2 3 5" xfId="21292"/>
    <cellStyle name="Input 4 3 3 2 4" xfId="21293"/>
    <cellStyle name="Input 4 3 3 2 4 2" xfId="21294"/>
    <cellStyle name="Input 4 3 3 2 4 2 2" xfId="21295"/>
    <cellStyle name="Input 4 3 3 2 4 3" xfId="21296"/>
    <cellStyle name="Input 4 3 3 2 4 3 2" xfId="21297"/>
    <cellStyle name="Input 4 3 3 2 4 3 2 2" xfId="21298"/>
    <cellStyle name="Input 4 3 3 2 4 3 3" xfId="21299"/>
    <cellStyle name="Input 4 3 3 2 4 4" xfId="21300"/>
    <cellStyle name="Input 4 3 3 2 4 5" xfId="21301"/>
    <cellStyle name="Input 4 3 3 2 5" xfId="21302"/>
    <cellStyle name="Input 4 3 3 2 5 2" xfId="21303"/>
    <cellStyle name="Input 4 3 3 2 5 2 2" xfId="21304"/>
    <cellStyle name="Input 4 3 3 2 5 3" xfId="21305"/>
    <cellStyle name="Input 4 3 3 2 5 3 2" xfId="21306"/>
    <cellStyle name="Input 4 3 3 2 5 3 2 2" xfId="21307"/>
    <cellStyle name="Input 4 3 3 2 5 3 3" xfId="21308"/>
    <cellStyle name="Input 4 3 3 2 5 4" xfId="21309"/>
    <cellStyle name="Input 4 3 3 2 5 5" xfId="21310"/>
    <cellStyle name="Input 4 3 3 2 6" xfId="21311"/>
    <cellStyle name="Input 4 3 3 2 6 2" xfId="21312"/>
    <cellStyle name="Input 4 3 3 2 6 2 2" xfId="21313"/>
    <cellStyle name="Input 4 3 3 2 6 3" xfId="21314"/>
    <cellStyle name="Input 4 3 3 2 6 3 2" xfId="21315"/>
    <cellStyle name="Input 4 3 3 2 6 3 2 2" xfId="21316"/>
    <cellStyle name="Input 4 3 3 2 6 3 3" xfId="21317"/>
    <cellStyle name="Input 4 3 3 2 6 4" xfId="21318"/>
    <cellStyle name="Input 4 3 3 2 6 5" xfId="21319"/>
    <cellStyle name="Input 4 3 3 2 7" xfId="21320"/>
    <cellStyle name="Input 4 3 3 2 7 2" xfId="21321"/>
    <cellStyle name="Input 4 3 3 2 8" xfId="21322"/>
    <cellStyle name="Input 4 3 3 2 8 2" xfId="21323"/>
    <cellStyle name="Input 4 3 3 2 8 2 2" xfId="21324"/>
    <cellStyle name="Input 4 3 3 2 8 3" xfId="21325"/>
    <cellStyle name="Input 4 3 3 2 9" xfId="21326"/>
    <cellStyle name="Input 4 3 3 3" xfId="21327"/>
    <cellStyle name="Input 4 3 3 3 2" xfId="21328"/>
    <cellStyle name="Input 4 3 3 3 2 2" xfId="21329"/>
    <cellStyle name="Input 4 3 3 3 2 2 2" xfId="21330"/>
    <cellStyle name="Input 4 3 3 3 2 3" xfId="21331"/>
    <cellStyle name="Input 4 3 3 3 2 3 2" xfId="21332"/>
    <cellStyle name="Input 4 3 3 3 2 3 2 2" xfId="21333"/>
    <cellStyle name="Input 4 3 3 3 2 3 3" xfId="21334"/>
    <cellStyle name="Input 4 3 3 3 2 4" xfId="21335"/>
    <cellStyle name="Input 4 3 3 3 2 5" xfId="21336"/>
    <cellStyle name="Input 4 3 3 3 3" xfId="21337"/>
    <cellStyle name="Input 4 3 3 3 3 2" xfId="21338"/>
    <cellStyle name="Input 4 3 3 3 4" xfId="21339"/>
    <cellStyle name="Input 4 3 3 3 4 2" xfId="21340"/>
    <cellStyle name="Input 4 3 3 3 4 2 2" xfId="21341"/>
    <cellStyle name="Input 4 3 3 3 4 3" xfId="21342"/>
    <cellStyle name="Input 4 3 3 3 5" xfId="21343"/>
    <cellStyle name="Input 4 3 3 3 6" xfId="21344"/>
    <cellStyle name="Input 4 3 3 4" xfId="21345"/>
    <cellStyle name="Input 4 3 3 4 2" xfId="21346"/>
    <cellStyle name="Input 4 3 3 4 2 2" xfId="21347"/>
    <cellStyle name="Input 4 3 3 4 3" xfId="21348"/>
    <cellStyle name="Input 4 3 3 4 3 2" xfId="21349"/>
    <cellStyle name="Input 4 3 3 4 3 2 2" xfId="21350"/>
    <cellStyle name="Input 4 3 3 4 3 3" xfId="21351"/>
    <cellStyle name="Input 4 3 3 4 4" xfId="21352"/>
    <cellStyle name="Input 4 3 3 4 5" xfId="21353"/>
    <cellStyle name="Input 4 3 3 5" xfId="21354"/>
    <cellStyle name="Input 4 3 3 5 2" xfId="21355"/>
    <cellStyle name="Input 4 3 3 5 2 2" xfId="21356"/>
    <cellStyle name="Input 4 3 3 5 3" xfId="21357"/>
    <cellStyle name="Input 4 3 3 5 3 2" xfId="21358"/>
    <cellStyle name="Input 4 3 3 5 3 2 2" xfId="21359"/>
    <cellStyle name="Input 4 3 3 5 3 3" xfId="21360"/>
    <cellStyle name="Input 4 3 3 5 4" xfId="21361"/>
    <cellStyle name="Input 4 3 3 5 5" xfId="21362"/>
    <cellStyle name="Input 4 3 3 6" xfId="21363"/>
    <cellStyle name="Input 4 3 3 6 2" xfId="21364"/>
    <cellStyle name="Input 4 3 3 6 2 2" xfId="21365"/>
    <cellStyle name="Input 4 3 3 6 3" xfId="21366"/>
    <cellStyle name="Input 4 3 3 6 3 2" xfId="21367"/>
    <cellStyle name="Input 4 3 3 6 3 2 2" xfId="21368"/>
    <cellStyle name="Input 4 3 3 6 3 3" xfId="21369"/>
    <cellStyle name="Input 4 3 3 6 4" xfId="21370"/>
    <cellStyle name="Input 4 3 3 6 5" xfId="21371"/>
    <cellStyle name="Input 4 3 3 7" xfId="21372"/>
    <cellStyle name="Input 4 3 3 7 2" xfId="21373"/>
    <cellStyle name="Input 4 3 3 7 2 2" xfId="21374"/>
    <cellStyle name="Input 4 3 3 7 3" xfId="21375"/>
    <cellStyle name="Input 4 3 3 7 3 2" xfId="21376"/>
    <cellStyle name="Input 4 3 3 7 3 2 2" xfId="21377"/>
    <cellStyle name="Input 4 3 3 7 3 3" xfId="21378"/>
    <cellStyle name="Input 4 3 3 7 4" xfId="21379"/>
    <cellStyle name="Input 4 3 3 7 5" xfId="21380"/>
    <cellStyle name="Input 4 3 3 8" xfId="21381"/>
    <cellStyle name="Input 4 3 3 8 2" xfId="21382"/>
    <cellStyle name="Input 4 3 3 9" xfId="21383"/>
    <cellStyle name="Input 4 3 3 9 2" xfId="21384"/>
    <cellStyle name="Input 4 3 3 9 2 2" xfId="21385"/>
    <cellStyle name="Input 4 3 3 9 3" xfId="21386"/>
    <cellStyle name="Input 4 3 4" xfId="21387"/>
    <cellStyle name="Input 4 3 4 10" xfId="21388"/>
    <cellStyle name="Input 4 3 4 11" xfId="21389"/>
    <cellStyle name="Input 4 3 4 2" xfId="21390"/>
    <cellStyle name="Input 4 3 4 2 10" xfId="21391"/>
    <cellStyle name="Input 4 3 4 2 2" xfId="21392"/>
    <cellStyle name="Input 4 3 4 2 2 2" xfId="21393"/>
    <cellStyle name="Input 4 3 4 2 2 2 2" xfId="21394"/>
    <cellStyle name="Input 4 3 4 2 2 3" xfId="21395"/>
    <cellStyle name="Input 4 3 4 2 2 3 2" xfId="21396"/>
    <cellStyle name="Input 4 3 4 2 2 3 2 2" xfId="21397"/>
    <cellStyle name="Input 4 3 4 2 2 3 3" xfId="21398"/>
    <cellStyle name="Input 4 3 4 2 2 4" xfId="21399"/>
    <cellStyle name="Input 4 3 4 2 2 5" xfId="21400"/>
    <cellStyle name="Input 4 3 4 2 3" xfId="21401"/>
    <cellStyle name="Input 4 3 4 2 3 2" xfId="21402"/>
    <cellStyle name="Input 4 3 4 2 3 2 2" xfId="21403"/>
    <cellStyle name="Input 4 3 4 2 3 3" xfId="21404"/>
    <cellStyle name="Input 4 3 4 2 3 3 2" xfId="21405"/>
    <cellStyle name="Input 4 3 4 2 3 3 2 2" xfId="21406"/>
    <cellStyle name="Input 4 3 4 2 3 3 3" xfId="21407"/>
    <cellStyle name="Input 4 3 4 2 3 4" xfId="21408"/>
    <cellStyle name="Input 4 3 4 2 3 5" xfId="21409"/>
    <cellStyle name="Input 4 3 4 2 4" xfId="21410"/>
    <cellStyle name="Input 4 3 4 2 4 2" xfId="21411"/>
    <cellStyle name="Input 4 3 4 2 4 2 2" xfId="21412"/>
    <cellStyle name="Input 4 3 4 2 4 3" xfId="21413"/>
    <cellStyle name="Input 4 3 4 2 4 3 2" xfId="21414"/>
    <cellStyle name="Input 4 3 4 2 4 3 2 2" xfId="21415"/>
    <cellStyle name="Input 4 3 4 2 4 3 3" xfId="21416"/>
    <cellStyle name="Input 4 3 4 2 4 4" xfId="21417"/>
    <cellStyle name="Input 4 3 4 2 4 5" xfId="21418"/>
    <cellStyle name="Input 4 3 4 2 5" xfId="21419"/>
    <cellStyle name="Input 4 3 4 2 5 2" xfId="21420"/>
    <cellStyle name="Input 4 3 4 2 5 2 2" xfId="21421"/>
    <cellStyle name="Input 4 3 4 2 5 3" xfId="21422"/>
    <cellStyle name="Input 4 3 4 2 5 3 2" xfId="21423"/>
    <cellStyle name="Input 4 3 4 2 5 3 2 2" xfId="21424"/>
    <cellStyle name="Input 4 3 4 2 5 3 3" xfId="21425"/>
    <cellStyle name="Input 4 3 4 2 5 4" xfId="21426"/>
    <cellStyle name="Input 4 3 4 2 5 5" xfId="21427"/>
    <cellStyle name="Input 4 3 4 2 6" xfId="21428"/>
    <cellStyle name="Input 4 3 4 2 6 2" xfId="21429"/>
    <cellStyle name="Input 4 3 4 2 6 2 2" xfId="21430"/>
    <cellStyle name="Input 4 3 4 2 6 3" xfId="21431"/>
    <cellStyle name="Input 4 3 4 2 6 3 2" xfId="21432"/>
    <cellStyle name="Input 4 3 4 2 6 3 2 2" xfId="21433"/>
    <cellStyle name="Input 4 3 4 2 6 3 3" xfId="21434"/>
    <cellStyle name="Input 4 3 4 2 6 4" xfId="21435"/>
    <cellStyle name="Input 4 3 4 2 6 5" xfId="21436"/>
    <cellStyle name="Input 4 3 4 2 7" xfId="21437"/>
    <cellStyle name="Input 4 3 4 2 7 2" xfId="21438"/>
    <cellStyle name="Input 4 3 4 2 8" xfId="21439"/>
    <cellStyle name="Input 4 3 4 2 8 2" xfId="21440"/>
    <cellStyle name="Input 4 3 4 2 8 2 2" xfId="21441"/>
    <cellStyle name="Input 4 3 4 2 8 3" xfId="21442"/>
    <cellStyle name="Input 4 3 4 2 9" xfId="21443"/>
    <cellStyle name="Input 4 3 4 3" xfId="21444"/>
    <cellStyle name="Input 4 3 4 3 2" xfId="21445"/>
    <cellStyle name="Input 4 3 4 3 2 2" xfId="21446"/>
    <cellStyle name="Input 4 3 4 3 2 2 2" xfId="21447"/>
    <cellStyle name="Input 4 3 4 3 2 3" xfId="21448"/>
    <cellStyle name="Input 4 3 4 3 2 3 2" xfId="21449"/>
    <cellStyle name="Input 4 3 4 3 2 3 2 2" xfId="21450"/>
    <cellStyle name="Input 4 3 4 3 2 3 3" xfId="21451"/>
    <cellStyle name="Input 4 3 4 3 2 4" xfId="21452"/>
    <cellStyle name="Input 4 3 4 3 2 5" xfId="21453"/>
    <cellStyle name="Input 4 3 4 3 3" xfId="21454"/>
    <cellStyle name="Input 4 3 4 3 3 2" xfId="21455"/>
    <cellStyle name="Input 4 3 4 3 4" xfId="21456"/>
    <cellStyle name="Input 4 3 4 3 4 2" xfId="21457"/>
    <cellStyle name="Input 4 3 4 3 4 2 2" xfId="21458"/>
    <cellStyle name="Input 4 3 4 3 4 3" xfId="21459"/>
    <cellStyle name="Input 4 3 4 3 5" xfId="21460"/>
    <cellStyle name="Input 4 3 4 3 6" xfId="21461"/>
    <cellStyle name="Input 4 3 4 4" xfId="21462"/>
    <cellStyle name="Input 4 3 4 4 2" xfId="21463"/>
    <cellStyle name="Input 4 3 4 4 2 2" xfId="21464"/>
    <cellStyle name="Input 4 3 4 4 3" xfId="21465"/>
    <cellStyle name="Input 4 3 4 4 3 2" xfId="21466"/>
    <cellStyle name="Input 4 3 4 4 3 2 2" xfId="21467"/>
    <cellStyle name="Input 4 3 4 4 3 3" xfId="21468"/>
    <cellStyle name="Input 4 3 4 4 4" xfId="21469"/>
    <cellStyle name="Input 4 3 4 4 5" xfId="21470"/>
    <cellStyle name="Input 4 3 4 5" xfId="21471"/>
    <cellStyle name="Input 4 3 4 5 2" xfId="21472"/>
    <cellStyle name="Input 4 3 4 5 2 2" xfId="21473"/>
    <cellStyle name="Input 4 3 4 5 3" xfId="21474"/>
    <cellStyle name="Input 4 3 4 5 3 2" xfId="21475"/>
    <cellStyle name="Input 4 3 4 5 3 2 2" xfId="21476"/>
    <cellStyle name="Input 4 3 4 5 3 3" xfId="21477"/>
    <cellStyle name="Input 4 3 4 5 4" xfId="21478"/>
    <cellStyle name="Input 4 3 4 5 5" xfId="21479"/>
    <cellStyle name="Input 4 3 4 6" xfId="21480"/>
    <cellStyle name="Input 4 3 4 6 2" xfId="21481"/>
    <cellStyle name="Input 4 3 4 6 2 2" xfId="21482"/>
    <cellStyle name="Input 4 3 4 6 3" xfId="21483"/>
    <cellStyle name="Input 4 3 4 6 3 2" xfId="21484"/>
    <cellStyle name="Input 4 3 4 6 3 2 2" xfId="21485"/>
    <cellStyle name="Input 4 3 4 6 3 3" xfId="21486"/>
    <cellStyle name="Input 4 3 4 6 4" xfId="21487"/>
    <cellStyle name="Input 4 3 4 6 5" xfId="21488"/>
    <cellStyle name="Input 4 3 4 7" xfId="21489"/>
    <cellStyle name="Input 4 3 4 7 2" xfId="21490"/>
    <cellStyle name="Input 4 3 4 7 2 2" xfId="21491"/>
    <cellStyle name="Input 4 3 4 7 3" xfId="21492"/>
    <cellStyle name="Input 4 3 4 7 3 2" xfId="21493"/>
    <cellStyle name="Input 4 3 4 7 3 2 2" xfId="21494"/>
    <cellStyle name="Input 4 3 4 7 3 3" xfId="21495"/>
    <cellStyle name="Input 4 3 4 7 4" xfId="21496"/>
    <cellStyle name="Input 4 3 4 7 5" xfId="21497"/>
    <cellStyle name="Input 4 3 4 8" xfId="21498"/>
    <cellStyle name="Input 4 3 4 8 2" xfId="21499"/>
    <cellStyle name="Input 4 3 4 9" xfId="21500"/>
    <cellStyle name="Input 4 3 4 9 2" xfId="21501"/>
    <cellStyle name="Input 4 3 4 9 2 2" xfId="21502"/>
    <cellStyle name="Input 4 3 4 9 3" xfId="21503"/>
    <cellStyle name="Input 4 3 5" xfId="21504"/>
    <cellStyle name="Input 4 3 5 10" xfId="21505"/>
    <cellStyle name="Input 4 3 5 11" xfId="21506"/>
    <cellStyle name="Input 4 3 5 2" xfId="21507"/>
    <cellStyle name="Input 4 3 5 2 10" xfId="21508"/>
    <cellStyle name="Input 4 3 5 2 2" xfId="21509"/>
    <cellStyle name="Input 4 3 5 2 2 2" xfId="21510"/>
    <cellStyle name="Input 4 3 5 2 2 2 2" xfId="21511"/>
    <cellStyle name="Input 4 3 5 2 2 3" xfId="21512"/>
    <cellStyle name="Input 4 3 5 2 2 3 2" xfId="21513"/>
    <cellStyle name="Input 4 3 5 2 2 3 2 2" xfId="21514"/>
    <cellStyle name="Input 4 3 5 2 2 3 3" xfId="21515"/>
    <cellStyle name="Input 4 3 5 2 2 4" xfId="21516"/>
    <cellStyle name="Input 4 3 5 2 2 5" xfId="21517"/>
    <cellStyle name="Input 4 3 5 2 3" xfId="21518"/>
    <cellStyle name="Input 4 3 5 2 3 2" xfId="21519"/>
    <cellStyle name="Input 4 3 5 2 3 2 2" xfId="21520"/>
    <cellStyle name="Input 4 3 5 2 3 3" xfId="21521"/>
    <cellStyle name="Input 4 3 5 2 3 3 2" xfId="21522"/>
    <cellStyle name="Input 4 3 5 2 3 3 2 2" xfId="21523"/>
    <cellStyle name="Input 4 3 5 2 3 3 3" xfId="21524"/>
    <cellStyle name="Input 4 3 5 2 3 4" xfId="21525"/>
    <cellStyle name="Input 4 3 5 2 3 5" xfId="21526"/>
    <cellStyle name="Input 4 3 5 2 4" xfId="21527"/>
    <cellStyle name="Input 4 3 5 2 4 2" xfId="21528"/>
    <cellStyle name="Input 4 3 5 2 4 2 2" xfId="21529"/>
    <cellStyle name="Input 4 3 5 2 4 3" xfId="21530"/>
    <cellStyle name="Input 4 3 5 2 4 3 2" xfId="21531"/>
    <cellStyle name="Input 4 3 5 2 4 3 2 2" xfId="21532"/>
    <cellStyle name="Input 4 3 5 2 4 3 3" xfId="21533"/>
    <cellStyle name="Input 4 3 5 2 4 4" xfId="21534"/>
    <cellStyle name="Input 4 3 5 2 4 5" xfId="21535"/>
    <cellStyle name="Input 4 3 5 2 5" xfId="21536"/>
    <cellStyle name="Input 4 3 5 2 5 2" xfId="21537"/>
    <cellStyle name="Input 4 3 5 2 5 2 2" xfId="21538"/>
    <cellStyle name="Input 4 3 5 2 5 3" xfId="21539"/>
    <cellStyle name="Input 4 3 5 2 5 3 2" xfId="21540"/>
    <cellStyle name="Input 4 3 5 2 5 3 2 2" xfId="21541"/>
    <cellStyle name="Input 4 3 5 2 5 3 3" xfId="21542"/>
    <cellStyle name="Input 4 3 5 2 5 4" xfId="21543"/>
    <cellStyle name="Input 4 3 5 2 5 5" xfId="21544"/>
    <cellStyle name="Input 4 3 5 2 6" xfId="21545"/>
    <cellStyle name="Input 4 3 5 2 6 2" xfId="21546"/>
    <cellStyle name="Input 4 3 5 2 6 2 2" xfId="21547"/>
    <cellStyle name="Input 4 3 5 2 6 3" xfId="21548"/>
    <cellStyle name="Input 4 3 5 2 6 3 2" xfId="21549"/>
    <cellStyle name="Input 4 3 5 2 6 3 2 2" xfId="21550"/>
    <cellStyle name="Input 4 3 5 2 6 3 3" xfId="21551"/>
    <cellStyle name="Input 4 3 5 2 6 4" xfId="21552"/>
    <cellStyle name="Input 4 3 5 2 6 5" xfId="21553"/>
    <cellStyle name="Input 4 3 5 2 7" xfId="21554"/>
    <cellStyle name="Input 4 3 5 2 7 2" xfId="21555"/>
    <cellStyle name="Input 4 3 5 2 8" xfId="21556"/>
    <cellStyle name="Input 4 3 5 2 8 2" xfId="21557"/>
    <cellStyle name="Input 4 3 5 2 8 2 2" xfId="21558"/>
    <cellStyle name="Input 4 3 5 2 8 3" xfId="21559"/>
    <cellStyle name="Input 4 3 5 2 9" xfId="21560"/>
    <cellStyle name="Input 4 3 5 3" xfId="21561"/>
    <cellStyle name="Input 4 3 5 3 2" xfId="21562"/>
    <cellStyle name="Input 4 3 5 3 2 2" xfId="21563"/>
    <cellStyle name="Input 4 3 5 3 2 2 2" xfId="21564"/>
    <cellStyle name="Input 4 3 5 3 2 3" xfId="21565"/>
    <cellStyle name="Input 4 3 5 3 2 3 2" xfId="21566"/>
    <cellStyle name="Input 4 3 5 3 2 3 2 2" xfId="21567"/>
    <cellStyle name="Input 4 3 5 3 2 3 3" xfId="21568"/>
    <cellStyle name="Input 4 3 5 3 2 4" xfId="21569"/>
    <cellStyle name="Input 4 3 5 3 2 5" xfId="21570"/>
    <cellStyle name="Input 4 3 5 3 3" xfId="21571"/>
    <cellStyle name="Input 4 3 5 3 3 2" xfId="21572"/>
    <cellStyle name="Input 4 3 5 3 4" xfId="21573"/>
    <cellStyle name="Input 4 3 5 3 4 2" xfId="21574"/>
    <cellStyle name="Input 4 3 5 3 4 2 2" xfId="21575"/>
    <cellStyle name="Input 4 3 5 3 4 3" xfId="21576"/>
    <cellStyle name="Input 4 3 5 3 5" xfId="21577"/>
    <cellStyle name="Input 4 3 5 3 6" xfId="21578"/>
    <cellStyle name="Input 4 3 5 4" xfId="21579"/>
    <cellStyle name="Input 4 3 5 4 2" xfId="21580"/>
    <cellStyle name="Input 4 3 5 4 2 2" xfId="21581"/>
    <cellStyle name="Input 4 3 5 4 3" xfId="21582"/>
    <cellStyle name="Input 4 3 5 4 3 2" xfId="21583"/>
    <cellStyle name="Input 4 3 5 4 3 2 2" xfId="21584"/>
    <cellStyle name="Input 4 3 5 4 3 3" xfId="21585"/>
    <cellStyle name="Input 4 3 5 4 4" xfId="21586"/>
    <cellStyle name="Input 4 3 5 4 5" xfId="21587"/>
    <cellStyle name="Input 4 3 5 5" xfId="21588"/>
    <cellStyle name="Input 4 3 5 5 2" xfId="21589"/>
    <cellStyle name="Input 4 3 5 5 2 2" xfId="21590"/>
    <cellStyle name="Input 4 3 5 5 3" xfId="21591"/>
    <cellStyle name="Input 4 3 5 5 3 2" xfId="21592"/>
    <cellStyle name="Input 4 3 5 5 3 2 2" xfId="21593"/>
    <cellStyle name="Input 4 3 5 5 3 3" xfId="21594"/>
    <cellStyle name="Input 4 3 5 5 4" xfId="21595"/>
    <cellStyle name="Input 4 3 5 5 5" xfId="21596"/>
    <cellStyle name="Input 4 3 5 6" xfId="21597"/>
    <cellStyle name="Input 4 3 5 6 2" xfId="21598"/>
    <cellStyle name="Input 4 3 5 6 2 2" xfId="21599"/>
    <cellStyle name="Input 4 3 5 6 3" xfId="21600"/>
    <cellStyle name="Input 4 3 5 6 3 2" xfId="21601"/>
    <cellStyle name="Input 4 3 5 6 3 2 2" xfId="21602"/>
    <cellStyle name="Input 4 3 5 6 3 3" xfId="21603"/>
    <cellStyle name="Input 4 3 5 6 4" xfId="21604"/>
    <cellStyle name="Input 4 3 5 6 5" xfId="21605"/>
    <cellStyle name="Input 4 3 5 7" xfId="21606"/>
    <cellStyle name="Input 4 3 5 7 2" xfId="21607"/>
    <cellStyle name="Input 4 3 5 7 2 2" xfId="21608"/>
    <cellStyle name="Input 4 3 5 7 3" xfId="21609"/>
    <cellStyle name="Input 4 3 5 7 3 2" xfId="21610"/>
    <cellStyle name="Input 4 3 5 7 3 2 2" xfId="21611"/>
    <cellStyle name="Input 4 3 5 7 3 3" xfId="21612"/>
    <cellStyle name="Input 4 3 5 7 4" xfId="21613"/>
    <cellStyle name="Input 4 3 5 7 5" xfId="21614"/>
    <cellStyle name="Input 4 3 5 8" xfId="21615"/>
    <cellStyle name="Input 4 3 5 8 2" xfId="21616"/>
    <cellStyle name="Input 4 3 5 9" xfId="21617"/>
    <cellStyle name="Input 4 3 5 9 2" xfId="21618"/>
    <cellStyle name="Input 4 3 5 9 2 2" xfId="21619"/>
    <cellStyle name="Input 4 3 5 9 3" xfId="21620"/>
    <cellStyle name="Input 4 3 6" xfId="21621"/>
    <cellStyle name="Input 4 3 6 10" xfId="21622"/>
    <cellStyle name="Input 4 3 6 11" xfId="21623"/>
    <cellStyle name="Input 4 3 6 2" xfId="21624"/>
    <cellStyle name="Input 4 3 6 2 10" xfId="21625"/>
    <cellStyle name="Input 4 3 6 2 2" xfId="21626"/>
    <cellStyle name="Input 4 3 6 2 2 2" xfId="21627"/>
    <cellStyle name="Input 4 3 6 2 2 2 2" xfId="21628"/>
    <cellStyle name="Input 4 3 6 2 2 3" xfId="21629"/>
    <cellStyle name="Input 4 3 6 2 2 3 2" xfId="21630"/>
    <cellStyle name="Input 4 3 6 2 2 3 2 2" xfId="21631"/>
    <cellStyle name="Input 4 3 6 2 2 3 3" xfId="21632"/>
    <cellStyle name="Input 4 3 6 2 2 4" xfId="21633"/>
    <cellStyle name="Input 4 3 6 2 2 5" xfId="21634"/>
    <cellStyle name="Input 4 3 6 2 3" xfId="21635"/>
    <cellStyle name="Input 4 3 6 2 3 2" xfId="21636"/>
    <cellStyle name="Input 4 3 6 2 3 2 2" xfId="21637"/>
    <cellStyle name="Input 4 3 6 2 3 3" xfId="21638"/>
    <cellStyle name="Input 4 3 6 2 3 3 2" xfId="21639"/>
    <cellStyle name="Input 4 3 6 2 3 3 2 2" xfId="21640"/>
    <cellStyle name="Input 4 3 6 2 3 3 3" xfId="21641"/>
    <cellStyle name="Input 4 3 6 2 3 4" xfId="21642"/>
    <cellStyle name="Input 4 3 6 2 3 5" xfId="21643"/>
    <cellStyle name="Input 4 3 6 2 4" xfId="21644"/>
    <cellStyle name="Input 4 3 6 2 4 2" xfId="21645"/>
    <cellStyle name="Input 4 3 6 2 4 2 2" xfId="21646"/>
    <cellStyle name="Input 4 3 6 2 4 3" xfId="21647"/>
    <cellStyle name="Input 4 3 6 2 4 3 2" xfId="21648"/>
    <cellStyle name="Input 4 3 6 2 4 3 2 2" xfId="21649"/>
    <cellStyle name="Input 4 3 6 2 4 3 3" xfId="21650"/>
    <cellStyle name="Input 4 3 6 2 4 4" xfId="21651"/>
    <cellStyle name="Input 4 3 6 2 4 5" xfId="21652"/>
    <cellStyle name="Input 4 3 6 2 5" xfId="21653"/>
    <cellStyle name="Input 4 3 6 2 5 2" xfId="21654"/>
    <cellStyle name="Input 4 3 6 2 5 2 2" xfId="21655"/>
    <cellStyle name="Input 4 3 6 2 5 3" xfId="21656"/>
    <cellStyle name="Input 4 3 6 2 5 3 2" xfId="21657"/>
    <cellStyle name="Input 4 3 6 2 5 3 2 2" xfId="21658"/>
    <cellStyle name="Input 4 3 6 2 5 3 3" xfId="21659"/>
    <cellStyle name="Input 4 3 6 2 5 4" xfId="21660"/>
    <cellStyle name="Input 4 3 6 2 5 5" xfId="21661"/>
    <cellStyle name="Input 4 3 6 2 6" xfId="21662"/>
    <cellStyle name="Input 4 3 6 2 6 2" xfId="21663"/>
    <cellStyle name="Input 4 3 6 2 6 2 2" xfId="21664"/>
    <cellStyle name="Input 4 3 6 2 6 3" xfId="21665"/>
    <cellStyle name="Input 4 3 6 2 6 3 2" xfId="21666"/>
    <cellStyle name="Input 4 3 6 2 6 3 2 2" xfId="21667"/>
    <cellStyle name="Input 4 3 6 2 6 3 3" xfId="21668"/>
    <cellStyle name="Input 4 3 6 2 6 4" xfId="21669"/>
    <cellStyle name="Input 4 3 6 2 6 5" xfId="21670"/>
    <cellStyle name="Input 4 3 6 2 7" xfId="21671"/>
    <cellStyle name="Input 4 3 6 2 7 2" xfId="21672"/>
    <cellStyle name="Input 4 3 6 2 8" xfId="21673"/>
    <cellStyle name="Input 4 3 6 2 8 2" xfId="21674"/>
    <cellStyle name="Input 4 3 6 2 8 2 2" xfId="21675"/>
    <cellStyle name="Input 4 3 6 2 8 3" xfId="21676"/>
    <cellStyle name="Input 4 3 6 2 9" xfId="21677"/>
    <cellStyle name="Input 4 3 6 3" xfId="21678"/>
    <cellStyle name="Input 4 3 6 3 2" xfId="21679"/>
    <cellStyle name="Input 4 3 6 3 2 2" xfId="21680"/>
    <cellStyle name="Input 4 3 6 3 2 2 2" xfId="21681"/>
    <cellStyle name="Input 4 3 6 3 2 3" xfId="21682"/>
    <cellStyle name="Input 4 3 6 3 2 3 2" xfId="21683"/>
    <cellStyle name="Input 4 3 6 3 2 3 2 2" xfId="21684"/>
    <cellStyle name="Input 4 3 6 3 2 3 3" xfId="21685"/>
    <cellStyle name="Input 4 3 6 3 2 4" xfId="21686"/>
    <cellStyle name="Input 4 3 6 3 2 5" xfId="21687"/>
    <cellStyle name="Input 4 3 6 3 3" xfId="21688"/>
    <cellStyle name="Input 4 3 6 3 3 2" xfId="21689"/>
    <cellStyle name="Input 4 3 6 3 4" xfId="21690"/>
    <cellStyle name="Input 4 3 6 3 4 2" xfId="21691"/>
    <cellStyle name="Input 4 3 6 3 4 2 2" xfId="21692"/>
    <cellStyle name="Input 4 3 6 3 4 3" xfId="21693"/>
    <cellStyle name="Input 4 3 6 3 5" xfId="21694"/>
    <cellStyle name="Input 4 3 6 3 6" xfId="21695"/>
    <cellStyle name="Input 4 3 6 4" xfId="21696"/>
    <cellStyle name="Input 4 3 6 4 2" xfId="21697"/>
    <cellStyle name="Input 4 3 6 4 2 2" xfId="21698"/>
    <cellStyle name="Input 4 3 6 4 3" xfId="21699"/>
    <cellStyle name="Input 4 3 6 4 3 2" xfId="21700"/>
    <cellStyle name="Input 4 3 6 4 3 2 2" xfId="21701"/>
    <cellStyle name="Input 4 3 6 4 3 3" xfId="21702"/>
    <cellStyle name="Input 4 3 6 4 4" xfId="21703"/>
    <cellStyle name="Input 4 3 6 4 5" xfId="21704"/>
    <cellStyle name="Input 4 3 6 5" xfId="21705"/>
    <cellStyle name="Input 4 3 6 5 2" xfId="21706"/>
    <cellStyle name="Input 4 3 6 5 2 2" xfId="21707"/>
    <cellStyle name="Input 4 3 6 5 3" xfId="21708"/>
    <cellStyle name="Input 4 3 6 5 3 2" xfId="21709"/>
    <cellStyle name="Input 4 3 6 5 3 2 2" xfId="21710"/>
    <cellStyle name="Input 4 3 6 5 3 3" xfId="21711"/>
    <cellStyle name="Input 4 3 6 5 4" xfId="21712"/>
    <cellStyle name="Input 4 3 6 5 5" xfId="21713"/>
    <cellStyle name="Input 4 3 6 6" xfId="21714"/>
    <cellStyle name="Input 4 3 6 6 2" xfId="21715"/>
    <cellStyle name="Input 4 3 6 6 2 2" xfId="21716"/>
    <cellStyle name="Input 4 3 6 6 3" xfId="21717"/>
    <cellStyle name="Input 4 3 6 6 3 2" xfId="21718"/>
    <cellStyle name="Input 4 3 6 6 3 2 2" xfId="21719"/>
    <cellStyle name="Input 4 3 6 6 3 3" xfId="21720"/>
    <cellStyle name="Input 4 3 6 6 4" xfId="21721"/>
    <cellStyle name="Input 4 3 6 6 5" xfId="21722"/>
    <cellStyle name="Input 4 3 6 7" xfId="21723"/>
    <cellStyle name="Input 4 3 6 7 2" xfId="21724"/>
    <cellStyle name="Input 4 3 6 7 2 2" xfId="21725"/>
    <cellStyle name="Input 4 3 6 7 3" xfId="21726"/>
    <cellStyle name="Input 4 3 6 7 3 2" xfId="21727"/>
    <cellStyle name="Input 4 3 6 7 3 2 2" xfId="21728"/>
    <cellStyle name="Input 4 3 6 7 3 3" xfId="21729"/>
    <cellStyle name="Input 4 3 6 7 4" xfId="21730"/>
    <cellStyle name="Input 4 3 6 7 5" xfId="21731"/>
    <cellStyle name="Input 4 3 6 8" xfId="21732"/>
    <cellStyle name="Input 4 3 6 8 2" xfId="21733"/>
    <cellStyle name="Input 4 3 6 9" xfId="21734"/>
    <cellStyle name="Input 4 3 6 9 2" xfId="21735"/>
    <cellStyle name="Input 4 3 6 9 2 2" xfId="21736"/>
    <cellStyle name="Input 4 3 6 9 3" xfId="21737"/>
    <cellStyle name="Input 4 3 7" xfId="21738"/>
    <cellStyle name="Input 4 3 7 10" xfId="21739"/>
    <cellStyle name="Input 4 3 7 11" xfId="21740"/>
    <cellStyle name="Input 4 3 7 2" xfId="21741"/>
    <cellStyle name="Input 4 3 7 2 10" xfId="21742"/>
    <cellStyle name="Input 4 3 7 2 2" xfId="21743"/>
    <cellStyle name="Input 4 3 7 2 2 2" xfId="21744"/>
    <cellStyle name="Input 4 3 7 2 2 2 2" xfId="21745"/>
    <cellStyle name="Input 4 3 7 2 2 3" xfId="21746"/>
    <cellStyle name="Input 4 3 7 2 2 3 2" xfId="21747"/>
    <cellStyle name="Input 4 3 7 2 2 3 2 2" xfId="21748"/>
    <cellStyle name="Input 4 3 7 2 2 3 3" xfId="21749"/>
    <cellStyle name="Input 4 3 7 2 2 4" xfId="21750"/>
    <cellStyle name="Input 4 3 7 2 2 5" xfId="21751"/>
    <cellStyle name="Input 4 3 7 2 3" xfId="21752"/>
    <cellStyle name="Input 4 3 7 2 3 2" xfId="21753"/>
    <cellStyle name="Input 4 3 7 2 3 2 2" xfId="21754"/>
    <cellStyle name="Input 4 3 7 2 3 3" xfId="21755"/>
    <cellStyle name="Input 4 3 7 2 3 3 2" xfId="21756"/>
    <cellStyle name="Input 4 3 7 2 3 3 2 2" xfId="21757"/>
    <cellStyle name="Input 4 3 7 2 3 3 3" xfId="21758"/>
    <cellStyle name="Input 4 3 7 2 3 4" xfId="21759"/>
    <cellStyle name="Input 4 3 7 2 3 5" xfId="21760"/>
    <cellStyle name="Input 4 3 7 2 4" xfId="21761"/>
    <cellStyle name="Input 4 3 7 2 4 2" xfId="21762"/>
    <cellStyle name="Input 4 3 7 2 4 2 2" xfId="21763"/>
    <cellStyle name="Input 4 3 7 2 4 3" xfId="21764"/>
    <cellStyle name="Input 4 3 7 2 4 3 2" xfId="21765"/>
    <cellStyle name="Input 4 3 7 2 4 3 2 2" xfId="21766"/>
    <cellStyle name="Input 4 3 7 2 4 3 3" xfId="21767"/>
    <cellStyle name="Input 4 3 7 2 4 4" xfId="21768"/>
    <cellStyle name="Input 4 3 7 2 4 5" xfId="21769"/>
    <cellStyle name="Input 4 3 7 2 5" xfId="21770"/>
    <cellStyle name="Input 4 3 7 2 5 2" xfId="21771"/>
    <cellStyle name="Input 4 3 7 2 5 2 2" xfId="21772"/>
    <cellStyle name="Input 4 3 7 2 5 3" xfId="21773"/>
    <cellStyle name="Input 4 3 7 2 5 3 2" xfId="21774"/>
    <cellStyle name="Input 4 3 7 2 5 3 2 2" xfId="21775"/>
    <cellStyle name="Input 4 3 7 2 5 3 3" xfId="21776"/>
    <cellStyle name="Input 4 3 7 2 5 4" xfId="21777"/>
    <cellStyle name="Input 4 3 7 2 5 5" xfId="21778"/>
    <cellStyle name="Input 4 3 7 2 6" xfId="21779"/>
    <cellStyle name="Input 4 3 7 2 6 2" xfId="21780"/>
    <cellStyle name="Input 4 3 7 2 6 2 2" xfId="21781"/>
    <cellStyle name="Input 4 3 7 2 6 3" xfId="21782"/>
    <cellStyle name="Input 4 3 7 2 6 3 2" xfId="21783"/>
    <cellStyle name="Input 4 3 7 2 6 3 2 2" xfId="21784"/>
    <cellStyle name="Input 4 3 7 2 6 3 3" xfId="21785"/>
    <cellStyle name="Input 4 3 7 2 6 4" xfId="21786"/>
    <cellStyle name="Input 4 3 7 2 6 5" xfId="21787"/>
    <cellStyle name="Input 4 3 7 2 7" xfId="21788"/>
    <cellStyle name="Input 4 3 7 2 7 2" xfId="21789"/>
    <cellStyle name="Input 4 3 7 2 8" xfId="21790"/>
    <cellStyle name="Input 4 3 7 2 8 2" xfId="21791"/>
    <cellStyle name="Input 4 3 7 2 8 2 2" xfId="21792"/>
    <cellStyle name="Input 4 3 7 2 8 3" xfId="21793"/>
    <cellStyle name="Input 4 3 7 2 9" xfId="21794"/>
    <cellStyle name="Input 4 3 7 3" xfId="21795"/>
    <cellStyle name="Input 4 3 7 3 2" xfId="21796"/>
    <cellStyle name="Input 4 3 7 3 2 2" xfId="21797"/>
    <cellStyle name="Input 4 3 7 3 2 2 2" xfId="21798"/>
    <cellStyle name="Input 4 3 7 3 2 3" xfId="21799"/>
    <cellStyle name="Input 4 3 7 3 2 3 2" xfId="21800"/>
    <cellStyle name="Input 4 3 7 3 2 3 2 2" xfId="21801"/>
    <cellStyle name="Input 4 3 7 3 2 3 3" xfId="21802"/>
    <cellStyle name="Input 4 3 7 3 2 4" xfId="21803"/>
    <cellStyle name="Input 4 3 7 3 2 5" xfId="21804"/>
    <cellStyle name="Input 4 3 7 3 3" xfId="21805"/>
    <cellStyle name="Input 4 3 7 3 3 2" xfId="21806"/>
    <cellStyle name="Input 4 3 7 3 4" xfId="21807"/>
    <cellStyle name="Input 4 3 7 3 4 2" xfId="21808"/>
    <cellStyle name="Input 4 3 7 3 4 2 2" xfId="21809"/>
    <cellStyle name="Input 4 3 7 3 4 3" xfId="21810"/>
    <cellStyle name="Input 4 3 7 3 5" xfId="21811"/>
    <cellStyle name="Input 4 3 7 3 6" xfId="21812"/>
    <cellStyle name="Input 4 3 7 4" xfId="21813"/>
    <cellStyle name="Input 4 3 7 4 2" xfId="21814"/>
    <cellStyle name="Input 4 3 7 4 2 2" xfId="21815"/>
    <cellStyle name="Input 4 3 7 4 3" xfId="21816"/>
    <cellStyle name="Input 4 3 7 4 3 2" xfId="21817"/>
    <cellStyle name="Input 4 3 7 4 3 2 2" xfId="21818"/>
    <cellStyle name="Input 4 3 7 4 3 3" xfId="21819"/>
    <cellStyle name="Input 4 3 7 4 4" xfId="21820"/>
    <cellStyle name="Input 4 3 7 4 5" xfId="21821"/>
    <cellStyle name="Input 4 3 7 5" xfId="21822"/>
    <cellStyle name="Input 4 3 7 5 2" xfId="21823"/>
    <cellStyle name="Input 4 3 7 5 2 2" xfId="21824"/>
    <cellStyle name="Input 4 3 7 5 3" xfId="21825"/>
    <cellStyle name="Input 4 3 7 5 3 2" xfId="21826"/>
    <cellStyle name="Input 4 3 7 5 3 2 2" xfId="21827"/>
    <cellStyle name="Input 4 3 7 5 3 3" xfId="21828"/>
    <cellStyle name="Input 4 3 7 5 4" xfId="21829"/>
    <cellStyle name="Input 4 3 7 5 5" xfId="21830"/>
    <cellStyle name="Input 4 3 7 6" xfId="21831"/>
    <cellStyle name="Input 4 3 7 6 2" xfId="21832"/>
    <cellStyle name="Input 4 3 7 6 2 2" xfId="21833"/>
    <cellStyle name="Input 4 3 7 6 3" xfId="21834"/>
    <cellStyle name="Input 4 3 7 6 3 2" xfId="21835"/>
    <cellStyle name="Input 4 3 7 6 3 2 2" xfId="21836"/>
    <cellStyle name="Input 4 3 7 6 3 3" xfId="21837"/>
    <cellStyle name="Input 4 3 7 6 4" xfId="21838"/>
    <cellStyle name="Input 4 3 7 6 5" xfId="21839"/>
    <cellStyle name="Input 4 3 7 7" xfId="21840"/>
    <cellStyle name="Input 4 3 7 7 2" xfId="21841"/>
    <cellStyle name="Input 4 3 7 7 2 2" xfId="21842"/>
    <cellStyle name="Input 4 3 7 7 3" xfId="21843"/>
    <cellStyle name="Input 4 3 7 7 3 2" xfId="21844"/>
    <cellStyle name="Input 4 3 7 7 3 2 2" xfId="21845"/>
    <cellStyle name="Input 4 3 7 7 3 3" xfId="21846"/>
    <cellStyle name="Input 4 3 7 7 4" xfId="21847"/>
    <cellStyle name="Input 4 3 7 7 5" xfId="21848"/>
    <cellStyle name="Input 4 3 7 8" xfId="21849"/>
    <cellStyle name="Input 4 3 7 8 2" xfId="21850"/>
    <cellStyle name="Input 4 3 7 9" xfId="21851"/>
    <cellStyle name="Input 4 3 7 9 2" xfId="21852"/>
    <cellStyle name="Input 4 3 7 9 2 2" xfId="21853"/>
    <cellStyle name="Input 4 3 7 9 3" xfId="21854"/>
    <cellStyle name="Input 4 3 8" xfId="21855"/>
    <cellStyle name="Input 4 3 8 10" xfId="21856"/>
    <cellStyle name="Input 4 3 8 11" xfId="21857"/>
    <cellStyle name="Input 4 3 8 2" xfId="21858"/>
    <cellStyle name="Input 4 3 8 2 10" xfId="21859"/>
    <cellStyle name="Input 4 3 8 2 2" xfId="21860"/>
    <cellStyle name="Input 4 3 8 2 2 2" xfId="21861"/>
    <cellStyle name="Input 4 3 8 2 2 2 2" xfId="21862"/>
    <cellStyle name="Input 4 3 8 2 2 3" xfId="21863"/>
    <cellStyle name="Input 4 3 8 2 2 3 2" xfId="21864"/>
    <cellStyle name="Input 4 3 8 2 2 3 2 2" xfId="21865"/>
    <cellStyle name="Input 4 3 8 2 2 3 3" xfId="21866"/>
    <cellStyle name="Input 4 3 8 2 2 4" xfId="21867"/>
    <cellStyle name="Input 4 3 8 2 2 5" xfId="21868"/>
    <cellStyle name="Input 4 3 8 2 3" xfId="21869"/>
    <cellStyle name="Input 4 3 8 2 3 2" xfId="21870"/>
    <cellStyle name="Input 4 3 8 2 3 2 2" xfId="21871"/>
    <cellStyle name="Input 4 3 8 2 3 3" xfId="21872"/>
    <cellStyle name="Input 4 3 8 2 3 3 2" xfId="21873"/>
    <cellStyle name="Input 4 3 8 2 3 3 2 2" xfId="21874"/>
    <cellStyle name="Input 4 3 8 2 3 3 3" xfId="21875"/>
    <cellStyle name="Input 4 3 8 2 3 4" xfId="21876"/>
    <cellStyle name="Input 4 3 8 2 3 5" xfId="21877"/>
    <cellStyle name="Input 4 3 8 2 4" xfId="21878"/>
    <cellStyle name="Input 4 3 8 2 4 2" xfId="21879"/>
    <cellStyle name="Input 4 3 8 2 4 2 2" xfId="21880"/>
    <cellStyle name="Input 4 3 8 2 4 3" xfId="21881"/>
    <cellStyle name="Input 4 3 8 2 4 3 2" xfId="21882"/>
    <cellStyle name="Input 4 3 8 2 4 3 2 2" xfId="21883"/>
    <cellStyle name="Input 4 3 8 2 4 3 3" xfId="21884"/>
    <cellStyle name="Input 4 3 8 2 4 4" xfId="21885"/>
    <cellStyle name="Input 4 3 8 2 4 5" xfId="21886"/>
    <cellStyle name="Input 4 3 8 2 5" xfId="21887"/>
    <cellStyle name="Input 4 3 8 2 5 2" xfId="21888"/>
    <cellStyle name="Input 4 3 8 2 5 2 2" xfId="21889"/>
    <cellStyle name="Input 4 3 8 2 5 3" xfId="21890"/>
    <cellStyle name="Input 4 3 8 2 5 3 2" xfId="21891"/>
    <cellStyle name="Input 4 3 8 2 5 3 2 2" xfId="21892"/>
    <cellStyle name="Input 4 3 8 2 5 3 3" xfId="21893"/>
    <cellStyle name="Input 4 3 8 2 5 4" xfId="21894"/>
    <cellStyle name="Input 4 3 8 2 5 5" xfId="21895"/>
    <cellStyle name="Input 4 3 8 2 6" xfId="21896"/>
    <cellStyle name="Input 4 3 8 2 6 2" xfId="21897"/>
    <cellStyle name="Input 4 3 8 2 6 2 2" xfId="21898"/>
    <cellStyle name="Input 4 3 8 2 6 3" xfId="21899"/>
    <cellStyle name="Input 4 3 8 2 6 3 2" xfId="21900"/>
    <cellStyle name="Input 4 3 8 2 6 3 2 2" xfId="21901"/>
    <cellStyle name="Input 4 3 8 2 6 3 3" xfId="21902"/>
    <cellStyle name="Input 4 3 8 2 6 4" xfId="21903"/>
    <cellStyle name="Input 4 3 8 2 6 5" xfId="21904"/>
    <cellStyle name="Input 4 3 8 2 7" xfId="21905"/>
    <cellStyle name="Input 4 3 8 2 7 2" xfId="21906"/>
    <cellStyle name="Input 4 3 8 2 8" xfId="21907"/>
    <cellStyle name="Input 4 3 8 2 8 2" xfId="21908"/>
    <cellStyle name="Input 4 3 8 2 8 2 2" xfId="21909"/>
    <cellStyle name="Input 4 3 8 2 8 3" xfId="21910"/>
    <cellStyle name="Input 4 3 8 2 9" xfId="21911"/>
    <cellStyle name="Input 4 3 8 3" xfId="21912"/>
    <cellStyle name="Input 4 3 8 3 2" xfId="21913"/>
    <cellStyle name="Input 4 3 8 3 2 2" xfId="21914"/>
    <cellStyle name="Input 4 3 8 3 2 2 2" xfId="21915"/>
    <cellStyle name="Input 4 3 8 3 2 3" xfId="21916"/>
    <cellStyle name="Input 4 3 8 3 2 3 2" xfId="21917"/>
    <cellStyle name="Input 4 3 8 3 2 3 2 2" xfId="21918"/>
    <cellStyle name="Input 4 3 8 3 2 3 3" xfId="21919"/>
    <cellStyle name="Input 4 3 8 3 2 4" xfId="21920"/>
    <cellStyle name="Input 4 3 8 3 2 5" xfId="21921"/>
    <cellStyle name="Input 4 3 8 3 3" xfId="21922"/>
    <cellStyle name="Input 4 3 8 3 3 2" xfId="21923"/>
    <cellStyle name="Input 4 3 8 3 4" xfId="21924"/>
    <cellStyle name="Input 4 3 8 3 4 2" xfId="21925"/>
    <cellStyle name="Input 4 3 8 3 4 2 2" xfId="21926"/>
    <cellStyle name="Input 4 3 8 3 4 3" xfId="21927"/>
    <cellStyle name="Input 4 3 8 3 5" xfId="21928"/>
    <cellStyle name="Input 4 3 8 3 6" xfId="21929"/>
    <cellStyle name="Input 4 3 8 4" xfId="21930"/>
    <cellStyle name="Input 4 3 8 4 2" xfId="21931"/>
    <cellStyle name="Input 4 3 8 4 2 2" xfId="21932"/>
    <cellStyle name="Input 4 3 8 4 3" xfId="21933"/>
    <cellStyle name="Input 4 3 8 4 3 2" xfId="21934"/>
    <cellStyle name="Input 4 3 8 4 3 2 2" xfId="21935"/>
    <cellStyle name="Input 4 3 8 4 3 3" xfId="21936"/>
    <cellStyle name="Input 4 3 8 4 4" xfId="21937"/>
    <cellStyle name="Input 4 3 8 4 5" xfId="21938"/>
    <cellStyle name="Input 4 3 8 5" xfId="21939"/>
    <cellStyle name="Input 4 3 8 5 2" xfId="21940"/>
    <cellStyle name="Input 4 3 8 5 2 2" xfId="21941"/>
    <cellStyle name="Input 4 3 8 5 3" xfId="21942"/>
    <cellStyle name="Input 4 3 8 5 3 2" xfId="21943"/>
    <cellStyle name="Input 4 3 8 5 3 2 2" xfId="21944"/>
    <cellStyle name="Input 4 3 8 5 3 3" xfId="21945"/>
    <cellStyle name="Input 4 3 8 5 4" xfId="21946"/>
    <cellStyle name="Input 4 3 8 5 5" xfId="21947"/>
    <cellStyle name="Input 4 3 8 6" xfId="21948"/>
    <cellStyle name="Input 4 3 8 6 2" xfId="21949"/>
    <cellStyle name="Input 4 3 8 6 2 2" xfId="21950"/>
    <cellStyle name="Input 4 3 8 6 3" xfId="21951"/>
    <cellStyle name="Input 4 3 8 6 3 2" xfId="21952"/>
    <cellStyle name="Input 4 3 8 6 3 2 2" xfId="21953"/>
    <cellStyle name="Input 4 3 8 6 3 3" xfId="21954"/>
    <cellStyle name="Input 4 3 8 6 4" xfId="21955"/>
    <cellStyle name="Input 4 3 8 6 5" xfId="21956"/>
    <cellStyle name="Input 4 3 8 7" xfId="21957"/>
    <cellStyle name="Input 4 3 8 7 2" xfId="21958"/>
    <cellStyle name="Input 4 3 8 7 2 2" xfId="21959"/>
    <cellStyle name="Input 4 3 8 7 3" xfId="21960"/>
    <cellStyle name="Input 4 3 8 7 3 2" xfId="21961"/>
    <cellStyle name="Input 4 3 8 7 3 2 2" xfId="21962"/>
    <cellStyle name="Input 4 3 8 7 3 3" xfId="21963"/>
    <cellStyle name="Input 4 3 8 7 4" xfId="21964"/>
    <cellStyle name="Input 4 3 8 7 5" xfId="21965"/>
    <cellStyle name="Input 4 3 8 8" xfId="21966"/>
    <cellStyle name="Input 4 3 8 8 2" xfId="21967"/>
    <cellStyle name="Input 4 3 8 9" xfId="21968"/>
    <cellStyle name="Input 4 3 8 9 2" xfId="21969"/>
    <cellStyle name="Input 4 3 8 9 2 2" xfId="21970"/>
    <cellStyle name="Input 4 3 8 9 3" xfId="21971"/>
    <cellStyle name="Input 4 3 9" xfId="21972"/>
    <cellStyle name="Input 4 3 9 10" xfId="21973"/>
    <cellStyle name="Input 4 3 9 2" xfId="21974"/>
    <cellStyle name="Input 4 3 9 2 2" xfId="21975"/>
    <cellStyle name="Input 4 3 9 2 2 2" xfId="21976"/>
    <cellStyle name="Input 4 3 9 2 3" xfId="21977"/>
    <cellStyle name="Input 4 3 9 2 3 2" xfId="21978"/>
    <cellStyle name="Input 4 3 9 2 3 2 2" xfId="21979"/>
    <cellStyle name="Input 4 3 9 2 3 3" xfId="21980"/>
    <cellStyle name="Input 4 3 9 2 4" xfId="21981"/>
    <cellStyle name="Input 4 3 9 2 5" xfId="21982"/>
    <cellStyle name="Input 4 3 9 3" xfId="21983"/>
    <cellStyle name="Input 4 3 9 3 2" xfId="21984"/>
    <cellStyle name="Input 4 3 9 3 2 2" xfId="21985"/>
    <cellStyle name="Input 4 3 9 3 3" xfId="21986"/>
    <cellStyle name="Input 4 3 9 3 3 2" xfId="21987"/>
    <cellStyle name="Input 4 3 9 3 3 2 2" xfId="21988"/>
    <cellStyle name="Input 4 3 9 3 3 3" xfId="21989"/>
    <cellStyle name="Input 4 3 9 3 4" xfId="21990"/>
    <cellStyle name="Input 4 3 9 3 5" xfId="21991"/>
    <cellStyle name="Input 4 3 9 4" xfId="21992"/>
    <cellStyle name="Input 4 3 9 4 2" xfId="21993"/>
    <cellStyle name="Input 4 3 9 4 2 2" xfId="21994"/>
    <cellStyle name="Input 4 3 9 4 3" xfId="21995"/>
    <cellStyle name="Input 4 3 9 4 3 2" xfId="21996"/>
    <cellStyle name="Input 4 3 9 4 3 2 2" xfId="21997"/>
    <cellStyle name="Input 4 3 9 4 3 3" xfId="21998"/>
    <cellStyle name="Input 4 3 9 4 4" xfId="21999"/>
    <cellStyle name="Input 4 3 9 4 5" xfId="22000"/>
    <cellStyle name="Input 4 3 9 5" xfId="22001"/>
    <cellStyle name="Input 4 3 9 5 2" xfId="22002"/>
    <cellStyle name="Input 4 3 9 5 2 2" xfId="22003"/>
    <cellStyle name="Input 4 3 9 5 3" xfId="22004"/>
    <cellStyle name="Input 4 3 9 5 3 2" xfId="22005"/>
    <cellStyle name="Input 4 3 9 5 3 2 2" xfId="22006"/>
    <cellStyle name="Input 4 3 9 5 3 3" xfId="22007"/>
    <cellStyle name="Input 4 3 9 5 4" xfId="22008"/>
    <cellStyle name="Input 4 3 9 5 5" xfId="22009"/>
    <cellStyle name="Input 4 3 9 6" xfId="22010"/>
    <cellStyle name="Input 4 3 9 6 2" xfId="22011"/>
    <cellStyle name="Input 4 3 9 6 2 2" xfId="22012"/>
    <cellStyle name="Input 4 3 9 6 3" xfId="22013"/>
    <cellStyle name="Input 4 3 9 6 3 2" xfId="22014"/>
    <cellStyle name="Input 4 3 9 6 3 2 2" xfId="22015"/>
    <cellStyle name="Input 4 3 9 6 3 3" xfId="22016"/>
    <cellStyle name="Input 4 3 9 6 4" xfId="22017"/>
    <cellStyle name="Input 4 3 9 6 5" xfId="22018"/>
    <cellStyle name="Input 4 3 9 7" xfId="22019"/>
    <cellStyle name="Input 4 3 9 7 2" xfId="22020"/>
    <cellStyle name="Input 4 3 9 8" xfId="22021"/>
    <cellStyle name="Input 4 3 9 8 2" xfId="22022"/>
    <cellStyle name="Input 4 3 9 8 2 2" xfId="22023"/>
    <cellStyle name="Input 4 3 9 8 3" xfId="22024"/>
    <cellStyle name="Input 4 3 9 9" xfId="22025"/>
    <cellStyle name="Input 4 3_Subsidy" xfId="22026"/>
    <cellStyle name="Input 4 30" xfId="22027"/>
    <cellStyle name="Input 4 30 2" xfId="22028"/>
    <cellStyle name="Input 4 30 2 2" xfId="22029"/>
    <cellStyle name="Input 4 30 2 2 2" xfId="22030"/>
    <cellStyle name="Input 4 30 2 3" xfId="22031"/>
    <cellStyle name="Input 4 30 3" xfId="22032"/>
    <cellStyle name="Input 4 30 4" xfId="22033"/>
    <cellStyle name="Input 4 31" xfId="22034"/>
    <cellStyle name="Input 4 31 2" xfId="22035"/>
    <cellStyle name="Input 4 31 2 2" xfId="22036"/>
    <cellStyle name="Input 4 31 2 2 2" xfId="22037"/>
    <cellStyle name="Input 4 31 2 3" xfId="22038"/>
    <cellStyle name="Input 4 31 3" xfId="22039"/>
    <cellStyle name="Input 4 31 4" xfId="22040"/>
    <cellStyle name="Input 4 32" xfId="22041"/>
    <cellStyle name="Input 4 32 2" xfId="22042"/>
    <cellStyle name="Input 4 32 2 2" xfId="22043"/>
    <cellStyle name="Input 4 32 2 2 2" xfId="22044"/>
    <cellStyle name="Input 4 32 2 3" xfId="22045"/>
    <cellStyle name="Input 4 32 3" xfId="22046"/>
    <cellStyle name="Input 4 32 4" xfId="22047"/>
    <cellStyle name="Input 4 33" xfId="22048"/>
    <cellStyle name="Input 4 33 2" xfId="22049"/>
    <cellStyle name="Input 4 33 2 2" xfId="22050"/>
    <cellStyle name="Input 4 33 2 2 2" xfId="22051"/>
    <cellStyle name="Input 4 33 2 3" xfId="22052"/>
    <cellStyle name="Input 4 33 3" xfId="22053"/>
    <cellStyle name="Input 4 33 4" xfId="22054"/>
    <cellStyle name="Input 4 34" xfId="22055"/>
    <cellStyle name="Input 4 34 2" xfId="22056"/>
    <cellStyle name="Input 4 34 2 2" xfId="22057"/>
    <cellStyle name="Input 4 34 2 2 2" xfId="22058"/>
    <cellStyle name="Input 4 34 2 3" xfId="22059"/>
    <cellStyle name="Input 4 34 3" xfId="22060"/>
    <cellStyle name="Input 4 34 4" xfId="22061"/>
    <cellStyle name="Input 4 35" xfId="22062"/>
    <cellStyle name="Input 4 35 2" xfId="22063"/>
    <cellStyle name="Input 4 35 2 2" xfId="22064"/>
    <cellStyle name="Input 4 35 2 2 2" xfId="22065"/>
    <cellStyle name="Input 4 35 2 3" xfId="22066"/>
    <cellStyle name="Input 4 35 3" xfId="22067"/>
    <cellStyle name="Input 4 35 4" xfId="22068"/>
    <cellStyle name="Input 4 36" xfId="22069"/>
    <cellStyle name="Input 4 36 2" xfId="22070"/>
    <cellStyle name="Input 4 36 2 2" xfId="22071"/>
    <cellStyle name="Input 4 36 2 2 2" xfId="22072"/>
    <cellStyle name="Input 4 36 2 3" xfId="22073"/>
    <cellStyle name="Input 4 36 3" xfId="22074"/>
    <cellStyle name="Input 4 36 4" xfId="22075"/>
    <cellStyle name="Input 4 37" xfId="22076"/>
    <cellStyle name="Input 4 37 2" xfId="22077"/>
    <cellStyle name="Input 4 37 2 2" xfId="22078"/>
    <cellStyle name="Input 4 37 2 2 2" xfId="22079"/>
    <cellStyle name="Input 4 37 2 3" xfId="22080"/>
    <cellStyle name="Input 4 37 3" xfId="22081"/>
    <cellStyle name="Input 4 37 4" xfId="22082"/>
    <cellStyle name="Input 4 38" xfId="22083"/>
    <cellStyle name="Input 4 38 2" xfId="22084"/>
    <cellStyle name="Input 4 38 2 2" xfId="22085"/>
    <cellStyle name="Input 4 38 2 2 2" xfId="22086"/>
    <cellStyle name="Input 4 38 2 3" xfId="22087"/>
    <cellStyle name="Input 4 38 3" xfId="22088"/>
    <cellStyle name="Input 4 38 4" xfId="22089"/>
    <cellStyle name="Input 4 39" xfId="22090"/>
    <cellStyle name="Input 4 39 2" xfId="22091"/>
    <cellStyle name="Input 4 39 2 2" xfId="22092"/>
    <cellStyle name="Input 4 39 2 2 2" xfId="22093"/>
    <cellStyle name="Input 4 39 2 3" xfId="22094"/>
    <cellStyle name="Input 4 39 3" xfId="22095"/>
    <cellStyle name="Input 4 39 4" xfId="22096"/>
    <cellStyle name="Input 4 4" xfId="22097"/>
    <cellStyle name="Input 4 4 10" xfId="22098"/>
    <cellStyle name="Input 4 4 10 2" xfId="22099"/>
    <cellStyle name="Input 4 4 10 2 2" xfId="22100"/>
    <cellStyle name="Input 4 4 10 2 2 2" xfId="22101"/>
    <cellStyle name="Input 4 4 10 2 3" xfId="22102"/>
    <cellStyle name="Input 4 4 10 2 3 2" xfId="22103"/>
    <cellStyle name="Input 4 4 10 2 3 2 2" xfId="22104"/>
    <cellStyle name="Input 4 4 10 2 3 3" xfId="22105"/>
    <cellStyle name="Input 4 4 10 2 4" xfId="22106"/>
    <cellStyle name="Input 4 4 10 2 5" xfId="22107"/>
    <cellStyle name="Input 4 4 10 3" xfId="22108"/>
    <cellStyle name="Input 4 4 10 3 2" xfId="22109"/>
    <cellStyle name="Input 4 4 10 4" xfId="22110"/>
    <cellStyle name="Input 4 4 10 4 2" xfId="22111"/>
    <cellStyle name="Input 4 4 10 4 2 2" xfId="22112"/>
    <cellStyle name="Input 4 4 10 4 3" xfId="22113"/>
    <cellStyle name="Input 4 4 10 5" xfId="22114"/>
    <cellStyle name="Input 4 4 10 6" xfId="22115"/>
    <cellStyle name="Input 4 4 11" xfId="22116"/>
    <cellStyle name="Input 4 4 11 2" xfId="22117"/>
    <cellStyle name="Input 4 4 11 2 2" xfId="22118"/>
    <cellStyle name="Input 4 4 11 3" xfId="22119"/>
    <cellStyle name="Input 4 4 11 3 2" xfId="22120"/>
    <cellStyle name="Input 4 4 11 3 2 2" xfId="22121"/>
    <cellStyle name="Input 4 4 11 3 3" xfId="22122"/>
    <cellStyle name="Input 4 4 11 4" xfId="22123"/>
    <cellStyle name="Input 4 4 11 5" xfId="22124"/>
    <cellStyle name="Input 4 4 12" xfId="22125"/>
    <cellStyle name="Input 4 4 12 2" xfId="22126"/>
    <cellStyle name="Input 4 4 12 2 2" xfId="22127"/>
    <cellStyle name="Input 4 4 12 3" xfId="22128"/>
    <cellStyle name="Input 4 4 12 3 2" xfId="22129"/>
    <cellStyle name="Input 4 4 12 3 2 2" xfId="22130"/>
    <cellStyle name="Input 4 4 12 3 3" xfId="22131"/>
    <cellStyle name="Input 4 4 12 4" xfId="22132"/>
    <cellStyle name="Input 4 4 12 5" xfId="22133"/>
    <cellStyle name="Input 4 4 13" xfId="22134"/>
    <cellStyle name="Input 4 4 13 2" xfId="22135"/>
    <cellStyle name="Input 4 4 13 2 2" xfId="22136"/>
    <cellStyle name="Input 4 4 13 3" xfId="22137"/>
    <cellStyle name="Input 4 4 13 3 2" xfId="22138"/>
    <cellStyle name="Input 4 4 13 3 2 2" xfId="22139"/>
    <cellStyle name="Input 4 4 13 3 3" xfId="22140"/>
    <cellStyle name="Input 4 4 13 4" xfId="22141"/>
    <cellStyle name="Input 4 4 13 5" xfId="22142"/>
    <cellStyle name="Input 4 4 14" xfId="22143"/>
    <cellStyle name="Input 4 4 14 2" xfId="22144"/>
    <cellStyle name="Input 4 4 14 2 2" xfId="22145"/>
    <cellStyle name="Input 4 4 14 3" xfId="22146"/>
    <cellStyle name="Input 4 4 14 3 2" xfId="22147"/>
    <cellStyle name="Input 4 4 14 3 2 2" xfId="22148"/>
    <cellStyle name="Input 4 4 14 3 3" xfId="22149"/>
    <cellStyle name="Input 4 4 14 4" xfId="22150"/>
    <cellStyle name="Input 4 4 14 5" xfId="22151"/>
    <cellStyle name="Input 4 4 15" xfId="22152"/>
    <cellStyle name="Input 4 4 15 2" xfId="22153"/>
    <cellStyle name="Input 4 4 16" xfId="22154"/>
    <cellStyle name="Input 4 4 16 2" xfId="22155"/>
    <cellStyle name="Input 4 4 16 2 2" xfId="22156"/>
    <cellStyle name="Input 4 4 16 3" xfId="22157"/>
    <cellStyle name="Input 4 4 17" xfId="22158"/>
    <cellStyle name="Input 4 4 18" xfId="22159"/>
    <cellStyle name="Input 4 4 2" xfId="22160"/>
    <cellStyle name="Input 4 4 2 10" xfId="22161"/>
    <cellStyle name="Input 4 4 2 10 2" xfId="22162"/>
    <cellStyle name="Input 4 4 2 10 2 2" xfId="22163"/>
    <cellStyle name="Input 4 4 2 10 3" xfId="22164"/>
    <cellStyle name="Input 4 4 2 11" xfId="22165"/>
    <cellStyle name="Input 4 4 2 12" xfId="22166"/>
    <cellStyle name="Input 4 4 2 2" xfId="22167"/>
    <cellStyle name="Input 4 4 2 2 10" xfId="22168"/>
    <cellStyle name="Input 4 4 2 2 11" xfId="22169"/>
    <cellStyle name="Input 4 4 2 2 2" xfId="22170"/>
    <cellStyle name="Input 4 4 2 2 2 10" xfId="22171"/>
    <cellStyle name="Input 4 4 2 2 2 2" xfId="22172"/>
    <cellStyle name="Input 4 4 2 2 2 2 2" xfId="22173"/>
    <cellStyle name="Input 4 4 2 2 2 2 2 2" xfId="22174"/>
    <cellStyle name="Input 4 4 2 2 2 2 3" xfId="22175"/>
    <cellStyle name="Input 4 4 2 2 2 2 3 2" xfId="22176"/>
    <cellStyle name="Input 4 4 2 2 2 2 3 2 2" xfId="22177"/>
    <cellStyle name="Input 4 4 2 2 2 2 3 3" xfId="22178"/>
    <cellStyle name="Input 4 4 2 2 2 2 4" xfId="22179"/>
    <cellStyle name="Input 4 4 2 2 2 2 5" xfId="22180"/>
    <cellStyle name="Input 4 4 2 2 2 3" xfId="22181"/>
    <cellStyle name="Input 4 4 2 2 2 3 2" xfId="22182"/>
    <cellStyle name="Input 4 4 2 2 2 3 2 2" xfId="22183"/>
    <cellStyle name="Input 4 4 2 2 2 3 3" xfId="22184"/>
    <cellStyle name="Input 4 4 2 2 2 3 3 2" xfId="22185"/>
    <cellStyle name="Input 4 4 2 2 2 3 3 2 2" xfId="22186"/>
    <cellStyle name="Input 4 4 2 2 2 3 3 3" xfId="22187"/>
    <cellStyle name="Input 4 4 2 2 2 3 4" xfId="22188"/>
    <cellStyle name="Input 4 4 2 2 2 3 5" xfId="22189"/>
    <cellStyle name="Input 4 4 2 2 2 4" xfId="22190"/>
    <cellStyle name="Input 4 4 2 2 2 4 2" xfId="22191"/>
    <cellStyle name="Input 4 4 2 2 2 4 2 2" xfId="22192"/>
    <cellStyle name="Input 4 4 2 2 2 4 3" xfId="22193"/>
    <cellStyle name="Input 4 4 2 2 2 4 3 2" xfId="22194"/>
    <cellStyle name="Input 4 4 2 2 2 4 3 2 2" xfId="22195"/>
    <cellStyle name="Input 4 4 2 2 2 4 3 3" xfId="22196"/>
    <cellStyle name="Input 4 4 2 2 2 4 4" xfId="22197"/>
    <cellStyle name="Input 4 4 2 2 2 4 5" xfId="22198"/>
    <cellStyle name="Input 4 4 2 2 2 5" xfId="22199"/>
    <cellStyle name="Input 4 4 2 2 2 5 2" xfId="22200"/>
    <cellStyle name="Input 4 4 2 2 2 5 2 2" xfId="22201"/>
    <cellStyle name="Input 4 4 2 2 2 5 3" xfId="22202"/>
    <cellStyle name="Input 4 4 2 2 2 5 3 2" xfId="22203"/>
    <cellStyle name="Input 4 4 2 2 2 5 3 2 2" xfId="22204"/>
    <cellStyle name="Input 4 4 2 2 2 5 3 3" xfId="22205"/>
    <cellStyle name="Input 4 4 2 2 2 5 4" xfId="22206"/>
    <cellStyle name="Input 4 4 2 2 2 5 5" xfId="22207"/>
    <cellStyle name="Input 4 4 2 2 2 6" xfId="22208"/>
    <cellStyle name="Input 4 4 2 2 2 6 2" xfId="22209"/>
    <cellStyle name="Input 4 4 2 2 2 6 2 2" xfId="22210"/>
    <cellStyle name="Input 4 4 2 2 2 6 3" xfId="22211"/>
    <cellStyle name="Input 4 4 2 2 2 6 3 2" xfId="22212"/>
    <cellStyle name="Input 4 4 2 2 2 6 3 2 2" xfId="22213"/>
    <cellStyle name="Input 4 4 2 2 2 6 3 3" xfId="22214"/>
    <cellStyle name="Input 4 4 2 2 2 6 4" xfId="22215"/>
    <cellStyle name="Input 4 4 2 2 2 6 5" xfId="22216"/>
    <cellStyle name="Input 4 4 2 2 2 7" xfId="22217"/>
    <cellStyle name="Input 4 4 2 2 2 7 2" xfId="22218"/>
    <cellStyle name="Input 4 4 2 2 2 8" xfId="22219"/>
    <cellStyle name="Input 4 4 2 2 2 8 2" xfId="22220"/>
    <cellStyle name="Input 4 4 2 2 2 8 2 2" xfId="22221"/>
    <cellStyle name="Input 4 4 2 2 2 8 3" xfId="22222"/>
    <cellStyle name="Input 4 4 2 2 2 9" xfId="22223"/>
    <cellStyle name="Input 4 4 2 2 3" xfId="22224"/>
    <cellStyle name="Input 4 4 2 2 3 2" xfId="22225"/>
    <cellStyle name="Input 4 4 2 2 3 2 2" xfId="22226"/>
    <cellStyle name="Input 4 4 2 2 3 2 2 2" xfId="22227"/>
    <cellStyle name="Input 4 4 2 2 3 2 3" xfId="22228"/>
    <cellStyle name="Input 4 4 2 2 3 2 3 2" xfId="22229"/>
    <cellStyle name="Input 4 4 2 2 3 2 3 2 2" xfId="22230"/>
    <cellStyle name="Input 4 4 2 2 3 2 3 3" xfId="22231"/>
    <cellStyle name="Input 4 4 2 2 3 2 4" xfId="22232"/>
    <cellStyle name="Input 4 4 2 2 3 2 5" xfId="22233"/>
    <cellStyle name="Input 4 4 2 2 3 3" xfId="22234"/>
    <cellStyle name="Input 4 4 2 2 3 3 2" xfId="22235"/>
    <cellStyle name="Input 4 4 2 2 3 4" xfId="22236"/>
    <cellStyle name="Input 4 4 2 2 3 4 2" xfId="22237"/>
    <cellStyle name="Input 4 4 2 2 3 4 2 2" xfId="22238"/>
    <cellStyle name="Input 4 4 2 2 3 4 3" xfId="22239"/>
    <cellStyle name="Input 4 4 2 2 3 5" xfId="22240"/>
    <cellStyle name="Input 4 4 2 2 3 6" xfId="22241"/>
    <cellStyle name="Input 4 4 2 2 4" xfId="22242"/>
    <cellStyle name="Input 4 4 2 2 4 2" xfId="22243"/>
    <cellStyle name="Input 4 4 2 2 4 2 2" xfId="22244"/>
    <cellStyle name="Input 4 4 2 2 4 3" xfId="22245"/>
    <cellStyle name="Input 4 4 2 2 4 3 2" xfId="22246"/>
    <cellStyle name="Input 4 4 2 2 4 3 2 2" xfId="22247"/>
    <cellStyle name="Input 4 4 2 2 4 3 3" xfId="22248"/>
    <cellStyle name="Input 4 4 2 2 4 4" xfId="22249"/>
    <cellStyle name="Input 4 4 2 2 4 5" xfId="22250"/>
    <cellStyle name="Input 4 4 2 2 5" xfId="22251"/>
    <cellStyle name="Input 4 4 2 2 5 2" xfId="22252"/>
    <cellStyle name="Input 4 4 2 2 5 2 2" xfId="22253"/>
    <cellStyle name="Input 4 4 2 2 5 3" xfId="22254"/>
    <cellStyle name="Input 4 4 2 2 5 3 2" xfId="22255"/>
    <cellStyle name="Input 4 4 2 2 5 3 2 2" xfId="22256"/>
    <cellStyle name="Input 4 4 2 2 5 3 3" xfId="22257"/>
    <cellStyle name="Input 4 4 2 2 5 4" xfId="22258"/>
    <cellStyle name="Input 4 4 2 2 5 5" xfId="22259"/>
    <cellStyle name="Input 4 4 2 2 6" xfId="22260"/>
    <cellStyle name="Input 4 4 2 2 6 2" xfId="22261"/>
    <cellStyle name="Input 4 4 2 2 6 2 2" xfId="22262"/>
    <cellStyle name="Input 4 4 2 2 6 3" xfId="22263"/>
    <cellStyle name="Input 4 4 2 2 6 3 2" xfId="22264"/>
    <cellStyle name="Input 4 4 2 2 6 3 2 2" xfId="22265"/>
    <cellStyle name="Input 4 4 2 2 6 3 3" xfId="22266"/>
    <cellStyle name="Input 4 4 2 2 6 4" xfId="22267"/>
    <cellStyle name="Input 4 4 2 2 6 5" xfId="22268"/>
    <cellStyle name="Input 4 4 2 2 7" xfId="22269"/>
    <cellStyle name="Input 4 4 2 2 7 2" xfId="22270"/>
    <cellStyle name="Input 4 4 2 2 7 2 2" xfId="22271"/>
    <cellStyle name="Input 4 4 2 2 7 3" xfId="22272"/>
    <cellStyle name="Input 4 4 2 2 7 3 2" xfId="22273"/>
    <cellStyle name="Input 4 4 2 2 7 3 2 2" xfId="22274"/>
    <cellStyle name="Input 4 4 2 2 7 3 3" xfId="22275"/>
    <cellStyle name="Input 4 4 2 2 7 4" xfId="22276"/>
    <cellStyle name="Input 4 4 2 2 7 5" xfId="22277"/>
    <cellStyle name="Input 4 4 2 2 8" xfId="22278"/>
    <cellStyle name="Input 4 4 2 2 8 2" xfId="22279"/>
    <cellStyle name="Input 4 4 2 2 9" xfId="22280"/>
    <cellStyle name="Input 4 4 2 2 9 2" xfId="22281"/>
    <cellStyle name="Input 4 4 2 2 9 2 2" xfId="22282"/>
    <cellStyle name="Input 4 4 2 2 9 3" xfId="22283"/>
    <cellStyle name="Input 4 4 2 3" xfId="22284"/>
    <cellStyle name="Input 4 4 2 3 10" xfId="22285"/>
    <cellStyle name="Input 4 4 2 3 2" xfId="22286"/>
    <cellStyle name="Input 4 4 2 3 2 2" xfId="22287"/>
    <cellStyle name="Input 4 4 2 3 2 2 2" xfId="22288"/>
    <cellStyle name="Input 4 4 2 3 2 3" xfId="22289"/>
    <cellStyle name="Input 4 4 2 3 2 3 2" xfId="22290"/>
    <cellStyle name="Input 4 4 2 3 2 3 2 2" xfId="22291"/>
    <cellStyle name="Input 4 4 2 3 2 3 3" xfId="22292"/>
    <cellStyle name="Input 4 4 2 3 2 4" xfId="22293"/>
    <cellStyle name="Input 4 4 2 3 2 5" xfId="22294"/>
    <cellStyle name="Input 4 4 2 3 3" xfId="22295"/>
    <cellStyle name="Input 4 4 2 3 3 2" xfId="22296"/>
    <cellStyle name="Input 4 4 2 3 3 2 2" xfId="22297"/>
    <cellStyle name="Input 4 4 2 3 3 3" xfId="22298"/>
    <cellStyle name="Input 4 4 2 3 3 3 2" xfId="22299"/>
    <cellStyle name="Input 4 4 2 3 3 3 2 2" xfId="22300"/>
    <cellStyle name="Input 4 4 2 3 3 3 3" xfId="22301"/>
    <cellStyle name="Input 4 4 2 3 3 4" xfId="22302"/>
    <cellStyle name="Input 4 4 2 3 3 5" xfId="22303"/>
    <cellStyle name="Input 4 4 2 3 4" xfId="22304"/>
    <cellStyle name="Input 4 4 2 3 4 2" xfId="22305"/>
    <cellStyle name="Input 4 4 2 3 4 2 2" xfId="22306"/>
    <cellStyle name="Input 4 4 2 3 4 3" xfId="22307"/>
    <cellStyle name="Input 4 4 2 3 4 3 2" xfId="22308"/>
    <cellStyle name="Input 4 4 2 3 4 3 2 2" xfId="22309"/>
    <cellStyle name="Input 4 4 2 3 4 3 3" xfId="22310"/>
    <cellStyle name="Input 4 4 2 3 4 4" xfId="22311"/>
    <cellStyle name="Input 4 4 2 3 4 5" xfId="22312"/>
    <cellStyle name="Input 4 4 2 3 5" xfId="22313"/>
    <cellStyle name="Input 4 4 2 3 5 2" xfId="22314"/>
    <cellStyle name="Input 4 4 2 3 5 2 2" xfId="22315"/>
    <cellStyle name="Input 4 4 2 3 5 3" xfId="22316"/>
    <cellStyle name="Input 4 4 2 3 5 3 2" xfId="22317"/>
    <cellStyle name="Input 4 4 2 3 5 3 2 2" xfId="22318"/>
    <cellStyle name="Input 4 4 2 3 5 3 3" xfId="22319"/>
    <cellStyle name="Input 4 4 2 3 5 4" xfId="22320"/>
    <cellStyle name="Input 4 4 2 3 5 5" xfId="22321"/>
    <cellStyle name="Input 4 4 2 3 6" xfId="22322"/>
    <cellStyle name="Input 4 4 2 3 6 2" xfId="22323"/>
    <cellStyle name="Input 4 4 2 3 6 2 2" xfId="22324"/>
    <cellStyle name="Input 4 4 2 3 6 3" xfId="22325"/>
    <cellStyle name="Input 4 4 2 3 6 3 2" xfId="22326"/>
    <cellStyle name="Input 4 4 2 3 6 3 2 2" xfId="22327"/>
    <cellStyle name="Input 4 4 2 3 6 3 3" xfId="22328"/>
    <cellStyle name="Input 4 4 2 3 6 4" xfId="22329"/>
    <cellStyle name="Input 4 4 2 3 6 5" xfId="22330"/>
    <cellStyle name="Input 4 4 2 3 7" xfId="22331"/>
    <cellStyle name="Input 4 4 2 3 7 2" xfId="22332"/>
    <cellStyle name="Input 4 4 2 3 8" xfId="22333"/>
    <cellStyle name="Input 4 4 2 3 8 2" xfId="22334"/>
    <cellStyle name="Input 4 4 2 3 8 2 2" xfId="22335"/>
    <cellStyle name="Input 4 4 2 3 8 3" xfId="22336"/>
    <cellStyle name="Input 4 4 2 3 9" xfId="22337"/>
    <cellStyle name="Input 4 4 2 4" xfId="22338"/>
    <cellStyle name="Input 4 4 2 4 2" xfId="22339"/>
    <cellStyle name="Input 4 4 2 4 2 2" xfId="22340"/>
    <cellStyle name="Input 4 4 2 4 2 2 2" xfId="22341"/>
    <cellStyle name="Input 4 4 2 4 2 3" xfId="22342"/>
    <cellStyle name="Input 4 4 2 4 2 3 2" xfId="22343"/>
    <cellStyle name="Input 4 4 2 4 2 3 2 2" xfId="22344"/>
    <cellStyle name="Input 4 4 2 4 2 3 3" xfId="22345"/>
    <cellStyle name="Input 4 4 2 4 2 4" xfId="22346"/>
    <cellStyle name="Input 4 4 2 4 2 5" xfId="22347"/>
    <cellStyle name="Input 4 4 2 4 3" xfId="22348"/>
    <cellStyle name="Input 4 4 2 4 3 2" xfId="22349"/>
    <cellStyle name="Input 4 4 2 4 4" xfId="22350"/>
    <cellStyle name="Input 4 4 2 4 4 2" xfId="22351"/>
    <cellStyle name="Input 4 4 2 4 4 2 2" xfId="22352"/>
    <cellStyle name="Input 4 4 2 4 4 3" xfId="22353"/>
    <cellStyle name="Input 4 4 2 4 5" xfId="22354"/>
    <cellStyle name="Input 4 4 2 4 6" xfId="22355"/>
    <cellStyle name="Input 4 4 2 5" xfId="22356"/>
    <cellStyle name="Input 4 4 2 5 2" xfId="22357"/>
    <cellStyle name="Input 4 4 2 5 2 2" xfId="22358"/>
    <cellStyle name="Input 4 4 2 5 3" xfId="22359"/>
    <cellStyle name="Input 4 4 2 5 3 2" xfId="22360"/>
    <cellStyle name="Input 4 4 2 5 3 2 2" xfId="22361"/>
    <cellStyle name="Input 4 4 2 5 3 3" xfId="22362"/>
    <cellStyle name="Input 4 4 2 5 4" xfId="22363"/>
    <cellStyle name="Input 4 4 2 5 5" xfId="22364"/>
    <cellStyle name="Input 4 4 2 6" xfId="22365"/>
    <cellStyle name="Input 4 4 2 6 2" xfId="22366"/>
    <cellStyle name="Input 4 4 2 6 2 2" xfId="22367"/>
    <cellStyle name="Input 4 4 2 6 3" xfId="22368"/>
    <cellStyle name="Input 4 4 2 6 3 2" xfId="22369"/>
    <cellStyle name="Input 4 4 2 6 3 2 2" xfId="22370"/>
    <cellStyle name="Input 4 4 2 6 3 3" xfId="22371"/>
    <cellStyle name="Input 4 4 2 6 4" xfId="22372"/>
    <cellStyle name="Input 4 4 2 6 5" xfId="22373"/>
    <cellStyle name="Input 4 4 2 7" xfId="22374"/>
    <cellStyle name="Input 4 4 2 7 2" xfId="22375"/>
    <cellStyle name="Input 4 4 2 7 2 2" xfId="22376"/>
    <cellStyle name="Input 4 4 2 7 3" xfId="22377"/>
    <cellStyle name="Input 4 4 2 7 3 2" xfId="22378"/>
    <cellStyle name="Input 4 4 2 7 3 2 2" xfId="22379"/>
    <cellStyle name="Input 4 4 2 7 3 3" xfId="22380"/>
    <cellStyle name="Input 4 4 2 7 4" xfId="22381"/>
    <cellStyle name="Input 4 4 2 7 5" xfId="22382"/>
    <cellStyle name="Input 4 4 2 8" xfId="22383"/>
    <cellStyle name="Input 4 4 2 8 2" xfId="22384"/>
    <cellStyle name="Input 4 4 2 8 2 2" xfId="22385"/>
    <cellStyle name="Input 4 4 2 8 3" xfId="22386"/>
    <cellStyle name="Input 4 4 2 8 3 2" xfId="22387"/>
    <cellStyle name="Input 4 4 2 8 3 2 2" xfId="22388"/>
    <cellStyle name="Input 4 4 2 8 3 3" xfId="22389"/>
    <cellStyle name="Input 4 4 2 8 4" xfId="22390"/>
    <cellStyle name="Input 4 4 2 8 5" xfId="22391"/>
    <cellStyle name="Input 4 4 2 9" xfId="22392"/>
    <cellStyle name="Input 4 4 2 9 2" xfId="22393"/>
    <cellStyle name="Input 4 4 2_Subsidy" xfId="22394"/>
    <cellStyle name="Input 4 4 3" xfId="22395"/>
    <cellStyle name="Input 4 4 3 10" xfId="22396"/>
    <cellStyle name="Input 4 4 3 11" xfId="22397"/>
    <cellStyle name="Input 4 4 3 2" xfId="22398"/>
    <cellStyle name="Input 4 4 3 2 10" xfId="22399"/>
    <cellStyle name="Input 4 4 3 2 2" xfId="22400"/>
    <cellStyle name="Input 4 4 3 2 2 2" xfId="22401"/>
    <cellStyle name="Input 4 4 3 2 2 2 2" xfId="22402"/>
    <cellStyle name="Input 4 4 3 2 2 3" xfId="22403"/>
    <cellStyle name="Input 4 4 3 2 2 3 2" xfId="22404"/>
    <cellStyle name="Input 4 4 3 2 2 3 2 2" xfId="22405"/>
    <cellStyle name="Input 4 4 3 2 2 3 3" xfId="22406"/>
    <cellStyle name="Input 4 4 3 2 2 4" xfId="22407"/>
    <cellStyle name="Input 4 4 3 2 2 5" xfId="22408"/>
    <cellStyle name="Input 4 4 3 2 3" xfId="22409"/>
    <cellStyle name="Input 4 4 3 2 3 2" xfId="22410"/>
    <cellStyle name="Input 4 4 3 2 3 2 2" xfId="22411"/>
    <cellStyle name="Input 4 4 3 2 3 3" xfId="22412"/>
    <cellStyle name="Input 4 4 3 2 3 3 2" xfId="22413"/>
    <cellStyle name="Input 4 4 3 2 3 3 2 2" xfId="22414"/>
    <cellStyle name="Input 4 4 3 2 3 3 3" xfId="22415"/>
    <cellStyle name="Input 4 4 3 2 3 4" xfId="22416"/>
    <cellStyle name="Input 4 4 3 2 3 5" xfId="22417"/>
    <cellStyle name="Input 4 4 3 2 4" xfId="22418"/>
    <cellStyle name="Input 4 4 3 2 4 2" xfId="22419"/>
    <cellStyle name="Input 4 4 3 2 4 2 2" xfId="22420"/>
    <cellStyle name="Input 4 4 3 2 4 3" xfId="22421"/>
    <cellStyle name="Input 4 4 3 2 4 3 2" xfId="22422"/>
    <cellStyle name="Input 4 4 3 2 4 3 2 2" xfId="22423"/>
    <cellStyle name="Input 4 4 3 2 4 3 3" xfId="22424"/>
    <cellStyle name="Input 4 4 3 2 4 4" xfId="22425"/>
    <cellStyle name="Input 4 4 3 2 4 5" xfId="22426"/>
    <cellStyle name="Input 4 4 3 2 5" xfId="22427"/>
    <cellStyle name="Input 4 4 3 2 5 2" xfId="22428"/>
    <cellStyle name="Input 4 4 3 2 5 2 2" xfId="22429"/>
    <cellStyle name="Input 4 4 3 2 5 3" xfId="22430"/>
    <cellStyle name="Input 4 4 3 2 5 3 2" xfId="22431"/>
    <cellStyle name="Input 4 4 3 2 5 3 2 2" xfId="22432"/>
    <cellStyle name="Input 4 4 3 2 5 3 3" xfId="22433"/>
    <cellStyle name="Input 4 4 3 2 5 4" xfId="22434"/>
    <cellStyle name="Input 4 4 3 2 5 5" xfId="22435"/>
    <cellStyle name="Input 4 4 3 2 6" xfId="22436"/>
    <cellStyle name="Input 4 4 3 2 6 2" xfId="22437"/>
    <cellStyle name="Input 4 4 3 2 6 2 2" xfId="22438"/>
    <cellStyle name="Input 4 4 3 2 6 3" xfId="22439"/>
    <cellStyle name="Input 4 4 3 2 6 3 2" xfId="22440"/>
    <cellStyle name="Input 4 4 3 2 6 3 2 2" xfId="22441"/>
    <cellStyle name="Input 4 4 3 2 6 3 3" xfId="22442"/>
    <cellStyle name="Input 4 4 3 2 6 4" xfId="22443"/>
    <cellStyle name="Input 4 4 3 2 6 5" xfId="22444"/>
    <cellStyle name="Input 4 4 3 2 7" xfId="22445"/>
    <cellStyle name="Input 4 4 3 2 7 2" xfId="22446"/>
    <cellStyle name="Input 4 4 3 2 8" xfId="22447"/>
    <cellStyle name="Input 4 4 3 2 8 2" xfId="22448"/>
    <cellStyle name="Input 4 4 3 2 8 2 2" xfId="22449"/>
    <cellStyle name="Input 4 4 3 2 8 3" xfId="22450"/>
    <cellStyle name="Input 4 4 3 2 9" xfId="22451"/>
    <cellStyle name="Input 4 4 3 3" xfId="22452"/>
    <cellStyle name="Input 4 4 3 3 2" xfId="22453"/>
    <cellStyle name="Input 4 4 3 3 2 2" xfId="22454"/>
    <cellStyle name="Input 4 4 3 3 2 2 2" xfId="22455"/>
    <cellStyle name="Input 4 4 3 3 2 3" xfId="22456"/>
    <cellStyle name="Input 4 4 3 3 2 3 2" xfId="22457"/>
    <cellStyle name="Input 4 4 3 3 2 3 2 2" xfId="22458"/>
    <cellStyle name="Input 4 4 3 3 2 3 3" xfId="22459"/>
    <cellStyle name="Input 4 4 3 3 2 4" xfId="22460"/>
    <cellStyle name="Input 4 4 3 3 2 5" xfId="22461"/>
    <cellStyle name="Input 4 4 3 3 3" xfId="22462"/>
    <cellStyle name="Input 4 4 3 3 3 2" xfId="22463"/>
    <cellStyle name="Input 4 4 3 3 4" xfId="22464"/>
    <cellStyle name="Input 4 4 3 3 4 2" xfId="22465"/>
    <cellStyle name="Input 4 4 3 3 4 2 2" xfId="22466"/>
    <cellStyle name="Input 4 4 3 3 4 3" xfId="22467"/>
    <cellStyle name="Input 4 4 3 3 5" xfId="22468"/>
    <cellStyle name="Input 4 4 3 3 6" xfId="22469"/>
    <cellStyle name="Input 4 4 3 4" xfId="22470"/>
    <cellStyle name="Input 4 4 3 4 2" xfId="22471"/>
    <cellStyle name="Input 4 4 3 4 2 2" xfId="22472"/>
    <cellStyle name="Input 4 4 3 4 3" xfId="22473"/>
    <cellStyle name="Input 4 4 3 4 3 2" xfId="22474"/>
    <cellStyle name="Input 4 4 3 4 3 2 2" xfId="22475"/>
    <cellStyle name="Input 4 4 3 4 3 3" xfId="22476"/>
    <cellStyle name="Input 4 4 3 4 4" xfId="22477"/>
    <cellStyle name="Input 4 4 3 4 5" xfId="22478"/>
    <cellStyle name="Input 4 4 3 5" xfId="22479"/>
    <cellStyle name="Input 4 4 3 5 2" xfId="22480"/>
    <cellStyle name="Input 4 4 3 5 2 2" xfId="22481"/>
    <cellStyle name="Input 4 4 3 5 3" xfId="22482"/>
    <cellStyle name="Input 4 4 3 5 3 2" xfId="22483"/>
    <cellStyle name="Input 4 4 3 5 3 2 2" xfId="22484"/>
    <cellStyle name="Input 4 4 3 5 3 3" xfId="22485"/>
    <cellStyle name="Input 4 4 3 5 4" xfId="22486"/>
    <cellStyle name="Input 4 4 3 5 5" xfId="22487"/>
    <cellStyle name="Input 4 4 3 6" xfId="22488"/>
    <cellStyle name="Input 4 4 3 6 2" xfId="22489"/>
    <cellStyle name="Input 4 4 3 6 2 2" xfId="22490"/>
    <cellStyle name="Input 4 4 3 6 3" xfId="22491"/>
    <cellStyle name="Input 4 4 3 6 3 2" xfId="22492"/>
    <cellStyle name="Input 4 4 3 6 3 2 2" xfId="22493"/>
    <cellStyle name="Input 4 4 3 6 3 3" xfId="22494"/>
    <cellStyle name="Input 4 4 3 6 4" xfId="22495"/>
    <cellStyle name="Input 4 4 3 6 5" xfId="22496"/>
    <cellStyle name="Input 4 4 3 7" xfId="22497"/>
    <cellStyle name="Input 4 4 3 7 2" xfId="22498"/>
    <cellStyle name="Input 4 4 3 7 2 2" xfId="22499"/>
    <cellStyle name="Input 4 4 3 7 3" xfId="22500"/>
    <cellStyle name="Input 4 4 3 7 3 2" xfId="22501"/>
    <cellStyle name="Input 4 4 3 7 3 2 2" xfId="22502"/>
    <cellStyle name="Input 4 4 3 7 3 3" xfId="22503"/>
    <cellStyle name="Input 4 4 3 7 4" xfId="22504"/>
    <cellStyle name="Input 4 4 3 7 5" xfId="22505"/>
    <cellStyle name="Input 4 4 3 8" xfId="22506"/>
    <cellStyle name="Input 4 4 3 8 2" xfId="22507"/>
    <cellStyle name="Input 4 4 3 9" xfId="22508"/>
    <cellStyle name="Input 4 4 3 9 2" xfId="22509"/>
    <cellStyle name="Input 4 4 3 9 2 2" xfId="22510"/>
    <cellStyle name="Input 4 4 3 9 3" xfId="22511"/>
    <cellStyle name="Input 4 4 4" xfId="22512"/>
    <cellStyle name="Input 4 4 4 10" xfId="22513"/>
    <cellStyle name="Input 4 4 4 11" xfId="22514"/>
    <cellStyle name="Input 4 4 4 2" xfId="22515"/>
    <cellStyle name="Input 4 4 4 2 10" xfId="22516"/>
    <cellStyle name="Input 4 4 4 2 2" xfId="22517"/>
    <cellStyle name="Input 4 4 4 2 2 2" xfId="22518"/>
    <cellStyle name="Input 4 4 4 2 2 2 2" xfId="22519"/>
    <cellStyle name="Input 4 4 4 2 2 3" xfId="22520"/>
    <cellStyle name="Input 4 4 4 2 2 3 2" xfId="22521"/>
    <cellStyle name="Input 4 4 4 2 2 3 2 2" xfId="22522"/>
    <cellStyle name="Input 4 4 4 2 2 3 3" xfId="22523"/>
    <cellStyle name="Input 4 4 4 2 2 4" xfId="22524"/>
    <cellStyle name="Input 4 4 4 2 2 5" xfId="22525"/>
    <cellStyle name="Input 4 4 4 2 3" xfId="22526"/>
    <cellStyle name="Input 4 4 4 2 3 2" xfId="22527"/>
    <cellStyle name="Input 4 4 4 2 3 2 2" xfId="22528"/>
    <cellStyle name="Input 4 4 4 2 3 3" xfId="22529"/>
    <cellStyle name="Input 4 4 4 2 3 3 2" xfId="22530"/>
    <cellStyle name="Input 4 4 4 2 3 3 2 2" xfId="22531"/>
    <cellStyle name="Input 4 4 4 2 3 3 3" xfId="22532"/>
    <cellStyle name="Input 4 4 4 2 3 4" xfId="22533"/>
    <cellStyle name="Input 4 4 4 2 3 5" xfId="22534"/>
    <cellStyle name="Input 4 4 4 2 4" xfId="22535"/>
    <cellStyle name="Input 4 4 4 2 4 2" xfId="22536"/>
    <cellStyle name="Input 4 4 4 2 4 2 2" xfId="22537"/>
    <cellStyle name="Input 4 4 4 2 4 3" xfId="22538"/>
    <cellStyle name="Input 4 4 4 2 4 3 2" xfId="22539"/>
    <cellStyle name="Input 4 4 4 2 4 3 2 2" xfId="22540"/>
    <cellStyle name="Input 4 4 4 2 4 3 3" xfId="22541"/>
    <cellStyle name="Input 4 4 4 2 4 4" xfId="22542"/>
    <cellStyle name="Input 4 4 4 2 4 5" xfId="22543"/>
    <cellStyle name="Input 4 4 4 2 5" xfId="22544"/>
    <cellStyle name="Input 4 4 4 2 5 2" xfId="22545"/>
    <cellStyle name="Input 4 4 4 2 5 2 2" xfId="22546"/>
    <cellStyle name="Input 4 4 4 2 5 3" xfId="22547"/>
    <cellStyle name="Input 4 4 4 2 5 3 2" xfId="22548"/>
    <cellStyle name="Input 4 4 4 2 5 3 2 2" xfId="22549"/>
    <cellStyle name="Input 4 4 4 2 5 3 3" xfId="22550"/>
    <cellStyle name="Input 4 4 4 2 5 4" xfId="22551"/>
    <cellStyle name="Input 4 4 4 2 5 5" xfId="22552"/>
    <cellStyle name="Input 4 4 4 2 6" xfId="22553"/>
    <cellStyle name="Input 4 4 4 2 6 2" xfId="22554"/>
    <cellStyle name="Input 4 4 4 2 6 2 2" xfId="22555"/>
    <cellStyle name="Input 4 4 4 2 6 3" xfId="22556"/>
    <cellStyle name="Input 4 4 4 2 6 3 2" xfId="22557"/>
    <cellStyle name="Input 4 4 4 2 6 3 2 2" xfId="22558"/>
    <cellStyle name="Input 4 4 4 2 6 3 3" xfId="22559"/>
    <cellStyle name="Input 4 4 4 2 6 4" xfId="22560"/>
    <cellStyle name="Input 4 4 4 2 6 5" xfId="22561"/>
    <cellStyle name="Input 4 4 4 2 7" xfId="22562"/>
    <cellStyle name="Input 4 4 4 2 7 2" xfId="22563"/>
    <cellStyle name="Input 4 4 4 2 8" xfId="22564"/>
    <cellStyle name="Input 4 4 4 2 8 2" xfId="22565"/>
    <cellStyle name="Input 4 4 4 2 8 2 2" xfId="22566"/>
    <cellStyle name="Input 4 4 4 2 8 3" xfId="22567"/>
    <cellStyle name="Input 4 4 4 2 9" xfId="22568"/>
    <cellStyle name="Input 4 4 4 3" xfId="22569"/>
    <cellStyle name="Input 4 4 4 3 2" xfId="22570"/>
    <cellStyle name="Input 4 4 4 3 2 2" xfId="22571"/>
    <cellStyle name="Input 4 4 4 3 2 2 2" xfId="22572"/>
    <cellStyle name="Input 4 4 4 3 2 3" xfId="22573"/>
    <cellStyle name="Input 4 4 4 3 2 3 2" xfId="22574"/>
    <cellStyle name="Input 4 4 4 3 2 3 2 2" xfId="22575"/>
    <cellStyle name="Input 4 4 4 3 2 3 3" xfId="22576"/>
    <cellStyle name="Input 4 4 4 3 2 4" xfId="22577"/>
    <cellStyle name="Input 4 4 4 3 2 5" xfId="22578"/>
    <cellStyle name="Input 4 4 4 3 3" xfId="22579"/>
    <cellStyle name="Input 4 4 4 3 3 2" xfId="22580"/>
    <cellStyle name="Input 4 4 4 3 4" xfId="22581"/>
    <cellStyle name="Input 4 4 4 3 4 2" xfId="22582"/>
    <cellStyle name="Input 4 4 4 3 4 2 2" xfId="22583"/>
    <cellStyle name="Input 4 4 4 3 4 3" xfId="22584"/>
    <cellStyle name="Input 4 4 4 3 5" xfId="22585"/>
    <cellStyle name="Input 4 4 4 3 6" xfId="22586"/>
    <cellStyle name="Input 4 4 4 4" xfId="22587"/>
    <cellStyle name="Input 4 4 4 4 2" xfId="22588"/>
    <cellStyle name="Input 4 4 4 4 2 2" xfId="22589"/>
    <cellStyle name="Input 4 4 4 4 3" xfId="22590"/>
    <cellStyle name="Input 4 4 4 4 3 2" xfId="22591"/>
    <cellStyle name="Input 4 4 4 4 3 2 2" xfId="22592"/>
    <cellStyle name="Input 4 4 4 4 3 3" xfId="22593"/>
    <cellStyle name="Input 4 4 4 4 4" xfId="22594"/>
    <cellStyle name="Input 4 4 4 4 5" xfId="22595"/>
    <cellStyle name="Input 4 4 4 5" xfId="22596"/>
    <cellStyle name="Input 4 4 4 5 2" xfId="22597"/>
    <cellStyle name="Input 4 4 4 5 2 2" xfId="22598"/>
    <cellStyle name="Input 4 4 4 5 3" xfId="22599"/>
    <cellStyle name="Input 4 4 4 5 3 2" xfId="22600"/>
    <cellStyle name="Input 4 4 4 5 3 2 2" xfId="22601"/>
    <cellStyle name="Input 4 4 4 5 3 3" xfId="22602"/>
    <cellStyle name="Input 4 4 4 5 4" xfId="22603"/>
    <cellStyle name="Input 4 4 4 5 5" xfId="22604"/>
    <cellStyle name="Input 4 4 4 6" xfId="22605"/>
    <cellStyle name="Input 4 4 4 6 2" xfId="22606"/>
    <cellStyle name="Input 4 4 4 6 2 2" xfId="22607"/>
    <cellStyle name="Input 4 4 4 6 3" xfId="22608"/>
    <cellStyle name="Input 4 4 4 6 3 2" xfId="22609"/>
    <cellStyle name="Input 4 4 4 6 3 2 2" xfId="22610"/>
    <cellStyle name="Input 4 4 4 6 3 3" xfId="22611"/>
    <cellStyle name="Input 4 4 4 6 4" xfId="22612"/>
    <cellStyle name="Input 4 4 4 6 5" xfId="22613"/>
    <cellStyle name="Input 4 4 4 7" xfId="22614"/>
    <cellStyle name="Input 4 4 4 7 2" xfId="22615"/>
    <cellStyle name="Input 4 4 4 7 2 2" xfId="22616"/>
    <cellStyle name="Input 4 4 4 7 3" xfId="22617"/>
    <cellStyle name="Input 4 4 4 7 3 2" xfId="22618"/>
    <cellStyle name="Input 4 4 4 7 3 2 2" xfId="22619"/>
    <cellStyle name="Input 4 4 4 7 3 3" xfId="22620"/>
    <cellStyle name="Input 4 4 4 7 4" xfId="22621"/>
    <cellStyle name="Input 4 4 4 7 5" xfId="22622"/>
    <cellStyle name="Input 4 4 4 8" xfId="22623"/>
    <cellStyle name="Input 4 4 4 8 2" xfId="22624"/>
    <cellStyle name="Input 4 4 4 9" xfId="22625"/>
    <cellStyle name="Input 4 4 4 9 2" xfId="22626"/>
    <cellStyle name="Input 4 4 4 9 2 2" xfId="22627"/>
    <cellStyle name="Input 4 4 4 9 3" xfId="22628"/>
    <cellStyle name="Input 4 4 5" xfId="22629"/>
    <cellStyle name="Input 4 4 5 10" xfId="22630"/>
    <cellStyle name="Input 4 4 5 11" xfId="22631"/>
    <cellStyle name="Input 4 4 5 2" xfId="22632"/>
    <cellStyle name="Input 4 4 5 2 10" xfId="22633"/>
    <cellStyle name="Input 4 4 5 2 2" xfId="22634"/>
    <cellStyle name="Input 4 4 5 2 2 2" xfId="22635"/>
    <cellStyle name="Input 4 4 5 2 2 2 2" xfId="22636"/>
    <cellStyle name="Input 4 4 5 2 2 3" xfId="22637"/>
    <cellStyle name="Input 4 4 5 2 2 3 2" xfId="22638"/>
    <cellStyle name="Input 4 4 5 2 2 3 2 2" xfId="22639"/>
    <cellStyle name="Input 4 4 5 2 2 3 3" xfId="22640"/>
    <cellStyle name="Input 4 4 5 2 2 4" xfId="22641"/>
    <cellStyle name="Input 4 4 5 2 2 5" xfId="22642"/>
    <cellStyle name="Input 4 4 5 2 3" xfId="22643"/>
    <cellStyle name="Input 4 4 5 2 3 2" xfId="22644"/>
    <cellStyle name="Input 4 4 5 2 3 2 2" xfId="22645"/>
    <cellStyle name="Input 4 4 5 2 3 3" xfId="22646"/>
    <cellStyle name="Input 4 4 5 2 3 3 2" xfId="22647"/>
    <cellStyle name="Input 4 4 5 2 3 3 2 2" xfId="22648"/>
    <cellStyle name="Input 4 4 5 2 3 3 3" xfId="22649"/>
    <cellStyle name="Input 4 4 5 2 3 4" xfId="22650"/>
    <cellStyle name="Input 4 4 5 2 3 5" xfId="22651"/>
    <cellStyle name="Input 4 4 5 2 4" xfId="22652"/>
    <cellStyle name="Input 4 4 5 2 4 2" xfId="22653"/>
    <cellStyle name="Input 4 4 5 2 4 2 2" xfId="22654"/>
    <cellStyle name="Input 4 4 5 2 4 3" xfId="22655"/>
    <cellStyle name="Input 4 4 5 2 4 3 2" xfId="22656"/>
    <cellStyle name="Input 4 4 5 2 4 3 2 2" xfId="22657"/>
    <cellStyle name="Input 4 4 5 2 4 3 3" xfId="22658"/>
    <cellStyle name="Input 4 4 5 2 4 4" xfId="22659"/>
    <cellStyle name="Input 4 4 5 2 4 5" xfId="22660"/>
    <cellStyle name="Input 4 4 5 2 5" xfId="22661"/>
    <cellStyle name="Input 4 4 5 2 5 2" xfId="22662"/>
    <cellStyle name="Input 4 4 5 2 5 2 2" xfId="22663"/>
    <cellStyle name="Input 4 4 5 2 5 3" xfId="22664"/>
    <cellStyle name="Input 4 4 5 2 5 3 2" xfId="22665"/>
    <cellStyle name="Input 4 4 5 2 5 3 2 2" xfId="22666"/>
    <cellStyle name="Input 4 4 5 2 5 3 3" xfId="22667"/>
    <cellStyle name="Input 4 4 5 2 5 4" xfId="22668"/>
    <cellStyle name="Input 4 4 5 2 5 5" xfId="22669"/>
    <cellStyle name="Input 4 4 5 2 6" xfId="22670"/>
    <cellStyle name="Input 4 4 5 2 6 2" xfId="22671"/>
    <cellStyle name="Input 4 4 5 2 6 2 2" xfId="22672"/>
    <cellStyle name="Input 4 4 5 2 6 3" xfId="22673"/>
    <cellStyle name="Input 4 4 5 2 6 3 2" xfId="22674"/>
    <cellStyle name="Input 4 4 5 2 6 3 2 2" xfId="22675"/>
    <cellStyle name="Input 4 4 5 2 6 3 3" xfId="22676"/>
    <cellStyle name="Input 4 4 5 2 6 4" xfId="22677"/>
    <cellStyle name="Input 4 4 5 2 6 5" xfId="22678"/>
    <cellStyle name="Input 4 4 5 2 7" xfId="22679"/>
    <cellStyle name="Input 4 4 5 2 7 2" xfId="22680"/>
    <cellStyle name="Input 4 4 5 2 8" xfId="22681"/>
    <cellStyle name="Input 4 4 5 2 8 2" xfId="22682"/>
    <cellStyle name="Input 4 4 5 2 8 2 2" xfId="22683"/>
    <cellStyle name="Input 4 4 5 2 8 3" xfId="22684"/>
    <cellStyle name="Input 4 4 5 2 9" xfId="22685"/>
    <cellStyle name="Input 4 4 5 3" xfId="22686"/>
    <cellStyle name="Input 4 4 5 3 2" xfId="22687"/>
    <cellStyle name="Input 4 4 5 3 2 2" xfId="22688"/>
    <cellStyle name="Input 4 4 5 3 2 2 2" xfId="22689"/>
    <cellStyle name="Input 4 4 5 3 2 3" xfId="22690"/>
    <cellStyle name="Input 4 4 5 3 2 3 2" xfId="22691"/>
    <cellStyle name="Input 4 4 5 3 2 3 2 2" xfId="22692"/>
    <cellStyle name="Input 4 4 5 3 2 3 3" xfId="22693"/>
    <cellStyle name="Input 4 4 5 3 2 4" xfId="22694"/>
    <cellStyle name="Input 4 4 5 3 2 5" xfId="22695"/>
    <cellStyle name="Input 4 4 5 3 3" xfId="22696"/>
    <cellStyle name="Input 4 4 5 3 3 2" xfId="22697"/>
    <cellStyle name="Input 4 4 5 3 4" xfId="22698"/>
    <cellStyle name="Input 4 4 5 3 4 2" xfId="22699"/>
    <cellStyle name="Input 4 4 5 3 4 2 2" xfId="22700"/>
    <cellStyle name="Input 4 4 5 3 4 3" xfId="22701"/>
    <cellStyle name="Input 4 4 5 3 5" xfId="22702"/>
    <cellStyle name="Input 4 4 5 3 6" xfId="22703"/>
    <cellStyle name="Input 4 4 5 4" xfId="22704"/>
    <cellStyle name="Input 4 4 5 4 2" xfId="22705"/>
    <cellStyle name="Input 4 4 5 4 2 2" xfId="22706"/>
    <cellStyle name="Input 4 4 5 4 3" xfId="22707"/>
    <cellStyle name="Input 4 4 5 4 3 2" xfId="22708"/>
    <cellStyle name="Input 4 4 5 4 3 2 2" xfId="22709"/>
    <cellStyle name="Input 4 4 5 4 3 3" xfId="22710"/>
    <cellStyle name="Input 4 4 5 4 4" xfId="22711"/>
    <cellStyle name="Input 4 4 5 4 5" xfId="22712"/>
    <cellStyle name="Input 4 4 5 5" xfId="22713"/>
    <cellStyle name="Input 4 4 5 5 2" xfId="22714"/>
    <cellStyle name="Input 4 4 5 5 2 2" xfId="22715"/>
    <cellStyle name="Input 4 4 5 5 3" xfId="22716"/>
    <cellStyle name="Input 4 4 5 5 3 2" xfId="22717"/>
    <cellStyle name="Input 4 4 5 5 3 2 2" xfId="22718"/>
    <cellStyle name="Input 4 4 5 5 3 3" xfId="22719"/>
    <cellStyle name="Input 4 4 5 5 4" xfId="22720"/>
    <cellStyle name="Input 4 4 5 5 5" xfId="22721"/>
    <cellStyle name="Input 4 4 5 6" xfId="22722"/>
    <cellStyle name="Input 4 4 5 6 2" xfId="22723"/>
    <cellStyle name="Input 4 4 5 6 2 2" xfId="22724"/>
    <cellStyle name="Input 4 4 5 6 3" xfId="22725"/>
    <cellStyle name="Input 4 4 5 6 3 2" xfId="22726"/>
    <cellStyle name="Input 4 4 5 6 3 2 2" xfId="22727"/>
    <cellStyle name="Input 4 4 5 6 3 3" xfId="22728"/>
    <cellStyle name="Input 4 4 5 6 4" xfId="22729"/>
    <cellStyle name="Input 4 4 5 6 5" xfId="22730"/>
    <cellStyle name="Input 4 4 5 7" xfId="22731"/>
    <cellStyle name="Input 4 4 5 7 2" xfId="22732"/>
    <cellStyle name="Input 4 4 5 7 2 2" xfId="22733"/>
    <cellStyle name="Input 4 4 5 7 3" xfId="22734"/>
    <cellStyle name="Input 4 4 5 7 3 2" xfId="22735"/>
    <cellStyle name="Input 4 4 5 7 3 2 2" xfId="22736"/>
    <cellStyle name="Input 4 4 5 7 3 3" xfId="22737"/>
    <cellStyle name="Input 4 4 5 7 4" xfId="22738"/>
    <cellStyle name="Input 4 4 5 7 5" xfId="22739"/>
    <cellStyle name="Input 4 4 5 8" xfId="22740"/>
    <cellStyle name="Input 4 4 5 8 2" xfId="22741"/>
    <cellStyle name="Input 4 4 5 9" xfId="22742"/>
    <cellStyle name="Input 4 4 5 9 2" xfId="22743"/>
    <cellStyle name="Input 4 4 5 9 2 2" xfId="22744"/>
    <cellStyle name="Input 4 4 5 9 3" xfId="22745"/>
    <cellStyle name="Input 4 4 6" xfId="22746"/>
    <cellStyle name="Input 4 4 6 10" xfId="22747"/>
    <cellStyle name="Input 4 4 6 11" xfId="22748"/>
    <cellStyle name="Input 4 4 6 2" xfId="22749"/>
    <cellStyle name="Input 4 4 6 2 10" xfId="22750"/>
    <cellStyle name="Input 4 4 6 2 2" xfId="22751"/>
    <cellStyle name="Input 4 4 6 2 2 2" xfId="22752"/>
    <cellStyle name="Input 4 4 6 2 2 2 2" xfId="22753"/>
    <cellStyle name="Input 4 4 6 2 2 3" xfId="22754"/>
    <cellStyle name="Input 4 4 6 2 2 3 2" xfId="22755"/>
    <cellStyle name="Input 4 4 6 2 2 3 2 2" xfId="22756"/>
    <cellStyle name="Input 4 4 6 2 2 3 3" xfId="22757"/>
    <cellStyle name="Input 4 4 6 2 2 4" xfId="22758"/>
    <cellStyle name="Input 4 4 6 2 2 5" xfId="22759"/>
    <cellStyle name="Input 4 4 6 2 3" xfId="22760"/>
    <cellStyle name="Input 4 4 6 2 3 2" xfId="22761"/>
    <cellStyle name="Input 4 4 6 2 3 2 2" xfId="22762"/>
    <cellStyle name="Input 4 4 6 2 3 3" xfId="22763"/>
    <cellStyle name="Input 4 4 6 2 3 3 2" xfId="22764"/>
    <cellStyle name="Input 4 4 6 2 3 3 2 2" xfId="22765"/>
    <cellStyle name="Input 4 4 6 2 3 3 3" xfId="22766"/>
    <cellStyle name="Input 4 4 6 2 3 4" xfId="22767"/>
    <cellStyle name="Input 4 4 6 2 3 5" xfId="22768"/>
    <cellStyle name="Input 4 4 6 2 4" xfId="22769"/>
    <cellStyle name="Input 4 4 6 2 4 2" xfId="22770"/>
    <cellStyle name="Input 4 4 6 2 4 2 2" xfId="22771"/>
    <cellStyle name="Input 4 4 6 2 4 3" xfId="22772"/>
    <cellStyle name="Input 4 4 6 2 4 3 2" xfId="22773"/>
    <cellStyle name="Input 4 4 6 2 4 3 2 2" xfId="22774"/>
    <cellStyle name="Input 4 4 6 2 4 3 3" xfId="22775"/>
    <cellStyle name="Input 4 4 6 2 4 4" xfId="22776"/>
    <cellStyle name="Input 4 4 6 2 4 5" xfId="22777"/>
    <cellStyle name="Input 4 4 6 2 5" xfId="22778"/>
    <cellStyle name="Input 4 4 6 2 5 2" xfId="22779"/>
    <cellStyle name="Input 4 4 6 2 5 2 2" xfId="22780"/>
    <cellStyle name="Input 4 4 6 2 5 3" xfId="22781"/>
    <cellStyle name="Input 4 4 6 2 5 3 2" xfId="22782"/>
    <cellStyle name="Input 4 4 6 2 5 3 2 2" xfId="22783"/>
    <cellStyle name="Input 4 4 6 2 5 3 3" xfId="22784"/>
    <cellStyle name="Input 4 4 6 2 5 4" xfId="22785"/>
    <cellStyle name="Input 4 4 6 2 5 5" xfId="22786"/>
    <cellStyle name="Input 4 4 6 2 6" xfId="22787"/>
    <cellStyle name="Input 4 4 6 2 6 2" xfId="22788"/>
    <cellStyle name="Input 4 4 6 2 6 2 2" xfId="22789"/>
    <cellStyle name="Input 4 4 6 2 6 3" xfId="22790"/>
    <cellStyle name="Input 4 4 6 2 6 3 2" xfId="22791"/>
    <cellStyle name="Input 4 4 6 2 6 3 2 2" xfId="22792"/>
    <cellStyle name="Input 4 4 6 2 6 3 3" xfId="22793"/>
    <cellStyle name="Input 4 4 6 2 6 4" xfId="22794"/>
    <cellStyle name="Input 4 4 6 2 6 5" xfId="22795"/>
    <cellStyle name="Input 4 4 6 2 7" xfId="22796"/>
    <cellStyle name="Input 4 4 6 2 7 2" xfId="22797"/>
    <cellStyle name="Input 4 4 6 2 8" xfId="22798"/>
    <cellStyle name="Input 4 4 6 2 8 2" xfId="22799"/>
    <cellStyle name="Input 4 4 6 2 8 2 2" xfId="22800"/>
    <cellStyle name="Input 4 4 6 2 8 3" xfId="22801"/>
    <cellStyle name="Input 4 4 6 2 9" xfId="22802"/>
    <cellStyle name="Input 4 4 6 3" xfId="22803"/>
    <cellStyle name="Input 4 4 6 3 2" xfId="22804"/>
    <cellStyle name="Input 4 4 6 3 2 2" xfId="22805"/>
    <cellStyle name="Input 4 4 6 3 2 2 2" xfId="22806"/>
    <cellStyle name="Input 4 4 6 3 2 3" xfId="22807"/>
    <cellStyle name="Input 4 4 6 3 2 3 2" xfId="22808"/>
    <cellStyle name="Input 4 4 6 3 2 3 2 2" xfId="22809"/>
    <cellStyle name="Input 4 4 6 3 2 3 3" xfId="22810"/>
    <cellStyle name="Input 4 4 6 3 2 4" xfId="22811"/>
    <cellStyle name="Input 4 4 6 3 2 5" xfId="22812"/>
    <cellStyle name="Input 4 4 6 3 3" xfId="22813"/>
    <cellStyle name="Input 4 4 6 3 3 2" xfId="22814"/>
    <cellStyle name="Input 4 4 6 3 4" xfId="22815"/>
    <cellStyle name="Input 4 4 6 3 4 2" xfId="22816"/>
    <cellStyle name="Input 4 4 6 3 4 2 2" xfId="22817"/>
    <cellStyle name="Input 4 4 6 3 4 3" xfId="22818"/>
    <cellStyle name="Input 4 4 6 3 5" xfId="22819"/>
    <cellStyle name="Input 4 4 6 3 6" xfId="22820"/>
    <cellStyle name="Input 4 4 6 4" xfId="22821"/>
    <cellStyle name="Input 4 4 6 4 2" xfId="22822"/>
    <cellStyle name="Input 4 4 6 4 2 2" xfId="22823"/>
    <cellStyle name="Input 4 4 6 4 3" xfId="22824"/>
    <cellStyle name="Input 4 4 6 4 3 2" xfId="22825"/>
    <cellStyle name="Input 4 4 6 4 3 2 2" xfId="22826"/>
    <cellStyle name="Input 4 4 6 4 3 3" xfId="22827"/>
    <cellStyle name="Input 4 4 6 4 4" xfId="22828"/>
    <cellStyle name="Input 4 4 6 4 5" xfId="22829"/>
    <cellStyle name="Input 4 4 6 5" xfId="22830"/>
    <cellStyle name="Input 4 4 6 5 2" xfId="22831"/>
    <cellStyle name="Input 4 4 6 5 2 2" xfId="22832"/>
    <cellStyle name="Input 4 4 6 5 3" xfId="22833"/>
    <cellStyle name="Input 4 4 6 5 3 2" xfId="22834"/>
    <cellStyle name="Input 4 4 6 5 3 2 2" xfId="22835"/>
    <cellStyle name="Input 4 4 6 5 3 3" xfId="22836"/>
    <cellStyle name="Input 4 4 6 5 4" xfId="22837"/>
    <cellStyle name="Input 4 4 6 5 5" xfId="22838"/>
    <cellStyle name="Input 4 4 6 6" xfId="22839"/>
    <cellStyle name="Input 4 4 6 6 2" xfId="22840"/>
    <cellStyle name="Input 4 4 6 6 2 2" xfId="22841"/>
    <cellStyle name="Input 4 4 6 6 3" xfId="22842"/>
    <cellStyle name="Input 4 4 6 6 3 2" xfId="22843"/>
    <cellStyle name="Input 4 4 6 6 3 2 2" xfId="22844"/>
    <cellStyle name="Input 4 4 6 6 3 3" xfId="22845"/>
    <cellStyle name="Input 4 4 6 6 4" xfId="22846"/>
    <cellStyle name="Input 4 4 6 6 5" xfId="22847"/>
    <cellStyle name="Input 4 4 6 7" xfId="22848"/>
    <cellStyle name="Input 4 4 6 7 2" xfId="22849"/>
    <cellStyle name="Input 4 4 6 7 2 2" xfId="22850"/>
    <cellStyle name="Input 4 4 6 7 3" xfId="22851"/>
    <cellStyle name="Input 4 4 6 7 3 2" xfId="22852"/>
    <cellStyle name="Input 4 4 6 7 3 2 2" xfId="22853"/>
    <cellStyle name="Input 4 4 6 7 3 3" xfId="22854"/>
    <cellStyle name="Input 4 4 6 7 4" xfId="22855"/>
    <cellStyle name="Input 4 4 6 7 5" xfId="22856"/>
    <cellStyle name="Input 4 4 6 8" xfId="22857"/>
    <cellStyle name="Input 4 4 6 8 2" xfId="22858"/>
    <cellStyle name="Input 4 4 6 9" xfId="22859"/>
    <cellStyle name="Input 4 4 6 9 2" xfId="22860"/>
    <cellStyle name="Input 4 4 6 9 2 2" xfId="22861"/>
    <cellStyle name="Input 4 4 6 9 3" xfId="22862"/>
    <cellStyle name="Input 4 4 7" xfId="22863"/>
    <cellStyle name="Input 4 4 7 10" xfId="22864"/>
    <cellStyle name="Input 4 4 7 11" xfId="22865"/>
    <cellStyle name="Input 4 4 7 2" xfId="22866"/>
    <cellStyle name="Input 4 4 7 2 10" xfId="22867"/>
    <cellStyle name="Input 4 4 7 2 2" xfId="22868"/>
    <cellStyle name="Input 4 4 7 2 2 2" xfId="22869"/>
    <cellStyle name="Input 4 4 7 2 2 2 2" xfId="22870"/>
    <cellStyle name="Input 4 4 7 2 2 3" xfId="22871"/>
    <cellStyle name="Input 4 4 7 2 2 3 2" xfId="22872"/>
    <cellStyle name="Input 4 4 7 2 2 3 2 2" xfId="22873"/>
    <cellStyle name="Input 4 4 7 2 2 3 3" xfId="22874"/>
    <cellStyle name="Input 4 4 7 2 2 4" xfId="22875"/>
    <cellStyle name="Input 4 4 7 2 2 5" xfId="22876"/>
    <cellStyle name="Input 4 4 7 2 3" xfId="22877"/>
    <cellStyle name="Input 4 4 7 2 3 2" xfId="22878"/>
    <cellStyle name="Input 4 4 7 2 3 2 2" xfId="22879"/>
    <cellStyle name="Input 4 4 7 2 3 3" xfId="22880"/>
    <cellStyle name="Input 4 4 7 2 3 3 2" xfId="22881"/>
    <cellStyle name="Input 4 4 7 2 3 3 2 2" xfId="22882"/>
    <cellStyle name="Input 4 4 7 2 3 3 3" xfId="22883"/>
    <cellStyle name="Input 4 4 7 2 3 4" xfId="22884"/>
    <cellStyle name="Input 4 4 7 2 3 5" xfId="22885"/>
    <cellStyle name="Input 4 4 7 2 4" xfId="22886"/>
    <cellStyle name="Input 4 4 7 2 4 2" xfId="22887"/>
    <cellStyle name="Input 4 4 7 2 4 2 2" xfId="22888"/>
    <cellStyle name="Input 4 4 7 2 4 3" xfId="22889"/>
    <cellStyle name="Input 4 4 7 2 4 3 2" xfId="22890"/>
    <cellStyle name="Input 4 4 7 2 4 3 2 2" xfId="22891"/>
    <cellStyle name="Input 4 4 7 2 4 3 3" xfId="22892"/>
    <cellStyle name="Input 4 4 7 2 4 4" xfId="22893"/>
    <cellStyle name="Input 4 4 7 2 4 5" xfId="22894"/>
    <cellStyle name="Input 4 4 7 2 5" xfId="22895"/>
    <cellStyle name="Input 4 4 7 2 5 2" xfId="22896"/>
    <cellStyle name="Input 4 4 7 2 5 2 2" xfId="22897"/>
    <cellStyle name="Input 4 4 7 2 5 3" xfId="22898"/>
    <cellStyle name="Input 4 4 7 2 5 3 2" xfId="22899"/>
    <cellStyle name="Input 4 4 7 2 5 3 2 2" xfId="22900"/>
    <cellStyle name="Input 4 4 7 2 5 3 3" xfId="22901"/>
    <cellStyle name="Input 4 4 7 2 5 4" xfId="22902"/>
    <cellStyle name="Input 4 4 7 2 5 5" xfId="22903"/>
    <cellStyle name="Input 4 4 7 2 6" xfId="22904"/>
    <cellStyle name="Input 4 4 7 2 6 2" xfId="22905"/>
    <cellStyle name="Input 4 4 7 2 6 2 2" xfId="22906"/>
    <cellStyle name="Input 4 4 7 2 6 3" xfId="22907"/>
    <cellStyle name="Input 4 4 7 2 6 3 2" xfId="22908"/>
    <cellStyle name="Input 4 4 7 2 6 3 2 2" xfId="22909"/>
    <cellStyle name="Input 4 4 7 2 6 3 3" xfId="22910"/>
    <cellStyle name="Input 4 4 7 2 6 4" xfId="22911"/>
    <cellStyle name="Input 4 4 7 2 6 5" xfId="22912"/>
    <cellStyle name="Input 4 4 7 2 7" xfId="22913"/>
    <cellStyle name="Input 4 4 7 2 7 2" xfId="22914"/>
    <cellStyle name="Input 4 4 7 2 8" xfId="22915"/>
    <cellStyle name="Input 4 4 7 2 8 2" xfId="22916"/>
    <cellStyle name="Input 4 4 7 2 8 2 2" xfId="22917"/>
    <cellStyle name="Input 4 4 7 2 8 3" xfId="22918"/>
    <cellStyle name="Input 4 4 7 2 9" xfId="22919"/>
    <cellStyle name="Input 4 4 7 3" xfId="22920"/>
    <cellStyle name="Input 4 4 7 3 2" xfId="22921"/>
    <cellStyle name="Input 4 4 7 3 2 2" xfId="22922"/>
    <cellStyle name="Input 4 4 7 3 2 2 2" xfId="22923"/>
    <cellStyle name="Input 4 4 7 3 2 3" xfId="22924"/>
    <cellStyle name="Input 4 4 7 3 2 3 2" xfId="22925"/>
    <cellStyle name="Input 4 4 7 3 2 3 2 2" xfId="22926"/>
    <cellStyle name="Input 4 4 7 3 2 3 3" xfId="22927"/>
    <cellStyle name="Input 4 4 7 3 2 4" xfId="22928"/>
    <cellStyle name="Input 4 4 7 3 2 5" xfId="22929"/>
    <cellStyle name="Input 4 4 7 3 3" xfId="22930"/>
    <cellStyle name="Input 4 4 7 3 3 2" xfId="22931"/>
    <cellStyle name="Input 4 4 7 3 4" xfId="22932"/>
    <cellStyle name="Input 4 4 7 3 4 2" xfId="22933"/>
    <cellStyle name="Input 4 4 7 3 4 2 2" xfId="22934"/>
    <cellStyle name="Input 4 4 7 3 4 3" xfId="22935"/>
    <cellStyle name="Input 4 4 7 3 5" xfId="22936"/>
    <cellStyle name="Input 4 4 7 3 6" xfId="22937"/>
    <cellStyle name="Input 4 4 7 4" xfId="22938"/>
    <cellStyle name="Input 4 4 7 4 2" xfId="22939"/>
    <cellStyle name="Input 4 4 7 4 2 2" xfId="22940"/>
    <cellStyle name="Input 4 4 7 4 3" xfId="22941"/>
    <cellStyle name="Input 4 4 7 4 3 2" xfId="22942"/>
    <cellStyle name="Input 4 4 7 4 3 2 2" xfId="22943"/>
    <cellStyle name="Input 4 4 7 4 3 3" xfId="22944"/>
    <cellStyle name="Input 4 4 7 4 4" xfId="22945"/>
    <cellStyle name="Input 4 4 7 4 5" xfId="22946"/>
    <cellStyle name="Input 4 4 7 5" xfId="22947"/>
    <cellStyle name="Input 4 4 7 5 2" xfId="22948"/>
    <cellStyle name="Input 4 4 7 5 2 2" xfId="22949"/>
    <cellStyle name="Input 4 4 7 5 3" xfId="22950"/>
    <cellStyle name="Input 4 4 7 5 3 2" xfId="22951"/>
    <cellStyle name="Input 4 4 7 5 3 2 2" xfId="22952"/>
    <cellStyle name="Input 4 4 7 5 3 3" xfId="22953"/>
    <cellStyle name="Input 4 4 7 5 4" xfId="22954"/>
    <cellStyle name="Input 4 4 7 5 5" xfId="22955"/>
    <cellStyle name="Input 4 4 7 6" xfId="22956"/>
    <cellStyle name="Input 4 4 7 6 2" xfId="22957"/>
    <cellStyle name="Input 4 4 7 6 2 2" xfId="22958"/>
    <cellStyle name="Input 4 4 7 6 3" xfId="22959"/>
    <cellStyle name="Input 4 4 7 6 3 2" xfId="22960"/>
    <cellStyle name="Input 4 4 7 6 3 2 2" xfId="22961"/>
    <cellStyle name="Input 4 4 7 6 3 3" xfId="22962"/>
    <cellStyle name="Input 4 4 7 6 4" xfId="22963"/>
    <cellStyle name="Input 4 4 7 6 5" xfId="22964"/>
    <cellStyle name="Input 4 4 7 7" xfId="22965"/>
    <cellStyle name="Input 4 4 7 7 2" xfId="22966"/>
    <cellStyle name="Input 4 4 7 7 2 2" xfId="22967"/>
    <cellStyle name="Input 4 4 7 7 3" xfId="22968"/>
    <cellStyle name="Input 4 4 7 7 3 2" xfId="22969"/>
    <cellStyle name="Input 4 4 7 7 3 2 2" xfId="22970"/>
    <cellStyle name="Input 4 4 7 7 3 3" xfId="22971"/>
    <cellStyle name="Input 4 4 7 7 4" xfId="22972"/>
    <cellStyle name="Input 4 4 7 7 5" xfId="22973"/>
    <cellStyle name="Input 4 4 7 8" xfId="22974"/>
    <cellStyle name="Input 4 4 7 8 2" xfId="22975"/>
    <cellStyle name="Input 4 4 7 9" xfId="22976"/>
    <cellStyle name="Input 4 4 7 9 2" xfId="22977"/>
    <cellStyle name="Input 4 4 7 9 2 2" xfId="22978"/>
    <cellStyle name="Input 4 4 7 9 3" xfId="22979"/>
    <cellStyle name="Input 4 4 8" xfId="22980"/>
    <cellStyle name="Input 4 4 8 10" xfId="22981"/>
    <cellStyle name="Input 4 4 8 11" xfId="22982"/>
    <cellStyle name="Input 4 4 8 2" xfId="22983"/>
    <cellStyle name="Input 4 4 8 2 10" xfId="22984"/>
    <cellStyle name="Input 4 4 8 2 2" xfId="22985"/>
    <cellStyle name="Input 4 4 8 2 2 2" xfId="22986"/>
    <cellStyle name="Input 4 4 8 2 2 2 2" xfId="22987"/>
    <cellStyle name="Input 4 4 8 2 2 3" xfId="22988"/>
    <cellStyle name="Input 4 4 8 2 2 3 2" xfId="22989"/>
    <cellStyle name="Input 4 4 8 2 2 3 2 2" xfId="22990"/>
    <cellStyle name="Input 4 4 8 2 2 3 3" xfId="22991"/>
    <cellStyle name="Input 4 4 8 2 2 4" xfId="22992"/>
    <cellStyle name="Input 4 4 8 2 2 5" xfId="22993"/>
    <cellStyle name="Input 4 4 8 2 3" xfId="22994"/>
    <cellStyle name="Input 4 4 8 2 3 2" xfId="22995"/>
    <cellStyle name="Input 4 4 8 2 3 2 2" xfId="22996"/>
    <cellStyle name="Input 4 4 8 2 3 3" xfId="22997"/>
    <cellStyle name="Input 4 4 8 2 3 3 2" xfId="22998"/>
    <cellStyle name="Input 4 4 8 2 3 3 2 2" xfId="22999"/>
    <cellStyle name="Input 4 4 8 2 3 3 3" xfId="23000"/>
    <cellStyle name="Input 4 4 8 2 3 4" xfId="23001"/>
    <cellStyle name="Input 4 4 8 2 3 5" xfId="23002"/>
    <cellStyle name="Input 4 4 8 2 4" xfId="23003"/>
    <cellStyle name="Input 4 4 8 2 4 2" xfId="23004"/>
    <cellStyle name="Input 4 4 8 2 4 2 2" xfId="23005"/>
    <cellStyle name="Input 4 4 8 2 4 3" xfId="23006"/>
    <cellStyle name="Input 4 4 8 2 4 3 2" xfId="23007"/>
    <cellStyle name="Input 4 4 8 2 4 3 2 2" xfId="23008"/>
    <cellStyle name="Input 4 4 8 2 4 3 3" xfId="23009"/>
    <cellStyle name="Input 4 4 8 2 4 4" xfId="23010"/>
    <cellStyle name="Input 4 4 8 2 4 5" xfId="23011"/>
    <cellStyle name="Input 4 4 8 2 5" xfId="23012"/>
    <cellStyle name="Input 4 4 8 2 5 2" xfId="23013"/>
    <cellStyle name="Input 4 4 8 2 5 2 2" xfId="23014"/>
    <cellStyle name="Input 4 4 8 2 5 3" xfId="23015"/>
    <cellStyle name="Input 4 4 8 2 5 3 2" xfId="23016"/>
    <cellStyle name="Input 4 4 8 2 5 3 2 2" xfId="23017"/>
    <cellStyle name="Input 4 4 8 2 5 3 3" xfId="23018"/>
    <cellStyle name="Input 4 4 8 2 5 4" xfId="23019"/>
    <cellStyle name="Input 4 4 8 2 5 5" xfId="23020"/>
    <cellStyle name="Input 4 4 8 2 6" xfId="23021"/>
    <cellStyle name="Input 4 4 8 2 6 2" xfId="23022"/>
    <cellStyle name="Input 4 4 8 2 6 2 2" xfId="23023"/>
    <cellStyle name="Input 4 4 8 2 6 3" xfId="23024"/>
    <cellStyle name="Input 4 4 8 2 6 3 2" xfId="23025"/>
    <cellStyle name="Input 4 4 8 2 6 3 2 2" xfId="23026"/>
    <cellStyle name="Input 4 4 8 2 6 3 3" xfId="23027"/>
    <cellStyle name="Input 4 4 8 2 6 4" xfId="23028"/>
    <cellStyle name="Input 4 4 8 2 6 5" xfId="23029"/>
    <cellStyle name="Input 4 4 8 2 7" xfId="23030"/>
    <cellStyle name="Input 4 4 8 2 7 2" xfId="23031"/>
    <cellStyle name="Input 4 4 8 2 8" xfId="23032"/>
    <cellStyle name="Input 4 4 8 2 8 2" xfId="23033"/>
    <cellStyle name="Input 4 4 8 2 8 2 2" xfId="23034"/>
    <cellStyle name="Input 4 4 8 2 8 3" xfId="23035"/>
    <cellStyle name="Input 4 4 8 2 9" xfId="23036"/>
    <cellStyle name="Input 4 4 8 3" xfId="23037"/>
    <cellStyle name="Input 4 4 8 3 2" xfId="23038"/>
    <cellStyle name="Input 4 4 8 3 2 2" xfId="23039"/>
    <cellStyle name="Input 4 4 8 3 2 2 2" xfId="23040"/>
    <cellStyle name="Input 4 4 8 3 2 3" xfId="23041"/>
    <cellStyle name="Input 4 4 8 3 2 3 2" xfId="23042"/>
    <cellStyle name="Input 4 4 8 3 2 3 2 2" xfId="23043"/>
    <cellStyle name="Input 4 4 8 3 2 3 3" xfId="23044"/>
    <cellStyle name="Input 4 4 8 3 2 4" xfId="23045"/>
    <cellStyle name="Input 4 4 8 3 2 5" xfId="23046"/>
    <cellStyle name="Input 4 4 8 3 3" xfId="23047"/>
    <cellStyle name="Input 4 4 8 3 3 2" xfId="23048"/>
    <cellStyle name="Input 4 4 8 3 4" xfId="23049"/>
    <cellStyle name="Input 4 4 8 3 4 2" xfId="23050"/>
    <cellStyle name="Input 4 4 8 3 4 2 2" xfId="23051"/>
    <cellStyle name="Input 4 4 8 3 4 3" xfId="23052"/>
    <cellStyle name="Input 4 4 8 3 5" xfId="23053"/>
    <cellStyle name="Input 4 4 8 3 6" xfId="23054"/>
    <cellStyle name="Input 4 4 8 4" xfId="23055"/>
    <cellStyle name="Input 4 4 8 4 2" xfId="23056"/>
    <cellStyle name="Input 4 4 8 4 2 2" xfId="23057"/>
    <cellStyle name="Input 4 4 8 4 3" xfId="23058"/>
    <cellStyle name="Input 4 4 8 4 3 2" xfId="23059"/>
    <cellStyle name="Input 4 4 8 4 3 2 2" xfId="23060"/>
    <cellStyle name="Input 4 4 8 4 3 3" xfId="23061"/>
    <cellStyle name="Input 4 4 8 4 4" xfId="23062"/>
    <cellStyle name="Input 4 4 8 4 5" xfId="23063"/>
    <cellStyle name="Input 4 4 8 5" xfId="23064"/>
    <cellStyle name="Input 4 4 8 5 2" xfId="23065"/>
    <cellStyle name="Input 4 4 8 5 2 2" xfId="23066"/>
    <cellStyle name="Input 4 4 8 5 3" xfId="23067"/>
    <cellStyle name="Input 4 4 8 5 3 2" xfId="23068"/>
    <cellStyle name="Input 4 4 8 5 3 2 2" xfId="23069"/>
    <cellStyle name="Input 4 4 8 5 3 3" xfId="23070"/>
    <cellStyle name="Input 4 4 8 5 4" xfId="23071"/>
    <cellStyle name="Input 4 4 8 5 5" xfId="23072"/>
    <cellStyle name="Input 4 4 8 6" xfId="23073"/>
    <cellStyle name="Input 4 4 8 6 2" xfId="23074"/>
    <cellStyle name="Input 4 4 8 6 2 2" xfId="23075"/>
    <cellStyle name="Input 4 4 8 6 3" xfId="23076"/>
    <cellStyle name="Input 4 4 8 6 3 2" xfId="23077"/>
    <cellStyle name="Input 4 4 8 6 3 2 2" xfId="23078"/>
    <cellStyle name="Input 4 4 8 6 3 3" xfId="23079"/>
    <cellStyle name="Input 4 4 8 6 4" xfId="23080"/>
    <cellStyle name="Input 4 4 8 6 5" xfId="23081"/>
    <cellStyle name="Input 4 4 8 7" xfId="23082"/>
    <cellStyle name="Input 4 4 8 7 2" xfId="23083"/>
    <cellStyle name="Input 4 4 8 7 2 2" xfId="23084"/>
    <cellStyle name="Input 4 4 8 7 3" xfId="23085"/>
    <cellStyle name="Input 4 4 8 7 3 2" xfId="23086"/>
    <cellStyle name="Input 4 4 8 7 3 2 2" xfId="23087"/>
    <cellStyle name="Input 4 4 8 7 3 3" xfId="23088"/>
    <cellStyle name="Input 4 4 8 7 4" xfId="23089"/>
    <cellStyle name="Input 4 4 8 7 5" xfId="23090"/>
    <cellStyle name="Input 4 4 8 8" xfId="23091"/>
    <cellStyle name="Input 4 4 8 8 2" xfId="23092"/>
    <cellStyle name="Input 4 4 8 9" xfId="23093"/>
    <cellStyle name="Input 4 4 8 9 2" xfId="23094"/>
    <cellStyle name="Input 4 4 8 9 2 2" xfId="23095"/>
    <cellStyle name="Input 4 4 8 9 3" xfId="23096"/>
    <cellStyle name="Input 4 4 9" xfId="23097"/>
    <cellStyle name="Input 4 4 9 10" xfId="23098"/>
    <cellStyle name="Input 4 4 9 2" xfId="23099"/>
    <cellStyle name="Input 4 4 9 2 2" xfId="23100"/>
    <cellStyle name="Input 4 4 9 2 2 2" xfId="23101"/>
    <cellStyle name="Input 4 4 9 2 3" xfId="23102"/>
    <cellStyle name="Input 4 4 9 2 3 2" xfId="23103"/>
    <cellStyle name="Input 4 4 9 2 3 2 2" xfId="23104"/>
    <cellStyle name="Input 4 4 9 2 3 3" xfId="23105"/>
    <cellStyle name="Input 4 4 9 2 4" xfId="23106"/>
    <cellStyle name="Input 4 4 9 2 5" xfId="23107"/>
    <cellStyle name="Input 4 4 9 3" xfId="23108"/>
    <cellStyle name="Input 4 4 9 3 2" xfId="23109"/>
    <cellStyle name="Input 4 4 9 3 2 2" xfId="23110"/>
    <cellStyle name="Input 4 4 9 3 3" xfId="23111"/>
    <cellStyle name="Input 4 4 9 3 3 2" xfId="23112"/>
    <cellStyle name="Input 4 4 9 3 3 2 2" xfId="23113"/>
    <cellStyle name="Input 4 4 9 3 3 3" xfId="23114"/>
    <cellStyle name="Input 4 4 9 3 4" xfId="23115"/>
    <cellStyle name="Input 4 4 9 3 5" xfId="23116"/>
    <cellStyle name="Input 4 4 9 4" xfId="23117"/>
    <cellStyle name="Input 4 4 9 4 2" xfId="23118"/>
    <cellStyle name="Input 4 4 9 4 2 2" xfId="23119"/>
    <cellStyle name="Input 4 4 9 4 3" xfId="23120"/>
    <cellStyle name="Input 4 4 9 4 3 2" xfId="23121"/>
    <cellStyle name="Input 4 4 9 4 3 2 2" xfId="23122"/>
    <cellStyle name="Input 4 4 9 4 3 3" xfId="23123"/>
    <cellStyle name="Input 4 4 9 4 4" xfId="23124"/>
    <cellStyle name="Input 4 4 9 4 5" xfId="23125"/>
    <cellStyle name="Input 4 4 9 5" xfId="23126"/>
    <cellStyle name="Input 4 4 9 5 2" xfId="23127"/>
    <cellStyle name="Input 4 4 9 5 2 2" xfId="23128"/>
    <cellStyle name="Input 4 4 9 5 3" xfId="23129"/>
    <cellStyle name="Input 4 4 9 5 3 2" xfId="23130"/>
    <cellStyle name="Input 4 4 9 5 3 2 2" xfId="23131"/>
    <cellStyle name="Input 4 4 9 5 3 3" xfId="23132"/>
    <cellStyle name="Input 4 4 9 5 4" xfId="23133"/>
    <cellStyle name="Input 4 4 9 5 5" xfId="23134"/>
    <cellStyle name="Input 4 4 9 6" xfId="23135"/>
    <cellStyle name="Input 4 4 9 6 2" xfId="23136"/>
    <cellStyle name="Input 4 4 9 6 2 2" xfId="23137"/>
    <cellStyle name="Input 4 4 9 6 3" xfId="23138"/>
    <cellStyle name="Input 4 4 9 6 3 2" xfId="23139"/>
    <cellStyle name="Input 4 4 9 6 3 2 2" xfId="23140"/>
    <cellStyle name="Input 4 4 9 6 3 3" xfId="23141"/>
    <cellStyle name="Input 4 4 9 6 4" xfId="23142"/>
    <cellStyle name="Input 4 4 9 6 5" xfId="23143"/>
    <cellStyle name="Input 4 4 9 7" xfId="23144"/>
    <cellStyle name="Input 4 4 9 7 2" xfId="23145"/>
    <cellStyle name="Input 4 4 9 8" xfId="23146"/>
    <cellStyle name="Input 4 4 9 8 2" xfId="23147"/>
    <cellStyle name="Input 4 4 9 8 2 2" xfId="23148"/>
    <cellStyle name="Input 4 4 9 8 3" xfId="23149"/>
    <cellStyle name="Input 4 4 9 9" xfId="23150"/>
    <cellStyle name="Input 4 4_Subsidy" xfId="23151"/>
    <cellStyle name="Input 4 40" xfId="23152"/>
    <cellStyle name="Input 4 40 2" xfId="23153"/>
    <cellStyle name="Input 4 40 2 2" xfId="23154"/>
    <cellStyle name="Input 4 40 2 2 2" xfId="23155"/>
    <cellStyle name="Input 4 40 2 3" xfId="23156"/>
    <cellStyle name="Input 4 40 3" xfId="23157"/>
    <cellStyle name="Input 4 40 4" xfId="23158"/>
    <cellStyle name="Input 4 41" xfId="23159"/>
    <cellStyle name="Input 4 41 2" xfId="23160"/>
    <cellStyle name="Input 4 41 2 2" xfId="23161"/>
    <cellStyle name="Input 4 41 2 2 2" xfId="23162"/>
    <cellStyle name="Input 4 41 2 3" xfId="23163"/>
    <cellStyle name="Input 4 41 3" xfId="23164"/>
    <cellStyle name="Input 4 41 4" xfId="23165"/>
    <cellStyle name="Input 4 42" xfId="23166"/>
    <cellStyle name="Input 4 42 2" xfId="23167"/>
    <cellStyle name="Input 4 42 2 2" xfId="23168"/>
    <cellStyle name="Input 4 42 2 2 2" xfId="23169"/>
    <cellStyle name="Input 4 42 2 3" xfId="23170"/>
    <cellStyle name="Input 4 42 3" xfId="23171"/>
    <cellStyle name="Input 4 42 4" xfId="23172"/>
    <cellStyle name="Input 4 43" xfId="23173"/>
    <cellStyle name="Input 4 43 2" xfId="23174"/>
    <cellStyle name="Input 4 43 2 2" xfId="23175"/>
    <cellStyle name="Input 4 43 2 2 2" xfId="23176"/>
    <cellStyle name="Input 4 43 2 3" xfId="23177"/>
    <cellStyle name="Input 4 43 3" xfId="23178"/>
    <cellStyle name="Input 4 43 4" xfId="23179"/>
    <cellStyle name="Input 4 44" xfId="23180"/>
    <cellStyle name="Input 4 44 2" xfId="23181"/>
    <cellStyle name="Input 4 44 2 2" xfId="23182"/>
    <cellStyle name="Input 4 44 2 2 2" xfId="23183"/>
    <cellStyle name="Input 4 44 2 3" xfId="23184"/>
    <cellStyle name="Input 4 44 3" xfId="23185"/>
    <cellStyle name="Input 4 44 4" xfId="23186"/>
    <cellStyle name="Input 4 45" xfId="23187"/>
    <cellStyle name="Input 4 45 2" xfId="23188"/>
    <cellStyle name="Input 4 45 2 2" xfId="23189"/>
    <cellStyle name="Input 4 45 2 2 2" xfId="23190"/>
    <cellStyle name="Input 4 45 2 3" xfId="23191"/>
    <cellStyle name="Input 4 45 3" xfId="23192"/>
    <cellStyle name="Input 4 45 4" xfId="23193"/>
    <cellStyle name="Input 4 46" xfId="23194"/>
    <cellStyle name="Input 4 46 2" xfId="23195"/>
    <cellStyle name="Input 4 46 2 2" xfId="23196"/>
    <cellStyle name="Input 4 46 3" xfId="23197"/>
    <cellStyle name="Input 4 46 4" xfId="23198"/>
    <cellStyle name="Input 4 47" xfId="23199"/>
    <cellStyle name="Input 4 47 2" xfId="23200"/>
    <cellStyle name="Input 4 48" xfId="23201"/>
    <cellStyle name="Input 4 49" xfId="23202"/>
    <cellStyle name="Input 4 5" xfId="23203"/>
    <cellStyle name="Input 4 5 10" xfId="23204"/>
    <cellStyle name="Input 4 5 10 2" xfId="23205"/>
    <cellStyle name="Input 4 5 10 2 2" xfId="23206"/>
    <cellStyle name="Input 4 5 10 2 2 2" xfId="23207"/>
    <cellStyle name="Input 4 5 10 2 3" xfId="23208"/>
    <cellStyle name="Input 4 5 10 2 3 2" xfId="23209"/>
    <cellStyle name="Input 4 5 10 2 3 2 2" xfId="23210"/>
    <cellStyle name="Input 4 5 10 2 3 3" xfId="23211"/>
    <cellStyle name="Input 4 5 10 2 4" xfId="23212"/>
    <cellStyle name="Input 4 5 10 2 5" xfId="23213"/>
    <cellStyle name="Input 4 5 10 3" xfId="23214"/>
    <cellStyle name="Input 4 5 10 3 2" xfId="23215"/>
    <cellStyle name="Input 4 5 10 4" xfId="23216"/>
    <cellStyle name="Input 4 5 10 4 2" xfId="23217"/>
    <cellStyle name="Input 4 5 10 4 2 2" xfId="23218"/>
    <cellStyle name="Input 4 5 10 4 3" xfId="23219"/>
    <cellStyle name="Input 4 5 10 5" xfId="23220"/>
    <cellStyle name="Input 4 5 10 6" xfId="23221"/>
    <cellStyle name="Input 4 5 11" xfId="23222"/>
    <cellStyle name="Input 4 5 11 2" xfId="23223"/>
    <cellStyle name="Input 4 5 11 2 2" xfId="23224"/>
    <cellStyle name="Input 4 5 11 3" xfId="23225"/>
    <cellStyle name="Input 4 5 11 3 2" xfId="23226"/>
    <cellStyle name="Input 4 5 11 3 2 2" xfId="23227"/>
    <cellStyle name="Input 4 5 11 3 3" xfId="23228"/>
    <cellStyle name="Input 4 5 11 4" xfId="23229"/>
    <cellStyle name="Input 4 5 11 5" xfId="23230"/>
    <cellStyle name="Input 4 5 12" xfId="23231"/>
    <cellStyle name="Input 4 5 12 2" xfId="23232"/>
    <cellStyle name="Input 4 5 12 2 2" xfId="23233"/>
    <cellStyle name="Input 4 5 12 3" xfId="23234"/>
    <cellStyle name="Input 4 5 12 3 2" xfId="23235"/>
    <cellStyle name="Input 4 5 12 3 2 2" xfId="23236"/>
    <cellStyle name="Input 4 5 12 3 3" xfId="23237"/>
    <cellStyle name="Input 4 5 12 4" xfId="23238"/>
    <cellStyle name="Input 4 5 12 5" xfId="23239"/>
    <cellStyle name="Input 4 5 13" xfId="23240"/>
    <cellStyle name="Input 4 5 13 2" xfId="23241"/>
    <cellStyle name="Input 4 5 13 2 2" xfId="23242"/>
    <cellStyle name="Input 4 5 13 3" xfId="23243"/>
    <cellStyle name="Input 4 5 13 3 2" xfId="23244"/>
    <cellStyle name="Input 4 5 13 3 2 2" xfId="23245"/>
    <cellStyle name="Input 4 5 13 3 3" xfId="23246"/>
    <cellStyle name="Input 4 5 13 4" xfId="23247"/>
    <cellStyle name="Input 4 5 13 5" xfId="23248"/>
    <cellStyle name="Input 4 5 14" xfId="23249"/>
    <cellStyle name="Input 4 5 14 2" xfId="23250"/>
    <cellStyle name="Input 4 5 14 2 2" xfId="23251"/>
    <cellStyle name="Input 4 5 14 3" xfId="23252"/>
    <cellStyle name="Input 4 5 14 3 2" xfId="23253"/>
    <cellStyle name="Input 4 5 14 3 2 2" xfId="23254"/>
    <cellStyle name="Input 4 5 14 3 3" xfId="23255"/>
    <cellStyle name="Input 4 5 14 4" xfId="23256"/>
    <cellStyle name="Input 4 5 14 5" xfId="23257"/>
    <cellStyle name="Input 4 5 15" xfId="23258"/>
    <cellStyle name="Input 4 5 15 2" xfId="23259"/>
    <cellStyle name="Input 4 5 16" xfId="23260"/>
    <cellStyle name="Input 4 5 16 2" xfId="23261"/>
    <cellStyle name="Input 4 5 16 2 2" xfId="23262"/>
    <cellStyle name="Input 4 5 16 3" xfId="23263"/>
    <cellStyle name="Input 4 5 17" xfId="23264"/>
    <cellStyle name="Input 4 5 18" xfId="23265"/>
    <cellStyle name="Input 4 5 2" xfId="23266"/>
    <cellStyle name="Input 4 5 2 10" xfId="23267"/>
    <cellStyle name="Input 4 5 2 10 2" xfId="23268"/>
    <cellStyle name="Input 4 5 2 10 2 2" xfId="23269"/>
    <cellStyle name="Input 4 5 2 10 3" xfId="23270"/>
    <cellStyle name="Input 4 5 2 11" xfId="23271"/>
    <cellStyle name="Input 4 5 2 12" xfId="23272"/>
    <cellStyle name="Input 4 5 2 2" xfId="23273"/>
    <cellStyle name="Input 4 5 2 2 10" xfId="23274"/>
    <cellStyle name="Input 4 5 2 2 11" xfId="23275"/>
    <cellStyle name="Input 4 5 2 2 2" xfId="23276"/>
    <cellStyle name="Input 4 5 2 2 2 10" xfId="23277"/>
    <cellStyle name="Input 4 5 2 2 2 2" xfId="23278"/>
    <cellStyle name="Input 4 5 2 2 2 2 2" xfId="23279"/>
    <cellStyle name="Input 4 5 2 2 2 2 2 2" xfId="23280"/>
    <cellStyle name="Input 4 5 2 2 2 2 3" xfId="23281"/>
    <cellStyle name="Input 4 5 2 2 2 2 3 2" xfId="23282"/>
    <cellStyle name="Input 4 5 2 2 2 2 3 2 2" xfId="23283"/>
    <cellStyle name="Input 4 5 2 2 2 2 3 3" xfId="23284"/>
    <cellStyle name="Input 4 5 2 2 2 2 4" xfId="23285"/>
    <cellStyle name="Input 4 5 2 2 2 2 5" xfId="23286"/>
    <cellStyle name="Input 4 5 2 2 2 3" xfId="23287"/>
    <cellStyle name="Input 4 5 2 2 2 3 2" xfId="23288"/>
    <cellStyle name="Input 4 5 2 2 2 3 2 2" xfId="23289"/>
    <cellStyle name="Input 4 5 2 2 2 3 3" xfId="23290"/>
    <cellStyle name="Input 4 5 2 2 2 3 3 2" xfId="23291"/>
    <cellStyle name="Input 4 5 2 2 2 3 3 2 2" xfId="23292"/>
    <cellStyle name="Input 4 5 2 2 2 3 3 3" xfId="23293"/>
    <cellStyle name="Input 4 5 2 2 2 3 4" xfId="23294"/>
    <cellStyle name="Input 4 5 2 2 2 3 5" xfId="23295"/>
    <cellStyle name="Input 4 5 2 2 2 4" xfId="23296"/>
    <cellStyle name="Input 4 5 2 2 2 4 2" xfId="23297"/>
    <cellStyle name="Input 4 5 2 2 2 4 2 2" xfId="23298"/>
    <cellStyle name="Input 4 5 2 2 2 4 3" xfId="23299"/>
    <cellStyle name="Input 4 5 2 2 2 4 3 2" xfId="23300"/>
    <cellStyle name="Input 4 5 2 2 2 4 3 2 2" xfId="23301"/>
    <cellStyle name="Input 4 5 2 2 2 4 3 3" xfId="23302"/>
    <cellStyle name="Input 4 5 2 2 2 4 4" xfId="23303"/>
    <cellStyle name="Input 4 5 2 2 2 4 5" xfId="23304"/>
    <cellStyle name="Input 4 5 2 2 2 5" xfId="23305"/>
    <cellStyle name="Input 4 5 2 2 2 5 2" xfId="23306"/>
    <cellStyle name="Input 4 5 2 2 2 5 2 2" xfId="23307"/>
    <cellStyle name="Input 4 5 2 2 2 5 3" xfId="23308"/>
    <cellStyle name="Input 4 5 2 2 2 5 3 2" xfId="23309"/>
    <cellStyle name="Input 4 5 2 2 2 5 3 2 2" xfId="23310"/>
    <cellStyle name="Input 4 5 2 2 2 5 3 3" xfId="23311"/>
    <cellStyle name="Input 4 5 2 2 2 5 4" xfId="23312"/>
    <cellStyle name="Input 4 5 2 2 2 5 5" xfId="23313"/>
    <cellStyle name="Input 4 5 2 2 2 6" xfId="23314"/>
    <cellStyle name="Input 4 5 2 2 2 6 2" xfId="23315"/>
    <cellStyle name="Input 4 5 2 2 2 6 2 2" xfId="23316"/>
    <cellStyle name="Input 4 5 2 2 2 6 3" xfId="23317"/>
    <cellStyle name="Input 4 5 2 2 2 6 3 2" xfId="23318"/>
    <cellStyle name="Input 4 5 2 2 2 6 3 2 2" xfId="23319"/>
    <cellStyle name="Input 4 5 2 2 2 6 3 3" xfId="23320"/>
    <cellStyle name="Input 4 5 2 2 2 6 4" xfId="23321"/>
    <cellStyle name="Input 4 5 2 2 2 6 5" xfId="23322"/>
    <cellStyle name="Input 4 5 2 2 2 7" xfId="23323"/>
    <cellStyle name="Input 4 5 2 2 2 7 2" xfId="23324"/>
    <cellStyle name="Input 4 5 2 2 2 8" xfId="23325"/>
    <cellStyle name="Input 4 5 2 2 2 8 2" xfId="23326"/>
    <cellStyle name="Input 4 5 2 2 2 8 2 2" xfId="23327"/>
    <cellStyle name="Input 4 5 2 2 2 8 3" xfId="23328"/>
    <cellStyle name="Input 4 5 2 2 2 9" xfId="23329"/>
    <cellStyle name="Input 4 5 2 2 3" xfId="23330"/>
    <cellStyle name="Input 4 5 2 2 3 2" xfId="23331"/>
    <cellStyle name="Input 4 5 2 2 3 2 2" xfId="23332"/>
    <cellStyle name="Input 4 5 2 2 3 2 2 2" xfId="23333"/>
    <cellStyle name="Input 4 5 2 2 3 2 3" xfId="23334"/>
    <cellStyle name="Input 4 5 2 2 3 2 3 2" xfId="23335"/>
    <cellStyle name="Input 4 5 2 2 3 2 3 2 2" xfId="23336"/>
    <cellStyle name="Input 4 5 2 2 3 2 3 3" xfId="23337"/>
    <cellStyle name="Input 4 5 2 2 3 2 4" xfId="23338"/>
    <cellStyle name="Input 4 5 2 2 3 2 5" xfId="23339"/>
    <cellStyle name="Input 4 5 2 2 3 3" xfId="23340"/>
    <cellStyle name="Input 4 5 2 2 3 3 2" xfId="23341"/>
    <cellStyle name="Input 4 5 2 2 3 4" xfId="23342"/>
    <cellStyle name="Input 4 5 2 2 3 4 2" xfId="23343"/>
    <cellStyle name="Input 4 5 2 2 3 4 2 2" xfId="23344"/>
    <cellStyle name="Input 4 5 2 2 3 4 3" xfId="23345"/>
    <cellStyle name="Input 4 5 2 2 3 5" xfId="23346"/>
    <cellStyle name="Input 4 5 2 2 3 6" xfId="23347"/>
    <cellStyle name="Input 4 5 2 2 4" xfId="23348"/>
    <cellStyle name="Input 4 5 2 2 4 2" xfId="23349"/>
    <cellStyle name="Input 4 5 2 2 4 2 2" xfId="23350"/>
    <cellStyle name="Input 4 5 2 2 4 3" xfId="23351"/>
    <cellStyle name="Input 4 5 2 2 4 3 2" xfId="23352"/>
    <cellStyle name="Input 4 5 2 2 4 3 2 2" xfId="23353"/>
    <cellStyle name="Input 4 5 2 2 4 3 3" xfId="23354"/>
    <cellStyle name="Input 4 5 2 2 4 4" xfId="23355"/>
    <cellStyle name="Input 4 5 2 2 4 5" xfId="23356"/>
    <cellStyle name="Input 4 5 2 2 5" xfId="23357"/>
    <cellStyle name="Input 4 5 2 2 5 2" xfId="23358"/>
    <cellStyle name="Input 4 5 2 2 5 2 2" xfId="23359"/>
    <cellStyle name="Input 4 5 2 2 5 3" xfId="23360"/>
    <cellStyle name="Input 4 5 2 2 5 3 2" xfId="23361"/>
    <cellStyle name="Input 4 5 2 2 5 3 2 2" xfId="23362"/>
    <cellStyle name="Input 4 5 2 2 5 3 3" xfId="23363"/>
    <cellStyle name="Input 4 5 2 2 5 4" xfId="23364"/>
    <cellStyle name="Input 4 5 2 2 5 5" xfId="23365"/>
    <cellStyle name="Input 4 5 2 2 6" xfId="23366"/>
    <cellStyle name="Input 4 5 2 2 6 2" xfId="23367"/>
    <cellStyle name="Input 4 5 2 2 6 2 2" xfId="23368"/>
    <cellStyle name="Input 4 5 2 2 6 3" xfId="23369"/>
    <cellStyle name="Input 4 5 2 2 6 3 2" xfId="23370"/>
    <cellStyle name="Input 4 5 2 2 6 3 2 2" xfId="23371"/>
    <cellStyle name="Input 4 5 2 2 6 3 3" xfId="23372"/>
    <cellStyle name="Input 4 5 2 2 6 4" xfId="23373"/>
    <cellStyle name="Input 4 5 2 2 6 5" xfId="23374"/>
    <cellStyle name="Input 4 5 2 2 7" xfId="23375"/>
    <cellStyle name="Input 4 5 2 2 7 2" xfId="23376"/>
    <cellStyle name="Input 4 5 2 2 7 2 2" xfId="23377"/>
    <cellStyle name="Input 4 5 2 2 7 3" xfId="23378"/>
    <cellStyle name="Input 4 5 2 2 7 3 2" xfId="23379"/>
    <cellStyle name="Input 4 5 2 2 7 3 2 2" xfId="23380"/>
    <cellStyle name="Input 4 5 2 2 7 3 3" xfId="23381"/>
    <cellStyle name="Input 4 5 2 2 7 4" xfId="23382"/>
    <cellStyle name="Input 4 5 2 2 7 5" xfId="23383"/>
    <cellStyle name="Input 4 5 2 2 8" xfId="23384"/>
    <cellStyle name="Input 4 5 2 2 8 2" xfId="23385"/>
    <cellStyle name="Input 4 5 2 2 9" xfId="23386"/>
    <cellStyle name="Input 4 5 2 2 9 2" xfId="23387"/>
    <cellStyle name="Input 4 5 2 2 9 2 2" xfId="23388"/>
    <cellStyle name="Input 4 5 2 2 9 3" xfId="23389"/>
    <cellStyle name="Input 4 5 2 3" xfId="23390"/>
    <cellStyle name="Input 4 5 2 3 10" xfId="23391"/>
    <cellStyle name="Input 4 5 2 3 2" xfId="23392"/>
    <cellStyle name="Input 4 5 2 3 2 2" xfId="23393"/>
    <cellStyle name="Input 4 5 2 3 2 2 2" xfId="23394"/>
    <cellStyle name="Input 4 5 2 3 2 3" xfId="23395"/>
    <cellStyle name="Input 4 5 2 3 2 3 2" xfId="23396"/>
    <cellStyle name="Input 4 5 2 3 2 3 2 2" xfId="23397"/>
    <cellStyle name="Input 4 5 2 3 2 3 3" xfId="23398"/>
    <cellStyle name="Input 4 5 2 3 2 4" xfId="23399"/>
    <cellStyle name="Input 4 5 2 3 2 5" xfId="23400"/>
    <cellStyle name="Input 4 5 2 3 3" xfId="23401"/>
    <cellStyle name="Input 4 5 2 3 3 2" xfId="23402"/>
    <cellStyle name="Input 4 5 2 3 3 2 2" xfId="23403"/>
    <cellStyle name="Input 4 5 2 3 3 3" xfId="23404"/>
    <cellStyle name="Input 4 5 2 3 3 3 2" xfId="23405"/>
    <cellStyle name="Input 4 5 2 3 3 3 2 2" xfId="23406"/>
    <cellStyle name="Input 4 5 2 3 3 3 3" xfId="23407"/>
    <cellStyle name="Input 4 5 2 3 3 4" xfId="23408"/>
    <cellStyle name="Input 4 5 2 3 3 5" xfId="23409"/>
    <cellStyle name="Input 4 5 2 3 4" xfId="23410"/>
    <cellStyle name="Input 4 5 2 3 4 2" xfId="23411"/>
    <cellStyle name="Input 4 5 2 3 4 2 2" xfId="23412"/>
    <cellStyle name="Input 4 5 2 3 4 3" xfId="23413"/>
    <cellStyle name="Input 4 5 2 3 4 3 2" xfId="23414"/>
    <cellStyle name="Input 4 5 2 3 4 3 2 2" xfId="23415"/>
    <cellStyle name="Input 4 5 2 3 4 3 3" xfId="23416"/>
    <cellStyle name="Input 4 5 2 3 4 4" xfId="23417"/>
    <cellStyle name="Input 4 5 2 3 4 5" xfId="23418"/>
    <cellStyle name="Input 4 5 2 3 5" xfId="23419"/>
    <cellStyle name="Input 4 5 2 3 5 2" xfId="23420"/>
    <cellStyle name="Input 4 5 2 3 5 2 2" xfId="23421"/>
    <cellStyle name="Input 4 5 2 3 5 3" xfId="23422"/>
    <cellStyle name="Input 4 5 2 3 5 3 2" xfId="23423"/>
    <cellStyle name="Input 4 5 2 3 5 3 2 2" xfId="23424"/>
    <cellStyle name="Input 4 5 2 3 5 3 3" xfId="23425"/>
    <cellStyle name="Input 4 5 2 3 5 4" xfId="23426"/>
    <cellStyle name="Input 4 5 2 3 5 5" xfId="23427"/>
    <cellStyle name="Input 4 5 2 3 6" xfId="23428"/>
    <cellStyle name="Input 4 5 2 3 6 2" xfId="23429"/>
    <cellStyle name="Input 4 5 2 3 6 2 2" xfId="23430"/>
    <cellStyle name="Input 4 5 2 3 6 3" xfId="23431"/>
    <cellStyle name="Input 4 5 2 3 6 3 2" xfId="23432"/>
    <cellStyle name="Input 4 5 2 3 6 3 2 2" xfId="23433"/>
    <cellStyle name="Input 4 5 2 3 6 3 3" xfId="23434"/>
    <cellStyle name="Input 4 5 2 3 6 4" xfId="23435"/>
    <cellStyle name="Input 4 5 2 3 6 5" xfId="23436"/>
    <cellStyle name="Input 4 5 2 3 7" xfId="23437"/>
    <cellStyle name="Input 4 5 2 3 7 2" xfId="23438"/>
    <cellStyle name="Input 4 5 2 3 8" xfId="23439"/>
    <cellStyle name="Input 4 5 2 3 8 2" xfId="23440"/>
    <cellStyle name="Input 4 5 2 3 8 2 2" xfId="23441"/>
    <cellStyle name="Input 4 5 2 3 8 3" xfId="23442"/>
    <cellStyle name="Input 4 5 2 3 9" xfId="23443"/>
    <cellStyle name="Input 4 5 2 4" xfId="23444"/>
    <cellStyle name="Input 4 5 2 4 2" xfId="23445"/>
    <cellStyle name="Input 4 5 2 4 2 2" xfId="23446"/>
    <cellStyle name="Input 4 5 2 4 2 2 2" xfId="23447"/>
    <cellStyle name="Input 4 5 2 4 2 3" xfId="23448"/>
    <cellStyle name="Input 4 5 2 4 2 3 2" xfId="23449"/>
    <cellStyle name="Input 4 5 2 4 2 3 2 2" xfId="23450"/>
    <cellStyle name="Input 4 5 2 4 2 3 3" xfId="23451"/>
    <cellStyle name="Input 4 5 2 4 2 4" xfId="23452"/>
    <cellStyle name="Input 4 5 2 4 2 5" xfId="23453"/>
    <cellStyle name="Input 4 5 2 4 3" xfId="23454"/>
    <cellStyle name="Input 4 5 2 4 3 2" xfId="23455"/>
    <cellStyle name="Input 4 5 2 4 4" xfId="23456"/>
    <cellStyle name="Input 4 5 2 4 4 2" xfId="23457"/>
    <cellStyle name="Input 4 5 2 4 4 2 2" xfId="23458"/>
    <cellStyle name="Input 4 5 2 4 4 3" xfId="23459"/>
    <cellStyle name="Input 4 5 2 4 5" xfId="23460"/>
    <cellStyle name="Input 4 5 2 4 6" xfId="23461"/>
    <cellStyle name="Input 4 5 2 5" xfId="23462"/>
    <cellStyle name="Input 4 5 2 5 2" xfId="23463"/>
    <cellStyle name="Input 4 5 2 5 2 2" xfId="23464"/>
    <cellStyle name="Input 4 5 2 5 3" xfId="23465"/>
    <cellStyle name="Input 4 5 2 5 3 2" xfId="23466"/>
    <cellStyle name="Input 4 5 2 5 3 2 2" xfId="23467"/>
    <cellStyle name="Input 4 5 2 5 3 3" xfId="23468"/>
    <cellStyle name="Input 4 5 2 5 4" xfId="23469"/>
    <cellStyle name="Input 4 5 2 5 5" xfId="23470"/>
    <cellStyle name="Input 4 5 2 6" xfId="23471"/>
    <cellStyle name="Input 4 5 2 6 2" xfId="23472"/>
    <cellStyle name="Input 4 5 2 6 2 2" xfId="23473"/>
    <cellStyle name="Input 4 5 2 6 3" xfId="23474"/>
    <cellStyle name="Input 4 5 2 6 3 2" xfId="23475"/>
    <cellStyle name="Input 4 5 2 6 3 2 2" xfId="23476"/>
    <cellStyle name="Input 4 5 2 6 3 3" xfId="23477"/>
    <cellStyle name="Input 4 5 2 6 4" xfId="23478"/>
    <cellStyle name="Input 4 5 2 6 5" xfId="23479"/>
    <cellStyle name="Input 4 5 2 7" xfId="23480"/>
    <cellStyle name="Input 4 5 2 7 2" xfId="23481"/>
    <cellStyle name="Input 4 5 2 7 2 2" xfId="23482"/>
    <cellStyle name="Input 4 5 2 7 3" xfId="23483"/>
    <cellStyle name="Input 4 5 2 7 3 2" xfId="23484"/>
    <cellStyle name="Input 4 5 2 7 3 2 2" xfId="23485"/>
    <cellStyle name="Input 4 5 2 7 3 3" xfId="23486"/>
    <cellStyle name="Input 4 5 2 7 4" xfId="23487"/>
    <cellStyle name="Input 4 5 2 7 5" xfId="23488"/>
    <cellStyle name="Input 4 5 2 8" xfId="23489"/>
    <cellStyle name="Input 4 5 2 8 2" xfId="23490"/>
    <cellStyle name="Input 4 5 2 8 2 2" xfId="23491"/>
    <cellStyle name="Input 4 5 2 8 3" xfId="23492"/>
    <cellStyle name="Input 4 5 2 8 3 2" xfId="23493"/>
    <cellStyle name="Input 4 5 2 8 3 2 2" xfId="23494"/>
    <cellStyle name="Input 4 5 2 8 3 3" xfId="23495"/>
    <cellStyle name="Input 4 5 2 8 4" xfId="23496"/>
    <cellStyle name="Input 4 5 2 8 5" xfId="23497"/>
    <cellStyle name="Input 4 5 2 9" xfId="23498"/>
    <cellStyle name="Input 4 5 2 9 2" xfId="23499"/>
    <cellStyle name="Input 4 5 2_Subsidy" xfId="23500"/>
    <cellStyle name="Input 4 5 3" xfId="23501"/>
    <cellStyle name="Input 4 5 3 10" xfId="23502"/>
    <cellStyle name="Input 4 5 3 11" xfId="23503"/>
    <cellStyle name="Input 4 5 3 2" xfId="23504"/>
    <cellStyle name="Input 4 5 3 2 10" xfId="23505"/>
    <cellStyle name="Input 4 5 3 2 2" xfId="23506"/>
    <cellStyle name="Input 4 5 3 2 2 2" xfId="23507"/>
    <cellStyle name="Input 4 5 3 2 2 2 2" xfId="23508"/>
    <cellStyle name="Input 4 5 3 2 2 3" xfId="23509"/>
    <cellStyle name="Input 4 5 3 2 2 3 2" xfId="23510"/>
    <cellStyle name="Input 4 5 3 2 2 3 2 2" xfId="23511"/>
    <cellStyle name="Input 4 5 3 2 2 3 3" xfId="23512"/>
    <cellStyle name="Input 4 5 3 2 2 4" xfId="23513"/>
    <cellStyle name="Input 4 5 3 2 2 5" xfId="23514"/>
    <cellStyle name="Input 4 5 3 2 3" xfId="23515"/>
    <cellStyle name="Input 4 5 3 2 3 2" xfId="23516"/>
    <cellStyle name="Input 4 5 3 2 3 2 2" xfId="23517"/>
    <cellStyle name="Input 4 5 3 2 3 3" xfId="23518"/>
    <cellStyle name="Input 4 5 3 2 3 3 2" xfId="23519"/>
    <cellStyle name="Input 4 5 3 2 3 3 2 2" xfId="23520"/>
    <cellStyle name="Input 4 5 3 2 3 3 3" xfId="23521"/>
    <cellStyle name="Input 4 5 3 2 3 4" xfId="23522"/>
    <cellStyle name="Input 4 5 3 2 3 5" xfId="23523"/>
    <cellStyle name="Input 4 5 3 2 4" xfId="23524"/>
    <cellStyle name="Input 4 5 3 2 4 2" xfId="23525"/>
    <cellStyle name="Input 4 5 3 2 4 2 2" xfId="23526"/>
    <cellStyle name="Input 4 5 3 2 4 3" xfId="23527"/>
    <cellStyle name="Input 4 5 3 2 4 3 2" xfId="23528"/>
    <cellStyle name="Input 4 5 3 2 4 3 2 2" xfId="23529"/>
    <cellStyle name="Input 4 5 3 2 4 3 3" xfId="23530"/>
    <cellStyle name="Input 4 5 3 2 4 4" xfId="23531"/>
    <cellStyle name="Input 4 5 3 2 4 5" xfId="23532"/>
    <cellStyle name="Input 4 5 3 2 5" xfId="23533"/>
    <cellStyle name="Input 4 5 3 2 5 2" xfId="23534"/>
    <cellStyle name="Input 4 5 3 2 5 2 2" xfId="23535"/>
    <cellStyle name="Input 4 5 3 2 5 3" xfId="23536"/>
    <cellStyle name="Input 4 5 3 2 5 3 2" xfId="23537"/>
    <cellStyle name="Input 4 5 3 2 5 3 2 2" xfId="23538"/>
    <cellStyle name="Input 4 5 3 2 5 3 3" xfId="23539"/>
    <cellStyle name="Input 4 5 3 2 5 4" xfId="23540"/>
    <cellStyle name="Input 4 5 3 2 5 5" xfId="23541"/>
    <cellStyle name="Input 4 5 3 2 6" xfId="23542"/>
    <cellStyle name="Input 4 5 3 2 6 2" xfId="23543"/>
    <cellStyle name="Input 4 5 3 2 6 2 2" xfId="23544"/>
    <cellStyle name="Input 4 5 3 2 6 3" xfId="23545"/>
    <cellStyle name="Input 4 5 3 2 6 3 2" xfId="23546"/>
    <cellStyle name="Input 4 5 3 2 6 3 2 2" xfId="23547"/>
    <cellStyle name="Input 4 5 3 2 6 3 3" xfId="23548"/>
    <cellStyle name="Input 4 5 3 2 6 4" xfId="23549"/>
    <cellStyle name="Input 4 5 3 2 6 5" xfId="23550"/>
    <cellStyle name="Input 4 5 3 2 7" xfId="23551"/>
    <cellStyle name="Input 4 5 3 2 7 2" xfId="23552"/>
    <cellStyle name="Input 4 5 3 2 8" xfId="23553"/>
    <cellStyle name="Input 4 5 3 2 8 2" xfId="23554"/>
    <cellStyle name="Input 4 5 3 2 8 2 2" xfId="23555"/>
    <cellStyle name="Input 4 5 3 2 8 3" xfId="23556"/>
    <cellStyle name="Input 4 5 3 2 9" xfId="23557"/>
    <cellStyle name="Input 4 5 3 3" xfId="23558"/>
    <cellStyle name="Input 4 5 3 3 2" xfId="23559"/>
    <cellStyle name="Input 4 5 3 3 2 2" xfId="23560"/>
    <cellStyle name="Input 4 5 3 3 2 2 2" xfId="23561"/>
    <cellStyle name="Input 4 5 3 3 2 3" xfId="23562"/>
    <cellStyle name="Input 4 5 3 3 2 3 2" xfId="23563"/>
    <cellStyle name="Input 4 5 3 3 2 3 2 2" xfId="23564"/>
    <cellStyle name="Input 4 5 3 3 2 3 3" xfId="23565"/>
    <cellStyle name="Input 4 5 3 3 2 4" xfId="23566"/>
    <cellStyle name="Input 4 5 3 3 2 5" xfId="23567"/>
    <cellStyle name="Input 4 5 3 3 3" xfId="23568"/>
    <cellStyle name="Input 4 5 3 3 3 2" xfId="23569"/>
    <cellStyle name="Input 4 5 3 3 4" xfId="23570"/>
    <cellStyle name="Input 4 5 3 3 4 2" xfId="23571"/>
    <cellStyle name="Input 4 5 3 3 4 2 2" xfId="23572"/>
    <cellStyle name="Input 4 5 3 3 4 3" xfId="23573"/>
    <cellStyle name="Input 4 5 3 3 5" xfId="23574"/>
    <cellStyle name="Input 4 5 3 3 6" xfId="23575"/>
    <cellStyle name="Input 4 5 3 4" xfId="23576"/>
    <cellStyle name="Input 4 5 3 4 2" xfId="23577"/>
    <cellStyle name="Input 4 5 3 4 2 2" xfId="23578"/>
    <cellStyle name="Input 4 5 3 4 3" xfId="23579"/>
    <cellStyle name="Input 4 5 3 4 3 2" xfId="23580"/>
    <cellStyle name="Input 4 5 3 4 3 2 2" xfId="23581"/>
    <cellStyle name="Input 4 5 3 4 3 3" xfId="23582"/>
    <cellStyle name="Input 4 5 3 4 4" xfId="23583"/>
    <cellStyle name="Input 4 5 3 4 5" xfId="23584"/>
    <cellStyle name="Input 4 5 3 5" xfId="23585"/>
    <cellStyle name="Input 4 5 3 5 2" xfId="23586"/>
    <cellStyle name="Input 4 5 3 5 2 2" xfId="23587"/>
    <cellStyle name="Input 4 5 3 5 3" xfId="23588"/>
    <cellStyle name="Input 4 5 3 5 3 2" xfId="23589"/>
    <cellStyle name="Input 4 5 3 5 3 2 2" xfId="23590"/>
    <cellStyle name="Input 4 5 3 5 3 3" xfId="23591"/>
    <cellStyle name="Input 4 5 3 5 4" xfId="23592"/>
    <cellStyle name="Input 4 5 3 5 5" xfId="23593"/>
    <cellStyle name="Input 4 5 3 6" xfId="23594"/>
    <cellStyle name="Input 4 5 3 6 2" xfId="23595"/>
    <cellStyle name="Input 4 5 3 6 2 2" xfId="23596"/>
    <cellStyle name="Input 4 5 3 6 3" xfId="23597"/>
    <cellStyle name="Input 4 5 3 6 3 2" xfId="23598"/>
    <cellStyle name="Input 4 5 3 6 3 2 2" xfId="23599"/>
    <cellStyle name="Input 4 5 3 6 3 3" xfId="23600"/>
    <cellStyle name="Input 4 5 3 6 4" xfId="23601"/>
    <cellStyle name="Input 4 5 3 6 5" xfId="23602"/>
    <cellStyle name="Input 4 5 3 7" xfId="23603"/>
    <cellStyle name="Input 4 5 3 7 2" xfId="23604"/>
    <cellStyle name="Input 4 5 3 7 2 2" xfId="23605"/>
    <cellStyle name="Input 4 5 3 7 3" xfId="23606"/>
    <cellStyle name="Input 4 5 3 7 3 2" xfId="23607"/>
    <cellStyle name="Input 4 5 3 7 3 2 2" xfId="23608"/>
    <cellStyle name="Input 4 5 3 7 3 3" xfId="23609"/>
    <cellStyle name="Input 4 5 3 7 4" xfId="23610"/>
    <cellStyle name="Input 4 5 3 7 5" xfId="23611"/>
    <cellStyle name="Input 4 5 3 8" xfId="23612"/>
    <cellStyle name="Input 4 5 3 8 2" xfId="23613"/>
    <cellStyle name="Input 4 5 3 9" xfId="23614"/>
    <cellStyle name="Input 4 5 3 9 2" xfId="23615"/>
    <cellStyle name="Input 4 5 3 9 2 2" xfId="23616"/>
    <cellStyle name="Input 4 5 3 9 3" xfId="23617"/>
    <cellStyle name="Input 4 5 4" xfId="23618"/>
    <cellStyle name="Input 4 5 4 10" xfId="23619"/>
    <cellStyle name="Input 4 5 4 11" xfId="23620"/>
    <cellStyle name="Input 4 5 4 2" xfId="23621"/>
    <cellStyle name="Input 4 5 4 2 10" xfId="23622"/>
    <cellStyle name="Input 4 5 4 2 2" xfId="23623"/>
    <cellStyle name="Input 4 5 4 2 2 2" xfId="23624"/>
    <cellStyle name="Input 4 5 4 2 2 2 2" xfId="23625"/>
    <cellStyle name="Input 4 5 4 2 2 3" xfId="23626"/>
    <cellStyle name="Input 4 5 4 2 2 3 2" xfId="23627"/>
    <cellStyle name="Input 4 5 4 2 2 3 2 2" xfId="23628"/>
    <cellStyle name="Input 4 5 4 2 2 3 3" xfId="23629"/>
    <cellStyle name="Input 4 5 4 2 2 4" xfId="23630"/>
    <cellStyle name="Input 4 5 4 2 2 5" xfId="23631"/>
    <cellStyle name="Input 4 5 4 2 3" xfId="23632"/>
    <cellStyle name="Input 4 5 4 2 3 2" xfId="23633"/>
    <cellStyle name="Input 4 5 4 2 3 2 2" xfId="23634"/>
    <cellStyle name="Input 4 5 4 2 3 3" xfId="23635"/>
    <cellStyle name="Input 4 5 4 2 3 3 2" xfId="23636"/>
    <cellStyle name="Input 4 5 4 2 3 3 2 2" xfId="23637"/>
    <cellStyle name="Input 4 5 4 2 3 3 3" xfId="23638"/>
    <cellStyle name="Input 4 5 4 2 3 4" xfId="23639"/>
    <cellStyle name="Input 4 5 4 2 3 5" xfId="23640"/>
    <cellStyle name="Input 4 5 4 2 4" xfId="23641"/>
    <cellStyle name="Input 4 5 4 2 4 2" xfId="23642"/>
    <cellStyle name="Input 4 5 4 2 4 2 2" xfId="23643"/>
    <cellStyle name="Input 4 5 4 2 4 3" xfId="23644"/>
    <cellStyle name="Input 4 5 4 2 4 3 2" xfId="23645"/>
    <cellStyle name="Input 4 5 4 2 4 3 2 2" xfId="23646"/>
    <cellStyle name="Input 4 5 4 2 4 3 3" xfId="23647"/>
    <cellStyle name="Input 4 5 4 2 4 4" xfId="23648"/>
    <cellStyle name="Input 4 5 4 2 4 5" xfId="23649"/>
    <cellStyle name="Input 4 5 4 2 5" xfId="23650"/>
    <cellStyle name="Input 4 5 4 2 5 2" xfId="23651"/>
    <cellStyle name="Input 4 5 4 2 5 2 2" xfId="23652"/>
    <cellStyle name="Input 4 5 4 2 5 3" xfId="23653"/>
    <cellStyle name="Input 4 5 4 2 5 3 2" xfId="23654"/>
    <cellStyle name="Input 4 5 4 2 5 3 2 2" xfId="23655"/>
    <cellStyle name="Input 4 5 4 2 5 3 3" xfId="23656"/>
    <cellStyle name="Input 4 5 4 2 5 4" xfId="23657"/>
    <cellStyle name="Input 4 5 4 2 5 5" xfId="23658"/>
    <cellStyle name="Input 4 5 4 2 6" xfId="23659"/>
    <cellStyle name="Input 4 5 4 2 6 2" xfId="23660"/>
    <cellStyle name="Input 4 5 4 2 6 2 2" xfId="23661"/>
    <cellStyle name="Input 4 5 4 2 6 3" xfId="23662"/>
    <cellStyle name="Input 4 5 4 2 6 3 2" xfId="23663"/>
    <cellStyle name="Input 4 5 4 2 6 3 2 2" xfId="23664"/>
    <cellStyle name="Input 4 5 4 2 6 3 3" xfId="23665"/>
    <cellStyle name="Input 4 5 4 2 6 4" xfId="23666"/>
    <cellStyle name="Input 4 5 4 2 6 5" xfId="23667"/>
    <cellStyle name="Input 4 5 4 2 7" xfId="23668"/>
    <cellStyle name="Input 4 5 4 2 7 2" xfId="23669"/>
    <cellStyle name="Input 4 5 4 2 8" xfId="23670"/>
    <cellStyle name="Input 4 5 4 2 8 2" xfId="23671"/>
    <cellStyle name="Input 4 5 4 2 8 2 2" xfId="23672"/>
    <cellStyle name="Input 4 5 4 2 8 3" xfId="23673"/>
    <cellStyle name="Input 4 5 4 2 9" xfId="23674"/>
    <cellStyle name="Input 4 5 4 3" xfId="23675"/>
    <cellStyle name="Input 4 5 4 3 2" xfId="23676"/>
    <cellStyle name="Input 4 5 4 3 2 2" xfId="23677"/>
    <cellStyle name="Input 4 5 4 3 2 2 2" xfId="23678"/>
    <cellStyle name="Input 4 5 4 3 2 3" xfId="23679"/>
    <cellStyle name="Input 4 5 4 3 2 3 2" xfId="23680"/>
    <cellStyle name="Input 4 5 4 3 2 3 2 2" xfId="23681"/>
    <cellStyle name="Input 4 5 4 3 2 3 3" xfId="23682"/>
    <cellStyle name="Input 4 5 4 3 2 4" xfId="23683"/>
    <cellStyle name="Input 4 5 4 3 2 5" xfId="23684"/>
    <cellStyle name="Input 4 5 4 3 3" xfId="23685"/>
    <cellStyle name="Input 4 5 4 3 3 2" xfId="23686"/>
    <cellStyle name="Input 4 5 4 3 4" xfId="23687"/>
    <cellStyle name="Input 4 5 4 3 4 2" xfId="23688"/>
    <cellStyle name="Input 4 5 4 3 4 2 2" xfId="23689"/>
    <cellStyle name="Input 4 5 4 3 4 3" xfId="23690"/>
    <cellStyle name="Input 4 5 4 3 5" xfId="23691"/>
    <cellStyle name="Input 4 5 4 3 6" xfId="23692"/>
    <cellStyle name="Input 4 5 4 4" xfId="23693"/>
    <cellStyle name="Input 4 5 4 4 2" xfId="23694"/>
    <cellStyle name="Input 4 5 4 4 2 2" xfId="23695"/>
    <cellStyle name="Input 4 5 4 4 3" xfId="23696"/>
    <cellStyle name="Input 4 5 4 4 3 2" xfId="23697"/>
    <cellStyle name="Input 4 5 4 4 3 2 2" xfId="23698"/>
    <cellStyle name="Input 4 5 4 4 3 3" xfId="23699"/>
    <cellStyle name="Input 4 5 4 4 4" xfId="23700"/>
    <cellStyle name="Input 4 5 4 4 5" xfId="23701"/>
    <cellStyle name="Input 4 5 4 5" xfId="23702"/>
    <cellStyle name="Input 4 5 4 5 2" xfId="23703"/>
    <cellStyle name="Input 4 5 4 5 2 2" xfId="23704"/>
    <cellStyle name="Input 4 5 4 5 3" xfId="23705"/>
    <cellStyle name="Input 4 5 4 5 3 2" xfId="23706"/>
    <cellStyle name="Input 4 5 4 5 3 2 2" xfId="23707"/>
    <cellStyle name="Input 4 5 4 5 3 3" xfId="23708"/>
    <cellStyle name="Input 4 5 4 5 4" xfId="23709"/>
    <cellStyle name="Input 4 5 4 5 5" xfId="23710"/>
    <cellStyle name="Input 4 5 4 6" xfId="23711"/>
    <cellStyle name="Input 4 5 4 6 2" xfId="23712"/>
    <cellStyle name="Input 4 5 4 6 2 2" xfId="23713"/>
    <cellStyle name="Input 4 5 4 6 3" xfId="23714"/>
    <cellStyle name="Input 4 5 4 6 3 2" xfId="23715"/>
    <cellStyle name="Input 4 5 4 6 3 2 2" xfId="23716"/>
    <cellStyle name="Input 4 5 4 6 3 3" xfId="23717"/>
    <cellStyle name="Input 4 5 4 6 4" xfId="23718"/>
    <cellStyle name="Input 4 5 4 6 5" xfId="23719"/>
    <cellStyle name="Input 4 5 4 7" xfId="23720"/>
    <cellStyle name="Input 4 5 4 7 2" xfId="23721"/>
    <cellStyle name="Input 4 5 4 7 2 2" xfId="23722"/>
    <cellStyle name="Input 4 5 4 7 3" xfId="23723"/>
    <cellStyle name="Input 4 5 4 7 3 2" xfId="23724"/>
    <cellStyle name="Input 4 5 4 7 3 2 2" xfId="23725"/>
    <cellStyle name="Input 4 5 4 7 3 3" xfId="23726"/>
    <cellStyle name="Input 4 5 4 7 4" xfId="23727"/>
    <cellStyle name="Input 4 5 4 7 5" xfId="23728"/>
    <cellStyle name="Input 4 5 4 8" xfId="23729"/>
    <cellStyle name="Input 4 5 4 8 2" xfId="23730"/>
    <cellStyle name="Input 4 5 4 9" xfId="23731"/>
    <cellStyle name="Input 4 5 4 9 2" xfId="23732"/>
    <cellStyle name="Input 4 5 4 9 2 2" xfId="23733"/>
    <cellStyle name="Input 4 5 4 9 3" xfId="23734"/>
    <cellStyle name="Input 4 5 5" xfId="23735"/>
    <cellStyle name="Input 4 5 5 10" xfId="23736"/>
    <cellStyle name="Input 4 5 5 11" xfId="23737"/>
    <cellStyle name="Input 4 5 5 2" xfId="23738"/>
    <cellStyle name="Input 4 5 5 2 10" xfId="23739"/>
    <cellStyle name="Input 4 5 5 2 2" xfId="23740"/>
    <cellStyle name="Input 4 5 5 2 2 2" xfId="23741"/>
    <cellStyle name="Input 4 5 5 2 2 2 2" xfId="23742"/>
    <cellStyle name="Input 4 5 5 2 2 3" xfId="23743"/>
    <cellStyle name="Input 4 5 5 2 2 3 2" xfId="23744"/>
    <cellStyle name="Input 4 5 5 2 2 3 2 2" xfId="23745"/>
    <cellStyle name="Input 4 5 5 2 2 3 3" xfId="23746"/>
    <cellStyle name="Input 4 5 5 2 2 4" xfId="23747"/>
    <cellStyle name="Input 4 5 5 2 2 5" xfId="23748"/>
    <cellStyle name="Input 4 5 5 2 3" xfId="23749"/>
    <cellStyle name="Input 4 5 5 2 3 2" xfId="23750"/>
    <cellStyle name="Input 4 5 5 2 3 2 2" xfId="23751"/>
    <cellStyle name="Input 4 5 5 2 3 3" xfId="23752"/>
    <cellStyle name="Input 4 5 5 2 3 3 2" xfId="23753"/>
    <cellStyle name="Input 4 5 5 2 3 3 2 2" xfId="23754"/>
    <cellStyle name="Input 4 5 5 2 3 3 3" xfId="23755"/>
    <cellStyle name="Input 4 5 5 2 3 4" xfId="23756"/>
    <cellStyle name="Input 4 5 5 2 3 5" xfId="23757"/>
    <cellStyle name="Input 4 5 5 2 4" xfId="23758"/>
    <cellStyle name="Input 4 5 5 2 4 2" xfId="23759"/>
    <cellStyle name="Input 4 5 5 2 4 2 2" xfId="23760"/>
    <cellStyle name="Input 4 5 5 2 4 3" xfId="23761"/>
    <cellStyle name="Input 4 5 5 2 4 3 2" xfId="23762"/>
    <cellStyle name="Input 4 5 5 2 4 3 2 2" xfId="23763"/>
    <cellStyle name="Input 4 5 5 2 4 3 3" xfId="23764"/>
    <cellStyle name="Input 4 5 5 2 4 4" xfId="23765"/>
    <cellStyle name="Input 4 5 5 2 4 5" xfId="23766"/>
    <cellStyle name="Input 4 5 5 2 5" xfId="23767"/>
    <cellStyle name="Input 4 5 5 2 5 2" xfId="23768"/>
    <cellStyle name="Input 4 5 5 2 5 2 2" xfId="23769"/>
    <cellStyle name="Input 4 5 5 2 5 3" xfId="23770"/>
    <cellStyle name="Input 4 5 5 2 5 3 2" xfId="23771"/>
    <cellStyle name="Input 4 5 5 2 5 3 2 2" xfId="23772"/>
    <cellStyle name="Input 4 5 5 2 5 3 3" xfId="23773"/>
    <cellStyle name="Input 4 5 5 2 5 4" xfId="23774"/>
    <cellStyle name="Input 4 5 5 2 5 5" xfId="23775"/>
    <cellStyle name="Input 4 5 5 2 6" xfId="23776"/>
    <cellStyle name="Input 4 5 5 2 6 2" xfId="23777"/>
    <cellStyle name="Input 4 5 5 2 6 2 2" xfId="23778"/>
    <cellStyle name="Input 4 5 5 2 6 3" xfId="23779"/>
    <cellStyle name="Input 4 5 5 2 6 3 2" xfId="23780"/>
    <cellStyle name="Input 4 5 5 2 6 3 2 2" xfId="23781"/>
    <cellStyle name="Input 4 5 5 2 6 3 3" xfId="23782"/>
    <cellStyle name="Input 4 5 5 2 6 4" xfId="23783"/>
    <cellStyle name="Input 4 5 5 2 6 5" xfId="23784"/>
    <cellStyle name="Input 4 5 5 2 7" xfId="23785"/>
    <cellStyle name="Input 4 5 5 2 7 2" xfId="23786"/>
    <cellStyle name="Input 4 5 5 2 8" xfId="23787"/>
    <cellStyle name="Input 4 5 5 2 8 2" xfId="23788"/>
    <cellStyle name="Input 4 5 5 2 8 2 2" xfId="23789"/>
    <cellStyle name="Input 4 5 5 2 8 3" xfId="23790"/>
    <cellStyle name="Input 4 5 5 2 9" xfId="23791"/>
    <cellStyle name="Input 4 5 5 3" xfId="23792"/>
    <cellStyle name="Input 4 5 5 3 2" xfId="23793"/>
    <cellStyle name="Input 4 5 5 3 2 2" xfId="23794"/>
    <cellStyle name="Input 4 5 5 3 2 2 2" xfId="23795"/>
    <cellStyle name="Input 4 5 5 3 2 3" xfId="23796"/>
    <cellStyle name="Input 4 5 5 3 2 3 2" xfId="23797"/>
    <cellStyle name="Input 4 5 5 3 2 3 2 2" xfId="23798"/>
    <cellStyle name="Input 4 5 5 3 2 3 3" xfId="23799"/>
    <cellStyle name="Input 4 5 5 3 2 4" xfId="23800"/>
    <cellStyle name="Input 4 5 5 3 2 5" xfId="23801"/>
    <cellStyle name="Input 4 5 5 3 3" xfId="23802"/>
    <cellStyle name="Input 4 5 5 3 3 2" xfId="23803"/>
    <cellStyle name="Input 4 5 5 3 4" xfId="23804"/>
    <cellStyle name="Input 4 5 5 3 4 2" xfId="23805"/>
    <cellStyle name="Input 4 5 5 3 4 2 2" xfId="23806"/>
    <cellStyle name="Input 4 5 5 3 4 3" xfId="23807"/>
    <cellStyle name="Input 4 5 5 3 5" xfId="23808"/>
    <cellStyle name="Input 4 5 5 3 6" xfId="23809"/>
    <cellStyle name="Input 4 5 5 4" xfId="23810"/>
    <cellStyle name="Input 4 5 5 4 2" xfId="23811"/>
    <cellStyle name="Input 4 5 5 4 2 2" xfId="23812"/>
    <cellStyle name="Input 4 5 5 4 3" xfId="23813"/>
    <cellStyle name="Input 4 5 5 4 3 2" xfId="23814"/>
    <cellStyle name="Input 4 5 5 4 3 2 2" xfId="23815"/>
    <cellStyle name="Input 4 5 5 4 3 3" xfId="23816"/>
    <cellStyle name="Input 4 5 5 4 4" xfId="23817"/>
    <cellStyle name="Input 4 5 5 4 5" xfId="23818"/>
    <cellStyle name="Input 4 5 5 5" xfId="23819"/>
    <cellStyle name="Input 4 5 5 5 2" xfId="23820"/>
    <cellStyle name="Input 4 5 5 5 2 2" xfId="23821"/>
    <cellStyle name="Input 4 5 5 5 3" xfId="23822"/>
    <cellStyle name="Input 4 5 5 5 3 2" xfId="23823"/>
    <cellStyle name="Input 4 5 5 5 3 2 2" xfId="23824"/>
    <cellStyle name="Input 4 5 5 5 3 3" xfId="23825"/>
    <cellStyle name="Input 4 5 5 5 4" xfId="23826"/>
    <cellStyle name="Input 4 5 5 5 5" xfId="23827"/>
    <cellStyle name="Input 4 5 5 6" xfId="23828"/>
    <cellStyle name="Input 4 5 5 6 2" xfId="23829"/>
    <cellStyle name="Input 4 5 5 6 2 2" xfId="23830"/>
    <cellStyle name="Input 4 5 5 6 3" xfId="23831"/>
    <cellStyle name="Input 4 5 5 6 3 2" xfId="23832"/>
    <cellStyle name="Input 4 5 5 6 3 2 2" xfId="23833"/>
    <cellStyle name="Input 4 5 5 6 3 3" xfId="23834"/>
    <cellStyle name="Input 4 5 5 6 4" xfId="23835"/>
    <cellStyle name="Input 4 5 5 6 5" xfId="23836"/>
    <cellStyle name="Input 4 5 5 7" xfId="23837"/>
    <cellStyle name="Input 4 5 5 7 2" xfId="23838"/>
    <cellStyle name="Input 4 5 5 7 2 2" xfId="23839"/>
    <cellStyle name="Input 4 5 5 7 3" xfId="23840"/>
    <cellStyle name="Input 4 5 5 7 3 2" xfId="23841"/>
    <cellStyle name="Input 4 5 5 7 3 2 2" xfId="23842"/>
    <cellStyle name="Input 4 5 5 7 3 3" xfId="23843"/>
    <cellStyle name="Input 4 5 5 7 4" xfId="23844"/>
    <cellStyle name="Input 4 5 5 7 5" xfId="23845"/>
    <cellStyle name="Input 4 5 5 8" xfId="23846"/>
    <cellStyle name="Input 4 5 5 8 2" xfId="23847"/>
    <cellStyle name="Input 4 5 5 9" xfId="23848"/>
    <cellStyle name="Input 4 5 5 9 2" xfId="23849"/>
    <cellStyle name="Input 4 5 5 9 2 2" xfId="23850"/>
    <cellStyle name="Input 4 5 5 9 3" xfId="23851"/>
    <cellStyle name="Input 4 5 6" xfId="23852"/>
    <cellStyle name="Input 4 5 6 10" xfId="23853"/>
    <cellStyle name="Input 4 5 6 11" xfId="23854"/>
    <cellStyle name="Input 4 5 6 2" xfId="23855"/>
    <cellStyle name="Input 4 5 6 2 10" xfId="23856"/>
    <cellStyle name="Input 4 5 6 2 2" xfId="23857"/>
    <cellStyle name="Input 4 5 6 2 2 2" xfId="23858"/>
    <cellStyle name="Input 4 5 6 2 2 2 2" xfId="23859"/>
    <cellStyle name="Input 4 5 6 2 2 3" xfId="23860"/>
    <cellStyle name="Input 4 5 6 2 2 3 2" xfId="23861"/>
    <cellStyle name="Input 4 5 6 2 2 3 2 2" xfId="23862"/>
    <cellStyle name="Input 4 5 6 2 2 3 3" xfId="23863"/>
    <cellStyle name="Input 4 5 6 2 2 4" xfId="23864"/>
    <cellStyle name="Input 4 5 6 2 2 5" xfId="23865"/>
    <cellStyle name="Input 4 5 6 2 3" xfId="23866"/>
    <cellStyle name="Input 4 5 6 2 3 2" xfId="23867"/>
    <cellStyle name="Input 4 5 6 2 3 2 2" xfId="23868"/>
    <cellStyle name="Input 4 5 6 2 3 3" xfId="23869"/>
    <cellStyle name="Input 4 5 6 2 3 3 2" xfId="23870"/>
    <cellStyle name="Input 4 5 6 2 3 3 2 2" xfId="23871"/>
    <cellStyle name="Input 4 5 6 2 3 3 3" xfId="23872"/>
    <cellStyle name="Input 4 5 6 2 3 4" xfId="23873"/>
    <cellStyle name="Input 4 5 6 2 3 5" xfId="23874"/>
    <cellStyle name="Input 4 5 6 2 4" xfId="23875"/>
    <cellStyle name="Input 4 5 6 2 4 2" xfId="23876"/>
    <cellStyle name="Input 4 5 6 2 4 2 2" xfId="23877"/>
    <cellStyle name="Input 4 5 6 2 4 3" xfId="23878"/>
    <cellStyle name="Input 4 5 6 2 4 3 2" xfId="23879"/>
    <cellStyle name="Input 4 5 6 2 4 3 2 2" xfId="23880"/>
    <cellStyle name="Input 4 5 6 2 4 3 3" xfId="23881"/>
    <cellStyle name="Input 4 5 6 2 4 4" xfId="23882"/>
    <cellStyle name="Input 4 5 6 2 4 5" xfId="23883"/>
    <cellStyle name="Input 4 5 6 2 5" xfId="23884"/>
    <cellStyle name="Input 4 5 6 2 5 2" xfId="23885"/>
    <cellStyle name="Input 4 5 6 2 5 2 2" xfId="23886"/>
    <cellStyle name="Input 4 5 6 2 5 3" xfId="23887"/>
    <cellStyle name="Input 4 5 6 2 5 3 2" xfId="23888"/>
    <cellStyle name="Input 4 5 6 2 5 3 2 2" xfId="23889"/>
    <cellStyle name="Input 4 5 6 2 5 3 3" xfId="23890"/>
    <cellStyle name="Input 4 5 6 2 5 4" xfId="23891"/>
    <cellStyle name="Input 4 5 6 2 5 5" xfId="23892"/>
    <cellStyle name="Input 4 5 6 2 6" xfId="23893"/>
    <cellStyle name="Input 4 5 6 2 6 2" xfId="23894"/>
    <cellStyle name="Input 4 5 6 2 6 2 2" xfId="23895"/>
    <cellStyle name="Input 4 5 6 2 6 3" xfId="23896"/>
    <cellStyle name="Input 4 5 6 2 6 3 2" xfId="23897"/>
    <cellStyle name="Input 4 5 6 2 6 3 2 2" xfId="23898"/>
    <cellStyle name="Input 4 5 6 2 6 3 3" xfId="23899"/>
    <cellStyle name="Input 4 5 6 2 6 4" xfId="23900"/>
    <cellStyle name="Input 4 5 6 2 6 5" xfId="23901"/>
    <cellStyle name="Input 4 5 6 2 7" xfId="23902"/>
    <cellStyle name="Input 4 5 6 2 7 2" xfId="23903"/>
    <cellStyle name="Input 4 5 6 2 8" xfId="23904"/>
    <cellStyle name="Input 4 5 6 2 8 2" xfId="23905"/>
    <cellStyle name="Input 4 5 6 2 8 2 2" xfId="23906"/>
    <cellStyle name="Input 4 5 6 2 8 3" xfId="23907"/>
    <cellStyle name="Input 4 5 6 2 9" xfId="23908"/>
    <cellStyle name="Input 4 5 6 3" xfId="23909"/>
    <cellStyle name="Input 4 5 6 3 2" xfId="23910"/>
    <cellStyle name="Input 4 5 6 3 2 2" xfId="23911"/>
    <cellStyle name="Input 4 5 6 3 2 2 2" xfId="23912"/>
    <cellStyle name="Input 4 5 6 3 2 3" xfId="23913"/>
    <cellStyle name="Input 4 5 6 3 2 3 2" xfId="23914"/>
    <cellStyle name="Input 4 5 6 3 2 3 2 2" xfId="23915"/>
    <cellStyle name="Input 4 5 6 3 2 3 3" xfId="23916"/>
    <cellStyle name="Input 4 5 6 3 2 4" xfId="23917"/>
    <cellStyle name="Input 4 5 6 3 2 5" xfId="23918"/>
    <cellStyle name="Input 4 5 6 3 3" xfId="23919"/>
    <cellStyle name="Input 4 5 6 3 3 2" xfId="23920"/>
    <cellStyle name="Input 4 5 6 3 4" xfId="23921"/>
    <cellStyle name="Input 4 5 6 3 4 2" xfId="23922"/>
    <cellStyle name="Input 4 5 6 3 4 2 2" xfId="23923"/>
    <cellStyle name="Input 4 5 6 3 4 3" xfId="23924"/>
    <cellStyle name="Input 4 5 6 3 5" xfId="23925"/>
    <cellStyle name="Input 4 5 6 3 6" xfId="23926"/>
    <cellStyle name="Input 4 5 6 4" xfId="23927"/>
    <cellStyle name="Input 4 5 6 4 2" xfId="23928"/>
    <cellStyle name="Input 4 5 6 4 2 2" xfId="23929"/>
    <cellStyle name="Input 4 5 6 4 3" xfId="23930"/>
    <cellStyle name="Input 4 5 6 4 3 2" xfId="23931"/>
    <cellStyle name="Input 4 5 6 4 3 2 2" xfId="23932"/>
    <cellStyle name="Input 4 5 6 4 3 3" xfId="23933"/>
    <cellStyle name="Input 4 5 6 4 4" xfId="23934"/>
    <cellStyle name="Input 4 5 6 4 5" xfId="23935"/>
    <cellStyle name="Input 4 5 6 5" xfId="23936"/>
    <cellStyle name="Input 4 5 6 5 2" xfId="23937"/>
    <cellStyle name="Input 4 5 6 5 2 2" xfId="23938"/>
    <cellStyle name="Input 4 5 6 5 3" xfId="23939"/>
    <cellStyle name="Input 4 5 6 5 3 2" xfId="23940"/>
    <cellStyle name="Input 4 5 6 5 3 2 2" xfId="23941"/>
    <cellStyle name="Input 4 5 6 5 3 3" xfId="23942"/>
    <cellStyle name="Input 4 5 6 5 4" xfId="23943"/>
    <cellStyle name="Input 4 5 6 5 5" xfId="23944"/>
    <cellStyle name="Input 4 5 6 6" xfId="23945"/>
    <cellStyle name="Input 4 5 6 6 2" xfId="23946"/>
    <cellStyle name="Input 4 5 6 6 2 2" xfId="23947"/>
    <cellStyle name="Input 4 5 6 6 3" xfId="23948"/>
    <cellStyle name="Input 4 5 6 6 3 2" xfId="23949"/>
    <cellStyle name="Input 4 5 6 6 3 2 2" xfId="23950"/>
    <cellStyle name="Input 4 5 6 6 3 3" xfId="23951"/>
    <cellStyle name="Input 4 5 6 6 4" xfId="23952"/>
    <cellStyle name="Input 4 5 6 6 5" xfId="23953"/>
    <cellStyle name="Input 4 5 6 7" xfId="23954"/>
    <cellStyle name="Input 4 5 6 7 2" xfId="23955"/>
    <cellStyle name="Input 4 5 6 7 2 2" xfId="23956"/>
    <cellStyle name="Input 4 5 6 7 3" xfId="23957"/>
    <cellStyle name="Input 4 5 6 7 3 2" xfId="23958"/>
    <cellStyle name="Input 4 5 6 7 3 2 2" xfId="23959"/>
    <cellStyle name="Input 4 5 6 7 3 3" xfId="23960"/>
    <cellStyle name="Input 4 5 6 7 4" xfId="23961"/>
    <cellStyle name="Input 4 5 6 7 5" xfId="23962"/>
    <cellStyle name="Input 4 5 6 8" xfId="23963"/>
    <cellStyle name="Input 4 5 6 8 2" xfId="23964"/>
    <cellStyle name="Input 4 5 6 9" xfId="23965"/>
    <cellStyle name="Input 4 5 6 9 2" xfId="23966"/>
    <cellStyle name="Input 4 5 6 9 2 2" xfId="23967"/>
    <cellStyle name="Input 4 5 6 9 3" xfId="23968"/>
    <cellStyle name="Input 4 5 7" xfId="23969"/>
    <cellStyle name="Input 4 5 7 10" xfId="23970"/>
    <cellStyle name="Input 4 5 7 11" xfId="23971"/>
    <cellStyle name="Input 4 5 7 2" xfId="23972"/>
    <cellStyle name="Input 4 5 7 2 10" xfId="23973"/>
    <cellStyle name="Input 4 5 7 2 2" xfId="23974"/>
    <cellStyle name="Input 4 5 7 2 2 2" xfId="23975"/>
    <cellStyle name="Input 4 5 7 2 2 2 2" xfId="23976"/>
    <cellStyle name="Input 4 5 7 2 2 3" xfId="23977"/>
    <cellStyle name="Input 4 5 7 2 2 3 2" xfId="23978"/>
    <cellStyle name="Input 4 5 7 2 2 3 2 2" xfId="23979"/>
    <cellStyle name="Input 4 5 7 2 2 3 3" xfId="23980"/>
    <cellStyle name="Input 4 5 7 2 2 4" xfId="23981"/>
    <cellStyle name="Input 4 5 7 2 2 5" xfId="23982"/>
    <cellStyle name="Input 4 5 7 2 3" xfId="23983"/>
    <cellStyle name="Input 4 5 7 2 3 2" xfId="23984"/>
    <cellStyle name="Input 4 5 7 2 3 2 2" xfId="23985"/>
    <cellStyle name="Input 4 5 7 2 3 3" xfId="23986"/>
    <cellStyle name="Input 4 5 7 2 3 3 2" xfId="23987"/>
    <cellStyle name="Input 4 5 7 2 3 3 2 2" xfId="23988"/>
    <cellStyle name="Input 4 5 7 2 3 3 3" xfId="23989"/>
    <cellStyle name="Input 4 5 7 2 3 4" xfId="23990"/>
    <cellStyle name="Input 4 5 7 2 3 5" xfId="23991"/>
    <cellStyle name="Input 4 5 7 2 4" xfId="23992"/>
    <cellStyle name="Input 4 5 7 2 4 2" xfId="23993"/>
    <cellStyle name="Input 4 5 7 2 4 2 2" xfId="23994"/>
    <cellStyle name="Input 4 5 7 2 4 3" xfId="23995"/>
    <cellStyle name="Input 4 5 7 2 4 3 2" xfId="23996"/>
    <cellStyle name="Input 4 5 7 2 4 3 2 2" xfId="23997"/>
    <cellStyle name="Input 4 5 7 2 4 3 3" xfId="23998"/>
    <cellStyle name="Input 4 5 7 2 4 4" xfId="23999"/>
    <cellStyle name="Input 4 5 7 2 4 5" xfId="24000"/>
    <cellStyle name="Input 4 5 7 2 5" xfId="24001"/>
    <cellStyle name="Input 4 5 7 2 5 2" xfId="24002"/>
    <cellStyle name="Input 4 5 7 2 5 2 2" xfId="24003"/>
    <cellStyle name="Input 4 5 7 2 5 3" xfId="24004"/>
    <cellStyle name="Input 4 5 7 2 5 3 2" xfId="24005"/>
    <cellStyle name="Input 4 5 7 2 5 3 2 2" xfId="24006"/>
    <cellStyle name="Input 4 5 7 2 5 3 3" xfId="24007"/>
    <cellStyle name="Input 4 5 7 2 5 4" xfId="24008"/>
    <cellStyle name="Input 4 5 7 2 5 5" xfId="24009"/>
    <cellStyle name="Input 4 5 7 2 6" xfId="24010"/>
    <cellStyle name="Input 4 5 7 2 6 2" xfId="24011"/>
    <cellStyle name="Input 4 5 7 2 6 2 2" xfId="24012"/>
    <cellStyle name="Input 4 5 7 2 6 3" xfId="24013"/>
    <cellStyle name="Input 4 5 7 2 6 3 2" xfId="24014"/>
    <cellStyle name="Input 4 5 7 2 6 3 2 2" xfId="24015"/>
    <cellStyle name="Input 4 5 7 2 6 3 3" xfId="24016"/>
    <cellStyle name="Input 4 5 7 2 6 4" xfId="24017"/>
    <cellStyle name="Input 4 5 7 2 6 5" xfId="24018"/>
    <cellStyle name="Input 4 5 7 2 7" xfId="24019"/>
    <cellStyle name="Input 4 5 7 2 7 2" xfId="24020"/>
    <cellStyle name="Input 4 5 7 2 8" xfId="24021"/>
    <cellStyle name="Input 4 5 7 2 8 2" xfId="24022"/>
    <cellStyle name="Input 4 5 7 2 8 2 2" xfId="24023"/>
    <cellStyle name="Input 4 5 7 2 8 3" xfId="24024"/>
    <cellStyle name="Input 4 5 7 2 9" xfId="24025"/>
    <cellStyle name="Input 4 5 7 3" xfId="24026"/>
    <cellStyle name="Input 4 5 7 3 2" xfId="24027"/>
    <cellStyle name="Input 4 5 7 3 2 2" xfId="24028"/>
    <cellStyle name="Input 4 5 7 3 2 2 2" xfId="24029"/>
    <cellStyle name="Input 4 5 7 3 2 3" xfId="24030"/>
    <cellStyle name="Input 4 5 7 3 2 3 2" xfId="24031"/>
    <cellStyle name="Input 4 5 7 3 2 3 2 2" xfId="24032"/>
    <cellStyle name="Input 4 5 7 3 2 3 3" xfId="24033"/>
    <cellStyle name="Input 4 5 7 3 2 4" xfId="24034"/>
    <cellStyle name="Input 4 5 7 3 2 5" xfId="24035"/>
    <cellStyle name="Input 4 5 7 3 3" xfId="24036"/>
    <cellStyle name="Input 4 5 7 3 3 2" xfId="24037"/>
    <cellStyle name="Input 4 5 7 3 4" xfId="24038"/>
    <cellStyle name="Input 4 5 7 3 4 2" xfId="24039"/>
    <cellStyle name="Input 4 5 7 3 4 2 2" xfId="24040"/>
    <cellStyle name="Input 4 5 7 3 4 3" xfId="24041"/>
    <cellStyle name="Input 4 5 7 3 5" xfId="24042"/>
    <cellStyle name="Input 4 5 7 3 6" xfId="24043"/>
    <cellStyle name="Input 4 5 7 4" xfId="24044"/>
    <cellStyle name="Input 4 5 7 4 2" xfId="24045"/>
    <cellStyle name="Input 4 5 7 4 2 2" xfId="24046"/>
    <cellStyle name="Input 4 5 7 4 3" xfId="24047"/>
    <cellStyle name="Input 4 5 7 4 3 2" xfId="24048"/>
    <cellStyle name="Input 4 5 7 4 3 2 2" xfId="24049"/>
    <cellStyle name="Input 4 5 7 4 3 3" xfId="24050"/>
    <cellStyle name="Input 4 5 7 4 4" xfId="24051"/>
    <cellStyle name="Input 4 5 7 4 5" xfId="24052"/>
    <cellStyle name="Input 4 5 7 5" xfId="24053"/>
    <cellStyle name="Input 4 5 7 5 2" xfId="24054"/>
    <cellStyle name="Input 4 5 7 5 2 2" xfId="24055"/>
    <cellStyle name="Input 4 5 7 5 3" xfId="24056"/>
    <cellStyle name="Input 4 5 7 5 3 2" xfId="24057"/>
    <cellStyle name="Input 4 5 7 5 3 2 2" xfId="24058"/>
    <cellStyle name="Input 4 5 7 5 3 3" xfId="24059"/>
    <cellStyle name="Input 4 5 7 5 4" xfId="24060"/>
    <cellStyle name="Input 4 5 7 5 5" xfId="24061"/>
    <cellStyle name="Input 4 5 7 6" xfId="24062"/>
    <cellStyle name="Input 4 5 7 6 2" xfId="24063"/>
    <cellStyle name="Input 4 5 7 6 2 2" xfId="24064"/>
    <cellStyle name="Input 4 5 7 6 3" xfId="24065"/>
    <cellStyle name="Input 4 5 7 6 3 2" xfId="24066"/>
    <cellStyle name="Input 4 5 7 6 3 2 2" xfId="24067"/>
    <cellStyle name="Input 4 5 7 6 3 3" xfId="24068"/>
    <cellStyle name="Input 4 5 7 6 4" xfId="24069"/>
    <cellStyle name="Input 4 5 7 6 5" xfId="24070"/>
    <cellStyle name="Input 4 5 7 7" xfId="24071"/>
    <cellStyle name="Input 4 5 7 7 2" xfId="24072"/>
    <cellStyle name="Input 4 5 7 7 2 2" xfId="24073"/>
    <cellStyle name="Input 4 5 7 7 3" xfId="24074"/>
    <cellStyle name="Input 4 5 7 7 3 2" xfId="24075"/>
    <cellStyle name="Input 4 5 7 7 3 2 2" xfId="24076"/>
    <cellStyle name="Input 4 5 7 7 3 3" xfId="24077"/>
    <cellStyle name="Input 4 5 7 7 4" xfId="24078"/>
    <cellStyle name="Input 4 5 7 7 5" xfId="24079"/>
    <cellStyle name="Input 4 5 7 8" xfId="24080"/>
    <cellStyle name="Input 4 5 7 8 2" xfId="24081"/>
    <cellStyle name="Input 4 5 7 9" xfId="24082"/>
    <cellStyle name="Input 4 5 7 9 2" xfId="24083"/>
    <cellStyle name="Input 4 5 7 9 2 2" xfId="24084"/>
    <cellStyle name="Input 4 5 7 9 3" xfId="24085"/>
    <cellStyle name="Input 4 5 8" xfId="24086"/>
    <cellStyle name="Input 4 5 8 10" xfId="24087"/>
    <cellStyle name="Input 4 5 8 11" xfId="24088"/>
    <cellStyle name="Input 4 5 8 2" xfId="24089"/>
    <cellStyle name="Input 4 5 8 2 10" xfId="24090"/>
    <cellStyle name="Input 4 5 8 2 2" xfId="24091"/>
    <cellStyle name="Input 4 5 8 2 2 2" xfId="24092"/>
    <cellStyle name="Input 4 5 8 2 2 2 2" xfId="24093"/>
    <cellStyle name="Input 4 5 8 2 2 3" xfId="24094"/>
    <cellStyle name="Input 4 5 8 2 2 3 2" xfId="24095"/>
    <cellStyle name="Input 4 5 8 2 2 3 2 2" xfId="24096"/>
    <cellStyle name="Input 4 5 8 2 2 3 3" xfId="24097"/>
    <cellStyle name="Input 4 5 8 2 2 4" xfId="24098"/>
    <cellStyle name="Input 4 5 8 2 2 5" xfId="24099"/>
    <cellStyle name="Input 4 5 8 2 3" xfId="24100"/>
    <cellStyle name="Input 4 5 8 2 3 2" xfId="24101"/>
    <cellStyle name="Input 4 5 8 2 3 2 2" xfId="24102"/>
    <cellStyle name="Input 4 5 8 2 3 3" xfId="24103"/>
    <cellStyle name="Input 4 5 8 2 3 3 2" xfId="24104"/>
    <cellStyle name="Input 4 5 8 2 3 3 2 2" xfId="24105"/>
    <cellStyle name="Input 4 5 8 2 3 3 3" xfId="24106"/>
    <cellStyle name="Input 4 5 8 2 3 4" xfId="24107"/>
    <cellStyle name="Input 4 5 8 2 3 5" xfId="24108"/>
    <cellStyle name="Input 4 5 8 2 4" xfId="24109"/>
    <cellStyle name="Input 4 5 8 2 4 2" xfId="24110"/>
    <cellStyle name="Input 4 5 8 2 4 2 2" xfId="24111"/>
    <cellStyle name="Input 4 5 8 2 4 3" xfId="24112"/>
    <cellStyle name="Input 4 5 8 2 4 3 2" xfId="24113"/>
    <cellStyle name="Input 4 5 8 2 4 3 2 2" xfId="24114"/>
    <cellStyle name="Input 4 5 8 2 4 3 3" xfId="24115"/>
    <cellStyle name="Input 4 5 8 2 4 4" xfId="24116"/>
    <cellStyle name="Input 4 5 8 2 4 5" xfId="24117"/>
    <cellStyle name="Input 4 5 8 2 5" xfId="24118"/>
    <cellStyle name="Input 4 5 8 2 5 2" xfId="24119"/>
    <cellStyle name="Input 4 5 8 2 5 2 2" xfId="24120"/>
    <cellStyle name="Input 4 5 8 2 5 3" xfId="24121"/>
    <cellStyle name="Input 4 5 8 2 5 3 2" xfId="24122"/>
    <cellStyle name="Input 4 5 8 2 5 3 2 2" xfId="24123"/>
    <cellStyle name="Input 4 5 8 2 5 3 3" xfId="24124"/>
    <cellStyle name="Input 4 5 8 2 5 4" xfId="24125"/>
    <cellStyle name="Input 4 5 8 2 5 5" xfId="24126"/>
    <cellStyle name="Input 4 5 8 2 6" xfId="24127"/>
    <cellStyle name="Input 4 5 8 2 6 2" xfId="24128"/>
    <cellStyle name="Input 4 5 8 2 6 2 2" xfId="24129"/>
    <cellStyle name="Input 4 5 8 2 6 3" xfId="24130"/>
    <cellStyle name="Input 4 5 8 2 6 3 2" xfId="24131"/>
    <cellStyle name="Input 4 5 8 2 6 3 2 2" xfId="24132"/>
    <cellStyle name="Input 4 5 8 2 6 3 3" xfId="24133"/>
    <cellStyle name="Input 4 5 8 2 6 4" xfId="24134"/>
    <cellStyle name="Input 4 5 8 2 6 5" xfId="24135"/>
    <cellStyle name="Input 4 5 8 2 7" xfId="24136"/>
    <cellStyle name="Input 4 5 8 2 7 2" xfId="24137"/>
    <cellStyle name="Input 4 5 8 2 8" xfId="24138"/>
    <cellStyle name="Input 4 5 8 2 8 2" xfId="24139"/>
    <cellStyle name="Input 4 5 8 2 8 2 2" xfId="24140"/>
    <cellStyle name="Input 4 5 8 2 8 3" xfId="24141"/>
    <cellStyle name="Input 4 5 8 2 9" xfId="24142"/>
    <cellStyle name="Input 4 5 8 3" xfId="24143"/>
    <cellStyle name="Input 4 5 8 3 2" xfId="24144"/>
    <cellStyle name="Input 4 5 8 3 2 2" xfId="24145"/>
    <cellStyle name="Input 4 5 8 3 2 2 2" xfId="24146"/>
    <cellStyle name="Input 4 5 8 3 2 3" xfId="24147"/>
    <cellStyle name="Input 4 5 8 3 2 3 2" xfId="24148"/>
    <cellStyle name="Input 4 5 8 3 2 3 2 2" xfId="24149"/>
    <cellStyle name="Input 4 5 8 3 2 3 3" xfId="24150"/>
    <cellStyle name="Input 4 5 8 3 2 4" xfId="24151"/>
    <cellStyle name="Input 4 5 8 3 2 5" xfId="24152"/>
    <cellStyle name="Input 4 5 8 3 3" xfId="24153"/>
    <cellStyle name="Input 4 5 8 3 3 2" xfId="24154"/>
    <cellStyle name="Input 4 5 8 3 4" xfId="24155"/>
    <cellStyle name="Input 4 5 8 3 4 2" xfId="24156"/>
    <cellStyle name="Input 4 5 8 3 4 2 2" xfId="24157"/>
    <cellStyle name="Input 4 5 8 3 4 3" xfId="24158"/>
    <cellStyle name="Input 4 5 8 3 5" xfId="24159"/>
    <cellStyle name="Input 4 5 8 3 6" xfId="24160"/>
    <cellStyle name="Input 4 5 8 4" xfId="24161"/>
    <cellStyle name="Input 4 5 8 4 2" xfId="24162"/>
    <cellStyle name="Input 4 5 8 4 2 2" xfId="24163"/>
    <cellStyle name="Input 4 5 8 4 3" xfId="24164"/>
    <cellStyle name="Input 4 5 8 4 3 2" xfId="24165"/>
    <cellStyle name="Input 4 5 8 4 3 2 2" xfId="24166"/>
    <cellStyle name="Input 4 5 8 4 3 3" xfId="24167"/>
    <cellStyle name="Input 4 5 8 4 4" xfId="24168"/>
    <cellStyle name="Input 4 5 8 4 5" xfId="24169"/>
    <cellStyle name="Input 4 5 8 5" xfId="24170"/>
    <cellStyle name="Input 4 5 8 5 2" xfId="24171"/>
    <cellStyle name="Input 4 5 8 5 2 2" xfId="24172"/>
    <cellStyle name="Input 4 5 8 5 3" xfId="24173"/>
    <cellStyle name="Input 4 5 8 5 3 2" xfId="24174"/>
    <cellStyle name="Input 4 5 8 5 3 2 2" xfId="24175"/>
    <cellStyle name="Input 4 5 8 5 3 3" xfId="24176"/>
    <cellStyle name="Input 4 5 8 5 4" xfId="24177"/>
    <cellStyle name="Input 4 5 8 5 5" xfId="24178"/>
    <cellStyle name="Input 4 5 8 6" xfId="24179"/>
    <cellStyle name="Input 4 5 8 6 2" xfId="24180"/>
    <cellStyle name="Input 4 5 8 6 2 2" xfId="24181"/>
    <cellStyle name="Input 4 5 8 6 3" xfId="24182"/>
    <cellStyle name="Input 4 5 8 6 3 2" xfId="24183"/>
    <cellStyle name="Input 4 5 8 6 3 2 2" xfId="24184"/>
    <cellStyle name="Input 4 5 8 6 3 3" xfId="24185"/>
    <cellStyle name="Input 4 5 8 6 4" xfId="24186"/>
    <cellStyle name="Input 4 5 8 6 5" xfId="24187"/>
    <cellStyle name="Input 4 5 8 7" xfId="24188"/>
    <cellStyle name="Input 4 5 8 7 2" xfId="24189"/>
    <cellStyle name="Input 4 5 8 7 2 2" xfId="24190"/>
    <cellStyle name="Input 4 5 8 7 3" xfId="24191"/>
    <cellStyle name="Input 4 5 8 7 3 2" xfId="24192"/>
    <cellStyle name="Input 4 5 8 7 3 2 2" xfId="24193"/>
    <cellStyle name="Input 4 5 8 7 3 3" xfId="24194"/>
    <cellStyle name="Input 4 5 8 7 4" xfId="24195"/>
    <cellStyle name="Input 4 5 8 7 5" xfId="24196"/>
    <cellStyle name="Input 4 5 8 8" xfId="24197"/>
    <cellStyle name="Input 4 5 8 8 2" xfId="24198"/>
    <cellStyle name="Input 4 5 8 9" xfId="24199"/>
    <cellStyle name="Input 4 5 8 9 2" xfId="24200"/>
    <cellStyle name="Input 4 5 8 9 2 2" xfId="24201"/>
    <cellStyle name="Input 4 5 8 9 3" xfId="24202"/>
    <cellStyle name="Input 4 5 9" xfId="24203"/>
    <cellStyle name="Input 4 5 9 10" xfId="24204"/>
    <cellStyle name="Input 4 5 9 2" xfId="24205"/>
    <cellStyle name="Input 4 5 9 2 2" xfId="24206"/>
    <cellStyle name="Input 4 5 9 2 2 2" xfId="24207"/>
    <cellStyle name="Input 4 5 9 2 3" xfId="24208"/>
    <cellStyle name="Input 4 5 9 2 3 2" xfId="24209"/>
    <cellStyle name="Input 4 5 9 2 3 2 2" xfId="24210"/>
    <cellStyle name="Input 4 5 9 2 3 3" xfId="24211"/>
    <cellStyle name="Input 4 5 9 2 4" xfId="24212"/>
    <cellStyle name="Input 4 5 9 2 5" xfId="24213"/>
    <cellStyle name="Input 4 5 9 3" xfId="24214"/>
    <cellStyle name="Input 4 5 9 3 2" xfId="24215"/>
    <cellStyle name="Input 4 5 9 3 2 2" xfId="24216"/>
    <cellStyle name="Input 4 5 9 3 3" xfId="24217"/>
    <cellStyle name="Input 4 5 9 3 3 2" xfId="24218"/>
    <cellStyle name="Input 4 5 9 3 3 2 2" xfId="24219"/>
    <cellStyle name="Input 4 5 9 3 3 3" xfId="24220"/>
    <cellStyle name="Input 4 5 9 3 4" xfId="24221"/>
    <cellStyle name="Input 4 5 9 3 5" xfId="24222"/>
    <cellStyle name="Input 4 5 9 4" xfId="24223"/>
    <cellStyle name="Input 4 5 9 4 2" xfId="24224"/>
    <cellStyle name="Input 4 5 9 4 2 2" xfId="24225"/>
    <cellStyle name="Input 4 5 9 4 3" xfId="24226"/>
    <cellStyle name="Input 4 5 9 4 3 2" xfId="24227"/>
    <cellStyle name="Input 4 5 9 4 3 2 2" xfId="24228"/>
    <cellStyle name="Input 4 5 9 4 3 3" xfId="24229"/>
    <cellStyle name="Input 4 5 9 4 4" xfId="24230"/>
    <cellStyle name="Input 4 5 9 4 5" xfId="24231"/>
    <cellStyle name="Input 4 5 9 5" xfId="24232"/>
    <cellStyle name="Input 4 5 9 5 2" xfId="24233"/>
    <cellStyle name="Input 4 5 9 5 2 2" xfId="24234"/>
    <cellStyle name="Input 4 5 9 5 3" xfId="24235"/>
    <cellStyle name="Input 4 5 9 5 3 2" xfId="24236"/>
    <cellStyle name="Input 4 5 9 5 3 2 2" xfId="24237"/>
    <cellStyle name="Input 4 5 9 5 3 3" xfId="24238"/>
    <cellStyle name="Input 4 5 9 5 4" xfId="24239"/>
    <cellStyle name="Input 4 5 9 5 5" xfId="24240"/>
    <cellStyle name="Input 4 5 9 6" xfId="24241"/>
    <cellStyle name="Input 4 5 9 6 2" xfId="24242"/>
    <cellStyle name="Input 4 5 9 6 2 2" xfId="24243"/>
    <cellStyle name="Input 4 5 9 6 3" xfId="24244"/>
    <cellStyle name="Input 4 5 9 6 3 2" xfId="24245"/>
    <cellStyle name="Input 4 5 9 6 3 2 2" xfId="24246"/>
    <cellStyle name="Input 4 5 9 6 3 3" xfId="24247"/>
    <cellStyle name="Input 4 5 9 6 4" xfId="24248"/>
    <cellStyle name="Input 4 5 9 6 5" xfId="24249"/>
    <cellStyle name="Input 4 5 9 7" xfId="24250"/>
    <cellStyle name="Input 4 5 9 7 2" xfId="24251"/>
    <cellStyle name="Input 4 5 9 8" xfId="24252"/>
    <cellStyle name="Input 4 5 9 8 2" xfId="24253"/>
    <cellStyle name="Input 4 5 9 8 2 2" xfId="24254"/>
    <cellStyle name="Input 4 5 9 8 3" xfId="24255"/>
    <cellStyle name="Input 4 5 9 9" xfId="24256"/>
    <cellStyle name="Input 4 5_Subsidy" xfId="24257"/>
    <cellStyle name="Input 4 50" xfId="24258"/>
    <cellStyle name="Input 4 51" xfId="24259"/>
    <cellStyle name="Input 4 52" xfId="24260"/>
    <cellStyle name="Input 4 53" xfId="24261"/>
    <cellStyle name="Input 4 54" xfId="24262"/>
    <cellStyle name="Input 4 55" xfId="24263"/>
    <cellStyle name="Input 4 56" xfId="24264"/>
    <cellStyle name="Input 4 57" xfId="24265"/>
    <cellStyle name="Input 4 58" xfId="24266"/>
    <cellStyle name="Input 4 59" xfId="24267"/>
    <cellStyle name="Input 4 6" xfId="24268"/>
    <cellStyle name="Input 4 6 10" xfId="24269"/>
    <cellStyle name="Input 4 6 11" xfId="24270"/>
    <cellStyle name="Input 4 6 2" xfId="24271"/>
    <cellStyle name="Input 4 6 2 10" xfId="24272"/>
    <cellStyle name="Input 4 6 2 2" xfId="24273"/>
    <cellStyle name="Input 4 6 2 2 2" xfId="24274"/>
    <cellStyle name="Input 4 6 2 2 2 2" xfId="24275"/>
    <cellStyle name="Input 4 6 2 2 2 2 2" xfId="24276"/>
    <cellStyle name="Input 4 6 2 2 2 2 2 2" xfId="24277"/>
    <cellStyle name="Input 4 6 2 2 2 2 3" xfId="24278"/>
    <cellStyle name="Input 4 6 2 2 2 3" xfId="24279"/>
    <cellStyle name="Input 4 6 2 2 2 4" xfId="24280"/>
    <cellStyle name="Input 4 6 2 2 3" xfId="24281"/>
    <cellStyle name="Input 4 6 2 2 3 2" xfId="24282"/>
    <cellStyle name="Input 4 6 2 2 3 2 2" xfId="24283"/>
    <cellStyle name="Input 4 6 2 2 3 2 2 2" xfId="24284"/>
    <cellStyle name="Input 4 6 2 2 3 2 3" xfId="24285"/>
    <cellStyle name="Input 4 6 2 2 3 3" xfId="24286"/>
    <cellStyle name="Input 4 6 2 2 3 4" xfId="24287"/>
    <cellStyle name="Input 4 6 2 2 4" xfId="24288"/>
    <cellStyle name="Input 4 6 2 2 4 2" xfId="24289"/>
    <cellStyle name="Input 4 6 2 2 4 2 2" xfId="24290"/>
    <cellStyle name="Input 4 6 2 2 4 2 2 2" xfId="24291"/>
    <cellStyle name="Input 4 6 2 2 4 2 3" xfId="24292"/>
    <cellStyle name="Input 4 6 2 2 4 3" xfId="24293"/>
    <cellStyle name="Input 4 6 2 2 4 4" xfId="24294"/>
    <cellStyle name="Input 4 6 2 2 5" xfId="24295"/>
    <cellStyle name="Input 4 6 2 2 5 2" xfId="24296"/>
    <cellStyle name="Input 4 6 2 2 5 2 2" xfId="24297"/>
    <cellStyle name="Input 4 6 2 2 5 2 2 2" xfId="24298"/>
    <cellStyle name="Input 4 6 2 2 5 2 3" xfId="24299"/>
    <cellStyle name="Input 4 6 2 2 5 3" xfId="24300"/>
    <cellStyle name="Input 4 6 2 2 5 4" xfId="24301"/>
    <cellStyle name="Input 4 6 2 2 6" xfId="24302"/>
    <cellStyle name="Input 4 6 2 2 6 2" xfId="24303"/>
    <cellStyle name="Input 4 6 2 2 6 2 2" xfId="24304"/>
    <cellStyle name="Input 4 6 2 2 6 2 2 2" xfId="24305"/>
    <cellStyle name="Input 4 6 2 2 6 2 3" xfId="24306"/>
    <cellStyle name="Input 4 6 2 2 6 3" xfId="24307"/>
    <cellStyle name="Input 4 6 2 2 6 4" xfId="24308"/>
    <cellStyle name="Input 4 6 2 2 7" xfId="24309"/>
    <cellStyle name="Input 4 6 2 2 7 2" xfId="24310"/>
    <cellStyle name="Input 4 6 2 2 7 2 2" xfId="24311"/>
    <cellStyle name="Input 4 6 2 2 7 3" xfId="24312"/>
    <cellStyle name="Input 4 6 2 2 8" xfId="24313"/>
    <cellStyle name="Input 4 6 2 2 9" xfId="24314"/>
    <cellStyle name="Input 4 6 2 3" xfId="24315"/>
    <cellStyle name="Input 4 6 2 3 2" xfId="24316"/>
    <cellStyle name="Input 4 6 2 3 2 2" xfId="24317"/>
    <cellStyle name="Input 4 6 2 3 2 2 2" xfId="24318"/>
    <cellStyle name="Input 4 6 2 3 2 2 2 2" xfId="24319"/>
    <cellStyle name="Input 4 6 2 3 2 2 3" xfId="24320"/>
    <cellStyle name="Input 4 6 2 3 2 3" xfId="24321"/>
    <cellStyle name="Input 4 6 2 3 2 4" xfId="24322"/>
    <cellStyle name="Input 4 6 2 3 3" xfId="24323"/>
    <cellStyle name="Input 4 6 2 3 3 2" xfId="24324"/>
    <cellStyle name="Input 4 6 2 3 3 2 2" xfId="24325"/>
    <cellStyle name="Input 4 6 2 3 3 3" xfId="24326"/>
    <cellStyle name="Input 4 6 2 3 4" xfId="24327"/>
    <cellStyle name="Input 4 6 2 3 5" xfId="24328"/>
    <cellStyle name="Input 4 6 2 4" xfId="24329"/>
    <cellStyle name="Input 4 6 2 4 2" xfId="24330"/>
    <cellStyle name="Input 4 6 2 4 2 2" xfId="24331"/>
    <cellStyle name="Input 4 6 2 4 2 2 2" xfId="24332"/>
    <cellStyle name="Input 4 6 2 4 2 3" xfId="24333"/>
    <cellStyle name="Input 4 6 2 4 3" xfId="24334"/>
    <cellStyle name="Input 4 6 2 4 4" xfId="24335"/>
    <cellStyle name="Input 4 6 2 5" xfId="24336"/>
    <cellStyle name="Input 4 6 2 5 2" xfId="24337"/>
    <cellStyle name="Input 4 6 2 5 2 2" xfId="24338"/>
    <cellStyle name="Input 4 6 2 5 2 2 2" xfId="24339"/>
    <cellStyle name="Input 4 6 2 5 2 3" xfId="24340"/>
    <cellStyle name="Input 4 6 2 5 3" xfId="24341"/>
    <cellStyle name="Input 4 6 2 5 4" xfId="24342"/>
    <cellStyle name="Input 4 6 2 6" xfId="24343"/>
    <cellStyle name="Input 4 6 2 6 2" xfId="24344"/>
    <cellStyle name="Input 4 6 2 6 2 2" xfId="24345"/>
    <cellStyle name="Input 4 6 2 6 2 2 2" xfId="24346"/>
    <cellStyle name="Input 4 6 2 6 2 3" xfId="24347"/>
    <cellStyle name="Input 4 6 2 6 3" xfId="24348"/>
    <cellStyle name="Input 4 6 2 6 4" xfId="24349"/>
    <cellStyle name="Input 4 6 2 7" xfId="24350"/>
    <cellStyle name="Input 4 6 2 7 2" xfId="24351"/>
    <cellStyle name="Input 4 6 2 7 2 2" xfId="24352"/>
    <cellStyle name="Input 4 6 2 7 2 2 2" xfId="24353"/>
    <cellStyle name="Input 4 6 2 7 2 3" xfId="24354"/>
    <cellStyle name="Input 4 6 2 7 3" xfId="24355"/>
    <cellStyle name="Input 4 6 2 7 4" xfId="24356"/>
    <cellStyle name="Input 4 6 2 8" xfId="24357"/>
    <cellStyle name="Input 4 6 2 8 2" xfId="24358"/>
    <cellStyle name="Input 4 6 2 8 2 2" xfId="24359"/>
    <cellStyle name="Input 4 6 2 8 3" xfId="24360"/>
    <cellStyle name="Input 4 6 2 9" xfId="24361"/>
    <cellStyle name="Input 4 6 3" xfId="24362"/>
    <cellStyle name="Input 4 6 3 2" xfId="24363"/>
    <cellStyle name="Input 4 6 3 2 2" xfId="24364"/>
    <cellStyle name="Input 4 6 3 2 2 2" xfId="24365"/>
    <cellStyle name="Input 4 6 3 2 2 2 2" xfId="24366"/>
    <cellStyle name="Input 4 6 3 2 2 3" xfId="24367"/>
    <cellStyle name="Input 4 6 3 2 3" xfId="24368"/>
    <cellStyle name="Input 4 6 3 2 4" xfId="24369"/>
    <cellStyle name="Input 4 6 3 3" xfId="24370"/>
    <cellStyle name="Input 4 6 3 3 2" xfId="24371"/>
    <cellStyle name="Input 4 6 3 3 2 2" xfId="24372"/>
    <cellStyle name="Input 4 6 3 3 2 2 2" xfId="24373"/>
    <cellStyle name="Input 4 6 3 3 2 3" xfId="24374"/>
    <cellStyle name="Input 4 6 3 3 3" xfId="24375"/>
    <cellStyle name="Input 4 6 3 3 4" xfId="24376"/>
    <cellStyle name="Input 4 6 3 4" xfId="24377"/>
    <cellStyle name="Input 4 6 3 4 2" xfId="24378"/>
    <cellStyle name="Input 4 6 3 4 2 2" xfId="24379"/>
    <cellStyle name="Input 4 6 3 4 2 2 2" xfId="24380"/>
    <cellStyle name="Input 4 6 3 4 2 3" xfId="24381"/>
    <cellStyle name="Input 4 6 3 4 3" xfId="24382"/>
    <cellStyle name="Input 4 6 3 4 4" xfId="24383"/>
    <cellStyle name="Input 4 6 3 5" xfId="24384"/>
    <cellStyle name="Input 4 6 3 5 2" xfId="24385"/>
    <cellStyle name="Input 4 6 3 5 2 2" xfId="24386"/>
    <cellStyle name="Input 4 6 3 5 2 2 2" xfId="24387"/>
    <cellStyle name="Input 4 6 3 5 2 3" xfId="24388"/>
    <cellStyle name="Input 4 6 3 5 3" xfId="24389"/>
    <cellStyle name="Input 4 6 3 5 4" xfId="24390"/>
    <cellStyle name="Input 4 6 3 6" xfId="24391"/>
    <cellStyle name="Input 4 6 3 6 2" xfId="24392"/>
    <cellStyle name="Input 4 6 3 6 2 2" xfId="24393"/>
    <cellStyle name="Input 4 6 3 6 2 2 2" xfId="24394"/>
    <cellStyle name="Input 4 6 3 6 2 3" xfId="24395"/>
    <cellStyle name="Input 4 6 3 6 3" xfId="24396"/>
    <cellStyle name="Input 4 6 3 6 4" xfId="24397"/>
    <cellStyle name="Input 4 6 3 7" xfId="24398"/>
    <cellStyle name="Input 4 6 3 7 2" xfId="24399"/>
    <cellStyle name="Input 4 6 3 7 2 2" xfId="24400"/>
    <cellStyle name="Input 4 6 3 7 3" xfId="24401"/>
    <cellStyle name="Input 4 6 3 8" xfId="24402"/>
    <cellStyle name="Input 4 6 3 9" xfId="24403"/>
    <cellStyle name="Input 4 6 4" xfId="24404"/>
    <cellStyle name="Input 4 6 4 2" xfId="24405"/>
    <cellStyle name="Input 4 6 4 2 2" xfId="24406"/>
    <cellStyle name="Input 4 6 4 2 2 2" xfId="24407"/>
    <cellStyle name="Input 4 6 4 2 2 2 2" xfId="24408"/>
    <cellStyle name="Input 4 6 4 2 2 3" xfId="24409"/>
    <cellStyle name="Input 4 6 4 2 3" xfId="24410"/>
    <cellStyle name="Input 4 6 4 2 4" xfId="24411"/>
    <cellStyle name="Input 4 6 4 3" xfId="24412"/>
    <cellStyle name="Input 4 6 4 3 2" xfId="24413"/>
    <cellStyle name="Input 4 6 4 3 2 2" xfId="24414"/>
    <cellStyle name="Input 4 6 4 3 3" xfId="24415"/>
    <cellStyle name="Input 4 6 4 4" xfId="24416"/>
    <cellStyle name="Input 4 6 4 5" xfId="24417"/>
    <cellStyle name="Input 4 6 5" xfId="24418"/>
    <cellStyle name="Input 4 6 5 2" xfId="24419"/>
    <cellStyle name="Input 4 6 5 2 2" xfId="24420"/>
    <cellStyle name="Input 4 6 5 2 2 2" xfId="24421"/>
    <cellStyle name="Input 4 6 5 2 3" xfId="24422"/>
    <cellStyle name="Input 4 6 5 3" xfId="24423"/>
    <cellStyle name="Input 4 6 5 4" xfId="24424"/>
    <cellStyle name="Input 4 6 6" xfId="24425"/>
    <cellStyle name="Input 4 6 6 2" xfId="24426"/>
    <cellStyle name="Input 4 6 6 2 2" xfId="24427"/>
    <cellStyle name="Input 4 6 6 2 2 2" xfId="24428"/>
    <cellStyle name="Input 4 6 6 2 3" xfId="24429"/>
    <cellStyle name="Input 4 6 6 3" xfId="24430"/>
    <cellStyle name="Input 4 6 6 4" xfId="24431"/>
    <cellStyle name="Input 4 6 7" xfId="24432"/>
    <cellStyle name="Input 4 6 7 2" xfId="24433"/>
    <cellStyle name="Input 4 6 7 2 2" xfId="24434"/>
    <cellStyle name="Input 4 6 7 2 2 2" xfId="24435"/>
    <cellStyle name="Input 4 6 7 2 3" xfId="24436"/>
    <cellStyle name="Input 4 6 7 3" xfId="24437"/>
    <cellStyle name="Input 4 6 7 4" xfId="24438"/>
    <cellStyle name="Input 4 6 8" xfId="24439"/>
    <cellStyle name="Input 4 6 8 2" xfId="24440"/>
    <cellStyle name="Input 4 6 8 2 2" xfId="24441"/>
    <cellStyle name="Input 4 6 8 2 2 2" xfId="24442"/>
    <cellStyle name="Input 4 6 8 2 3" xfId="24443"/>
    <cellStyle name="Input 4 6 8 3" xfId="24444"/>
    <cellStyle name="Input 4 6 8 4" xfId="24445"/>
    <cellStyle name="Input 4 6 9" xfId="24446"/>
    <cellStyle name="Input 4 6 9 2" xfId="24447"/>
    <cellStyle name="Input 4 6 9 2 2" xfId="24448"/>
    <cellStyle name="Input 4 6 9 3" xfId="24449"/>
    <cellStyle name="Input 4 6_Subsidy" xfId="24450"/>
    <cellStyle name="Input 4 60" xfId="24451"/>
    <cellStyle name="Input 4 61" xfId="24452"/>
    <cellStyle name="Input 4 62" xfId="24453"/>
    <cellStyle name="Input 4 63" xfId="24454"/>
    <cellStyle name="Input 4 64" xfId="24455"/>
    <cellStyle name="Input 4 65" xfId="24456"/>
    <cellStyle name="Input 4 66" xfId="24457"/>
    <cellStyle name="Input 4 67" xfId="24458"/>
    <cellStyle name="Input 4 68" xfId="24459"/>
    <cellStyle name="Input 4 69" xfId="24460"/>
    <cellStyle name="Input 4 7" xfId="24461"/>
    <cellStyle name="Input 4 7 10" xfId="24462"/>
    <cellStyle name="Input 4 7 2" xfId="24463"/>
    <cellStyle name="Input 4 7 2 2" xfId="24464"/>
    <cellStyle name="Input 4 7 2 2 2" xfId="24465"/>
    <cellStyle name="Input 4 7 2 2 2 2" xfId="24466"/>
    <cellStyle name="Input 4 7 2 2 2 2 2" xfId="24467"/>
    <cellStyle name="Input 4 7 2 2 2 3" xfId="24468"/>
    <cellStyle name="Input 4 7 2 2 3" xfId="24469"/>
    <cellStyle name="Input 4 7 2 2 4" xfId="24470"/>
    <cellStyle name="Input 4 7 2 3" xfId="24471"/>
    <cellStyle name="Input 4 7 2 3 2" xfId="24472"/>
    <cellStyle name="Input 4 7 2 3 2 2" xfId="24473"/>
    <cellStyle name="Input 4 7 2 3 2 2 2" xfId="24474"/>
    <cellStyle name="Input 4 7 2 3 2 3" xfId="24475"/>
    <cellStyle name="Input 4 7 2 3 3" xfId="24476"/>
    <cellStyle name="Input 4 7 2 3 4" xfId="24477"/>
    <cellStyle name="Input 4 7 2 4" xfId="24478"/>
    <cellStyle name="Input 4 7 2 4 2" xfId="24479"/>
    <cellStyle name="Input 4 7 2 4 2 2" xfId="24480"/>
    <cellStyle name="Input 4 7 2 4 2 2 2" xfId="24481"/>
    <cellStyle name="Input 4 7 2 4 2 3" xfId="24482"/>
    <cellStyle name="Input 4 7 2 4 3" xfId="24483"/>
    <cellStyle name="Input 4 7 2 4 4" xfId="24484"/>
    <cellStyle name="Input 4 7 2 5" xfId="24485"/>
    <cellStyle name="Input 4 7 2 5 2" xfId="24486"/>
    <cellStyle name="Input 4 7 2 5 2 2" xfId="24487"/>
    <cellStyle name="Input 4 7 2 5 2 2 2" xfId="24488"/>
    <cellStyle name="Input 4 7 2 5 2 3" xfId="24489"/>
    <cellStyle name="Input 4 7 2 5 3" xfId="24490"/>
    <cellStyle name="Input 4 7 2 5 4" xfId="24491"/>
    <cellStyle name="Input 4 7 2 6" xfId="24492"/>
    <cellStyle name="Input 4 7 2 6 2" xfId="24493"/>
    <cellStyle name="Input 4 7 2 6 2 2" xfId="24494"/>
    <cellStyle name="Input 4 7 2 6 2 2 2" xfId="24495"/>
    <cellStyle name="Input 4 7 2 6 2 3" xfId="24496"/>
    <cellStyle name="Input 4 7 2 6 3" xfId="24497"/>
    <cellStyle name="Input 4 7 2 6 4" xfId="24498"/>
    <cellStyle name="Input 4 7 2 7" xfId="24499"/>
    <cellStyle name="Input 4 7 2 7 2" xfId="24500"/>
    <cellStyle name="Input 4 7 2 7 2 2" xfId="24501"/>
    <cellStyle name="Input 4 7 2 7 3" xfId="24502"/>
    <cellStyle name="Input 4 7 2 8" xfId="24503"/>
    <cellStyle name="Input 4 7 2 9" xfId="24504"/>
    <cellStyle name="Input 4 7 3" xfId="24505"/>
    <cellStyle name="Input 4 7 3 2" xfId="24506"/>
    <cellStyle name="Input 4 7 3 2 2" xfId="24507"/>
    <cellStyle name="Input 4 7 3 2 2 2" xfId="24508"/>
    <cellStyle name="Input 4 7 3 2 2 2 2" xfId="24509"/>
    <cellStyle name="Input 4 7 3 2 2 3" xfId="24510"/>
    <cellStyle name="Input 4 7 3 2 3" xfId="24511"/>
    <cellStyle name="Input 4 7 3 2 4" xfId="24512"/>
    <cellStyle name="Input 4 7 3 3" xfId="24513"/>
    <cellStyle name="Input 4 7 3 3 2" xfId="24514"/>
    <cellStyle name="Input 4 7 3 3 2 2" xfId="24515"/>
    <cellStyle name="Input 4 7 3 3 3" xfId="24516"/>
    <cellStyle name="Input 4 7 3 4" xfId="24517"/>
    <cellStyle name="Input 4 7 3 5" xfId="24518"/>
    <cellStyle name="Input 4 7 4" xfId="24519"/>
    <cellStyle name="Input 4 7 4 2" xfId="24520"/>
    <cellStyle name="Input 4 7 4 2 2" xfId="24521"/>
    <cellStyle name="Input 4 7 4 2 2 2" xfId="24522"/>
    <cellStyle name="Input 4 7 4 2 3" xfId="24523"/>
    <cellStyle name="Input 4 7 4 3" xfId="24524"/>
    <cellStyle name="Input 4 7 4 4" xfId="24525"/>
    <cellStyle name="Input 4 7 5" xfId="24526"/>
    <cellStyle name="Input 4 7 5 2" xfId="24527"/>
    <cellStyle name="Input 4 7 5 2 2" xfId="24528"/>
    <cellStyle name="Input 4 7 5 2 2 2" xfId="24529"/>
    <cellStyle name="Input 4 7 5 2 3" xfId="24530"/>
    <cellStyle name="Input 4 7 5 3" xfId="24531"/>
    <cellStyle name="Input 4 7 5 4" xfId="24532"/>
    <cellStyle name="Input 4 7 6" xfId="24533"/>
    <cellStyle name="Input 4 7 6 2" xfId="24534"/>
    <cellStyle name="Input 4 7 6 2 2" xfId="24535"/>
    <cellStyle name="Input 4 7 6 2 2 2" xfId="24536"/>
    <cellStyle name="Input 4 7 6 2 3" xfId="24537"/>
    <cellStyle name="Input 4 7 6 3" xfId="24538"/>
    <cellStyle name="Input 4 7 6 4" xfId="24539"/>
    <cellStyle name="Input 4 7 7" xfId="24540"/>
    <cellStyle name="Input 4 7 7 2" xfId="24541"/>
    <cellStyle name="Input 4 7 7 2 2" xfId="24542"/>
    <cellStyle name="Input 4 7 7 2 2 2" xfId="24543"/>
    <cellStyle name="Input 4 7 7 2 3" xfId="24544"/>
    <cellStyle name="Input 4 7 7 3" xfId="24545"/>
    <cellStyle name="Input 4 7 7 4" xfId="24546"/>
    <cellStyle name="Input 4 7 8" xfId="24547"/>
    <cellStyle name="Input 4 7 8 2" xfId="24548"/>
    <cellStyle name="Input 4 7 8 2 2" xfId="24549"/>
    <cellStyle name="Input 4 7 8 3" xfId="24550"/>
    <cellStyle name="Input 4 7 9" xfId="24551"/>
    <cellStyle name="Input 4 70" xfId="24552"/>
    <cellStyle name="Input 4 71" xfId="24553"/>
    <cellStyle name="Input 4 72" xfId="24554"/>
    <cellStyle name="Input 4 73" xfId="24555"/>
    <cellStyle name="Input 4 74" xfId="24556"/>
    <cellStyle name="Input 4 75" xfId="24557"/>
    <cellStyle name="Input 4 76" xfId="24558"/>
    <cellStyle name="Input 4 77" xfId="24559"/>
    <cellStyle name="Input 4 78" xfId="24560"/>
    <cellStyle name="Input 4 79" xfId="24561"/>
    <cellStyle name="Input 4 8" xfId="24562"/>
    <cellStyle name="Input 4 8 10" xfId="24563"/>
    <cellStyle name="Input 4 8 2" xfId="24564"/>
    <cellStyle name="Input 4 8 2 2" xfId="24565"/>
    <cellStyle name="Input 4 8 2 2 2" xfId="24566"/>
    <cellStyle name="Input 4 8 2 2 2 2" xfId="24567"/>
    <cellStyle name="Input 4 8 2 2 2 2 2" xfId="24568"/>
    <cellStyle name="Input 4 8 2 2 2 3" xfId="24569"/>
    <cellStyle name="Input 4 8 2 2 3" xfId="24570"/>
    <cellStyle name="Input 4 8 2 2 4" xfId="24571"/>
    <cellStyle name="Input 4 8 2 3" xfId="24572"/>
    <cellStyle name="Input 4 8 2 3 2" xfId="24573"/>
    <cellStyle name="Input 4 8 2 3 2 2" xfId="24574"/>
    <cellStyle name="Input 4 8 2 3 2 2 2" xfId="24575"/>
    <cellStyle name="Input 4 8 2 3 2 3" xfId="24576"/>
    <cellStyle name="Input 4 8 2 3 3" xfId="24577"/>
    <cellStyle name="Input 4 8 2 3 4" xfId="24578"/>
    <cellStyle name="Input 4 8 2 4" xfId="24579"/>
    <cellStyle name="Input 4 8 2 4 2" xfId="24580"/>
    <cellStyle name="Input 4 8 2 4 2 2" xfId="24581"/>
    <cellStyle name="Input 4 8 2 4 2 2 2" xfId="24582"/>
    <cellStyle name="Input 4 8 2 4 2 3" xfId="24583"/>
    <cellStyle name="Input 4 8 2 4 3" xfId="24584"/>
    <cellStyle name="Input 4 8 2 4 4" xfId="24585"/>
    <cellStyle name="Input 4 8 2 5" xfId="24586"/>
    <cellStyle name="Input 4 8 2 5 2" xfId="24587"/>
    <cellStyle name="Input 4 8 2 5 2 2" xfId="24588"/>
    <cellStyle name="Input 4 8 2 5 2 2 2" xfId="24589"/>
    <cellStyle name="Input 4 8 2 5 2 3" xfId="24590"/>
    <cellStyle name="Input 4 8 2 5 3" xfId="24591"/>
    <cellStyle name="Input 4 8 2 5 4" xfId="24592"/>
    <cellStyle name="Input 4 8 2 6" xfId="24593"/>
    <cellStyle name="Input 4 8 2 6 2" xfId="24594"/>
    <cellStyle name="Input 4 8 2 6 2 2" xfId="24595"/>
    <cellStyle name="Input 4 8 2 6 2 2 2" xfId="24596"/>
    <cellStyle name="Input 4 8 2 6 2 3" xfId="24597"/>
    <cellStyle name="Input 4 8 2 6 3" xfId="24598"/>
    <cellStyle name="Input 4 8 2 6 4" xfId="24599"/>
    <cellStyle name="Input 4 8 2 7" xfId="24600"/>
    <cellStyle name="Input 4 8 2 7 2" xfId="24601"/>
    <cellStyle name="Input 4 8 2 7 2 2" xfId="24602"/>
    <cellStyle name="Input 4 8 2 7 3" xfId="24603"/>
    <cellStyle name="Input 4 8 2 8" xfId="24604"/>
    <cellStyle name="Input 4 8 2 9" xfId="24605"/>
    <cellStyle name="Input 4 8 3" xfId="24606"/>
    <cellStyle name="Input 4 8 3 2" xfId="24607"/>
    <cellStyle name="Input 4 8 3 2 2" xfId="24608"/>
    <cellStyle name="Input 4 8 3 2 2 2" xfId="24609"/>
    <cellStyle name="Input 4 8 3 2 2 2 2" xfId="24610"/>
    <cellStyle name="Input 4 8 3 2 2 3" xfId="24611"/>
    <cellStyle name="Input 4 8 3 2 3" xfId="24612"/>
    <cellStyle name="Input 4 8 3 2 4" xfId="24613"/>
    <cellStyle name="Input 4 8 3 3" xfId="24614"/>
    <cellStyle name="Input 4 8 3 3 2" xfId="24615"/>
    <cellStyle name="Input 4 8 3 3 2 2" xfId="24616"/>
    <cellStyle name="Input 4 8 3 3 3" xfId="24617"/>
    <cellStyle name="Input 4 8 3 4" xfId="24618"/>
    <cellStyle name="Input 4 8 3 5" xfId="24619"/>
    <cellStyle name="Input 4 8 4" xfId="24620"/>
    <cellStyle name="Input 4 8 4 2" xfId="24621"/>
    <cellStyle name="Input 4 8 4 2 2" xfId="24622"/>
    <cellStyle name="Input 4 8 4 2 2 2" xfId="24623"/>
    <cellStyle name="Input 4 8 4 2 3" xfId="24624"/>
    <cellStyle name="Input 4 8 4 3" xfId="24625"/>
    <cellStyle name="Input 4 8 4 4" xfId="24626"/>
    <cellStyle name="Input 4 8 5" xfId="24627"/>
    <cellStyle name="Input 4 8 5 2" xfId="24628"/>
    <cellStyle name="Input 4 8 5 2 2" xfId="24629"/>
    <cellStyle name="Input 4 8 5 2 2 2" xfId="24630"/>
    <cellStyle name="Input 4 8 5 2 3" xfId="24631"/>
    <cellStyle name="Input 4 8 5 3" xfId="24632"/>
    <cellStyle name="Input 4 8 5 4" xfId="24633"/>
    <cellStyle name="Input 4 8 6" xfId="24634"/>
    <cellStyle name="Input 4 8 6 2" xfId="24635"/>
    <cellStyle name="Input 4 8 6 2 2" xfId="24636"/>
    <cellStyle name="Input 4 8 6 2 2 2" xfId="24637"/>
    <cellStyle name="Input 4 8 6 2 3" xfId="24638"/>
    <cellStyle name="Input 4 8 6 3" xfId="24639"/>
    <cellStyle name="Input 4 8 6 4" xfId="24640"/>
    <cellStyle name="Input 4 8 7" xfId="24641"/>
    <cellStyle name="Input 4 8 7 2" xfId="24642"/>
    <cellStyle name="Input 4 8 7 2 2" xfId="24643"/>
    <cellStyle name="Input 4 8 7 2 2 2" xfId="24644"/>
    <cellStyle name="Input 4 8 7 2 3" xfId="24645"/>
    <cellStyle name="Input 4 8 7 3" xfId="24646"/>
    <cellStyle name="Input 4 8 7 4" xfId="24647"/>
    <cellStyle name="Input 4 8 8" xfId="24648"/>
    <cellStyle name="Input 4 8 8 2" xfId="24649"/>
    <cellStyle name="Input 4 8 8 2 2" xfId="24650"/>
    <cellStyle name="Input 4 8 8 3" xfId="24651"/>
    <cellStyle name="Input 4 8 9" xfId="24652"/>
    <cellStyle name="Input 4 80" xfId="24653"/>
    <cellStyle name="Input 4 81" xfId="24654"/>
    <cellStyle name="Input 4 82" xfId="24655"/>
    <cellStyle name="Input 4 83" xfId="24656"/>
    <cellStyle name="Input 4 84" xfId="24657"/>
    <cellStyle name="Input 4 85" xfId="24658"/>
    <cellStyle name="Input 4 86" xfId="24659"/>
    <cellStyle name="Input 4 87" xfId="24660"/>
    <cellStyle name="Input 4 88" xfId="24661"/>
    <cellStyle name="Input 4 9" xfId="24662"/>
    <cellStyle name="Input 4 9 10" xfId="24663"/>
    <cellStyle name="Input 4 9 2" xfId="24664"/>
    <cellStyle name="Input 4 9 2 2" xfId="24665"/>
    <cellStyle name="Input 4 9 2 2 2" xfId="24666"/>
    <cellStyle name="Input 4 9 2 2 2 2" xfId="24667"/>
    <cellStyle name="Input 4 9 2 2 2 2 2" xfId="24668"/>
    <cellStyle name="Input 4 9 2 2 2 3" xfId="24669"/>
    <cellStyle name="Input 4 9 2 2 3" xfId="24670"/>
    <cellStyle name="Input 4 9 2 2 4" xfId="24671"/>
    <cellStyle name="Input 4 9 2 3" xfId="24672"/>
    <cellStyle name="Input 4 9 2 3 2" xfId="24673"/>
    <cellStyle name="Input 4 9 2 3 2 2" xfId="24674"/>
    <cellStyle name="Input 4 9 2 3 2 2 2" xfId="24675"/>
    <cellStyle name="Input 4 9 2 3 2 3" xfId="24676"/>
    <cellStyle name="Input 4 9 2 3 3" xfId="24677"/>
    <cellStyle name="Input 4 9 2 3 4" xfId="24678"/>
    <cellStyle name="Input 4 9 2 4" xfId="24679"/>
    <cellStyle name="Input 4 9 2 4 2" xfId="24680"/>
    <cellStyle name="Input 4 9 2 4 2 2" xfId="24681"/>
    <cellStyle name="Input 4 9 2 4 2 2 2" xfId="24682"/>
    <cellStyle name="Input 4 9 2 4 2 3" xfId="24683"/>
    <cellStyle name="Input 4 9 2 4 3" xfId="24684"/>
    <cellStyle name="Input 4 9 2 4 4" xfId="24685"/>
    <cellStyle name="Input 4 9 2 5" xfId="24686"/>
    <cellStyle name="Input 4 9 2 5 2" xfId="24687"/>
    <cellStyle name="Input 4 9 2 5 2 2" xfId="24688"/>
    <cellStyle name="Input 4 9 2 5 2 2 2" xfId="24689"/>
    <cellStyle name="Input 4 9 2 5 2 3" xfId="24690"/>
    <cellStyle name="Input 4 9 2 5 3" xfId="24691"/>
    <cellStyle name="Input 4 9 2 5 4" xfId="24692"/>
    <cellStyle name="Input 4 9 2 6" xfId="24693"/>
    <cellStyle name="Input 4 9 2 6 2" xfId="24694"/>
    <cellStyle name="Input 4 9 2 6 2 2" xfId="24695"/>
    <cellStyle name="Input 4 9 2 6 2 2 2" xfId="24696"/>
    <cellStyle name="Input 4 9 2 6 2 3" xfId="24697"/>
    <cellStyle name="Input 4 9 2 6 3" xfId="24698"/>
    <cellStyle name="Input 4 9 2 6 4" xfId="24699"/>
    <cellStyle name="Input 4 9 2 7" xfId="24700"/>
    <cellStyle name="Input 4 9 2 7 2" xfId="24701"/>
    <cellStyle name="Input 4 9 2 7 2 2" xfId="24702"/>
    <cellStyle name="Input 4 9 2 7 3" xfId="24703"/>
    <cellStyle name="Input 4 9 2 8" xfId="24704"/>
    <cellStyle name="Input 4 9 2 9" xfId="24705"/>
    <cellStyle name="Input 4 9 3" xfId="24706"/>
    <cellStyle name="Input 4 9 3 2" xfId="24707"/>
    <cellStyle name="Input 4 9 3 2 2" xfId="24708"/>
    <cellStyle name="Input 4 9 3 2 2 2" xfId="24709"/>
    <cellStyle name="Input 4 9 3 2 2 2 2" xfId="24710"/>
    <cellStyle name="Input 4 9 3 2 2 3" xfId="24711"/>
    <cellStyle name="Input 4 9 3 2 3" xfId="24712"/>
    <cellStyle name="Input 4 9 3 2 4" xfId="24713"/>
    <cellStyle name="Input 4 9 3 3" xfId="24714"/>
    <cellStyle name="Input 4 9 3 3 2" xfId="24715"/>
    <cellStyle name="Input 4 9 3 3 2 2" xfId="24716"/>
    <cellStyle name="Input 4 9 3 3 3" xfId="24717"/>
    <cellStyle name="Input 4 9 3 4" xfId="24718"/>
    <cellStyle name="Input 4 9 3 5" xfId="24719"/>
    <cellStyle name="Input 4 9 4" xfId="24720"/>
    <cellStyle name="Input 4 9 4 2" xfId="24721"/>
    <cellStyle name="Input 4 9 4 2 2" xfId="24722"/>
    <cellStyle name="Input 4 9 4 2 2 2" xfId="24723"/>
    <cellStyle name="Input 4 9 4 2 3" xfId="24724"/>
    <cellStyle name="Input 4 9 4 3" xfId="24725"/>
    <cellStyle name="Input 4 9 4 4" xfId="24726"/>
    <cellStyle name="Input 4 9 5" xfId="24727"/>
    <cellStyle name="Input 4 9 5 2" xfId="24728"/>
    <cellStyle name="Input 4 9 5 2 2" xfId="24729"/>
    <cellStyle name="Input 4 9 5 2 2 2" xfId="24730"/>
    <cellStyle name="Input 4 9 5 2 3" xfId="24731"/>
    <cellStyle name="Input 4 9 5 3" xfId="24732"/>
    <cellStyle name="Input 4 9 5 4" xfId="24733"/>
    <cellStyle name="Input 4 9 6" xfId="24734"/>
    <cellStyle name="Input 4 9 6 2" xfId="24735"/>
    <cellStyle name="Input 4 9 6 2 2" xfId="24736"/>
    <cellStyle name="Input 4 9 6 2 2 2" xfId="24737"/>
    <cellStyle name="Input 4 9 6 2 3" xfId="24738"/>
    <cellStyle name="Input 4 9 6 3" xfId="24739"/>
    <cellStyle name="Input 4 9 6 4" xfId="24740"/>
    <cellStyle name="Input 4 9 7" xfId="24741"/>
    <cellStyle name="Input 4 9 7 2" xfId="24742"/>
    <cellStyle name="Input 4 9 7 2 2" xfId="24743"/>
    <cellStyle name="Input 4 9 7 2 2 2" xfId="24744"/>
    <cellStyle name="Input 4 9 7 2 3" xfId="24745"/>
    <cellStyle name="Input 4 9 7 3" xfId="24746"/>
    <cellStyle name="Input 4 9 7 4" xfId="24747"/>
    <cellStyle name="Input 4 9 8" xfId="24748"/>
    <cellStyle name="Input 4 9 8 2" xfId="24749"/>
    <cellStyle name="Input 4 9 8 2 2" xfId="24750"/>
    <cellStyle name="Input 4 9 8 3" xfId="24751"/>
    <cellStyle name="Input 4 9 9" xfId="24752"/>
    <cellStyle name="Input 4_ST" xfId="24753"/>
    <cellStyle name="Input 40" xfId="24754"/>
    <cellStyle name="Input 40 2" xfId="24755"/>
    <cellStyle name="Input 41" xfId="24756"/>
    <cellStyle name="Input 41 2" xfId="24757"/>
    <cellStyle name="Input 42" xfId="24758"/>
    <cellStyle name="Input 42 2" xfId="24759"/>
    <cellStyle name="Input 43" xfId="24760"/>
    <cellStyle name="Input 43 2" xfId="24761"/>
    <cellStyle name="Input 44" xfId="24762"/>
    <cellStyle name="Input 44 2" xfId="24763"/>
    <cellStyle name="Input 45" xfId="24764"/>
    <cellStyle name="Input 45 2" xfId="24765"/>
    <cellStyle name="Input 46" xfId="24766"/>
    <cellStyle name="Input 46 2" xfId="24767"/>
    <cellStyle name="Input 47" xfId="24768"/>
    <cellStyle name="Input 47 2" xfId="24769"/>
    <cellStyle name="Input 48" xfId="24770"/>
    <cellStyle name="Input 48 2" xfId="24771"/>
    <cellStyle name="Input 49" xfId="24772"/>
    <cellStyle name="Input 49 2" xfId="24773"/>
    <cellStyle name="Input 5" xfId="24774"/>
    <cellStyle name="Input 5 10" xfId="24775"/>
    <cellStyle name="Input 5 10 10" xfId="24776"/>
    <cellStyle name="Input 5 10 11" xfId="24777"/>
    <cellStyle name="Input 5 10 2" xfId="24778"/>
    <cellStyle name="Input 5 10 2 10" xfId="24779"/>
    <cellStyle name="Input 5 10 2 2" xfId="24780"/>
    <cellStyle name="Input 5 10 2 2 2" xfId="24781"/>
    <cellStyle name="Input 5 10 2 2 2 2" xfId="24782"/>
    <cellStyle name="Input 5 10 2 2 3" xfId="24783"/>
    <cellStyle name="Input 5 10 2 2 3 2" xfId="24784"/>
    <cellStyle name="Input 5 10 2 2 3 2 2" xfId="24785"/>
    <cellStyle name="Input 5 10 2 2 3 3" xfId="24786"/>
    <cellStyle name="Input 5 10 2 2 4" xfId="24787"/>
    <cellStyle name="Input 5 10 2 2 5" xfId="24788"/>
    <cellStyle name="Input 5 10 2 3" xfId="24789"/>
    <cellStyle name="Input 5 10 2 3 2" xfId="24790"/>
    <cellStyle name="Input 5 10 2 3 2 2" xfId="24791"/>
    <cellStyle name="Input 5 10 2 3 3" xfId="24792"/>
    <cellStyle name="Input 5 10 2 3 3 2" xfId="24793"/>
    <cellStyle name="Input 5 10 2 3 3 2 2" xfId="24794"/>
    <cellStyle name="Input 5 10 2 3 3 3" xfId="24795"/>
    <cellStyle name="Input 5 10 2 3 4" xfId="24796"/>
    <cellStyle name="Input 5 10 2 3 5" xfId="24797"/>
    <cellStyle name="Input 5 10 2 4" xfId="24798"/>
    <cellStyle name="Input 5 10 2 4 2" xfId="24799"/>
    <cellStyle name="Input 5 10 2 4 2 2" xfId="24800"/>
    <cellStyle name="Input 5 10 2 4 3" xfId="24801"/>
    <cellStyle name="Input 5 10 2 4 3 2" xfId="24802"/>
    <cellStyle name="Input 5 10 2 4 3 2 2" xfId="24803"/>
    <cellStyle name="Input 5 10 2 4 3 3" xfId="24804"/>
    <cellStyle name="Input 5 10 2 4 4" xfId="24805"/>
    <cellStyle name="Input 5 10 2 4 5" xfId="24806"/>
    <cellStyle name="Input 5 10 2 5" xfId="24807"/>
    <cellStyle name="Input 5 10 2 5 2" xfId="24808"/>
    <cellStyle name="Input 5 10 2 5 2 2" xfId="24809"/>
    <cellStyle name="Input 5 10 2 5 3" xfId="24810"/>
    <cellStyle name="Input 5 10 2 5 3 2" xfId="24811"/>
    <cellStyle name="Input 5 10 2 5 3 2 2" xfId="24812"/>
    <cellStyle name="Input 5 10 2 5 3 3" xfId="24813"/>
    <cellStyle name="Input 5 10 2 5 4" xfId="24814"/>
    <cellStyle name="Input 5 10 2 5 5" xfId="24815"/>
    <cellStyle name="Input 5 10 2 6" xfId="24816"/>
    <cellStyle name="Input 5 10 2 6 2" xfId="24817"/>
    <cellStyle name="Input 5 10 2 6 2 2" xfId="24818"/>
    <cellStyle name="Input 5 10 2 6 3" xfId="24819"/>
    <cellStyle name="Input 5 10 2 6 3 2" xfId="24820"/>
    <cellStyle name="Input 5 10 2 6 3 2 2" xfId="24821"/>
    <cellStyle name="Input 5 10 2 6 3 3" xfId="24822"/>
    <cellStyle name="Input 5 10 2 6 4" xfId="24823"/>
    <cellStyle name="Input 5 10 2 6 5" xfId="24824"/>
    <cellStyle name="Input 5 10 2 7" xfId="24825"/>
    <cellStyle name="Input 5 10 2 7 2" xfId="24826"/>
    <cellStyle name="Input 5 10 2 8" xfId="24827"/>
    <cellStyle name="Input 5 10 2 8 2" xfId="24828"/>
    <cellStyle name="Input 5 10 2 8 2 2" xfId="24829"/>
    <cellStyle name="Input 5 10 2 8 3" xfId="24830"/>
    <cellStyle name="Input 5 10 2 9" xfId="24831"/>
    <cellStyle name="Input 5 10 3" xfId="24832"/>
    <cellStyle name="Input 5 10 3 2" xfId="24833"/>
    <cellStyle name="Input 5 10 3 2 2" xfId="24834"/>
    <cellStyle name="Input 5 10 3 2 2 2" xfId="24835"/>
    <cellStyle name="Input 5 10 3 2 3" xfId="24836"/>
    <cellStyle name="Input 5 10 3 2 3 2" xfId="24837"/>
    <cellStyle name="Input 5 10 3 2 3 2 2" xfId="24838"/>
    <cellStyle name="Input 5 10 3 2 3 3" xfId="24839"/>
    <cellStyle name="Input 5 10 3 2 4" xfId="24840"/>
    <cellStyle name="Input 5 10 3 2 5" xfId="24841"/>
    <cellStyle name="Input 5 10 3 3" xfId="24842"/>
    <cellStyle name="Input 5 10 3 3 2" xfId="24843"/>
    <cellStyle name="Input 5 10 3 4" xfId="24844"/>
    <cellStyle name="Input 5 10 3 4 2" xfId="24845"/>
    <cellStyle name="Input 5 10 3 4 2 2" xfId="24846"/>
    <cellStyle name="Input 5 10 3 4 3" xfId="24847"/>
    <cellStyle name="Input 5 10 3 5" xfId="24848"/>
    <cellStyle name="Input 5 10 3 6" xfId="24849"/>
    <cellStyle name="Input 5 10 4" xfId="24850"/>
    <cellStyle name="Input 5 10 4 2" xfId="24851"/>
    <cellStyle name="Input 5 10 4 2 2" xfId="24852"/>
    <cellStyle name="Input 5 10 4 3" xfId="24853"/>
    <cellStyle name="Input 5 10 4 3 2" xfId="24854"/>
    <cellStyle name="Input 5 10 4 3 2 2" xfId="24855"/>
    <cellStyle name="Input 5 10 4 3 3" xfId="24856"/>
    <cellStyle name="Input 5 10 4 4" xfId="24857"/>
    <cellStyle name="Input 5 10 4 5" xfId="24858"/>
    <cellStyle name="Input 5 10 5" xfId="24859"/>
    <cellStyle name="Input 5 10 5 2" xfId="24860"/>
    <cellStyle name="Input 5 10 5 2 2" xfId="24861"/>
    <cellStyle name="Input 5 10 5 3" xfId="24862"/>
    <cellStyle name="Input 5 10 5 3 2" xfId="24863"/>
    <cellStyle name="Input 5 10 5 3 2 2" xfId="24864"/>
    <cellStyle name="Input 5 10 5 3 3" xfId="24865"/>
    <cellStyle name="Input 5 10 5 4" xfId="24866"/>
    <cellStyle name="Input 5 10 5 5" xfId="24867"/>
    <cellStyle name="Input 5 10 6" xfId="24868"/>
    <cellStyle name="Input 5 10 6 2" xfId="24869"/>
    <cellStyle name="Input 5 10 6 2 2" xfId="24870"/>
    <cellStyle name="Input 5 10 6 3" xfId="24871"/>
    <cellStyle name="Input 5 10 6 3 2" xfId="24872"/>
    <cellStyle name="Input 5 10 6 3 2 2" xfId="24873"/>
    <cellStyle name="Input 5 10 6 3 3" xfId="24874"/>
    <cellStyle name="Input 5 10 6 4" xfId="24875"/>
    <cellStyle name="Input 5 10 6 5" xfId="24876"/>
    <cellStyle name="Input 5 10 7" xfId="24877"/>
    <cellStyle name="Input 5 10 7 2" xfId="24878"/>
    <cellStyle name="Input 5 10 7 2 2" xfId="24879"/>
    <cellStyle name="Input 5 10 7 3" xfId="24880"/>
    <cellStyle name="Input 5 10 7 3 2" xfId="24881"/>
    <cellStyle name="Input 5 10 7 3 2 2" xfId="24882"/>
    <cellStyle name="Input 5 10 7 3 3" xfId="24883"/>
    <cellStyle name="Input 5 10 7 4" xfId="24884"/>
    <cellStyle name="Input 5 10 7 5" xfId="24885"/>
    <cellStyle name="Input 5 10 8" xfId="24886"/>
    <cellStyle name="Input 5 10 8 2" xfId="24887"/>
    <cellStyle name="Input 5 10 9" xfId="24888"/>
    <cellStyle name="Input 5 10 9 2" xfId="24889"/>
    <cellStyle name="Input 5 10 9 2 2" xfId="24890"/>
    <cellStyle name="Input 5 10 9 3" xfId="24891"/>
    <cellStyle name="Input 5 11" xfId="24892"/>
    <cellStyle name="Input 5 11 10" xfId="24893"/>
    <cellStyle name="Input 5 11 11" xfId="24894"/>
    <cellStyle name="Input 5 11 2" xfId="24895"/>
    <cellStyle name="Input 5 11 2 10" xfId="24896"/>
    <cellStyle name="Input 5 11 2 2" xfId="24897"/>
    <cellStyle name="Input 5 11 2 2 2" xfId="24898"/>
    <cellStyle name="Input 5 11 2 2 2 2" xfId="24899"/>
    <cellStyle name="Input 5 11 2 2 3" xfId="24900"/>
    <cellStyle name="Input 5 11 2 2 3 2" xfId="24901"/>
    <cellStyle name="Input 5 11 2 2 3 2 2" xfId="24902"/>
    <cellStyle name="Input 5 11 2 2 3 3" xfId="24903"/>
    <cellStyle name="Input 5 11 2 2 4" xfId="24904"/>
    <cellStyle name="Input 5 11 2 2 5" xfId="24905"/>
    <cellStyle name="Input 5 11 2 3" xfId="24906"/>
    <cellStyle name="Input 5 11 2 3 2" xfId="24907"/>
    <cellStyle name="Input 5 11 2 3 2 2" xfId="24908"/>
    <cellStyle name="Input 5 11 2 3 3" xfId="24909"/>
    <cellStyle name="Input 5 11 2 3 3 2" xfId="24910"/>
    <cellStyle name="Input 5 11 2 3 3 2 2" xfId="24911"/>
    <cellStyle name="Input 5 11 2 3 3 3" xfId="24912"/>
    <cellStyle name="Input 5 11 2 3 4" xfId="24913"/>
    <cellStyle name="Input 5 11 2 3 5" xfId="24914"/>
    <cellStyle name="Input 5 11 2 4" xfId="24915"/>
    <cellStyle name="Input 5 11 2 4 2" xfId="24916"/>
    <cellStyle name="Input 5 11 2 4 2 2" xfId="24917"/>
    <cellStyle name="Input 5 11 2 4 3" xfId="24918"/>
    <cellStyle name="Input 5 11 2 4 3 2" xfId="24919"/>
    <cellStyle name="Input 5 11 2 4 3 2 2" xfId="24920"/>
    <cellStyle name="Input 5 11 2 4 3 3" xfId="24921"/>
    <cellStyle name="Input 5 11 2 4 4" xfId="24922"/>
    <cellStyle name="Input 5 11 2 4 5" xfId="24923"/>
    <cellStyle name="Input 5 11 2 5" xfId="24924"/>
    <cellStyle name="Input 5 11 2 5 2" xfId="24925"/>
    <cellStyle name="Input 5 11 2 5 2 2" xfId="24926"/>
    <cellStyle name="Input 5 11 2 5 3" xfId="24927"/>
    <cellStyle name="Input 5 11 2 5 3 2" xfId="24928"/>
    <cellStyle name="Input 5 11 2 5 3 2 2" xfId="24929"/>
    <cellStyle name="Input 5 11 2 5 3 3" xfId="24930"/>
    <cellStyle name="Input 5 11 2 5 4" xfId="24931"/>
    <cellStyle name="Input 5 11 2 5 5" xfId="24932"/>
    <cellStyle name="Input 5 11 2 6" xfId="24933"/>
    <cellStyle name="Input 5 11 2 6 2" xfId="24934"/>
    <cellStyle name="Input 5 11 2 6 2 2" xfId="24935"/>
    <cellStyle name="Input 5 11 2 6 3" xfId="24936"/>
    <cellStyle name="Input 5 11 2 6 3 2" xfId="24937"/>
    <cellStyle name="Input 5 11 2 6 3 2 2" xfId="24938"/>
    <cellStyle name="Input 5 11 2 6 3 3" xfId="24939"/>
    <cellStyle name="Input 5 11 2 6 4" xfId="24940"/>
    <cellStyle name="Input 5 11 2 6 5" xfId="24941"/>
    <cellStyle name="Input 5 11 2 7" xfId="24942"/>
    <cellStyle name="Input 5 11 2 7 2" xfId="24943"/>
    <cellStyle name="Input 5 11 2 8" xfId="24944"/>
    <cellStyle name="Input 5 11 2 8 2" xfId="24945"/>
    <cellStyle name="Input 5 11 2 8 2 2" xfId="24946"/>
    <cellStyle name="Input 5 11 2 8 3" xfId="24947"/>
    <cellStyle name="Input 5 11 2 9" xfId="24948"/>
    <cellStyle name="Input 5 11 3" xfId="24949"/>
    <cellStyle name="Input 5 11 3 2" xfId="24950"/>
    <cellStyle name="Input 5 11 3 2 2" xfId="24951"/>
    <cellStyle name="Input 5 11 3 2 2 2" xfId="24952"/>
    <cellStyle name="Input 5 11 3 2 3" xfId="24953"/>
    <cellStyle name="Input 5 11 3 2 3 2" xfId="24954"/>
    <cellStyle name="Input 5 11 3 2 3 2 2" xfId="24955"/>
    <cellStyle name="Input 5 11 3 2 3 3" xfId="24956"/>
    <cellStyle name="Input 5 11 3 2 4" xfId="24957"/>
    <cellStyle name="Input 5 11 3 2 5" xfId="24958"/>
    <cellStyle name="Input 5 11 3 3" xfId="24959"/>
    <cellStyle name="Input 5 11 3 3 2" xfId="24960"/>
    <cellStyle name="Input 5 11 3 4" xfId="24961"/>
    <cellStyle name="Input 5 11 3 4 2" xfId="24962"/>
    <cellStyle name="Input 5 11 3 4 2 2" xfId="24963"/>
    <cellStyle name="Input 5 11 3 4 3" xfId="24964"/>
    <cellStyle name="Input 5 11 3 5" xfId="24965"/>
    <cellStyle name="Input 5 11 3 6" xfId="24966"/>
    <cellStyle name="Input 5 11 4" xfId="24967"/>
    <cellStyle name="Input 5 11 4 2" xfId="24968"/>
    <cellStyle name="Input 5 11 4 2 2" xfId="24969"/>
    <cellStyle name="Input 5 11 4 3" xfId="24970"/>
    <cellStyle name="Input 5 11 4 3 2" xfId="24971"/>
    <cellStyle name="Input 5 11 4 3 2 2" xfId="24972"/>
    <cellStyle name="Input 5 11 4 3 3" xfId="24973"/>
    <cellStyle name="Input 5 11 4 4" xfId="24974"/>
    <cellStyle name="Input 5 11 4 5" xfId="24975"/>
    <cellStyle name="Input 5 11 5" xfId="24976"/>
    <cellStyle name="Input 5 11 5 2" xfId="24977"/>
    <cellStyle name="Input 5 11 5 2 2" xfId="24978"/>
    <cellStyle name="Input 5 11 5 3" xfId="24979"/>
    <cellStyle name="Input 5 11 5 3 2" xfId="24980"/>
    <cellStyle name="Input 5 11 5 3 2 2" xfId="24981"/>
    <cellStyle name="Input 5 11 5 3 3" xfId="24982"/>
    <cellStyle name="Input 5 11 5 4" xfId="24983"/>
    <cellStyle name="Input 5 11 5 5" xfId="24984"/>
    <cellStyle name="Input 5 11 6" xfId="24985"/>
    <cellStyle name="Input 5 11 6 2" xfId="24986"/>
    <cellStyle name="Input 5 11 6 2 2" xfId="24987"/>
    <cellStyle name="Input 5 11 6 3" xfId="24988"/>
    <cellStyle name="Input 5 11 6 3 2" xfId="24989"/>
    <cellStyle name="Input 5 11 6 3 2 2" xfId="24990"/>
    <cellStyle name="Input 5 11 6 3 3" xfId="24991"/>
    <cellStyle name="Input 5 11 6 4" xfId="24992"/>
    <cellStyle name="Input 5 11 6 5" xfId="24993"/>
    <cellStyle name="Input 5 11 7" xfId="24994"/>
    <cellStyle name="Input 5 11 7 2" xfId="24995"/>
    <cellStyle name="Input 5 11 7 2 2" xfId="24996"/>
    <cellStyle name="Input 5 11 7 3" xfId="24997"/>
    <cellStyle name="Input 5 11 7 3 2" xfId="24998"/>
    <cellStyle name="Input 5 11 7 3 2 2" xfId="24999"/>
    <cellStyle name="Input 5 11 7 3 3" xfId="25000"/>
    <cellStyle name="Input 5 11 7 4" xfId="25001"/>
    <cellStyle name="Input 5 11 7 5" xfId="25002"/>
    <cellStyle name="Input 5 11 8" xfId="25003"/>
    <cellStyle name="Input 5 11 8 2" xfId="25004"/>
    <cellStyle name="Input 5 11 9" xfId="25005"/>
    <cellStyle name="Input 5 11 9 2" xfId="25006"/>
    <cellStyle name="Input 5 11 9 2 2" xfId="25007"/>
    <cellStyle name="Input 5 11 9 3" xfId="25008"/>
    <cellStyle name="Input 5 12" xfId="25009"/>
    <cellStyle name="Input 5 12 10" xfId="25010"/>
    <cellStyle name="Input 5 12 2" xfId="25011"/>
    <cellStyle name="Input 5 12 2 2" xfId="25012"/>
    <cellStyle name="Input 5 12 2 2 2" xfId="25013"/>
    <cellStyle name="Input 5 12 2 3" xfId="25014"/>
    <cellStyle name="Input 5 12 2 3 2" xfId="25015"/>
    <cellStyle name="Input 5 12 2 3 2 2" xfId="25016"/>
    <cellStyle name="Input 5 12 2 3 3" xfId="25017"/>
    <cellStyle name="Input 5 12 2 4" xfId="25018"/>
    <cellStyle name="Input 5 12 2 5" xfId="25019"/>
    <cellStyle name="Input 5 12 3" xfId="25020"/>
    <cellStyle name="Input 5 12 3 2" xfId="25021"/>
    <cellStyle name="Input 5 12 3 2 2" xfId="25022"/>
    <cellStyle name="Input 5 12 3 3" xfId="25023"/>
    <cellStyle name="Input 5 12 3 3 2" xfId="25024"/>
    <cellStyle name="Input 5 12 3 3 2 2" xfId="25025"/>
    <cellStyle name="Input 5 12 3 3 3" xfId="25026"/>
    <cellStyle name="Input 5 12 3 4" xfId="25027"/>
    <cellStyle name="Input 5 12 3 5" xfId="25028"/>
    <cellStyle name="Input 5 12 4" xfId="25029"/>
    <cellStyle name="Input 5 12 4 2" xfId="25030"/>
    <cellStyle name="Input 5 12 4 2 2" xfId="25031"/>
    <cellStyle name="Input 5 12 4 3" xfId="25032"/>
    <cellStyle name="Input 5 12 4 3 2" xfId="25033"/>
    <cellStyle name="Input 5 12 4 3 2 2" xfId="25034"/>
    <cellStyle name="Input 5 12 4 3 3" xfId="25035"/>
    <cellStyle name="Input 5 12 4 4" xfId="25036"/>
    <cellStyle name="Input 5 12 4 5" xfId="25037"/>
    <cellStyle name="Input 5 12 5" xfId="25038"/>
    <cellStyle name="Input 5 12 5 2" xfId="25039"/>
    <cellStyle name="Input 5 12 5 2 2" xfId="25040"/>
    <cellStyle name="Input 5 12 5 3" xfId="25041"/>
    <cellStyle name="Input 5 12 5 3 2" xfId="25042"/>
    <cellStyle name="Input 5 12 5 3 2 2" xfId="25043"/>
    <cellStyle name="Input 5 12 5 3 3" xfId="25044"/>
    <cellStyle name="Input 5 12 5 4" xfId="25045"/>
    <cellStyle name="Input 5 12 5 5" xfId="25046"/>
    <cellStyle name="Input 5 12 6" xfId="25047"/>
    <cellStyle name="Input 5 12 6 2" xfId="25048"/>
    <cellStyle name="Input 5 12 6 2 2" xfId="25049"/>
    <cellStyle name="Input 5 12 6 3" xfId="25050"/>
    <cellStyle name="Input 5 12 6 3 2" xfId="25051"/>
    <cellStyle name="Input 5 12 6 3 2 2" xfId="25052"/>
    <cellStyle name="Input 5 12 6 3 3" xfId="25053"/>
    <cellStyle name="Input 5 12 6 4" xfId="25054"/>
    <cellStyle name="Input 5 12 6 5" xfId="25055"/>
    <cellStyle name="Input 5 12 7" xfId="25056"/>
    <cellStyle name="Input 5 12 7 2" xfId="25057"/>
    <cellStyle name="Input 5 12 8" xfId="25058"/>
    <cellStyle name="Input 5 12 8 2" xfId="25059"/>
    <cellStyle name="Input 5 12 8 2 2" xfId="25060"/>
    <cellStyle name="Input 5 12 8 3" xfId="25061"/>
    <cellStyle name="Input 5 12 9" xfId="25062"/>
    <cellStyle name="Input 5 13" xfId="25063"/>
    <cellStyle name="Input 5 13 2" xfId="25064"/>
    <cellStyle name="Input 5 13 2 2" xfId="25065"/>
    <cellStyle name="Input 5 13 2 2 2" xfId="25066"/>
    <cellStyle name="Input 5 13 2 3" xfId="25067"/>
    <cellStyle name="Input 5 13 2 3 2" xfId="25068"/>
    <cellStyle name="Input 5 13 2 3 2 2" xfId="25069"/>
    <cellStyle name="Input 5 13 2 3 3" xfId="25070"/>
    <cellStyle name="Input 5 13 2 4" xfId="25071"/>
    <cellStyle name="Input 5 13 2 5" xfId="25072"/>
    <cellStyle name="Input 5 13 3" xfId="25073"/>
    <cellStyle name="Input 5 13 3 2" xfId="25074"/>
    <cellStyle name="Input 5 13 4" xfId="25075"/>
    <cellStyle name="Input 5 13 4 2" xfId="25076"/>
    <cellStyle name="Input 5 13 4 2 2" xfId="25077"/>
    <cellStyle name="Input 5 13 4 3" xfId="25078"/>
    <cellStyle name="Input 5 13 5" xfId="25079"/>
    <cellStyle name="Input 5 13 6" xfId="25080"/>
    <cellStyle name="Input 5 14" xfId="25081"/>
    <cellStyle name="Input 5 14 2" xfId="25082"/>
    <cellStyle name="Input 5 14 2 2" xfId="25083"/>
    <cellStyle name="Input 5 14 3" xfId="25084"/>
    <cellStyle name="Input 5 14 3 2" xfId="25085"/>
    <cellStyle name="Input 5 14 3 2 2" xfId="25086"/>
    <cellStyle name="Input 5 14 3 3" xfId="25087"/>
    <cellStyle name="Input 5 14 4" xfId="25088"/>
    <cellStyle name="Input 5 14 5" xfId="25089"/>
    <cellStyle name="Input 5 15" xfId="25090"/>
    <cellStyle name="Input 5 15 2" xfId="25091"/>
    <cellStyle name="Input 5 15 2 2" xfId="25092"/>
    <cellStyle name="Input 5 15 3" xfId="25093"/>
    <cellStyle name="Input 5 15 3 2" xfId="25094"/>
    <cellStyle name="Input 5 15 3 2 2" xfId="25095"/>
    <cellStyle name="Input 5 15 3 3" xfId="25096"/>
    <cellStyle name="Input 5 15 4" xfId="25097"/>
    <cellStyle name="Input 5 15 5" xfId="25098"/>
    <cellStyle name="Input 5 16" xfId="25099"/>
    <cellStyle name="Input 5 16 2" xfId="25100"/>
    <cellStyle name="Input 5 16 2 2" xfId="25101"/>
    <cellStyle name="Input 5 16 3" xfId="25102"/>
    <cellStyle name="Input 5 16 3 2" xfId="25103"/>
    <cellStyle name="Input 5 16 3 2 2" xfId="25104"/>
    <cellStyle name="Input 5 16 3 3" xfId="25105"/>
    <cellStyle name="Input 5 16 4" xfId="25106"/>
    <cellStyle name="Input 5 16 5" xfId="25107"/>
    <cellStyle name="Input 5 17" xfId="25108"/>
    <cellStyle name="Input 5 17 2" xfId="25109"/>
    <cellStyle name="Input 5 17 2 2" xfId="25110"/>
    <cellStyle name="Input 5 17 3" xfId="25111"/>
    <cellStyle name="Input 5 17 3 2" xfId="25112"/>
    <cellStyle name="Input 5 17 3 2 2" xfId="25113"/>
    <cellStyle name="Input 5 17 3 3" xfId="25114"/>
    <cellStyle name="Input 5 17 4" xfId="25115"/>
    <cellStyle name="Input 5 17 5" xfId="25116"/>
    <cellStyle name="Input 5 18" xfId="25117"/>
    <cellStyle name="Input 5 18 2" xfId="25118"/>
    <cellStyle name="Input 5 18 2 2" xfId="25119"/>
    <cellStyle name="Input 5 18 3" xfId="25120"/>
    <cellStyle name="Input 5 18 3 2" xfId="25121"/>
    <cellStyle name="Input 5 18 3 2 2" xfId="25122"/>
    <cellStyle name="Input 5 18 3 3" xfId="25123"/>
    <cellStyle name="Input 5 18 4" xfId="25124"/>
    <cellStyle name="Input 5 18 5" xfId="25125"/>
    <cellStyle name="Input 5 19" xfId="25126"/>
    <cellStyle name="Input 5 19 2" xfId="25127"/>
    <cellStyle name="Input 5 19 2 2" xfId="25128"/>
    <cellStyle name="Input 5 19 2 2 2" xfId="25129"/>
    <cellStyle name="Input 5 19 2 3" xfId="25130"/>
    <cellStyle name="Input 5 19 3" xfId="25131"/>
    <cellStyle name="Input 5 19 4" xfId="25132"/>
    <cellStyle name="Input 5 2" xfId="25133"/>
    <cellStyle name="Input 5 2 10" xfId="25134"/>
    <cellStyle name="Input 5 2 10 2" xfId="25135"/>
    <cellStyle name="Input 5 2 10 2 2" xfId="25136"/>
    <cellStyle name="Input 5 2 10 2 2 2" xfId="25137"/>
    <cellStyle name="Input 5 2 10 2 3" xfId="25138"/>
    <cellStyle name="Input 5 2 10 2 3 2" xfId="25139"/>
    <cellStyle name="Input 5 2 10 2 3 2 2" xfId="25140"/>
    <cellStyle name="Input 5 2 10 2 3 3" xfId="25141"/>
    <cellStyle name="Input 5 2 10 2 4" xfId="25142"/>
    <cellStyle name="Input 5 2 10 2 5" xfId="25143"/>
    <cellStyle name="Input 5 2 10 3" xfId="25144"/>
    <cellStyle name="Input 5 2 10 3 2" xfId="25145"/>
    <cellStyle name="Input 5 2 10 4" xfId="25146"/>
    <cellStyle name="Input 5 2 10 4 2" xfId="25147"/>
    <cellStyle name="Input 5 2 10 4 2 2" xfId="25148"/>
    <cellStyle name="Input 5 2 10 4 3" xfId="25149"/>
    <cellStyle name="Input 5 2 10 5" xfId="25150"/>
    <cellStyle name="Input 5 2 10 6" xfId="25151"/>
    <cellStyle name="Input 5 2 11" xfId="25152"/>
    <cellStyle name="Input 5 2 11 2" xfId="25153"/>
    <cellStyle name="Input 5 2 11 2 2" xfId="25154"/>
    <cellStyle name="Input 5 2 11 3" xfId="25155"/>
    <cellStyle name="Input 5 2 11 3 2" xfId="25156"/>
    <cellStyle name="Input 5 2 11 3 2 2" xfId="25157"/>
    <cellStyle name="Input 5 2 11 3 3" xfId="25158"/>
    <cellStyle name="Input 5 2 11 4" xfId="25159"/>
    <cellStyle name="Input 5 2 11 5" xfId="25160"/>
    <cellStyle name="Input 5 2 12" xfId="25161"/>
    <cellStyle name="Input 5 2 12 2" xfId="25162"/>
    <cellStyle name="Input 5 2 12 2 2" xfId="25163"/>
    <cellStyle name="Input 5 2 12 3" xfId="25164"/>
    <cellStyle name="Input 5 2 12 3 2" xfId="25165"/>
    <cellStyle name="Input 5 2 12 3 2 2" xfId="25166"/>
    <cellStyle name="Input 5 2 12 3 3" xfId="25167"/>
    <cellStyle name="Input 5 2 12 4" xfId="25168"/>
    <cellStyle name="Input 5 2 12 5" xfId="25169"/>
    <cellStyle name="Input 5 2 13" xfId="25170"/>
    <cellStyle name="Input 5 2 13 2" xfId="25171"/>
    <cellStyle name="Input 5 2 13 2 2" xfId="25172"/>
    <cellStyle name="Input 5 2 13 3" xfId="25173"/>
    <cellStyle name="Input 5 2 13 3 2" xfId="25174"/>
    <cellStyle name="Input 5 2 13 3 2 2" xfId="25175"/>
    <cellStyle name="Input 5 2 13 3 3" xfId="25176"/>
    <cellStyle name="Input 5 2 13 4" xfId="25177"/>
    <cellStyle name="Input 5 2 13 5" xfId="25178"/>
    <cellStyle name="Input 5 2 14" xfId="25179"/>
    <cellStyle name="Input 5 2 14 2" xfId="25180"/>
    <cellStyle name="Input 5 2 14 2 2" xfId="25181"/>
    <cellStyle name="Input 5 2 14 3" xfId="25182"/>
    <cellStyle name="Input 5 2 14 3 2" xfId="25183"/>
    <cellStyle name="Input 5 2 14 3 2 2" xfId="25184"/>
    <cellStyle name="Input 5 2 14 3 3" xfId="25185"/>
    <cellStyle name="Input 5 2 14 4" xfId="25186"/>
    <cellStyle name="Input 5 2 14 5" xfId="25187"/>
    <cellStyle name="Input 5 2 15" xfId="25188"/>
    <cellStyle name="Input 5 2 15 2" xfId="25189"/>
    <cellStyle name="Input 5 2 16" xfId="25190"/>
    <cellStyle name="Input 5 2 16 2" xfId="25191"/>
    <cellStyle name="Input 5 2 16 2 2" xfId="25192"/>
    <cellStyle name="Input 5 2 16 3" xfId="25193"/>
    <cellStyle name="Input 5 2 17" xfId="25194"/>
    <cellStyle name="Input 5 2 18" xfId="25195"/>
    <cellStyle name="Input 5 2 2" xfId="25196"/>
    <cellStyle name="Input 5 2 2 10" xfId="25197"/>
    <cellStyle name="Input 5 2 2 10 2" xfId="25198"/>
    <cellStyle name="Input 5 2 2 10 2 2" xfId="25199"/>
    <cellStyle name="Input 5 2 2 10 3" xfId="25200"/>
    <cellStyle name="Input 5 2 2 11" xfId="25201"/>
    <cellStyle name="Input 5 2 2 12" xfId="25202"/>
    <cellStyle name="Input 5 2 2 2" xfId="25203"/>
    <cellStyle name="Input 5 2 2 2 10" xfId="25204"/>
    <cellStyle name="Input 5 2 2 2 11" xfId="25205"/>
    <cellStyle name="Input 5 2 2 2 2" xfId="25206"/>
    <cellStyle name="Input 5 2 2 2 2 10" xfId="25207"/>
    <cellStyle name="Input 5 2 2 2 2 2" xfId="25208"/>
    <cellStyle name="Input 5 2 2 2 2 2 2" xfId="25209"/>
    <cellStyle name="Input 5 2 2 2 2 2 2 2" xfId="25210"/>
    <cellStyle name="Input 5 2 2 2 2 2 3" xfId="25211"/>
    <cellStyle name="Input 5 2 2 2 2 2 3 2" xfId="25212"/>
    <cellStyle name="Input 5 2 2 2 2 2 3 2 2" xfId="25213"/>
    <cellStyle name="Input 5 2 2 2 2 2 3 3" xfId="25214"/>
    <cellStyle name="Input 5 2 2 2 2 2 4" xfId="25215"/>
    <cellStyle name="Input 5 2 2 2 2 2 5" xfId="25216"/>
    <cellStyle name="Input 5 2 2 2 2 3" xfId="25217"/>
    <cellStyle name="Input 5 2 2 2 2 3 2" xfId="25218"/>
    <cellStyle name="Input 5 2 2 2 2 3 2 2" xfId="25219"/>
    <cellStyle name="Input 5 2 2 2 2 3 3" xfId="25220"/>
    <cellStyle name="Input 5 2 2 2 2 3 3 2" xfId="25221"/>
    <cellStyle name="Input 5 2 2 2 2 3 3 2 2" xfId="25222"/>
    <cellStyle name="Input 5 2 2 2 2 3 3 3" xfId="25223"/>
    <cellStyle name="Input 5 2 2 2 2 3 4" xfId="25224"/>
    <cellStyle name="Input 5 2 2 2 2 3 5" xfId="25225"/>
    <cellStyle name="Input 5 2 2 2 2 4" xfId="25226"/>
    <cellStyle name="Input 5 2 2 2 2 4 2" xfId="25227"/>
    <cellStyle name="Input 5 2 2 2 2 4 2 2" xfId="25228"/>
    <cellStyle name="Input 5 2 2 2 2 4 3" xfId="25229"/>
    <cellStyle name="Input 5 2 2 2 2 4 3 2" xfId="25230"/>
    <cellStyle name="Input 5 2 2 2 2 4 3 2 2" xfId="25231"/>
    <cellStyle name="Input 5 2 2 2 2 4 3 3" xfId="25232"/>
    <cellStyle name="Input 5 2 2 2 2 4 4" xfId="25233"/>
    <cellStyle name="Input 5 2 2 2 2 4 5" xfId="25234"/>
    <cellStyle name="Input 5 2 2 2 2 5" xfId="25235"/>
    <cellStyle name="Input 5 2 2 2 2 5 2" xfId="25236"/>
    <cellStyle name="Input 5 2 2 2 2 5 2 2" xfId="25237"/>
    <cellStyle name="Input 5 2 2 2 2 5 3" xfId="25238"/>
    <cellStyle name="Input 5 2 2 2 2 5 3 2" xfId="25239"/>
    <cellStyle name="Input 5 2 2 2 2 5 3 2 2" xfId="25240"/>
    <cellStyle name="Input 5 2 2 2 2 5 3 3" xfId="25241"/>
    <cellStyle name="Input 5 2 2 2 2 5 4" xfId="25242"/>
    <cellStyle name="Input 5 2 2 2 2 5 5" xfId="25243"/>
    <cellStyle name="Input 5 2 2 2 2 6" xfId="25244"/>
    <cellStyle name="Input 5 2 2 2 2 6 2" xfId="25245"/>
    <cellStyle name="Input 5 2 2 2 2 6 2 2" xfId="25246"/>
    <cellStyle name="Input 5 2 2 2 2 6 3" xfId="25247"/>
    <cellStyle name="Input 5 2 2 2 2 6 3 2" xfId="25248"/>
    <cellStyle name="Input 5 2 2 2 2 6 3 2 2" xfId="25249"/>
    <cellStyle name="Input 5 2 2 2 2 6 3 3" xfId="25250"/>
    <cellStyle name="Input 5 2 2 2 2 6 4" xfId="25251"/>
    <cellStyle name="Input 5 2 2 2 2 6 5" xfId="25252"/>
    <cellStyle name="Input 5 2 2 2 2 7" xfId="25253"/>
    <cellStyle name="Input 5 2 2 2 2 7 2" xfId="25254"/>
    <cellStyle name="Input 5 2 2 2 2 8" xfId="25255"/>
    <cellStyle name="Input 5 2 2 2 2 8 2" xfId="25256"/>
    <cellStyle name="Input 5 2 2 2 2 8 2 2" xfId="25257"/>
    <cellStyle name="Input 5 2 2 2 2 8 3" xfId="25258"/>
    <cellStyle name="Input 5 2 2 2 2 9" xfId="25259"/>
    <cellStyle name="Input 5 2 2 2 3" xfId="25260"/>
    <cellStyle name="Input 5 2 2 2 3 2" xfId="25261"/>
    <cellStyle name="Input 5 2 2 2 3 2 2" xfId="25262"/>
    <cellStyle name="Input 5 2 2 2 3 2 2 2" xfId="25263"/>
    <cellStyle name="Input 5 2 2 2 3 2 3" xfId="25264"/>
    <cellStyle name="Input 5 2 2 2 3 2 3 2" xfId="25265"/>
    <cellStyle name="Input 5 2 2 2 3 2 3 2 2" xfId="25266"/>
    <cellStyle name="Input 5 2 2 2 3 2 3 3" xfId="25267"/>
    <cellStyle name="Input 5 2 2 2 3 2 4" xfId="25268"/>
    <cellStyle name="Input 5 2 2 2 3 2 5" xfId="25269"/>
    <cellStyle name="Input 5 2 2 2 3 3" xfId="25270"/>
    <cellStyle name="Input 5 2 2 2 3 3 2" xfId="25271"/>
    <cellStyle name="Input 5 2 2 2 3 4" xfId="25272"/>
    <cellStyle name="Input 5 2 2 2 3 4 2" xfId="25273"/>
    <cellStyle name="Input 5 2 2 2 3 4 2 2" xfId="25274"/>
    <cellStyle name="Input 5 2 2 2 3 4 3" xfId="25275"/>
    <cellStyle name="Input 5 2 2 2 3 5" xfId="25276"/>
    <cellStyle name="Input 5 2 2 2 3 6" xfId="25277"/>
    <cellStyle name="Input 5 2 2 2 4" xfId="25278"/>
    <cellStyle name="Input 5 2 2 2 4 2" xfId="25279"/>
    <cellStyle name="Input 5 2 2 2 4 2 2" xfId="25280"/>
    <cellStyle name="Input 5 2 2 2 4 3" xfId="25281"/>
    <cellStyle name="Input 5 2 2 2 4 3 2" xfId="25282"/>
    <cellStyle name="Input 5 2 2 2 4 3 2 2" xfId="25283"/>
    <cellStyle name="Input 5 2 2 2 4 3 3" xfId="25284"/>
    <cellStyle name="Input 5 2 2 2 4 4" xfId="25285"/>
    <cellStyle name="Input 5 2 2 2 4 5" xfId="25286"/>
    <cellStyle name="Input 5 2 2 2 5" xfId="25287"/>
    <cellStyle name="Input 5 2 2 2 5 2" xfId="25288"/>
    <cellStyle name="Input 5 2 2 2 5 2 2" xfId="25289"/>
    <cellStyle name="Input 5 2 2 2 5 3" xfId="25290"/>
    <cellStyle name="Input 5 2 2 2 5 3 2" xfId="25291"/>
    <cellStyle name="Input 5 2 2 2 5 3 2 2" xfId="25292"/>
    <cellStyle name="Input 5 2 2 2 5 3 3" xfId="25293"/>
    <cellStyle name="Input 5 2 2 2 5 4" xfId="25294"/>
    <cellStyle name="Input 5 2 2 2 5 5" xfId="25295"/>
    <cellStyle name="Input 5 2 2 2 6" xfId="25296"/>
    <cellStyle name="Input 5 2 2 2 6 2" xfId="25297"/>
    <cellStyle name="Input 5 2 2 2 6 2 2" xfId="25298"/>
    <cellStyle name="Input 5 2 2 2 6 3" xfId="25299"/>
    <cellStyle name="Input 5 2 2 2 6 3 2" xfId="25300"/>
    <cellStyle name="Input 5 2 2 2 6 3 2 2" xfId="25301"/>
    <cellStyle name="Input 5 2 2 2 6 3 3" xfId="25302"/>
    <cellStyle name="Input 5 2 2 2 6 4" xfId="25303"/>
    <cellStyle name="Input 5 2 2 2 6 5" xfId="25304"/>
    <cellStyle name="Input 5 2 2 2 7" xfId="25305"/>
    <cellStyle name="Input 5 2 2 2 7 2" xfId="25306"/>
    <cellStyle name="Input 5 2 2 2 7 2 2" xfId="25307"/>
    <cellStyle name="Input 5 2 2 2 7 3" xfId="25308"/>
    <cellStyle name="Input 5 2 2 2 7 3 2" xfId="25309"/>
    <cellStyle name="Input 5 2 2 2 7 3 2 2" xfId="25310"/>
    <cellStyle name="Input 5 2 2 2 7 3 3" xfId="25311"/>
    <cellStyle name="Input 5 2 2 2 7 4" xfId="25312"/>
    <cellStyle name="Input 5 2 2 2 7 5" xfId="25313"/>
    <cellStyle name="Input 5 2 2 2 8" xfId="25314"/>
    <cellStyle name="Input 5 2 2 2 8 2" xfId="25315"/>
    <cellStyle name="Input 5 2 2 2 9" xfId="25316"/>
    <cellStyle name="Input 5 2 2 2 9 2" xfId="25317"/>
    <cellStyle name="Input 5 2 2 2 9 2 2" xfId="25318"/>
    <cellStyle name="Input 5 2 2 2 9 3" xfId="25319"/>
    <cellStyle name="Input 5 2 2 3" xfId="25320"/>
    <cellStyle name="Input 5 2 2 3 10" xfId="25321"/>
    <cellStyle name="Input 5 2 2 3 2" xfId="25322"/>
    <cellStyle name="Input 5 2 2 3 2 2" xfId="25323"/>
    <cellStyle name="Input 5 2 2 3 2 2 2" xfId="25324"/>
    <cellStyle name="Input 5 2 2 3 2 3" xfId="25325"/>
    <cellStyle name="Input 5 2 2 3 2 3 2" xfId="25326"/>
    <cellStyle name="Input 5 2 2 3 2 3 2 2" xfId="25327"/>
    <cellStyle name="Input 5 2 2 3 2 3 3" xfId="25328"/>
    <cellStyle name="Input 5 2 2 3 2 4" xfId="25329"/>
    <cellStyle name="Input 5 2 2 3 2 5" xfId="25330"/>
    <cellStyle name="Input 5 2 2 3 3" xfId="25331"/>
    <cellStyle name="Input 5 2 2 3 3 2" xfId="25332"/>
    <cellStyle name="Input 5 2 2 3 3 2 2" xfId="25333"/>
    <cellStyle name="Input 5 2 2 3 3 3" xfId="25334"/>
    <cellStyle name="Input 5 2 2 3 3 3 2" xfId="25335"/>
    <cellStyle name="Input 5 2 2 3 3 3 2 2" xfId="25336"/>
    <cellStyle name="Input 5 2 2 3 3 3 3" xfId="25337"/>
    <cellStyle name="Input 5 2 2 3 3 4" xfId="25338"/>
    <cellStyle name="Input 5 2 2 3 3 5" xfId="25339"/>
    <cellStyle name="Input 5 2 2 3 4" xfId="25340"/>
    <cellStyle name="Input 5 2 2 3 4 2" xfId="25341"/>
    <cellStyle name="Input 5 2 2 3 4 2 2" xfId="25342"/>
    <cellStyle name="Input 5 2 2 3 4 3" xfId="25343"/>
    <cellStyle name="Input 5 2 2 3 4 3 2" xfId="25344"/>
    <cellStyle name="Input 5 2 2 3 4 3 2 2" xfId="25345"/>
    <cellStyle name="Input 5 2 2 3 4 3 3" xfId="25346"/>
    <cellStyle name="Input 5 2 2 3 4 4" xfId="25347"/>
    <cellStyle name="Input 5 2 2 3 4 5" xfId="25348"/>
    <cellStyle name="Input 5 2 2 3 5" xfId="25349"/>
    <cellStyle name="Input 5 2 2 3 5 2" xfId="25350"/>
    <cellStyle name="Input 5 2 2 3 5 2 2" xfId="25351"/>
    <cellStyle name="Input 5 2 2 3 5 3" xfId="25352"/>
    <cellStyle name="Input 5 2 2 3 5 3 2" xfId="25353"/>
    <cellStyle name="Input 5 2 2 3 5 3 2 2" xfId="25354"/>
    <cellStyle name="Input 5 2 2 3 5 3 3" xfId="25355"/>
    <cellStyle name="Input 5 2 2 3 5 4" xfId="25356"/>
    <cellStyle name="Input 5 2 2 3 5 5" xfId="25357"/>
    <cellStyle name="Input 5 2 2 3 6" xfId="25358"/>
    <cellStyle name="Input 5 2 2 3 6 2" xfId="25359"/>
    <cellStyle name="Input 5 2 2 3 6 2 2" xfId="25360"/>
    <cellStyle name="Input 5 2 2 3 6 3" xfId="25361"/>
    <cellStyle name="Input 5 2 2 3 6 3 2" xfId="25362"/>
    <cellStyle name="Input 5 2 2 3 6 3 2 2" xfId="25363"/>
    <cellStyle name="Input 5 2 2 3 6 3 3" xfId="25364"/>
    <cellStyle name="Input 5 2 2 3 6 4" xfId="25365"/>
    <cellStyle name="Input 5 2 2 3 6 5" xfId="25366"/>
    <cellStyle name="Input 5 2 2 3 7" xfId="25367"/>
    <cellStyle name="Input 5 2 2 3 7 2" xfId="25368"/>
    <cellStyle name="Input 5 2 2 3 8" xfId="25369"/>
    <cellStyle name="Input 5 2 2 3 8 2" xfId="25370"/>
    <cellStyle name="Input 5 2 2 3 8 2 2" xfId="25371"/>
    <cellStyle name="Input 5 2 2 3 8 3" xfId="25372"/>
    <cellStyle name="Input 5 2 2 3 9" xfId="25373"/>
    <cellStyle name="Input 5 2 2 4" xfId="25374"/>
    <cellStyle name="Input 5 2 2 4 2" xfId="25375"/>
    <cellStyle name="Input 5 2 2 4 2 2" xfId="25376"/>
    <cellStyle name="Input 5 2 2 4 2 2 2" xfId="25377"/>
    <cellStyle name="Input 5 2 2 4 2 3" xfId="25378"/>
    <cellStyle name="Input 5 2 2 4 2 3 2" xfId="25379"/>
    <cellStyle name="Input 5 2 2 4 2 3 2 2" xfId="25380"/>
    <cellStyle name="Input 5 2 2 4 2 3 3" xfId="25381"/>
    <cellStyle name="Input 5 2 2 4 2 4" xfId="25382"/>
    <cellStyle name="Input 5 2 2 4 2 5" xfId="25383"/>
    <cellStyle name="Input 5 2 2 4 3" xfId="25384"/>
    <cellStyle name="Input 5 2 2 4 3 2" xfId="25385"/>
    <cellStyle name="Input 5 2 2 4 4" xfId="25386"/>
    <cellStyle name="Input 5 2 2 4 4 2" xfId="25387"/>
    <cellStyle name="Input 5 2 2 4 4 2 2" xfId="25388"/>
    <cellStyle name="Input 5 2 2 4 4 3" xfId="25389"/>
    <cellStyle name="Input 5 2 2 4 5" xfId="25390"/>
    <cellStyle name="Input 5 2 2 4 6" xfId="25391"/>
    <cellStyle name="Input 5 2 2 5" xfId="25392"/>
    <cellStyle name="Input 5 2 2 5 2" xfId="25393"/>
    <cellStyle name="Input 5 2 2 5 2 2" xfId="25394"/>
    <cellStyle name="Input 5 2 2 5 3" xfId="25395"/>
    <cellStyle name="Input 5 2 2 5 3 2" xfId="25396"/>
    <cellStyle name="Input 5 2 2 5 3 2 2" xfId="25397"/>
    <cellStyle name="Input 5 2 2 5 3 3" xfId="25398"/>
    <cellStyle name="Input 5 2 2 5 4" xfId="25399"/>
    <cellStyle name="Input 5 2 2 5 5" xfId="25400"/>
    <cellStyle name="Input 5 2 2 6" xfId="25401"/>
    <cellStyle name="Input 5 2 2 6 2" xfId="25402"/>
    <cellStyle name="Input 5 2 2 6 2 2" xfId="25403"/>
    <cellStyle name="Input 5 2 2 6 3" xfId="25404"/>
    <cellStyle name="Input 5 2 2 6 3 2" xfId="25405"/>
    <cellStyle name="Input 5 2 2 6 3 2 2" xfId="25406"/>
    <cellStyle name="Input 5 2 2 6 3 3" xfId="25407"/>
    <cellStyle name="Input 5 2 2 6 4" xfId="25408"/>
    <cellStyle name="Input 5 2 2 6 5" xfId="25409"/>
    <cellStyle name="Input 5 2 2 7" xfId="25410"/>
    <cellStyle name="Input 5 2 2 7 2" xfId="25411"/>
    <cellStyle name="Input 5 2 2 7 2 2" xfId="25412"/>
    <cellStyle name="Input 5 2 2 7 3" xfId="25413"/>
    <cellStyle name="Input 5 2 2 7 3 2" xfId="25414"/>
    <cellStyle name="Input 5 2 2 7 3 2 2" xfId="25415"/>
    <cellStyle name="Input 5 2 2 7 3 3" xfId="25416"/>
    <cellStyle name="Input 5 2 2 7 4" xfId="25417"/>
    <cellStyle name="Input 5 2 2 7 5" xfId="25418"/>
    <cellStyle name="Input 5 2 2 8" xfId="25419"/>
    <cellStyle name="Input 5 2 2 8 2" xfId="25420"/>
    <cellStyle name="Input 5 2 2 8 2 2" xfId="25421"/>
    <cellStyle name="Input 5 2 2 8 3" xfId="25422"/>
    <cellStyle name="Input 5 2 2 8 3 2" xfId="25423"/>
    <cellStyle name="Input 5 2 2 8 3 2 2" xfId="25424"/>
    <cellStyle name="Input 5 2 2 8 3 3" xfId="25425"/>
    <cellStyle name="Input 5 2 2 8 4" xfId="25426"/>
    <cellStyle name="Input 5 2 2 8 5" xfId="25427"/>
    <cellStyle name="Input 5 2 2 9" xfId="25428"/>
    <cellStyle name="Input 5 2 2 9 2" xfId="25429"/>
    <cellStyle name="Input 5 2 2_Subsidy" xfId="25430"/>
    <cellStyle name="Input 5 2 3" xfId="25431"/>
    <cellStyle name="Input 5 2 3 10" xfId="25432"/>
    <cellStyle name="Input 5 2 3 11" xfId="25433"/>
    <cellStyle name="Input 5 2 3 2" xfId="25434"/>
    <cellStyle name="Input 5 2 3 2 10" xfId="25435"/>
    <cellStyle name="Input 5 2 3 2 2" xfId="25436"/>
    <cellStyle name="Input 5 2 3 2 2 2" xfId="25437"/>
    <cellStyle name="Input 5 2 3 2 2 2 2" xfId="25438"/>
    <cellStyle name="Input 5 2 3 2 2 3" xfId="25439"/>
    <cellStyle name="Input 5 2 3 2 2 3 2" xfId="25440"/>
    <cellStyle name="Input 5 2 3 2 2 3 2 2" xfId="25441"/>
    <cellStyle name="Input 5 2 3 2 2 3 3" xfId="25442"/>
    <cellStyle name="Input 5 2 3 2 2 4" xfId="25443"/>
    <cellStyle name="Input 5 2 3 2 2 5" xfId="25444"/>
    <cellStyle name="Input 5 2 3 2 3" xfId="25445"/>
    <cellStyle name="Input 5 2 3 2 3 2" xfId="25446"/>
    <cellStyle name="Input 5 2 3 2 3 2 2" xfId="25447"/>
    <cellStyle name="Input 5 2 3 2 3 3" xfId="25448"/>
    <cellStyle name="Input 5 2 3 2 3 3 2" xfId="25449"/>
    <cellStyle name="Input 5 2 3 2 3 3 2 2" xfId="25450"/>
    <cellStyle name="Input 5 2 3 2 3 3 3" xfId="25451"/>
    <cellStyle name="Input 5 2 3 2 3 4" xfId="25452"/>
    <cellStyle name="Input 5 2 3 2 3 5" xfId="25453"/>
    <cellStyle name="Input 5 2 3 2 4" xfId="25454"/>
    <cellStyle name="Input 5 2 3 2 4 2" xfId="25455"/>
    <cellStyle name="Input 5 2 3 2 4 2 2" xfId="25456"/>
    <cellStyle name="Input 5 2 3 2 4 3" xfId="25457"/>
    <cellStyle name="Input 5 2 3 2 4 3 2" xfId="25458"/>
    <cellStyle name="Input 5 2 3 2 4 3 2 2" xfId="25459"/>
    <cellStyle name="Input 5 2 3 2 4 3 3" xfId="25460"/>
    <cellStyle name="Input 5 2 3 2 4 4" xfId="25461"/>
    <cellStyle name="Input 5 2 3 2 4 5" xfId="25462"/>
    <cellStyle name="Input 5 2 3 2 5" xfId="25463"/>
    <cellStyle name="Input 5 2 3 2 5 2" xfId="25464"/>
    <cellStyle name="Input 5 2 3 2 5 2 2" xfId="25465"/>
    <cellStyle name="Input 5 2 3 2 5 3" xfId="25466"/>
    <cellStyle name="Input 5 2 3 2 5 3 2" xfId="25467"/>
    <cellStyle name="Input 5 2 3 2 5 3 2 2" xfId="25468"/>
    <cellStyle name="Input 5 2 3 2 5 3 3" xfId="25469"/>
    <cellStyle name="Input 5 2 3 2 5 4" xfId="25470"/>
    <cellStyle name="Input 5 2 3 2 5 5" xfId="25471"/>
    <cellStyle name="Input 5 2 3 2 6" xfId="25472"/>
    <cellStyle name="Input 5 2 3 2 6 2" xfId="25473"/>
    <cellStyle name="Input 5 2 3 2 6 2 2" xfId="25474"/>
    <cellStyle name="Input 5 2 3 2 6 3" xfId="25475"/>
    <cellStyle name="Input 5 2 3 2 6 3 2" xfId="25476"/>
    <cellStyle name="Input 5 2 3 2 6 3 2 2" xfId="25477"/>
    <cellStyle name="Input 5 2 3 2 6 3 3" xfId="25478"/>
    <cellStyle name="Input 5 2 3 2 6 4" xfId="25479"/>
    <cellStyle name="Input 5 2 3 2 6 5" xfId="25480"/>
    <cellStyle name="Input 5 2 3 2 7" xfId="25481"/>
    <cellStyle name="Input 5 2 3 2 7 2" xfId="25482"/>
    <cellStyle name="Input 5 2 3 2 8" xfId="25483"/>
    <cellStyle name="Input 5 2 3 2 8 2" xfId="25484"/>
    <cellStyle name="Input 5 2 3 2 8 2 2" xfId="25485"/>
    <cellStyle name="Input 5 2 3 2 8 3" xfId="25486"/>
    <cellStyle name="Input 5 2 3 2 9" xfId="25487"/>
    <cellStyle name="Input 5 2 3 3" xfId="25488"/>
    <cellStyle name="Input 5 2 3 3 2" xfId="25489"/>
    <cellStyle name="Input 5 2 3 3 2 2" xfId="25490"/>
    <cellStyle name="Input 5 2 3 3 2 2 2" xfId="25491"/>
    <cellStyle name="Input 5 2 3 3 2 3" xfId="25492"/>
    <cellStyle name="Input 5 2 3 3 2 3 2" xfId="25493"/>
    <cellStyle name="Input 5 2 3 3 2 3 2 2" xfId="25494"/>
    <cellStyle name="Input 5 2 3 3 2 3 3" xfId="25495"/>
    <cellStyle name="Input 5 2 3 3 2 4" xfId="25496"/>
    <cellStyle name="Input 5 2 3 3 2 5" xfId="25497"/>
    <cellStyle name="Input 5 2 3 3 3" xfId="25498"/>
    <cellStyle name="Input 5 2 3 3 3 2" xfId="25499"/>
    <cellStyle name="Input 5 2 3 3 4" xfId="25500"/>
    <cellStyle name="Input 5 2 3 3 4 2" xfId="25501"/>
    <cellStyle name="Input 5 2 3 3 4 2 2" xfId="25502"/>
    <cellStyle name="Input 5 2 3 3 4 3" xfId="25503"/>
    <cellStyle name="Input 5 2 3 3 5" xfId="25504"/>
    <cellStyle name="Input 5 2 3 3 6" xfId="25505"/>
    <cellStyle name="Input 5 2 3 4" xfId="25506"/>
    <cellStyle name="Input 5 2 3 4 2" xfId="25507"/>
    <cellStyle name="Input 5 2 3 4 2 2" xfId="25508"/>
    <cellStyle name="Input 5 2 3 4 3" xfId="25509"/>
    <cellStyle name="Input 5 2 3 4 3 2" xfId="25510"/>
    <cellStyle name="Input 5 2 3 4 3 2 2" xfId="25511"/>
    <cellStyle name="Input 5 2 3 4 3 3" xfId="25512"/>
    <cellStyle name="Input 5 2 3 4 4" xfId="25513"/>
    <cellStyle name="Input 5 2 3 4 5" xfId="25514"/>
    <cellStyle name="Input 5 2 3 5" xfId="25515"/>
    <cellStyle name="Input 5 2 3 5 2" xfId="25516"/>
    <cellStyle name="Input 5 2 3 5 2 2" xfId="25517"/>
    <cellStyle name="Input 5 2 3 5 3" xfId="25518"/>
    <cellStyle name="Input 5 2 3 5 3 2" xfId="25519"/>
    <cellStyle name="Input 5 2 3 5 3 2 2" xfId="25520"/>
    <cellStyle name="Input 5 2 3 5 3 3" xfId="25521"/>
    <cellStyle name="Input 5 2 3 5 4" xfId="25522"/>
    <cellStyle name="Input 5 2 3 5 5" xfId="25523"/>
    <cellStyle name="Input 5 2 3 6" xfId="25524"/>
    <cellStyle name="Input 5 2 3 6 2" xfId="25525"/>
    <cellStyle name="Input 5 2 3 6 2 2" xfId="25526"/>
    <cellStyle name="Input 5 2 3 6 3" xfId="25527"/>
    <cellStyle name="Input 5 2 3 6 3 2" xfId="25528"/>
    <cellStyle name="Input 5 2 3 6 3 2 2" xfId="25529"/>
    <cellStyle name="Input 5 2 3 6 3 3" xfId="25530"/>
    <cellStyle name="Input 5 2 3 6 4" xfId="25531"/>
    <cellStyle name="Input 5 2 3 6 5" xfId="25532"/>
    <cellStyle name="Input 5 2 3 7" xfId="25533"/>
    <cellStyle name="Input 5 2 3 7 2" xfId="25534"/>
    <cellStyle name="Input 5 2 3 7 2 2" xfId="25535"/>
    <cellStyle name="Input 5 2 3 7 3" xfId="25536"/>
    <cellStyle name="Input 5 2 3 7 3 2" xfId="25537"/>
    <cellStyle name="Input 5 2 3 7 3 2 2" xfId="25538"/>
    <cellStyle name="Input 5 2 3 7 3 3" xfId="25539"/>
    <cellStyle name="Input 5 2 3 7 4" xfId="25540"/>
    <cellStyle name="Input 5 2 3 7 5" xfId="25541"/>
    <cellStyle name="Input 5 2 3 8" xfId="25542"/>
    <cellStyle name="Input 5 2 3 8 2" xfId="25543"/>
    <cellStyle name="Input 5 2 3 9" xfId="25544"/>
    <cellStyle name="Input 5 2 3 9 2" xfId="25545"/>
    <cellStyle name="Input 5 2 3 9 2 2" xfId="25546"/>
    <cellStyle name="Input 5 2 3 9 3" xfId="25547"/>
    <cellStyle name="Input 5 2 4" xfId="25548"/>
    <cellStyle name="Input 5 2 4 10" xfId="25549"/>
    <cellStyle name="Input 5 2 4 11" xfId="25550"/>
    <cellStyle name="Input 5 2 4 2" xfId="25551"/>
    <cellStyle name="Input 5 2 4 2 10" xfId="25552"/>
    <cellStyle name="Input 5 2 4 2 2" xfId="25553"/>
    <cellStyle name="Input 5 2 4 2 2 2" xfId="25554"/>
    <cellStyle name="Input 5 2 4 2 2 2 2" xfId="25555"/>
    <cellStyle name="Input 5 2 4 2 2 3" xfId="25556"/>
    <cellStyle name="Input 5 2 4 2 2 3 2" xfId="25557"/>
    <cellStyle name="Input 5 2 4 2 2 3 2 2" xfId="25558"/>
    <cellStyle name="Input 5 2 4 2 2 3 3" xfId="25559"/>
    <cellStyle name="Input 5 2 4 2 2 4" xfId="25560"/>
    <cellStyle name="Input 5 2 4 2 2 5" xfId="25561"/>
    <cellStyle name="Input 5 2 4 2 3" xfId="25562"/>
    <cellStyle name="Input 5 2 4 2 3 2" xfId="25563"/>
    <cellStyle name="Input 5 2 4 2 3 2 2" xfId="25564"/>
    <cellStyle name="Input 5 2 4 2 3 3" xfId="25565"/>
    <cellStyle name="Input 5 2 4 2 3 3 2" xfId="25566"/>
    <cellStyle name="Input 5 2 4 2 3 3 2 2" xfId="25567"/>
    <cellStyle name="Input 5 2 4 2 3 3 3" xfId="25568"/>
    <cellStyle name="Input 5 2 4 2 3 4" xfId="25569"/>
    <cellStyle name="Input 5 2 4 2 3 5" xfId="25570"/>
    <cellStyle name="Input 5 2 4 2 4" xfId="25571"/>
    <cellStyle name="Input 5 2 4 2 4 2" xfId="25572"/>
    <cellStyle name="Input 5 2 4 2 4 2 2" xfId="25573"/>
    <cellStyle name="Input 5 2 4 2 4 3" xfId="25574"/>
    <cellStyle name="Input 5 2 4 2 4 3 2" xfId="25575"/>
    <cellStyle name="Input 5 2 4 2 4 3 2 2" xfId="25576"/>
    <cellStyle name="Input 5 2 4 2 4 3 3" xfId="25577"/>
    <cellStyle name="Input 5 2 4 2 4 4" xfId="25578"/>
    <cellStyle name="Input 5 2 4 2 4 5" xfId="25579"/>
    <cellStyle name="Input 5 2 4 2 5" xfId="25580"/>
    <cellStyle name="Input 5 2 4 2 5 2" xfId="25581"/>
    <cellStyle name="Input 5 2 4 2 5 2 2" xfId="25582"/>
    <cellStyle name="Input 5 2 4 2 5 3" xfId="25583"/>
    <cellStyle name="Input 5 2 4 2 5 3 2" xfId="25584"/>
    <cellStyle name="Input 5 2 4 2 5 3 2 2" xfId="25585"/>
    <cellStyle name="Input 5 2 4 2 5 3 3" xfId="25586"/>
    <cellStyle name="Input 5 2 4 2 5 4" xfId="25587"/>
    <cellStyle name="Input 5 2 4 2 5 5" xfId="25588"/>
    <cellStyle name="Input 5 2 4 2 6" xfId="25589"/>
    <cellStyle name="Input 5 2 4 2 6 2" xfId="25590"/>
    <cellStyle name="Input 5 2 4 2 6 2 2" xfId="25591"/>
    <cellStyle name="Input 5 2 4 2 6 3" xfId="25592"/>
    <cellStyle name="Input 5 2 4 2 6 3 2" xfId="25593"/>
    <cellStyle name="Input 5 2 4 2 6 3 2 2" xfId="25594"/>
    <cellStyle name="Input 5 2 4 2 6 3 3" xfId="25595"/>
    <cellStyle name="Input 5 2 4 2 6 4" xfId="25596"/>
    <cellStyle name="Input 5 2 4 2 6 5" xfId="25597"/>
    <cellStyle name="Input 5 2 4 2 7" xfId="25598"/>
    <cellStyle name="Input 5 2 4 2 7 2" xfId="25599"/>
    <cellStyle name="Input 5 2 4 2 8" xfId="25600"/>
    <cellStyle name="Input 5 2 4 2 8 2" xfId="25601"/>
    <cellStyle name="Input 5 2 4 2 8 2 2" xfId="25602"/>
    <cellStyle name="Input 5 2 4 2 8 3" xfId="25603"/>
    <cellStyle name="Input 5 2 4 2 9" xfId="25604"/>
    <cellStyle name="Input 5 2 4 3" xfId="25605"/>
    <cellStyle name="Input 5 2 4 3 2" xfId="25606"/>
    <cellStyle name="Input 5 2 4 3 2 2" xfId="25607"/>
    <cellStyle name="Input 5 2 4 3 2 2 2" xfId="25608"/>
    <cellStyle name="Input 5 2 4 3 2 3" xfId="25609"/>
    <cellStyle name="Input 5 2 4 3 2 3 2" xfId="25610"/>
    <cellStyle name="Input 5 2 4 3 2 3 2 2" xfId="25611"/>
    <cellStyle name="Input 5 2 4 3 2 3 3" xfId="25612"/>
    <cellStyle name="Input 5 2 4 3 2 4" xfId="25613"/>
    <cellStyle name="Input 5 2 4 3 2 5" xfId="25614"/>
    <cellStyle name="Input 5 2 4 3 3" xfId="25615"/>
    <cellStyle name="Input 5 2 4 3 3 2" xfId="25616"/>
    <cellStyle name="Input 5 2 4 3 4" xfId="25617"/>
    <cellStyle name="Input 5 2 4 3 4 2" xfId="25618"/>
    <cellStyle name="Input 5 2 4 3 4 2 2" xfId="25619"/>
    <cellStyle name="Input 5 2 4 3 4 3" xfId="25620"/>
    <cellStyle name="Input 5 2 4 3 5" xfId="25621"/>
    <cellStyle name="Input 5 2 4 3 6" xfId="25622"/>
    <cellStyle name="Input 5 2 4 4" xfId="25623"/>
    <cellStyle name="Input 5 2 4 4 2" xfId="25624"/>
    <cellStyle name="Input 5 2 4 4 2 2" xfId="25625"/>
    <cellStyle name="Input 5 2 4 4 3" xfId="25626"/>
    <cellStyle name="Input 5 2 4 4 3 2" xfId="25627"/>
    <cellStyle name="Input 5 2 4 4 3 2 2" xfId="25628"/>
    <cellStyle name="Input 5 2 4 4 3 3" xfId="25629"/>
    <cellStyle name="Input 5 2 4 4 4" xfId="25630"/>
    <cellStyle name="Input 5 2 4 4 5" xfId="25631"/>
    <cellStyle name="Input 5 2 4 5" xfId="25632"/>
    <cellStyle name="Input 5 2 4 5 2" xfId="25633"/>
    <cellStyle name="Input 5 2 4 5 2 2" xfId="25634"/>
    <cellStyle name="Input 5 2 4 5 3" xfId="25635"/>
    <cellStyle name="Input 5 2 4 5 3 2" xfId="25636"/>
    <cellStyle name="Input 5 2 4 5 3 2 2" xfId="25637"/>
    <cellStyle name="Input 5 2 4 5 3 3" xfId="25638"/>
    <cellStyle name="Input 5 2 4 5 4" xfId="25639"/>
    <cellStyle name="Input 5 2 4 5 5" xfId="25640"/>
    <cellStyle name="Input 5 2 4 6" xfId="25641"/>
    <cellStyle name="Input 5 2 4 6 2" xfId="25642"/>
    <cellStyle name="Input 5 2 4 6 2 2" xfId="25643"/>
    <cellStyle name="Input 5 2 4 6 3" xfId="25644"/>
    <cellStyle name="Input 5 2 4 6 3 2" xfId="25645"/>
    <cellStyle name="Input 5 2 4 6 3 2 2" xfId="25646"/>
    <cellStyle name="Input 5 2 4 6 3 3" xfId="25647"/>
    <cellStyle name="Input 5 2 4 6 4" xfId="25648"/>
    <cellStyle name="Input 5 2 4 6 5" xfId="25649"/>
    <cellStyle name="Input 5 2 4 7" xfId="25650"/>
    <cellStyle name="Input 5 2 4 7 2" xfId="25651"/>
    <cellStyle name="Input 5 2 4 7 2 2" xfId="25652"/>
    <cellStyle name="Input 5 2 4 7 3" xfId="25653"/>
    <cellStyle name="Input 5 2 4 7 3 2" xfId="25654"/>
    <cellStyle name="Input 5 2 4 7 3 2 2" xfId="25655"/>
    <cellStyle name="Input 5 2 4 7 3 3" xfId="25656"/>
    <cellStyle name="Input 5 2 4 7 4" xfId="25657"/>
    <cellStyle name="Input 5 2 4 7 5" xfId="25658"/>
    <cellStyle name="Input 5 2 4 8" xfId="25659"/>
    <cellStyle name="Input 5 2 4 8 2" xfId="25660"/>
    <cellStyle name="Input 5 2 4 9" xfId="25661"/>
    <cellStyle name="Input 5 2 4 9 2" xfId="25662"/>
    <cellStyle name="Input 5 2 4 9 2 2" xfId="25663"/>
    <cellStyle name="Input 5 2 4 9 3" xfId="25664"/>
    <cellStyle name="Input 5 2 5" xfId="25665"/>
    <cellStyle name="Input 5 2 5 10" xfId="25666"/>
    <cellStyle name="Input 5 2 5 11" xfId="25667"/>
    <cellStyle name="Input 5 2 5 2" xfId="25668"/>
    <cellStyle name="Input 5 2 5 2 10" xfId="25669"/>
    <cellStyle name="Input 5 2 5 2 2" xfId="25670"/>
    <cellStyle name="Input 5 2 5 2 2 2" xfId="25671"/>
    <cellStyle name="Input 5 2 5 2 2 2 2" xfId="25672"/>
    <cellStyle name="Input 5 2 5 2 2 3" xfId="25673"/>
    <cellStyle name="Input 5 2 5 2 2 3 2" xfId="25674"/>
    <cellStyle name="Input 5 2 5 2 2 3 2 2" xfId="25675"/>
    <cellStyle name="Input 5 2 5 2 2 3 3" xfId="25676"/>
    <cellStyle name="Input 5 2 5 2 2 4" xfId="25677"/>
    <cellStyle name="Input 5 2 5 2 2 5" xfId="25678"/>
    <cellStyle name="Input 5 2 5 2 3" xfId="25679"/>
    <cellStyle name="Input 5 2 5 2 3 2" xfId="25680"/>
    <cellStyle name="Input 5 2 5 2 3 2 2" xfId="25681"/>
    <cellStyle name="Input 5 2 5 2 3 3" xfId="25682"/>
    <cellStyle name="Input 5 2 5 2 3 3 2" xfId="25683"/>
    <cellStyle name="Input 5 2 5 2 3 3 2 2" xfId="25684"/>
    <cellStyle name="Input 5 2 5 2 3 3 3" xfId="25685"/>
    <cellStyle name="Input 5 2 5 2 3 4" xfId="25686"/>
    <cellStyle name="Input 5 2 5 2 3 5" xfId="25687"/>
    <cellStyle name="Input 5 2 5 2 4" xfId="25688"/>
    <cellStyle name="Input 5 2 5 2 4 2" xfId="25689"/>
    <cellStyle name="Input 5 2 5 2 4 2 2" xfId="25690"/>
    <cellStyle name="Input 5 2 5 2 4 3" xfId="25691"/>
    <cellStyle name="Input 5 2 5 2 4 3 2" xfId="25692"/>
    <cellStyle name="Input 5 2 5 2 4 3 2 2" xfId="25693"/>
    <cellStyle name="Input 5 2 5 2 4 3 3" xfId="25694"/>
    <cellStyle name="Input 5 2 5 2 4 4" xfId="25695"/>
    <cellStyle name="Input 5 2 5 2 4 5" xfId="25696"/>
    <cellStyle name="Input 5 2 5 2 5" xfId="25697"/>
    <cellStyle name="Input 5 2 5 2 5 2" xfId="25698"/>
    <cellStyle name="Input 5 2 5 2 5 2 2" xfId="25699"/>
    <cellStyle name="Input 5 2 5 2 5 3" xfId="25700"/>
    <cellStyle name="Input 5 2 5 2 5 3 2" xfId="25701"/>
    <cellStyle name="Input 5 2 5 2 5 3 2 2" xfId="25702"/>
    <cellStyle name="Input 5 2 5 2 5 3 3" xfId="25703"/>
    <cellStyle name="Input 5 2 5 2 5 4" xfId="25704"/>
    <cellStyle name="Input 5 2 5 2 5 5" xfId="25705"/>
    <cellStyle name="Input 5 2 5 2 6" xfId="25706"/>
    <cellStyle name="Input 5 2 5 2 6 2" xfId="25707"/>
    <cellStyle name="Input 5 2 5 2 6 2 2" xfId="25708"/>
    <cellStyle name="Input 5 2 5 2 6 3" xfId="25709"/>
    <cellStyle name="Input 5 2 5 2 6 3 2" xfId="25710"/>
    <cellStyle name="Input 5 2 5 2 6 3 2 2" xfId="25711"/>
    <cellStyle name="Input 5 2 5 2 6 3 3" xfId="25712"/>
    <cellStyle name="Input 5 2 5 2 6 4" xfId="25713"/>
    <cellStyle name="Input 5 2 5 2 6 5" xfId="25714"/>
    <cellStyle name="Input 5 2 5 2 7" xfId="25715"/>
    <cellStyle name="Input 5 2 5 2 7 2" xfId="25716"/>
    <cellStyle name="Input 5 2 5 2 8" xfId="25717"/>
    <cellStyle name="Input 5 2 5 2 8 2" xfId="25718"/>
    <cellStyle name="Input 5 2 5 2 8 2 2" xfId="25719"/>
    <cellStyle name="Input 5 2 5 2 8 3" xfId="25720"/>
    <cellStyle name="Input 5 2 5 2 9" xfId="25721"/>
    <cellStyle name="Input 5 2 5 3" xfId="25722"/>
    <cellStyle name="Input 5 2 5 3 2" xfId="25723"/>
    <cellStyle name="Input 5 2 5 3 2 2" xfId="25724"/>
    <cellStyle name="Input 5 2 5 3 2 2 2" xfId="25725"/>
    <cellStyle name="Input 5 2 5 3 2 3" xfId="25726"/>
    <cellStyle name="Input 5 2 5 3 2 3 2" xfId="25727"/>
    <cellStyle name="Input 5 2 5 3 2 3 2 2" xfId="25728"/>
    <cellStyle name="Input 5 2 5 3 2 3 3" xfId="25729"/>
    <cellStyle name="Input 5 2 5 3 2 4" xfId="25730"/>
    <cellStyle name="Input 5 2 5 3 2 5" xfId="25731"/>
    <cellStyle name="Input 5 2 5 3 3" xfId="25732"/>
    <cellStyle name="Input 5 2 5 3 3 2" xfId="25733"/>
    <cellStyle name="Input 5 2 5 3 4" xfId="25734"/>
    <cellStyle name="Input 5 2 5 3 4 2" xfId="25735"/>
    <cellStyle name="Input 5 2 5 3 4 2 2" xfId="25736"/>
    <cellStyle name="Input 5 2 5 3 4 3" xfId="25737"/>
    <cellStyle name="Input 5 2 5 3 5" xfId="25738"/>
    <cellStyle name="Input 5 2 5 3 6" xfId="25739"/>
    <cellStyle name="Input 5 2 5 4" xfId="25740"/>
    <cellStyle name="Input 5 2 5 4 2" xfId="25741"/>
    <cellStyle name="Input 5 2 5 4 2 2" xfId="25742"/>
    <cellStyle name="Input 5 2 5 4 3" xfId="25743"/>
    <cellStyle name="Input 5 2 5 4 3 2" xfId="25744"/>
    <cellStyle name="Input 5 2 5 4 3 2 2" xfId="25745"/>
    <cellStyle name="Input 5 2 5 4 3 3" xfId="25746"/>
    <cellStyle name="Input 5 2 5 4 4" xfId="25747"/>
    <cellStyle name="Input 5 2 5 4 5" xfId="25748"/>
    <cellStyle name="Input 5 2 5 5" xfId="25749"/>
    <cellStyle name="Input 5 2 5 5 2" xfId="25750"/>
    <cellStyle name="Input 5 2 5 5 2 2" xfId="25751"/>
    <cellStyle name="Input 5 2 5 5 3" xfId="25752"/>
    <cellStyle name="Input 5 2 5 5 3 2" xfId="25753"/>
    <cellStyle name="Input 5 2 5 5 3 2 2" xfId="25754"/>
    <cellStyle name="Input 5 2 5 5 3 3" xfId="25755"/>
    <cellStyle name="Input 5 2 5 5 4" xfId="25756"/>
    <cellStyle name="Input 5 2 5 5 5" xfId="25757"/>
    <cellStyle name="Input 5 2 5 6" xfId="25758"/>
    <cellStyle name="Input 5 2 5 6 2" xfId="25759"/>
    <cellStyle name="Input 5 2 5 6 2 2" xfId="25760"/>
    <cellStyle name="Input 5 2 5 6 3" xfId="25761"/>
    <cellStyle name="Input 5 2 5 6 3 2" xfId="25762"/>
    <cellStyle name="Input 5 2 5 6 3 2 2" xfId="25763"/>
    <cellStyle name="Input 5 2 5 6 3 3" xfId="25764"/>
    <cellStyle name="Input 5 2 5 6 4" xfId="25765"/>
    <cellStyle name="Input 5 2 5 6 5" xfId="25766"/>
    <cellStyle name="Input 5 2 5 7" xfId="25767"/>
    <cellStyle name="Input 5 2 5 7 2" xfId="25768"/>
    <cellStyle name="Input 5 2 5 7 2 2" xfId="25769"/>
    <cellStyle name="Input 5 2 5 7 3" xfId="25770"/>
    <cellStyle name="Input 5 2 5 7 3 2" xfId="25771"/>
    <cellStyle name="Input 5 2 5 7 3 2 2" xfId="25772"/>
    <cellStyle name="Input 5 2 5 7 3 3" xfId="25773"/>
    <cellStyle name="Input 5 2 5 7 4" xfId="25774"/>
    <cellStyle name="Input 5 2 5 7 5" xfId="25775"/>
    <cellStyle name="Input 5 2 5 8" xfId="25776"/>
    <cellStyle name="Input 5 2 5 8 2" xfId="25777"/>
    <cellStyle name="Input 5 2 5 9" xfId="25778"/>
    <cellStyle name="Input 5 2 5 9 2" xfId="25779"/>
    <cellStyle name="Input 5 2 5 9 2 2" xfId="25780"/>
    <cellStyle name="Input 5 2 5 9 3" xfId="25781"/>
    <cellStyle name="Input 5 2 6" xfId="25782"/>
    <cellStyle name="Input 5 2 6 10" xfId="25783"/>
    <cellStyle name="Input 5 2 6 11" xfId="25784"/>
    <cellStyle name="Input 5 2 6 2" xfId="25785"/>
    <cellStyle name="Input 5 2 6 2 10" xfId="25786"/>
    <cellStyle name="Input 5 2 6 2 2" xfId="25787"/>
    <cellStyle name="Input 5 2 6 2 2 2" xfId="25788"/>
    <cellStyle name="Input 5 2 6 2 2 2 2" xfId="25789"/>
    <cellStyle name="Input 5 2 6 2 2 3" xfId="25790"/>
    <cellStyle name="Input 5 2 6 2 2 3 2" xfId="25791"/>
    <cellStyle name="Input 5 2 6 2 2 3 2 2" xfId="25792"/>
    <cellStyle name="Input 5 2 6 2 2 3 3" xfId="25793"/>
    <cellStyle name="Input 5 2 6 2 2 4" xfId="25794"/>
    <cellStyle name="Input 5 2 6 2 2 5" xfId="25795"/>
    <cellStyle name="Input 5 2 6 2 3" xfId="25796"/>
    <cellStyle name="Input 5 2 6 2 3 2" xfId="25797"/>
    <cellStyle name="Input 5 2 6 2 3 2 2" xfId="25798"/>
    <cellStyle name="Input 5 2 6 2 3 3" xfId="25799"/>
    <cellStyle name="Input 5 2 6 2 3 3 2" xfId="25800"/>
    <cellStyle name="Input 5 2 6 2 3 3 2 2" xfId="25801"/>
    <cellStyle name="Input 5 2 6 2 3 3 3" xfId="25802"/>
    <cellStyle name="Input 5 2 6 2 3 4" xfId="25803"/>
    <cellStyle name="Input 5 2 6 2 3 5" xfId="25804"/>
    <cellStyle name="Input 5 2 6 2 4" xfId="25805"/>
    <cellStyle name="Input 5 2 6 2 4 2" xfId="25806"/>
    <cellStyle name="Input 5 2 6 2 4 2 2" xfId="25807"/>
    <cellStyle name="Input 5 2 6 2 4 3" xfId="25808"/>
    <cellStyle name="Input 5 2 6 2 4 3 2" xfId="25809"/>
    <cellStyle name="Input 5 2 6 2 4 3 2 2" xfId="25810"/>
    <cellStyle name="Input 5 2 6 2 4 3 3" xfId="25811"/>
    <cellStyle name="Input 5 2 6 2 4 4" xfId="25812"/>
    <cellStyle name="Input 5 2 6 2 4 5" xfId="25813"/>
    <cellStyle name="Input 5 2 6 2 5" xfId="25814"/>
    <cellStyle name="Input 5 2 6 2 5 2" xfId="25815"/>
    <cellStyle name="Input 5 2 6 2 5 2 2" xfId="25816"/>
    <cellStyle name="Input 5 2 6 2 5 3" xfId="25817"/>
    <cellStyle name="Input 5 2 6 2 5 3 2" xfId="25818"/>
    <cellStyle name="Input 5 2 6 2 5 3 2 2" xfId="25819"/>
    <cellStyle name="Input 5 2 6 2 5 3 3" xfId="25820"/>
    <cellStyle name="Input 5 2 6 2 5 4" xfId="25821"/>
    <cellStyle name="Input 5 2 6 2 5 5" xfId="25822"/>
    <cellStyle name="Input 5 2 6 2 6" xfId="25823"/>
    <cellStyle name="Input 5 2 6 2 6 2" xfId="25824"/>
    <cellStyle name="Input 5 2 6 2 6 2 2" xfId="25825"/>
    <cellStyle name="Input 5 2 6 2 6 3" xfId="25826"/>
    <cellStyle name="Input 5 2 6 2 6 3 2" xfId="25827"/>
    <cellStyle name="Input 5 2 6 2 6 3 2 2" xfId="25828"/>
    <cellStyle name="Input 5 2 6 2 6 3 3" xfId="25829"/>
    <cellStyle name="Input 5 2 6 2 6 4" xfId="25830"/>
    <cellStyle name="Input 5 2 6 2 6 5" xfId="25831"/>
    <cellStyle name="Input 5 2 6 2 7" xfId="25832"/>
    <cellStyle name="Input 5 2 6 2 7 2" xfId="25833"/>
    <cellStyle name="Input 5 2 6 2 8" xfId="25834"/>
    <cellStyle name="Input 5 2 6 2 8 2" xfId="25835"/>
    <cellStyle name="Input 5 2 6 2 8 2 2" xfId="25836"/>
    <cellStyle name="Input 5 2 6 2 8 3" xfId="25837"/>
    <cellStyle name="Input 5 2 6 2 9" xfId="25838"/>
    <cellStyle name="Input 5 2 6 3" xfId="25839"/>
    <cellStyle name="Input 5 2 6 3 2" xfId="25840"/>
    <cellStyle name="Input 5 2 6 3 2 2" xfId="25841"/>
    <cellStyle name="Input 5 2 6 3 2 2 2" xfId="25842"/>
    <cellStyle name="Input 5 2 6 3 2 3" xfId="25843"/>
    <cellStyle name="Input 5 2 6 3 2 3 2" xfId="25844"/>
    <cellStyle name="Input 5 2 6 3 2 3 2 2" xfId="25845"/>
    <cellStyle name="Input 5 2 6 3 2 3 3" xfId="25846"/>
    <cellStyle name="Input 5 2 6 3 2 4" xfId="25847"/>
    <cellStyle name="Input 5 2 6 3 2 5" xfId="25848"/>
    <cellStyle name="Input 5 2 6 3 3" xfId="25849"/>
    <cellStyle name="Input 5 2 6 3 3 2" xfId="25850"/>
    <cellStyle name="Input 5 2 6 3 4" xfId="25851"/>
    <cellStyle name="Input 5 2 6 3 4 2" xfId="25852"/>
    <cellStyle name="Input 5 2 6 3 4 2 2" xfId="25853"/>
    <cellStyle name="Input 5 2 6 3 4 3" xfId="25854"/>
    <cellStyle name="Input 5 2 6 3 5" xfId="25855"/>
    <cellStyle name="Input 5 2 6 3 6" xfId="25856"/>
    <cellStyle name="Input 5 2 6 4" xfId="25857"/>
    <cellStyle name="Input 5 2 6 4 2" xfId="25858"/>
    <cellStyle name="Input 5 2 6 4 2 2" xfId="25859"/>
    <cellStyle name="Input 5 2 6 4 3" xfId="25860"/>
    <cellStyle name="Input 5 2 6 4 3 2" xfId="25861"/>
    <cellStyle name="Input 5 2 6 4 3 2 2" xfId="25862"/>
    <cellStyle name="Input 5 2 6 4 3 3" xfId="25863"/>
    <cellStyle name="Input 5 2 6 4 4" xfId="25864"/>
    <cellStyle name="Input 5 2 6 4 5" xfId="25865"/>
    <cellStyle name="Input 5 2 6 5" xfId="25866"/>
    <cellStyle name="Input 5 2 6 5 2" xfId="25867"/>
    <cellStyle name="Input 5 2 6 5 2 2" xfId="25868"/>
    <cellStyle name="Input 5 2 6 5 3" xfId="25869"/>
    <cellStyle name="Input 5 2 6 5 3 2" xfId="25870"/>
    <cellStyle name="Input 5 2 6 5 3 2 2" xfId="25871"/>
    <cellStyle name="Input 5 2 6 5 3 3" xfId="25872"/>
    <cellStyle name="Input 5 2 6 5 4" xfId="25873"/>
    <cellStyle name="Input 5 2 6 5 5" xfId="25874"/>
    <cellStyle name="Input 5 2 6 6" xfId="25875"/>
    <cellStyle name="Input 5 2 6 6 2" xfId="25876"/>
    <cellStyle name="Input 5 2 6 6 2 2" xfId="25877"/>
    <cellStyle name="Input 5 2 6 6 3" xfId="25878"/>
    <cellStyle name="Input 5 2 6 6 3 2" xfId="25879"/>
    <cellStyle name="Input 5 2 6 6 3 2 2" xfId="25880"/>
    <cellStyle name="Input 5 2 6 6 3 3" xfId="25881"/>
    <cellStyle name="Input 5 2 6 6 4" xfId="25882"/>
    <cellStyle name="Input 5 2 6 6 5" xfId="25883"/>
    <cellStyle name="Input 5 2 6 7" xfId="25884"/>
    <cellStyle name="Input 5 2 6 7 2" xfId="25885"/>
    <cellStyle name="Input 5 2 6 7 2 2" xfId="25886"/>
    <cellStyle name="Input 5 2 6 7 3" xfId="25887"/>
    <cellStyle name="Input 5 2 6 7 3 2" xfId="25888"/>
    <cellStyle name="Input 5 2 6 7 3 2 2" xfId="25889"/>
    <cellStyle name="Input 5 2 6 7 3 3" xfId="25890"/>
    <cellStyle name="Input 5 2 6 7 4" xfId="25891"/>
    <cellStyle name="Input 5 2 6 7 5" xfId="25892"/>
    <cellStyle name="Input 5 2 6 8" xfId="25893"/>
    <cellStyle name="Input 5 2 6 8 2" xfId="25894"/>
    <cellStyle name="Input 5 2 6 9" xfId="25895"/>
    <cellStyle name="Input 5 2 6 9 2" xfId="25896"/>
    <cellStyle name="Input 5 2 6 9 2 2" xfId="25897"/>
    <cellStyle name="Input 5 2 6 9 3" xfId="25898"/>
    <cellStyle name="Input 5 2 7" xfId="25899"/>
    <cellStyle name="Input 5 2 7 10" xfId="25900"/>
    <cellStyle name="Input 5 2 7 11" xfId="25901"/>
    <cellStyle name="Input 5 2 7 2" xfId="25902"/>
    <cellStyle name="Input 5 2 7 2 10" xfId="25903"/>
    <cellStyle name="Input 5 2 7 2 2" xfId="25904"/>
    <cellStyle name="Input 5 2 7 2 2 2" xfId="25905"/>
    <cellStyle name="Input 5 2 7 2 2 2 2" xfId="25906"/>
    <cellStyle name="Input 5 2 7 2 2 3" xfId="25907"/>
    <cellStyle name="Input 5 2 7 2 2 3 2" xfId="25908"/>
    <cellStyle name="Input 5 2 7 2 2 3 2 2" xfId="25909"/>
    <cellStyle name="Input 5 2 7 2 2 3 3" xfId="25910"/>
    <cellStyle name="Input 5 2 7 2 2 4" xfId="25911"/>
    <cellStyle name="Input 5 2 7 2 2 5" xfId="25912"/>
    <cellStyle name="Input 5 2 7 2 3" xfId="25913"/>
    <cellStyle name="Input 5 2 7 2 3 2" xfId="25914"/>
    <cellStyle name="Input 5 2 7 2 3 2 2" xfId="25915"/>
    <cellStyle name="Input 5 2 7 2 3 3" xfId="25916"/>
    <cellStyle name="Input 5 2 7 2 3 3 2" xfId="25917"/>
    <cellStyle name="Input 5 2 7 2 3 3 2 2" xfId="25918"/>
    <cellStyle name="Input 5 2 7 2 3 3 3" xfId="25919"/>
    <cellStyle name="Input 5 2 7 2 3 4" xfId="25920"/>
    <cellStyle name="Input 5 2 7 2 3 5" xfId="25921"/>
    <cellStyle name="Input 5 2 7 2 4" xfId="25922"/>
    <cellStyle name="Input 5 2 7 2 4 2" xfId="25923"/>
    <cellStyle name="Input 5 2 7 2 4 2 2" xfId="25924"/>
    <cellStyle name="Input 5 2 7 2 4 3" xfId="25925"/>
    <cellStyle name="Input 5 2 7 2 4 3 2" xfId="25926"/>
    <cellStyle name="Input 5 2 7 2 4 3 2 2" xfId="25927"/>
    <cellStyle name="Input 5 2 7 2 4 3 3" xfId="25928"/>
    <cellStyle name="Input 5 2 7 2 4 4" xfId="25929"/>
    <cellStyle name="Input 5 2 7 2 4 5" xfId="25930"/>
    <cellStyle name="Input 5 2 7 2 5" xfId="25931"/>
    <cellStyle name="Input 5 2 7 2 5 2" xfId="25932"/>
    <cellStyle name="Input 5 2 7 2 5 2 2" xfId="25933"/>
    <cellStyle name="Input 5 2 7 2 5 3" xfId="25934"/>
    <cellStyle name="Input 5 2 7 2 5 3 2" xfId="25935"/>
    <cellStyle name="Input 5 2 7 2 5 3 2 2" xfId="25936"/>
    <cellStyle name="Input 5 2 7 2 5 3 3" xfId="25937"/>
    <cellStyle name="Input 5 2 7 2 5 4" xfId="25938"/>
    <cellStyle name="Input 5 2 7 2 5 5" xfId="25939"/>
    <cellStyle name="Input 5 2 7 2 6" xfId="25940"/>
    <cellStyle name="Input 5 2 7 2 6 2" xfId="25941"/>
    <cellStyle name="Input 5 2 7 2 6 2 2" xfId="25942"/>
    <cellStyle name="Input 5 2 7 2 6 3" xfId="25943"/>
    <cellStyle name="Input 5 2 7 2 6 3 2" xfId="25944"/>
    <cellStyle name="Input 5 2 7 2 6 3 2 2" xfId="25945"/>
    <cellStyle name="Input 5 2 7 2 6 3 3" xfId="25946"/>
    <cellStyle name="Input 5 2 7 2 6 4" xfId="25947"/>
    <cellStyle name="Input 5 2 7 2 6 5" xfId="25948"/>
    <cellStyle name="Input 5 2 7 2 7" xfId="25949"/>
    <cellStyle name="Input 5 2 7 2 7 2" xfId="25950"/>
    <cellStyle name="Input 5 2 7 2 8" xfId="25951"/>
    <cellStyle name="Input 5 2 7 2 8 2" xfId="25952"/>
    <cellStyle name="Input 5 2 7 2 8 2 2" xfId="25953"/>
    <cellStyle name="Input 5 2 7 2 8 3" xfId="25954"/>
    <cellStyle name="Input 5 2 7 2 9" xfId="25955"/>
    <cellStyle name="Input 5 2 7 3" xfId="25956"/>
    <cellStyle name="Input 5 2 7 3 2" xfId="25957"/>
    <cellStyle name="Input 5 2 7 3 2 2" xfId="25958"/>
    <cellStyle name="Input 5 2 7 3 2 2 2" xfId="25959"/>
    <cellStyle name="Input 5 2 7 3 2 3" xfId="25960"/>
    <cellStyle name="Input 5 2 7 3 2 3 2" xfId="25961"/>
    <cellStyle name="Input 5 2 7 3 2 3 2 2" xfId="25962"/>
    <cellStyle name="Input 5 2 7 3 2 3 3" xfId="25963"/>
    <cellStyle name="Input 5 2 7 3 2 4" xfId="25964"/>
    <cellStyle name="Input 5 2 7 3 2 5" xfId="25965"/>
    <cellStyle name="Input 5 2 7 3 3" xfId="25966"/>
    <cellStyle name="Input 5 2 7 3 3 2" xfId="25967"/>
    <cellStyle name="Input 5 2 7 3 4" xfId="25968"/>
    <cellStyle name="Input 5 2 7 3 4 2" xfId="25969"/>
    <cellStyle name="Input 5 2 7 3 4 2 2" xfId="25970"/>
    <cellStyle name="Input 5 2 7 3 4 3" xfId="25971"/>
    <cellStyle name="Input 5 2 7 3 5" xfId="25972"/>
    <cellStyle name="Input 5 2 7 3 6" xfId="25973"/>
    <cellStyle name="Input 5 2 7 4" xfId="25974"/>
    <cellStyle name="Input 5 2 7 4 2" xfId="25975"/>
    <cellStyle name="Input 5 2 7 4 2 2" xfId="25976"/>
    <cellStyle name="Input 5 2 7 4 3" xfId="25977"/>
    <cellStyle name="Input 5 2 7 4 3 2" xfId="25978"/>
    <cellStyle name="Input 5 2 7 4 3 2 2" xfId="25979"/>
    <cellStyle name="Input 5 2 7 4 3 3" xfId="25980"/>
    <cellStyle name="Input 5 2 7 4 4" xfId="25981"/>
    <cellStyle name="Input 5 2 7 4 5" xfId="25982"/>
    <cellStyle name="Input 5 2 7 5" xfId="25983"/>
    <cellStyle name="Input 5 2 7 5 2" xfId="25984"/>
    <cellStyle name="Input 5 2 7 5 2 2" xfId="25985"/>
    <cellStyle name="Input 5 2 7 5 3" xfId="25986"/>
    <cellStyle name="Input 5 2 7 5 3 2" xfId="25987"/>
    <cellStyle name="Input 5 2 7 5 3 2 2" xfId="25988"/>
    <cellStyle name="Input 5 2 7 5 3 3" xfId="25989"/>
    <cellStyle name="Input 5 2 7 5 4" xfId="25990"/>
    <cellStyle name="Input 5 2 7 5 5" xfId="25991"/>
    <cellStyle name="Input 5 2 7 6" xfId="25992"/>
    <cellStyle name="Input 5 2 7 6 2" xfId="25993"/>
    <cellStyle name="Input 5 2 7 6 2 2" xfId="25994"/>
    <cellStyle name="Input 5 2 7 6 3" xfId="25995"/>
    <cellStyle name="Input 5 2 7 6 3 2" xfId="25996"/>
    <cellStyle name="Input 5 2 7 6 3 2 2" xfId="25997"/>
    <cellStyle name="Input 5 2 7 6 3 3" xfId="25998"/>
    <cellStyle name="Input 5 2 7 6 4" xfId="25999"/>
    <cellStyle name="Input 5 2 7 6 5" xfId="26000"/>
    <cellStyle name="Input 5 2 7 7" xfId="26001"/>
    <cellStyle name="Input 5 2 7 7 2" xfId="26002"/>
    <cellStyle name="Input 5 2 7 7 2 2" xfId="26003"/>
    <cellStyle name="Input 5 2 7 7 3" xfId="26004"/>
    <cellStyle name="Input 5 2 7 7 3 2" xfId="26005"/>
    <cellStyle name="Input 5 2 7 7 3 2 2" xfId="26006"/>
    <cellStyle name="Input 5 2 7 7 3 3" xfId="26007"/>
    <cellStyle name="Input 5 2 7 7 4" xfId="26008"/>
    <cellStyle name="Input 5 2 7 7 5" xfId="26009"/>
    <cellStyle name="Input 5 2 7 8" xfId="26010"/>
    <cellStyle name="Input 5 2 7 8 2" xfId="26011"/>
    <cellStyle name="Input 5 2 7 9" xfId="26012"/>
    <cellStyle name="Input 5 2 7 9 2" xfId="26013"/>
    <cellStyle name="Input 5 2 7 9 2 2" xfId="26014"/>
    <cellStyle name="Input 5 2 7 9 3" xfId="26015"/>
    <cellStyle name="Input 5 2 8" xfId="26016"/>
    <cellStyle name="Input 5 2 8 10" xfId="26017"/>
    <cellStyle name="Input 5 2 8 11" xfId="26018"/>
    <cellStyle name="Input 5 2 8 2" xfId="26019"/>
    <cellStyle name="Input 5 2 8 2 10" xfId="26020"/>
    <cellStyle name="Input 5 2 8 2 2" xfId="26021"/>
    <cellStyle name="Input 5 2 8 2 2 2" xfId="26022"/>
    <cellStyle name="Input 5 2 8 2 2 2 2" xfId="26023"/>
    <cellStyle name="Input 5 2 8 2 2 3" xfId="26024"/>
    <cellStyle name="Input 5 2 8 2 2 3 2" xfId="26025"/>
    <cellStyle name="Input 5 2 8 2 2 3 2 2" xfId="26026"/>
    <cellStyle name="Input 5 2 8 2 2 3 3" xfId="26027"/>
    <cellStyle name="Input 5 2 8 2 2 4" xfId="26028"/>
    <cellStyle name="Input 5 2 8 2 2 5" xfId="26029"/>
    <cellStyle name="Input 5 2 8 2 3" xfId="26030"/>
    <cellStyle name="Input 5 2 8 2 3 2" xfId="26031"/>
    <cellStyle name="Input 5 2 8 2 3 2 2" xfId="26032"/>
    <cellStyle name="Input 5 2 8 2 3 3" xfId="26033"/>
    <cellStyle name="Input 5 2 8 2 3 3 2" xfId="26034"/>
    <cellStyle name="Input 5 2 8 2 3 3 2 2" xfId="26035"/>
    <cellStyle name="Input 5 2 8 2 3 3 3" xfId="26036"/>
    <cellStyle name="Input 5 2 8 2 3 4" xfId="26037"/>
    <cellStyle name="Input 5 2 8 2 3 5" xfId="26038"/>
    <cellStyle name="Input 5 2 8 2 4" xfId="26039"/>
    <cellStyle name="Input 5 2 8 2 4 2" xfId="26040"/>
    <cellStyle name="Input 5 2 8 2 4 2 2" xfId="26041"/>
    <cellStyle name="Input 5 2 8 2 4 3" xfId="26042"/>
    <cellStyle name="Input 5 2 8 2 4 3 2" xfId="26043"/>
    <cellStyle name="Input 5 2 8 2 4 3 2 2" xfId="26044"/>
    <cellStyle name="Input 5 2 8 2 4 3 3" xfId="26045"/>
    <cellStyle name="Input 5 2 8 2 4 4" xfId="26046"/>
    <cellStyle name="Input 5 2 8 2 4 5" xfId="26047"/>
    <cellStyle name="Input 5 2 8 2 5" xfId="26048"/>
    <cellStyle name="Input 5 2 8 2 5 2" xfId="26049"/>
    <cellStyle name="Input 5 2 8 2 5 2 2" xfId="26050"/>
    <cellStyle name="Input 5 2 8 2 5 3" xfId="26051"/>
    <cellStyle name="Input 5 2 8 2 5 3 2" xfId="26052"/>
    <cellStyle name="Input 5 2 8 2 5 3 2 2" xfId="26053"/>
    <cellStyle name="Input 5 2 8 2 5 3 3" xfId="26054"/>
    <cellStyle name="Input 5 2 8 2 5 4" xfId="26055"/>
    <cellStyle name="Input 5 2 8 2 5 5" xfId="26056"/>
    <cellStyle name="Input 5 2 8 2 6" xfId="26057"/>
    <cellStyle name="Input 5 2 8 2 6 2" xfId="26058"/>
    <cellStyle name="Input 5 2 8 2 6 2 2" xfId="26059"/>
    <cellStyle name="Input 5 2 8 2 6 3" xfId="26060"/>
    <cellStyle name="Input 5 2 8 2 6 3 2" xfId="26061"/>
    <cellStyle name="Input 5 2 8 2 6 3 2 2" xfId="26062"/>
    <cellStyle name="Input 5 2 8 2 6 3 3" xfId="26063"/>
    <cellStyle name="Input 5 2 8 2 6 4" xfId="26064"/>
    <cellStyle name="Input 5 2 8 2 6 5" xfId="26065"/>
    <cellStyle name="Input 5 2 8 2 7" xfId="26066"/>
    <cellStyle name="Input 5 2 8 2 7 2" xfId="26067"/>
    <cellStyle name="Input 5 2 8 2 8" xfId="26068"/>
    <cellStyle name="Input 5 2 8 2 8 2" xfId="26069"/>
    <cellStyle name="Input 5 2 8 2 8 2 2" xfId="26070"/>
    <cellStyle name="Input 5 2 8 2 8 3" xfId="26071"/>
    <cellStyle name="Input 5 2 8 2 9" xfId="26072"/>
    <cellStyle name="Input 5 2 8 3" xfId="26073"/>
    <cellStyle name="Input 5 2 8 3 2" xfId="26074"/>
    <cellStyle name="Input 5 2 8 3 2 2" xfId="26075"/>
    <cellStyle name="Input 5 2 8 3 2 2 2" xfId="26076"/>
    <cellStyle name="Input 5 2 8 3 2 3" xfId="26077"/>
    <cellStyle name="Input 5 2 8 3 2 3 2" xfId="26078"/>
    <cellStyle name="Input 5 2 8 3 2 3 2 2" xfId="26079"/>
    <cellStyle name="Input 5 2 8 3 2 3 3" xfId="26080"/>
    <cellStyle name="Input 5 2 8 3 2 4" xfId="26081"/>
    <cellStyle name="Input 5 2 8 3 2 5" xfId="26082"/>
    <cellStyle name="Input 5 2 8 3 3" xfId="26083"/>
    <cellStyle name="Input 5 2 8 3 3 2" xfId="26084"/>
    <cellStyle name="Input 5 2 8 3 4" xfId="26085"/>
    <cellStyle name="Input 5 2 8 3 4 2" xfId="26086"/>
    <cellStyle name="Input 5 2 8 3 4 2 2" xfId="26087"/>
    <cellStyle name="Input 5 2 8 3 4 3" xfId="26088"/>
    <cellStyle name="Input 5 2 8 3 5" xfId="26089"/>
    <cellStyle name="Input 5 2 8 3 6" xfId="26090"/>
    <cellStyle name="Input 5 2 8 4" xfId="26091"/>
    <cellStyle name="Input 5 2 8 4 2" xfId="26092"/>
    <cellStyle name="Input 5 2 8 4 2 2" xfId="26093"/>
    <cellStyle name="Input 5 2 8 4 3" xfId="26094"/>
    <cellStyle name="Input 5 2 8 4 3 2" xfId="26095"/>
    <cellStyle name="Input 5 2 8 4 3 2 2" xfId="26096"/>
    <cellStyle name="Input 5 2 8 4 3 3" xfId="26097"/>
    <cellStyle name="Input 5 2 8 4 4" xfId="26098"/>
    <cellStyle name="Input 5 2 8 4 5" xfId="26099"/>
    <cellStyle name="Input 5 2 8 5" xfId="26100"/>
    <cellStyle name="Input 5 2 8 5 2" xfId="26101"/>
    <cellStyle name="Input 5 2 8 5 2 2" xfId="26102"/>
    <cellStyle name="Input 5 2 8 5 3" xfId="26103"/>
    <cellStyle name="Input 5 2 8 5 3 2" xfId="26104"/>
    <cellStyle name="Input 5 2 8 5 3 2 2" xfId="26105"/>
    <cellStyle name="Input 5 2 8 5 3 3" xfId="26106"/>
    <cellStyle name="Input 5 2 8 5 4" xfId="26107"/>
    <cellStyle name="Input 5 2 8 5 5" xfId="26108"/>
    <cellStyle name="Input 5 2 8 6" xfId="26109"/>
    <cellStyle name="Input 5 2 8 6 2" xfId="26110"/>
    <cellStyle name="Input 5 2 8 6 2 2" xfId="26111"/>
    <cellStyle name="Input 5 2 8 6 3" xfId="26112"/>
    <cellStyle name="Input 5 2 8 6 3 2" xfId="26113"/>
    <cellStyle name="Input 5 2 8 6 3 2 2" xfId="26114"/>
    <cellStyle name="Input 5 2 8 6 3 3" xfId="26115"/>
    <cellStyle name="Input 5 2 8 6 4" xfId="26116"/>
    <cellStyle name="Input 5 2 8 6 5" xfId="26117"/>
    <cellStyle name="Input 5 2 8 7" xfId="26118"/>
    <cellStyle name="Input 5 2 8 7 2" xfId="26119"/>
    <cellStyle name="Input 5 2 8 7 2 2" xfId="26120"/>
    <cellStyle name="Input 5 2 8 7 3" xfId="26121"/>
    <cellStyle name="Input 5 2 8 7 3 2" xfId="26122"/>
    <cellStyle name="Input 5 2 8 7 3 2 2" xfId="26123"/>
    <cellStyle name="Input 5 2 8 7 3 3" xfId="26124"/>
    <cellStyle name="Input 5 2 8 7 4" xfId="26125"/>
    <cellStyle name="Input 5 2 8 7 5" xfId="26126"/>
    <cellStyle name="Input 5 2 8 8" xfId="26127"/>
    <cellStyle name="Input 5 2 8 8 2" xfId="26128"/>
    <cellStyle name="Input 5 2 8 9" xfId="26129"/>
    <cellStyle name="Input 5 2 8 9 2" xfId="26130"/>
    <cellStyle name="Input 5 2 8 9 2 2" xfId="26131"/>
    <cellStyle name="Input 5 2 8 9 3" xfId="26132"/>
    <cellStyle name="Input 5 2 9" xfId="26133"/>
    <cellStyle name="Input 5 2 9 10" xfId="26134"/>
    <cellStyle name="Input 5 2 9 2" xfId="26135"/>
    <cellStyle name="Input 5 2 9 2 2" xfId="26136"/>
    <cellStyle name="Input 5 2 9 2 2 2" xfId="26137"/>
    <cellStyle name="Input 5 2 9 2 3" xfId="26138"/>
    <cellStyle name="Input 5 2 9 2 3 2" xfId="26139"/>
    <cellStyle name="Input 5 2 9 2 3 2 2" xfId="26140"/>
    <cellStyle name="Input 5 2 9 2 3 3" xfId="26141"/>
    <cellStyle name="Input 5 2 9 2 4" xfId="26142"/>
    <cellStyle name="Input 5 2 9 2 5" xfId="26143"/>
    <cellStyle name="Input 5 2 9 3" xfId="26144"/>
    <cellStyle name="Input 5 2 9 3 2" xfId="26145"/>
    <cellStyle name="Input 5 2 9 3 2 2" xfId="26146"/>
    <cellStyle name="Input 5 2 9 3 3" xfId="26147"/>
    <cellStyle name="Input 5 2 9 3 3 2" xfId="26148"/>
    <cellStyle name="Input 5 2 9 3 3 2 2" xfId="26149"/>
    <cellStyle name="Input 5 2 9 3 3 3" xfId="26150"/>
    <cellStyle name="Input 5 2 9 3 4" xfId="26151"/>
    <cellStyle name="Input 5 2 9 3 5" xfId="26152"/>
    <cellStyle name="Input 5 2 9 4" xfId="26153"/>
    <cellStyle name="Input 5 2 9 4 2" xfId="26154"/>
    <cellStyle name="Input 5 2 9 4 2 2" xfId="26155"/>
    <cellStyle name="Input 5 2 9 4 3" xfId="26156"/>
    <cellStyle name="Input 5 2 9 4 3 2" xfId="26157"/>
    <cellStyle name="Input 5 2 9 4 3 2 2" xfId="26158"/>
    <cellStyle name="Input 5 2 9 4 3 3" xfId="26159"/>
    <cellStyle name="Input 5 2 9 4 4" xfId="26160"/>
    <cellStyle name="Input 5 2 9 4 5" xfId="26161"/>
    <cellStyle name="Input 5 2 9 5" xfId="26162"/>
    <cellStyle name="Input 5 2 9 5 2" xfId="26163"/>
    <cellStyle name="Input 5 2 9 5 2 2" xfId="26164"/>
    <cellStyle name="Input 5 2 9 5 3" xfId="26165"/>
    <cellStyle name="Input 5 2 9 5 3 2" xfId="26166"/>
    <cellStyle name="Input 5 2 9 5 3 2 2" xfId="26167"/>
    <cellStyle name="Input 5 2 9 5 3 3" xfId="26168"/>
    <cellStyle name="Input 5 2 9 5 4" xfId="26169"/>
    <cellStyle name="Input 5 2 9 5 5" xfId="26170"/>
    <cellStyle name="Input 5 2 9 6" xfId="26171"/>
    <cellStyle name="Input 5 2 9 6 2" xfId="26172"/>
    <cellStyle name="Input 5 2 9 6 2 2" xfId="26173"/>
    <cellStyle name="Input 5 2 9 6 3" xfId="26174"/>
    <cellStyle name="Input 5 2 9 6 3 2" xfId="26175"/>
    <cellStyle name="Input 5 2 9 6 3 2 2" xfId="26176"/>
    <cellStyle name="Input 5 2 9 6 3 3" xfId="26177"/>
    <cellStyle name="Input 5 2 9 6 4" xfId="26178"/>
    <cellStyle name="Input 5 2 9 6 5" xfId="26179"/>
    <cellStyle name="Input 5 2 9 7" xfId="26180"/>
    <cellStyle name="Input 5 2 9 7 2" xfId="26181"/>
    <cellStyle name="Input 5 2 9 8" xfId="26182"/>
    <cellStyle name="Input 5 2 9 8 2" xfId="26183"/>
    <cellStyle name="Input 5 2 9 8 2 2" xfId="26184"/>
    <cellStyle name="Input 5 2 9 8 3" xfId="26185"/>
    <cellStyle name="Input 5 2 9 9" xfId="26186"/>
    <cellStyle name="Input 5 2_Subsidy" xfId="26187"/>
    <cellStyle name="Input 5 20" xfId="26188"/>
    <cellStyle name="Input 5 20 2" xfId="26189"/>
    <cellStyle name="Input 5 20 2 2" xfId="26190"/>
    <cellStyle name="Input 5 20 3" xfId="26191"/>
    <cellStyle name="Input 5 21" xfId="26192"/>
    <cellStyle name="Input 5 22" xfId="26193"/>
    <cellStyle name="Input 5 3" xfId="26194"/>
    <cellStyle name="Input 5 3 10" xfId="26195"/>
    <cellStyle name="Input 5 3 10 2" xfId="26196"/>
    <cellStyle name="Input 5 3 10 2 2" xfId="26197"/>
    <cellStyle name="Input 5 3 10 2 2 2" xfId="26198"/>
    <cellStyle name="Input 5 3 10 2 3" xfId="26199"/>
    <cellStyle name="Input 5 3 10 2 3 2" xfId="26200"/>
    <cellStyle name="Input 5 3 10 2 3 2 2" xfId="26201"/>
    <cellStyle name="Input 5 3 10 2 3 3" xfId="26202"/>
    <cellStyle name="Input 5 3 10 2 4" xfId="26203"/>
    <cellStyle name="Input 5 3 10 2 5" xfId="26204"/>
    <cellStyle name="Input 5 3 10 3" xfId="26205"/>
    <cellStyle name="Input 5 3 10 3 2" xfId="26206"/>
    <cellStyle name="Input 5 3 10 4" xfId="26207"/>
    <cellStyle name="Input 5 3 10 4 2" xfId="26208"/>
    <cellStyle name="Input 5 3 10 4 2 2" xfId="26209"/>
    <cellStyle name="Input 5 3 10 4 3" xfId="26210"/>
    <cellStyle name="Input 5 3 10 5" xfId="26211"/>
    <cellStyle name="Input 5 3 10 6" xfId="26212"/>
    <cellStyle name="Input 5 3 11" xfId="26213"/>
    <cellStyle name="Input 5 3 11 2" xfId="26214"/>
    <cellStyle name="Input 5 3 11 2 2" xfId="26215"/>
    <cellStyle name="Input 5 3 11 3" xfId="26216"/>
    <cellStyle name="Input 5 3 11 3 2" xfId="26217"/>
    <cellStyle name="Input 5 3 11 3 2 2" xfId="26218"/>
    <cellStyle name="Input 5 3 11 3 3" xfId="26219"/>
    <cellStyle name="Input 5 3 11 4" xfId="26220"/>
    <cellStyle name="Input 5 3 11 5" xfId="26221"/>
    <cellStyle name="Input 5 3 12" xfId="26222"/>
    <cellStyle name="Input 5 3 12 2" xfId="26223"/>
    <cellStyle name="Input 5 3 12 2 2" xfId="26224"/>
    <cellStyle name="Input 5 3 12 3" xfId="26225"/>
    <cellStyle name="Input 5 3 12 3 2" xfId="26226"/>
    <cellStyle name="Input 5 3 12 3 2 2" xfId="26227"/>
    <cellStyle name="Input 5 3 12 3 3" xfId="26228"/>
    <cellStyle name="Input 5 3 12 4" xfId="26229"/>
    <cellStyle name="Input 5 3 12 5" xfId="26230"/>
    <cellStyle name="Input 5 3 13" xfId="26231"/>
    <cellStyle name="Input 5 3 13 2" xfId="26232"/>
    <cellStyle name="Input 5 3 13 2 2" xfId="26233"/>
    <cellStyle name="Input 5 3 13 3" xfId="26234"/>
    <cellStyle name="Input 5 3 13 3 2" xfId="26235"/>
    <cellStyle name="Input 5 3 13 3 2 2" xfId="26236"/>
    <cellStyle name="Input 5 3 13 3 3" xfId="26237"/>
    <cellStyle name="Input 5 3 13 4" xfId="26238"/>
    <cellStyle name="Input 5 3 13 5" xfId="26239"/>
    <cellStyle name="Input 5 3 14" xfId="26240"/>
    <cellStyle name="Input 5 3 14 2" xfId="26241"/>
    <cellStyle name="Input 5 3 14 2 2" xfId="26242"/>
    <cellStyle name="Input 5 3 14 3" xfId="26243"/>
    <cellStyle name="Input 5 3 14 3 2" xfId="26244"/>
    <cellStyle name="Input 5 3 14 3 2 2" xfId="26245"/>
    <cellStyle name="Input 5 3 14 3 3" xfId="26246"/>
    <cellStyle name="Input 5 3 14 4" xfId="26247"/>
    <cellStyle name="Input 5 3 14 5" xfId="26248"/>
    <cellStyle name="Input 5 3 15" xfId="26249"/>
    <cellStyle name="Input 5 3 15 2" xfId="26250"/>
    <cellStyle name="Input 5 3 16" xfId="26251"/>
    <cellStyle name="Input 5 3 16 2" xfId="26252"/>
    <cellStyle name="Input 5 3 16 2 2" xfId="26253"/>
    <cellStyle name="Input 5 3 16 3" xfId="26254"/>
    <cellStyle name="Input 5 3 17" xfId="26255"/>
    <cellStyle name="Input 5 3 18" xfId="26256"/>
    <cellStyle name="Input 5 3 2" xfId="26257"/>
    <cellStyle name="Input 5 3 2 10" xfId="26258"/>
    <cellStyle name="Input 5 3 2 10 2" xfId="26259"/>
    <cellStyle name="Input 5 3 2 10 2 2" xfId="26260"/>
    <cellStyle name="Input 5 3 2 10 3" xfId="26261"/>
    <cellStyle name="Input 5 3 2 11" xfId="26262"/>
    <cellStyle name="Input 5 3 2 12" xfId="26263"/>
    <cellStyle name="Input 5 3 2 2" xfId="26264"/>
    <cellStyle name="Input 5 3 2 2 10" xfId="26265"/>
    <cellStyle name="Input 5 3 2 2 11" xfId="26266"/>
    <cellStyle name="Input 5 3 2 2 2" xfId="26267"/>
    <cellStyle name="Input 5 3 2 2 2 10" xfId="26268"/>
    <cellStyle name="Input 5 3 2 2 2 2" xfId="26269"/>
    <cellStyle name="Input 5 3 2 2 2 2 2" xfId="26270"/>
    <cellStyle name="Input 5 3 2 2 2 2 2 2" xfId="26271"/>
    <cellStyle name="Input 5 3 2 2 2 2 3" xfId="26272"/>
    <cellStyle name="Input 5 3 2 2 2 2 3 2" xfId="26273"/>
    <cellStyle name="Input 5 3 2 2 2 2 3 2 2" xfId="26274"/>
    <cellStyle name="Input 5 3 2 2 2 2 3 3" xfId="26275"/>
    <cellStyle name="Input 5 3 2 2 2 2 4" xfId="26276"/>
    <cellStyle name="Input 5 3 2 2 2 2 5" xfId="26277"/>
    <cellStyle name="Input 5 3 2 2 2 3" xfId="26278"/>
    <cellStyle name="Input 5 3 2 2 2 3 2" xfId="26279"/>
    <cellStyle name="Input 5 3 2 2 2 3 2 2" xfId="26280"/>
    <cellStyle name="Input 5 3 2 2 2 3 3" xfId="26281"/>
    <cellStyle name="Input 5 3 2 2 2 3 3 2" xfId="26282"/>
    <cellStyle name="Input 5 3 2 2 2 3 3 2 2" xfId="26283"/>
    <cellStyle name="Input 5 3 2 2 2 3 3 3" xfId="26284"/>
    <cellStyle name="Input 5 3 2 2 2 3 4" xfId="26285"/>
    <cellStyle name="Input 5 3 2 2 2 3 5" xfId="26286"/>
    <cellStyle name="Input 5 3 2 2 2 4" xfId="26287"/>
    <cellStyle name="Input 5 3 2 2 2 4 2" xfId="26288"/>
    <cellStyle name="Input 5 3 2 2 2 4 2 2" xfId="26289"/>
    <cellStyle name="Input 5 3 2 2 2 4 3" xfId="26290"/>
    <cellStyle name="Input 5 3 2 2 2 4 3 2" xfId="26291"/>
    <cellStyle name="Input 5 3 2 2 2 4 3 2 2" xfId="26292"/>
    <cellStyle name="Input 5 3 2 2 2 4 3 3" xfId="26293"/>
    <cellStyle name="Input 5 3 2 2 2 4 4" xfId="26294"/>
    <cellStyle name="Input 5 3 2 2 2 4 5" xfId="26295"/>
    <cellStyle name="Input 5 3 2 2 2 5" xfId="26296"/>
    <cellStyle name="Input 5 3 2 2 2 5 2" xfId="26297"/>
    <cellStyle name="Input 5 3 2 2 2 5 2 2" xfId="26298"/>
    <cellStyle name="Input 5 3 2 2 2 5 3" xfId="26299"/>
    <cellStyle name="Input 5 3 2 2 2 5 3 2" xfId="26300"/>
    <cellStyle name="Input 5 3 2 2 2 5 3 2 2" xfId="26301"/>
    <cellStyle name="Input 5 3 2 2 2 5 3 3" xfId="26302"/>
    <cellStyle name="Input 5 3 2 2 2 5 4" xfId="26303"/>
    <cellStyle name="Input 5 3 2 2 2 5 5" xfId="26304"/>
    <cellStyle name="Input 5 3 2 2 2 6" xfId="26305"/>
    <cellStyle name="Input 5 3 2 2 2 6 2" xfId="26306"/>
    <cellStyle name="Input 5 3 2 2 2 6 2 2" xfId="26307"/>
    <cellStyle name="Input 5 3 2 2 2 6 3" xfId="26308"/>
    <cellStyle name="Input 5 3 2 2 2 6 3 2" xfId="26309"/>
    <cellStyle name="Input 5 3 2 2 2 6 3 2 2" xfId="26310"/>
    <cellStyle name="Input 5 3 2 2 2 6 3 3" xfId="26311"/>
    <cellStyle name="Input 5 3 2 2 2 6 4" xfId="26312"/>
    <cellStyle name="Input 5 3 2 2 2 6 5" xfId="26313"/>
    <cellStyle name="Input 5 3 2 2 2 7" xfId="26314"/>
    <cellStyle name="Input 5 3 2 2 2 7 2" xfId="26315"/>
    <cellStyle name="Input 5 3 2 2 2 8" xfId="26316"/>
    <cellStyle name="Input 5 3 2 2 2 8 2" xfId="26317"/>
    <cellStyle name="Input 5 3 2 2 2 8 2 2" xfId="26318"/>
    <cellStyle name="Input 5 3 2 2 2 8 3" xfId="26319"/>
    <cellStyle name="Input 5 3 2 2 2 9" xfId="26320"/>
    <cellStyle name="Input 5 3 2 2 3" xfId="26321"/>
    <cellStyle name="Input 5 3 2 2 3 2" xfId="26322"/>
    <cellStyle name="Input 5 3 2 2 3 2 2" xfId="26323"/>
    <cellStyle name="Input 5 3 2 2 3 2 2 2" xfId="26324"/>
    <cellStyle name="Input 5 3 2 2 3 2 3" xfId="26325"/>
    <cellStyle name="Input 5 3 2 2 3 2 3 2" xfId="26326"/>
    <cellStyle name="Input 5 3 2 2 3 2 3 2 2" xfId="26327"/>
    <cellStyle name="Input 5 3 2 2 3 2 3 3" xfId="26328"/>
    <cellStyle name="Input 5 3 2 2 3 2 4" xfId="26329"/>
    <cellStyle name="Input 5 3 2 2 3 2 5" xfId="26330"/>
    <cellStyle name="Input 5 3 2 2 3 3" xfId="26331"/>
    <cellStyle name="Input 5 3 2 2 3 3 2" xfId="26332"/>
    <cellStyle name="Input 5 3 2 2 3 4" xfId="26333"/>
    <cellStyle name="Input 5 3 2 2 3 4 2" xfId="26334"/>
    <cellStyle name="Input 5 3 2 2 3 4 2 2" xfId="26335"/>
    <cellStyle name="Input 5 3 2 2 3 4 3" xfId="26336"/>
    <cellStyle name="Input 5 3 2 2 3 5" xfId="26337"/>
    <cellStyle name="Input 5 3 2 2 3 6" xfId="26338"/>
    <cellStyle name="Input 5 3 2 2 4" xfId="26339"/>
    <cellStyle name="Input 5 3 2 2 4 2" xfId="26340"/>
    <cellStyle name="Input 5 3 2 2 4 2 2" xfId="26341"/>
    <cellStyle name="Input 5 3 2 2 4 3" xfId="26342"/>
    <cellStyle name="Input 5 3 2 2 4 3 2" xfId="26343"/>
    <cellStyle name="Input 5 3 2 2 4 3 2 2" xfId="26344"/>
    <cellStyle name="Input 5 3 2 2 4 3 3" xfId="26345"/>
    <cellStyle name="Input 5 3 2 2 4 4" xfId="26346"/>
    <cellStyle name="Input 5 3 2 2 4 5" xfId="26347"/>
    <cellStyle name="Input 5 3 2 2 5" xfId="26348"/>
    <cellStyle name="Input 5 3 2 2 5 2" xfId="26349"/>
    <cellStyle name="Input 5 3 2 2 5 2 2" xfId="26350"/>
    <cellStyle name="Input 5 3 2 2 5 3" xfId="26351"/>
    <cellStyle name="Input 5 3 2 2 5 3 2" xfId="26352"/>
    <cellStyle name="Input 5 3 2 2 5 3 2 2" xfId="26353"/>
    <cellStyle name="Input 5 3 2 2 5 3 3" xfId="26354"/>
    <cellStyle name="Input 5 3 2 2 5 4" xfId="26355"/>
    <cellStyle name="Input 5 3 2 2 5 5" xfId="26356"/>
    <cellStyle name="Input 5 3 2 2 6" xfId="26357"/>
    <cellStyle name="Input 5 3 2 2 6 2" xfId="26358"/>
    <cellStyle name="Input 5 3 2 2 6 2 2" xfId="26359"/>
    <cellStyle name="Input 5 3 2 2 6 3" xfId="26360"/>
    <cellStyle name="Input 5 3 2 2 6 3 2" xfId="26361"/>
    <cellStyle name="Input 5 3 2 2 6 3 2 2" xfId="26362"/>
    <cellStyle name="Input 5 3 2 2 6 3 3" xfId="26363"/>
    <cellStyle name="Input 5 3 2 2 6 4" xfId="26364"/>
    <cellStyle name="Input 5 3 2 2 6 5" xfId="26365"/>
    <cellStyle name="Input 5 3 2 2 7" xfId="26366"/>
    <cellStyle name="Input 5 3 2 2 7 2" xfId="26367"/>
    <cellStyle name="Input 5 3 2 2 7 2 2" xfId="26368"/>
    <cellStyle name="Input 5 3 2 2 7 3" xfId="26369"/>
    <cellStyle name="Input 5 3 2 2 7 3 2" xfId="26370"/>
    <cellStyle name="Input 5 3 2 2 7 3 2 2" xfId="26371"/>
    <cellStyle name="Input 5 3 2 2 7 3 3" xfId="26372"/>
    <cellStyle name="Input 5 3 2 2 7 4" xfId="26373"/>
    <cellStyle name="Input 5 3 2 2 7 5" xfId="26374"/>
    <cellStyle name="Input 5 3 2 2 8" xfId="26375"/>
    <cellStyle name="Input 5 3 2 2 8 2" xfId="26376"/>
    <cellStyle name="Input 5 3 2 2 9" xfId="26377"/>
    <cellStyle name="Input 5 3 2 2 9 2" xfId="26378"/>
    <cellStyle name="Input 5 3 2 2 9 2 2" xfId="26379"/>
    <cellStyle name="Input 5 3 2 2 9 3" xfId="26380"/>
    <cellStyle name="Input 5 3 2 3" xfId="26381"/>
    <cellStyle name="Input 5 3 2 3 10" xfId="26382"/>
    <cellStyle name="Input 5 3 2 3 2" xfId="26383"/>
    <cellStyle name="Input 5 3 2 3 2 2" xfId="26384"/>
    <cellStyle name="Input 5 3 2 3 2 2 2" xfId="26385"/>
    <cellStyle name="Input 5 3 2 3 2 3" xfId="26386"/>
    <cellStyle name="Input 5 3 2 3 2 3 2" xfId="26387"/>
    <cellStyle name="Input 5 3 2 3 2 3 2 2" xfId="26388"/>
    <cellStyle name="Input 5 3 2 3 2 3 3" xfId="26389"/>
    <cellStyle name="Input 5 3 2 3 2 4" xfId="26390"/>
    <cellStyle name="Input 5 3 2 3 2 5" xfId="26391"/>
    <cellStyle name="Input 5 3 2 3 3" xfId="26392"/>
    <cellStyle name="Input 5 3 2 3 3 2" xfId="26393"/>
    <cellStyle name="Input 5 3 2 3 3 2 2" xfId="26394"/>
    <cellStyle name="Input 5 3 2 3 3 3" xfId="26395"/>
    <cellStyle name="Input 5 3 2 3 3 3 2" xfId="26396"/>
    <cellStyle name="Input 5 3 2 3 3 3 2 2" xfId="26397"/>
    <cellStyle name="Input 5 3 2 3 3 3 3" xfId="26398"/>
    <cellStyle name="Input 5 3 2 3 3 4" xfId="26399"/>
    <cellStyle name="Input 5 3 2 3 3 5" xfId="26400"/>
    <cellStyle name="Input 5 3 2 3 4" xfId="26401"/>
    <cellStyle name="Input 5 3 2 3 4 2" xfId="26402"/>
    <cellStyle name="Input 5 3 2 3 4 2 2" xfId="26403"/>
    <cellStyle name="Input 5 3 2 3 4 3" xfId="26404"/>
    <cellStyle name="Input 5 3 2 3 4 3 2" xfId="26405"/>
    <cellStyle name="Input 5 3 2 3 4 3 2 2" xfId="26406"/>
    <cellStyle name="Input 5 3 2 3 4 3 3" xfId="26407"/>
    <cellStyle name="Input 5 3 2 3 4 4" xfId="26408"/>
    <cellStyle name="Input 5 3 2 3 4 5" xfId="26409"/>
    <cellStyle name="Input 5 3 2 3 5" xfId="26410"/>
    <cellStyle name="Input 5 3 2 3 5 2" xfId="26411"/>
    <cellStyle name="Input 5 3 2 3 5 2 2" xfId="26412"/>
    <cellStyle name="Input 5 3 2 3 5 3" xfId="26413"/>
    <cellStyle name="Input 5 3 2 3 5 3 2" xfId="26414"/>
    <cellStyle name="Input 5 3 2 3 5 3 2 2" xfId="26415"/>
    <cellStyle name="Input 5 3 2 3 5 3 3" xfId="26416"/>
    <cellStyle name="Input 5 3 2 3 5 4" xfId="26417"/>
    <cellStyle name="Input 5 3 2 3 5 5" xfId="26418"/>
    <cellStyle name="Input 5 3 2 3 6" xfId="26419"/>
    <cellStyle name="Input 5 3 2 3 6 2" xfId="26420"/>
    <cellStyle name="Input 5 3 2 3 6 2 2" xfId="26421"/>
    <cellStyle name="Input 5 3 2 3 6 3" xfId="26422"/>
    <cellStyle name="Input 5 3 2 3 6 3 2" xfId="26423"/>
    <cellStyle name="Input 5 3 2 3 6 3 2 2" xfId="26424"/>
    <cellStyle name="Input 5 3 2 3 6 3 3" xfId="26425"/>
    <cellStyle name="Input 5 3 2 3 6 4" xfId="26426"/>
    <cellStyle name="Input 5 3 2 3 6 5" xfId="26427"/>
    <cellStyle name="Input 5 3 2 3 7" xfId="26428"/>
    <cellStyle name="Input 5 3 2 3 7 2" xfId="26429"/>
    <cellStyle name="Input 5 3 2 3 8" xfId="26430"/>
    <cellStyle name="Input 5 3 2 3 8 2" xfId="26431"/>
    <cellStyle name="Input 5 3 2 3 8 2 2" xfId="26432"/>
    <cellStyle name="Input 5 3 2 3 8 3" xfId="26433"/>
    <cellStyle name="Input 5 3 2 3 9" xfId="26434"/>
    <cellStyle name="Input 5 3 2 4" xfId="26435"/>
    <cellStyle name="Input 5 3 2 4 2" xfId="26436"/>
    <cellStyle name="Input 5 3 2 4 2 2" xfId="26437"/>
    <cellStyle name="Input 5 3 2 4 2 2 2" xfId="26438"/>
    <cellStyle name="Input 5 3 2 4 2 3" xfId="26439"/>
    <cellStyle name="Input 5 3 2 4 2 3 2" xfId="26440"/>
    <cellStyle name="Input 5 3 2 4 2 3 2 2" xfId="26441"/>
    <cellStyle name="Input 5 3 2 4 2 3 3" xfId="26442"/>
    <cellStyle name="Input 5 3 2 4 2 4" xfId="26443"/>
    <cellStyle name="Input 5 3 2 4 2 5" xfId="26444"/>
    <cellStyle name="Input 5 3 2 4 3" xfId="26445"/>
    <cellStyle name="Input 5 3 2 4 3 2" xfId="26446"/>
    <cellStyle name="Input 5 3 2 4 4" xfId="26447"/>
    <cellStyle name="Input 5 3 2 4 4 2" xfId="26448"/>
    <cellStyle name="Input 5 3 2 4 4 2 2" xfId="26449"/>
    <cellStyle name="Input 5 3 2 4 4 3" xfId="26450"/>
    <cellStyle name="Input 5 3 2 4 5" xfId="26451"/>
    <cellStyle name="Input 5 3 2 4 6" xfId="26452"/>
    <cellStyle name="Input 5 3 2 5" xfId="26453"/>
    <cellStyle name="Input 5 3 2 5 2" xfId="26454"/>
    <cellStyle name="Input 5 3 2 5 2 2" xfId="26455"/>
    <cellStyle name="Input 5 3 2 5 3" xfId="26456"/>
    <cellStyle name="Input 5 3 2 5 3 2" xfId="26457"/>
    <cellStyle name="Input 5 3 2 5 3 2 2" xfId="26458"/>
    <cellStyle name="Input 5 3 2 5 3 3" xfId="26459"/>
    <cellStyle name="Input 5 3 2 5 4" xfId="26460"/>
    <cellStyle name="Input 5 3 2 5 5" xfId="26461"/>
    <cellStyle name="Input 5 3 2 6" xfId="26462"/>
    <cellStyle name="Input 5 3 2 6 2" xfId="26463"/>
    <cellStyle name="Input 5 3 2 6 2 2" xfId="26464"/>
    <cellStyle name="Input 5 3 2 6 3" xfId="26465"/>
    <cellStyle name="Input 5 3 2 6 3 2" xfId="26466"/>
    <cellStyle name="Input 5 3 2 6 3 2 2" xfId="26467"/>
    <cellStyle name="Input 5 3 2 6 3 3" xfId="26468"/>
    <cellStyle name="Input 5 3 2 6 4" xfId="26469"/>
    <cellStyle name="Input 5 3 2 6 5" xfId="26470"/>
    <cellStyle name="Input 5 3 2 7" xfId="26471"/>
    <cellStyle name="Input 5 3 2 7 2" xfId="26472"/>
    <cellStyle name="Input 5 3 2 7 2 2" xfId="26473"/>
    <cellStyle name="Input 5 3 2 7 3" xfId="26474"/>
    <cellStyle name="Input 5 3 2 7 3 2" xfId="26475"/>
    <cellStyle name="Input 5 3 2 7 3 2 2" xfId="26476"/>
    <cellStyle name="Input 5 3 2 7 3 3" xfId="26477"/>
    <cellStyle name="Input 5 3 2 7 4" xfId="26478"/>
    <cellStyle name="Input 5 3 2 7 5" xfId="26479"/>
    <cellStyle name="Input 5 3 2 8" xfId="26480"/>
    <cellStyle name="Input 5 3 2 8 2" xfId="26481"/>
    <cellStyle name="Input 5 3 2 8 2 2" xfId="26482"/>
    <cellStyle name="Input 5 3 2 8 3" xfId="26483"/>
    <cellStyle name="Input 5 3 2 8 3 2" xfId="26484"/>
    <cellStyle name="Input 5 3 2 8 3 2 2" xfId="26485"/>
    <cellStyle name="Input 5 3 2 8 3 3" xfId="26486"/>
    <cellStyle name="Input 5 3 2 8 4" xfId="26487"/>
    <cellStyle name="Input 5 3 2 8 5" xfId="26488"/>
    <cellStyle name="Input 5 3 2 9" xfId="26489"/>
    <cellStyle name="Input 5 3 2 9 2" xfId="26490"/>
    <cellStyle name="Input 5 3 2_Subsidy" xfId="26491"/>
    <cellStyle name="Input 5 3 3" xfId="26492"/>
    <cellStyle name="Input 5 3 3 10" xfId="26493"/>
    <cellStyle name="Input 5 3 3 11" xfId="26494"/>
    <cellStyle name="Input 5 3 3 2" xfId="26495"/>
    <cellStyle name="Input 5 3 3 2 10" xfId="26496"/>
    <cellStyle name="Input 5 3 3 2 2" xfId="26497"/>
    <cellStyle name="Input 5 3 3 2 2 2" xfId="26498"/>
    <cellStyle name="Input 5 3 3 2 2 2 2" xfId="26499"/>
    <cellStyle name="Input 5 3 3 2 2 3" xfId="26500"/>
    <cellStyle name="Input 5 3 3 2 2 3 2" xfId="26501"/>
    <cellStyle name="Input 5 3 3 2 2 3 2 2" xfId="26502"/>
    <cellStyle name="Input 5 3 3 2 2 3 3" xfId="26503"/>
    <cellStyle name="Input 5 3 3 2 2 4" xfId="26504"/>
    <cellStyle name="Input 5 3 3 2 2 5" xfId="26505"/>
    <cellStyle name="Input 5 3 3 2 3" xfId="26506"/>
    <cellStyle name="Input 5 3 3 2 3 2" xfId="26507"/>
    <cellStyle name="Input 5 3 3 2 3 2 2" xfId="26508"/>
    <cellStyle name="Input 5 3 3 2 3 3" xfId="26509"/>
    <cellStyle name="Input 5 3 3 2 3 3 2" xfId="26510"/>
    <cellStyle name="Input 5 3 3 2 3 3 2 2" xfId="26511"/>
    <cellStyle name="Input 5 3 3 2 3 3 3" xfId="26512"/>
    <cellStyle name="Input 5 3 3 2 3 4" xfId="26513"/>
    <cellStyle name="Input 5 3 3 2 3 5" xfId="26514"/>
    <cellStyle name="Input 5 3 3 2 4" xfId="26515"/>
    <cellStyle name="Input 5 3 3 2 4 2" xfId="26516"/>
    <cellStyle name="Input 5 3 3 2 4 2 2" xfId="26517"/>
    <cellStyle name="Input 5 3 3 2 4 3" xfId="26518"/>
    <cellStyle name="Input 5 3 3 2 4 3 2" xfId="26519"/>
    <cellStyle name="Input 5 3 3 2 4 3 2 2" xfId="26520"/>
    <cellStyle name="Input 5 3 3 2 4 3 3" xfId="26521"/>
    <cellStyle name="Input 5 3 3 2 4 4" xfId="26522"/>
    <cellStyle name="Input 5 3 3 2 4 5" xfId="26523"/>
    <cellStyle name="Input 5 3 3 2 5" xfId="26524"/>
    <cellStyle name="Input 5 3 3 2 5 2" xfId="26525"/>
    <cellStyle name="Input 5 3 3 2 5 2 2" xfId="26526"/>
    <cellStyle name="Input 5 3 3 2 5 3" xfId="26527"/>
    <cellStyle name="Input 5 3 3 2 5 3 2" xfId="26528"/>
    <cellStyle name="Input 5 3 3 2 5 3 2 2" xfId="26529"/>
    <cellStyle name="Input 5 3 3 2 5 3 3" xfId="26530"/>
    <cellStyle name="Input 5 3 3 2 5 4" xfId="26531"/>
    <cellStyle name="Input 5 3 3 2 5 5" xfId="26532"/>
    <cellStyle name="Input 5 3 3 2 6" xfId="26533"/>
    <cellStyle name="Input 5 3 3 2 6 2" xfId="26534"/>
    <cellStyle name="Input 5 3 3 2 6 2 2" xfId="26535"/>
    <cellStyle name="Input 5 3 3 2 6 3" xfId="26536"/>
    <cellStyle name="Input 5 3 3 2 6 3 2" xfId="26537"/>
    <cellStyle name="Input 5 3 3 2 6 3 2 2" xfId="26538"/>
    <cellStyle name="Input 5 3 3 2 6 3 3" xfId="26539"/>
    <cellStyle name="Input 5 3 3 2 6 4" xfId="26540"/>
    <cellStyle name="Input 5 3 3 2 6 5" xfId="26541"/>
    <cellStyle name="Input 5 3 3 2 7" xfId="26542"/>
    <cellStyle name="Input 5 3 3 2 7 2" xfId="26543"/>
    <cellStyle name="Input 5 3 3 2 8" xfId="26544"/>
    <cellStyle name="Input 5 3 3 2 8 2" xfId="26545"/>
    <cellStyle name="Input 5 3 3 2 8 2 2" xfId="26546"/>
    <cellStyle name="Input 5 3 3 2 8 3" xfId="26547"/>
    <cellStyle name="Input 5 3 3 2 9" xfId="26548"/>
    <cellStyle name="Input 5 3 3 3" xfId="26549"/>
    <cellStyle name="Input 5 3 3 3 2" xfId="26550"/>
    <cellStyle name="Input 5 3 3 3 2 2" xfId="26551"/>
    <cellStyle name="Input 5 3 3 3 2 2 2" xfId="26552"/>
    <cellStyle name="Input 5 3 3 3 2 3" xfId="26553"/>
    <cellStyle name="Input 5 3 3 3 2 3 2" xfId="26554"/>
    <cellStyle name="Input 5 3 3 3 2 3 2 2" xfId="26555"/>
    <cellStyle name="Input 5 3 3 3 2 3 3" xfId="26556"/>
    <cellStyle name="Input 5 3 3 3 2 4" xfId="26557"/>
    <cellStyle name="Input 5 3 3 3 2 5" xfId="26558"/>
    <cellStyle name="Input 5 3 3 3 3" xfId="26559"/>
    <cellStyle name="Input 5 3 3 3 3 2" xfId="26560"/>
    <cellStyle name="Input 5 3 3 3 4" xfId="26561"/>
    <cellStyle name="Input 5 3 3 3 4 2" xfId="26562"/>
    <cellStyle name="Input 5 3 3 3 4 2 2" xfId="26563"/>
    <cellStyle name="Input 5 3 3 3 4 3" xfId="26564"/>
    <cellStyle name="Input 5 3 3 3 5" xfId="26565"/>
    <cellStyle name="Input 5 3 3 3 6" xfId="26566"/>
    <cellStyle name="Input 5 3 3 4" xfId="26567"/>
    <cellStyle name="Input 5 3 3 4 2" xfId="26568"/>
    <cellStyle name="Input 5 3 3 4 2 2" xfId="26569"/>
    <cellStyle name="Input 5 3 3 4 3" xfId="26570"/>
    <cellStyle name="Input 5 3 3 4 3 2" xfId="26571"/>
    <cellStyle name="Input 5 3 3 4 3 2 2" xfId="26572"/>
    <cellStyle name="Input 5 3 3 4 3 3" xfId="26573"/>
    <cellStyle name="Input 5 3 3 4 4" xfId="26574"/>
    <cellStyle name="Input 5 3 3 4 5" xfId="26575"/>
    <cellStyle name="Input 5 3 3 5" xfId="26576"/>
    <cellStyle name="Input 5 3 3 5 2" xfId="26577"/>
    <cellStyle name="Input 5 3 3 5 2 2" xfId="26578"/>
    <cellStyle name="Input 5 3 3 5 3" xfId="26579"/>
    <cellStyle name="Input 5 3 3 5 3 2" xfId="26580"/>
    <cellStyle name="Input 5 3 3 5 3 2 2" xfId="26581"/>
    <cellStyle name="Input 5 3 3 5 3 3" xfId="26582"/>
    <cellStyle name="Input 5 3 3 5 4" xfId="26583"/>
    <cellStyle name="Input 5 3 3 5 5" xfId="26584"/>
    <cellStyle name="Input 5 3 3 6" xfId="26585"/>
    <cellStyle name="Input 5 3 3 6 2" xfId="26586"/>
    <cellStyle name="Input 5 3 3 6 2 2" xfId="26587"/>
    <cellStyle name="Input 5 3 3 6 3" xfId="26588"/>
    <cellStyle name="Input 5 3 3 6 3 2" xfId="26589"/>
    <cellStyle name="Input 5 3 3 6 3 2 2" xfId="26590"/>
    <cellStyle name="Input 5 3 3 6 3 3" xfId="26591"/>
    <cellStyle name="Input 5 3 3 6 4" xfId="26592"/>
    <cellStyle name="Input 5 3 3 6 5" xfId="26593"/>
    <cellStyle name="Input 5 3 3 7" xfId="26594"/>
    <cellStyle name="Input 5 3 3 7 2" xfId="26595"/>
    <cellStyle name="Input 5 3 3 7 2 2" xfId="26596"/>
    <cellStyle name="Input 5 3 3 7 3" xfId="26597"/>
    <cellStyle name="Input 5 3 3 7 3 2" xfId="26598"/>
    <cellStyle name="Input 5 3 3 7 3 2 2" xfId="26599"/>
    <cellStyle name="Input 5 3 3 7 3 3" xfId="26600"/>
    <cellStyle name="Input 5 3 3 7 4" xfId="26601"/>
    <cellStyle name="Input 5 3 3 7 5" xfId="26602"/>
    <cellStyle name="Input 5 3 3 8" xfId="26603"/>
    <cellStyle name="Input 5 3 3 8 2" xfId="26604"/>
    <cellStyle name="Input 5 3 3 9" xfId="26605"/>
    <cellStyle name="Input 5 3 3 9 2" xfId="26606"/>
    <cellStyle name="Input 5 3 3 9 2 2" xfId="26607"/>
    <cellStyle name="Input 5 3 3 9 3" xfId="26608"/>
    <cellStyle name="Input 5 3 4" xfId="26609"/>
    <cellStyle name="Input 5 3 4 10" xfId="26610"/>
    <cellStyle name="Input 5 3 4 11" xfId="26611"/>
    <cellStyle name="Input 5 3 4 2" xfId="26612"/>
    <cellStyle name="Input 5 3 4 2 10" xfId="26613"/>
    <cellStyle name="Input 5 3 4 2 2" xfId="26614"/>
    <cellStyle name="Input 5 3 4 2 2 2" xfId="26615"/>
    <cellStyle name="Input 5 3 4 2 2 2 2" xfId="26616"/>
    <cellStyle name="Input 5 3 4 2 2 3" xfId="26617"/>
    <cellStyle name="Input 5 3 4 2 2 3 2" xfId="26618"/>
    <cellStyle name="Input 5 3 4 2 2 3 2 2" xfId="26619"/>
    <cellStyle name="Input 5 3 4 2 2 3 3" xfId="26620"/>
    <cellStyle name="Input 5 3 4 2 2 4" xfId="26621"/>
    <cellStyle name="Input 5 3 4 2 2 5" xfId="26622"/>
    <cellStyle name="Input 5 3 4 2 3" xfId="26623"/>
    <cellStyle name="Input 5 3 4 2 3 2" xfId="26624"/>
    <cellStyle name="Input 5 3 4 2 3 2 2" xfId="26625"/>
    <cellStyle name="Input 5 3 4 2 3 3" xfId="26626"/>
    <cellStyle name="Input 5 3 4 2 3 3 2" xfId="26627"/>
    <cellStyle name="Input 5 3 4 2 3 3 2 2" xfId="26628"/>
    <cellStyle name="Input 5 3 4 2 3 3 3" xfId="26629"/>
    <cellStyle name="Input 5 3 4 2 3 4" xfId="26630"/>
    <cellStyle name="Input 5 3 4 2 3 5" xfId="26631"/>
    <cellStyle name="Input 5 3 4 2 4" xfId="26632"/>
    <cellStyle name="Input 5 3 4 2 4 2" xfId="26633"/>
    <cellStyle name="Input 5 3 4 2 4 2 2" xfId="26634"/>
    <cellStyle name="Input 5 3 4 2 4 3" xfId="26635"/>
    <cellStyle name="Input 5 3 4 2 4 3 2" xfId="26636"/>
    <cellStyle name="Input 5 3 4 2 4 3 2 2" xfId="26637"/>
    <cellStyle name="Input 5 3 4 2 4 3 3" xfId="26638"/>
    <cellStyle name="Input 5 3 4 2 4 4" xfId="26639"/>
    <cellStyle name="Input 5 3 4 2 4 5" xfId="26640"/>
    <cellStyle name="Input 5 3 4 2 5" xfId="26641"/>
    <cellStyle name="Input 5 3 4 2 5 2" xfId="26642"/>
    <cellStyle name="Input 5 3 4 2 5 2 2" xfId="26643"/>
    <cellStyle name="Input 5 3 4 2 5 3" xfId="26644"/>
    <cellStyle name="Input 5 3 4 2 5 3 2" xfId="26645"/>
    <cellStyle name="Input 5 3 4 2 5 3 2 2" xfId="26646"/>
    <cellStyle name="Input 5 3 4 2 5 3 3" xfId="26647"/>
    <cellStyle name="Input 5 3 4 2 5 4" xfId="26648"/>
    <cellStyle name="Input 5 3 4 2 5 5" xfId="26649"/>
    <cellStyle name="Input 5 3 4 2 6" xfId="26650"/>
    <cellStyle name="Input 5 3 4 2 6 2" xfId="26651"/>
    <cellStyle name="Input 5 3 4 2 6 2 2" xfId="26652"/>
    <cellStyle name="Input 5 3 4 2 6 3" xfId="26653"/>
    <cellStyle name="Input 5 3 4 2 6 3 2" xfId="26654"/>
    <cellStyle name="Input 5 3 4 2 6 3 2 2" xfId="26655"/>
    <cellStyle name="Input 5 3 4 2 6 3 3" xfId="26656"/>
    <cellStyle name="Input 5 3 4 2 6 4" xfId="26657"/>
    <cellStyle name="Input 5 3 4 2 6 5" xfId="26658"/>
    <cellStyle name="Input 5 3 4 2 7" xfId="26659"/>
    <cellStyle name="Input 5 3 4 2 7 2" xfId="26660"/>
    <cellStyle name="Input 5 3 4 2 8" xfId="26661"/>
    <cellStyle name="Input 5 3 4 2 8 2" xfId="26662"/>
    <cellStyle name="Input 5 3 4 2 8 2 2" xfId="26663"/>
    <cellStyle name="Input 5 3 4 2 8 3" xfId="26664"/>
    <cellStyle name="Input 5 3 4 2 9" xfId="26665"/>
    <cellStyle name="Input 5 3 4 3" xfId="26666"/>
    <cellStyle name="Input 5 3 4 3 2" xfId="26667"/>
    <cellStyle name="Input 5 3 4 3 2 2" xfId="26668"/>
    <cellStyle name="Input 5 3 4 3 2 2 2" xfId="26669"/>
    <cellStyle name="Input 5 3 4 3 2 3" xfId="26670"/>
    <cellStyle name="Input 5 3 4 3 2 3 2" xfId="26671"/>
    <cellStyle name="Input 5 3 4 3 2 3 2 2" xfId="26672"/>
    <cellStyle name="Input 5 3 4 3 2 3 3" xfId="26673"/>
    <cellStyle name="Input 5 3 4 3 2 4" xfId="26674"/>
    <cellStyle name="Input 5 3 4 3 2 5" xfId="26675"/>
    <cellStyle name="Input 5 3 4 3 3" xfId="26676"/>
    <cellStyle name="Input 5 3 4 3 3 2" xfId="26677"/>
    <cellStyle name="Input 5 3 4 3 4" xfId="26678"/>
    <cellStyle name="Input 5 3 4 3 4 2" xfId="26679"/>
    <cellStyle name="Input 5 3 4 3 4 2 2" xfId="26680"/>
    <cellStyle name="Input 5 3 4 3 4 3" xfId="26681"/>
    <cellStyle name="Input 5 3 4 3 5" xfId="26682"/>
    <cellStyle name="Input 5 3 4 3 6" xfId="26683"/>
    <cellStyle name="Input 5 3 4 4" xfId="26684"/>
    <cellStyle name="Input 5 3 4 4 2" xfId="26685"/>
    <cellStyle name="Input 5 3 4 4 2 2" xfId="26686"/>
    <cellStyle name="Input 5 3 4 4 3" xfId="26687"/>
    <cellStyle name="Input 5 3 4 4 3 2" xfId="26688"/>
    <cellStyle name="Input 5 3 4 4 3 2 2" xfId="26689"/>
    <cellStyle name="Input 5 3 4 4 3 3" xfId="26690"/>
    <cellStyle name="Input 5 3 4 4 4" xfId="26691"/>
    <cellStyle name="Input 5 3 4 4 5" xfId="26692"/>
    <cellStyle name="Input 5 3 4 5" xfId="26693"/>
    <cellStyle name="Input 5 3 4 5 2" xfId="26694"/>
    <cellStyle name="Input 5 3 4 5 2 2" xfId="26695"/>
    <cellStyle name="Input 5 3 4 5 3" xfId="26696"/>
    <cellStyle name="Input 5 3 4 5 3 2" xfId="26697"/>
    <cellStyle name="Input 5 3 4 5 3 2 2" xfId="26698"/>
    <cellStyle name="Input 5 3 4 5 3 3" xfId="26699"/>
    <cellStyle name="Input 5 3 4 5 4" xfId="26700"/>
    <cellStyle name="Input 5 3 4 5 5" xfId="26701"/>
    <cellStyle name="Input 5 3 4 6" xfId="26702"/>
    <cellStyle name="Input 5 3 4 6 2" xfId="26703"/>
    <cellStyle name="Input 5 3 4 6 2 2" xfId="26704"/>
    <cellStyle name="Input 5 3 4 6 3" xfId="26705"/>
    <cellStyle name="Input 5 3 4 6 3 2" xfId="26706"/>
    <cellStyle name="Input 5 3 4 6 3 2 2" xfId="26707"/>
    <cellStyle name="Input 5 3 4 6 3 3" xfId="26708"/>
    <cellStyle name="Input 5 3 4 6 4" xfId="26709"/>
    <cellStyle name="Input 5 3 4 6 5" xfId="26710"/>
    <cellStyle name="Input 5 3 4 7" xfId="26711"/>
    <cellStyle name="Input 5 3 4 7 2" xfId="26712"/>
    <cellStyle name="Input 5 3 4 7 2 2" xfId="26713"/>
    <cellStyle name="Input 5 3 4 7 3" xfId="26714"/>
    <cellStyle name="Input 5 3 4 7 3 2" xfId="26715"/>
    <cellStyle name="Input 5 3 4 7 3 2 2" xfId="26716"/>
    <cellStyle name="Input 5 3 4 7 3 3" xfId="26717"/>
    <cellStyle name="Input 5 3 4 7 4" xfId="26718"/>
    <cellStyle name="Input 5 3 4 7 5" xfId="26719"/>
    <cellStyle name="Input 5 3 4 8" xfId="26720"/>
    <cellStyle name="Input 5 3 4 8 2" xfId="26721"/>
    <cellStyle name="Input 5 3 4 9" xfId="26722"/>
    <cellStyle name="Input 5 3 4 9 2" xfId="26723"/>
    <cellStyle name="Input 5 3 4 9 2 2" xfId="26724"/>
    <cellStyle name="Input 5 3 4 9 3" xfId="26725"/>
    <cellStyle name="Input 5 3 5" xfId="26726"/>
    <cellStyle name="Input 5 3 5 10" xfId="26727"/>
    <cellStyle name="Input 5 3 5 11" xfId="26728"/>
    <cellStyle name="Input 5 3 5 2" xfId="26729"/>
    <cellStyle name="Input 5 3 5 2 10" xfId="26730"/>
    <cellStyle name="Input 5 3 5 2 2" xfId="26731"/>
    <cellStyle name="Input 5 3 5 2 2 2" xfId="26732"/>
    <cellStyle name="Input 5 3 5 2 2 2 2" xfId="26733"/>
    <cellStyle name="Input 5 3 5 2 2 3" xfId="26734"/>
    <cellStyle name="Input 5 3 5 2 2 3 2" xfId="26735"/>
    <cellStyle name="Input 5 3 5 2 2 3 2 2" xfId="26736"/>
    <cellStyle name="Input 5 3 5 2 2 3 3" xfId="26737"/>
    <cellStyle name="Input 5 3 5 2 2 4" xfId="26738"/>
    <cellStyle name="Input 5 3 5 2 2 5" xfId="26739"/>
    <cellStyle name="Input 5 3 5 2 3" xfId="26740"/>
    <cellStyle name="Input 5 3 5 2 3 2" xfId="26741"/>
    <cellStyle name="Input 5 3 5 2 3 2 2" xfId="26742"/>
    <cellStyle name="Input 5 3 5 2 3 3" xfId="26743"/>
    <cellStyle name="Input 5 3 5 2 3 3 2" xfId="26744"/>
    <cellStyle name="Input 5 3 5 2 3 3 2 2" xfId="26745"/>
    <cellStyle name="Input 5 3 5 2 3 3 3" xfId="26746"/>
    <cellStyle name="Input 5 3 5 2 3 4" xfId="26747"/>
    <cellStyle name="Input 5 3 5 2 3 5" xfId="26748"/>
    <cellStyle name="Input 5 3 5 2 4" xfId="26749"/>
    <cellStyle name="Input 5 3 5 2 4 2" xfId="26750"/>
    <cellStyle name="Input 5 3 5 2 4 2 2" xfId="26751"/>
    <cellStyle name="Input 5 3 5 2 4 3" xfId="26752"/>
    <cellStyle name="Input 5 3 5 2 4 3 2" xfId="26753"/>
    <cellStyle name="Input 5 3 5 2 4 3 2 2" xfId="26754"/>
    <cellStyle name="Input 5 3 5 2 4 3 3" xfId="26755"/>
    <cellStyle name="Input 5 3 5 2 4 4" xfId="26756"/>
    <cellStyle name="Input 5 3 5 2 4 5" xfId="26757"/>
    <cellStyle name="Input 5 3 5 2 5" xfId="26758"/>
    <cellStyle name="Input 5 3 5 2 5 2" xfId="26759"/>
    <cellStyle name="Input 5 3 5 2 5 2 2" xfId="26760"/>
    <cellStyle name="Input 5 3 5 2 5 3" xfId="26761"/>
    <cellStyle name="Input 5 3 5 2 5 3 2" xfId="26762"/>
    <cellStyle name="Input 5 3 5 2 5 3 2 2" xfId="26763"/>
    <cellStyle name="Input 5 3 5 2 5 3 3" xfId="26764"/>
    <cellStyle name="Input 5 3 5 2 5 4" xfId="26765"/>
    <cellStyle name="Input 5 3 5 2 5 5" xfId="26766"/>
    <cellStyle name="Input 5 3 5 2 6" xfId="26767"/>
    <cellStyle name="Input 5 3 5 2 6 2" xfId="26768"/>
    <cellStyle name="Input 5 3 5 2 6 2 2" xfId="26769"/>
    <cellStyle name="Input 5 3 5 2 6 3" xfId="26770"/>
    <cellStyle name="Input 5 3 5 2 6 3 2" xfId="26771"/>
    <cellStyle name="Input 5 3 5 2 6 3 2 2" xfId="26772"/>
    <cellStyle name="Input 5 3 5 2 6 3 3" xfId="26773"/>
    <cellStyle name="Input 5 3 5 2 6 4" xfId="26774"/>
    <cellStyle name="Input 5 3 5 2 6 5" xfId="26775"/>
    <cellStyle name="Input 5 3 5 2 7" xfId="26776"/>
    <cellStyle name="Input 5 3 5 2 7 2" xfId="26777"/>
    <cellStyle name="Input 5 3 5 2 8" xfId="26778"/>
    <cellStyle name="Input 5 3 5 2 8 2" xfId="26779"/>
    <cellStyle name="Input 5 3 5 2 8 2 2" xfId="26780"/>
    <cellStyle name="Input 5 3 5 2 8 3" xfId="26781"/>
    <cellStyle name="Input 5 3 5 2 9" xfId="26782"/>
    <cellStyle name="Input 5 3 5 3" xfId="26783"/>
    <cellStyle name="Input 5 3 5 3 2" xfId="26784"/>
    <cellStyle name="Input 5 3 5 3 2 2" xfId="26785"/>
    <cellStyle name="Input 5 3 5 3 2 2 2" xfId="26786"/>
    <cellStyle name="Input 5 3 5 3 2 3" xfId="26787"/>
    <cellStyle name="Input 5 3 5 3 2 3 2" xfId="26788"/>
    <cellStyle name="Input 5 3 5 3 2 3 2 2" xfId="26789"/>
    <cellStyle name="Input 5 3 5 3 2 3 3" xfId="26790"/>
    <cellStyle name="Input 5 3 5 3 2 4" xfId="26791"/>
    <cellStyle name="Input 5 3 5 3 2 5" xfId="26792"/>
    <cellStyle name="Input 5 3 5 3 3" xfId="26793"/>
    <cellStyle name="Input 5 3 5 3 3 2" xfId="26794"/>
    <cellStyle name="Input 5 3 5 3 4" xfId="26795"/>
    <cellStyle name="Input 5 3 5 3 4 2" xfId="26796"/>
    <cellStyle name="Input 5 3 5 3 4 2 2" xfId="26797"/>
    <cellStyle name="Input 5 3 5 3 4 3" xfId="26798"/>
    <cellStyle name="Input 5 3 5 3 5" xfId="26799"/>
    <cellStyle name="Input 5 3 5 3 6" xfId="26800"/>
    <cellStyle name="Input 5 3 5 4" xfId="26801"/>
    <cellStyle name="Input 5 3 5 4 2" xfId="26802"/>
    <cellStyle name="Input 5 3 5 4 2 2" xfId="26803"/>
    <cellStyle name="Input 5 3 5 4 3" xfId="26804"/>
    <cellStyle name="Input 5 3 5 4 3 2" xfId="26805"/>
    <cellStyle name="Input 5 3 5 4 3 2 2" xfId="26806"/>
    <cellStyle name="Input 5 3 5 4 3 3" xfId="26807"/>
    <cellStyle name="Input 5 3 5 4 4" xfId="26808"/>
    <cellStyle name="Input 5 3 5 4 5" xfId="26809"/>
    <cellStyle name="Input 5 3 5 5" xfId="26810"/>
    <cellStyle name="Input 5 3 5 5 2" xfId="26811"/>
    <cellStyle name="Input 5 3 5 5 2 2" xfId="26812"/>
    <cellStyle name="Input 5 3 5 5 3" xfId="26813"/>
    <cellStyle name="Input 5 3 5 5 3 2" xfId="26814"/>
    <cellStyle name="Input 5 3 5 5 3 2 2" xfId="26815"/>
    <cellStyle name="Input 5 3 5 5 3 3" xfId="26816"/>
    <cellStyle name="Input 5 3 5 5 4" xfId="26817"/>
    <cellStyle name="Input 5 3 5 5 5" xfId="26818"/>
    <cellStyle name="Input 5 3 5 6" xfId="26819"/>
    <cellStyle name="Input 5 3 5 6 2" xfId="26820"/>
    <cellStyle name="Input 5 3 5 6 2 2" xfId="26821"/>
    <cellStyle name="Input 5 3 5 6 3" xfId="26822"/>
    <cellStyle name="Input 5 3 5 6 3 2" xfId="26823"/>
    <cellStyle name="Input 5 3 5 6 3 2 2" xfId="26824"/>
    <cellStyle name="Input 5 3 5 6 3 3" xfId="26825"/>
    <cellStyle name="Input 5 3 5 6 4" xfId="26826"/>
    <cellStyle name="Input 5 3 5 6 5" xfId="26827"/>
    <cellStyle name="Input 5 3 5 7" xfId="26828"/>
    <cellStyle name="Input 5 3 5 7 2" xfId="26829"/>
    <cellStyle name="Input 5 3 5 7 2 2" xfId="26830"/>
    <cellStyle name="Input 5 3 5 7 3" xfId="26831"/>
    <cellStyle name="Input 5 3 5 7 3 2" xfId="26832"/>
    <cellStyle name="Input 5 3 5 7 3 2 2" xfId="26833"/>
    <cellStyle name="Input 5 3 5 7 3 3" xfId="26834"/>
    <cellStyle name="Input 5 3 5 7 4" xfId="26835"/>
    <cellStyle name="Input 5 3 5 7 5" xfId="26836"/>
    <cellStyle name="Input 5 3 5 8" xfId="26837"/>
    <cellStyle name="Input 5 3 5 8 2" xfId="26838"/>
    <cellStyle name="Input 5 3 5 9" xfId="26839"/>
    <cellStyle name="Input 5 3 5 9 2" xfId="26840"/>
    <cellStyle name="Input 5 3 5 9 2 2" xfId="26841"/>
    <cellStyle name="Input 5 3 5 9 3" xfId="26842"/>
    <cellStyle name="Input 5 3 6" xfId="26843"/>
    <cellStyle name="Input 5 3 6 10" xfId="26844"/>
    <cellStyle name="Input 5 3 6 11" xfId="26845"/>
    <cellStyle name="Input 5 3 6 2" xfId="26846"/>
    <cellStyle name="Input 5 3 6 2 10" xfId="26847"/>
    <cellStyle name="Input 5 3 6 2 2" xfId="26848"/>
    <cellStyle name="Input 5 3 6 2 2 2" xfId="26849"/>
    <cellStyle name="Input 5 3 6 2 2 2 2" xfId="26850"/>
    <cellStyle name="Input 5 3 6 2 2 3" xfId="26851"/>
    <cellStyle name="Input 5 3 6 2 2 3 2" xfId="26852"/>
    <cellStyle name="Input 5 3 6 2 2 3 2 2" xfId="26853"/>
    <cellStyle name="Input 5 3 6 2 2 3 3" xfId="26854"/>
    <cellStyle name="Input 5 3 6 2 2 4" xfId="26855"/>
    <cellStyle name="Input 5 3 6 2 2 5" xfId="26856"/>
    <cellStyle name="Input 5 3 6 2 3" xfId="26857"/>
    <cellStyle name="Input 5 3 6 2 3 2" xfId="26858"/>
    <cellStyle name="Input 5 3 6 2 3 2 2" xfId="26859"/>
    <cellStyle name="Input 5 3 6 2 3 3" xfId="26860"/>
    <cellStyle name="Input 5 3 6 2 3 3 2" xfId="26861"/>
    <cellStyle name="Input 5 3 6 2 3 3 2 2" xfId="26862"/>
    <cellStyle name="Input 5 3 6 2 3 3 3" xfId="26863"/>
    <cellStyle name="Input 5 3 6 2 3 4" xfId="26864"/>
    <cellStyle name="Input 5 3 6 2 3 5" xfId="26865"/>
    <cellStyle name="Input 5 3 6 2 4" xfId="26866"/>
    <cellStyle name="Input 5 3 6 2 4 2" xfId="26867"/>
    <cellStyle name="Input 5 3 6 2 4 2 2" xfId="26868"/>
    <cellStyle name="Input 5 3 6 2 4 3" xfId="26869"/>
    <cellStyle name="Input 5 3 6 2 4 3 2" xfId="26870"/>
    <cellStyle name="Input 5 3 6 2 4 3 2 2" xfId="26871"/>
    <cellStyle name="Input 5 3 6 2 4 3 3" xfId="26872"/>
    <cellStyle name="Input 5 3 6 2 4 4" xfId="26873"/>
    <cellStyle name="Input 5 3 6 2 4 5" xfId="26874"/>
    <cellStyle name="Input 5 3 6 2 5" xfId="26875"/>
    <cellStyle name="Input 5 3 6 2 5 2" xfId="26876"/>
    <cellStyle name="Input 5 3 6 2 5 2 2" xfId="26877"/>
    <cellStyle name="Input 5 3 6 2 5 3" xfId="26878"/>
    <cellStyle name="Input 5 3 6 2 5 3 2" xfId="26879"/>
    <cellStyle name="Input 5 3 6 2 5 3 2 2" xfId="26880"/>
    <cellStyle name="Input 5 3 6 2 5 3 3" xfId="26881"/>
    <cellStyle name="Input 5 3 6 2 5 4" xfId="26882"/>
    <cellStyle name="Input 5 3 6 2 5 5" xfId="26883"/>
    <cellStyle name="Input 5 3 6 2 6" xfId="26884"/>
    <cellStyle name="Input 5 3 6 2 6 2" xfId="26885"/>
    <cellStyle name="Input 5 3 6 2 6 2 2" xfId="26886"/>
    <cellStyle name="Input 5 3 6 2 6 3" xfId="26887"/>
    <cellStyle name="Input 5 3 6 2 6 3 2" xfId="26888"/>
    <cellStyle name="Input 5 3 6 2 6 3 2 2" xfId="26889"/>
    <cellStyle name="Input 5 3 6 2 6 3 3" xfId="26890"/>
    <cellStyle name="Input 5 3 6 2 6 4" xfId="26891"/>
    <cellStyle name="Input 5 3 6 2 6 5" xfId="26892"/>
    <cellStyle name="Input 5 3 6 2 7" xfId="26893"/>
    <cellStyle name="Input 5 3 6 2 7 2" xfId="26894"/>
    <cellStyle name="Input 5 3 6 2 8" xfId="26895"/>
    <cellStyle name="Input 5 3 6 2 8 2" xfId="26896"/>
    <cellStyle name="Input 5 3 6 2 8 2 2" xfId="26897"/>
    <cellStyle name="Input 5 3 6 2 8 3" xfId="26898"/>
    <cellStyle name="Input 5 3 6 2 9" xfId="26899"/>
    <cellStyle name="Input 5 3 6 3" xfId="26900"/>
    <cellStyle name="Input 5 3 6 3 2" xfId="26901"/>
    <cellStyle name="Input 5 3 6 3 2 2" xfId="26902"/>
    <cellStyle name="Input 5 3 6 3 2 2 2" xfId="26903"/>
    <cellStyle name="Input 5 3 6 3 2 3" xfId="26904"/>
    <cellStyle name="Input 5 3 6 3 2 3 2" xfId="26905"/>
    <cellStyle name="Input 5 3 6 3 2 3 2 2" xfId="26906"/>
    <cellStyle name="Input 5 3 6 3 2 3 3" xfId="26907"/>
    <cellStyle name="Input 5 3 6 3 2 4" xfId="26908"/>
    <cellStyle name="Input 5 3 6 3 2 5" xfId="26909"/>
    <cellStyle name="Input 5 3 6 3 3" xfId="26910"/>
    <cellStyle name="Input 5 3 6 3 3 2" xfId="26911"/>
    <cellStyle name="Input 5 3 6 3 4" xfId="26912"/>
    <cellStyle name="Input 5 3 6 3 4 2" xfId="26913"/>
    <cellStyle name="Input 5 3 6 3 4 2 2" xfId="26914"/>
    <cellStyle name="Input 5 3 6 3 4 3" xfId="26915"/>
    <cellStyle name="Input 5 3 6 3 5" xfId="26916"/>
    <cellStyle name="Input 5 3 6 3 6" xfId="26917"/>
    <cellStyle name="Input 5 3 6 4" xfId="26918"/>
    <cellStyle name="Input 5 3 6 4 2" xfId="26919"/>
    <cellStyle name="Input 5 3 6 4 2 2" xfId="26920"/>
    <cellStyle name="Input 5 3 6 4 3" xfId="26921"/>
    <cellStyle name="Input 5 3 6 4 3 2" xfId="26922"/>
    <cellStyle name="Input 5 3 6 4 3 2 2" xfId="26923"/>
    <cellStyle name="Input 5 3 6 4 3 3" xfId="26924"/>
    <cellStyle name="Input 5 3 6 4 4" xfId="26925"/>
    <cellStyle name="Input 5 3 6 4 5" xfId="26926"/>
    <cellStyle name="Input 5 3 6 5" xfId="26927"/>
    <cellStyle name="Input 5 3 6 5 2" xfId="26928"/>
    <cellStyle name="Input 5 3 6 5 2 2" xfId="26929"/>
    <cellStyle name="Input 5 3 6 5 3" xfId="26930"/>
    <cellStyle name="Input 5 3 6 5 3 2" xfId="26931"/>
    <cellStyle name="Input 5 3 6 5 3 2 2" xfId="26932"/>
    <cellStyle name="Input 5 3 6 5 3 3" xfId="26933"/>
    <cellStyle name="Input 5 3 6 5 4" xfId="26934"/>
    <cellStyle name="Input 5 3 6 5 5" xfId="26935"/>
    <cellStyle name="Input 5 3 6 6" xfId="26936"/>
    <cellStyle name="Input 5 3 6 6 2" xfId="26937"/>
    <cellStyle name="Input 5 3 6 6 2 2" xfId="26938"/>
    <cellStyle name="Input 5 3 6 6 3" xfId="26939"/>
    <cellStyle name="Input 5 3 6 6 3 2" xfId="26940"/>
    <cellStyle name="Input 5 3 6 6 3 2 2" xfId="26941"/>
    <cellStyle name="Input 5 3 6 6 3 3" xfId="26942"/>
    <cellStyle name="Input 5 3 6 6 4" xfId="26943"/>
    <cellStyle name="Input 5 3 6 6 5" xfId="26944"/>
    <cellStyle name="Input 5 3 6 7" xfId="26945"/>
    <cellStyle name="Input 5 3 6 7 2" xfId="26946"/>
    <cellStyle name="Input 5 3 6 7 2 2" xfId="26947"/>
    <cellStyle name="Input 5 3 6 7 3" xfId="26948"/>
    <cellStyle name="Input 5 3 6 7 3 2" xfId="26949"/>
    <cellStyle name="Input 5 3 6 7 3 2 2" xfId="26950"/>
    <cellStyle name="Input 5 3 6 7 3 3" xfId="26951"/>
    <cellStyle name="Input 5 3 6 7 4" xfId="26952"/>
    <cellStyle name="Input 5 3 6 7 5" xfId="26953"/>
    <cellStyle name="Input 5 3 6 8" xfId="26954"/>
    <cellStyle name="Input 5 3 6 8 2" xfId="26955"/>
    <cellStyle name="Input 5 3 6 9" xfId="26956"/>
    <cellStyle name="Input 5 3 6 9 2" xfId="26957"/>
    <cellStyle name="Input 5 3 6 9 2 2" xfId="26958"/>
    <cellStyle name="Input 5 3 6 9 3" xfId="26959"/>
    <cellStyle name="Input 5 3 7" xfId="26960"/>
    <cellStyle name="Input 5 3 7 10" xfId="26961"/>
    <cellStyle name="Input 5 3 7 11" xfId="26962"/>
    <cellStyle name="Input 5 3 7 2" xfId="26963"/>
    <cellStyle name="Input 5 3 7 2 10" xfId="26964"/>
    <cellStyle name="Input 5 3 7 2 2" xfId="26965"/>
    <cellStyle name="Input 5 3 7 2 2 2" xfId="26966"/>
    <cellStyle name="Input 5 3 7 2 2 2 2" xfId="26967"/>
    <cellStyle name="Input 5 3 7 2 2 3" xfId="26968"/>
    <cellStyle name="Input 5 3 7 2 2 3 2" xfId="26969"/>
    <cellStyle name="Input 5 3 7 2 2 3 2 2" xfId="26970"/>
    <cellStyle name="Input 5 3 7 2 2 3 3" xfId="26971"/>
    <cellStyle name="Input 5 3 7 2 2 4" xfId="26972"/>
    <cellStyle name="Input 5 3 7 2 2 5" xfId="26973"/>
    <cellStyle name="Input 5 3 7 2 3" xfId="26974"/>
    <cellStyle name="Input 5 3 7 2 3 2" xfId="26975"/>
    <cellStyle name="Input 5 3 7 2 3 2 2" xfId="26976"/>
    <cellStyle name="Input 5 3 7 2 3 3" xfId="26977"/>
    <cellStyle name="Input 5 3 7 2 3 3 2" xfId="26978"/>
    <cellStyle name="Input 5 3 7 2 3 3 2 2" xfId="26979"/>
    <cellStyle name="Input 5 3 7 2 3 3 3" xfId="26980"/>
    <cellStyle name="Input 5 3 7 2 3 4" xfId="26981"/>
    <cellStyle name="Input 5 3 7 2 3 5" xfId="26982"/>
    <cellStyle name="Input 5 3 7 2 4" xfId="26983"/>
    <cellStyle name="Input 5 3 7 2 4 2" xfId="26984"/>
    <cellStyle name="Input 5 3 7 2 4 2 2" xfId="26985"/>
    <cellStyle name="Input 5 3 7 2 4 3" xfId="26986"/>
    <cellStyle name="Input 5 3 7 2 4 3 2" xfId="26987"/>
    <cellStyle name="Input 5 3 7 2 4 3 2 2" xfId="26988"/>
    <cellStyle name="Input 5 3 7 2 4 3 3" xfId="26989"/>
    <cellStyle name="Input 5 3 7 2 4 4" xfId="26990"/>
    <cellStyle name="Input 5 3 7 2 4 5" xfId="26991"/>
    <cellStyle name="Input 5 3 7 2 5" xfId="26992"/>
    <cellStyle name="Input 5 3 7 2 5 2" xfId="26993"/>
    <cellStyle name="Input 5 3 7 2 5 2 2" xfId="26994"/>
    <cellStyle name="Input 5 3 7 2 5 3" xfId="26995"/>
    <cellStyle name="Input 5 3 7 2 5 3 2" xfId="26996"/>
    <cellStyle name="Input 5 3 7 2 5 3 2 2" xfId="26997"/>
    <cellStyle name="Input 5 3 7 2 5 3 3" xfId="26998"/>
    <cellStyle name="Input 5 3 7 2 5 4" xfId="26999"/>
    <cellStyle name="Input 5 3 7 2 5 5" xfId="27000"/>
    <cellStyle name="Input 5 3 7 2 6" xfId="27001"/>
    <cellStyle name="Input 5 3 7 2 6 2" xfId="27002"/>
    <cellStyle name="Input 5 3 7 2 6 2 2" xfId="27003"/>
    <cellStyle name="Input 5 3 7 2 6 3" xfId="27004"/>
    <cellStyle name="Input 5 3 7 2 6 3 2" xfId="27005"/>
    <cellStyle name="Input 5 3 7 2 6 3 2 2" xfId="27006"/>
    <cellStyle name="Input 5 3 7 2 6 3 3" xfId="27007"/>
    <cellStyle name="Input 5 3 7 2 6 4" xfId="27008"/>
    <cellStyle name="Input 5 3 7 2 6 5" xfId="27009"/>
    <cellStyle name="Input 5 3 7 2 7" xfId="27010"/>
    <cellStyle name="Input 5 3 7 2 7 2" xfId="27011"/>
    <cellStyle name="Input 5 3 7 2 8" xfId="27012"/>
    <cellStyle name="Input 5 3 7 2 8 2" xfId="27013"/>
    <cellStyle name="Input 5 3 7 2 8 2 2" xfId="27014"/>
    <cellStyle name="Input 5 3 7 2 8 3" xfId="27015"/>
    <cellStyle name="Input 5 3 7 2 9" xfId="27016"/>
    <cellStyle name="Input 5 3 7 3" xfId="27017"/>
    <cellStyle name="Input 5 3 7 3 2" xfId="27018"/>
    <cellStyle name="Input 5 3 7 3 2 2" xfId="27019"/>
    <cellStyle name="Input 5 3 7 3 2 2 2" xfId="27020"/>
    <cellStyle name="Input 5 3 7 3 2 3" xfId="27021"/>
    <cellStyle name="Input 5 3 7 3 2 3 2" xfId="27022"/>
    <cellStyle name="Input 5 3 7 3 2 3 2 2" xfId="27023"/>
    <cellStyle name="Input 5 3 7 3 2 3 3" xfId="27024"/>
    <cellStyle name="Input 5 3 7 3 2 4" xfId="27025"/>
    <cellStyle name="Input 5 3 7 3 2 5" xfId="27026"/>
    <cellStyle name="Input 5 3 7 3 3" xfId="27027"/>
    <cellStyle name="Input 5 3 7 3 3 2" xfId="27028"/>
    <cellStyle name="Input 5 3 7 3 4" xfId="27029"/>
    <cellStyle name="Input 5 3 7 3 4 2" xfId="27030"/>
    <cellStyle name="Input 5 3 7 3 4 2 2" xfId="27031"/>
    <cellStyle name="Input 5 3 7 3 4 3" xfId="27032"/>
    <cellStyle name="Input 5 3 7 3 5" xfId="27033"/>
    <cellStyle name="Input 5 3 7 3 6" xfId="27034"/>
    <cellStyle name="Input 5 3 7 4" xfId="27035"/>
    <cellStyle name="Input 5 3 7 4 2" xfId="27036"/>
    <cellStyle name="Input 5 3 7 4 2 2" xfId="27037"/>
    <cellStyle name="Input 5 3 7 4 3" xfId="27038"/>
    <cellStyle name="Input 5 3 7 4 3 2" xfId="27039"/>
    <cellStyle name="Input 5 3 7 4 3 2 2" xfId="27040"/>
    <cellStyle name="Input 5 3 7 4 3 3" xfId="27041"/>
    <cellStyle name="Input 5 3 7 4 4" xfId="27042"/>
    <cellStyle name="Input 5 3 7 4 5" xfId="27043"/>
    <cellStyle name="Input 5 3 7 5" xfId="27044"/>
    <cellStyle name="Input 5 3 7 5 2" xfId="27045"/>
    <cellStyle name="Input 5 3 7 5 2 2" xfId="27046"/>
    <cellStyle name="Input 5 3 7 5 3" xfId="27047"/>
    <cellStyle name="Input 5 3 7 5 3 2" xfId="27048"/>
    <cellStyle name="Input 5 3 7 5 3 2 2" xfId="27049"/>
    <cellStyle name="Input 5 3 7 5 3 3" xfId="27050"/>
    <cellStyle name="Input 5 3 7 5 4" xfId="27051"/>
    <cellStyle name="Input 5 3 7 5 5" xfId="27052"/>
    <cellStyle name="Input 5 3 7 6" xfId="27053"/>
    <cellStyle name="Input 5 3 7 6 2" xfId="27054"/>
    <cellStyle name="Input 5 3 7 6 2 2" xfId="27055"/>
    <cellStyle name="Input 5 3 7 6 3" xfId="27056"/>
    <cellStyle name="Input 5 3 7 6 3 2" xfId="27057"/>
    <cellStyle name="Input 5 3 7 6 3 2 2" xfId="27058"/>
    <cellStyle name="Input 5 3 7 6 3 3" xfId="27059"/>
    <cellStyle name="Input 5 3 7 6 4" xfId="27060"/>
    <cellStyle name="Input 5 3 7 6 5" xfId="27061"/>
    <cellStyle name="Input 5 3 7 7" xfId="27062"/>
    <cellStyle name="Input 5 3 7 7 2" xfId="27063"/>
    <cellStyle name="Input 5 3 7 7 2 2" xfId="27064"/>
    <cellStyle name="Input 5 3 7 7 3" xfId="27065"/>
    <cellStyle name="Input 5 3 7 7 3 2" xfId="27066"/>
    <cellStyle name="Input 5 3 7 7 3 2 2" xfId="27067"/>
    <cellStyle name="Input 5 3 7 7 3 3" xfId="27068"/>
    <cellStyle name="Input 5 3 7 7 4" xfId="27069"/>
    <cellStyle name="Input 5 3 7 7 5" xfId="27070"/>
    <cellStyle name="Input 5 3 7 8" xfId="27071"/>
    <cellStyle name="Input 5 3 7 8 2" xfId="27072"/>
    <cellStyle name="Input 5 3 7 9" xfId="27073"/>
    <cellStyle name="Input 5 3 7 9 2" xfId="27074"/>
    <cellStyle name="Input 5 3 7 9 2 2" xfId="27075"/>
    <cellStyle name="Input 5 3 7 9 3" xfId="27076"/>
    <cellStyle name="Input 5 3 8" xfId="27077"/>
    <cellStyle name="Input 5 3 8 10" xfId="27078"/>
    <cellStyle name="Input 5 3 8 11" xfId="27079"/>
    <cellStyle name="Input 5 3 8 2" xfId="27080"/>
    <cellStyle name="Input 5 3 8 2 10" xfId="27081"/>
    <cellStyle name="Input 5 3 8 2 2" xfId="27082"/>
    <cellStyle name="Input 5 3 8 2 2 2" xfId="27083"/>
    <cellStyle name="Input 5 3 8 2 2 2 2" xfId="27084"/>
    <cellStyle name="Input 5 3 8 2 2 3" xfId="27085"/>
    <cellStyle name="Input 5 3 8 2 2 3 2" xfId="27086"/>
    <cellStyle name="Input 5 3 8 2 2 3 2 2" xfId="27087"/>
    <cellStyle name="Input 5 3 8 2 2 3 3" xfId="27088"/>
    <cellStyle name="Input 5 3 8 2 2 4" xfId="27089"/>
    <cellStyle name="Input 5 3 8 2 2 5" xfId="27090"/>
    <cellStyle name="Input 5 3 8 2 3" xfId="27091"/>
    <cellStyle name="Input 5 3 8 2 3 2" xfId="27092"/>
    <cellStyle name="Input 5 3 8 2 3 2 2" xfId="27093"/>
    <cellStyle name="Input 5 3 8 2 3 3" xfId="27094"/>
    <cellStyle name="Input 5 3 8 2 3 3 2" xfId="27095"/>
    <cellStyle name="Input 5 3 8 2 3 3 2 2" xfId="27096"/>
    <cellStyle name="Input 5 3 8 2 3 3 3" xfId="27097"/>
    <cellStyle name="Input 5 3 8 2 3 4" xfId="27098"/>
    <cellStyle name="Input 5 3 8 2 3 5" xfId="27099"/>
    <cellStyle name="Input 5 3 8 2 4" xfId="27100"/>
    <cellStyle name="Input 5 3 8 2 4 2" xfId="27101"/>
    <cellStyle name="Input 5 3 8 2 4 2 2" xfId="27102"/>
    <cellStyle name="Input 5 3 8 2 4 3" xfId="27103"/>
    <cellStyle name="Input 5 3 8 2 4 3 2" xfId="27104"/>
    <cellStyle name="Input 5 3 8 2 4 3 2 2" xfId="27105"/>
    <cellStyle name="Input 5 3 8 2 4 3 3" xfId="27106"/>
    <cellStyle name="Input 5 3 8 2 4 4" xfId="27107"/>
    <cellStyle name="Input 5 3 8 2 4 5" xfId="27108"/>
    <cellStyle name="Input 5 3 8 2 5" xfId="27109"/>
    <cellStyle name="Input 5 3 8 2 5 2" xfId="27110"/>
    <cellStyle name="Input 5 3 8 2 5 2 2" xfId="27111"/>
    <cellStyle name="Input 5 3 8 2 5 3" xfId="27112"/>
    <cellStyle name="Input 5 3 8 2 5 3 2" xfId="27113"/>
    <cellStyle name="Input 5 3 8 2 5 3 2 2" xfId="27114"/>
    <cellStyle name="Input 5 3 8 2 5 3 3" xfId="27115"/>
    <cellStyle name="Input 5 3 8 2 5 4" xfId="27116"/>
    <cellStyle name="Input 5 3 8 2 5 5" xfId="27117"/>
    <cellStyle name="Input 5 3 8 2 6" xfId="27118"/>
    <cellStyle name="Input 5 3 8 2 6 2" xfId="27119"/>
    <cellStyle name="Input 5 3 8 2 6 2 2" xfId="27120"/>
    <cellStyle name="Input 5 3 8 2 6 3" xfId="27121"/>
    <cellStyle name="Input 5 3 8 2 6 3 2" xfId="27122"/>
    <cellStyle name="Input 5 3 8 2 6 3 2 2" xfId="27123"/>
    <cellStyle name="Input 5 3 8 2 6 3 3" xfId="27124"/>
    <cellStyle name="Input 5 3 8 2 6 4" xfId="27125"/>
    <cellStyle name="Input 5 3 8 2 6 5" xfId="27126"/>
    <cellStyle name="Input 5 3 8 2 7" xfId="27127"/>
    <cellStyle name="Input 5 3 8 2 7 2" xfId="27128"/>
    <cellStyle name="Input 5 3 8 2 8" xfId="27129"/>
    <cellStyle name="Input 5 3 8 2 8 2" xfId="27130"/>
    <cellStyle name="Input 5 3 8 2 8 2 2" xfId="27131"/>
    <cellStyle name="Input 5 3 8 2 8 3" xfId="27132"/>
    <cellStyle name="Input 5 3 8 2 9" xfId="27133"/>
    <cellStyle name="Input 5 3 8 3" xfId="27134"/>
    <cellStyle name="Input 5 3 8 3 2" xfId="27135"/>
    <cellStyle name="Input 5 3 8 3 2 2" xfId="27136"/>
    <cellStyle name="Input 5 3 8 3 2 2 2" xfId="27137"/>
    <cellStyle name="Input 5 3 8 3 2 3" xfId="27138"/>
    <cellStyle name="Input 5 3 8 3 2 3 2" xfId="27139"/>
    <cellStyle name="Input 5 3 8 3 2 3 2 2" xfId="27140"/>
    <cellStyle name="Input 5 3 8 3 2 3 3" xfId="27141"/>
    <cellStyle name="Input 5 3 8 3 2 4" xfId="27142"/>
    <cellStyle name="Input 5 3 8 3 2 5" xfId="27143"/>
    <cellStyle name="Input 5 3 8 3 3" xfId="27144"/>
    <cellStyle name="Input 5 3 8 3 3 2" xfId="27145"/>
    <cellStyle name="Input 5 3 8 3 4" xfId="27146"/>
    <cellStyle name="Input 5 3 8 3 4 2" xfId="27147"/>
    <cellStyle name="Input 5 3 8 3 4 2 2" xfId="27148"/>
    <cellStyle name="Input 5 3 8 3 4 3" xfId="27149"/>
    <cellStyle name="Input 5 3 8 3 5" xfId="27150"/>
    <cellStyle name="Input 5 3 8 3 6" xfId="27151"/>
    <cellStyle name="Input 5 3 8 4" xfId="27152"/>
    <cellStyle name="Input 5 3 8 4 2" xfId="27153"/>
    <cellStyle name="Input 5 3 8 4 2 2" xfId="27154"/>
    <cellStyle name="Input 5 3 8 4 3" xfId="27155"/>
    <cellStyle name="Input 5 3 8 4 3 2" xfId="27156"/>
    <cellStyle name="Input 5 3 8 4 3 2 2" xfId="27157"/>
    <cellStyle name="Input 5 3 8 4 3 3" xfId="27158"/>
    <cellStyle name="Input 5 3 8 4 4" xfId="27159"/>
    <cellStyle name="Input 5 3 8 4 5" xfId="27160"/>
    <cellStyle name="Input 5 3 8 5" xfId="27161"/>
    <cellStyle name="Input 5 3 8 5 2" xfId="27162"/>
    <cellStyle name="Input 5 3 8 5 2 2" xfId="27163"/>
    <cellStyle name="Input 5 3 8 5 3" xfId="27164"/>
    <cellStyle name="Input 5 3 8 5 3 2" xfId="27165"/>
    <cellStyle name="Input 5 3 8 5 3 2 2" xfId="27166"/>
    <cellStyle name="Input 5 3 8 5 3 3" xfId="27167"/>
    <cellStyle name="Input 5 3 8 5 4" xfId="27168"/>
    <cellStyle name="Input 5 3 8 5 5" xfId="27169"/>
    <cellStyle name="Input 5 3 8 6" xfId="27170"/>
    <cellStyle name="Input 5 3 8 6 2" xfId="27171"/>
    <cellStyle name="Input 5 3 8 6 2 2" xfId="27172"/>
    <cellStyle name="Input 5 3 8 6 3" xfId="27173"/>
    <cellStyle name="Input 5 3 8 6 3 2" xfId="27174"/>
    <cellStyle name="Input 5 3 8 6 3 2 2" xfId="27175"/>
    <cellStyle name="Input 5 3 8 6 3 3" xfId="27176"/>
    <cellStyle name="Input 5 3 8 6 4" xfId="27177"/>
    <cellStyle name="Input 5 3 8 6 5" xfId="27178"/>
    <cellStyle name="Input 5 3 8 7" xfId="27179"/>
    <cellStyle name="Input 5 3 8 7 2" xfId="27180"/>
    <cellStyle name="Input 5 3 8 7 2 2" xfId="27181"/>
    <cellStyle name="Input 5 3 8 7 3" xfId="27182"/>
    <cellStyle name="Input 5 3 8 7 3 2" xfId="27183"/>
    <cellStyle name="Input 5 3 8 7 3 2 2" xfId="27184"/>
    <cellStyle name="Input 5 3 8 7 3 3" xfId="27185"/>
    <cellStyle name="Input 5 3 8 7 4" xfId="27186"/>
    <cellStyle name="Input 5 3 8 7 5" xfId="27187"/>
    <cellStyle name="Input 5 3 8 8" xfId="27188"/>
    <cellStyle name="Input 5 3 8 8 2" xfId="27189"/>
    <cellStyle name="Input 5 3 8 9" xfId="27190"/>
    <cellStyle name="Input 5 3 8 9 2" xfId="27191"/>
    <cellStyle name="Input 5 3 8 9 2 2" xfId="27192"/>
    <cellStyle name="Input 5 3 8 9 3" xfId="27193"/>
    <cellStyle name="Input 5 3 9" xfId="27194"/>
    <cellStyle name="Input 5 3 9 10" xfId="27195"/>
    <cellStyle name="Input 5 3 9 2" xfId="27196"/>
    <cellStyle name="Input 5 3 9 2 2" xfId="27197"/>
    <cellStyle name="Input 5 3 9 2 2 2" xfId="27198"/>
    <cellStyle name="Input 5 3 9 2 3" xfId="27199"/>
    <cellStyle name="Input 5 3 9 2 3 2" xfId="27200"/>
    <cellStyle name="Input 5 3 9 2 3 2 2" xfId="27201"/>
    <cellStyle name="Input 5 3 9 2 3 3" xfId="27202"/>
    <cellStyle name="Input 5 3 9 2 4" xfId="27203"/>
    <cellStyle name="Input 5 3 9 2 5" xfId="27204"/>
    <cellStyle name="Input 5 3 9 3" xfId="27205"/>
    <cellStyle name="Input 5 3 9 3 2" xfId="27206"/>
    <cellStyle name="Input 5 3 9 3 2 2" xfId="27207"/>
    <cellStyle name="Input 5 3 9 3 3" xfId="27208"/>
    <cellStyle name="Input 5 3 9 3 3 2" xfId="27209"/>
    <cellStyle name="Input 5 3 9 3 3 2 2" xfId="27210"/>
    <cellStyle name="Input 5 3 9 3 3 3" xfId="27211"/>
    <cellStyle name="Input 5 3 9 3 4" xfId="27212"/>
    <cellStyle name="Input 5 3 9 3 5" xfId="27213"/>
    <cellStyle name="Input 5 3 9 4" xfId="27214"/>
    <cellStyle name="Input 5 3 9 4 2" xfId="27215"/>
    <cellStyle name="Input 5 3 9 4 2 2" xfId="27216"/>
    <cellStyle name="Input 5 3 9 4 3" xfId="27217"/>
    <cellStyle name="Input 5 3 9 4 3 2" xfId="27218"/>
    <cellStyle name="Input 5 3 9 4 3 2 2" xfId="27219"/>
    <cellStyle name="Input 5 3 9 4 3 3" xfId="27220"/>
    <cellStyle name="Input 5 3 9 4 4" xfId="27221"/>
    <cellStyle name="Input 5 3 9 4 5" xfId="27222"/>
    <cellStyle name="Input 5 3 9 5" xfId="27223"/>
    <cellStyle name="Input 5 3 9 5 2" xfId="27224"/>
    <cellStyle name="Input 5 3 9 5 2 2" xfId="27225"/>
    <cellStyle name="Input 5 3 9 5 3" xfId="27226"/>
    <cellStyle name="Input 5 3 9 5 3 2" xfId="27227"/>
    <cellStyle name="Input 5 3 9 5 3 2 2" xfId="27228"/>
    <cellStyle name="Input 5 3 9 5 3 3" xfId="27229"/>
    <cellStyle name="Input 5 3 9 5 4" xfId="27230"/>
    <cellStyle name="Input 5 3 9 5 5" xfId="27231"/>
    <cellStyle name="Input 5 3 9 6" xfId="27232"/>
    <cellStyle name="Input 5 3 9 6 2" xfId="27233"/>
    <cellStyle name="Input 5 3 9 6 2 2" xfId="27234"/>
    <cellStyle name="Input 5 3 9 6 3" xfId="27235"/>
    <cellStyle name="Input 5 3 9 6 3 2" xfId="27236"/>
    <cellStyle name="Input 5 3 9 6 3 2 2" xfId="27237"/>
    <cellStyle name="Input 5 3 9 6 3 3" xfId="27238"/>
    <cellStyle name="Input 5 3 9 6 4" xfId="27239"/>
    <cellStyle name="Input 5 3 9 6 5" xfId="27240"/>
    <cellStyle name="Input 5 3 9 7" xfId="27241"/>
    <cellStyle name="Input 5 3 9 7 2" xfId="27242"/>
    <cellStyle name="Input 5 3 9 8" xfId="27243"/>
    <cellStyle name="Input 5 3 9 8 2" xfId="27244"/>
    <cellStyle name="Input 5 3 9 8 2 2" xfId="27245"/>
    <cellStyle name="Input 5 3 9 8 3" xfId="27246"/>
    <cellStyle name="Input 5 3 9 9" xfId="27247"/>
    <cellStyle name="Input 5 3_Subsidy" xfId="27248"/>
    <cellStyle name="Input 5 4" xfId="27249"/>
    <cellStyle name="Input 5 4 10" xfId="27250"/>
    <cellStyle name="Input 5 4 10 2" xfId="27251"/>
    <cellStyle name="Input 5 4 10 2 2" xfId="27252"/>
    <cellStyle name="Input 5 4 10 2 2 2" xfId="27253"/>
    <cellStyle name="Input 5 4 10 2 3" xfId="27254"/>
    <cellStyle name="Input 5 4 10 2 3 2" xfId="27255"/>
    <cellStyle name="Input 5 4 10 2 3 2 2" xfId="27256"/>
    <cellStyle name="Input 5 4 10 2 3 3" xfId="27257"/>
    <cellStyle name="Input 5 4 10 2 4" xfId="27258"/>
    <cellStyle name="Input 5 4 10 2 5" xfId="27259"/>
    <cellStyle name="Input 5 4 10 3" xfId="27260"/>
    <cellStyle name="Input 5 4 10 3 2" xfId="27261"/>
    <cellStyle name="Input 5 4 10 4" xfId="27262"/>
    <cellStyle name="Input 5 4 10 4 2" xfId="27263"/>
    <cellStyle name="Input 5 4 10 4 2 2" xfId="27264"/>
    <cellStyle name="Input 5 4 10 4 3" xfId="27265"/>
    <cellStyle name="Input 5 4 10 5" xfId="27266"/>
    <cellStyle name="Input 5 4 10 6" xfId="27267"/>
    <cellStyle name="Input 5 4 11" xfId="27268"/>
    <cellStyle name="Input 5 4 11 2" xfId="27269"/>
    <cellStyle name="Input 5 4 11 2 2" xfId="27270"/>
    <cellStyle name="Input 5 4 11 3" xfId="27271"/>
    <cellStyle name="Input 5 4 11 3 2" xfId="27272"/>
    <cellStyle name="Input 5 4 11 3 2 2" xfId="27273"/>
    <cellStyle name="Input 5 4 11 3 3" xfId="27274"/>
    <cellStyle name="Input 5 4 11 4" xfId="27275"/>
    <cellStyle name="Input 5 4 11 5" xfId="27276"/>
    <cellStyle name="Input 5 4 12" xfId="27277"/>
    <cellStyle name="Input 5 4 12 2" xfId="27278"/>
    <cellStyle name="Input 5 4 12 2 2" xfId="27279"/>
    <cellStyle name="Input 5 4 12 3" xfId="27280"/>
    <cellStyle name="Input 5 4 12 3 2" xfId="27281"/>
    <cellStyle name="Input 5 4 12 3 2 2" xfId="27282"/>
    <cellStyle name="Input 5 4 12 3 3" xfId="27283"/>
    <cellStyle name="Input 5 4 12 4" xfId="27284"/>
    <cellStyle name="Input 5 4 12 5" xfId="27285"/>
    <cellStyle name="Input 5 4 13" xfId="27286"/>
    <cellStyle name="Input 5 4 13 2" xfId="27287"/>
    <cellStyle name="Input 5 4 13 2 2" xfId="27288"/>
    <cellStyle name="Input 5 4 13 3" xfId="27289"/>
    <cellStyle name="Input 5 4 13 3 2" xfId="27290"/>
    <cellStyle name="Input 5 4 13 3 2 2" xfId="27291"/>
    <cellStyle name="Input 5 4 13 3 3" xfId="27292"/>
    <cellStyle name="Input 5 4 13 4" xfId="27293"/>
    <cellStyle name="Input 5 4 13 5" xfId="27294"/>
    <cellStyle name="Input 5 4 14" xfId="27295"/>
    <cellStyle name="Input 5 4 14 2" xfId="27296"/>
    <cellStyle name="Input 5 4 14 2 2" xfId="27297"/>
    <cellStyle name="Input 5 4 14 3" xfId="27298"/>
    <cellStyle name="Input 5 4 14 3 2" xfId="27299"/>
    <cellStyle name="Input 5 4 14 3 2 2" xfId="27300"/>
    <cellStyle name="Input 5 4 14 3 3" xfId="27301"/>
    <cellStyle name="Input 5 4 14 4" xfId="27302"/>
    <cellStyle name="Input 5 4 14 5" xfId="27303"/>
    <cellStyle name="Input 5 4 15" xfId="27304"/>
    <cellStyle name="Input 5 4 15 2" xfId="27305"/>
    <cellStyle name="Input 5 4 16" xfId="27306"/>
    <cellStyle name="Input 5 4 16 2" xfId="27307"/>
    <cellStyle name="Input 5 4 16 2 2" xfId="27308"/>
    <cellStyle name="Input 5 4 16 3" xfId="27309"/>
    <cellStyle name="Input 5 4 17" xfId="27310"/>
    <cellStyle name="Input 5 4 18" xfId="27311"/>
    <cellStyle name="Input 5 4 2" xfId="27312"/>
    <cellStyle name="Input 5 4 2 10" xfId="27313"/>
    <cellStyle name="Input 5 4 2 10 2" xfId="27314"/>
    <cellStyle name="Input 5 4 2 10 2 2" xfId="27315"/>
    <cellStyle name="Input 5 4 2 10 3" xfId="27316"/>
    <cellStyle name="Input 5 4 2 11" xfId="27317"/>
    <cellStyle name="Input 5 4 2 12" xfId="27318"/>
    <cellStyle name="Input 5 4 2 2" xfId="27319"/>
    <cellStyle name="Input 5 4 2 2 10" xfId="27320"/>
    <cellStyle name="Input 5 4 2 2 11" xfId="27321"/>
    <cellStyle name="Input 5 4 2 2 2" xfId="27322"/>
    <cellStyle name="Input 5 4 2 2 2 10" xfId="27323"/>
    <cellStyle name="Input 5 4 2 2 2 2" xfId="27324"/>
    <cellStyle name="Input 5 4 2 2 2 2 2" xfId="27325"/>
    <cellStyle name="Input 5 4 2 2 2 2 2 2" xfId="27326"/>
    <cellStyle name="Input 5 4 2 2 2 2 3" xfId="27327"/>
    <cellStyle name="Input 5 4 2 2 2 2 3 2" xfId="27328"/>
    <cellStyle name="Input 5 4 2 2 2 2 3 2 2" xfId="27329"/>
    <cellStyle name="Input 5 4 2 2 2 2 3 3" xfId="27330"/>
    <cellStyle name="Input 5 4 2 2 2 2 4" xfId="27331"/>
    <cellStyle name="Input 5 4 2 2 2 2 5" xfId="27332"/>
    <cellStyle name="Input 5 4 2 2 2 3" xfId="27333"/>
    <cellStyle name="Input 5 4 2 2 2 3 2" xfId="27334"/>
    <cellStyle name="Input 5 4 2 2 2 3 2 2" xfId="27335"/>
    <cellStyle name="Input 5 4 2 2 2 3 3" xfId="27336"/>
    <cellStyle name="Input 5 4 2 2 2 3 3 2" xfId="27337"/>
    <cellStyle name="Input 5 4 2 2 2 3 3 2 2" xfId="27338"/>
    <cellStyle name="Input 5 4 2 2 2 3 3 3" xfId="27339"/>
    <cellStyle name="Input 5 4 2 2 2 3 4" xfId="27340"/>
    <cellStyle name="Input 5 4 2 2 2 3 5" xfId="27341"/>
    <cellStyle name="Input 5 4 2 2 2 4" xfId="27342"/>
    <cellStyle name="Input 5 4 2 2 2 4 2" xfId="27343"/>
    <cellStyle name="Input 5 4 2 2 2 4 2 2" xfId="27344"/>
    <cellStyle name="Input 5 4 2 2 2 4 3" xfId="27345"/>
    <cellStyle name="Input 5 4 2 2 2 4 3 2" xfId="27346"/>
    <cellStyle name="Input 5 4 2 2 2 4 3 2 2" xfId="27347"/>
    <cellStyle name="Input 5 4 2 2 2 4 3 3" xfId="27348"/>
    <cellStyle name="Input 5 4 2 2 2 4 4" xfId="27349"/>
    <cellStyle name="Input 5 4 2 2 2 4 5" xfId="27350"/>
    <cellStyle name="Input 5 4 2 2 2 5" xfId="27351"/>
    <cellStyle name="Input 5 4 2 2 2 5 2" xfId="27352"/>
    <cellStyle name="Input 5 4 2 2 2 5 2 2" xfId="27353"/>
    <cellStyle name="Input 5 4 2 2 2 5 3" xfId="27354"/>
    <cellStyle name="Input 5 4 2 2 2 5 3 2" xfId="27355"/>
    <cellStyle name="Input 5 4 2 2 2 5 3 2 2" xfId="27356"/>
    <cellStyle name="Input 5 4 2 2 2 5 3 3" xfId="27357"/>
    <cellStyle name="Input 5 4 2 2 2 5 4" xfId="27358"/>
    <cellStyle name="Input 5 4 2 2 2 5 5" xfId="27359"/>
    <cellStyle name="Input 5 4 2 2 2 6" xfId="27360"/>
    <cellStyle name="Input 5 4 2 2 2 6 2" xfId="27361"/>
    <cellStyle name="Input 5 4 2 2 2 6 2 2" xfId="27362"/>
    <cellStyle name="Input 5 4 2 2 2 6 3" xfId="27363"/>
    <cellStyle name="Input 5 4 2 2 2 6 3 2" xfId="27364"/>
    <cellStyle name="Input 5 4 2 2 2 6 3 2 2" xfId="27365"/>
    <cellStyle name="Input 5 4 2 2 2 6 3 3" xfId="27366"/>
    <cellStyle name="Input 5 4 2 2 2 6 4" xfId="27367"/>
    <cellStyle name="Input 5 4 2 2 2 6 5" xfId="27368"/>
    <cellStyle name="Input 5 4 2 2 2 7" xfId="27369"/>
    <cellStyle name="Input 5 4 2 2 2 7 2" xfId="27370"/>
    <cellStyle name="Input 5 4 2 2 2 8" xfId="27371"/>
    <cellStyle name="Input 5 4 2 2 2 8 2" xfId="27372"/>
    <cellStyle name="Input 5 4 2 2 2 8 2 2" xfId="27373"/>
    <cellStyle name="Input 5 4 2 2 2 8 3" xfId="27374"/>
    <cellStyle name="Input 5 4 2 2 2 9" xfId="27375"/>
    <cellStyle name="Input 5 4 2 2 3" xfId="27376"/>
    <cellStyle name="Input 5 4 2 2 3 2" xfId="27377"/>
    <cellStyle name="Input 5 4 2 2 3 2 2" xfId="27378"/>
    <cellStyle name="Input 5 4 2 2 3 2 2 2" xfId="27379"/>
    <cellStyle name="Input 5 4 2 2 3 2 3" xfId="27380"/>
    <cellStyle name="Input 5 4 2 2 3 2 3 2" xfId="27381"/>
    <cellStyle name="Input 5 4 2 2 3 2 3 2 2" xfId="27382"/>
    <cellStyle name="Input 5 4 2 2 3 2 3 3" xfId="27383"/>
    <cellStyle name="Input 5 4 2 2 3 2 4" xfId="27384"/>
    <cellStyle name="Input 5 4 2 2 3 2 5" xfId="27385"/>
    <cellStyle name="Input 5 4 2 2 3 3" xfId="27386"/>
    <cellStyle name="Input 5 4 2 2 3 3 2" xfId="27387"/>
    <cellStyle name="Input 5 4 2 2 3 4" xfId="27388"/>
    <cellStyle name="Input 5 4 2 2 3 4 2" xfId="27389"/>
    <cellStyle name="Input 5 4 2 2 3 4 2 2" xfId="27390"/>
    <cellStyle name="Input 5 4 2 2 3 4 3" xfId="27391"/>
    <cellStyle name="Input 5 4 2 2 3 5" xfId="27392"/>
    <cellStyle name="Input 5 4 2 2 3 6" xfId="27393"/>
    <cellStyle name="Input 5 4 2 2 4" xfId="27394"/>
    <cellStyle name="Input 5 4 2 2 4 2" xfId="27395"/>
    <cellStyle name="Input 5 4 2 2 4 2 2" xfId="27396"/>
    <cellStyle name="Input 5 4 2 2 4 3" xfId="27397"/>
    <cellStyle name="Input 5 4 2 2 4 3 2" xfId="27398"/>
    <cellStyle name="Input 5 4 2 2 4 3 2 2" xfId="27399"/>
    <cellStyle name="Input 5 4 2 2 4 3 3" xfId="27400"/>
    <cellStyle name="Input 5 4 2 2 4 4" xfId="27401"/>
    <cellStyle name="Input 5 4 2 2 4 5" xfId="27402"/>
    <cellStyle name="Input 5 4 2 2 5" xfId="27403"/>
    <cellStyle name="Input 5 4 2 2 5 2" xfId="27404"/>
    <cellStyle name="Input 5 4 2 2 5 2 2" xfId="27405"/>
    <cellStyle name="Input 5 4 2 2 5 3" xfId="27406"/>
    <cellStyle name="Input 5 4 2 2 5 3 2" xfId="27407"/>
    <cellStyle name="Input 5 4 2 2 5 3 2 2" xfId="27408"/>
    <cellStyle name="Input 5 4 2 2 5 3 3" xfId="27409"/>
    <cellStyle name="Input 5 4 2 2 5 4" xfId="27410"/>
    <cellStyle name="Input 5 4 2 2 5 5" xfId="27411"/>
    <cellStyle name="Input 5 4 2 2 6" xfId="27412"/>
    <cellStyle name="Input 5 4 2 2 6 2" xfId="27413"/>
    <cellStyle name="Input 5 4 2 2 6 2 2" xfId="27414"/>
    <cellStyle name="Input 5 4 2 2 6 3" xfId="27415"/>
    <cellStyle name="Input 5 4 2 2 6 3 2" xfId="27416"/>
    <cellStyle name="Input 5 4 2 2 6 3 2 2" xfId="27417"/>
    <cellStyle name="Input 5 4 2 2 6 3 3" xfId="27418"/>
    <cellStyle name="Input 5 4 2 2 6 4" xfId="27419"/>
    <cellStyle name="Input 5 4 2 2 6 5" xfId="27420"/>
    <cellStyle name="Input 5 4 2 2 7" xfId="27421"/>
    <cellStyle name="Input 5 4 2 2 7 2" xfId="27422"/>
    <cellStyle name="Input 5 4 2 2 7 2 2" xfId="27423"/>
    <cellStyle name="Input 5 4 2 2 7 3" xfId="27424"/>
    <cellStyle name="Input 5 4 2 2 7 3 2" xfId="27425"/>
    <cellStyle name="Input 5 4 2 2 7 3 2 2" xfId="27426"/>
    <cellStyle name="Input 5 4 2 2 7 3 3" xfId="27427"/>
    <cellStyle name="Input 5 4 2 2 7 4" xfId="27428"/>
    <cellStyle name="Input 5 4 2 2 7 5" xfId="27429"/>
    <cellStyle name="Input 5 4 2 2 8" xfId="27430"/>
    <cellStyle name="Input 5 4 2 2 8 2" xfId="27431"/>
    <cellStyle name="Input 5 4 2 2 9" xfId="27432"/>
    <cellStyle name="Input 5 4 2 2 9 2" xfId="27433"/>
    <cellStyle name="Input 5 4 2 2 9 2 2" xfId="27434"/>
    <cellStyle name="Input 5 4 2 2 9 3" xfId="27435"/>
    <cellStyle name="Input 5 4 2 3" xfId="27436"/>
    <cellStyle name="Input 5 4 2 3 10" xfId="27437"/>
    <cellStyle name="Input 5 4 2 3 2" xfId="27438"/>
    <cellStyle name="Input 5 4 2 3 2 2" xfId="27439"/>
    <cellStyle name="Input 5 4 2 3 2 2 2" xfId="27440"/>
    <cellStyle name="Input 5 4 2 3 2 3" xfId="27441"/>
    <cellStyle name="Input 5 4 2 3 2 3 2" xfId="27442"/>
    <cellStyle name="Input 5 4 2 3 2 3 2 2" xfId="27443"/>
    <cellStyle name="Input 5 4 2 3 2 3 3" xfId="27444"/>
    <cellStyle name="Input 5 4 2 3 2 4" xfId="27445"/>
    <cellStyle name="Input 5 4 2 3 2 5" xfId="27446"/>
    <cellStyle name="Input 5 4 2 3 3" xfId="27447"/>
    <cellStyle name="Input 5 4 2 3 3 2" xfId="27448"/>
    <cellStyle name="Input 5 4 2 3 3 2 2" xfId="27449"/>
    <cellStyle name="Input 5 4 2 3 3 3" xfId="27450"/>
    <cellStyle name="Input 5 4 2 3 3 3 2" xfId="27451"/>
    <cellStyle name="Input 5 4 2 3 3 3 2 2" xfId="27452"/>
    <cellStyle name="Input 5 4 2 3 3 3 3" xfId="27453"/>
    <cellStyle name="Input 5 4 2 3 3 4" xfId="27454"/>
    <cellStyle name="Input 5 4 2 3 3 5" xfId="27455"/>
    <cellStyle name="Input 5 4 2 3 4" xfId="27456"/>
    <cellStyle name="Input 5 4 2 3 4 2" xfId="27457"/>
    <cellStyle name="Input 5 4 2 3 4 2 2" xfId="27458"/>
    <cellStyle name="Input 5 4 2 3 4 3" xfId="27459"/>
    <cellStyle name="Input 5 4 2 3 4 3 2" xfId="27460"/>
    <cellStyle name="Input 5 4 2 3 4 3 2 2" xfId="27461"/>
    <cellStyle name="Input 5 4 2 3 4 3 3" xfId="27462"/>
    <cellStyle name="Input 5 4 2 3 4 4" xfId="27463"/>
    <cellStyle name="Input 5 4 2 3 4 5" xfId="27464"/>
    <cellStyle name="Input 5 4 2 3 5" xfId="27465"/>
    <cellStyle name="Input 5 4 2 3 5 2" xfId="27466"/>
    <cellStyle name="Input 5 4 2 3 5 2 2" xfId="27467"/>
    <cellStyle name="Input 5 4 2 3 5 3" xfId="27468"/>
    <cellStyle name="Input 5 4 2 3 5 3 2" xfId="27469"/>
    <cellStyle name="Input 5 4 2 3 5 3 2 2" xfId="27470"/>
    <cellStyle name="Input 5 4 2 3 5 3 3" xfId="27471"/>
    <cellStyle name="Input 5 4 2 3 5 4" xfId="27472"/>
    <cellStyle name="Input 5 4 2 3 5 5" xfId="27473"/>
    <cellStyle name="Input 5 4 2 3 6" xfId="27474"/>
    <cellStyle name="Input 5 4 2 3 6 2" xfId="27475"/>
    <cellStyle name="Input 5 4 2 3 6 2 2" xfId="27476"/>
    <cellStyle name="Input 5 4 2 3 6 3" xfId="27477"/>
    <cellStyle name="Input 5 4 2 3 6 3 2" xfId="27478"/>
    <cellStyle name="Input 5 4 2 3 6 3 2 2" xfId="27479"/>
    <cellStyle name="Input 5 4 2 3 6 3 3" xfId="27480"/>
    <cellStyle name="Input 5 4 2 3 6 4" xfId="27481"/>
    <cellStyle name="Input 5 4 2 3 6 5" xfId="27482"/>
    <cellStyle name="Input 5 4 2 3 7" xfId="27483"/>
    <cellStyle name="Input 5 4 2 3 7 2" xfId="27484"/>
    <cellStyle name="Input 5 4 2 3 8" xfId="27485"/>
    <cellStyle name="Input 5 4 2 3 8 2" xfId="27486"/>
    <cellStyle name="Input 5 4 2 3 8 2 2" xfId="27487"/>
    <cellStyle name="Input 5 4 2 3 8 3" xfId="27488"/>
    <cellStyle name="Input 5 4 2 3 9" xfId="27489"/>
    <cellStyle name="Input 5 4 2 4" xfId="27490"/>
    <cellStyle name="Input 5 4 2 4 2" xfId="27491"/>
    <cellStyle name="Input 5 4 2 4 2 2" xfId="27492"/>
    <cellStyle name="Input 5 4 2 4 2 2 2" xfId="27493"/>
    <cellStyle name="Input 5 4 2 4 2 3" xfId="27494"/>
    <cellStyle name="Input 5 4 2 4 2 3 2" xfId="27495"/>
    <cellStyle name="Input 5 4 2 4 2 3 2 2" xfId="27496"/>
    <cellStyle name="Input 5 4 2 4 2 3 3" xfId="27497"/>
    <cellStyle name="Input 5 4 2 4 2 4" xfId="27498"/>
    <cellStyle name="Input 5 4 2 4 2 5" xfId="27499"/>
    <cellStyle name="Input 5 4 2 4 3" xfId="27500"/>
    <cellStyle name="Input 5 4 2 4 3 2" xfId="27501"/>
    <cellStyle name="Input 5 4 2 4 4" xfId="27502"/>
    <cellStyle name="Input 5 4 2 4 4 2" xfId="27503"/>
    <cellStyle name="Input 5 4 2 4 4 2 2" xfId="27504"/>
    <cellStyle name="Input 5 4 2 4 4 3" xfId="27505"/>
    <cellStyle name="Input 5 4 2 4 5" xfId="27506"/>
    <cellStyle name="Input 5 4 2 4 6" xfId="27507"/>
    <cellStyle name="Input 5 4 2 5" xfId="27508"/>
    <cellStyle name="Input 5 4 2 5 2" xfId="27509"/>
    <cellStyle name="Input 5 4 2 5 2 2" xfId="27510"/>
    <cellStyle name="Input 5 4 2 5 3" xfId="27511"/>
    <cellStyle name="Input 5 4 2 5 3 2" xfId="27512"/>
    <cellStyle name="Input 5 4 2 5 3 2 2" xfId="27513"/>
    <cellStyle name="Input 5 4 2 5 3 3" xfId="27514"/>
    <cellStyle name="Input 5 4 2 5 4" xfId="27515"/>
    <cellStyle name="Input 5 4 2 5 5" xfId="27516"/>
    <cellStyle name="Input 5 4 2 6" xfId="27517"/>
    <cellStyle name="Input 5 4 2 6 2" xfId="27518"/>
    <cellStyle name="Input 5 4 2 6 2 2" xfId="27519"/>
    <cellStyle name="Input 5 4 2 6 3" xfId="27520"/>
    <cellStyle name="Input 5 4 2 6 3 2" xfId="27521"/>
    <cellStyle name="Input 5 4 2 6 3 2 2" xfId="27522"/>
    <cellStyle name="Input 5 4 2 6 3 3" xfId="27523"/>
    <cellStyle name="Input 5 4 2 6 4" xfId="27524"/>
    <cellStyle name="Input 5 4 2 6 5" xfId="27525"/>
    <cellStyle name="Input 5 4 2 7" xfId="27526"/>
    <cellStyle name="Input 5 4 2 7 2" xfId="27527"/>
    <cellStyle name="Input 5 4 2 7 2 2" xfId="27528"/>
    <cellStyle name="Input 5 4 2 7 3" xfId="27529"/>
    <cellStyle name="Input 5 4 2 7 3 2" xfId="27530"/>
    <cellStyle name="Input 5 4 2 7 3 2 2" xfId="27531"/>
    <cellStyle name="Input 5 4 2 7 3 3" xfId="27532"/>
    <cellStyle name="Input 5 4 2 7 4" xfId="27533"/>
    <cellStyle name="Input 5 4 2 7 5" xfId="27534"/>
    <cellStyle name="Input 5 4 2 8" xfId="27535"/>
    <cellStyle name="Input 5 4 2 8 2" xfId="27536"/>
    <cellStyle name="Input 5 4 2 8 2 2" xfId="27537"/>
    <cellStyle name="Input 5 4 2 8 3" xfId="27538"/>
    <cellStyle name="Input 5 4 2 8 3 2" xfId="27539"/>
    <cellStyle name="Input 5 4 2 8 3 2 2" xfId="27540"/>
    <cellStyle name="Input 5 4 2 8 3 3" xfId="27541"/>
    <cellStyle name="Input 5 4 2 8 4" xfId="27542"/>
    <cellStyle name="Input 5 4 2 8 5" xfId="27543"/>
    <cellStyle name="Input 5 4 2 9" xfId="27544"/>
    <cellStyle name="Input 5 4 2 9 2" xfId="27545"/>
    <cellStyle name="Input 5 4 2_Subsidy" xfId="27546"/>
    <cellStyle name="Input 5 4 3" xfId="27547"/>
    <cellStyle name="Input 5 4 3 10" xfId="27548"/>
    <cellStyle name="Input 5 4 3 11" xfId="27549"/>
    <cellStyle name="Input 5 4 3 2" xfId="27550"/>
    <cellStyle name="Input 5 4 3 2 10" xfId="27551"/>
    <cellStyle name="Input 5 4 3 2 2" xfId="27552"/>
    <cellStyle name="Input 5 4 3 2 2 2" xfId="27553"/>
    <cellStyle name="Input 5 4 3 2 2 2 2" xfId="27554"/>
    <cellStyle name="Input 5 4 3 2 2 3" xfId="27555"/>
    <cellStyle name="Input 5 4 3 2 2 3 2" xfId="27556"/>
    <cellStyle name="Input 5 4 3 2 2 3 2 2" xfId="27557"/>
    <cellStyle name="Input 5 4 3 2 2 3 3" xfId="27558"/>
    <cellStyle name="Input 5 4 3 2 2 4" xfId="27559"/>
    <cellStyle name="Input 5 4 3 2 2 5" xfId="27560"/>
    <cellStyle name="Input 5 4 3 2 3" xfId="27561"/>
    <cellStyle name="Input 5 4 3 2 3 2" xfId="27562"/>
    <cellStyle name="Input 5 4 3 2 3 2 2" xfId="27563"/>
    <cellStyle name="Input 5 4 3 2 3 3" xfId="27564"/>
    <cellStyle name="Input 5 4 3 2 3 3 2" xfId="27565"/>
    <cellStyle name="Input 5 4 3 2 3 3 2 2" xfId="27566"/>
    <cellStyle name="Input 5 4 3 2 3 3 3" xfId="27567"/>
    <cellStyle name="Input 5 4 3 2 3 4" xfId="27568"/>
    <cellStyle name="Input 5 4 3 2 3 5" xfId="27569"/>
    <cellStyle name="Input 5 4 3 2 4" xfId="27570"/>
    <cellStyle name="Input 5 4 3 2 4 2" xfId="27571"/>
    <cellStyle name="Input 5 4 3 2 4 2 2" xfId="27572"/>
    <cellStyle name="Input 5 4 3 2 4 3" xfId="27573"/>
    <cellStyle name="Input 5 4 3 2 4 3 2" xfId="27574"/>
    <cellStyle name="Input 5 4 3 2 4 3 2 2" xfId="27575"/>
    <cellStyle name="Input 5 4 3 2 4 3 3" xfId="27576"/>
    <cellStyle name="Input 5 4 3 2 4 4" xfId="27577"/>
    <cellStyle name="Input 5 4 3 2 4 5" xfId="27578"/>
    <cellStyle name="Input 5 4 3 2 5" xfId="27579"/>
    <cellStyle name="Input 5 4 3 2 5 2" xfId="27580"/>
    <cellStyle name="Input 5 4 3 2 5 2 2" xfId="27581"/>
    <cellStyle name="Input 5 4 3 2 5 3" xfId="27582"/>
    <cellStyle name="Input 5 4 3 2 5 3 2" xfId="27583"/>
    <cellStyle name="Input 5 4 3 2 5 3 2 2" xfId="27584"/>
    <cellStyle name="Input 5 4 3 2 5 3 3" xfId="27585"/>
    <cellStyle name="Input 5 4 3 2 5 4" xfId="27586"/>
    <cellStyle name="Input 5 4 3 2 5 5" xfId="27587"/>
    <cellStyle name="Input 5 4 3 2 6" xfId="27588"/>
    <cellStyle name="Input 5 4 3 2 6 2" xfId="27589"/>
    <cellStyle name="Input 5 4 3 2 6 2 2" xfId="27590"/>
    <cellStyle name="Input 5 4 3 2 6 3" xfId="27591"/>
    <cellStyle name="Input 5 4 3 2 6 3 2" xfId="27592"/>
    <cellStyle name="Input 5 4 3 2 6 3 2 2" xfId="27593"/>
    <cellStyle name="Input 5 4 3 2 6 3 3" xfId="27594"/>
    <cellStyle name="Input 5 4 3 2 6 4" xfId="27595"/>
    <cellStyle name="Input 5 4 3 2 6 5" xfId="27596"/>
    <cellStyle name="Input 5 4 3 2 7" xfId="27597"/>
    <cellStyle name="Input 5 4 3 2 7 2" xfId="27598"/>
    <cellStyle name="Input 5 4 3 2 8" xfId="27599"/>
    <cellStyle name="Input 5 4 3 2 8 2" xfId="27600"/>
    <cellStyle name="Input 5 4 3 2 8 2 2" xfId="27601"/>
    <cellStyle name="Input 5 4 3 2 8 3" xfId="27602"/>
    <cellStyle name="Input 5 4 3 2 9" xfId="27603"/>
    <cellStyle name="Input 5 4 3 3" xfId="27604"/>
    <cellStyle name="Input 5 4 3 3 2" xfId="27605"/>
    <cellStyle name="Input 5 4 3 3 2 2" xfId="27606"/>
    <cellStyle name="Input 5 4 3 3 2 2 2" xfId="27607"/>
    <cellStyle name="Input 5 4 3 3 2 3" xfId="27608"/>
    <cellStyle name="Input 5 4 3 3 2 3 2" xfId="27609"/>
    <cellStyle name="Input 5 4 3 3 2 3 2 2" xfId="27610"/>
    <cellStyle name="Input 5 4 3 3 2 3 3" xfId="27611"/>
    <cellStyle name="Input 5 4 3 3 2 4" xfId="27612"/>
    <cellStyle name="Input 5 4 3 3 2 5" xfId="27613"/>
    <cellStyle name="Input 5 4 3 3 3" xfId="27614"/>
    <cellStyle name="Input 5 4 3 3 3 2" xfId="27615"/>
    <cellStyle name="Input 5 4 3 3 4" xfId="27616"/>
    <cellStyle name="Input 5 4 3 3 4 2" xfId="27617"/>
    <cellStyle name="Input 5 4 3 3 4 2 2" xfId="27618"/>
    <cellStyle name="Input 5 4 3 3 4 3" xfId="27619"/>
    <cellStyle name="Input 5 4 3 3 5" xfId="27620"/>
    <cellStyle name="Input 5 4 3 3 6" xfId="27621"/>
    <cellStyle name="Input 5 4 3 4" xfId="27622"/>
    <cellStyle name="Input 5 4 3 4 2" xfId="27623"/>
    <cellStyle name="Input 5 4 3 4 2 2" xfId="27624"/>
    <cellStyle name="Input 5 4 3 4 3" xfId="27625"/>
    <cellStyle name="Input 5 4 3 4 3 2" xfId="27626"/>
    <cellStyle name="Input 5 4 3 4 3 2 2" xfId="27627"/>
    <cellStyle name="Input 5 4 3 4 3 3" xfId="27628"/>
    <cellStyle name="Input 5 4 3 4 4" xfId="27629"/>
    <cellStyle name="Input 5 4 3 4 5" xfId="27630"/>
    <cellStyle name="Input 5 4 3 5" xfId="27631"/>
    <cellStyle name="Input 5 4 3 5 2" xfId="27632"/>
    <cellStyle name="Input 5 4 3 5 2 2" xfId="27633"/>
    <cellStyle name="Input 5 4 3 5 3" xfId="27634"/>
    <cellStyle name="Input 5 4 3 5 3 2" xfId="27635"/>
    <cellStyle name="Input 5 4 3 5 3 2 2" xfId="27636"/>
    <cellStyle name="Input 5 4 3 5 3 3" xfId="27637"/>
    <cellStyle name="Input 5 4 3 5 4" xfId="27638"/>
    <cellStyle name="Input 5 4 3 5 5" xfId="27639"/>
    <cellStyle name="Input 5 4 3 6" xfId="27640"/>
    <cellStyle name="Input 5 4 3 6 2" xfId="27641"/>
    <cellStyle name="Input 5 4 3 6 2 2" xfId="27642"/>
    <cellStyle name="Input 5 4 3 6 3" xfId="27643"/>
    <cellStyle name="Input 5 4 3 6 3 2" xfId="27644"/>
    <cellStyle name="Input 5 4 3 6 3 2 2" xfId="27645"/>
    <cellStyle name="Input 5 4 3 6 3 3" xfId="27646"/>
    <cellStyle name="Input 5 4 3 6 4" xfId="27647"/>
    <cellStyle name="Input 5 4 3 6 5" xfId="27648"/>
    <cellStyle name="Input 5 4 3 7" xfId="27649"/>
    <cellStyle name="Input 5 4 3 7 2" xfId="27650"/>
    <cellStyle name="Input 5 4 3 7 2 2" xfId="27651"/>
    <cellStyle name="Input 5 4 3 7 3" xfId="27652"/>
    <cellStyle name="Input 5 4 3 7 3 2" xfId="27653"/>
    <cellStyle name="Input 5 4 3 7 3 2 2" xfId="27654"/>
    <cellStyle name="Input 5 4 3 7 3 3" xfId="27655"/>
    <cellStyle name="Input 5 4 3 7 4" xfId="27656"/>
    <cellStyle name="Input 5 4 3 7 5" xfId="27657"/>
    <cellStyle name="Input 5 4 3 8" xfId="27658"/>
    <cellStyle name="Input 5 4 3 8 2" xfId="27659"/>
    <cellStyle name="Input 5 4 3 9" xfId="27660"/>
    <cellStyle name="Input 5 4 3 9 2" xfId="27661"/>
    <cellStyle name="Input 5 4 3 9 2 2" xfId="27662"/>
    <cellStyle name="Input 5 4 3 9 3" xfId="27663"/>
    <cellStyle name="Input 5 4 4" xfId="27664"/>
    <cellStyle name="Input 5 4 4 10" xfId="27665"/>
    <cellStyle name="Input 5 4 4 11" xfId="27666"/>
    <cellStyle name="Input 5 4 4 2" xfId="27667"/>
    <cellStyle name="Input 5 4 4 2 10" xfId="27668"/>
    <cellStyle name="Input 5 4 4 2 2" xfId="27669"/>
    <cellStyle name="Input 5 4 4 2 2 2" xfId="27670"/>
    <cellStyle name="Input 5 4 4 2 2 2 2" xfId="27671"/>
    <cellStyle name="Input 5 4 4 2 2 3" xfId="27672"/>
    <cellStyle name="Input 5 4 4 2 2 3 2" xfId="27673"/>
    <cellStyle name="Input 5 4 4 2 2 3 2 2" xfId="27674"/>
    <cellStyle name="Input 5 4 4 2 2 3 3" xfId="27675"/>
    <cellStyle name="Input 5 4 4 2 2 4" xfId="27676"/>
    <cellStyle name="Input 5 4 4 2 2 5" xfId="27677"/>
    <cellStyle name="Input 5 4 4 2 3" xfId="27678"/>
    <cellStyle name="Input 5 4 4 2 3 2" xfId="27679"/>
    <cellStyle name="Input 5 4 4 2 3 2 2" xfId="27680"/>
    <cellStyle name="Input 5 4 4 2 3 3" xfId="27681"/>
    <cellStyle name="Input 5 4 4 2 3 3 2" xfId="27682"/>
    <cellStyle name="Input 5 4 4 2 3 3 2 2" xfId="27683"/>
    <cellStyle name="Input 5 4 4 2 3 3 3" xfId="27684"/>
    <cellStyle name="Input 5 4 4 2 3 4" xfId="27685"/>
    <cellStyle name="Input 5 4 4 2 3 5" xfId="27686"/>
    <cellStyle name="Input 5 4 4 2 4" xfId="27687"/>
    <cellStyle name="Input 5 4 4 2 4 2" xfId="27688"/>
    <cellStyle name="Input 5 4 4 2 4 2 2" xfId="27689"/>
    <cellStyle name="Input 5 4 4 2 4 3" xfId="27690"/>
    <cellStyle name="Input 5 4 4 2 4 3 2" xfId="27691"/>
    <cellStyle name="Input 5 4 4 2 4 3 2 2" xfId="27692"/>
    <cellStyle name="Input 5 4 4 2 4 3 3" xfId="27693"/>
    <cellStyle name="Input 5 4 4 2 4 4" xfId="27694"/>
    <cellStyle name="Input 5 4 4 2 4 5" xfId="27695"/>
    <cellStyle name="Input 5 4 4 2 5" xfId="27696"/>
    <cellStyle name="Input 5 4 4 2 5 2" xfId="27697"/>
    <cellStyle name="Input 5 4 4 2 5 2 2" xfId="27698"/>
    <cellStyle name="Input 5 4 4 2 5 3" xfId="27699"/>
    <cellStyle name="Input 5 4 4 2 5 3 2" xfId="27700"/>
    <cellStyle name="Input 5 4 4 2 5 3 2 2" xfId="27701"/>
    <cellStyle name="Input 5 4 4 2 5 3 3" xfId="27702"/>
    <cellStyle name="Input 5 4 4 2 5 4" xfId="27703"/>
    <cellStyle name="Input 5 4 4 2 5 5" xfId="27704"/>
    <cellStyle name="Input 5 4 4 2 6" xfId="27705"/>
    <cellStyle name="Input 5 4 4 2 6 2" xfId="27706"/>
    <cellStyle name="Input 5 4 4 2 6 2 2" xfId="27707"/>
    <cellStyle name="Input 5 4 4 2 6 3" xfId="27708"/>
    <cellStyle name="Input 5 4 4 2 6 3 2" xfId="27709"/>
    <cellStyle name="Input 5 4 4 2 6 3 2 2" xfId="27710"/>
    <cellStyle name="Input 5 4 4 2 6 3 3" xfId="27711"/>
    <cellStyle name="Input 5 4 4 2 6 4" xfId="27712"/>
    <cellStyle name="Input 5 4 4 2 6 5" xfId="27713"/>
    <cellStyle name="Input 5 4 4 2 7" xfId="27714"/>
    <cellStyle name="Input 5 4 4 2 7 2" xfId="27715"/>
    <cellStyle name="Input 5 4 4 2 8" xfId="27716"/>
    <cellStyle name="Input 5 4 4 2 8 2" xfId="27717"/>
    <cellStyle name="Input 5 4 4 2 8 2 2" xfId="27718"/>
    <cellStyle name="Input 5 4 4 2 8 3" xfId="27719"/>
    <cellStyle name="Input 5 4 4 2 9" xfId="27720"/>
    <cellStyle name="Input 5 4 4 3" xfId="27721"/>
    <cellStyle name="Input 5 4 4 3 2" xfId="27722"/>
    <cellStyle name="Input 5 4 4 3 2 2" xfId="27723"/>
    <cellStyle name="Input 5 4 4 3 2 2 2" xfId="27724"/>
    <cellStyle name="Input 5 4 4 3 2 3" xfId="27725"/>
    <cellStyle name="Input 5 4 4 3 2 3 2" xfId="27726"/>
    <cellStyle name="Input 5 4 4 3 2 3 2 2" xfId="27727"/>
    <cellStyle name="Input 5 4 4 3 2 3 3" xfId="27728"/>
    <cellStyle name="Input 5 4 4 3 2 4" xfId="27729"/>
    <cellStyle name="Input 5 4 4 3 2 5" xfId="27730"/>
    <cellStyle name="Input 5 4 4 3 3" xfId="27731"/>
    <cellStyle name="Input 5 4 4 3 3 2" xfId="27732"/>
    <cellStyle name="Input 5 4 4 3 4" xfId="27733"/>
    <cellStyle name="Input 5 4 4 3 4 2" xfId="27734"/>
    <cellStyle name="Input 5 4 4 3 4 2 2" xfId="27735"/>
    <cellStyle name="Input 5 4 4 3 4 3" xfId="27736"/>
    <cellStyle name="Input 5 4 4 3 5" xfId="27737"/>
    <cellStyle name="Input 5 4 4 3 6" xfId="27738"/>
    <cellStyle name="Input 5 4 4 4" xfId="27739"/>
    <cellStyle name="Input 5 4 4 4 2" xfId="27740"/>
    <cellStyle name="Input 5 4 4 4 2 2" xfId="27741"/>
    <cellStyle name="Input 5 4 4 4 3" xfId="27742"/>
    <cellStyle name="Input 5 4 4 4 3 2" xfId="27743"/>
    <cellStyle name="Input 5 4 4 4 3 2 2" xfId="27744"/>
    <cellStyle name="Input 5 4 4 4 3 3" xfId="27745"/>
    <cellStyle name="Input 5 4 4 4 4" xfId="27746"/>
    <cellStyle name="Input 5 4 4 4 5" xfId="27747"/>
    <cellStyle name="Input 5 4 4 5" xfId="27748"/>
    <cellStyle name="Input 5 4 4 5 2" xfId="27749"/>
    <cellStyle name="Input 5 4 4 5 2 2" xfId="27750"/>
    <cellStyle name="Input 5 4 4 5 3" xfId="27751"/>
    <cellStyle name="Input 5 4 4 5 3 2" xfId="27752"/>
    <cellStyle name="Input 5 4 4 5 3 2 2" xfId="27753"/>
    <cellStyle name="Input 5 4 4 5 3 3" xfId="27754"/>
    <cellStyle name="Input 5 4 4 5 4" xfId="27755"/>
    <cellStyle name="Input 5 4 4 5 5" xfId="27756"/>
    <cellStyle name="Input 5 4 4 6" xfId="27757"/>
    <cellStyle name="Input 5 4 4 6 2" xfId="27758"/>
    <cellStyle name="Input 5 4 4 6 2 2" xfId="27759"/>
    <cellStyle name="Input 5 4 4 6 3" xfId="27760"/>
    <cellStyle name="Input 5 4 4 6 3 2" xfId="27761"/>
    <cellStyle name="Input 5 4 4 6 3 2 2" xfId="27762"/>
    <cellStyle name="Input 5 4 4 6 3 3" xfId="27763"/>
    <cellStyle name="Input 5 4 4 6 4" xfId="27764"/>
    <cellStyle name="Input 5 4 4 6 5" xfId="27765"/>
    <cellStyle name="Input 5 4 4 7" xfId="27766"/>
    <cellStyle name="Input 5 4 4 7 2" xfId="27767"/>
    <cellStyle name="Input 5 4 4 7 2 2" xfId="27768"/>
    <cellStyle name="Input 5 4 4 7 3" xfId="27769"/>
    <cellStyle name="Input 5 4 4 7 3 2" xfId="27770"/>
    <cellStyle name="Input 5 4 4 7 3 2 2" xfId="27771"/>
    <cellStyle name="Input 5 4 4 7 3 3" xfId="27772"/>
    <cellStyle name="Input 5 4 4 7 4" xfId="27773"/>
    <cellStyle name="Input 5 4 4 7 5" xfId="27774"/>
    <cellStyle name="Input 5 4 4 8" xfId="27775"/>
    <cellStyle name="Input 5 4 4 8 2" xfId="27776"/>
    <cellStyle name="Input 5 4 4 9" xfId="27777"/>
    <cellStyle name="Input 5 4 4 9 2" xfId="27778"/>
    <cellStyle name="Input 5 4 4 9 2 2" xfId="27779"/>
    <cellStyle name="Input 5 4 4 9 3" xfId="27780"/>
    <cellStyle name="Input 5 4 5" xfId="27781"/>
    <cellStyle name="Input 5 4 5 10" xfId="27782"/>
    <cellStyle name="Input 5 4 5 11" xfId="27783"/>
    <cellStyle name="Input 5 4 5 2" xfId="27784"/>
    <cellStyle name="Input 5 4 5 2 10" xfId="27785"/>
    <cellStyle name="Input 5 4 5 2 2" xfId="27786"/>
    <cellStyle name="Input 5 4 5 2 2 2" xfId="27787"/>
    <cellStyle name="Input 5 4 5 2 2 2 2" xfId="27788"/>
    <cellStyle name="Input 5 4 5 2 2 3" xfId="27789"/>
    <cellStyle name="Input 5 4 5 2 2 3 2" xfId="27790"/>
    <cellStyle name="Input 5 4 5 2 2 3 2 2" xfId="27791"/>
    <cellStyle name="Input 5 4 5 2 2 3 3" xfId="27792"/>
    <cellStyle name="Input 5 4 5 2 2 4" xfId="27793"/>
    <cellStyle name="Input 5 4 5 2 2 5" xfId="27794"/>
    <cellStyle name="Input 5 4 5 2 3" xfId="27795"/>
    <cellStyle name="Input 5 4 5 2 3 2" xfId="27796"/>
    <cellStyle name="Input 5 4 5 2 3 2 2" xfId="27797"/>
    <cellStyle name="Input 5 4 5 2 3 3" xfId="27798"/>
    <cellStyle name="Input 5 4 5 2 3 3 2" xfId="27799"/>
    <cellStyle name="Input 5 4 5 2 3 3 2 2" xfId="27800"/>
    <cellStyle name="Input 5 4 5 2 3 3 3" xfId="27801"/>
    <cellStyle name="Input 5 4 5 2 3 4" xfId="27802"/>
    <cellStyle name="Input 5 4 5 2 3 5" xfId="27803"/>
    <cellStyle name="Input 5 4 5 2 4" xfId="27804"/>
    <cellStyle name="Input 5 4 5 2 4 2" xfId="27805"/>
    <cellStyle name="Input 5 4 5 2 4 2 2" xfId="27806"/>
    <cellStyle name="Input 5 4 5 2 4 3" xfId="27807"/>
    <cellStyle name="Input 5 4 5 2 4 3 2" xfId="27808"/>
    <cellStyle name="Input 5 4 5 2 4 3 2 2" xfId="27809"/>
    <cellStyle name="Input 5 4 5 2 4 3 3" xfId="27810"/>
    <cellStyle name="Input 5 4 5 2 4 4" xfId="27811"/>
    <cellStyle name="Input 5 4 5 2 4 5" xfId="27812"/>
    <cellStyle name="Input 5 4 5 2 5" xfId="27813"/>
    <cellStyle name="Input 5 4 5 2 5 2" xfId="27814"/>
    <cellStyle name="Input 5 4 5 2 5 2 2" xfId="27815"/>
    <cellStyle name="Input 5 4 5 2 5 3" xfId="27816"/>
    <cellStyle name="Input 5 4 5 2 5 3 2" xfId="27817"/>
    <cellStyle name="Input 5 4 5 2 5 3 2 2" xfId="27818"/>
    <cellStyle name="Input 5 4 5 2 5 3 3" xfId="27819"/>
    <cellStyle name="Input 5 4 5 2 5 4" xfId="27820"/>
    <cellStyle name="Input 5 4 5 2 5 5" xfId="27821"/>
    <cellStyle name="Input 5 4 5 2 6" xfId="27822"/>
    <cellStyle name="Input 5 4 5 2 6 2" xfId="27823"/>
    <cellStyle name="Input 5 4 5 2 6 2 2" xfId="27824"/>
    <cellStyle name="Input 5 4 5 2 6 3" xfId="27825"/>
    <cellStyle name="Input 5 4 5 2 6 3 2" xfId="27826"/>
    <cellStyle name="Input 5 4 5 2 6 3 2 2" xfId="27827"/>
    <cellStyle name="Input 5 4 5 2 6 3 3" xfId="27828"/>
    <cellStyle name="Input 5 4 5 2 6 4" xfId="27829"/>
    <cellStyle name="Input 5 4 5 2 6 5" xfId="27830"/>
    <cellStyle name="Input 5 4 5 2 7" xfId="27831"/>
    <cellStyle name="Input 5 4 5 2 7 2" xfId="27832"/>
    <cellStyle name="Input 5 4 5 2 8" xfId="27833"/>
    <cellStyle name="Input 5 4 5 2 8 2" xfId="27834"/>
    <cellStyle name="Input 5 4 5 2 8 2 2" xfId="27835"/>
    <cellStyle name="Input 5 4 5 2 8 3" xfId="27836"/>
    <cellStyle name="Input 5 4 5 2 9" xfId="27837"/>
    <cellStyle name="Input 5 4 5 3" xfId="27838"/>
    <cellStyle name="Input 5 4 5 3 2" xfId="27839"/>
    <cellStyle name="Input 5 4 5 3 2 2" xfId="27840"/>
    <cellStyle name="Input 5 4 5 3 2 2 2" xfId="27841"/>
    <cellStyle name="Input 5 4 5 3 2 3" xfId="27842"/>
    <cellStyle name="Input 5 4 5 3 2 3 2" xfId="27843"/>
    <cellStyle name="Input 5 4 5 3 2 3 2 2" xfId="27844"/>
    <cellStyle name="Input 5 4 5 3 2 3 3" xfId="27845"/>
    <cellStyle name="Input 5 4 5 3 2 4" xfId="27846"/>
    <cellStyle name="Input 5 4 5 3 2 5" xfId="27847"/>
    <cellStyle name="Input 5 4 5 3 3" xfId="27848"/>
    <cellStyle name="Input 5 4 5 3 3 2" xfId="27849"/>
    <cellStyle name="Input 5 4 5 3 4" xfId="27850"/>
    <cellStyle name="Input 5 4 5 3 4 2" xfId="27851"/>
    <cellStyle name="Input 5 4 5 3 4 2 2" xfId="27852"/>
    <cellStyle name="Input 5 4 5 3 4 3" xfId="27853"/>
    <cellStyle name="Input 5 4 5 3 5" xfId="27854"/>
    <cellStyle name="Input 5 4 5 3 6" xfId="27855"/>
    <cellStyle name="Input 5 4 5 4" xfId="27856"/>
    <cellStyle name="Input 5 4 5 4 2" xfId="27857"/>
    <cellStyle name="Input 5 4 5 4 2 2" xfId="27858"/>
    <cellStyle name="Input 5 4 5 4 3" xfId="27859"/>
    <cellStyle name="Input 5 4 5 4 3 2" xfId="27860"/>
    <cellStyle name="Input 5 4 5 4 3 2 2" xfId="27861"/>
    <cellStyle name="Input 5 4 5 4 3 3" xfId="27862"/>
    <cellStyle name="Input 5 4 5 4 4" xfId="27863"/>
    <cellStyle name="Input 5 4 5 4 5" xfId="27864"/>
    <cellStyle name="Input 5 4 5 5" xfId="27865"/>
    <cellStyle name="Input 5 4 5 5 2" xfId="27866"/>
    <cellStyle name="Input 5 4 5 5 2 2" xfId="27867"/>
    <cellStyle name="Input 5 4 5 5 3" xfId="27868"/>
    <cellStyle name="Input 5 4 5 5 3 2" xfId="27869"/>
    <cellStyle name="Input 5 4 5 5 3 2 2" xfId="27870"/>
    <cellStyle name="Input 5 4 5 5 3 3" xfId="27871"/>
    <cellStyle name="Input 5 4 5 5 4" xfId="27872"/>
    <cellStyle name="Input 5 4 5 5 5" xfId="27873"/>
    <cellStyle name="Input 5 4 5 6" xfId="27874"/>
    <cellStyle name="Input 5 4 5 6 2" xfId="27875"/>
    <cellStyle name="Input 5 4 5 6 2 2" xfId="27876"/>
    <cellStyle name="Input 5 4 5 6 3" xfId="27877"/>
    <cellStyle name="Input 5 4 5 6 3 2" xfId="27878"/>
    <cellStyle name="Input 5 4 5 6 3 2 2" xfId="27879"/>
    <cellStyle name="Input 5 4 5 6 3 3" xfId="27880"/>
    <cellStyle name="Input 5 4 5 6 4" xfId="27881"/>
    <cellStyle name="Input 5 4 5 6 5" xfId="27882"/>
    <cellStyle name="Input 5 4 5 7" xfId="27883"/>
    <cellStyle name="Input 5 4 5 7 2" xfId="27884"/>
    <cellStyle name="Input 5 4 5 7 2 2" xfId="27885"/>
    <cellStyle name="Input 5 4 5 7 3" xfId="27886"/>
    <cellStyle name="Input 5 4 5 7 3 2" xfId="27887"/>
    <cellStyle name="Input 5 4 5 7 3 2 2" xfId="27888"/>
    <cellStyle name="Input 5 4 5 7 3 3" xfId="27889"/>
    <cellStyle name="Input 5 4 5 7 4" xfId="27890"/>
    <cellStyle name="Input 5 4 5 7 5" xfId="27891"/>
    <cellStyle name="Input 5 4 5 8" xfId="27892"/>
    <cellStyle name="Input 5 4 5 8 2" xfId="27893"/>
    <cellStyle name="Input 5 4 5 9" xfId="27894"/>
    <cellStyle name="Input 5 4 5 9 2" xfId="27895"/>
    <cellStyle name="Input 5 4 5 9 2 2" xfId="27896"/>
    <cellStyle name="Input 5 4 5 9 3" xfId="27897"/>
    <cellStyle name="Input 5 4 6" xfId="27898"/>
    <cellStyle name="Input 5 4 6 10" xfId="27899"/>
    <cellStyle name="Input 5 4 6 11" xfId="27900"/>
    <cellStyle name="Input 5 4 6 2" xfId="27901"/>
    <cellStyle name="Input 5 4 6 2 10" xfId="27902"/>
    <cellStyle name="Input 5 4 6 2 2" xfId="27903"/>
    <cellStyle name="Input 5 4 6 2 2 2" xfId="27904"/>
    <cellStyle name="Input 5 4 6 2 2 2 2" xfId="27905"/>
    <cellStyle name="Input 5 4 6 2 2 3" xfId="27906"/>
    <cellStyle name="Input 5 4 6 2 2 3 2" xfId="27907"/>
    <cellStyle name="Input 5 4 6 2 2 3 2 2" xfId="27908"/>
    <cellStyle name="Input 5 4 6 2 2 3 3" xfId="27909"/>
    <cellStyle name="Input 5 4 6 2 2 4" xfId="27910"/>
    <cellStyle name="Input 5 4 6 2 2 5" xfId="27911"/>
    <cellStyle name="Input 5 4 6 2 3" xfId="27912"/>
    <cellStyle name="Input 5 4 6 2 3 2" xfId="27913"/>
    <cellStyle name="Input 5 4 6 2 3 2 2" xfId="27914"/>
    <cellStyle name="Input 5 4 6 2 3 3" xfId="27915"/>
    <cellStyle name="Input 5 4 6 2 3 3 2" xfId="27916"/>
    <cellStyle name="Input 5 4 6 2 3 3 2 2" xfId="27917"/>
    <cellStyle name="Input 5 4 6 2 3 3 3" xfId="27918"/>
    <cellStyle name="Input 5 4 6 2 3 4" xfId="27919"/>
    <cellStyle name="Input 5 4 6 2 3 5" xfId="27920"/>
    <cellStyle name="Input 5 4 6 2 4" xfId="27921"/>
    <cellStyle name="Input 5 4 6 2 4 2" xfId="27922"/>
    <cellStyle name="Input 5 4 6 2 4 2 2" xfId="27923"/>
    <cellStyle name="Input 5 4 6 2 4 3" xfId="27924"/>
    <cellStyle name="Input 5 4 6 2 4 3 2" xfId="27925"/>
    <cellStyle name="Input 5 4 6 2 4 3 2 2" xfId="27926"/>
    <cellStyle name="Input 5 4 6 2 4 3 3" xfId="27927"/>
    <cellStyle name="Input 5 4 6 2 4 4" xfId="27928"/>
    <cellStyle name="Input 5 4 6 2 4 5" xfId="27929"/>
    <cellStyle name="Input 5 4 6 2 5" xfId="27930"/>
    <cellStyle name="Input 5 4 6 2 5 2" xfId="27931"/>
    <cellStyle name="Input 5 4 6 2 5 2 2" xfId="27932"/>
    <cellStyle name="Input 5 4 6 2 5 3" xfId="27933"/>
    <cellStyle name="Input 5 4 6 2 5 3 2" xfId="27934"/>
    <cellStyle name="Input 5 4 6 2 5 3 2 2" xfId="27935"/>
    <cellStyle name="Input 5 4 6 2 5 3 3" xfId="27936"/>
    <cellStyle name="Input 5 4 6 2 5 4" xfId="27937"/>
    <cellStyle name="Input 5 4 6 2 5 5" xfId="27938"/>
    <cellStyle name="Input 5 4 6 2 6" xfId="27939"/>
    <cellStyle name="Input 5 4 6 2 6 2" xfId="27940"/>
    <cellStyle name="Input 5 4 6 2 6 2 2" xfId="27941"/>
    <cellStyle name="Input 5 4 6 2 6 3" xfId="27942"/>
    <cellStyle name="Input 5 4 6 2 6 3 2" xfId="27943"/>
    <cellStyle name="Input 5 4 6 2 6 3 2 2" xfId="27944"/>
    <cellStyle name="Input 5 4 6 2 6 3 3" xfId="27945"/>
    <cellStyle name="Input 5 4 6 2 6 4" xfId="27946"/>
    <cellStyle name="Input 5 4 6 2 6 5" xfId="27947"/>
    <cellStyle name="Input 5 4 6 2 7" xfId="27948"/>
    <cellStyle name="Input 5 4 6 2 7 2" xfId="27949"/>
    <cellStyle name="Input 5 4 6 2 8" xfId="27950"/>
    <cellStyle name="Input 5 4 6 2 8 2" xfId="27951"/>
    <cellStyle name="Input 5 4 6 2 8 2 2" xfId="27952"/>
    <cellStyle name="Input 5 4 6 2 8 3" xfId="27953"/>
    <cellStyle name="Input 5 4 6 2 9" xfId="27954"/>
    <cellStyle name="Input 5 4 6 3" xfId="27955"/>
    <cellStyle name="Input 5 4 6 3 2" xfId="27956"/>
    <cellStyle name="Input 5 4 6 3 2 2" xfId="27957"/>
    <cellStyle name="Input 5 4 6 3 2 2 2" xfId="27958"/>
    <cellStyle name="Input 5 4 6 3 2 3" xfId="27959"/>
    <cellStyle name="Input 5 4 6 3 2 3 2" xfId="27960"/>
    <cellStyle name="Input 5 4 6 3 2 3 2 2" xfId="27961"/>
    <cellStyle name="Input 5 4 6 3 2 3 3" xfId="27962"/>
    <cellStyle name="Input 5 4 6 3 2 4" xfId="27963"/>
    <cellStyle name="Input 5 4 6 3 2 5" xfId="27964"/>
    <cellStyle name="Input 5 4 6 3 3" xfId="27965"/>
    <cellStyle name="Input 5 4 6 3 3 2" xfId="27966"/>
    <cellStyle name="Input 5 4 6 3 4" xfId="27967"/>
    <cellStyle name="Input 5 4 6 3 4 2" xfId="27968"/>
    <cellStyle name="Input 5 4 6 3 4 2 2" xfId="27969"/>
    <cellStyle name="Input 5 4 6 3 4 3" xfId="27970"/>
    <cellStyle name="Input 5 4 6 3 5" xfId="27971"/>
    <cellStyle name="Input 5 4 6 3 6" xfId="27972"/>
    <cellStyle name="Input 5 4 6 4" xfId="27973"/>
    <cellStyle name="Input 5 4 6 4 2" xfId="27974"/>
    <cellStyle name="Input 5 4 6 4 2 2" xfId="27975"/>
    <cellStyle name="Input 5 4 6 4 3" xfId="27976"/>
    <cellStyle name="Input 5 4 6 4 3 2" xfId="27977"/>
    <cellStyle name="Input 5 4 6 4 3 2 2" xfId="27978"/>
    <cellStyle name="Input 5 4 6 4 3 3" xfId="27979"/>
    <cellStyle name="Input 5 4 6 4 4" xfId="27980"/>
    <cellStyle name="Input 5 4 6 4 5" xfId="27981"/>
    <cellStyle name="Input 5 4 6 5" xfId="27982"/>
    <cellStyle name="Input 5 4 6 5 2" xfId="27983"/>
    <cellStyle name="Input 5 4 6 5 2 2" xfId="27984"/>
    <cellStyle name="Input 5 4 6 5 3" xfId="27985"/>
    <cellStyle name="Input 5 4 6 5 3 2" xfId="27986"/>
    <cellStyle name="Input 5 4 6 5 3 2 2" xfId="27987"/>
    <cellStyle name="Input 5 4 6 5 3 3" xfId="27988"/>
    <cellStyle name="Input 5 4 6 5 4" xfId="27989"/>
    <cellStyle name="Input 5 4 6 5 5" xfId="27990"/>
    <cellStyle name="Input 5 4 6 6" xfId="27991"/>
    <cellStyle name="Input 5 4 6 6 2" xfId="27992"/>
    <cellStyle name="Input 5 4 6 6 2 2" xfId="27993"/>
    <cellStyle name="Input 5 4 6 6 3" xfId="27994"/>
    <cellStyle name="Input 5 4 6 6 3 2" xfId="27995"/>
    <cellStyle name="Input 5 4 6 6 3 2 2" xfId="27996"/>
    <cellStyle name="Input 5 4 6 6 3 3" xfId="27997"/>
    <cellStyle name="Input 5 4 6 6 4" xfId="27998"/>
    <cellStyle name="Input 5 4 6 6 5" xfId="27999"/>
    <cellStyle name="Input 5 4 6 7" xfId="28000"/>
    <cellStyle name="Input 5 4 6 7 2" xfId="28001"/>
    <cellStyle name="Input 5 4 6 7 2 2" xfId="28002"/>
    <cellStyle name="Input 5 4 6 7 3" xfId="28003"/>
    <cellStyle name="Input 5 4 6 7 3 2" xfId="28004"/>
    <cellStyle name="Input 5 4 6 7 3 2 2" xfId="28005"/>
    <cellStyle name="Input 5 4 6 7 3 3" xfId="28006"/>
    <cellStyle name="Input 5 4 6 7 4" xfId="28007"/>
    <cellStyle name="Input 5 4 6 7 5" xfId="28008"/>
    <cellStyle name="Input 5 4 6 8" xfId="28009"/>
    <cellStyle name="Input 5 4 6 8 2" xfId="28010"/>
    <cellStyle name="Input 5 4 6 9" xfId="28011"/>
    <cellStyle name="Input 5 4 6 9 2" xfId="28012"/>
    <cellStyle name="Input 5 4 6 9 2 2" xfId="28013"/>
    <cellStyle name="Input 5 4 6 9 3" xfId="28014"/>
    <cellStyle name="Input 5 4 7" xfId="28015"/>
    <cellStyle name="Input 5 4 7 10" xfId="28016"/>
    <cellStyle name="Input 5 4 7 11" xfId="28017"/>
    <cellStyle name="Input 5 4 7 2" xfId="28018"/>
    <cellStyle name="Input 5 4 7 2 10" xfId="28019"/>
    <cellStyle name="Input 5 4 7 2 2" xfId="28020"/>
    <cellStyle name="Input 5 4 7 2 2 2" xfId="28021"/>
    <cellStyle name="Input 5 4 7 2 2 2 2" xfId="28022"/>
    <cellStyle name="Input 5 4 7 2 2 3" xfId="28023"/>
    <cellStyle name="Input 5 4 7 2 2 3 2" xfId="28024"/>
    <cellStyle name="Input 5 4 7 2 2 3 2 2" xfId="28025"/>
    <cellStyle name="Input 5 4 7 2 2 3 3" xfId="28026"/>
    <cellStyle name="Input 5 4 7 2 2 4" xfId="28027"/>
    <cellStyle name="Input 5 4 7 2 2 5" xfId="28028"/>
    <cellStyle name="Input 5 4 7 2 3" xfId="28029"/>
    <cellStyle name="Input 5 4 7 2 3 2" xfId="28030"/>
    <cellStyle name="Input 5 4 7 2 3 2 2" xfId="28031"/>
    <cellStyle name="Input 5 4 7 2 3 3" xfId="28032"/>
    <cellStyle name="Input 5 4 7 2 3 3 2" xfId="28033"/>
    <cellStyle name="Input 5 4 7 2 3 3 2 2" xfId="28034"/>
    <cellStyle name="Input 5 4 7 2 3 3 3" xfId="28035"/>
    <cellStyle name="Input 5 4 7 2 3 4" xfId="28036"/>
    <cellStyle name="Input 5 4 7 2 3 5" xfId="28037"/>
    <cellStyle name="Input 5 4 7 2 4" xfId="28038"/>
    <cellStyle name="Input 5 4 7 2 4 2" xfId="28039"/>
    <cellStyle name="Input 5 4 7 2 4 2 2" xfId="28040"/>
    <cellStyle name="Input 5 4 7 2 4 3" xfId="28041"/>
    <cellStyle name="Input 5 4 7 2 4 3 2" xfId="28042"/>
    <cellStyle name="Input 5 4 7 2 4 3 2 2" xfId="28043"/>
    <cellStyle name="Input 5 4 7 2 4 3 3" xfId="28044"/>
    <cellStyle name="Input 5 4 7 2 4 4" xfId="28045"/>
    <cellStyle name="Input 5 4 7 2 4 5" xfId="28046"/>
    <cellStyle name="Input 5 4 7 2 5" xfId="28047"/>
    <cellStyle name="Input 5 4 7 2 5 2" xfId="28048"/>
    <cellStyle name="Input 5 4 7 2 5 2 2" xfId="28049"/>
    <cellStyle name="Input 5 4 7 2 5 3" xfId="28050"/>
    <cellStyle name="Input 5 4 7 2 5 3 2" xfId="28051"/>
    <cellStyle name="Input 5 4 7 2 5 3 2 2" xfId="28052"/>
    <cellStyle name="Input 5 4 7 2 5 3 3" xfId="28053"/>
    <cellStyle name="Input 5 4 7 2 5 4" xfId="28054"/>
    <cellStyle name="Input 5 4 7 2 5 5" xfId="28055"/>
    <cellStyle name="Input 5 4 7 2 6" xfId="28056"/>
    <cellStyle name="Input 5 4 7 2 6 2" xfId="28057"/>
    <cellStyle name="Input 5 4 7 2 6 2 2" xfId="28058"/>
    <cellStyle name="Input 5 4 7 2 6 3" xfId="28059"/>
    <cellStyle name="Input 5 4 7 2 6 3 2" xfId="28060"/>
    <cellStyle name="Input 5 4 7 2 6 3 2 2" xfId="28061"/>
    <cellStyle name="Input 5 4 7 2 6 3 3" xfId="28062"/>
    <cellStyle name="Input 5 4 7 2 6 4" xfId="28063"/>
    <cellStyle name="Input 5 4 7 2 6 5" xfId="28064"/>
    <cellStyle name="Input 5 4 7 2 7" xfId="28065"/>
    <cellStyle name="Input 5 4 7 2 7 2" xfId="28066"/>
    <cellStyle name="Input 5 4 7 2 8" xfId="28067"/>
    <cellStyle name="Input 5 4 7 2 8 2" xfId="28068"/>
    <cellStyle name="Input 5 4 7 2 8 2 2" xfId="28069"/>
    <cellStyle name="Input 5 4 7 2 8 3" xfId="28070"/>
    <cellStyle name="Input 5 4 7 2 9" xfId="28071"/>
    <cellStyle name="Input 5 4 7 3" xfId="28072"/>
    <cellStyle name="Input 5 4 7 3 2" xfId="28073"/>
    <cellStyle name="Input 5 4 7 3 2 2" xfId="28074"/>
    <cellStyle name="Input 5 4 7 3 2 2 2" xfId="28075"/>
    <cellStyle name="Input 5 4 7 3 2 3" xfId="28076"/>
    <cellStyle name="Input 5 4 7 3 2 3 2" xfId="28077"/>
    <cellStyle name="Input 5 4 7 3 2 3 2 2" xfId="28078"/>
    <cellStyle name="Input 5 4 7 3 2 3 3" xfId="28079"/>
    <cellStyle name="Input 5 4 7 3 2 4" xfId="28080"/>
    <cellStyle name="Input 5 4 7 3 2 5" xfId="28081"/>
    <cellStyle name="Input 5 4 7 3 3" xfId="28082"/>
    <cellStyle name="Input 5 4 7 3 3 2" xfId="28083"/>
    <cellStyle name="Input 5 4 7 3 4" xfId="28084"/>
    <cellStyle name="Input 5 4 7 3 4 2" xfId="28085"/>
    <cellStyle name="Input 5 4 7 3 4 2 2" xfId="28086"/>
    <cellStyle name="Input 5 4 7 3 4 3" xfId="28087"/>
    <cellStyle name="Input 5 4 7 3 5" xfId="28088"/>
    <cellStyle name="Input 5 4 7 3 6" xfId="28089"/>
    <cellStyle name="Input 5 4 7 4" xfId="28090"/>
    <cellStyle name="Input 5 4 7 4 2" xfId="28091"/>
    <cellStyle name="Input 5 4 7 4 2 2" xfId="28092"/>
    <cellStyle name="Input 5 4 7 4 3" xfId="28093"/>
    <cellStyle name="Input 5 4 7 4 3 2" xfId="28094"/>
    <cellStyle name="Input 5 4 7 4 3 2 2" xfId="28095"/>
    <cellStyle name="Input 5 4 7 4 3 3" xfId="28096"/>
    <cellStyle name="Input 5 4 7 4 4" xfId="28097"/>
    <cellStyle name="Input 5 4 7 4 5" xfId="28098"/>
    <cellStyle name="Input 5 4 7 5" xfId="28099"/>
    <cellStyle name="Input 5 4 7 5 2" xfId="28100"/>
    <cellStyle name="Input 5 4 7 5 2 2" xfId="28101"/>
    <cellStyle name="Input 5 4 7 5 3" xfId="28102"/>
    <cellStyle name="Input 5 4 7 5 3 2" xfId="28103"/>
    <cellStyle name="Input 5 4 7 5 3 2 2" xfId="28104"/>
    <cellStyle name="Input 5 4 7 5 3 3" xfId="28105"/>
    <cellStyle name="Input 5 4 7 5 4" xfId="28106"/>
    <cellStyle name="Input 5 4 7 5 5" xfId="28107"/>
    <cellStyle name="Input 5 4 7 6" xfId="28108"/>
    <cellStyle name="Input 5 4 7 6 2" xfId="28109"/>
    <cellStyle name="Input 5 4 7 6 2 2" xfId="28110"/>
    <cellStyle name="Input 5 4 7 6 3" xfId="28111"/>
    <cellStyle name="Input 5 4 7 6 3 2" xfId="28112"/>
    <cellStyle name="Input 5 4 7 6 3 2 2" xfId="28113"/>
    <cellStyle name="Input 5 4 7 6 3 3" xfId="28114"/>
    <cellStyle name="Input 5 4 7 6 4" xfId="28115"/>
    <cellStyle name="Input 5 4 7 6 5" xfId="28116"/>
    <cellStyle name="Input 5 4 7 7" xfId="28117"/>
    <cellStyle name="Input 5 4 7 7 2" xfId="28118"/>
    <cellStyle name="Input 5 4 7 7 2 2" xfId="28119"/>
    <cellStyle name="Input 5 4 7 7 3" xfId="28120"/>
    <cellStyle name="Input 5 4 7 7 3 2" xfId="28121"/>
    <cellStyle name="Input 5 4 7 7 3 2 2" xfId="28122"/>
    <cellStyle name="Input 5 4 7 7 3 3" xfId="28123"/>
    <cellStyle name="Input 5 4 7 7 4" xfId="28124"/>
    <cellStyle name="Input 5 4 7 7 5" xfId="28125"/>
    <cellStyle name="Input 5 4 7 8" xfId="28126"/>
    <cellStyle name="Input 5 4 7 8 2" xfId="28127"/>
    <cellStyle name="Input 5 4 7 9" xfId="28128"/>
    <cellStyle name="Input 5 4 7 9 2" xfId="28129"/>
    <cellStyle name="Input 5 4 7 9 2 2" xfId="28130"/>
    <cellStyle name="Input 5 4 7 9 3" xfId="28131"/>
    <cellStyle name="Input 5 4 8" xfId="28132"/>
    <cellStyle name="Input 5 4 8 10" xfId="28133"/>
    <cellStyle name="Input 5 4 8 11" xfId="28134"/>
    <cellStyle name="Input 5 4 8 2" xfId="28135"/>
    <cellStyle name="Input 5 4 8 2 10" xfId="28136"/>
    <cellStyle name="Input 5 4 8 2 2" xfId="28137"/>
    <cellStyle name="Input 5 4 8 2 2 2" xfId="28138"/>
    <cellStyle name="Input 5 4 8 2 2 2 2" xfId="28139"/>
    <cellStyle name="Input 5 4 8 2 2 3" xfId="28140"/>
    <cellStyle name="Input 5 4 8 2 2 3 2" xfId="28141"/>
    <cellStyle name="Input 5 4 8 2 2 3 2 2" xfId="28142"/>
    <cellStyle name="Input 5 4 8 2 2 3 3" xfId="28143"/>
    <cellStyle name="Input 5 4 8 2 2 4" xfId="28144"/>
    <cellStyle name="Input 5 4 8 2 2 5" xfId="28145"/>
    <cellStyle name="Input 5 4 8 2 3" xfId="28146"/>
    <cellStyle name="Input 5 4 8 2 3 2" xfId="28147"/>
    <cellStyle name="Input 5 4 8 2 3 2 2" xfId="28148"/>
    <cellStyle name="Input 5 4 8 2 3 3" xfId="28149"/>
    <cellStyle name="Input 5 4 8 2 3 3 2" xfId="28150"/>
    <cellStyle name="Input 5 4 8 2 3 3 2 2" xfId="28151"/>
    <cellStyle name="Input 5 4 8 2 3 3 3" xfId="28152"/>
    <cellStyle name="Input 5 4 8 2 3 4" xfId="28153"/>
    <cellStyle name="Input 5 4 8 2 3 5" xfId="28154"/>
    <cellStyle name="Input 5 4 8 2 4" xfId="28155"/>
    <cellStyle name="Input 5 4 8 2 4 2" xfId="28156"/>
    <cellStyle name="Input 5 4 8 2 4 2 2" xfId="28157"/>
    <cellStyle name="Input 5 4 8 2 4 3" xfId="28158"/>
    <cellStyle name="Input 5 4 8 2 4 3 2" xfId="28159"/>
    <cellStyle name="Input 5 4 8 2 4 3 2 2" xfId="28160"/>
    <cellStyle name="Input 5 4 8 2 4 3 3" xfId="28161"/>
    <cellStyle name="Input 5 4 8 2 4 4" xfId="28162"/>
    <cellStyle name="Input 5 4 8 2 4 5" xfId="28163"/>
    <cellStyle name="Input 5 4 8 2 5" xfId="28164"/>
    <cellStyle name="Input 5 4 8 2 5 2" xfId="28165"/>
    <cellStyle name="Input 5 4 8 2 5 2 2" xfId="28166"/>
    <cellStyle name="Input 5 4 8 2 5 3" xfId="28167"/>
    <cellStyle name="Input 5 4 8 2 5 3 2" xfId="28168"/>
    <cellStyle name="Input 5 4 8 2 5 3 2 2" xfId="28169"/>
    <cellStyle name="Input 5 4 8 2 5 3 3" xfId="28170"/>
    <cellStyle name="Input 5 4 8 2 5 4" xfId="28171"/>
    <cellStyle name="Input 5 4 8 2 5 5" xfId="28172"/>
    <cellStyle name="Input 5 4 8 2 6" xfId="28173"/>
    <cellStyle name="Input 5 4 8 2 6 2" xfId="28174"/>
    <cellStyle name="Input 5 4 8 2 6 2 2" xfId="28175"/>
    <cellStyle name="Input 5 4 8 2 6 3" xfId="28176"/>
    <cellStyle name="Input 5 4 8 2 6 3 2" xfId="28177"/>
    <cellStyle name="Input 5 4 8 2 6 3 2 2" xfId="28178"/>
    <cellStyle name="Input 5 4 8 2 6 3 3" xfId="28179"/>
    <cellStyle name="Input 5 4 8 2 6 4" xfId="28180"/>
    <cellStyle name="Input 5 4 8 2 6 5" xfId="28181"/>
    <cellStyle name="Input 5 4 8 2 7" xfId="28182"/>
    <cellStyle name="Input 5 4 8 2 7 2" xfId="28183"/>
    <cellStyle name="Input 5 4 8 2 8" xfId="28184"/>
    <cellStyle name="Input 5 4 8 2 8 2" xfId="28185"/>
    <cellStyle name="Input 5 4 8 2 8 2 2" xfId="28186"/>
    <cellStyle name="Input 5 4 8 2 8 3" xfId="28187"/>
    <cellStyle name="Input 5 4 8 2 9" xfId="28188"/>
    <cellStyle name="Input 5 4 8 3" xfId="28189"/>
    <cellStyle name="Input 5 4 8 3 2" xfId="28190"/>
    <cellStyle name="Input 5 4 8 3 2 2" xfId="28191"/>
    <cellStyle name="Input 5 4 8 3 2 2 2" xfId="28192"/>
    <cellStyle name="Input 5 4 8 3 2 3" xfId="28193"/>
    <cellStyle name="Input 5 4 8 3 2 3 2" xfId="28194"/>
    <cellStyle name="Input 5 4 8 3 2 3 2 2" xfId="28195"/>
    <cellStyle name="Input 5 4 8 3 2 3 3" xfId="28196"/>
    <cellStyle name="Input 5 4 8 3 2 4" xfId="28197"/>
    <cellStyle name="Input 5 4 8 3 2 5" xfId="28198"/>
    <cellStyle name="Input 5 4 8 3 3" xfId="28199"/>
    <cellStyle name="Input 5 4 8 3 3 2" xfId="28200"/>
    <cellStyle name="Input 5 4 8 3 4" xfId="28201"/>
    <cellStyle name="Input 5 4 8 3 4 2" xfId="28202"/>
    <cellStyle name="Input 5 4 8 3 4 2 2" xfId="28203"/>
    <cellStyle name="Input 5 4 8 3 4 3" xfId="28204"/>
    <cellStyle name="Input 5 4 8 3 5" xfId="28205"/>
    <cellStyle name="Input 5 4 8 3 6" xfId="28206"/>
    <cellStyle name="Input 5 4 8 4" xfId="28207"/>
    <cellStyle name="Input 5 4 8 4 2" xfId="28208"/>
    <cellStyle name="Input 5 4 8 4 2 2" xfId="28209"/>
    <cellStyle name="Input 5 4 8 4 3" xfId="28210"/>
    <cellStyle name="Input 5 4 8 4 3 2" xfId="28211"/>
    <cellStyle name="Input 5 4 8 4 3 2 2" xfId="28212"/>
    <cellStyle name="Input 5 4 8 4 3 3" xfId="28213"/>
    <cellStyle name="Input 5 4 8 4 4" xfId="28214"/>
    <cellStyle name="Input 5 4 8 4 5" xfId="28215"/>
    <cellStyle name="Input 5 4 8 5" xfId="28216"/>
    <cellStyle name="Input 5 4 8 5 2" xfId="28217"/>
    <cellStyle name="Input 5 4 8 5 2 2" xfId="28218"/>
    <cellStyle name="Input 5 4 8 5 3" xfId="28219"/>
    <cellStyle name="Input 5 4 8 5 3 2" xfId="28220"/>
    <cellStyle name="Input 5 4 8 5 3 2 2" xfId="28221"/>
    <cellStyle name="Input 5 4 8 5 3 3" xfId="28222"/>
    <cellStyle name="Input 5 4 8 5 4" xfId="28223"/>
    <cellStyle name="Input 5 4 8 5 5" xfId="28224"/>
    <cellStyle name="Input 5 4 8 6" xfId="28225"/>
    <cellStyle name="Input 5 4 8 6 2" xfId="28226"/>
    <cellStyle name="Input 5 4 8 6 2 2" xfId="28227"/>
    <cellStyle name="Input 5 4 8 6 3" xfId="28228"/>
    <cellStyle name="Input 5 4 8 6 3 2" xfId="28229"/>
    <cellStyle name="Input 5 4 8 6 3 2 2" xfId="28230"/>
    <cellStyle name="Input 5 4 8 6 3 3" xfId="28231"/>
    <cellStyle name="Input 5 4 8 6 4" xfId="28232"/>
    <cellStyle name="Input 5 4 8 6 5" xfId="28233"/>
    <cellStyle name="Input 5 4 8 7" xfId="28234"/>
    <cellStyle name="Input 5 4 8 7 2" xfId="28235"/>
    <cellStyle name="Input 5 4 8 7 2 2" xfId="28236"/>
    <cellStyle name="Input 5 4 8 7 3" xfId="28237"/>
    <cellStyle name="Input 5 4 8 7 3 2" xfId="28238"/>
    <cellStyle name="Input 5 4 8 7 3 2 2" xfId="28239"/>
    <cellStyle name="Input 5 4 8 7 3 3" xfId="28240"/>
    <cellStyle name="Input 5 4 8 7 4" xfId="28241"/>
    <cellStyle name="Input 5 4 8 7 5" xfId="28242"/>
    <cellStyle name="Input 5 4 8 8" xfId="28243"/>
    <cellStyle name="Input 5 4 8 8 2" xfId="28244"/>
    <cellStyle name="Input 5 4 8 9" xfId="28245"/>
    <cellStyle name="Input 5 4 8 9 2" xfId="28246"/>
    <cellStyle name="Input 5 4 8 9 2 2" xfId="28247"/>
    <cellStyle name="Input 5 4 8 9 3" xfId="28248"/>
    <cellStyle name="Input 5 4 9" xfId="28249"/>
    <cellStyle name="Input 5 4 9 10" xfId="28250"/>
    <cellStyle name="Input 5 4 9 2" xfId="28251"/>
    <cellStyle name="Input 5 4 9 2 2" xfId="28252"/>
    <cellStyle name="Input 5 4 9 2 2 2" xfId="28253"/>
    <cellStyle name="Input 5 4 9 2 3" xfId="28254"/>
    <cellStyle name="Input 5 4 9 2 3 2" xfId="28255"/>
    <cellStyle name="Input 5 4 9 2 3 2 2" xfId="28256"/>
    <cellStyle name="Input 5 4 9 2 3 3" xfId="28257"/>
    <cellStyle name="Input 5 4 9 2 4" xfId="28258"/>
    <cellStyle name="Input 5 4 9 2 5" xfId="28259"/>
    <cellStyle name="Input 5 4 9 3" xfId="28260"/>
    <cellStyle name="Input 5 4 9 3 2" xfId="28261"/>
    <cellStyle name="Input 5 4 9 3 2 2" xfId="28262"/>
    <cellStyle name="Input 5 4 9 3 3" xfId="28263"/>
    <cellStyle name="Input 5 4 9 3 3 2" xfId="28264"/>
    <cellStyle name="Input 5 4 9 3 3 2 2" xfId="28265"/>
    <cellStyle name="Input 5 4 9 3 3 3" xfId="28266"/>
    <cellStyle name="Input 5 4 9 3 4" xfId="28267"/>
    <cellStyle name="Input 5 4 9 3 5" xfId="28268"/>
    <cellStyle name="Input 5 4 9 4" xfId="28269"/>
    <cellStyle name="Input 5 4 9 4 2" xfId="28270"/>
    <cellStyle name="Input 5 4 9 4 2 2" xfId="28271"/>
    <cellStyle name="Input 5 4 9 4 3" xfId="28272"/>
    <cellStyle name="Input 5 4 9 4 3 2" xfId="28273"/>
    <cellStyle name="Input 5 4 9 4 3 2 2" xfId="28274"/>
    <cellStyle name="Input 5 4 9 4 3 3" xfId="28275"/>
    <cellStyle name="Input 5 4 9 4 4" xfId="28276"/>
    <cellStyle name="Input 5 4 9 4 5" xfId="28277"/>
    <cellStyle name="Input 5 4 9 5" xfId="28278"/>
    <cellStyle name="Input 5 4 9 5 2" xfId="28279"/>
    <cellStyle name="Input 5 4 9 5 2 2" xfId="28280"/>
    <cellStyle name="Input 5 4 9 5 3" xfId="28281"/>
    <cellStyle name="Input 5 4 9 5 3 2" xfId="28282"/>
    <cellStyle name="Input 5 4 9 5 3 2 2" xfId="28283"/>
    <cellStyle name="Input 5 4 9 5 3 3" xfId="28284"/>
    <cellStyle name="Input 5 4 9 5 4" xfId="28285"/>
    <cellStyle name="Input 5 4 9 5 5" xfId="28286"/>
    <cellStyle name="Input 5 4 9 6" xfId="28287"/>
    <cellStyle name="Input 5 4 9 6 2" xfId="28288"/>
    <cellStyle name="Input 5 4 9 6 2 2" xfId="28289"/>
    <cellStyle name="Input 5 4 9 6 3" xfId="28290"/>
    <cellStyle name="Input 5 4 9 6 3 2" xfId="28291"/>
    <cellStyle name="Input 5 4 9 6 3 2 2" xfId="28292"/>
    <cellStyle name="Input 5 4 9 6 3 3" xfId="28293"/>
    <cellStyle name="Input 5 4 9 6 4" xfId="28294"/>
    <cellStyle name="Input 5 4 9 6 5" xfId="28295"/>
    <cellStyle name="Input 5 4 9 7" xfId="28296"/>
    <cellStyle name="Input 5 4 9 7 2" xfId="28297"/>
    <cellStyle name="Input 5 4 9 8" xfId="28298"/>
    <cellStyle name="Input 5 4 9 8 2" xfId="28299"/>
    <cellStyle name="Input 5 4 9 8 2 2" xfId="28300"/>
    <cellStyle name="Input 5 4 9 8 3" xfId="28301"/>
    <cellStyle name="Input 5 4 9 9" xfId="28302"/>
    <cellStyle name="Input 5 4_Subsidy" xfId="28303"/>
    <cellStyle name="Input 5 5" xfId="28304"/>
    <cellStyle name="Input 5 5 10" xfId="28305"/>
    <cellStyle name="Input 5 5 10 2" xfId="28306"/>
    <cellStyle name="Input 5 5 10 2 2" xfId="28307"/>
    <cellStyle name="Input 5 5 10 3" xfId="28308"/>
    <cellStyle name="Input 5 5 11" xfId="28309"/>
    <cellStyle name="Input 5 5 12" xfId="28310"/>
    <cellStyle name="Input 5 5 2" xfId="28311"/>
    <cellStyle name="Input 5 5 2 10" xfId="28312"/>
    <cellStyle name="Input 5 5 2 11" xfId="28313"/>
    <cellStyle name="Input 5 5 2 2" xfId="28314"/>
    <cellStyle name="Input 5 5 2 2 10" xfId="28315"/>
    <cellStyle name="Input 5 5 2 2 2" xfId="28316"/>
    <cellStyle name="Input 5 5 2 2 2 2" xfId="28317"/>
    <cellStyle name="Input 5 5 2 2 2 2 2" xfId="28318"/>
    <cellStyle name="Input 5 5 2 2 2 3" xfId="28319"/>
    <cellStyle name="Input 5 5 2 2 2 3 2" xfId="28320"/>
    <cellStyle name="Input 5 5 2 2 2 3 2 2" xfId="28321"/>
    <cellStyle name="Input 5 5 2 2 2 3 3" xfId="28322"/>
    <cellStyle name="Input 5 5 2 2 2 4" xfId="28323"/>
    <cellStyle name="Input 5 5 2 2 2 5" xfId="28324"/>
    <cellStyle name="Input 5 5 2 2 3" xfId="28325"/>
    <cellStyle name="Input 5 5 2 2 3 2" xfId="28326"/>
    <cellStyle name="Input 5 5 2 2 3 2 2" xfId="28327"/>
    <cellStyle name="Input 5 5 2 2 3 3" xfId="28328"/>
    <cellStyle name="Input 5 5 2 2 3 3 2" xfId="28329"/>
    <cellStyle name="Input 5 5 2 2 3 3 2 2" xfId="28330"/>
    <cellStyle name="Input 5 5 2 2 3 3 3" xfId="28331"/>
    <cellStyle name="Input 5 5 2 2 3 4" xfId="28332"/>
    <cellStyle name="Input 5 5 2 2 3 5" xfId="28333"/>
    <cellStyle name="Input 5 5 2 2 4" xfId="28334"/>
    <cellStyle name="Input 5 5 2 2 4 2" xfId="28335"/>
    <cellStyle name="Input 5 5 2 2 4 2 2" xfId="28336"/>
    <cellStyle name="Input 5 5 2 2 4 3" xfId="28337"/>
    <cellStyle name="Input 5 5 2 2 4 3 2" xfId="28338"/>
    <cellStyle name="Input 5 5 2 2 4 3 2 2" xfId="28339"/>
    <cellStyle name="Input 5 5 2 2 4 3 3" xfId="28340"/>
    <cellStyle name="Input 5 5 2 2 4 4" xfId="28341"/>
    <cellStyle name="Input 5 5 2 2 4 5" xfId="28342"/>
    <cellStyle name="Input 5 5 2 2 5" xfId="28343"/>
    <cellStyle name="Input 5 5 2 2 5 2" xfId="28344"/>
    <cellStyle name="Input 5 5 2 2 5 2 2" xfId="28345"/>
    <cellStyle name="Input 5 5 2 2 5 3" xfId="28346"/>
    <cellStyle name="Input 5 5 2 2 5 3 2" xfId="28347"/>
    <cellStyle name="Input 5 5 2 2 5 3 2 2" xfId="28348"/>
    <cellStyle name="Input 5 5 2 2 5 3 3" xfId="28349"/>
    <cellStyle name="Input 5 5 2 2 5 4" xfId="28350"/>
    <cellStyle name="Input 5 5 2 2 5 5" xfId="28351"/>
    <cellStyle name="Input 5 5 2 2 6" xfId="28352"/>
    <cellStyle name="Input 5 5 2 2 6 2" xfId="28353"/>
    <cellStyle name="Input 5 5 2 2 6 2 2" xfId="28354"/>
    <cellStyle name="Input 5 5 2 2 6 3" xfId="28355"/>
    <cellStyle name="Input 5 5 2 2 6 3 2" xfId="28356"/>
    <cellStyle name="Input 5 5 2 2 6 3 2 2" xfId="28357"/>
    <cellStyle name="Input 5 5 2 2 6 3 3" xfId="28358"/>
    <cellStyle name="Input 5 5 2 2 6 4" xfId="28359"/>
    <cellStyle name="Input 5 5 2 2 6 5" xfId="28360"/>
    <cellStyle name="Input 5 5 2 2 7" xfId="28361"/>
    <cellStyle name="Input 5 5 2 2 7 2" xfId="28362"/>
    <cellStyle name="Input 5 5 2 2 8" xfId="28363"/>
    <cellStyle name="Input 5 5 2 2 8 2" xfId="28364"/>
    <cellStyle name="Input 5 5 2 2 8 2 2" xfId="28365"/>
    <cellStyle name="Input 5 5 2 2 8 3" xfId="28366"/>
    <cellStyle name="Input 5 5 2 2 9" xfId="28367"/>
    <cellStyle name="Input 5 5 2 3" xfId="28368"/>
    <cellStyle name="Input 5 5 2 3 2" xfId="28369"/>
    <cellStyle name="Input 5 5 2 3 2 2" xfId="28370"/>
    <cellStyle name="Input 5 5 2 3 2 2 2" xfId="28371"/>
    <cellStyle name="Input 5 5 2 3 2 3" xfId="28372"/>
    <cellStyle name="Input 5 5 2 3 2 3 2" xfId="28373"/>
    <cellStyle name="Input 5 5 2 3 2 3 2 2" xfId="28374"/>
    <cellStyle name="Input 5 5 2 3 2 3 3" xfId="28375"/>
    <cellStyle name="Input 5 5 2 3 2 4" xfId="28376"/>
    <cellStyle name="Input 5 5 2 3 2 5" xfId="28377"/>
    <cellStyle name="Input 5 5 2 3 3" xfId="28378"/>
    <cellStyle name="Input 5 5 2 3 3 2" xfId="28379"/>
    <cellStyle name="Input 5 5 2 3 4" xfId="28380"/>
    <cellStyle name="Input 5 5 2 3 4 2" xfId="28381"/>
    <cellStyle name="Input 5 5 2 3 4 2 2" xfId="28382"/>
    <cellStyle name="Input 5 5 2 3 4 3" xfId="28383"/>
    <cellStyle name="Input 5 5 2 3 5" xfId="28384"/>
    <cellStyle name="Input 5 5 2 3 6" xfId="28385"/>
    <cellStyle name="Input 5 5 2 4" xfId="28386"/>
    <cellStyle name="Input 5 5 2 4 2" xfId="28387"/>
    <cellStyle name="Input 5 5 2 4 2 2" xfId="28388"/>
    <cellStyle name="Input 5 5 2 4 3" xfId="28389"/>
    <cellStyle name="Input 5 5 2 4 3 2" xfId="28390"/>
    <cellStyle name="Input 5 5 2 4 3 2 2" xfId="28391"/>
    <cellStyle name="Input 5 5 2 4 3 3" xfId="28392"/>
    <cellStyle name="Input 5 5 2 4 4" xfId="28393"/>
    <cellStyle name="Input 5 5 2 4 5" xfId="28394"/>
    <cellStyle name="Input 5 5 2 5" xfId="28395"/>
    <cellStyle name="Input 5 5 2 5 2" xfId="28396"/>
    <cellStyle name="Input 5 5 2 5 2 2" xfId="28397"/>
    <cellStyle name="Input 5 5 2 5 3" xfId="28398"/>
    <cellStyle name="Input 5 5 2 5 3 2" xfId="28399"/>
    <cellStyle name="Input 5 5 2 5 3 2 2" xfId="28400"/>
    <cellStyle name="Input 5 5 2 5 3 3" xfId="28401"/>
    <cellStyle name="Input 5 5 2 5 4" xfId="28402"/>
    <cellStyle name="Input 5 5 2 5 5" xfId="28403"/>
    <cellStyle name="Input 5 5 2 6" xfId="28404"/>
    <cellStyle name="Input 5 5 2 6 2" xfId="28405"/>
    <cellStyle name="Input 5 5 2 6 2 2" xfId="28406"/>
    <cellStyle name="Input 5 5 2 6 3" xfId="28407"/>
    <cellStyle name="Input 5 5 2 6 3 2" xfId="28408"/>
    <cellStyle name="Input 5 5 2 6 3 2 2" xfId="28409"/>
    <cellStyle name="Input 5 5 2 6 3 3" xfId="28410"/>
    <cellStyle name="Input 5 5 2 6 4" xfId="28411"/>
    <cellStyle name="Input 5 5 2 6 5" xfId="28412"/>
    <cellStyle name="Input 5 5 2 7" xfId="28413"/>
    <cellStyle name="Input 5 5 2 7 2" xfId="28414"/>
    <cellStyle name="Input 5 5 2 7 2 2" xfId="28415"/>
    <cellStyle name="Input 5 5 2 7 3" xfId="28416"/>
    <cellStyle name="Input 5 5 2 7 3 2" xfId="28417"/>
    <cellStyle name="Input 5 5 2 7 3 2 2" xfId="28418"/>
    <cellStyle name="Input 5 5 2 7 3 3" xfId="28419"/>
    <cellStyle name="Input 5 5 2 7 4" xfId="28420"/>
    <cellStyle name="Input 5 5 2 7 5" xfId="28421"/>
    <cellStyle name="Input 5 5 2 8" xfId="28422"/>
    <cellStyle name="Input 5 5 2 8 2" xfId="28423"/>
    <cellStyle name="Input 5 5 2 9" xfId="28424"/>
    <cellStyle name="Input 5 5 2 9 2" xfId="28425"/>
    <cellStyle name="Input 5 5 2 9 2 2" xfId="28426"/>
    <cellStyle name="Input 5 5 2 9 3" xfId="28427"/>
    <cellStyle name="Input 5 5 3" xfId="28428"/>
    <cellStyle name="Input 5 5 3 10" xfId="28429"/>
    <cellStyle name="Input 5 5 3 2" xfId="28430"/>
    <cellStyle name="Input 5 5 3 2 2" xfId="28431"/>
    <cellStyle name="Input 5 5 3 2 2 2" xfId="28432"/>
    <cellStyle name="Input 5 5 3 2 3" xfId="28433"/>
    <cellStyle name="Input 5 5 3 2 3 2" xfId="28434"/>
    <cellStyle name="Input 5 5 3 2 3 2 2" xfId="28435"/>
    <cellStyle name="Input 5 5 3 2 3 3" xfId="28436"/>
    <cellStyle name="Input 5 5 3 2 4" xfId="28437"/>
    <cellStyle name="Input 5 5 3 2 5" xfId="28438"/>
    <cellStyle name="Input 5 5 3 3" xfId="28439"/>
    <cellStyle name="Input 5 5 3 3 2" xfId="28440"/>
    <cellStyle name="Input 5 5 3 3 2 2" xfId="28441"/>
    <cellStyle name="Input 5 5 3 3 3" xfId="28442"/>
    <cellStyle name="Input 5 5 3 3 3 2" xfId="28443"/>
    <cellStyle name="Input 5 5 3 3 3 2 2" xfId="28444"/>
    <cellStyle name="Input 5 5 3 3 3 3" xfId="28445"/>
    <cellStyle name="Input 5 5 3 3 4" xfId="28446"/>
    <cellStyle name="Input 5 5 3 3 5" xfId="28447"/>
    <cellStyle name="Input 5 5 3 4" xfId="28448"/>
    <cellStyle name="Input 5 5 3 4 2" xfId="28449"/>
    <cellStyle name="Input 5 5 3 4 2 2" xfId="28450"/>
    <cellStyle name="Input 5 5 3 4 3" xfId="28451"/>
    <cellStyle name="Input 5 5 3 4 3 2" xfId="28452"/>
    <cellStyle name="Input 5 5 3 4 3 2 2" xfId="28453"/>
    <cellStyle name="Input 5 5 3 4 3 3" xfId="28454"/>
    <cellStyle name="Input 5 5 3 4 4" xfId="28455"/>
    <cellStyle name="Input 5 5 3 4 5" xfId="28456"/>
    <cellStyle name="Input 5 5 3 5" xfId="28457"/>
    <cellStyle name="Input 5 5 3 5 2" xfId="28458"/>
    <cellStyle name="Input 5 5 3 5 2 2" xfId="28459"/>
    <cellStyle name="Input 5 5 3 5 3" xfId="28460"/>
    <cellStyle name="Input 5 5 3 5 3 2" xfId="28461"/>
    <cellStyle name="Input 5 5 3 5 3 2 2" xfId="28462"/>
    <cellStyle name="Input 5 5 3 5 3 3" xfId="28463"/>
    <cellStyle name="Input 5 5 3 5 4" xfId="28464"/>
    <cellStyle name="Input 5 5 3 5 5" xfId="28465"/>
    <cellStyle name="Input 5 5 3 6" xfId="28466"/>
    <cellStyle name="Input 5 5 3 6 2" xfId="28467"/>
    <cellStyle name="Input 5 5 3 6 2 2" xfId="28468"/>
    <cellStyle name="Input 5 5 3 6 3" xfId="28469"/>
    <cellStyle name="Input 5 5 3 6 3 2" xfId="28470"/>
    <cellStyle name="Input 5 5 3 6 3 2 2" xfId="28471"/>
    <cellStyle name="Input 5 5 3 6 3 3" xfId="28472"/>
    <cellStyle name="Input 5 5 3 6 4" xfId="28473"/>
    <cellStyle name="Input 5 5 3 6 5" xfId="28474"/>
    <cellStyle name="Input 5 5 3 7" xfId="28475"/>
    <cellStyle name="Input 5 5 3 7 2" xfId="28476"/>
    <cellStyle name="Input 5 5 3 8" xfId="28477"/>
    <cellStyle name="Input 5 5 3 8 2" xfId="28478"/>
    <cellStyle name="Input 5 5 3 8 2 2" xfId="28479"/>
    <cellStyle name="Input 5 5 3 8 3" xfId="28480"/>
    <cellStyle name="Input 5 5 3 9" xfId="28481"/>
    <cellStyle name="Input 5 5 4" xfId="28482"/>
    <cellStyle name="Input 5 5 4 2" xfId="28483"/>
    <cellStyle name="Input 5 5 4 2 2" xfId="28484"/>
    <cellStyle name="Input 5 5 4 2 2 2" xfId="28485"/>
    <cellStyle name="Input 5 5 4 2 3" xfId="28486"/>
    <cellStyle name="Input 5 5 4 2 3 2" xfId="28487"/>
    <cellStyle name="Input 5 5 4 2 3 2 2" xfId="28488"/>
    <cellStyle name="Input 5 5 4 2 3 3" xfId="28489"/>
    <cellStyle name="Input 5 5 4 2 4" xfId="28490"/>
    <cellStyle name="Input 5 5 4 2 5" xfId="28491"/>
    <cellStyle name="Input 5 5 4 3" xfId="28492"/>
    <cellStyle name="Input 5 5 4 3 2" xfId="28493"/>
    <cellStyle name="Input 5 5 4 4" xfId="28494"/>
    <cellStyle name="Input 5 5 4 4 2" xfId="28495"/>
    <cellStyle name="Input 5 5 4 4 2 2" xfId="28496"/>
    <cellStyle name="Input 5 5 4 4 3" xfId="28497"/>
    <cellStyle name="Input 5 5 4 5" xfId="28498"/>
    <cellStyle name="Input 5 5 4 6" xfId="28499"/>
    <cellStyle name="Input 5 5 5" xfId="28500"/>
    <cellStyle name="Input 5 5 5 2" xfId="28501"/>
    <cellStyle name="Input 5 5 5 2 2" xfId="28502"/>
    <cellStyle name="Input 5 5 5 3" xfId="28503"/>
    <cellStyle name="Input 5 5 5 3 2" xfId="28504"/>
    <cellStyle name="Input 5 5 5 3 2 2" xfId="28505"/>
    <cellStyle name="Input 5 5 5 3 3" xfId="28506"/>
    <cellStyle name="Input 5 5 5 4" xfId="28507"/>
    <cellStyle name="Input 5 5 5 5" xfId="28508"/>
    <cellStyle name="Input 5 5 6" xfId="28509"/>
    <cellStyle name="Input 5 5 6 2" xfId="28510"/>
    <cellStyle name="Input 5 5 6 2 2" xfId="28511"/>
    <cellStyle name="Input 5 5 6 3" xfId="28512"/>
    <cellStyle name="Input 5 5 6 3 2" xfId="28513"/>
    <cellStyle name="Input 5 5 6 3 2 2" xfId="28514"/>
    <cellStyle name="Input 5 5 6 3 3" xfId="28515"/>
    <cellStyle name="Input 5 5 6 4" xfId="28516"/>
    <cellStyle name="Input 5 5 6 5" xfId="28517"/>
    <cellStyle name="Input 5 5 7" xfId="28518"/>
    <cellStyle name="Input 5 5 7 2" xfId="28519"/>
    <cellStyle name="Input 5 5 7 2 2" xfId="28520"/>
    <cellStyle name="Input 5 5 7 3" xfId="28521"/>
    <cellStyle name="Input 5 5 7 3 2" xfId="28522"/>
    <cellStyle name="Input 5 5 7 3 2 2" xfId="28523"/>
    <cellStyle name="Input 5 5 7 3 3" xfId="28524"/>
    <cellStyle name="Input 5 5 7 4" xfId="28525"/>
    <cellStyle name="Input 5 5 7 5" xfId="28526"/>
    <cellStyle name="Input 5 5 8" xfId="28527"/>
    <cellStyle name="Input 5 5 8 2" xfId="28528"/>
    <cellStyle name="Input 5 5 8 2 2" xfId="28529"/>
    <cellStyle name="Input 5 5 8 3" xfId="28530"/>
    <cellStyle name="Input 5 5 8 3 2" xfId="28531"/>
    <cellStyle name="Input 5 5 8 3 2 2" xfId="28532"/>
    <cellStyle name="Input 5 5 8 3 3" xfId="28533"/>
    <cellStyle name="Input 5 5 8 4" xfId="28534"/>
    <cellStyle name="Input 5 5 8 5" xfId="28535"/>
    <cellStyle name="Input 5 5 9" xfId="28536"/>
    <cellStyle name="Input 5 5 9 2" xfId="28537"/>
    <cellStyle name="Input 5 5_Subsidy" xfId="28538"/>
    <cellStyle name="Input 5 6" xfId="28539"/>
    <cellStyle name="Input 5 6 10" xfId="28540"/>
    <cellStyle name="Input 5 6 11" xfId="28541"/>
    <cellStyle name="Input 5 6 2" xfId="28542"/>
    <cellStyle name="Input 5 6 2 10" xfId="28543"/>
    <cellStyle name="Input 5 6 2 2" xfId="28544"/>
    <cellStyle name="Input 5 6 2 2 2" xfId="28545"/>
    <cellStyle name="Input 5 6 2 2 2 2" xfId="28546"/>
    <cellStyle name="Input 5 6 2 2 3" xfId="28547"/>
    <cellStyle name="Input 5 6 2 2 3 2" xfId="28548"/>
    <cellStyle name="Input 5 6 2 2 3 2 2" xfId="28549"/>
    <cellStyle name="Input 5 6 2 2 3 3" xfId="28550"/>
    <cellStyle name="Input 5 6 2 2 4" xfId="28551"/>
    <cellStyle name="Input 5 6 2 2 5" xfId="28552"/>
    <cellStyle name="Input 5 6 2 3" xfId="28553"/>
    <cellStyle name="Input 5 6 2 3 2" xfId="28554"/>
    <cellStyle name="Input 5 6 2 3 2 2" xfId="28555"/>
    <cellStyle name="Input 5 6 2 3 3" xfId="28556"/>
    <cellStyle name="Input 5 6 2 3 3 2" xfId="28557"/>
    <cellStyle name="Input 5 6 2 3 3 2 2" xfId="28558"/>
    <cellStyle name="Input 5 6 2 3 3 3" xfId="28559"/>
    <cellStyle name="Input 5 6 2 3 4" xfId="28560"/>
    <cellStyle name="Input 5 6 2 3 5" xfId="28561"/>
    <cellStyle name="Input 5 6 2 4" xfId="28562"/>
    <cellStyle name="Input 5 6 2 4 2" xfId="28563"/>
    <cellStyle name="Input 5 6 2 4 2 2" xfId="28564"/>
    <cellStyle name="Input 5 6 2 4 3" xfId="28565"/>
    <cellStyle name="Input 5 6 2 4 3 2" xfId="28566"/>
    <cellStyle name="Input 5 6 2 4 3 2 2" xfId="28567"/>
    <cellStyle name="Input 5 6 2 4 3 3" xfId="28568"/>
    <cellStyle name="Input 5 6 2 4 4" xfId="28569"/>
    <cellStyle name="Input 5 6 2 4 5" xfId="28570"/>
    <cellStyle name="Input 5 6 2 5" xfId="28571"/>
    <cellStyle name="Input 5 6 2 5 2" xfId="28572"/>
    <cellStyle name="Input 5 6 2 5 2 2" xfId="28573"/>
    <cellStyle name="Input 5 6 2 5 3" xfId="28574"/>
    <cellStyle name="Input 5 6 2 5 3 2" xfId="28575"/>
    <cellStyle name="Input 5 6 2 5 3 2 2" xfId="28576"/>
    <cellStyle name="Input 5 6 2 5 3 3" xfId="28577"/>
    <cellStyle name="Input 5 6 2 5 4" xfId="28578"/>
    <cellStyle name="Input 5 6 2 5 5" xfId="28579"/>
    <cellStyle name="Input 5 6 2 6" xfId="28580"/>
    <cellStyle name="Input 5 6 2 6 2" xfId="28581"/>
    <cellStyle name="Input 5 6 2 6 2 2" xfId="28582"/>
    <cellStyle name="Input 5 6 2 6 3" xfId="28583"/>
    <cellStyle name="Input 5 6 2 6 3 2" xfId="28584"/>
    <cellStyle name="Input 5 6 2 6 3 2 2" xfId="28585"/>
    <cellStyle name="Input 5 6 2 6 3 3" xfId="28586"/>
    <cellStyle name="Input 5 6 2 6 4" xfId="28587"/>
    <cellStyle name="Input 5 6 2 6 5" xfId="28588"/>
    <cellStyle name="Input 5 6 2 7" xfId="28589"/>
    <cellStyle name="Input 5 6 2 7 2" xfId="28590"/>
    <cellStyle name="Input 5 6 2 8" xfId="28591"/>
    <cellStyle name="Input 5 6 2 8 2" xfId="28592"/>
    <cellStyle name="Input 5 6 2 8 2 2" xfId="28593"/>
    <cellStyle name="Input 5 6 2 8 3" xfId="28594"/>
    <cellStyle name="Input 5 6 2 9" xfId="28595"/>
    <cellStyle name="Input 5 6 3" xfId="28596"/>
    <cellStyle name="Input 5 6 3 2" xfId="28597"/>
    <cellStyle name="Input 5 6 3 2 2" xfId="28598"/>
    <cellStyle name="Input 5 6 3 2 2 2" xfId="28599"/>
    <cellStyle name="Input 5 6 3 2 3" xfId="28600"/>
    <cellStyle name="Input 5 6 3 2 3 2" xfId="28601"/>
    <cellStyle name="Input 5 6 3 2 3 2 2" xfId="28602"/>
    <cellStyle name="Input 5 6 3 2 3 3" xfId="28603"/>
    <cellStyle name="Input 5 6 3 2 4" xfId="28604"/>
    <cellStyle name="Input 5 6 3 2 5" xfId="28605"/>
    <cellStyle name="Input 5 6 3 3" xfId="28606"/>
    <cellStyle name="Input 5 6 3 3 2" xfId="28607"/>
    <cellStyle name="Input 5 6 3 4" xfId="28608"/>
    <cellStyle name="Input 5 6 3 4 2" xfId="28609"/>
    <cellStyle name="Input 5 6 3 4 2 2" xfId="28610"/>
    <cellStyle name="Input 5 6 3 4 3" xfId="28611"/>
    <cellStyle name="Input 5 6 3 5" xfId="28612"/>
    <cellStyle name="Input 5 6 3 6" xfId="28613"/>
    <cellStyle name="Input 5 6 4" xfId="28614"/>
    <cellStyle name="Input 5 6 4 2" xfId="28615"/>
    <cellStyle name="Input 5 6 4 2 2" xfId="28616"/>
    <cellStyle name="Input 5 6 4 3" xfId="28617"/>
    <cellStyle name="Input 5 6 4 3 2" xfId="28618"/>
    <cellStyle name="Input 5 6 4 3 2 2" xfId="28619"/>
    <cellStyle name="Input 5 6 4 3 3" xfId="28620"/>
    <cellStyle name="Input 5 6 4 4" xfId="28621"/>
    <cellStyle name="Input 5 6 4 5" xfId="28622"/>
    <cellStyle name="Input 5 6 5" xfId="28623"/>
    <cellStyle name="Input 5 6 5 2" xfId="28624"/>
    <cellStyle name="Input 5 6 5 2 2" xfId="28625"/>
    <cellStyle name="Input 5 6 5 3" xfId="28626"/>
    <cellStyle name="Input 5 6 5 3 2" xfId="28627"/>
    <cellStyle name="Input 5 6 5 3 2 2" xfId="28628"/>
    <cellStyle name="Input 5 6 5 3 3" xfId="28629"/>
    <cellStyle name="Input 5 6 5 4" xfId="28630"/>
    <cellStyle name="Input 5 6 5 5" xfId="28631"/>
    <cellStyle name="Input 5 6 6" xfId="28632"/>
    <cellStyle name="Input 5 6 6 2" xfId="28633"/>
    <cellStyle name="Input 5 6 6 2 2" xfId="28634"/>
    <cellStyle name="Input 5 6 6 3" xfId="28635"/>
    <cellStyle name="Input 5 6 6 3 2" xfId="28636"/>
    <cellStyle name="Input 5 6 6 3 2 2" xfId="28637"/>
    <cellStyle name="Input 5 6 6 3 3" xfId="28638"/>
    <cellStyle name="Input 5 6 6 4" xfId="28639"/>
    <cellStyle name="Input 5 6 6 5" xfId="28640"/>
    <cellStyle name="Input 5 6 7" xfId="28641"/>
    <cellStyle name="Input 5 6 7 2" xfId="28642"/>
    <cellStyle name="Input 5 6 7 2 2" xfId="28643"/>
    <cellStyle name="Input 5 6 7 3" xfId="28644"/>
    <cellStyle name="Input 5 6 7 3 2" xfId="28645"/>
    <cellStyle name="Input 5 6 7 3 2 2" xfId="28646"/>
    <cellStyle name="Input 5 6 7 3 3" xfId="28647"/>
    <cellStyle name="Input 5 6 7 4" xfId="28648"/>
    <cellStyle name="Input 5 6 7 5" xfId="28649"/>
    <cellStyle name="Input 5 6 8" xfId="28650"/>
    <cellStyle name="Input 5 6 8 2" xfId="28651"/>
    <cellStyle name="Input 5 6 9" xfId="28652"/>
    <cellStyle name="Input 5 6 9 2" xfId="28653"/>
    <cellStyle name="Input 5 6 9 2 2" xfId="28654"/>
    <cellStyle name="Input 5 6 9 3" xfId="28655"/>
    <cellStyle name="Input 5 7" xfId="28656"/>
    <cellStyle name="Input 5 7 10" xfId="28657"/>
    <cellStyle name="Input 5 7 11" xfId="28658"/>
    <cellStyle name="Input 5 7 2" xfId="28659"/>
    <cellStyle name="Input 5 7 2 10" xfId="28660"/>
    <cellStyle name="Input 5 7 2 2" xfId="28661"/>
    <cellStyle name="Input 5 7 2 2 2" xfId="28662"/>
    <cellStyle name="Input 5 7 2 2 2 2" xfId="28663"/>
    <cellStyle name="Input 5 7 2 2 3" xfId="28664"/>
    <cellStyle name="Input 5 7 2 2 3 2" xfId="28665"/>
    <cellStyle name="Input 5 7 2 2 3 2 2" xfId="28666"/>
    <cellStyle name="Input 5 7 2 2 3 3" xfId="28667"/>
    <cellStyle name="Input 5 7 2 2 4" xfId="28668"/>
    <cellStyle name="Input 5 7 2 2 5" xfId="28669"/>
    <cellStyle name="Input 5 7 2 3" xfId="28670"/>
    <cellStyle name="Input 5 7 2 3 2" xfId="28671"/>
    <cellStyle name="Input 5 7 2 3 2 2" xfId="28672"/>
    <cellStyle name="Input 5 7 2 3 3" xfId="28673"/>
    <cellStyle name="Input 5 7 2 3 3 2" xfId="28674"/>
    <cellStyle name="Input 5 7 2 3 3 2 2" xfId="28675"/>
    <cellStyle name="Input 5 7 2 3 3 3" xfId="28676"/>
    <cellStyle name="Input 5 7 2 3 4" xfId="28677"/>
    <cellStyle name="Input 5 7 2 3 5" xfId="28678"/>
    <cellStyle name="Input 5 7 2 4" xfId="28679"/>
    <cellStyle name="Input 5 7 2 4 2" xfId="28680"/>
    <cellStyle name="Input 5 7 2 4 2 2" xfId="28681"/>
    <cellStyle name="Input 5 7 2 4 3" xfId="28682"/>
    <cellStyle name="Input 5 7 2 4 3 2" xfId="28683"/>
    <cellStyle name="Input 5 7 2 4 3 2 2" xfId="28684"/>
    <cellStyle name="Input 5 7 2 4 3 3" xfId="28685"/>
    <cellStyle name="Input 5 7 2 4 4" xfId="28686"/>
    <cellStyle name="Input 5 7 2 4 5" xfId="28687"/>
    <cellStyle name="Input 5 7 2 5" xfId="28688"/>
    <cellStyle name="Input 5 7 2 5 2" xfId="28689"/>
    <cellStyle name="Input 5 7 2 5 2 2" xfId="28690"/>
    <cellStyle name="Input 5 7 2 5 3" xfId="28691"/>
    <cellStyle name="Input 5 7 2 5 3 2" xfId="28692"/>
    <cellStyle name="Input 5 7 2 5 3 2 2" xfId="28693"/>
    <cellStyle name="Input 5 7 2 5 3 3" xfId="28694"/>
    <cellStyle name="Input 5 7 2 5 4" xfId="28695"/>
    <cellStyle name="Input 5 7 2 5 5" xfId="28696"/>
    <cellStyle name="Input 5 7 2 6" xfId="28697"/>
    <cellStyle name="Input 5 7 2 6 2" xfId="28698"/>
    <cellStyle name="Input 5 7 2 6 2 2" xfId="28699"/>
    <cellStyle name="Input 5 7 2 6 3" xfId="28700"/>
    <cellStyle name="Input 5 7 2 6 3 2" xfId="28701"/>
    <cellStyle name="Input 5 7 2 6 3 2 2" xfId="28702"/>
    <cellStyle name="Input 5 7 2 6 3 3" xfId="28703"/>
    <cellStyle name="Input 5 7 2 6 4" xfId="28704"/>
    <cellStyle name="Input 5 7 2 6 5" xfId="28705"/>
    <cellStyle name="Input 5 7 2 7" xfId="28706"/>
    <cellStyle name="Input 5 7 2 7 2" xfId="28707"/>
    <cellStyle name="Input 5 7 2 8" xfId="28708"/>
    <cellStyle name="Input 5 7 2 8 2" xfId="28709"/>
    <cellStyle name="Input 5 7 2 8 2 2" xfId="28710"/>
    <cellStyle name="Input 5 7 2 8 3" xfId="28711"/>
    <cellStyle name="Input 5 7 2 9" xfId="28712"/>
    <cellStyle name="Input 5 7 3" xfId="28713"/>
    <cellStyle name="Input 5 7 3 2" xfId="28714"/>
    <cellStyle name="Input 5 7 3 2 2" xfId="28715"/>
    <cellStyle name="Input 5 7 3 2 2 2" xfId="28716"/>
    <cellStyle name="Input 5 7 3 2 3" xfId="28717"/>
    <cellStyle name="Input 5 7 3 2 3 2" xfId="28718"/>
    <cellStyle name="Input 5 7 3 2 3 2 2" xfId="28719"/>
    <cellStyle name="Input 5 7 3 2 3 3" xfId="28720"/>
    <cellStyle name="Input 5 7 3 2 4" xfId="28721"/>
    <cellStyle name="Input 5 7 3 2 5" xfId="28722"/>
    <cellStyle name="Input 5 7 3 3" xfId="28723"/>
    <cellStyle name="Input 5 7 3 3 2" xfId="28724"/>
    <cellStyle name="Input 5 7 3 4" xfId="28725"/>
    <cellStyle name="Input 5 7 3 4 2" xfId="28726"/>
    <cellStyle name="Input 5 7 3 4 2 2" xfId="28727"/>
    <cellStyle name="Input 5 7 3 4 3" xfId="28728"/>
    <cellStyle name="Input 5 7 3 5" xfId="28729"/>
    <cellStyle name="Input 5 7 3 6" xfId="28730"/>
    <cellStyle name="Input 5 7 4" xfId="28731"/>
    <cellStyle name="Input 5 7 4 2" xfId="28732"/>
    <cellStyle name="Input 5 7 4 2 2" xfId="28733"/>
    <cellStyle name="Input 5 7 4 3" xfId="28734"/>
    <cellStyle name="Input 5 7 4 3 2" xfId="28735"/>
    <cellStyle name="Input 5 7 4 3 2 2" xfId="28736"/>
    <cellStyle name="Input 5 7 4 3 3" xfId="28737"/>
    <cellStyle name="Input 5 7 4 4" xfId="28738"/>
    <cellStyle name="Input 5 7 4 5" xfId="28739"/>
    <cellStyle name="Input 5 7 5" xfId="28740"/>
    <cellStyle name="Input 5 7 5 2" xfId="28741"/>
    <cellStyle name="Input 5 7 5 2 2" xfId="28742"/>
    <cellStyle name="Input 5 7 5 3" xfId="28743"/>
    <cellStyle name="Input 5 7 5 3 2" xfId="28744"/>
    <cellStyle name="Input 5 7 5 3 2 2" xfId="28745"/>
    <cellStyle name="Input 5 7 5 3 3" xfId="28746"/>
    <cellStyle name="Input 5 7 5 4" xfId="28747"/>
    <cellStyle name="Input 5 7 5 5" xfId="28748"/>
    <cellStyle name="Input 5 7 6" xfId="28749"/>
    <cellStyle name="Input 5 7 6 2" xfId="28750"/>
    <cellStyle name="Input 5 7 6 2 2" xfId="28751"/>
    <cellStyle name="Input 5 7 6 3" xfId="28752"/>
    <cellStyle name="Input 5 7 6 3 2" xfId="28753"/>
    <cellStyle name="Input 5 7 6 3 2 2" xfId="28754"/>
    <cellStyle name="Input 5 7 6 3 3" xfId="28755"/>
    <cellStyle name="Input 5 7 6 4" xfId="28756"/>
    <cellStyle name="Input 5 7 6 5" xfId="28757"/>
    <cellStyle name="Input 5 7 7" xfId="28758"/>
    <cellStyle name="Input 5 7 7 2" xfId="28759"/>
    <cellStyle name="Input 5 7 7 2 2" xfId="28760"/>
    <cellStyle name="Input 5 7 7 3" xfId="28761"/>
    <cellStyle name="Input 5 7 7 3 2" xfId="28762"/>
    <cellStyle name="Input 5 7 7 3 2 2" xfId="28763"/>
    <cellStyle name="Input 5 7 7 3 3" xfId="28764"/>
    <cellStyle name="Input 5 7 7 4" xfId="28765"/>
    <cellStyle name="Input 5 7 7 5" xfId="28766"/>
    <cellStyle name="Input 5 7 8" xfId="28767"/>
    <cellStyle name="Input 5 7 8 2" xfId="28768"/>
    <cellStyle name="Input 5 7 9" xfId="28769"/>
    <cellStyle name="Input 5 7 9 2" xfId="28770"/>
    <cellStyle name="Input 5 7 9 2 2" xfId="28771"/>
    <cellStyle name="Input 5 7 9 3" xfId="28772"/>
    <cellStyle name="Input 5 8" xfId="28773"/>
    <cellStyle name="Input 5 8 10" xfId="28774"/>
    <cellStyle name="Input 5 8 11" xfId="28775"/>
    <cellStyle name="Input 5 8 2" xfId="28776"/>
    <cellStyle name="Input 5 8 2 10" xfId="28777"/>
    <cellStyle name="Input 5 8 2 2" xfId="28778"/>
    <cellStyle name="Input 5 8 2 2 2" xfId="28779"/>
    <cellStyle name="Input 5 8 2 2 2 2" xfId="28780"/>
    <cellStyle name="Input 5 8 2 2 3" xfId="28781"/>
    <cellStyle name="Input 5 8 2 2 3 2" xfId="28782"/>
    <cellStyle name="Input 5 8 2 2 3 2 2" xfId="28783"/>
    <cellStyle name="Input 5 8 2 2 3 3" xfId="28784"/>
    <cellStyle name="Input 5 8 2 2 4" xfId="28785"/>
    <cellStyle name="Input 5 8 2 2 5" xfId="28786"/>
    <cellStyle name="Input 5 8 2 3" xfId="28787"/>
    <cellStyle name="Input 5 8 2 3 2" xfId="28788"/>
    <cellStyle name="Input 5 8 2 3 2 2" xfId="28789"/>
    <cellStyle name="Input 5 8 2 3 3" xfId="28790"/>
    <cellStyle name="Input 5 8 2 3 3 2" xfId="28791"/>
    <cellStyle name="Input 5 8 2 3 3 2 2" xfId="28792"/>
    <cellStyle name="Input 5 8 2 3 3 3" xfId="28793"/>
    <cellStyle name="Input 5 8 2 3 4" xfId="28794"/>
    <cellStyle name="Input 5 8 2 3 5" xfId="28795"/>
    <cellStyle name="Input 5 8 2 4" xfId="28796"/>
    <cellStyle name="Input 5 8 2 4 2" xfId="28797"/>
    <cellStyle name="Input 5 8 2 4 2 2" xfId="28798"/>
    <cellStyle name="Input 5 8 2 4 3" xfId="28799"/>
    <cellStyle name="Input 5 8 2 4 3 2" xfId="28800"/>
    <cellStyle name="Input 5 8 2 4 3 2 2" xfId="28801"/>
    <cellStyle name="Input 5 8 2 4 3 3" xfId="28802"/>
    <cellStyle name="Input 5 8 2 4 4" xfId="28803"/>
    <cellStyle name="Input 5 8 2 4 5" xfId="28804"/>
    <cellStyle name="Input 5 8 2 5" xfId="28805"/>
    <cellStyle name="Input 5 8 2 5 2" xfId="28806"/>
    <cellStyle name="Input 5 8 2 5 2 2" xfId="28807"/>
    <cellStyle name="Input 5 8 2 5 3" xfId="28808"/>
    <cellStyle name="Input 5 8 2 5 3 2" xfId="28809"/>
    <cellStyle name="Input 5 8 2 5 3 2 2" xfId="28810"/>
    <cellStyle name="Input 5 8 2 5 3 3" xfId="28811"/>
    <cellStyle name="Input 5 8 2 5 4" xfId="28812"/>
    <cellStyle name="Input 5 8 2 5 5" xfId="28813"/>
    <cellStyle name="Input 5 8 2 6" xfId="28814"/>
    <cellStyle name="Input 5 8 2 6 2" xfId="28815"/>
    <cellStyle name="Input 5 8 2 6 2 2" xfId="28816"/>
    <cellStyle name="Input 5 8 2 6 3" xfId="28817"/>
    <cellStyle name="Input 5 8 2 6 3 2" xfId="28818"/>
    <cellStyle name="Input 5 8 2 6 3 2 2" xfId="28819"/>
    <cellStyle name="Input 5 8 2 6 3 3" xfId="28820"/>
    <cellStyle name="Input 5 8 2 6 4" xfId="28821"/>
    <cellStyle name="Input 5 8 2 6 5" xfId="28822"/>
    <cellStyle name="Input 5 8 2 7" xfId="28823"/>
    <cellStyle name="Input 5 8 2 7 2" xfId="28824"/>
    <cellStyle name="Input 5 8 2 8" xfId="28825"/>
    <cellStyle name="Input 5 8 2 8 2" xfId="28826"/>
    <cellStyle name="Input 5 8 2 8 2 2" xfId="28827"/>
    <cellStyle name="Input 5 8 2 8 3" xfId="28828"/>
    <cellStyle name="Input 5 8 2 9" xfId="28829"/>
    <cellStyle name="Input 5 8 3" xfId="28830"/>
    <cellStyle name="Input 5 8 3 2" xfId="28831"/>
    <cellStyle name="Input 5 8 3 2 2" xfId="28832"/>
    <cellStyle name="Input 5 8 3 2 2 2" xfId="28833"/>
    <cellStyle name="Input 5 8 3 2 3" xfId="28834"/>
    <cellStyle name="Input 5 8 3 2 3 2" xfId="28835"/>
    <cellStyle name="Input 5 8 3 2 3 2 2" xfId="28836"/>
    <cellStyle name="Input 5 8 3 2 3 3" xfId="28837"/>
    <cellStyle name="Input 5 8 3 2 4" xfId="28838"/>
    <cellStyle name="Input 5 8 3 2 5" xfId="28839"/>
    <cellStyle name="Input 5 8 3 3" xfId="28840"/>
    <cellStyle name="Input 5 8 3 3 2" xfId="28841"/>
    <cellStyle name="Input 5 8 3 4" xfId="28842"/>
    <cellStyle name="Input 5 8 3 4 2" xfId="28843"/>
    <cellStyle name="Input 5 8 3 4 2 2" xfId="28844"/>
    <cellStyle name="Input 5 8 3 4 3" xfId="28845"/>
    <cellStyle name="Input 5 8 3 5" xfId="28846"/>
    <cellStyle name="Input 5 8 3 6" xfId="28847"/>
    <cellStyle name="Input 5 8 4" xfId="28848"/>
    <cellStyle name="Input 5 8 4 2" xfId="28849"/>
    <cellStyle name="Input 5 8 4 2 2" xfId="28850"/>
    <cellStyle name="Input 5 8 4 3" xfId="28851"/>
    <cellStyle name="Input 5 8 4 3 2" xfId="28852"/>
    <cellStyle name="Input 5 8 4 3 2 2" xfId="28853"/>
    <cellStyle name="Input 5 8 4 3 3" xfId="28854"/>
    <cellStyle name="Input 5 8 4 4" xfId="28855"/>
    <cellStyle name="Input 5 8 4 5" xfId="28856"/>
    <cellStyle name="Input 5 8 5" xfId="28857"/>
    <cellStyle name="Input 5 8 5 2" xfId="28858"/>
    <cellStyle name="Input 5 8 5 2 2" xfId="28859"/>
    <cellStyle name="Input 5 8 5 3" xfId="28860"/>
    <cellStyle name="Input 5 8 5 3 2" xfId="28861"/>
    <cellStyle name="Input 5 8 5 3 2 2" xfId="28862"/>
    <cellStyle name="Input 5 8 5 3 3" xfId="28863"/>
    <cellStyle name="Input 5 8 5 4" xfId="28864"/>
    <cellStyle name="Input 5 8 5 5" xfId="28865"/>
    <cellStyle name="Input 5 8 6" xfId="28866"/>
    <cellStyle name="Input 5 8 6 2" xfId="28867"/>
    <cellStyle name="Input 5 8 6 2 2" xfId="28868"/>
    <cellStyle name="Input 5 8 6 3" xfId="28869"/>
    <cellStyle name="Input 5 8 6 3 2" xfId="28870"/>
    <cellStyle name="Input 5 8 6 3 2 2" xfId="28871"/>
    <cellStyle name="Input 5 8 6 3 3" xfId="28872"/>
    <cellStyle name="Input 5 8 6 4" xfId="28873"/>
    <cellStyle name="Input 5 8 6 5" xfId="28874"/>
    <cellStyle name="Input 5 8 7" xfId="28875"/>
    <cellStyle name="Input 5 8 7 2" xfId="28876"/>
    <cellStyle name="Input 5 8 7 2 2" xfId="28877"/>
    <cellStyle name="Input 5 8 7 3" xfId="28878"/>
    <cellStyle name="Input 5 8 7 3 2" xfId="28879"/>
    <cellStyle name="Input 5 8 7 3 2 2" xfId="28880"/>
    <cellStyle name="Input 5 8 7 3 3" xfId="28881"/>
    <cellStyle name="Input 5 8 7 4" xfId="28882"/>
    <cellStyle name="Input 5 8 7 5" xfId="28883"/>
    <cellStyle name="Input 5 8 8" xfId="28884"/>
    <cellStyle name="Input 5 8 8 2" xfId="28885"/>
    <cellStyle name="Input 5 8 9" xfId="28886"/>
    <cellStyle name="Input 5 8 9 2" xfId="28887"/>
    <cellStyle name="Input 5 8 9 2 2" xfId="28888"/>
    <cellStyle name="Input 5 8 9 3" xfId="28889"/>
    <cellStyle name="Input 5 9" xfId="28890"/>
    <cellStyle name="Input 5 9 10" xfId="28891"/>
    <cellStyle name="Input 5 9 11" xfId="28892"/>
    <cellStyle name="Input 5 9 2" xfId="28893"/>
    <cellStyle name="Input 5 9 2 10" xfId="28894"/>
    <cellStyle name="Input 5 9 2 2" xfId="28895"/>
    <cellStyle name="Input 5 9 2 2 2" xfId="28896"/>
    <cellStyle name="Input 5 9 2 2 2 2" xfId="28897"/>
    <cellStyle name="Input 5 9 2 2 3" xfId="28898"/>
    <cellStyle name="Input 5 9 2 2 3 2" xfId="28899"/>
    <cellStyle name="Input 5 9 2 2 3 2 2" xfId="28900"/>
    <cellStyle name="Input 5 9 2 2 3 3" xfId="28901"/>
    <cellStyle name="Input 5 9 2 2 4" xfId="28902"/>
    <cellStyle name="Input 5 9 2 2 5" xfId="28903"/>
    <cellStyle name="Input 5 9 2 3" xfId="28904"/>
    <cellStyle name="Input 5 9 2 3 2" xfId="28905"/>
    <cellStyle name="Input 5 9 2 3 2 2" xfId="28906"/>
    <cellStyle name="Input 5 9 2 3 3" xfId="28907"/>
    <cellStyle name="Input 5 9 2 3 3 2" xfId="28908"/>
    <cellStyle name="Input 5 9 2 3 3 2 2" xfId="28909"/>
    <cellStyle name="Input 5 9 2 3 3 3" xfId="28910"/>
    <cellStyle name="Input 5 9 2 3 4" xfId="28911"/>
    <cellStyle name="Input 5 9 2 3 5" xfId="28912"/>
    <cellStyle name="Input 5 9 2 4" xfId="28913"/>
    <cellStyle name="Input 5 9 2 4 2" xfId="28914"/>
    <cellStyle name="Input 5 9 2 4 2 2" xfId="28915"/>
    <cellStyle name="Input 5 9 2 4 3" xfId="28916"/>
    <cellStyle name="Input 5 9 2 4 3 2" xfId="28917"/>
    <cellStyle name="Input 5 9 2 4 3 2 2" xfId="28918"/>
    <cellStyle name="Input 5 9 2 4 3 3" xfId="28919"/>
    <cellStyle name="Input 5 9 2 4 4" xfId="28920"/>
    <cellStyle name="Input 5 9 2 4 5" xfId="28921"/>
    <cellStyle name="Input 5 9 2 5" xfId="28922"/>
    <cellStyle name="Input 5 9 2 5 2" xfId="28923"/>
    <cellStyle name="Input 5 9 2 5 2 2" xfId="28924"/>
    <cellStyle name="Input 5 9 2 5 3" xfId="28925"/>
    <cellStyle name="Input 5 9 2 5 3 2" xfId="28926"/>
    <cellStyle name="Input 5 9 2 5 3 2 2" xfId="28927"/>
    <cellStyle name="Input 5 9 2 5 3 3" xfId="28928"/>
    <cellStyle name="Input 5 9 2 5 4" xfId="28929"/>
    <cellStyle name="Input 5 9 2 5 5" xfId="28930"/>
    <cellStyle name="Input 5 9 2 6" xfId="28931"/>
    <cellStyle name="Input 5 9 2 6 2" xfId="28932"/>
    <cellStyle name="Input 5 9 2 6 2 2" xfId="28933"/>
    <cellStyle name="Input 5 9 2 6 3" xfId="28934"/>
    <cellStyle name="Input 5 9 2 6 3 2" xfId="28935"/>
    <cellStyle name="Input 5 9 2 6 3 2 2" xfId="28936"/>
    <cellStyle name="Input 5 9 2 6 3 3" xfId="28937"/>
    <cellStyle name="Input 5 9 2 6 4" xfId="28938"/>
    <cellStyle name="Input 5 9 2 6 5" xfId="28939"/>
    <cellStyle name="Input 5 9 2 7" xfId="28940"/>
    <cellStyle name="Input 5 9 2 7 2" xfId="28941"/>
    <cellStyle name="Input 5 9 2 8" xfId="28942"/>
    <cellStyle name="Input 5 9 2 8 2" xfId="28943"/>
    <cellStyle name="Input 5 9 2 8 2 2" xfId="28944"/>
    <cellStyle name="Input 5 9 2 8 3" xfId="28945"/>
    <cellStyle name="Input 5 9 2 9" xfId="28946"/>
    <cellStyle name="Input 5 9 3" xfId="28947"/>
    <cellStyle name="Input 5 9 3 2" xfId="28948"/>
    <cellStyle name="Input 5 9 3 2 2" xfId="28949"/>
    <cellStyle name="Input 5 9 3 2 2 2" xfId="28950"/>
    <cellStyle name="Input 5 9 3 2 3" xfId="28951"/>
    <cellStyle name="Input 5 9 3 2 3 2" xfId="28952"/>
    <cellStyle name="Input 5 9 3 2 3 2 2" xfId="28953"/>
    <cellStyle name="Input 5 9 3 2 3 3" xfId="28954"/>
    <cellStyle name="Input 5 9 3 2 4" xfId="28955"/>
    <cellStyle name="Input 5 9 3 2 5" xfId="28956"/>
    <cellStyle name="Input 5 9 3 3" xfId="28957"/>
    <cellStyle name="Input 5 9 3 3 2" xfId="28958"/>
    <cellStyle name="Input 5 9 3 4" xfId="28959"/>
    <cellStyle name="Input 5 9 3 4 2" xfId="28960"/>
    <cellStyle name="Input 5 9 3 4 2 2" xfId="28961"/>
    <cellStyle name="Input 5 9 3 4 3" xfId="28962"/>
    <cellStyle name="Input 5 9 3 5" xfId="28963"/>
    <cellStyle name="Input 5 9 3 6" xfId="28964"/>
    <cellStyle name="Input 5 9 4" xfId="28965"/>
    <cellStyle name="Input 5 9 4 2" xfId="28966"/>
    <cellStyle name="Input 5 9 4 2 2" xfId="28967"/>
    <cellStyle name="Input 5 9 4 3" xfId="28968"/>
    <cellStyle name="Input 5 9 4 3 2" xfId="28969"/>
    <cellStyle name="Input 5 9 4 3 2 2" xfId="28970"/>
    <cellStyle name="Input 5 9 4 3 3" xfId="28971"/>
    <cellStyle name="Input 5 9 4 4" xfId="28972"/>
    <cellStyle name="Input 5 9 4 5" xfId="28973"/>
    <cellStyle name="Input 5 9 5" xfId="28974"/>
    <cellStyle name="Input 5 9 5 2" xfId="28975"/>
    <cellStyle name="Input 5 9 5 2 2" xfId="28976"/>
    <cellStyle name="Input 5 9 5 3" xfId="28977"/>
    <cellStyle name="Input 5 9 5 3 2" xfId="28978"/>
    <cellStyle name="Input 5 9 5 3 2 2" xfId="28979"/>
    <cellStyle name="Input 5 9 5 3 3" xfId="28980"/>
    <cellStyle name="Input 5 9 5 4" xfId="28981"/>
    <cellStyle name="Input 5 9 5 5" xfId="28982"/>
    <cellStyle name="Input 5 9 6" xfId="28983"/>
    <cellStyle name="Input 5 9 6 2" xfId="28984"/>
    <cellStyle name="Input 5 9 6 2 2" xfId="28985"/>
    <cellStyle name="Input 5 9 6 3" xfId="28986"/>
    <cellStyle name="Input 5 9 6 3 2" xfId="28987"/>
    <cellStyle name="Input 5 9 6 3 2 2" xfId="28988"/>
    <cellStyle name="Input 5 9 6 3 3" xfId="28989"/>
    <cellStyle name="Input 5 9 6 4" xfId="28990"/>
    <cellStyle name="Input 5 9 6 5" xfId="28991"/>
    <cellStyle name="Input 5 9 7" xfId="28992"/>
    <cellStyle name="Input 5 9 7 2" xfId="28993"/>
    <cellStyle name="Input 5 9 7 2 2" xfId="28994"/>
    <cellStyle name="Input 5 9 7 3" xfId="28995"/>
    <cellStyle name="Input 5 9 7 3 2" xfId="28996"/>
    <cellStyle name="Input 5 9 7 3 2 2" xfId="28997"/>
    <cellStyle name="Input 5 9 7 3 3" xfId="28998"/>
    <cellStyle name="Input 5 9 7 4" xfId="28999"/>
    <cellStyle name="Input 5 9 7 5" xfId="29000"/>
    <cellStyle name="Input 5 9 8" xfId="29001"/>
    <cellStyle name="Input 5 9 8 2" xfId="29002"/>
    <cellStyle name="Input 5 9 9" xfId="29003"/>
    <cellStyle name="Input 5 9 9 2" xfId="29004"/>
    <cellStyle name="Input 5 9 9 2 2" xfId="29005"/>
    <cellStyle name="Input 5 9 9 3" xfId="29006"/>
    <cellStyle name="Input 5_Subsidy" xfId="29007"/>
    <cellStyle name="Input 50" xfId="29008"/>
    <cellStyle name="Input 50 2" xfId="29009"/>
    <cellStyle name="Input 51" xfId="29010"/>
    <cellStyle name="Input 51 2" xfId="29011"/>
    <cellStyle name="Input 52" xfId="29012"/>
    <cellStyle name="Input 52 2" xfId="29013"/>
    <cellStyle name="Input 53" xfId="29014"/>
    <cellStyle name="Input 53 2" xfId="29015"/>
    <cellStyle name="Input 54" xfId="29016"/>
    <cellStyle name="Input 54 2" xfId="29017"/>
    <cellStyle name="Input 55" xfId="29018"/>
    <cellStyle name="Input 55 2" xfId="29019"/>
    <cellStyle name="Input 56" xfId="29020"/>
    <cellStyle name="Input 56 2" xfId="29021"/>
    <cellStyle name="Input 57" xfId="29022"/>
    <cellStyle name="Input 57 2" xfId="29023"/>
    <cellStyle name="Input 58" xfId="29024"/>
    <cellStyle name="Input 58 2" xfId="29025"/>
    <cellStyle name="Input 59" xfId="29026"/>
    <cellStyle name="Input 59 2" xfId="29027"/>
    <cellStyle name="Input 6" xfId="29028"/>
    <cellStyle name="Input 6 10" xfId="29029"/>
    <cellStyle name="Input 6 10 10" xfId="29030"/>
    <cellStyle name="Input 6 10 2" xfId="29031"/>
    <cellStyle name="Input 6 10 2 2" xfId="29032"/>
    <cellStyle name="Input 6 10 2 2 2" xfId="29033"/>
    <cellStyle name="Input 6 10 2 2 2 2" xfId="29034"/>
    <cellStyle name="Input 6 10 2 2 2 2 2" xfId="29035"/>
    <cellStyle name="Input 6 10 2 2 2 3" xfId="29036"/>
    <cellStyle name="Input 6 10 2 2 3" xfId="29037"/>
    <cellStyle name="Input 6 10 2 2 4" xfId="29038"/>
    <cellStyle name="Input 6 10 2 3" xfId="29039"/>
    <cellStyle name="Input 6 10 2 3 2" xfId="29040"/>
    <cellStyle name="Input 6 10 2 3 2 2" xfId="29041"/>
    <cellStyle name="Input 6 10 2 3 2 2 2" xfId="29042"/>
    <cellStyle name="Input 6 10 2 3 2 3" xfId="29043"/>
    <cellStyle name="Input 6 10 2 3 3" xfId="29044"/>
    <cellStyle name="Input 6 10 2 3 4" xfId="29045"/>
    <cellStyle name="Input 6 10 2 4" xfId="29046"/>
    <cellStyle name="Input 6 10 2 4 2" xfId="29047"/>
    <cellStyle name="Input 6 10 2 4 2 2" xfId="29048"/>
    <cellStyle name="Input 6 10 2 4 2 2 2" xfId="29049"/>
    <cellStyle name="Input 6 10 2 4 2 3" xfId="29050"/>
    <cellStyle name="Input 6 10 2 4 3" xfId="29051"/>
    <cellStyle name="Input 6 10 2 4 4" xfId="29052"/>
    <cellStyle name="Input 6 10 2 5" xfId="29053"/>
    <cellStyle name="Input 6 10 2 5 2" xfId="29054"/>
    <cellStyle name="Input 6 10 2 5 2 2" xfId="29055"/>
    <cellStyle name="Input 6 10 2 5 2 2 2" xfId="29056"/>
    <cellStyle name="Input 6 10 2 5 2 3" xfId="29057"/>
    <cellStyle name="Input 6 10 2 5 3" xfId="29058"/>
    <cellStyle name="Input 6 10 2 5 4" xfId="29059"/>
    <cellStyle name="Input 6 10 2 6" xfId="29060"/>
    <cellStyle name="Input 6 10 2 6 2" xfId="29061"/>
    <cellStyle name="Input 6 10 2 6 2 2" xfId="29062"/>
    <cellStyle name="Input 6 10 2 6 2 2 2" xfId="29063"/>
    <cellStyle name="Input 6 10 2 6 2 3" xfId="29064"/>
    <cellStyle name="Input 6 10 2 6 3" xfId="29065"/>
    <cellStyle name="Input 6 10 2 6 4" xfId="29066"/>
    <cellStyle name="Input 6 10 2 7" xfId="29067"/>
    <cellStyle name="Input 6 10 2 7 2" xfId="29068"/>
    <cellStyle name="Input 6 10 2 7 2 2" xfId="29069"/>
    <cellStyle name="Input 6 10 2 7 3" xfId="29070"/>
    <cellStyle name="Input 6 10 2 8" xfId="29071"/>
    <cellStyle name="Input 6 10 2 9" xfId="29072"/>
    <cellStyle name="Input 6 10 3" xfId="29073"/>
    <cellStyle name="Input 6 10 3 2" xfId="29074"/>
    <cellStyle name="Input 6 10 3 2 2" xfId="29075"/>
    <cellStyle name="Input 6 10 3 2 2 2" xfId="29076"/>
    <cellStyle name="Input 6 10 3 2 2 2 2" xfId="29077"/>
    <cellStyle name="Input 6 10 3 2 2 3" xfId="29078"/>
    <cellStyle name="Input 6 10 3 2 3" xfId="29079"/>
    <cellStyle name="Input 6 10 3 2 4" xfId="29080"/>
    <cellStyle name="Input 6 10 3 3" xfId="29081"/>
    <cellStyle name="Input 6 10 3 3 2" xfId="29082"/>
    <cellStyle name="Input 6 10 3 3 2 2" xfId="29083"/>
    <cellStyle name="Input 6 10 3 3 3" xfId="29084"/>
    <cellStyle name="Input 6 10 3 4" xfId="29085"/>
    <cellStyle name="Input 6 10 3 5" xfId="29086"/>
    <cellStyle name="Input 6 10 4" xfId="29087"/>
    <cellStyle name="Input 6 10 4 2" xfId="29088"/>
    <cellStyle name="Input 6 10 4 2 2" xfId="29089"/>
    <cellStyle name="Input 6 10 4 2 2 2" xfId="29090"/>
    <cellStyle name="Input 6 10 4 2 3" xfId="29091"/>
    <cellStyle name="Input 6 10 4 3" xfId="29092"/>
    <cellStyle name="Input 6 10 4 4" xfId="29093"/>
    <cellStyle name="Input 6 10 5" xfId="29094"/>
    <cellStyle name="Input 6 10 5 2" xfId="29095"/>
    <cellStyle name="Input 6 10 5 2 2" xfId="29096"/>
    <cellStyle name="Input 6 10 5 2 2 2" xfId="29097"/>
    <cellStyle name="Input 6 10 5 2 3" xfId="29098"/>
    <cellStyle name="Input 6 10 5 3" xfId="29099"/>
    <cellStyle name="Input 6 10 5 4" xfId="29100"/>
    <cellStyle name="Input 6 10 6" xfId="29101"/>
    <cellStyle name="Input 6 10 6 2" xfId="29102"/>
    <cellStyle name="Input 6 10 6 2 2" xfId="29103"/>
    <cellStyle name="Input 6 10 6 2 2 2" xfId="29104"/>
    <cellStyle name="Input 6 10 6 2 3" xfId="29105"/>
    <cellStyle name="Input 6 10 6 3" xfId="29106"/>
    <cellStyle name="Input 6 10 6 4" xfId="29107"/>
    <cellStyle name="Input 6 10 7" xfId="29108"/>
    <cellStyle name="Input 6 10 7 2" xfId="29109"/>
    <cellStyle name="Input 6 10 7 2 2" xfId="29110"/>
    <cellStyle name="Input 6 10 7 2 2 2" xfId="29111"/>
    <cellStyle name="Input 6 10 7 2 3" xfId="29112"/>
    <cellStyle name="Input 6 10 7 3" xfId="29113"/>
    <cellStyle name="Input 6 10 7 4" xfId="29114"/>
    <cellStyle name="Input 6 10 8" xfId="29115"/>
    <cellStyle name="Input 6 10 8 2" xfId="29116"/>
    <cellStyle name="Input 6 10 8 2 2" xfId="29117"/>
    <cellStyle name="Input 6 10 8 3" xfId="29118"/>
    <cellStyle name="Input 6 10 9" xfId="29119"/>
    <cellStyle name="Input 6 11" xfId="29120"/>
    <cellStyle name="Input 6 11 2" xfId="29121"/>
    <cellStyle name="Input 6 11 2 2" xfId="29122"/>
    <cellStyle name="Input 6 11 2 2 2" xfId="29123"/>
    <cellStyle name="Input 6 11 2 2 2 2" xfId="29124"/>
    <cellStyle name="Input 6 11 2 2 3" xfId="29125"/>
    <cellStyle name="Input 6 11 2 3" xfId="29126"/>
    <cellStyle name="Input 6 11 2 4" xfId="29127"/>
    <cellStyle name="Input 6 11 3" xfId="29128"/>
    <cellStyle name="Input 6 11 3 2" xfId="29129"/>
    <cellStyle name="Input 6 11 3 2 2" xfId="29130"/>
    <cellStyle name="Input 6 11 3 2 2 2" xfId="29131"/>
    <cellStyle name="Input 6 11 3 2 3" xfId="29132"/>
    <cellStyle name="Input 6 11 3 3" xfId="29133"/>
    <cellStyle name="Input 6 11 3 4" xfId="29134"/>
    <cellStyle name="Input 6 11 4" xfId="29135"/>
    <cellStyle name="Input 6 11 4 2" xfId="29136"/>
    <cellStyle name="Input 6 11 4 2 2" xfId="29137"/>
    <cellStyle name="Input 6 11 4 2 2 2" xfId="29138"/>
    <cellStyle name="Input 6 11 4 2 3" xfId="29139"/>
    <cellStyle name="Input 6 11 4 3" xfId="29140"/>
    <cellStyle name="Input 6 11 4 4" xfId="29141"/>
    <cellStyle name="Input 6 11 5" xfId="29142"/>
    <cellStyle name="Input 6 11 5 2" xfId="29143"/>
    <cellStyle name="Input 6 11 5 2 2" xfId="29144"/>
    <cellStyle name="Input 6 11 5 2 2 2" xfId="29145"/>
    <cellStyle name="Input 6 11 5 2 3" xfId="29146"/>
    <cellStyle name="Input 6 11 5 3" xfId="29147"/>
    <cellStyle name="Input 6 11 5 4" xfId="29148"/>
    <cellStyle name="Input 6 11 6" xfId="29149"/>
    <cellStyle name="Input 6 11 6 2" xfId="29150"/>
    <cellStyle name="Input 6 11 6 2 2" xfId="29151"/>
    <cellStyle name="Input 6 11 6 2 2 2" xfId="29152"/>
    <cellStyle name="Input 6 11 6 2 3" xfId="29153"/>
    <cellStyle name="Input 6 11 6 3" xfId="29154"/>
    <cellStyle name="Input 6 11 6 4" xfId="29155"/>
    <cellStyle name="Input 6 11 7" xfId="29156"/>
    <cellStyle name="Input 6 11 7 2" xfId="29157"/>
    <cellStyle name="Input 6 11 7 2 2" xfId="29158"/>
    <cellStyle name="Input 6 11 7 3" xfId="29159"/>
    <cellStyle name="Input 6 11 8" xfId="29160"/>
    <cellStyle name="Input 6 11 9" xfId="29161"/>
    <cellStyle name="Input 6 12" xfId="29162"/>
    <cellStyle name="Input 6 12 2" xfId="29163"/>
    <cellStyle name="Input 6 12 2 2" xfId="29164"/>
    <cellStyle name="Input 6 12 2 2 2" xfId="29165"/>
    <cellStyle name="Input 6 12 2 2 2 2" xfId="29166"/>
    <cellStyle name="Input 6 12 2 2 3" xfId="29167"/>
    <cellStyle name="Input 6 12 2 3" xfId="29168"/>
    <cellStyle name="Input 6 12 2 4" xfId="29169"/>
    <cellStyle name="Input 6 12 3" xfId="29170"/>
    <cellStyle name="Input 6 12 3 2" xfId="29171"/>
    <cellStyle name="Input 6 12 3 2 2" xfId="29172"/>
    <cellStyle name="Input 6 12 3 3" xfId="29173"/>
    <cellStyle name="Input 6 12 4" xfId="29174"/>
    <cellStyle name="Input 6 12 5" xfId="29175"/>
    <cellStyle name="Input 6 13" xfId="29176"/>
    <cellStyle name="Input 6 13 2" xfId="29177"/>
    <cellStyle name="Input 6 13 2 2" xfId="29178"/>
    <cellStyle name="Input 6 13 2 2 2" xfId="29179"/>
    <cellStyle name="Input 6 13 2 3" xfId="29180"/>
    <cellStyle name="Input 6 13 3" xfId="29181"/>
    <cellStyle name="Input 6 13 4" xfId="29182"/>
    <cellStyle name="Input 6 14" xfId="29183"/>
    <cellStyle name="Input 6 14 2" xfId="29184"/>
    <cellStyle name="Input 6 14 2 2" xfId="29185"/>
    <cellStyle name="Input 6 14 2 2 2" xfId="29186"/>
    <cellStyle name="Input 6 14 2 3" xfId="29187"/>
    <cellStyle name="Input 6 14 3" xfId="29188"/>
    <cellStyle name="Input 6 14 4" xfId="29189"/>
    <cellStyle name="Input 6 15" xfId="29190"/>
    <cellStyle name="Input 6 15 2" xfId="29191"/>
    <cellStyle name="Input 6 15 2 2" xfId="29192"/>
    <cellStyle name="Input 6 15 2 2 2" xfId="29193"/>
    <cellStyle name="Input 6 15 2 3" xfId="29194"/>
    <cellStyle name="Input 6 15 3" xfId="29195"/>
    <cellStyle name="Input 6 15 4" xfId="29196"/>
    <cellStyle name="Input 6 16" xfId="29197"/>
    <cellStyle name="Input 6 16 2" xfId="29198"/>
    <cellStyle name="Input 6 16 2 2" xfId="29199"/>
    <cellStyle name="Input 6 16 2 2 2" xfId="29200"/>
    <cellStyle name="Input 6 16 2 3" xfId="29201"/>
    <cellStyle name="Input 6 16 3" xfId="29202"/>
    <cellStyle name="Input 6 16 4" xfId="29203"/>
    <cellStyle name="Input 6 17" xfId="29204"/>
    <cellStyle name="Input 6 17 2" xfId="29205"/>
    <cellStyle name="Input 6 17 2 2" xfId="29206"/>
    <cellStyle name="Input 6 17 3" xfId="29207"/>
    <cellStyle name="Input 6 18" xfId="29208"/>
    <cellStyle name="Input 6 19" xfId="29209"/>
    <cellStyle name="Input 6 2" xfId="29210"/>
    <cellStyle name="Input 6 2 10" xfId="29211"/>
    <cellStyle name="Input 6 2 10 2" xfId="29212"/>
    <cellStyle name="Input 6 2 10 2 2" xfId="29213"/>
    <cellStyle name="Input 6 2 10 2 2 2" xfId="29214"/>
    <cellStyle name="Input 6 2 10 2 2 2 2" xfId="29215"/>
    <cellStyle name="Input 6 2 10 2 2 3" xfId="29216"/>
    <cellStyle name="Input 6 2 10 2 3" xfId="29217"/>
    <cellStyle name="Input 6 2 10 2 4" xfId="29218"/>
    <cellStyle name="Input 6 2 10 3" xfId="29219"/>
    <cellStyle name="Input 6 2 10 3 2" xfId="29220"/>
    <cellStyle name="Input 6 2 10 3 2 2" xfId="29221"/>
    <cellStyle name="Input 6 2 10 3 3" xfId="29222"/>
    <cellStyle name="Input 6 2 10 4" xfId="29223"/>
    <cellStyle name="Input 6 2 10 5" xfId="29224"/>
    <cellStyle name="Input 6 2 11" xfId="29225"/>
    <cellStyle name="Input 6 2 11 2" xfId="29226"/>
    <cellStyle name="Input 6 2 11 2 2" xfId="29227"/>
    <cellStyle name="Input 6 2 11 2 2 2" xfId="29228"/>
    <cellStyle name="Input 6 2 11 2 3" xfId="29229"/>
    <cellStyle name="Input 6 2 11 3" xfId="29230"/>
    <cellStyle name="Input 6 2 11 4" xfId="29231"/>
    <cellStyle name="Input 6 2 12" xfId="29232"/>
    <cellStyle name="Input 6 2 12 2" xfId="29233"/>
    <cellStyle name="Input 6 2 12 2 2" xfId="29234"/>
    <cellStyle name="Input 6 2 12 2 2 2" xfId="29235"/>
    <cellStyle name="Input 6 2 12 2 3" xfId="29236"/>
    <cellStyle name="Input 6 2 12 3" xfId="29237"/>
    <cellStyle name="Input 6 2 12 4" xfId="29238"/>
    <cellStyle name="Input 6 2 13" xfId="29239"/>
    <cellStyle name="Input 6 2 13 2" xfId="29240"/>
    <cellStyle name="Input 6 2 13 2 2" xfId="29241"/>
    <cellStyle name="Input 6 2 13 2 2 2" xfId="29242"/>
    <cellStyle name="Input 6 2 13 2 3" xfId="29243"/>
    <cellStyle name="Input 6 2 13 3" xfId="29244"/>
    <cellStyle name="Input 6 2 13 4" xfId="29245"/>
    <cellStyle name="Input 6 2 14" xfId="29246"/>
    <cellStyle name="Input 6 2 14 2" xfId="29247"/>
    <cellStyle name="Input 6 2 14 2 2" xfId="29248"/>
    <cellStyle name="Input 6 2 14 2 2 2" xfId="29249"/>
    <cellStyle name="Input 6 2 14 2 3" xfId="29250"/>
    <cellStyle name="Input 6 2 14 3" xfId="29251"/>
    <cellStyle name="Input 6 2 14 4" xfId="29252"/>
    <cellStyle name="Input 6 2 15" xfId="29253"/>
    <cellStyle name="Input 6 2 15 2" xfId="29254"/>
    <cellStyle name="Input 6 2 15 2 2" xfId="29255"/>
    <cellStyle name="Input 6 2 15 3" xfId="29256"/>
    <cellStyle name="Input 6 2 16" xfId="29257"/>
    <cellStyle name="Input 6 2 17" xfId="29258"/>
    <cellStyle name="Input 6 2 2" xfId="29259"/>
    <cellStyle name="Input 6 2 2 10" xfId="29260"/>
    <cellStyle name="Input 6 2 2 11" xfId="29261"/>
    <cellStyle name="Input 6 2 2 2" xfId="29262"/>
    <cellStyle name="Input 6 2 2 2 10" xfId="29263"/>
    <cellStyle name="Input 6 2 2 2 2" xfId="29264"/>
    <cellStyle name="Input 6 2 2 2 2 2" xfId="29265"/>
    <cellStyle name="Input 6 2 2 2 2 2 2" xfId="29266"/>
    <cellStyle name="Input 6 2 2 2 2 2 2 2" xfId="29267"/>
    <cellStyle name="Input 6 2 2 2 2 2 2 2 2" xfId="29268"/>
    <cellStyle name="Input 6 2 2 2 2 2 2 3" xfId="29269"/>
    <cellStyle name="Input 6 2 2 2 2 2 3" xfId="29270"/>
    <cellStyle name="Input 6 2 2 2 2 2 4" xfId="29271"/>
    <cellStyle name="Input 6 2 2 2 2 3" xfId="29272"/>
    <cellStyle name="Input 6 2 2 2 2 3 2" xfId="29273"/>
    <cellStyle name="Input 6 2 2 2 2 3 2 2" xfId="29274"/>
    <cellStyle name="Input 6 2 2 2 2 3 2 2 2" xfId="29275"/>
    <cellStyle name="Input 6 2 2 2 2 3 2 3" xfId="29276"/>
    <cellStyle name="Input 6 2 2 2 2 3 3" xfId="29277"/>
    <cellStyle name="Input 6 2 2 2 2 3 4" xfId="29278"/>
    <cellStyle name="Input 6 2 2 2 2 4" xfId="29279"/>
    <cellStyle name="Input 6 2 2 2 2 4 2" xfId="29280"/>
    <cellStyle name="Input 6 2 2 2 2 4 2 2" xfId="29281"/>
    <cellStyle name="Input 6 2 2 2 2 4 2 2 2" xfId="29282"/>
    <cellStyle name="Input 6 2 2 2 2 4 2 3" xfId="29283"/>
    <cellStyle name="Input 6 2 2 2 2 4 3" xfId="29284"/>
    <cellStyle name="Input 6 2 2 2 2 4 4" xfId="29285"/>
    <cellStyle name="Input 6 2 2 2 2 5" xfId="29286"/>
    <cellStyle name="Input 6 2 2 2 2 5 2" xfId="29287"/>
    <cellStyle name="Input 6 2 2 2 2 5 2 2" xfId="29288"/>
    <cellStyle name="Input 6 2 2 2 2 5 2 2 2" xfId="29289"/>
    <cellStyle name="Input 6 2 2 2 2 5 2 3" xfId="29290"/>
    <cellStyle name="Input 6 2 2 2 2 5 3" xfId="29291"/>
    <cellStyle name="Input 6 2 2 2 2 5 4" xfId="29292"/>
    <cellStyle name="Input 6 2 2 2 2 6" xfId="29293"/>
    <cellStyle name="Input 6 2 2 2 2 6 2" xfId="29294"/>
    <cellStyle name="Input 6 2 2 2 2 6 2 2" xfId="29295"/>
    <cellStyle name="Input 6 2 2 2 2 6 2 2 2" xfId="29296"/>
    <cellStyle name="Input 6 2 2 2 2 6 2 3" xfId="29297"/>
    <cellStyle name="Input 6 2 2 2 2 6 3" xfId="29298"/>
    <cellStyle name="Input 6 2 2 2 2 6 4" xfId="29299"/>
    <cellStyle name="Input 6 2 2 2 2 7" xfId="29300"/>
    <cellStyle name="Input 6 2 2 2 2 7 2" xfId="29301"/>
    <cellStyle name="Input 6 2 2 2 2 7 2 2" xfId="29302"/>
    <cellStyle name="Input 6 2 2 2 2 7 3" xfId="29303"/>
    <cellStyle name="Input 6 2 2 2 2 8" xfId="29304"/>
    <cellStyle name="Input 6 2 2 2 2 9" xfId="29305"/>
    <cellStyle name="Input 6 2 2 2 3" xfId="29306"/>
    <cellStyle name="Input 6 2 2 2 3 2" xfId="29307"/>
    <cellStyle name="Input 6 2 2 2 3 2 2" xfId="29308"/>
    <cellStyle name="Input 6 2 2 2 3 2 2 2" xfId="29309"/>
    <cellStyle name="Input 6 2 2 2 3 2 2 2 2" xfId="29310"/>
    <cellStyle name="Input 6 2 2 2 3 2 2 3" xfId="29311"/>
    <cellStyle name="Input 6 2 2 2 3 2 3" xfId="29312"/>
    <cellStyle name="Input 6 2 2 2 3 2 4" xfId="29313"/>
    <cellStyle name="Input 6 2 2 2 3 3" xfId="29314"/>
    <cellStyle name="Input 6 2 2 2 3 3 2" xfId="29315"/>
    <cellStyle name="Input 6 2 2 2 3 3 2 2" xfId="29316"/>
    <cellStyle name="Input 6 2 2 2 3 3 3" xfId="29317"/>
    <cellStyle name="Input 6 2 2 2 3 4" xfId="29318"/>
    <cellStyle name="Input 6 2 2 2 3 5" xfId="29319"/>
    <cellStyle name="Input 6 2 2 2 4" xfId="29320"/>
    <cellStyle name="Input 6 2 2 2 4 2" xfId="29321"/>
    <cellStyle name="Input 6 2 2 2 4 2 2" xfId="29322"/>
    <cellStyle name="Input 6 2 2 2 4 2 2 2" xfId="29323"/>
    <cellStyle name="Input 6 2 2 2 4 2 3" xfId="29324"/>
    <cellStyle name="Input 6 2 2 2 4 3" xfId="29325"/>
    <cellStyle name="Input 6 2 2 2 4 4" xfId="29326"/>
    <cellStyle name="Input 6 2 2 2 5" xfId="29327"/>
    <cellStyle name="Input 6 2 2 2 5 2" xfId="29328"/>
    <cellStyle name="Input 6 2 2 2 5 2 2" xfId="29329"/>
    <cellStyle name="Input 6 2 2 2 5 2 2 2" xfId="29330"/>
    <cellStyle name="Input 6 2 2 2 5 2 3" xfId="29331"/>
    <cellStyle name="Input 6 2 2 2 5 3" xfId="29332"/>
    <cellStyle name="Input 6 2 2 2 5 4" xfId="29333"/>
    <cellStyle name="Input 6 2 2 2 6" xfId="29334"/>
    <cellStyle name="Input 6 2 2 2 6 2" xfId="29335"/>
    <cellStyle name="Input 6 2 2 2 6 2 2" xfId="29336"/>
    <cellStyle name="Input 6 2 2 2 6 2 2 2" xfId="29337"/>
    <cellStyle name="Input 6 2 2 2 6 2 3" xfId="29338"/>
    <cellStyle name="Input 6 2 2 2 6 3" xfId="29339"/>
    <cellStyle name="Input 6 2 2 2 6 4" xfId="29340"/>
    <cellStyle name="Input 6 2 2 2 7" xfId="29341"/>
    <cellStyle name="Input 6 2 2 2 7 2" xfId="29342"/>
    <cellStyle name="Input 6 2 2 2 7 2 2" xfId="29343"/>
    <cellStyle name="Input 6 2 2 2 7 2 2 2" xfId="29344"/>
    <cellStyle name="Input 6 2 2 2 7 2 3" xfId="29345"/>
    <cellStyle name="Input 6 2 2 2 7 3" xfId="29346"/>
    <cellStyle name="Input 6 2 2 2 7 4" xfId="29347"/>
    <cellStyle name="Input 6 2 2 2 8" xfId="29348"/>
    <cellStyle name="Input 6 2 2 2 8 2" xfId="29349"/>
    <cellStyle name="Input 6 2 2 2 8 2 2" xfId="29350"/>
    <cellStyle name="Input 6 2 2 2 8 3" xfId="29351"/>
    <cellStyle name="Input 6 2 2 2 9" xfId="29352"/>
    <cellStyle name="Input 6 2 2 3" xfId="29353"/>
    <cellStyle name="Input 6 2 2 3 2" xfId="29354"/>
    <cellStyle name="Input 6 2 2 3 2 2" xfId="29355"/>
    <cellStyle name="Input 6 2 2 3 2 2 2" xfId="29356"/>
    <cellStyle name="Input 6 2 2 3 2 2 2 2" xfId="29357"/>
    <cellStyle name="Input 6 2 2 3 2 2 3" xfId="29358"/>
    <cellStyle name="Input 6 2 2 3 2 3" xfId="29359"/>
    <cellStyle name="Input 6 2 2 3 2 4" xfId="29360"/>
    <cellStyle name="Input 6 2 2 3 3" xfId="29361"/>
    <cellStyle name="Input 6 2 2 3 3 2" xfId="29362"/>
    <cellStyle name="Input 6 2 2 3 3 2 2" xfId="29363"/>
    <cellStyle name="Input 6 2 2 3 3 2 2 2" xfId="29364"/>
    <cellStyle name="Input 6 2 2 3 3 2 3" xfId="29365"/>
    <cellStyle name="Input 6 2 2 3 3 3" xfId="29366"/>
    <cellStyle name="Input 6 2 2 3 3 4" xfId="29367"/>
    <cellStyle name="Input 6 2 2 3 4" xfId="29368"/>
    <cellStyle name="Input 6 2 2 3 4 2" xfId="29369"/>
    <cellStyle name="Input 6 2 2 3 4 2 2" xfId="29370"/>
    <cellStyle name="Input 6 2 2 3 4 2 2 2" xfId="29371"/>
    <cellStyle name="Input 6 2 2 3 4 2 3" xfId="29372"/>
    <cellStyle name="Input 6 2 2 3 4 3" xfId="29373"/>
    <cellStyle name="Input 6 2 2 3 4 4" xfId="29374"/>
    <cellStyle name="Input 6 2 2 3 5" xfId="29375"/>
    <cellStyle name="Input 6 2 2 3 5 2" xfId="29376"/>
    <cellStyle name="Input 6 2 2 3 5 2 2" xfId="29377"/>
    <cellStyle name="Input 6 2 2 3 5 2 2 2" xfId="29378"/>
    <cellStyle name="Input 6 2 2 3 5 2 3" xfId="29379"/>
    <cellStyle name="Input 6 2 2 3 5 3" xfId="29380"/>
    <cellStyle name="Input 6 2 2 3 5 4" xfId="29381"/>
    <cellStyle name="Input 6 2 2 3 6" xfId="29382"/>
    <cellStyle name="Input 6 2 2 3 6 2" xfId="29383"/>
    <cellStyle name="Input 6 2 2 3 6 2 2" xfId="29384"/>
    <cellStyle name="Input 6 2 2 3 6 2 2 2" xfId="29385"/>
    <cellStyle name="Input 6 2 2 3 6 2 3" xfId="29386"/>
    <cellStyle name="Input 6 2 2 3 6 3" xfId="29387"/>
    <cellStyle name="Input 6 2 2 3 6 4" xfId="29388"/>
    <cellStyle name="Input 6 2 2 3 7" xfId="29389"/>
    <cellStyle name="Input 6 2 2 3 7 2" xfId="29390"/>
    <cellStyle name="Input 6 2 2 3 7 2 2" xfId="29391"/>
    <cellStyle name="Input 6 2 2 3 7 3" xfId="29392"/>
    <cellStyle name="Input 6 2 2 3 8" xfId="29393"/>
    <cellStyle name="Input 6 2 2 3 9" xfId="29394"/>
    <cellStyle name="Input 6 2 2 4" xfId="29395"/>
    <cellStyle name="Input 6 2 2 4 2" xfId="29396"/>
    <cellStyle name="Input 6 2 2 4 2 2" xfId="29397"/>
    <cellStyle name="Input 6 2 2 4 2 2 2" xfId="29398"/>
    <cellStyle name="Input 6 2 2 4 2 2 2 2" xfId="29399"/>
    <cellStyle name="Input 6 2 2 4 2 2 3" xfId="29400"/>
    <cellStyle name="Input 6 2 2 4 2 3" xfId="29401"/>
    <cellStyle name="Input 6 2 2 4 2 4" xfId="29402"/>
    <cellStyle name="Input 6 2 2 4 3" xfId="29403"/>
    <cellStyle name="Input 6 2 2 4 3 2" xfId="29404"/>
    <cellStyle name="Input 6 2 2 4 3 2 2" xfId="29405"/>
    <cellStyle name="Input 6 2 2 4 3 3" xfId="29406"/>
    <cellStyle name="Input 6 2 2 4 4" xfId="29407"/>
    <cellStyle name="Input 6 2 2 4 5" xfId="29408"/>
    <cellStyle name="Input 6 2 2 5" xfId="29409"/>
    <cellStyle name="Input 6 2 2 5 2" xfId="29410"/>
    <cellStyle name="Input 6 2 2 5 2 2" xfId="29411"/>
    <cellStyle name="Input 6 2 2 5 2 2 2" xfId="29412"/>
    <cellStyle name="Input 6 2 2 5 2 3" xfId="29413"/>
    <cellStyle name="Input 6 2 2 5 3" xfId="29414"/>
    <cellStyle name="Input 6 2 2 5 4" xfId="29415"/>
    <cellStyle name="Input 6 2 2 6" xfId="29416"/>
    <cellStyle name="Input 6 2 2 6 2" xfId="29417"/>
    <cellStyle name="Input 6 2 2 6 2 2" xfId="29418"/>
    <cellStyle name="Input 6 2 2 6 2 2 2" xfId="29419"/>
    <cellStyle name="Input 6 2 2 6 2 3" xfId="29420"/>
    <cellStyle name="Input 6 2 2 6 3" xfId="29421"/>
    <cellStyle name="Input 6 2 2 6 4" xfId="29422"/>
    <cellStyle name="Input 6 2 2 7" xfId="29423"/>
    <cellStyle name="Input 6 2 2 7 2" xfId="29424"/>
    <cellStyle name="Input 6 2 2 7 2 2" xfId="29425"/>
    <cellStyle name="Input 6 2 2 7 2 2 2" xfId="29426"/>
    <cellStyle name="Input 6 2 2 7 2 3" xfId="29427"/>
    <cellStyle name="Input 6 2 2 7 3" xfId="29428"/>
    <cellStyle name="Input 6 2 2 7 4" xfId="29429"/>
    <cellStyle name="Input 6 2 2 8" xfId="29430"/>
    <cellStyle name="Input 6 2 2 8 2" xfId="29431"/>
    <cellStyle name="Input 6 2 2 8 2 2" xfId="29432"/>
    <cellStyle name="Input 6 2 2 8 2 2 2" xfId="29433"/>
    <cellStyle name="Input 6 2 2 8 2 3" xfId="29434"/>
    <cellStyle name="Input 6 2 2 8 3" xfId="29435"/>
    <cellStyle name="Input 6 2 2 8 4" xfId="29436"/>
    <cellStyle name="Input 6 2 2 9" xfId="29437"/>
    <cellStyle name="Input 6 2 2 9 2" xfId="29438"/>
    <cellStyle name="Input 6 2 2 9 2 2" xfId="29439"/>
    <cellStyle name="Input 6 2 2 9 3" xfId="29440"/>
    <cellStyle name="Input 6 2 2_Subsidy" xfId="29441"/>
    <cellStyle name="Input 6 2 3" xfId="29442"/>
    <cellStyle name="Input 6 2 3 10" xfId="29443"/>
    <cellStyle name="Input 6 2 3 2" xfId="29444"/>
    <cellStyle name="Input 6 2 3 2 2" xfId="29445"/>
    <cellStyle name="Input 6 2 3 2 2 2" xfId="29446"/>
    <cellStyle name="Input 6 2 3 2 2 2 2" xfId="29447"/>
    <cellStyle name="Input 6 2 3 2 2 2 2 2" xfId="29448"/>
    <cellStyle name="Input 6 2 3 2 2 2 3" xfId="29449"/>
    <cellStyle name="Input 6 2 3 2 2 3" xfId="29450"/>
    <cellStyle name="Input 6 2 3 2 2 4" xfId="29451"/>
    <cellStyle name="Input 6 2 3 2 3" xfId="29452"/>
    <cellStyle name="Input 6 2 3 2 3 2" xfId="29453"/>
    <cellStyle name="Input 6 2 3 2 3 2 2" xfId="29454"/>
    <cellStyle name="Input 6 2 3 2 3 2 2 2" xfId="29455"/>
    <cellStyle name="Input 6 2 3 2 3 2 3" xfId="29456"/>
    <cellStyle name="Input 6 2 3 2 3 3" xfId="29457"/>
    <cellStyle name="Input 6 2 3 2 3 4" xfId="29458"/>
    <cellStyle name="Input 6 2 3 2 4" xfId="29459"/>
    <cellStyle name="Input 6 2 3 2 4 2" xfId="29460"/>
    <cellStyle name="Input 6 2 3 2 4 2 2" xfId="29461"/>
    <cellStyle name="Input 6 2 3 2 4 2 2 2" xfId="29462"/>
    <cellStyle name="Input 6 2 3 2 4 2 3" xfId="29463"/>
    <cellStyle name="Input 6 2 3 2 4 3" xfId="29464"/>
    <cellStyle name="Input 6 2 3 2 4 4" xfId="29465"/>
    <cellStyle name="Input 6 2 3 2 5" xfId="29466"/>
    <cellStyle name="Input 6 2 3 2 5 2" xfId="29467"/>
    <cellStyle name="Input 6 2 3 2 5 2 2" xfId="29468"/>
    <cellStyle name="Input 6 2 3 2 5 2 2 2" xfId="29469"/>
    <cellStyle name="Input 6 2 3 2 5 2 3" xfId="29470"/>
    <cellStyle name="Input 6 2 3 2 5 3" xfId="29471"/>
    <cellStyle name="Input 6 2 3 2 5 4" xfId="29472"/>
    <cellStyle name="Input 6 2 3 2 6" xfId="29473"/>
    <cellStyle name="Input 6 2 3 2 6 2" xfId="29474"/>
    <cellStyle name="Input 6 2 3 2 6 2 2" xfId="29475"/>
    <cellStyle name="Input 6 2 3 2 6 2 2 2" xfId="29476"/>
    <cellStyle name="Input 6 2 3 2 6 2 3" xfId="29477"/>
    <cellStyle name="Input 6 2 3 2 6 3" xfId="29478"/>
    <cellStyle name="Input 6 2 3 2 6 4" xfId="29479"/>
    <cellStyle name="Input 6 2 3 2 7" xfId="29480"/>
    <cellStyle name="Input 6 2 3 2 7 2" xfId="29481"/>
    <cellStyle name="Input 6 2 3 2 7 2 2" xfId="29482"/>
    <cellStyle name="Input 6 2 3 2 7 3" xfId="29483"/>
    <cellStyle name="Input 6 2 3 2 8" xfId="29484"/>
    <cellStyle name="Input 6 2 3 2 9" xfId="29485"/>
    <cellStyle name="Input 6 2 3 3" xfId="29486"/>
    <cellStyle name="Input 6 2 3 3 2" xfId="29487"/>
    <cellStyle name="Input 6 2 3 3 2 2" xfId="29488"/>
    <cellStyle name="Input 6 2 3 3 2 2 2" xfId="29489"/>
    <cellStyle name="Input 6 2 3 3 2 2 2 2" xfId="29490"/>
    <cellStyle name="Input 6 2 3 3 2 2 3" xfId="29491"/>
    <cellStyle name="Input 6 2 3 3 2 3" xfId="29492"/>
    <cellStyle name="Input 6 2 3 3 2 4" xfId="29493"/>
    <cellStyle name="Input 6 2 3 3 3" xfId="29494"/>
    <cellStyle name="Input 6 2 3 3 3 2" xfId="29495"/>
    <cellStyle name="Input 6 2 3 3 3 2 2" xfId="29496"/>
    <cellStyle name="Input 6 2 3 3 3 3" xfId="29497"/>
    <cellStyle name="Input 6 2 3 3 4" xfId="29498"/>
    <cellStyle name="Input 6 2 3 3 5" xfId="29499"/>
    <cellStyle name="Input 6 2 3 4" xfId="29500"/>
    <cellStyle name="Input 6 2 3 4 2" xfId="29501"/>
    <cellStyle name="Input 6 2 3 4 2 2" xfId="29502"/>
    <cellStyle name="Input 6 2 3 4 2 2 2" xfId="29503"/>
    <cellStyle name="Input 6 2 3 4 2 3" xfId="29504"/>
    <cellStyle name="Input 6 2 3 4 3" xfId="29505"/>
    <cellStyle name="Input 6 2 3 4 4" xfId="29506"/>
    <cellStyle name="Input 6 2 3 5" xfId="29507"/>
    <cellStyle name="Input 6 2 3 5 2" xfId="29508"/>
    <cellStyle name="Input 6 2 3 5 2 2" xfId="29509"/>
    <cellStyle name="Input 6 2 3 5 2 2 2" xfId="29510"/>
    <cellStyle name="Input 6 2 3 5 2 3" xfId="29511"/>
    <cellStyle name="Input 6 2 3 5 3" xfId="29512"/>
    <cellStyle name="Input 6 2 3 5 4" xfId="29513"/>
    <cellStyle name="Input 6 2 3 6" xfId="29514"/>
    <cellStyle name="Input 6 2 3 6 2" xfId="29515"/>
    <cellStyle name="Input 6 2 3 6 2 2" xfId="29516"/>
    <cellStyle name="Input 6 2 3 6 2 2 2" xfId="29517"/>
    <cellStyle name="Input 6 2 3 6 2 3" xfId="29518"/>
    <cellStyle name="Input 6 2 3 6 3" xfId="29519"/>
    <cellStyle name="Input 6 2 3 6 4" xfId="29520"/>
    <cellStyle name="Input 6 2 3 7" xfId="29521"/>
    <cellStyle name="Input 6 2 3 7 2" xfId="29522"/>
    <cellStyle name="Input 6 2 3 7 2 2" xfId="29523"/>
    <cellStyle name="Input 6 2 3 7 2 2 2" xfId="29524"/>
    <cellStyle name="Input 6 2 3 7 2 3" xfId="29525"/>
    <cellStyle name="Input 6 2 3 7 3" xfId="29526"/>
    <cellStyle name="Input 6 2 3 7 4" xfId="29527"/>
    <cellStyle name="Input 6 2 3 8" xfId="29528"/>
    <cellStyle name="Input 6 2 3 8 2" xfId="29529"/>
    <cellStyle name="Input 6 2 3 8 2 2" xfId="29530"/>
    <cellStyle name="Input 6 2 3 8 3" xfId="29531"/>
    <cellStyle name="Input 6 2 3 9" xfId="29532"/>
    <cellStyle name="Input 6 2 4" xfId="29533"/>
    <cellStyle name="Input 6 2 4 10" xfId="29534"/>
    <cellStyle name="Input 6 2 4 2" xfId="29535"/>
    <cellStyle name="Input 6 2 4 2 2" xfId="29536"/>
    <cellStyle name="Input 6 2 4 2 2 2" xfId="29537"/>
    <cellStyle name="Input 6 2 4 2 2 2 2" xfId="29538"/>
    <cellStyle name="Input 6 2 4 2 2 2 2 2" xfId="29539"/>
    <cellStyle name="Input 6 2 4 2 2 2 3" xfId="29540"/>
    <cellStyle name="Input 6 2 4 2 2 3" xfId="29541"/>
    <cellStyle name="Input 6 2 4 2 2 4" xfId="29542"/>
    <cellStyle name="Input 6 2 4 2 3" xfId="29543"/>
    <cellStyle name="Input 6 2 4 2 3 2" xfId="29544"/>
    <cellStyle name="Input 6 2 4 2 3 2 2" xfId="29545"/>
    <cellStyle name="Input 6 2 4 2 3 2 2 2" xfId="29546"/>
    <cellStyle name="Input 6 2 4 2 3 2 3" xfId="29547"/>
    <cellStyle name="Input 6 2 4 2 3 3" xfId="29548"/>
    <cellStyle name="Input 6 2 4 2 3 4" xfId="29549"/>
    <cellStyle name="Input 6 2 4 2 4" xfId="29550"/>
    <cellStyle name="Input 6 2 4 2 4 2" xfId="29551"/>
    <cellStyle name="Input 6 2 4 2 4 2 2" xfId="29552"/>
    <cellStyle name="Input 6 2 4 2 4 2 2 2" xfId="29553"/>
    <cellStyle name="Input 6 2 4 2 4 2 3" xfId="29554"/>
    <cellStyle name="Input 6 2 4 2 4 3" xfId="29555"/>
    <cellStyle name="Input 6 2 4 2 4 4" xfId="29556"/>
    <cellStyle name="Input 6 2 4 2 5" xfId="29557"/>
    <cellStyle name="Input 6 2 4 2 5 2" xfId="29558"/>
    <cellStyle name="Input 6 2 4 2 5 2 2" xfId="29559"/>
    <cellStyle name="Input 6 2 4 2 5 2 2 2" xfId="29560"/>
    <cellStyle name="Input 6 2 4 2 5 2 3" xfId="29561"/>
    <cellStyle name="Input 6 2 4 2 5 3" xfId="29562"/>
    <cellStyle name="Input 6 2 4 2 5 4" xfId="29563"/>
    <cellStyle name="Input 6 2 4 2 6" xfId="29564"/>
    <cellStyle name="Input 6 2 4 2 6 2" xfId="29565"/>
    <cellStyle name="Input 6 2 4 2 6 2 2" xfId="29566"/>
    <cellStyle name="Input 6 2 4 2 6 2 2 2" xfId="29567"/>
    <cellStyle name="Input 6 2 4 2 6 2 3" xfId="29568"/>
    <cellStyle name="Input 6 2 4 2 6 3" xfId="29569"/>
    <cellStyle name="Input 6 2 4 2 6 4" xfId="29570"/>
    <cellStyle name="Input 6 2 4 2 7" xfId="29571"/>
    <cellStyle name="Input 6 2 4 2 7 2" xfId="29572"/>
    <cellStyle name="Input 6 2 4 2 7 2 2" xfId="29573"/>
    <cellStyle name="Input 6 2 4 2 7 3" xfId="29574"/>
    <cellStyle name="Input 6 2 4 2 8" xfId="29575"/>
    <cellStyle name="Input 6 2 4 2 9" xfId="29576"/>
    <cellStyle name="Input 6 2 4 3" xfId="29577"/>
    <cellStyle name="Input 6 2 4 3 2" xfId="29578"/>
    <cellStyle name="Input 6 2 4 3 2 2" xfId="29579"/>
    <cellStyle name="Input 6 2 4 3 2 2 2" xfId="29580"/>
    <cellStyle name="Input 6 2 4 3 2 2 2 2" xfId="29581"/>
    <cellStyle name="Input 6 2 4 3 2 2 3" xfId="29582"/>
    <cellStyle name="Input 6 2 4 3 2 3" xfId="29583"/>
    <cellStyle name="Input 6 2 4 3 2 4" xfId="29584"/>
    <cellStyle name="Input 6 2 4 3 3" xfId="29585"/>
    <cellStyle name="Input 6 2 4 3 3 2" xfId="29586"/>
    <cellStyle name="Input 6 2 4 3 3 2 2" xfId="29587"/>
    <cellStyle name="Input 6 2 4 3 3 3" xfId="29588"/>
    <cellStyle name="Input 6 2 4 3 4" xfId="29589"/>
    <cellStyle name="Input 6 2 4 3 5" xfId="29590"/>
    <cellStyle name="Input 6 2 4 4" xfId="29591"/>
    <cellStyle name="Input 6 2 4 4 2" xfId="29592"/>
    <cellStyle name="Input 6 2 4 4 2 2" xfId="29593"/>
    <cellStyle name="Input 6 2 4 4 2 2 2" xfId="29594"/>
    <cellStyle name="Input 6 2 4 4 2 3" xfId="29595"/>
    <cellStyle name="Input 6 2 4 4 3" xfId="29596"/>
    <cellStyle name="Input 6 2 4 4 4" xfId="29597"/>
    <cellStyle name="Input 6 2 4 5" xfId="29598"/>
    <cellStyle name="Input 6 2 4 5 2" xfId="29599"/>
    <cellStyle name="Input 6 2 4 5 2 2" xfId="29600"/>
    <cellStyle name="Input 6 2 4 5 2 2 2" xfId="29601"/>
    <cellStyle name="Input 6 2 4 5 2 3" xfId="29602"/>
    <cellStyle name="Input 6 2 4 5 3" xfId="29603"/>
    <cellStyle name="Input 6 2 4 5 4" xfId="29604"/>
    <cellStyle name="Input 6 2 4 6" xfId="29605"/>
    <cellStyle name="Input 6 2 4 6 2" xfId="29606"/>
    <cellStyle name="Input 6 2 4 6 2 2" xfId="29607"/>
    <cellStyle name="Input 6 2 4 6 2 2 2" xfId="29608"/>
    <cellStyle name="Input 6 2 4 6 2 3" xfId="29609"/>
    <cellStyle name="Input 6 2 4 6 3" xfId="29610"/>
    <cellStyle name="Input 6 2 4 6 4" xfId="29611"/>
    <cellStyle name="Input 6 2 4 7" xfId="29612"/>
    <cellStyle name="Input 6 2 4 7 2" xfId="29613"/>
    <cellStyle name="Input 6 2 4 7 2 2" xfId="29614"/>
    <cellStyle name="Input 6 2 4 7 2 2 2" xfId="29615"/>
    <cellStyle name="Input 6 2 4 7 2 3" xfId="29616"/>
    <cellStyle name="Input 6 2 4 7 3" xfId="29617"/>
    <cellStyle name="Input 6 2 4 7 4" xfId="29618"/>
    <cellStyle name="Input 6 2 4 8" xfId="29619"/>
    <cellStyle name="Input 6 2 4 8 2" xfId="29620"/>
    <cellStyle name="Input 6 2 4 8 2 2" xfId="29621"/>
    <cellStyle name="Input 6 2 4 8 3" xfId="29622"/>
    <cellStyle name="Input 6 2 4 9" xfId="29623"/>
    <cellStyle name="Input 6 2 5" xfId="29624"/>
    <cellStyle name="Input 6 2 5 10" xfId="29625"/>
    <cellStyle name="Input 6 2 5 2" xfId="29626"/>
    <cellStyle name="Input 6 2 5 2 2" xfId="29627"/>
    <cellStyle name="Input 6 2 5 2 2 2" xfId="29628"/>
    <cellStyle name="Input 6 2 5 2 2 2 2" xfId="29629"/>
    <cellStyle name="Input 6 2 5 2 2 2 2 2" xfId="29630"/>
    <cellStyle name="Input 6 2 5 2 2 2 3" xfId="29631"/>
    <cellStyle name="Input 6 2 5 2 2 3" xfId="29632"/>
    <cellStyle name="Input 6 2 5 2 2 4" xfId="29633"/>
    <cellStyle name="Input 6 2 5 2 3" xfId="29634"/>
    <cellStyle name="Input 6 2 5 2 3 2" xfId="29635"/>
    <cellStyle name="Input 6 2 5 2 3 2 2" xfId="29636"/>
    <cellStyle name="Input 6 2 5 2 3 2 2 2" xfId="29637"/>
    <cellStyle name="Input 6 2 5 2 3 2 3" xfId="29638"/>
    <cellStyle name="Input 6 2 5 2 3 3" xfId="29639"/>
    <cellStyle name="Input 6 2 5 2 3 4" xfId="29640"/>
    <cellStyle name="Input 6 2 5 2 4" xfId="29641"/>
    <cellStyle name="Input 6 2 5 2 4 2" xfId="29642"/>
    <cellStyle name="Input 6 2 5 2 4 2 2" xfId="29643"/>
    <cellStyle name="Input 6 2 5 2 4 2 2 2" xfId="29644"/>
    <cellStyle name="Input 6 2 5 2 4 2 3" xfId="29645"/>
    <cellStyle name="Input 6 2 5 2 4 3" xfId="29646"/>
    <cellStyle name="Input 6 2 5 2 4 4" xfId="29647"/>
    <cellStyle name="Input 6 2 5 2 5" xfId="29648"/>
    <cellStyle name="Input 6 2 5 2 5 2" xfId="29649"/>
    <cellStyle name="Input 6 2 5 2 5 2 2" xfId="29650"/>
    <cellStyle name="Input 6 2 5 2 5 2 2 2" xfId="29651"/>
    <cellStyle name="Input 6 2 5 2 5 2 3" xfId="29652"/>
    <cellStyle name="Input 6 2 5 2 5 3" xfId="29653"/>
    <cellStyle name="Input 6 2 5 2 5 4" xfId="29654"/>
    <cellStyle name="Input 6 2 5 2 6" xfId="29655"/>
    <cellStyle name="Input 6 2 5 2 6 2" xfId="29656"/>
    <cellStyle name="Input 6 2 5 2 6 2 2" xfId="29657"/>
    <cellStyle name="Input 6 2 5 2 6 2 2 2" xfId="29658"/>
    <cellStyle name="Input 6 2 5 2 6 2 3" xfId="29659"/>
    <cellStyle name="Input 6 2 5 2 6 3" xfId="29660"/>
    <cellStyle name="Input 6 2 5 2 6 4" xfId="29661"/>
    <cellStyle name="Input 6 2 5 2 7" xfId="29662"/>
    <cellStyle name="Input 6 2 5 2 7 2" xfId="29663"/>
    <cellStyle name="Input 6 2 5 2 7 2 2" xfId="29664"/>
    <cellStyle name="Input 6 2 5 2 7 3" xfId="29665"/>
    <cellStyle name="Input 6 2 5 2 8" xfId="29666"/>
    <cellStyle name="Input 6 2 5 2 9" xfId="29667"/>
    <cellStyle name="Input 6 2 5 3" xfId="29668"/>
    <cellStyle name="Input 6 2 5 3 2" xfId="29669"/>
    <cellStyle name="Input 6 2 5 3 2 2" xfId="29670"/>
    <cellStyle name="Input 6 2 5 3 2 2 2" xfId="29671"/>
    <cellStyle name="Input 6 2 5 3 2 2 2 2" xfId="29672"/>
    <cellStyle name="Input 6 2 5 3 2 2 3" xfId="29673"/>
    <cellStyle name="Input 6 2 5 3 2 3" xfId="29674"/>
    <cellStyle name="Input 6 2 5 3 2 4" xfId="29675"/>
    <cellStyle name="Input 6 2 5 3 3" xfId="29676"/>
    <cellStyle name="Input 6 2 5 3 3 2" xfId="29677"/>
    <cellStyle name="Input 6 2 5 3 3 2 2" xfId="29678"/>
    <cellStyle name="Input 6 2 5 3 3 3" xfId="29679"/>
    <cellStyle name="Input 6 2 5 3 4" xfId="29680"/>
    <cellStyle name="Input 6 2 5 3 5" xfId="29681"/>
    <cellStyle name="Input 6 2 5 4" xfId="29682"/>
    <cellStyle name="Input 6 2 5 4 2" xfId="29683"/>
    <cellStyle name="Input 6 2 5 4 2 2" xfId="29684"/>
    <cellStyle name="Input 6 2 5 4 2 2 2" xfId="29685"/>
    <cellStyle name="Input 6 2 5 4 2 3" xfId="29686"/>
    <cellStyle name="Input 6 2 5 4 3" xfId="29687"/>
    <cellStyle name="Input 6 2 5 4 4" xfId="29688"/>
    <cellStyle name="Input 6 2 5 5" xfId="29689"/>
    <cellStyle name="Input 6 2 5 5 2" xfId="29690"/>
    <cellStyle name="Input 6 2 5 5 2 2" xfId="29691"/>
    <cellStyle name="Input 6 2 5 5 2 2 2" xfId="29692"/>
    <cellStyle name="Input 6 2 5 5 2 3" xfId="29693"/>
    <cellStyle name="Input 6 2 5 5 3" xfId="29694"/>
    <cellStyle name="Input 6 2 5 5 4" xfId="29695"/>
    <cellStyle name="Input 6 2 5 6" xfId="29696"/>
    <cellStyle name="Input 6 2 5 6 2" xfId="29697"/>
    <cellStyle name="Input 6 2 5 6 2 2" xfId="29698"/>
    <cellStyle name="Input 6 2 5 6 2 2 2" xfId="29699"/>
    <cellStyle name="Input 6 2 5 6 2 3" xfId="29700"/>
    <cellStyle name="Input 6 2 5 6 3" xfId="29701"/>
    <cellStyle name="Input 6 2 5 6 4" xfId="29702"/>
    <cellStyle name="Input 6 2 5 7" xfId="29703"/>
    <cellStyle name="Input 6 2 5 7 2" xfId="29704"/>
    <cellStyle name="Input 6 2 5 7 2 2" xfId="29705"/>
    <cellStyle name="Input 6 2 5 7 2 2 2" xfId="29706"/>
    <cellStyle name="Input 6 2 5 7 2 3" xfId="29707"/>
    <cellStyle name="Input 6 2 5 7 3" xfId="29708"/>
    <cellStyle name="Input 6 2 5 7 4" xfId="29709"/>
    <cellStyle name="Input 6 2 5 8" xfId="29710"/>
    <cellStyle name="Input 6 2 5 8 2" xfId="29711"/>
    <cellStyle name="Input 6 2 5 8 2 2" xfId="29712"/>
    <cellStyle name="Input 6 2 5 8 3" xfId="29713"/>
    <cellStyle name="Input 6 2 5 9" xfId="29714"/>
    <cellStyle name="Input 6 2 6" xfId="29715"/>
    <cellStyle name="Input 6 2 6 10" xfId="29716"/>
    <cellStyle name="Input 6 2 6 2" xfId="29717"/>
    <cellStyle name="Input 6 2 6 2 2" xfId="29718"/>
    <cellStyle name="Input 6 2 6 2 2 2" xfId="29719"/>
    <cellStyle name="Input 6 2 6 2 2 2 2" xfId="29720"/>
    <cellStyle name="Input 6 2 6 2 2 2 2 2" xfId="29721"/>
    <cellStyle name="Input 6 2 6 2 2 2 3" xfId="29722"/>
    <cellStyle name="Input 6 2 6 2 2 3" xfId="29723"/>
    <cellStyle name="Input 6 2 6 2 2 4" xfId="29724"/>
    <cellStyle name="Input 6 2 6 2 3" xfId="29725"/>
    <cellStyle name="Input 6 2 6 2 3 2" xfId="29726"/>
    <cellStyle name="Input 6 2 6 2 3 2 2" xfId="29727"/>
    <cellStyle name="Input 6 2 6 2 3 2 2 2" xfId="29728"/>
    <cellStyle name="Input 6 2 6 2 3 2 3" xfId="29729"/>
    <cellStyle name="Input 6 2 6 2 3 3" xfId="29730"/>
    <cellStyle name="Input 6 2 6 2 3 4" xfId="29731"/>
    <cellStyle name="Input 6 2 6 2 4" xfId="29732"/>
    <cellStyle name="Input 6 2 6 2 4 2" xfId="29733"/>
    <cellStyle name="Input 6 2 6 2 4 2 2" xfId="29734"/>
    <cellStyle name="Input 6 2 6 2 4 2 2 2" xfId="29735"/>
    <cellStyle name="Input 6 2 6 2 4 2 3" xfId="29736"/>
    <cellStyle name="Input 6 2 6 2 4 3" xfId="29737"/>
    <cellStyle name="Input 6 2 6 2 4 4" xfId="29738"/>
    <cellStyle name="Input 6 2 6 2 5" xfId="29739"/>
    <cellStyle name="Input 6 2 6 2 5 2" xfId="29740"/>
    <cellStyle name="Input 6 2 6 2 5 2 2" xfId="29741"/>
    <cellStyle name="Input 6 2 6 2 5 2 2 2" xfId="29742"/>
    <cellStyle name="Input 6 2 6 2 5 2 3" xfId="29743"/>
    <cellStyle name="Input 6 2 6 2 5 3" xfId="29744"/>
    <cellStyle name="Input 6 2 6 2 5 4" xfId="29745"/>
    <cellStyle name="Input 6 2 6 2 6" xfId="29746"/>
    <cellStyle name="Input 6 2 6 2 6 2" xfId="29747"/>
    <cellStyle name="Input 6 2 6 2 6 2 2" xfId="29748"/>
    <cellStyle name="Input 6 2 6 2 6 2 2 2" xfId="29749"/>
    <cellStyle name="Input 6 2 6 2 6 2 3" xfId="29750"/>
    <cellStyle name="Input 6 2 6 2 6 3" xfId="29751"/>
    <cellStyle name="Input 6 2 6 2 6 4" xfId="29752"/>
    <cellStyle name="Input 6 2 6 2 7" xfId="29753"/>
    <cellStyle name="Input 6 2 6 2 7 2" xfId="29754"/>
    <cellStyle name="Input 6 2 6 2 7 2 2" xfId="29755"/>
    <cellStyle name="Input 6 2 6 2 7 3" xfId="29756"/>
    <cellStyle name="Input 6 2 6 2 8" xfId="29757"/>
    <cellStyle name="Input 6 2 6 2 9" xfId="29758"/>
    <cellStyle name="Input 6 2 6 3" xfId="29759"/>
    <cellStyle name="Input 6 2 6 3 2" xfId="29760"/>
    <cellStyle name="Input 6 2 6 3 2 2" xfId="29761"/>
    <cellStyle name="Input 6 2 6 3 2 2 2" xfId="29762"/>
    <cellStyle name="Input 6 2 6 3 2 2 2 2" xfId="29763"/>
    <cellStyle name="Input 6 2 6 3 2 2 3" xfId="29764"/>
    <cellStyle name="Input 6 2 6 3 2 3" xfId="29765"/>
    <cellStyle name="Input 6 2 6 3 2 4" xfId="29766"/>
    <cellStyle name="Input 6 2 6 3 3" xfId="29767"/>
    <cellStyle name="Input 6 2 6 3 3 2" xfId="29768"/>
    <cellStyle name="Input 6 2 6 3 3 2 2" xfId="29769"/>
    <cellStyle name="Input 6 2 6 3 3 3" xfId="29770"/>
    <cellStyle name="Input 6 2 6 3 4" xfId="29771"/>
    <cellStyle name="Input 6 2 6 3 5" xfId="29772"/>
    <cellStyle name="Input 6 2 6 4" xfId="29773"/>
    <cellStyle name="Input 6 2 6 4 2" xfId="29774"/>
    <cellStyle name="Input 6 2 6 4 2 2" xfId="29775"/>
    <cellStyle name="Input 6 2 6 4 2 2 2" xfId="29776"/>
    <cellStyle name="Input 6 2 6 4 2 3" xfId="29777"/>
    <cellStyle name="Input 6 2 6 4 3" xfId="29778"/>
    <cellStyle name="Input 6 2 6 4 4" xfId="29779"/>
    <cellStyle name="Input 6 2 6 5" xfId="29780"/>
    <cellStyle name="Input 6 2 6 5 2" xfId="29781"/>
    <cellStyle name="Input 6 2 6 5 2 2" xfId="29782"/>
    <cellStyle name="Input 6 2 6 5 2 2 2" xfId="29783"/>
    <cellStyle name="Input 6 2 6 5 2 3" xfId="29784"/>
    <cellStyle name="Input 6 2 6 5 3" xfId="29785"/>
    <cellStyle name="Input 6 2 6 5 4" xfId="29786"/>
    <cellStyle name="Input 6 2 6 6" xfId="29787"/>
    <cellStyle name="Input 6 2 6 6 2" xfId="29788"/>
    <cellStyle name="Input 6 2 6 6 2 2" xfId="29789"/>
    <cellStyle name="Input 6 2 6 6 2 2 2" xfId="29790"/>
    <cellStyle name="Input 6 2 6 6 2 3" xfId="29791"/>
    <cellStyle name="Input 6 2 6 6 3" xfId="29792"/>
    <cellStyle name="Input 6 2 6 6 4" xfId="29793"/>
    <cellStyle name="Input 6 2 6 7" xfId="29794"/>
    <cellStyle name="Input 6 2 6 7 2" xfId="29795"/>
    <cellStyle name="Input 6 2 6 7 2 2" xfId="29796"/>
    <cellStyle name="Input 6 2 6 7 2 2 2" xfId="29797"/>
    <cellStyle name="Input 6 2 6 7 2 3" xfId="29798"/>
    <cellStyle name="Input 6 2 6 7 3" xfId="29799"/>
    <cellStyle name="Input 6 2 6 7 4" xfId="29800"/>
    <cellStyle name="Input 6 2 6 8" xfId="29801"/>
    <cellStyle name="Input 6 2 6 8 2" xfId="29802"/>
    <cellStyle name="Input 6 2 6 8 2 2" xfId="29803"/>
    <cellStyle name="Input 6 2 6 8 3" xfId="29804"/>
    <cellStyle name="Input 6 2 6 9" xfId="29805"/>
    <cellStyle name="Input 6 2 7" xfId="29806"/>
    <cellStyle name="Input 6 2 7 10" xfId="29807"/>
    <cellStyle name="Input 6 2 7 2" xfId="29808"/>
    <cellStyle name="Input 6 2 7 2 2" xfId="29809"/>
    <cellStyle name="Input 6 2 7 2 2 2" xfId="29810"/>
    <cellStyle name="Input 6 2 7 2 2 2 2" xfId="29811"/>
    <cellStyle name="Input 6 2 7 2 2 2 2 2" xfId="29812"/>
    <cellStyle name="Input 6 2 7 2 2 2 3" xfId="29813"/>
    <cellStyle name="Input 6 2 7 2 2 3" xfId="29814"/>
    <cellStyle name="Input 6 2 7 2 2 4" xfId="29815"/>
    <cellStyle name="Input 6 2 7 2 3" xfId="29816"/>
    <cellStyle name="Input 6 2 7 2 3 2" xfId="29817"/>
    <cellStyle name="Input 6 2 7 2 3 2 2" xfId="29818"/>
    <cellStyle name="Input 6 2 7 2 3 2 2 2" xfId="29819"/>
    <cellStyle name="Input 6 2 7 2 3 2 3" xfId="29820"/>
    <cellStyle name="Input 6 2 7 2 3 3" xfId="29821"/>
    <cellStyle name="Input 6 2 7 2 3 4" xfId="29822"/>
    <cellStyle name="Input 6 2 7 2 4" xfId="29823"/>
    <cellStyle name="Input 6 2 7 2 4 2" xfId="29824"/>
    <cellStyle name="Input 6 2 7 2 4 2 2" xfId="29825"/>
    <cellStyle name="Input 6 2 7 2 4 2 2 2" xfId="29826"/>
    <cellStyle name="Input 6 2 7 2 4 2 3" xfId="29827"/>
    <cellStyle name="Input 6 2 7 2 4 3" xfId="29828"/>
    <cellStyle name="Input 6 2 7 2 4 4" xfId="29829"/>
    <cellStyle name="Input 6 2 7 2 5" xfId="29830"/>
    <cellStyle name="Input 6 2 7 2 5 2" xfId="29831"/>
    <cellStyle name="Input 6 2 7 2 5 2 2" xfId="29832"/>
    <cellStyle name="Input 6 2 7 2 5 2 2 2" xfId="29833"/>
    <cellStyle name="Input 6 2 7 2 5 2 3" xfId="29834"/>
    <cellStyle name="Input 6 2 7 2 5 3" xfId="29835"/>
    <cellStyle name="Input 6 2 7 2 5 4" xfId="29836"/>
    <cellStyle name="Input 6 2 7 2 6" xfId="29837"/>
    <cellStyle name="Input 6 2 7 2 6 2" xfId="29838"/>
    <cellStyle name="Input 6 2 7 2 6 2 2" xfId="29839"/>
    <cellStyle name="Input 6 2 7 2 6 2 2 2" xfId="29840"/>
    <cellStyle name="Input 6 2 7 2 6 2 3" xfId="29841"/>
    <cellStyle name="Input 6 2 7 2 6 3" xfId="29842"/>
    <cellStyle name="Input 6 2 7 2 6 4" xfId="29843"/>
    <cellStyle name="Input 6 2 7 2 7" xfId="29844"/>
    <cellStyle name="Input 6 2 7 2 7 2" xfId="29845"/>
    <cellStyle name="Input 6 2 7 2 7 2 2" xfId="29846"/>
    <cellStyle name="Input 6 2 7 2 7 3" xfId="29847"/>
    <cellStyle name="Input 6 2 7 2 8" xfId="29848"/>
    <cellStyle name="Input 6 2 7 2 9" xfId="29849"/>
    <cellStyle name="Input 6 2 7 3" xfId="29850"/>
    <cellStyle name="Input 6 2 7 3 2" xfId="29851"/>
    <cellStyle name="Input 6 2 7 3 2 2" xfId="29852"/>
    <cellStyle name="Input 6 2 7 3 2 2 2" xfId="29853"/>
    <cellStyle name="Input 6 2 7 3 2 2 2 2" xfId="29854"/>
    <cellStyle name="Input 6 2 7 3 2 2 3" xfId="29855"/>
    <cellStyle name="Input 6 2 7 3 2 3" xfId="29856"/>
    <cellStyle name="Input 6 2 7 3 2 4" xfId="29857"/>
    <cellStyle name="Input 6 2 7 3 3" xfId="29858"/>
    <cellStyle name="Input 6 2 7 3 3 2" xfId="29859"/>
    <cellStyle name="Input 6 2 7 3 3 2 2" xfId="29860"/>
    <cellStyle name="Input 6 2 7 3 3 3" xfId="29861"/>
    <cellStyle name="Input 6 2 7 3 4" xfId="29862"/>
    <cellStyle name="Input 6 2 7 3 5" xfId="29863"/>
    <cellStyle name="Input 6 2 7 4" xfId="29864"/>
    <cellStyle name="Input 6 2 7 4 2" xfId="29865"/>
    <cellStyle name="Input 6 2 7 4 2 2" xfId="29866"/>
    <cellStyle name="Input 6 2 7 4 2 2 2" xfId="29867"/>
    <cellStyle name="Input 6 2 7 4 2 3" xfId="29868"/>
    <cellStyle name="Input 6 2 7 4 3" xfId="29869"/>
    <cellStyle name="Input 6 2 7 4 4" xfId="29870"/>
    <cellStyle name="Input 6 2 7 5" xfId="29871"/>
    <cellStyle name="Input 6 2 7 5 2" xfId="29872"/>
    <cellStyle name="Input 6 2 7 5 2 2" xfId="29873"/>
    <cellStyle name="Input 6 2 7 5 2 2 2" xfId="29874"/>
    <cellStyle name="Input 6 2 7 5 2 3" xfId="29875"/>
    <cellStyle name="Input 6 2 7 5 3" xfId="29876"/>
    <cellStyle name="Input 6 2 7 5 4" xfId="29877"/>
    <cellStyle name="Input 6 2 7 6" xfId="29878"/>
    <cellStyle name="Input 6 2 7 6 2" xfId="29879"/>
    <cellStyle name="Input 6 2 7 6 2 2" xfId="29880"/>
    <cellStyle name="Input 6 2 7 6 2 2 2" xfId="29881"/>
    <cellStyle name="Input 6 2 7 6 2 3" xfId="29882"/>
    <cellStyle name="Input 6 2 7 6 3" xfId="29883"/>
    <cellStyle name="Input 6 2 7 6 4" xfId="29884"/>
    <cellStyle name="Input 6 2 7 7" xfId="29885"/>
    <cellStyle name="Input 6 2 7 7 2" xfId="29886"/>
    <cellStyle name="Input 6 2 7 7 2 2" xfId="29887"/>
    <cellStyle name="Input 6 2 7 7 2 2 2" xfId="29888"/>
    <cellStyle name="Input 6 2 7 7 2 3" xfId="29889"/>
    <cellStyle name="Input 6 2 7 7 3" xfId="29890"/>
    <cellStyle name="Input 6 2 7 7 4" xfId="29891"/>
    <cellStyle name="Input 6 2 7 8" xfId="29892"/>
    <cellStyle name="Input 6 2 7 8 2" xfId="29893"/>
    <cellStyle name="Input 6 2 7 8 2 2" xfId="29894"/>
    <cellStyle name="Input 6 2 7 8 3" xfId="29895"/>
    <cellStyle name="Input 6 2 7 9" xfId="29896"/>
    <cellStyle name="Input 6 2 8" xfId="29897"/>
    <cellStyle name="Input 6 2 8 10" xfId="29898"/>
    <cellStyle name="Input 6 2 8 2" xfId="29899"/>
    <cellStyle name="Input 6 2 8 2 2" xfId="29900"/>
    <cellStyle name="Input 6 2 8 2 2 2" xfId="29901"/>
    <cellStyle name="Input 6 2 8 2 2 2 2" xfId="29902"/>
    <cellStyle name="Input 6 2 8 2 2 2 2 2" xfId="29903"/>
    <cellStyle name="Input 6 2 8 2 2 2 3" xfId="29904"/>
    <cellStyle name="Input 6 2 8 2 2 3" xfId="29905"/>
    <cellStyle name="Input 6 2 8 2 2 4" xfId="29906"/>
    <cellStyle name="Input 6 2 8 2 3" xfId="29907"/>
    <cellStyle name="Input 6 2 8 2 3 2" xfId="29908"/>
    <cellStyle name="Input 6 2 8 2 3 2 2" xfId="29909"/>
    <cellStyle name="Input 6 2 8 2 3 2 2 2" xfId="29910"/>
    <cellStyle name="Input 6 2 8 2 3 2 3" xfId="29911"/>
    <cellStyle name="Input 6 2 8 2 3 3" xfId="29912"/>
    <cellStyle name="Input 6 2 8 2 3 4" xfId="29913"/>
    <cellStyle name="Input 6 2 8 2 4" xfId="29914"/>
    <cellStyle name="Input 6 2 8 2 4 2" xfId="29915"/>
    <cellStyle name="Input 6 2 8 2 4 2 2" xfId="29916"/>
    <cellStyle name="Input 6 2 8 2 4 2 2 2" xfId="29917"/>
    <cellStyle name="Input 6 2 8 2 4 2 3" xfId="29918"/>
    <cellStyle name="Input 6 2 8 2 4 3" xfId="29919"/>
    <cellStyle name="Input 6 2 8 2 4 4" xfId="29920"/>
    <cellStyle name="Input 6 2 8 2 5" xfId="29921"/>
    <cellStyle name="Input 6 2 8 2 5 2" xfId="29922"/>
    <cellStyle name="Input 6 2 8 2 5 2 2" xfId="29923"/>
    <cellStyle name="Input 6 2 8 2 5 2 2 2" xfId="29924"/>
    <cellStyle name="Input 6 2 8 2 5 2 3" xfId="29925"/>
    <cellStyle name="Input 6 2 8 2 5 3" xfId="29926"/>
    <cellStyle name="Input 6 2 8 2 5 4" xfId="29927"/>
    <cellStyle name="Input 6 2 8 2 6" xfId="29928"/>
    <cellStyle name="Input 6 2 8 2 6 2" xfId="29929"/>
    <cellStyle name="Input 6 2 8 2 6 2 2" xfId="29930"/>
    <cellStyle name="Input 6 2 8 2 6 2 2 2" xfId="29931"/>
    <cellStyle name="Input 6 2 8 2 6 2 3" xfId="29932"/>
    <cellStyle name="Input 6 2 8 2 6 3" xfId="29933"/>
    <cellStyle name="Input 6 2 8 2 6 4" xfId="29934"/>
    <cellStyle name="Input 6 2 8 2 7" xfId="29935"/>
    <cellStyle name="Input 6 2 8 2 7 2" xfId="29936"/>
    <cellStyle name="Input 6 2 8 2 7 2 2" xfId="29937"/>
    <cellStyle name="Input 6 2 8 2 7 3" xfId="29938"/>
    <cellStyle name="Input 6 2 8 2 8" xfId="29939"/>
    <cellStyle name="Input 6 2 8 2 9" xfId="29940"/>
    <cellStyle name="Input 6 2 8 3" xfId="29941"/>
    <cellStyle name="Input 6 2 8 3 2" xfId="29942"/>
    <cellStyle name="Input 6 2 8 3 2 2" xfId="29943"/>
    <cellStyle name="Input 6 2 8 3 2 2 2" xfId="29944"/>
    <cellStyle name="Input 6 2 8 3 2 2 2 2" xfId="29945"/>
    <cellStyle name="Input 6 2 8 3 2 2 3" xfId="29946"/>
    <cellStyle name="Input 6 2 8 3 2 3" xfId="29947"/>
    <cellStyle name="Input 6 2 8 3 2 4" xfId="29948"/>
    <cellStyle name="Input 6 2 8 3 3" xfId="29949"/>
    <cellStyle name="Input 6 2 8 3 3 2" xfId="29950"/>
    <cellStyle name="Input 6 2 8 3 3 2 2" xfId="29951"/>
    <cellStyle name="Input 6 2 8 3 3 3" xfId="29952"/>
    <cellStyle name="Input 6 2 8 3 4" xfId="29953"/>
    <cellStyle name="Input 6 2 8 3 5" xfId="29954"/>
    <cellStyle name="Input 6 2 8 4" xfId="29955"/>
    <cellStyle name="Input 6 2 8 4 2" xfId="29956"/>
    <cellStyle name="Input 6 2 8 4 2 2" xfId="29957"/>
    <cellStyle name="Input 6 2 8 4 2 2 2" xfId="29958"/>
    <cellStyle name="Input 6 2 8 4 2 3" xfId="29959"/>
    <cellStyle name="Input 6 2 8 4 3" xfId="29960"/>
    <cellStyle name="Input 6 2 8 4 4" xfId="29961"/>
    <cellStyle name="Input 6 2 8 5" xfId="29962"/>
    <cellStyle name="Input 6 2 8 5 2" xfId="29963"/>
    <cellStyle name="Input 6 2 8 5 2 2" xfId="29964"/>
    <cellStyle name="Input 6 2 8 5 2 2 2" xfId="29965"/>
    <cellStyle name="Input 6 2 8 5 2 3" xfId="29966"/>
    <cellStyle name="Input 6 2 8 5 3" xfId="29967"/>
    <cellStyle name="Input 6 2 8 5 4" xfId="29968"/>
    <cellStyle name="Input 6 2 8 6" xfId="29969"/>
    <cellStyle name="Input 6 2 8 6 2" xfId="29970"/>
    <cellStyle name="Input 6 2 8 6 2 2" xfId="29971"/>
    <cellStyle name="Input 6 2 8 6 2 2 2" xfId="29972"/>
    <cellStyle name="Input 6 2 8 6 2 3" xfId="29973"/>
    <cellStyle name="Input 6 2 8 6 3" xfId="29974"/>
    <cellStyle name="Input 6 2 8 6 4" xfId="29975"/>
    <cellStyle name="Input 6 2 8 7" xfId="29976"/>
    <cellStyle name="Input 6 2 8 7 2" xfId="29977"/>
    <cellStyle name="Input 6 2 8 7 2 2" xfId="29978"/>
    <cellStyle name="Input 6 2 8 7 2 2 2" xfId="29979"/>
    <cellStyle name="Input 6 2 8 7 2 3" xfId="29980"/>
    <cellStyle name="Input 6 2 8 7 3" xfId="29981"/>
    <cellStyle name="Input 6 2 8 7 4" xfId="29982"/>
    <cellStyle name="Input 6 2 8 8" xfId="29983"/>
    <cellStyle name="Input 6 2 8 8 2" xfId="29984"/>
    <cellStyle name="Input 6 2 8 8 2 2" xfId="29985"/>
    <cellStyle name="Input 6 2 8 8 3" xfId="29986"/>
    <cellStyle name="Input 6 2 8 9" xfId="29987"/>
    <cellStyle name="Input 6 2 9" xfId="29988"/>
    <cellStyle name="Input 6 2 9 2" xfId="29989"/>
    <cellStyle name="Input 6 2 9 2 2" xfId="29990"/>
    <cellStyle name="Input 6 2 9 2 2 2" xfId="29991"/>
    <cellStyle name="Input 6 2 9 2 2 2 2" xfId="29992"/>
    <cellStyle name="Input 6 2 9 2 2 3" xfId="29993"/>
    <cellStyle name="Input 6 2 9 2 3" xfId="29994"/>
    <cellStyle name="Input 6 2 9 2 4" xfId="29995"/>
    <cellStyle name="Input 6 2 9 3" xfId="29996"/>
    <cellStyle name="Input 6 2 9 3 2" xfId="29997"/>
    <cellStyle name="Input 6 2 9 3 2 2" xfId="29998"/>
    <cellStyle name="Input 6 2 9 3 2 2 2" xfId="29999"/>
    <cellStyle name="Input 6 2 9 3 2 3" xfId="30000"/>
    <cellStyle name="Input 6 2 9 3 3" xfId="30001"/>
    <cellStyle name="Input 6 2 9 3 4" xfId="30002"/>
    <cellStyle name="Input 6 2 9 4" xfId="30003"/>
    <cellStyle name="Input 6 2 9 4 2" xfId="30004"/>
    <cellStyle name="Input 6 2 9 4 2 2" xfId="30005"/>
    <cellStyle name="Input 6 2 9 4 2 2 2" xfId="30006"/>
    <cellStyle name="Input 6 2 9 4 2 3" xfId="30007"/>
    <cellStyle name="Input 6 2 9 4 3" xfId="30008"/>
    <cellStyle name="Input 6 2 9 4 4" xfId="30009"/>
    <cellStyle name="Input 6 2 9 5" xfId="30010"/>
    <cellStyle name="Input 6 2 9 5 2" xfId="30011"/>
    <cellStyle name="Input 6 2 9 5 2 2" xfId="30012"/>
    <cellStyle name="Input 6 2 9 5 2 2 2" xfId="30013"/>
    <cellStyle name="Input 6 2 9 5 2 3" xfId="30014"/>
    <cellStyle name="Input 6 2 9 5 3" xfId="30015"/>
    <cellStyle name="Input 6 2 9 5 4" xfId="30016"/>
    <cellStyle name="Input 6 2 9 6" xfId="30017"/>
    <cellStyle name="Input 6 2 9 6 2" xfId="30018"/>
    <cellStyle name="Input 6 2 9 6 2 2" xfId="30019"/>
    <cellStyle name="Input 6 2 9 6 2 2 2" xfId="30020"/>
    <cellStyle name="Input 6 2 9 6 2 3" xfId="30021"/>
    <cellStyle name="Input 6 2 9 6 3" xfId="30022"/>
    <cellStyle name="Input 6 2 9 6 4" xfId="30023"/>
    <cellStyle name="Input 6 2 9 7" xfId="30024"/>
    <cellStyle name="Input 6 2 9 7 2" xfId="30025"/>
    <cellStyle name="Input 6 2 9 7 2 2" xfId="30026"/>
    <cellStyle name="Input 6 2 9 7 3" xfId="30027"/>
    <cellStyle name="Input 6 2 9 8" xfId="30028"/>
    <cellStyle name="Input 6 2 9 9" xfId="30029"/>
    <cellStyle name="Input 6 2_Subsidy" xfId="30030"/>
    <cellStyle name="Input 6 3" xfId="30031"/>
    <cellStyle name="Input 6 3 10" xfId="30032"/>
    <cellStyle name="Input 6 3 10 2" xfId="30033"/>
    <cellStyle name="Input 6 3 10 2 2" xfId="30034"/>
    <cellStyle name="Input 6 3 10 2 2 2" xfId="30035"/>
    <cellStyle name="Input 6 3 10 2 2 2 2" xfId="30036"/>
    <cellStyle name="Input 6 3 10 2 2 3" xfId="30037"/>
    <cellStyle name="Input 6 3 10 2 3" xfId="30038"/>
    <cellStyle name="Input 6 3 10 2 4" xfId="30039"/>
    <cellStyle name="Input 6 3 10 3" xfId="30040"/>
    <cellStyle name="Input 6 3 10 3 2" xfId="30041"/>
    <cellStyle name="Input 6 3 10 3 2 2" xfId="30042"/>
    <cellStyle name="Input 6 3 10 3 3" xfId="30043"/>
    <cellStyle name="Input 6 3 10 4" xfId="30044"/>
    <cellStyle name="Input 6 3 10 5" xfId="30045"/>
    <cellStyle name="Input 6 3 11" xfId="30046"/>
    <cellStyle name="Input 6 3 11 2" xfId="30047"/>
    <cellStyle name="Input 6 3 11 2 2" xfId="30048"/>
    <cellStyle name="Input 6 3 11 2 2 2" xfId="30049"/>
    <cellStyle name="Input 6 3 11 2 3" xfId="30050"/>
    <cellStyle name="Input 6 3 11 3" xfId="30051"/>
    <cellStyle name="Input 6 3 11 4" xfId="30052"/>
    <cellStyle name="Input 6 3 12" xfId="30053"/>
    <cellStyle name="Input 6 3 12 2" xfId="30054"/>
    <cellStyle name="Input 6 3 12 2 2" xfId="30055"/>
    <cellStyle name="Input 6 3 12 2 2 2" xfId="30056"/>
    <cellStyle name="Input 6 3 12 2 3" xfId="30057"/>
    <cellStyle name="Input 6 3 12 3" xfId="30058"/>
    <cellStyle name="Input 6 3 12 4" xfId="30059"/>
    <cellStyle name="Input 6 3 13" xfId="30060"/>
    <cellStyle name="Input 6 3 13 2" xfId="30061"/>
    <cellStyle name="Input 6 3 13 2 2" xfId="30062"/>
    <cellStyle name="Input 6 3 13 2 2 2" xfId="30063"/>
    <cellStyle name="Input 6 3 13 2 3" xfId="30064"/>
    <cellStyle name="Input 6 3 13 3" xfId="30065"/>
    <cellStyle name="Input 6 3 13 4" xfId="30066"/>
    <cellStyle name="Input 6 3 14" xfId="30067"/>
    <cellStyle name="Input 6 3 14 2" xfId="30068"/>
    <cellStyle name="Input 6 3 14 2 2" xfId="30069"/>
    <cellStyle name="Input 6 3 14 2 2 2" xfId="30070"/>
    <cellStyle name="Input 6 3 14 2 3" xfId="30071"/>
    <cellStyle name="Input 6 3 14 3" xfId="30072"/>
    <cellStyle name="Input 6 3 14 4" xfId="30073"/>
    <cellStyle name="Input 6 3 15" xfId="30074"/>
    <cellStyle name="Input 6 3 15 2" xfId="30075"/>
    <cellStyle name="Input 6 3 15 2 2" xfId="30076"/>
    <cellStyle name="Input 6 3 15 3" xfId="30077"/>
    <cellStyle name="Input 6 3 16" xfId="30078"/>
    <cellStyle name="Input 6 3 17" xfId="30079"/>
    <cellStyle name="Input 6 3 2" xfId="30080"/>
    <cellStyle name="Input 6 3 2 10" xfId="30081"/>
    <cellStyle name="Input 6 3 2 11" xfId="30082"/>
    <cellStyle name="Input 6 3 2 2" xfId="30083"/>
    <cellStyle name="Input 6 3 2 2 10" xfId="30084"/>
    <cellStyle name="Input 6 3 2 2 2" xfId="30085"/>
    <cellStyle name="Input 6 3 2 2 2 2" xfId="30086"/>
    <cellStyle name="Input 6 3 2 2 2 2 2" xfId="30087"/>
    <cellStyle name="Input 6 3 2 2 2 2 2 2" xfId="30088"/>
    <cellStyle name="Input 6 3 2 2 2 2 2 2 2" xfId="30089"/>
    <cellStyle name="Input 6 3 2 2 2 2 2 3" xfId="30090"/>
    <cellStyle name="Input 6 3 2 2 2 2 3" xfId="30091"/>
    <cellStyle name="Input 6 3 2 2 2 2 4" xfId="30092"/>
    <cellStyle name="Input 6 3 2 2 2 3" xfId="30093"/>
    <cellStyle name="Input 6 3 2 2 2 3 2" xfId="30094"/>
    <cellStyle name="Input 6 3 2 2 2 3 2 2" xfId="30095"/>
    <cellStyle name="Input 6 3 2 2 2 3 2 2 2" xfId="30096"/>
    <cellStyle name="Input 6 3 2 2 2 3 2 3" xfId="30097"/>
    <cellStyle name="Input 6 3 2 2 2 3 3" xfId="30098"/>
    <cellStyle name="Input 6 3 2 2 2 3 4" xfId="30099"/>
    <cellStyle name="Input 6 3 2 2 2 4" xfId="30100"/>
    <cellStyle name="Input 6 3 2 2 2 4 2" xfId="30101"/>
    <cellStyle name="Input 6 3 2 2 2 4 2 2" xfId="30102"/>
    <cellStyle name="Input 6 3 2 2 2 4 2 2 2" xfId="30103"/>
    <cellStyle name="Input 6 3 2 2 2 4 2 3" xfId="30104"/>
    <cellStyle name="Input 6 3 2 2 2 4 3" xfId="30105"/>
    <cellStyle name="Input 6 3 2 2 2 4 4" xfId="30106"/>
    <cellStyle name="Input 6 3 2 2 2 5" xfId="30107"/>
    <cellStyle name="Input 6 3 2 2 2 5 2" xfId="30108"/>
    <cellStyle name="Input 6 3 2 2 2 5 2 2" xfId="30109"/>
    <cellStyle name="Input 6 3 2 2 2 5 2 2 2" xfId="30110"/>
    <cellStyle name="Input 6 3 2 2 2 5 2 3" xfId="30111"/>
    <cellStyle name="Input 6 3 2 2 2 5 3" xfId="30112"/>
    <cellStyle name="Input 6 3 2 2 2 5 4" xfId="30113"/>
    <cellStyle name="Input 6 3 2 2 2 6" xfId="30114"/>
    <cellStyle name="Input 6 3 2 2 2 6 2" xfId="30115"/>
    <cellStyle name="Input 6 3 2 2 2 6 2 2" xfId="30116"/>
    <cellStyle name="Input 6 3 2 2 2 6 2 2 2" xfId="30117"/>
    <cellStyle name="Input 6 3 2 2 2 6 2 3" xfId="30118"/>
    <cellStyle name="Input 6 3 2 2 2 6 3" xfId="30119"/>
    <cellStyle name="Input 6 3 2 2 2 6 4" xfId="30120"/>
    <cellStyle name="Input 6 3 2 2 2 7" xfId="30121"/>
    <cellStyle name="Input 6 3 2 2 2 7 2" xfId="30122"/>
    <cellStyle name="Input 6 3 2 2 2 7 2 2" xfId="30123"/>
    <cellStyle name="Input 6 3 2 2 2 7 3" xfId="30124"/>
    <cellStyle name="Input 6 3 2 2 2 8" xfId="30125"/>
    <cellStyle name="Input 6 3 2 2 2 9" xfId="30126"/>
    <cellStyle name="Input 6 3 2 2 3" xfId="30127"/>
    <cellStyle name="Input 6 3 2 2 3 2" xfId="30128"/>
    <cellStyle name="Input 6 3 2 2 3 2 2" xfId="30129"/>
    <cellStyle name="Input 6 3 2 2 3 2 2 2" xfId="30130"/>
    <cellStyle name="Input 6 3 2 2 3 2 2 2 2" xfId="30131"/>
    <cellStyle name="Input 6 3 2 2 3 2 2 3" xfId="30132"/>
    <cellStyle name="Input 6 3 2 2 3 2 3" xfId="30133"/>
    <cellStyle name="Input 6 3 2 2 3 2 4" xfId="30134"/>
    <cellStyle name="Input 6 3 2 2 3 3" xfId="30135"/>
    <cellStyle name="Input 6 3 2 2 3 3 2" xfId="30136"/>
    <cellStyle name="Input 6 3 2 2 3 3 2 2" xfId="30137"/>
    <cellStyle name="Input 6 3 2 2 3 3 3" xfId="30138"/>
    <cellStyle name="Input 6 3 2 2 3 4" xfId="30139"/>
    <cellStyle name="Input 6 3 2 2 3 5" xfId="30140"/>
    <cellStyle name="Input 6 3 2 2 4" xfId="30141"/>
    <cellStyle name="Input 6 3 2 2 4 2" xfId="30142"/>
    <cellStyle name="Input 6 3 2 2 4 2 2" xfId="30143"/>
    <cellStyle name="Input 6 3 2 2 4 2 2 2" xfId="30144"/>
    <cellStyle name="Input 6 3 2 2 4 2 3" xfId="30145"/>
    <cellStyle name="Input 6 3 2 2 4 3" xfId="30146"/>
    <cellStyle name="Input 6 3 2 2 4 4" xfId="30147"/>
    <cellStyle name="Input 6 3 2 2 5" xfId="30148"/>
    <cellStyle name="Input 6 3 2 2 5 2" xfId="30149"/>
    <cellStyle name="Input 6 3 2 2 5 2 2" xfId="30150"/>
    <cellStyle name="Input 6 3 2 2 5 2 2 2" xfId="30151"/>
    <cellStyle name="Input 6 3 2 2 5 2 3" xfId="30152"/>
    <cellStyle name="Input 6 3 2 2 5 3" xfId="30153"/>
    <cellStyle name="Input 6 3 2 2 5 4" xfId="30154"/>
    <cellStyle name="Input 6 3 2 2 6" xfId="30155"/>
    <cellStyle name="Input 6 3 2 2 6 2" xfId="30156"/>
    <cellStyle name="Input 6 3 2 2 6 2 2" xfId="30157"/>
    <cellStyle name="Input 6 3 2 2 6 2 2 2" xfId="30158"/>
    <cellStyle name="Input 6 3 2 2 6 2 3" xfId="30159"/>
    <cellStyle name="Input 6 3 2 2 6 3" xfId="30160"/>
    <cellStyle name="Input 6 3 2 2 6 4" xfId="30161"/>
    <cellStyle name="Input 6 3 2 2 7" xfId="30162"/>
    <cellStyle name="Input 6 3 2 2 7 2" xfId="30163"/>
    <cellStyle name="Input 6 3 2 2 7 2 2" xfId="30164"/>
    <cellStyle name="Input 6 3 2 2 7 2 2 2" xfId="30165"/>
    <cellStyle name="Input 6 3 2 2 7 2 3" xfId="30166"/>
    <cellStyle name="Input 6 3 2 2 7 3" xfId="30167"/>
    <cellStyle name="Input 6 3 2 2 7 4" xfId="30168"/>
    <cellStyle name="Input 6 3 2 2 8" xfId="30169"/>
    <cellStyle name="Input 6 3 2 2 8 2" xfId="30170"/>
    <cellStyle name="Input 6 3 2 2 8 2 2" xfId="30171"/>
    <cellStyle name="Input 6 3 2 2 8 3" xfId="30172"/>
    <cellStyle name="Input 6 3 2 2 9" xfId="30173"/>
    <cellStyle name="Input 6 3 2 3" xfId="30174"/>
    <cellStyle name="Input 6 3 2 3 2" xfId="30175"/>
    <cellStyle name="Input 6 3 2 3 2 2" xfId="30176"/>
    <cellStyle name="Input 6 3 2 3 2 2 2" xfId="30177"/>
    <cellStyle name="Input 6 3 2 3 2 2 2 2" xfId="30178"/>
    <cellStyle name="Input 6 3 2 3 2 2 3" xfId="30179"/>
    <cellStyle name="Input 6 3 2 3 2 3" xfId="30180"/>
    <cellStyle name="Input 6 3 2 3 2 4" xfId="30181"/>
    <cellStyle name="Input 6 3 2 3 3" xfId="30182"/>
    <cellStyle name="Input 6 3 2 3 3 2" xfId="30183"/>
    <cellStyle name="Input 6 3 2 3 3 2 2" xfId="30184"/>
    <cellStyle name="Input 6 3 2 3 3 2 2 2" xfId="30185"/>
    <cellStyle name="Input 6 3 2 3 3 2 3" xfId="30186"/>
    <cellStyle name="Input 6 3 2 3 3 3" xfId="30187"/>
    <cellStyle name="Input 6 3 2 3 3 4" xfId="30188"/>
    <cellStyle name="Input 6 3 2 3 4" xfId="30189"/>
    <cellStyle name="Input 6 3 2 3 4 2" xfId="30190"/>
    <cellStyle name="Input 6 3 2 3 4 2 2" xfId="30191"/>
    <cellStyle name="Input 6 3 2 3 4 2 2 2" xfId="30192"/>
    <cellStyle name="Input 6 3 2 3 4 2 3" xfId="30193"/>
    <cellStyle name="Input 6 3 2 3 4 3" xfId="30194"/>
    <cellStyle name="Input 6 3 2 3 4 4" xfId="30195"/>
    <cellStyle name="Input 6 3 2 3 5" xfId="30196"/>
    <cellStyle name="Input 6 3 2 3 5 2" xfId="30197"/>
    <cellStyle name="Input 6 3 2 3 5 2 2" xfId="30198"/>
    <cellStyle name="Input 6 3 2 3 5 2 2 2" xfId="30199"/>
    <cellStyle name="Input 6 3 2 3 5 2 3" xfId="30200"/>
    <cellStyle name="Input 6 3 2 3 5 3" xfId="30201"/>
    <cellStyle name="Input 6 3 2 3 5 4" xfId="30202"/>
    <cellStyle name="Input 6 3 2 3 6" xfId="30203"/>
    <cellStyle name="Input 6 3 2 3 6 2" xfId="30204"/>
    <cellStyle name="Input 6 3 2 3 6 2 2" xfId="30205"/>
    <cellStyle name="Input 6 3 2 3 6 2 2 2" xfId="30206"/>
    <cellStyle name="Input 6 3 2 3 6 2 3" xfId="30207"/>
    <cellStyle name="Input 6 3 2 3 6 3" xfId="30208"/>
    <cellStyle name="Input 6 3 2 3 6 4" xfId="30209"/>
    <cellStyle name="Input 6 3 2 3 7" xfId="30210"/>
    <cellStyle name="Input 6 3 2 3 7 2" xfId="30211"/>
    <cellStyle name="Input 6 3 2 3 7 2 2" xfId="30212"/>
    <cellStyle name="Input 6 3 2 3 7 3" xfId="30213"/>
    <cellStyle name="Input 6 3 2 3 8" xfId="30214"/>
    <cellStyle name="Input 6 3 2 3 9" xfId="30215"/>
    <cellStyle name="Input 6 3 2 4" xfId="30216"/>
    <cellStyle name="Input 6 3 2 4 2" xfId="30217"/>
    <cellStyle name="Input 6 3 2 4 2 2" xfId="30218"/>
    <cellStyle name="Input 6 3 2 4 2 2 2" xfId="30219"/>
    <cellStyle name="Input 6 3 2 4 2 2 2 2" xfId="30220"/>
    <cellStyle name="Input 6 3 2 4 2 2 3" xfId="30221"/>
    <cellStyle name="Input 6 3 2 4 2 3" xfId="30222"/>
    <cellStyle name="Input 6 3 2 4 2 4" xfId="30223"/>
    <cellStyle name="Input 6 3 2 4 3" xfId="30224"/>
    <cellStyle name="Input 6 3 2 4 3 2" xfId="30225"/>
    <cellStyle name="Input 6 3 2 4 3 2 2" xfId="30226"/>
    <cellStyle name="Input 6 3 2 4 3 3" xfId="30227"/>
    <cellStyle name="Input 6 3 2 4 4" xfId="30228"/>
    <cellStyle name="Input 6 3 2 4 5" xfId="30229"/>
    <cellStyle name="Input 6 3 2 5" xfId="30230"/>
    <cellStyle name="Input 6 3 2 5 2" xfId="30231"/>
    <cellStyle name="Input 6 3 2 5 2 2" xfId="30232"/>
    <cellStyle name="Input 6 3 2 5 2 2 2" xfId="30233"/>
    <cellStyle name="Input 6 3 2 5 2 3" xfId="30234"/>
    <cellStyle name="Input 6 3 2 5 3" xfId="30235"/>
    <cellStyle name="Input 6 3 2 5 4" xfId="30236"/>
    <cellStyle name="Input 6 3 2 6" xfId="30237"/>
    <cellStyle name="Input 6 3 2 6 2" xfId="30238"/>
    <cellStyle name="Input 6 3 2 6 2 2" xfId="30239"/>
    <cellStyle name="Input 6 3 2 6 2 2 2" xfId="30240"/>
    <cellStyle name="Input 6 3 2 6 2 3" xfId="30241"/>
    <cellStyle name="Input 6 3 2 6 3" xfId="30242"/>
    <cellStyle name="Input 6 3 2 6 4" xfId="30243"/>
    <cellStyle name="Input 6 3 2 7" xfId="30244"/>
    <cellStyle name="Input 6 3 2 7 2" xfId="30245"/>
    <cellStyle name="Input 6 3 2 7 2 2" xfId="30246"/>
    <cellStyle name="Input 6 3 2 7 2 2 2" xfId="30247"/>
    <cellStyle name="Input 6 3 2 7 2 3" xfId="30248"/>
    <cellStyle name="Input 6 3 2 7 3" xfId="30249"/>
    <cellStyle name="Input 6 3 2 7 4" xfId="30250"/>
    <cellStyle name="Input 6 3 2 8" xfId="30251"/>
    <cellStyle name="Input 6 3 2 8 2" xfId="30252"/>
    <cellStyle name="Input 6 3 2 8 2 2" xfId="30253"/>
    <cellStyle name="Input 6 3 2 8 2 2 2" xfId="30254"/>
    <cellStyle name="Input 6 3 2 8 2 3" xfId="30255"/>
    <cellStyle name="Input 6 3 2 8 3" xfId="30256"/>
    <cellStyle name="Input 6 3 2 8 4" xfId="30257"/>
    <cellStyle name="Input 6 3 2 9" xfId="30258"/>
    <cellStyle name="Input 6 3 2 9 2" xfId="30259"/>
    <cellStyle name="Input 6 3 2 9 2 2" xfId="30260"/>
    <cellStyle name="Input 6 3 2 9 3" xfId="30261"/>
    <cellStyle name="Input 6 3 2_Subsidy" xfId="30262"/>
    <cellStyle name="Input 6 3 3" xfId="30263"/>
    <cellStyle name="Input 6 3 3 10" xfId="30264"/>
    <cellStyle name="Input 6 3 3 2" xfId="30265"/>
    <cellStyle name="Input 6 3 3 2 2" xfId="30266"/>
    <cellStyle name="Input 6 3 3 2 2 2" xfId="30267"/>
    <cellStyle name="Input 6 3 3 2 2 2 2" xfId="30268"/>
    <cellStyle name="Input 6 3 3 2 2 2 2 2" xfId="30269"/>
    <cellStyle name="Input 6 3 3 2 2 2 3" xfId="30270"/>
    <cellStyle name="Input 6 3 3 2 2 3" xfId="30271"/>
    <cellStyle name="Input 6 3 3 2 2 4" xfId="30272"/>
    <cellStyle name="Input 6 3 3 2 3" xfId="30273"/>
    <cellStyle name="Input 6 3 3 2 3 2" xfId="30274"/>
    <cellStyle name="Input 6 3 3 2 3 2 2" xfId="30275"/>
    <cellStyle name="Input 6 3 3 2 3 2 2 2" xfId="30276"/>
    <cellStyle name="Input 6 3 3 2 3 2 3" xfId="30277"/>
    <cellStyle name="Input 6 3 3 2 3 3" xfId="30278"/>
    <cellStyle name="Input 6 3 3 2 3 4" xfId="30279"/>
    <cellStyle name="Input 6 3 3 2 4" xfId="30280"/>
    <cellStyle name="Input 6 3 3 2 4 2" xfId="30281"/>
    <cellStyle name="Input 6 3 3 2 4 2 2" xfId="30282"/>
    <cellStyle name="Input 6 3 3 2 4 2 2 2" xfId="30283"/>
    <cellStyle name="Input 6 3 3 2 4 2 3" xfId="30284"/>
    <cellStyle name="Input 6 3 3 2 4 3" xfId="30285"/>
    <cellStyle name="Input 6 3 3 2 4 4" xfId="30286"/>
    <cellStyle name="Input 6 3 3 2 5" xfId="30287"/>
    <cellStyle name="Input 6 3 3 2 5 2" xfId="30288"/>
    <cellStyle name="Input 6 3 3 2 5 2 2" xfId="30289"/>
    <cellStyle name="Input 6 3 3 2 5 2 2 2" xfId="30290"/>
    <cellStyle name="Input 6 3 3 2 5 2 3" xfId="30291"/>
    <cellStyle name="Input 6 3 3 2 5 3" xfId="30292"/>
    <cellStyle name="Input 6 3 3 2 5 4" xfId="30293"/>
    <cellStyle name="Input 6 3 3 2 6" xfId="30294"/>
    <cellStyle name="Input 6 3 3 2 6 2" xfId="30295"/>
    <cellStyle name="Input 6 3 3 2 6 2 2" xfId="30296"/>
    <cellStyle name="Input 6 3 3 2 6 2 2 2" xfId="30297"/>
    <cellStyle name="Input 6 3 3 2 6 2 3" xfId="30298"/>
    <cellStyle name="Input 6 3 3 2 6 3" xfId="30299"/>
    <cellStyle name="Input 6 3 3 2 6 4" xfId="30300"/>
    <cellStyle name="Input 6 3 3 2 7" xfId="30301"/>
    <cellStyle name="Input 6 3 3 2 7 2" xfId="30302"/>
    <cellStyle name="Input 6 3 3 2 7 2 2" xfId="30303"/>
    <cellStyle name="Input 6 3 3 2 7 3" xfId="30304"/>
    <cellStyle name="Input 6 3 3 2 8" xfId="30305"/>
    <cellStyle name="Input 6 3 3 2 9" xfId="30306"/>
    <cellStyle name="Input 6 3 3 3" xfId="30307"/>
    <cellStyle name="Input 6 3 3 3 2" xfId="30308"/>
    <cellStyle name="Input 6 3 3 3 2 2" xfId="30309"/>
    <cellStyle name="Input 6 3 3 3 2 2 2" xfId="30310"/>
    <cellStyle name="Input 6 3 3 3 2 2 2 2" xfId="30311"/>
    <cellStyle name="Input 6 3 3 3 2 2 3" xfId="30312"/>
    <cellStyle name="Input 6 3 3 3 2 3" xfId="30313"/>
    <cellStyle name="Input 6 3 3 3 2 4" xfId="30314"/>
    <cellStyle name="Input 6 3 3 3 3" xfId="30315"/>
    <cellStyle name="Input 6 3 3 3 3 2" xfId="30316"/>
    <cellStyle name="Input 6 3 3 3 3 2 2" xfId="30317"/>
    <cellStyle name="Input 6 3 3 3 3 3" xfId="30318"/>
    <cellStyle name="Input 6 3 3 3 4" xfId="30319"/>
    <cellStyle name="Input 6 3 3 3 5" xfId="30320"/>
    <cellStyle name="Input 6 3 3 4" xfId="30321"/>
    <cellStyle name="Input 6 3 3 4 2" xfId="30322"/>
    <cellStyle name="Input 6 3 3 4 2 2" xfId="30323"/>
    <cellStyle name="Input 6 3 3 4 2 2 2" xfId="30324"/>
    <cellStyle name="Input 6 3 3 4 2 3" xfId="30325"/>
    <cellStyle name="Input 6 3 3 4 3" xfId="30326"/>
    <cellStyle name="Input 6 3 3 4 4" xfId="30327"/>
    <cellStyle name="Input 6 3 3 5" xfId="30328"/>
    <cellStyle name="Input 6 3 3 5 2" xfId="30329"/>
    <cellStyle name="Input 6 3 3 5 2 2" xfId="30330"/>
    <cellStyle name="Input 6 3 3 5 2 2 2" xfId="30331"/>
    <cellStyle name="Input 6 3 3 5 2 3" xfId="30332"/>
    <cellStyle name="Input 6 3 3 5 3" xfId="30333"/>
    <cellStyle name="Input 6 3 3 5 4" xfId="30334"/>
    <cellStyle name="Input 6 3 3 6" xfId="30335"/>
    <cellStyle name="Input 6 3 3 6 2" xfId="30336"/>
    <cellStyle name="Input 6 3 3 6 2 2" xfId="30337"/>
    <cellStyle name="Input 6 3 3 6 2 2 2" xfId="30338"/>
    <cellStyle name="Input 6 3 3 6 2 3" xfId="30339"/>
    <cellStyle name="Input 6 3 3 6 3" xfId="30340"/>
    <cellStyle name="Input 6 3 3 6 4" xfId="30341"/>
    <cellStyle name="Input 6 3 3 7" xfId="30342"/>
    <cellStyle name="Input 6 3 3 7 2" xfId="30343"/>
    <cellStyle name="Input 6 3 3 7 2 2" xfId="30344"/>
    <cellStyle name="Input 6 3 3 7 2 2 2" xfId="30345"/>
    <cellStyle name="Input 6 3 3 7 2 3" xfId="30346"/>
    <cellStyle name="Input 6 3 3 7 3" xfId="30347"/>
    <cellStyle name="Input 6 3 3 7 4" xfId="30348"/>
    <cellStyle name="Input 6 3 3 8" xfId="30349"/>
    <cellStyle name="Input 6 3 3 8 2" xfId="30350"/>
    <cellStyle name="Input 6 3 3 8 2 2" xfId="30351"/>
    <cellStyle name="Input 6 3 3 8 3" xfId="30352"/>
    <cellStyle name="Input 6 3 3 9" xfId="30353"/>
    <cellStyle name="Input 6 3 4" xfId="30354"/>
    <cellStyle name="Input 6 3 4 10" xfId="30355"/>
    <cellStyle name="Input 6 3 4 2" xfId="30356"/>
    <cellStyle name="Input 6 3 4 2 2" xfId="30357"/>
    <cellStyle name="Input 6 3 4 2 2 2" xfId="30358"/>
    <cellStyle name="Input 6 3 4 2 2 2 2" xfId="30359"/>
    <cellStyle name="Input 6 3 4 2 2 2 2 2" xfId="30360"/>
    <cellStyle name="Input 6 3 4 2 2 2 3" xfId="30361"/>
    <cellStyle name="Input 6 3 4 2 2 3" xfId="30362"/>
    <cellStyle name="Input 6 3 4 2 2 4" xfId="30363"/>
    <cellStyle name="Input 6 3 4 2 3" xfId="30364"/>
    <cellStyle name="Input 6 3 4 2 3 2" xfId="30365"/>
    <cellStyle name="Input 6 3 4 2 3 2 2" xfId="30366"/>
    <cellStyle name="Input 6 3 4 2 3 2 2 2" xfId="30367"/>
    <cellStyle name="Input 6 3 4 2 3 2 3" xfId="30368"/>
    <cellStyle name="Input 6 3 4 2 3 3" xfId="30369"/>
    <cellStyle name="Input 6 3 4 2 3 4" xfId="30370"/>
    <cellStyle name="Input 6 3 4 2 4" xfId="30371"/>
    <cellStyle name="Input 6 3 4 2 4 2" xfId="30372"/>
    <cellStyle name="Input 6 3 4 2 4 2 2" xfId="30373"/>
    <cellStyle name="Input 6 3 4 2 4 2 2 2" xfId="30374"/>
    <cellStyle name="Input 6 3 4 2 4 2 3" xfId="30375"/>
    <cellStyle name="Input 6 3 4 2 4 3" xfId="30376"/>
    <cellStyle name="Input 6 3 4 2 4 4" xfId="30377"/>
    <cellStyle name="Input 6 3 4 2 5" xfId="30378"/>
    <cellStyle name="Input 6 3 4 2 5 2" xfId="30379"/>
    <cellStyle name="Input 6 3 4 2 5 2 2" xfId="30380"/>
    <cellStyle name="Input 6 3 4 2 5 2 2 2" xfId="30381"/>
    <cellStyle name="Input 6 3 4 2 5 2 3" xfId="30382"/>
    <cellStyle name="Input 6 3 4 2 5 3" xfId="30383"/>
    <cellStyle name="Input 6 3 4 2 5 4" xfId="30384"/>
    <cellStyle name="Input 6 3 4 2 6" xfId="30385"/>
    <cellStyle name="Input 6 3 4 2 6 2" xfId="30386"/>
    <cellStyle name="Input 6 3 4 2 6 2 2" xfId="30387"/>
    <cellStyle name="Input 6 3 4 2 6 2 2 2" xfId="30388"/>
    <cellStyle name="Input 6 3 4 2 6 2 3" xfId="30389"/>
    <cellStyle name="Input 6 3 4 2 6 3" xfId="30390"/>
    <cellStyle name="Input 6 3 4 2 6 4" xfId="30391"/>
    <cellStyle name="Input 6 3 4 2 7" xfId="30392"/>
    <cellStyle name="Input 6 3 4 2 7 2" xfId="30393"/>
    <cellStyle name="Input 6 3 4 2 7 2 2" xfId="30394"/>
    <cellStyle name="Input 6 3 4 2 7 3" xfId="30395"/>
    <cellStyle name="Input 6 3 4 2 8" xfId="30396"/>
    <cellStyle name="Input 6 3 4 2 9" xfId="30397"/>
    <cellStyle name="Input 6 3 4 3" xfId="30398"/>
    <cellStyle name="Input 6 3 4 3 2" xfId="30399"/>
    <cellStyle name="Input 6 3 4 3 2 2" xfId="30400"/>
    <cellStyle name="Input 6 3 4 3 2 2 2" xfId="30401"/>
    <cellStyle name="Input 6 3 4 3 2 2 2 2" xfId="30402"/>
    <cellStyle name="Input 6 3 4 3 2 2 3" xfId="30403"/>
    <cellStyle name="Input 6 3 4 3 2 3" xfId="30404"/>
    <cellStyle name="Input 6 3 4 3 2 4" xfId="30405"/>
    <cellStyle name="Input 6 3 4 3 3" xfId="30406"/>
    <cellStyle name="Input 6 3 4 3 3 2" xfId="30407"/>
    <cellStyle name="Input 6 3 4 3 3 2 2" xfId="30408"/>
    <cellStyle name="Input 6 3 4 3 3 3" xfId="30409"/>
    <cellStyle name="Input 6 3 4 3 4" xfId="30410"/>
    <cellStyle name="Input 6 3 4 3 5" xfId="30411"/>
    <cellStyle name="Input 6 3 4 4" xfId="30412"/>
    <cellStyle name="Input 6 3 4 4 2" xfId="30413"/>
    <cellStyle name="Input 6 3 4 4 2 2" xfId="30414"/>
    <cellStyle name="Input 6 3 4 4 2 2 2" xfId="30415"/>
    <cellStyle name="Input 6 3 4 4 2 3" xfId="30416"/>
    <cellStyle name="Input 6 3 4 4 3" xfId="30417"/>
    <cellStyle name="Input 6 3 4 4 4" xfId="30418"/>
    <cellStyle name="Input 6 3 4 5" xfId="30419"/>
    <cellStyle name="Input 6 3 4 5 2" xfId="30420"/>
    <cellStyle name="Input 6 3 4 5 2 2" xfId="30421"/>
    <cellStyle name="Input 6 3 4 5 2 2 2" xfId="30422"/>
    <cellStyle name="Input 6 3 4 5 2 3" xfId="30423"/>
    <cellStyle name="Input 6 3 4 5 3" xfId="30424"/>
    <cellStyle name="Input 6 3 4 5 4" xfId="30425"/>
    <cellStyle name="Input 6 3 4 6" xfId="30426"/>
    <cellStyle name="Input 6 3 4 6 2" xfId="30427"/>
    <cellStyle name="Input 6 3 4 6 2 2" xfId="30428"/>
    <cellStyle name="Input 6 3 4 6 2 2 2" xfId="30429"/>
    <cellStyle name="Input 6 3 4 6 2 3" xfId="30430"/>
    <cellStyle name="Input 6 3 4 6 3" xfId="30431"/>
    <cellStyle name="Input 6 3 4 6 4" xfId="30432"/>
    <cellStyle name="Input 6 3 4 7" xfId="30433"/>
    <cellStyle name="Input 6 3 4 7 2" xfId="30434"/>
    <cellStyle name="Input 6 3 4 7 2 2" xfId="30435"/>
    <cellStyle name="Input 6 3 4 7 2 2 2" xfId="30436"/>
    <cellStyle name="Input 6 3 4 7 2 3" xfId="30437"/>
    <cellStyle name="Input 6 3 4 7 3" xfId="30438"/>
    <cellStyle name="Input 6 3 4 7 4" xfId="30439"/>
    <cellStyle name="Input 6 3 4 8" xfId="30440"/>
    <cellStyle name="Input 6 3 4 8 2" xfId="30441"/>
    <cellStyle name="Input 6 3 4 8 2 2" xfId="30442"/>
    <cellStyle name="Input 6 3 4 8 3" xfId="30443"/>
    <cellStyle name="Input 6 3 4 9" xfId="30444"/>
    <cellStyle name="Input 6 3 5" xfId="30445"/>
    <cellStyle name="Input 6 3 5 10" xfId="30446"/>
    <cellStyle name="Input 6 3 5 2" xfId="30447"/>
    <cellStyle name="Input 6 3 5 2 2" xfId="30448"/>
    <cellStyle name="Input 6 3 5 2 2 2" xfId="30449"/>
    <cellStyle name="Input 6 3 5 2 2 2 2" xfId="30450"/>
    <cellStyle name="Input 6 3 5 2 2 2 2 2" xfId="30451"/>
    <cellStyle name="Input 6 3 5 2 2 2 3" xfId="30452"/>
    <cellStyle name="Input 6 3 5 2 2 3" xfId="30453"/>
    <cellStyle name="Input 6 3 5 2 2 4" xfId="30454"/>
    <cellStyle name="Input 6 3 5 2 3" xfId="30455"/>
    <cellStyle name="Input 6 3 5 2 3 2" xfId="30456"/>
    <cellStyle name="Input 6 3 5 2 3 2 2" xfId="30457"/>
    <cellStyle name="Input 6 3 5 2 3 2 2 2" xfId="30458"/>
    <cellStyle name="Input 6 3 5 2 3 2 3" xfId="30459"/>
    <cellStyle name="Input 6 3 5 2 3 3" xfId="30460"/>
    <cellStyle name="Input 6 3 5 2 3 4" xfId="30461"/>
    <cellStyle name="Input 6 3 5 2 4" xfId="30462"/>
    <cellStyle name="Input 6 3 5 2 4 2" xfId="30463"/>
    <cellStyle name="Input 6 3 5 2 4 2 2" xfId="30464"/>
    <cellStyle name="Input 6 3 5 2 4 2 2 2" xfId="30465"/>
    <cellStyle name="Input 6 3 5 2 4 2 3" xfId="30466"/>
    <cellStyle name="Input 6 3 5 2 4 3" xfId="30467"/>
    <cellStyle name="Input 6 3 5 2 4 4" xfId="30468"/>
    <cellStyle name="Input 6 3 5 2 5" xfId="30469"/>
    <cellStyle name="Input 6 3 5 2 5 2" xfId="30470"/>
    <cellStyle name="Input 6 3 5 2 5 2 2" xfId="30471"/>
    <cellStyle name="Input 6 3 5 2 5 2 2 2" xfId="30472"/>
    <cellStyle name="Input 6 3 5 2 5 2 3" xfId="30473"/>
    <cellStyle name="Input 6 3 5 2 5 3" xfId="30474"/>
    <cellStyle name="Input 6 3 5 2 5 4" xfId="30475"/>
    <cellStyle name="Input 6 3 5 2 6" xfId="30476"/>
    <cellStyle name="Input 6 3 5 2 6 2" xfId="30477"/>
    <cellStyle name="Input 6 3 5 2 6 2 2" xfId="30478"/>
    <cellStyle name="Input 6 3 5 2 6 2 2 2" xfId="30479"/>
    <cellStyle name="Input 6 3 5 2 6 2 3" xfId="30480"/>
    <cellStyle name="Input 6 3 5 2 6 3" xfId="30481"/>
    <cellStyle name="Input 6 3 5 2 6 4" xfId="30482"/>
    <cellStyle name="Input 6 3 5 2 7" xfId="30483"/>
    <cellStyle name="Input 6 3 5 2 7 2" xfId="30484"/>
    <cellStyle name="Input 6 3 5 2 7 2 2" xfId="30485"/>
    <cellStyle name="Input 6 3 5 2 7 3" xfId="30486"/>
    <cellStyle name="Input 6 3 5 2 8" xfId="30487"/>
    <cellStyle name="Input 6 3 5 2 9" xfId="30488"/>
    <cellStyle name="Input 6 3 5 3" xfId="30489"/>
    <cellStyle name="Input 6 3 5 3 2" xfId="30490"/>
    <cellStyle name="Input 6 3 5 3 2 2" xfId="30491"/>
    <cellStyle name="Input 6 3 5 3 2 2 2" xfId="30492"/>
    <cellStyle name="Input 6 3 5 3 2 2 2 2" xfId="30493"/>
    <cellStyle name="Input 6 3 5 3 2 2 3" xfId="30494"/>
    <cellStyle name="Input 6 3 5 3 2 3" xfId="30495"/>
    <cellStyle name="Input 6 3 5 3 2 4" xfId="30496"/>
    <cellStyle name="Input 6 3 5 3 3" xfId="30497"/>
    <cellStyle name="Input 6 3 5 3 3 2" xfId="30498"/>
    <cellStyle name="Input 6 3 5 3 3 2 2" xfId="30499"/>
    <cellStyle name="Input 6 3 5 3 3 3" xfId="30500"/>
    <cellStyle name="Input 6 3 5 3 4" xfId="30501"/>
    <cellStyle name="Input 6 3 5 3 5" xfId="30502"/>
    <cellStyle name="Input 6 3 5 4" xfId="30503"/>
    <cellStyle name="Input 6 3 5 4 2" xfId="30504"/>
    <cellStyle name="Input 6 3 5 4 2 2" xfId="30505"/>
    <cellStyle name="Input 6 3 5 4 2 2 2" xfId="30506"/>
    <cellStyle name="Input 6 3 5 4 2 3" xfId="30507"/>
    <cellStyle name="Input 6 3 5 4 3" xfId="30508"/>
    <cellStyle name="Input 6 3 5 4 4" xfId="30509"/>
    <cellStyle name="Input 6 3 5 5" xfId="30510"/>
    <cellStyle name="Input 6 3 5 5 2" xfId="30511"/>
    <cellStyle name="Input 6 3 5 5 2 2" xfId="30512"/>
    <cellStyle name="Input 6 3 5 5 2 2 2" xfId="30513"/>
    <cellStyle name="Input 6 3 5 5 2 3" xfId="30514"/>
    <cellStyle name="Input 6 3 5 5 3" xfId="30515"/>
    <cellStyle name="Input 6 3 5 5 4" xfId="30516"/>
    <cellStyle name="Input 6 3 5 6" xfId="30517"/>
    <cellStyle name="Input 6 3 5 6 2" xfId="30518"/>
    <cellStyle name="Input 6 3 5 6 2 2" xfId="30519"/>
    <cellStyle name="Input 6 3 5 6 2 2 2" xfId="30520"/>
    <cellStyle name="Input 6 3 5 6 2 3" xfId="30521"/>
    <cellStyle name="Input 6 3 5 6 3" xfId="30522"/>
    <cellStyle name="Input 6 3 5 6 4" xfId="30523"/>
    <cellStyle name="Input 6 3 5 7" xfId="30524"/>
    <cellStyle name="Input 6 3 5 7 2" xfId="30525"/>
    <cellStyle name="Input 6 3 5 7 2 2" xfId="30526"/>
    <cellStyle name="Input 6 3 5 7 2 2 2" xfId="30527"/>
    <cellStyle name="Input 6 3 5 7 2 3" xfId="30528"/>
    <cellStyle name="Input 6 3 5 7 3" xfId="30529"/>
    <cellStyle name="Input 6 3 5 7 4" xfId="30530"/>
    <cellStyle name="Input 6 3 5 8" xfId="30531"/>
    <cellStyle name="Input 6 3 5 8 2" xfId="30532"/>
    <cellStyle name="Input 6 3 5 8 2 2" xfId="30533"/>
    <cellStyle name="Input 6 3 5 8 3" xfId="30534"/>
    <cellStyle name="Input 6 3 5 9" xfId="30535"/>
    <cellStyle name="Input 6 3 6" xfId="30536"/>
    <cellStyle name="Input 6 3 6 10" xfId="30537"/>
    <cellStyle name="Input 6 3 6 2" xfId="30538"/>
    <cellStyle name="Input 6 3 6 2 2" xfId="30539"/>
    <cellStyle name="Input 6 3 6 2 2 2" xfId="30540"/>
    <cellStyle name="Input 6 3 6 2 2 2 2" xfId="30541"/>
    <cellStyle name="Input 6 3 6 2 2 2 2 2" xfId="30542"/>
    <cellStyle name="Input 6 3 6 2 2 2 3" xfId="30543"/>
    <cellStyle name="Input 6 3 6 2 2 3" xfId="30544"/>
    <cellStyle name="Input 6 3 6 2 2 4" xfId="30545"/>
    <cellStyle name="Input 6 3 6 2 3" xfId="30546"/>
    <cellStyle name="Input 6 3 6 2 3 2" xfId="30547"/>
    <cellStyle name="Input 6 3 6 2 3 2 2" xfId="30548"/>
    <cellStyle name="Input 6 3 6 2 3 2 2 2" xfId="30549"/>
    <cellStyle name="Input 6 3 6 2 3 2 3" xfId="30550"/>
    <cellStyle name="Input 6 3 6 2 3 3" xfId="30551"/>
    <cellStyle name="Input 6 3 6 2 3 4" xfId="30552"/>
    <cellStyle name="Input 6 3 6 2 4" xfId="30553"/>
    <cellStyle name="Input 6 3 6 2 4 2" xfId="30554"/>
    <cellStyle name="Input 6 3 6 2 4 2 2" xfId="30555"/>
    <cellStyle name="Input 6 3 6 2 4 2 2 2" xfId="30556"/>
    <cellStyle name="Input 6 3 6 2 4 2 3" xfId="30557"/>
    <cellStyle name="Input 6 3 6 2 4 3" xfId="30558"/>
    <cellStyle name="Input 6 3 6 2 4 4" xfId="30559"/>
    <cellStyle name="Input 6 3 6 2 5" xfId="30560"/>
    <cellStyle name="Input 6 3 6 2 5 2" xfId="30561"/>
    <cellStyle name="Input 6 3 6 2 5 2 2" xfId="30562"/>
    <cellStyle name="Input 6 3 6 2 5 2 2 2" xfId="30563"/>
    <cellStyle name="Input 6 3 6 2 5 2 3" xfId="30564"/>
    <cellStyle name="Input 6 3 6 2 5 3" xfId="30565"/>
    <cellStyle name="Input 6 3 6 2 5 4" xfId="30566"/>
    <cellStyle name="Input 6 3 6 2 6" xfId="30567"/>
    <cellStyle name="Input 6 3 6 2 6 2" xfId="30568"/>
    <cellStyle name="Input 6 3 6 2 6 2 2" xfId="30569"/>
    <cellStyle name="Input 6 3 6 2 6 2 2 2" xfId="30570"/>
    <cellStyle name="Input 6 3 6 2 6 2 3" xfId="30571"/>
    <cellStyle name="Input 6 3 6 2 6 3" xfId="30572"/>
    <cellStyle name="Input 6 3 6 2 6 4" xfId="30573"/>
    <cellStyle name="Input 6 3 6 2 7" xfId="30574"/>
    <cellStyle name="Input 6 3 6 2 7 2" xfId="30575"/>
    <cellStyle name="Input 6 3 6 2 7 2 2" xfId="30576"/>
    <cellStyle name="Input 6 3 6 2 7 3" xfId="30577"/>
    <cellStyle name="Input 6 3 6 2 8" xfId="30578"/>
    <cellStyle name="Input 6 3 6 2 9" xfId="30579"/>
    <cellStyle name="Input 6 3 6 3" xfId="30580"/>
    <cellStyle name="Input 6 3 6 3 2" xfId="30581"/>
    <cellStyle name="Input 6 3 6 3 2 2" xfId="30582"/>
    <cellStyle name="Input 6 3 6 3 2 2 2" xfId="30583"/>
    <cellStyle name="Input 6 3 6 3 2 2 2 2" xfId="30584"/>
    <cellStyle name="Input 6 3 6 3 2 2 3" xfId="30585"/>
    <cellStyle name="Input 6 3 6 3 2 3" xfId="30586"/>
    <cellStyle name="Input 6 3 6 3 2 4" xfId="30587"/>
    <cellStyle name="Input 6 3 6 3 3" xfId="30588"/>
    <cellStyle name="Input 6 3 6 3 3 2" xfId="30589"/>
    <cellStyle name="Input 6 3 6 3 3 2 2" xfId="30590"/>
    <cellStyle name="Input 6 3 6 3 3 3" xfId="30591"/>
    <cellStyle name="Input 6 3 6 3 4" xfId="30592"/>
    <cellStyle name="Input 6 3 6 3 5" xfId="30593"/>
    <cellStyle name="Input 6 3 6 4" xfId="30594"/>
    <cellStyle name="Input 6 3 6 4 2" xfId="30595"/>
    <cellStyle name="Input 6 3 6 4 2 2" xfId="30596"/>
    <cellStyle name="Input 6 3 6 4 2 2 2" xfId="30597"/>
    <cellStyle name="Input 6 3 6 4 2 3" xfId="30598"/>
    <cellStyle name="Input 6 3 6 4 3" xfId="30599"/>
    <cellStyle name="Input 6 3 6 4 4" xfId="30600"/>
    <cellStyle name="Input 6 3 6 5" xfId="30601"/>
    <cellStyle name="Input 6 3 6 5 2" xfId="30602"/>
    <cellStyle name="Input 6 3 6 5 2 2" xfId="30603"/>
    <cellStyle name="Input 6 3 6 5 2 2 2" xfId="30604"/>
    <cellStyle name="Input 6 3 6 5 2 3" xfId="30605"/>
    <cellStyle name="Input 6 3 6 5 3" xfId="30606"/>
    <cellStyle name="Input 6 3 6 5 4" xfId="30607"/>
    <cellStyle name="Input 6 3 6 6" xfId="30608"/>
    <cellStyle name="Input 6 3 6 6 2" xfId="30609"/>
    <cellStyle name="Input 6 3 6 6 2 2" xfId="30610"/>
    <cellStyle name="Input 6 3 6 6 2 2 2" xfId="30611"/>
    <cellStyle name="Input 6 3 6 6 2 3" xfId="30612"/>
    <cellStyle name="Input 6 3 6 6 3" xfId="30613"/>
    <cellStyle name="Input 6 3 6 6 4" xfId="30614"/>
    <cellStyle name="Input 6 3 6 7" xfId="30615"/>
    <cellStyle name="Input 6 3 6 7 2" xfId="30616"/>
    <cellStyle name="Input 6 3 6 7 2 2" xfId="30617"/>
    <cellStyle name="Input 6 3 6 7 2 2 2" xfId="30618"/>
    <cellStyle name="Input 6 3 6 7 2 3" xfId="30619"/>
    <cellStyle name="Input 6 3 6 7 3" xfId="30620"/>
    <cellStyle name="Input 6 3 6 7 4" xfId="30621"/>
    <cellStyle name="Input 6 3 6 8" xfId="30622"/>
    <cellStyle name="Input 6 3 6 8 2" xfId="30623"/>
    <cellStyle name="Input 6 3 6 8 2 2" xfId="30624"/>
    <cellStyle name="Input 6 3 6 8 3" xfId="30625"/>
    <cellStyle name="Input 6 3 6 9" xfId="30626"/>
    <cellStyle name="Input 6 3 7" xfId="30627"/>
    <cellStyle name="Input 6 3 7 10" xfId="30628"/>
    <cellStyle name="Input 6 3 7 2" xfId="30629"/>
    <cellStyle name="Input 6 3 7 2 2" xfId="30630"/>
    <cellStyle name="Input 6 3 7 2 2 2" xfId="30631"/>
    <cellStyle name="Input 6 3 7 2 2 2 2" xfId="30632"/>
    <cellStyle name="Input 6 3 7 2 2 2 2 2" xfId="30633"/>
    <cellStyle name="Input 6 3 7 2 2 2 3" xfId="30634"/>
    <cellStyle name="Input 6 3 7 2 2 3" xfId="30635"/>
    <cellStyle name="Input 6 3 7 2 2 4" xfId="30636"/>
    <cellStyle name="Input 6 3 7 2 3" xfId="30637"/>
    <cellStyle name="Input 6 3 7 2 3 2" xfId="30638"/>
    <cellStyle name="Input 6 3 7 2 3 2 2" xfId="30639"/>
    <cellStyle name="Input 6 3 7 2 3 2 2 2" xfId="30640"/>
    <cellStyle name="Input 6 3 7 2 3 2 3" xfId="30641"/>
    <cellStyle name="Input 6 3 7 2 3 3" xfId="30642"/>
    <cellStyle name="Input 6 3 7 2 3 4" xfId="30643"/>
    <cellStyle name="Input 6 3 7 2 4" xfId="30644"/>
    <cellStyle name="Input 6 3 7 2 4 2" xfId="30645"/>
    <cellStyle name="Input 6 3 7 2 4 2 2" xfId="30646"/>
    <cellStyle name="Input 6 3 7 2 4 2 2 2" xfId="30647"/>
    <cellStyle name="Input 6 3 7 2 4 2 3" xfId="30648"/>
    <cellStyle name="Input 6 3 7 2 4 3" xfId="30649"/>
    <cellStyle name="Input 6 3 7 2 4 4" xfId="30650"/>
    <cellStyle name="Input 6 3 7 2 5" xfId="30651"/>
    <cellStyle name="Input 6 3 7 2 5 2" xfId="30652"/>
    <cellStyle name="Input 6 3 7 2 5 2 2" xfId="30653"/>
    <cellStyle name="Input 6 3 7 2 5 2 2 2" xfId="30654"/>
    <cellStyle name="Input 6 3 7 2 5 2 3" xfId="30655"/>
    <cellStyle name="Input 6 3 7 2 5 3" xfId="30656"/>
    <cellStyle name="Input 6 3 7 2 5 4" xfId="30657"/>
    <cellStyle name="Input 6 3 7 2 6" xfId="30658"/>
    <cellStyle name="Input 6 3 7 2 6 2" xfId="30659"/>
    <cellStyle name="Input 6 3 7 2 6 2 2" xfId="30660"/>
    <cellStyle name="Input 6 3 7 2 6 2 2 2" xfId="30661"/>
    <cellStyle name="Input 6 3 7 2 6 2 3" xfId="30662"/>
    <cellStyle name="Input 6 3 7 2 6 3" xfId="30663"/>
    <cellStyle name="Input 6 3 7 2 6 4" xfId="30664"/>
    <cellStyle name="Input 6 3 7 2 7" xfId="30665"/>
    <cellStyle name="Input 6 3 7 2 7 2" xfId="30666"/>
    <cellStyle name="Input 6 3 7 2 7 2 2" xfId="30667"/>
    <cellStyle name="Input 6 3 7 2 7 3" xfId="30668"/>
    <cellStyle name="Input 6 3 7 2 8" xfId="30669"/>
    <cellStyle name="Input 6 3 7 2 9" xfId="30670"/>
    <cellStyle name="Input 6 3 7 3" xfId="30671"/>
    <cellStyle name="Input 6 3 7 3 2" xfId="30672"/>
    <cellStyle name="Input 6 3 7 3 2 2" xfId="30673"/>
    <cellStyle name="Input 6 3 7 3 2 2 2" xfId="30674"/>
    <cellStyle name="Input 6 3 7 3 2 2 2 2" xfId="30675"/>
    <cellStyle name="Input 6 3 7 3 2 2 3" xfId="30676"/>
    <cellStyle name="Input 6 3 7 3 2 3" xfId="30677"/>
    <cellStyle name="Input 6 3 7 3 2 4" xfId="30678"/>
    <cellStyle name="Input 6 3 7 3 3" xfId="30679"/>
    <cellStyle name="Input 6 3 7 3 3 2" xfId="30680"/>
    <cellStyle name="Input 6 3 7 3 3 2 2" xfId="30681"/>
    <cellStyle name="Input 6 3 7 3 3 3" xfId="30682"/>
    <cellStyle name="Input 6 3 7 3 4" xfId="30683"/>
    <cellStyle name="Input 6 3 7 3 5" xfId="30684"/>
    <cellStyle name="Input 6 3 7 4" xfId="30685"/>
    <cellStyle name="Input 6 3 7 4 2" xfId="30686"/>
    <cellStyle name="Input 6 3 7 4 2 2" xfId="30687"/>
    <cellStyle name="Input 6 3 7 4 2 2 2" xfId="30688"/>
    <cellStyle name="Input 6 3 7 4 2 3" xfId="30689"/>
    <cellStyle name="Input 6 3 7 4 3" xfId="30690"/>
    <cellStyle name="Input 6 3 7 4 4" xfId="30691"/>
    <cellStyle name="Input 6 3 7 5" xfId="30692"/>
    <cellStyle name="Input 6 3 7 5 2" xfId="30693"/>
    <cellStyle name="Input 6 3 7 5 2 2" xfId="30694"/>
    <cellStyle name="Input 6 3 7 5 2 2 2" xfId="30695"/>
    <cellStyle name="Input 6 3 7 5 2 3" xfId="30696"/>
    <cellStyle name="Input 6 3 7 5 3" xfId="30697"/>
    <cellStyle name="Input 6 3 7 5 4" xfId="30698"/>
    <cellStyle name="Input 6 3 7 6" xfId="30699"/>
    <cellStyle name="Input 6 3 7 6 2" xfId="30700"/>
    <cellStyle name="Input 6 3 7 6 2 2" xfId="30701"/>
    <cellStyle name="Input 6 3 7 6 2 2 2" xfId="30702"/>
    <cellStyle name="Input 6 3 7 6 2 3" xfId="30703"/>
    <cellStyle name="Input 6 3 7 6 3" xfId="30704"/>
    <cellStyle name="Input 6 3 7 6 4" xfId="30705"/>
    <cellStyle name="Input 6 3 7 7" xfId="30706"/>
    <cellStyle name="Input 6 3 7 7 2" xfId="30707"/>
    <cellStyle name="Input 6 3 7 7 2 2" xfId="30708"/>
    <cellStyle name="Input 6 3 7 7 2 2 2" xfId="30709"/>
    <cellStyle name="Input 6 3 7 7 2 3" xfId="30710"/>
    <cellStyle name="Input 6 3 7 7 3" xfId="30711"/>
    <cellStyle name="Input 6 3 7 7 4" xfId="30712"/>
    <cellStyle name="Input 6 3 7 8" xfId="30713"/>
    <cellStyle name="Input 6 3 7 8 2" xfId="30714"/>
    <cellStyle name="Input 6 3 7 8 2 2" xfId="30715"/>
    <cellStyle name="Input 6 3 7 8 3" xfId="30716"/>
    <cellStyle name="Input 6 3 7 9" xfId="30717"/>
    <cellStyle name="Input 6 3 8" xfId="30718"/>
    <cellStyle name="Input 6 3 8 10" xfId="30719"/>
    <cellStyle name="Input 6 3 8 2" xfId="30720"/>
    <cellStyle name="Input 6 3 8 2 2" xfId="30721"/>
    <cellStyle name="Input 6 3 8 2 2 2" xfId="30722"/>
    <cellStyle name="Input 6 3 8 2 2 2 2" xfId="30723"/>
    <cellStyle name="Input 6 3 8 2 2 2 2 2" xfId="30724"/>
    <cellStyle name="Input 6 3 8 2 2 2 3" xfId="30725"/>
    <cellStyle name="Input 6 3 8 2 2 3" xfId="30726"/>
    <cellStyle name="Input 6 3 8 2 2 4" xfId="30727"/>
    <cellStyle name="Input 6 3 8 2 3" xfId="30728"/>
    <cellStyle name="Input 6 3 8 2 3 2" xfId="30729"/>
    <cellStyle name="Input 6 3 8 2 3 2 2" xfId="30730"/>
    <cellStyle name="Input 6 3 8 2 3 2 2 2" xfId="30731"/>
    <cellStyle name="Input 6 3 8 2 3 2 3" xfId="30732"/>
    <cellStyle name="Input 6 3 8 2 3 3" xfId="30733"/>
    <cellStyle name="Input 6 3 8 2 3 4" xfId="30734"/>
    <cellStyle name="Input 6 3 8 2 4" xfId="30735"/>
    <cellStyle name="Input 6 3 8 2 4 2" xfId="30736"/>
    <cellStyle name="Input 6 3 8 2 4 2 2" xfId="30737"/>
    <cellStyle name="Input 6 3 8 2 4 2 2 2" xfId="30738"/>
    <cellStyle name="Input 6 3 8 2 4 2 3" xfId="30739"/>
    <cellStyle name="Input 6 3 8 2 4 3" xfId="30740"/>
    <cellStyle name="Input 6 3 8 2 4 4" xfId="30741"/>
    <cellStyle name="Input 6 3 8 2 5" xfId="30742"/>
    <cellStyle name="Input 6 3 8 2 5 2" xfId="30743"/>
    <cellStyle name="Input 6 3 8 2 5 2 2" xfId="30744"/>
    <cellStyle name="Input 6 3 8 2 5 2 2 2" xfId="30745"/>
    <cellStyle name="Input 6 3 8 2 5 2 3" xfId="30746"/>
    <cellStyle name="Input 6 3 8 2 5 3" xfId="30747"/>
    <cellStyle name="Input 6 3 8 2 5 4" xfId="30748"/>
    <cellStyle name="Input 6 3 8 2 6" xfId="30749"/>
    <cellStyle name="Input 6 3 8 2 6 2" xfId="30750"/>
    <cellStyle name="Input 6 3 8 2 6 2 2" xfId="30751"/>
    <cellStyle name="Input 6 3 8 2 6 2 2 2" xfId="30752"/>
    <cellStyle name="Input 6 3 8 2 6 2 3" xfId="30753"/>
    <cellStyle name="Input 6 3 8 2 6 3" xfId="30754"/>
    <cellStyle name="Input 6 3 8 2 6 4" xfId="30755"/>
    <cellStyle name="Input 6 3 8 2 7" xfId="30756"/>
    <cellStyle name="Input 6 3 8 2 7 2" xfId="30757"/>
    <cellStyle name="Input 6 3 8 2 7 2 2" xfId="30758"/>
    <cellStyle name="Input 6 3 8 2 7 3" xfId="30759"/>
    <cellStyle name="Input 6 3 8 2 8" xfId="30760"/>
    <cellStyle name="Input 6 3 8 2 9" xfId="30761"/>
    <cellStyle name="Input 6 3 8 3" xfId="30762"/>
    <cellStyle name="Input 6 3 8 3 2" xfId="30763"/>
    <cellStyle name="Input 6 3 8 3 2 2" xfId="30764"/>
    <cellStyle name="Input 6 3 8 3 2 2 2" xfId="30765"/>
    <cellStyle name="Input 6 3 8 3 2 2 2 2" xfId="30766"/>
    <cellStyle name="Input 6 3 8 3 2 2 3" xfId="30767"/>
    <cellStyle name="Input 6 3 8 3 2 3" xfId="30768"/>
    <cellStyle name="Input 6 3 8 3 2 4" xfId="30769"/>
    <cellStyle name="Input 6 3 8 3 3" xfId="30770"/>
    <cellStyle name="Input 6 3 8 3 3 2" xfId="30771"/>
    <cellStyle name="Input 6 3 8 3 3 2 2" xfId="30772"/>
    <cellStyle name="Input 6 3 8 3 3 3" xfId="30773"/>
    <cellStyle name="Input 6 3 8 3 4" xfId="30774"/>
    <cellStyle name="Input 6 3 8 3 5" xfId="30775"/>
    <cellStyle name="Input 6 3 8 4" xfId="30776"/>
    <cellStyle name="Input 6 3 8 4 2" xfId="30777"/>
    <cellStyle name="Input 6 3 8 4 2 2" xfId="30778"/>
    <cellStyle name="Input 6 3 8 4 2 2 2" xfId="30779"/>
    <cellStyle name="Input 6 3 8 4 2 3" xfId="30780"/>
    <cellStyle name="Input 6 3 8 4 3" xfId="30781"/>
    <cellStyle name="Input 6 3 8 4 4" xfId="30782"/>
    <cellStyle name="Input 6 3 8 5" xfId="30783"/>
    <cellStyle name="Input 6 3 8 5 2" xfId="30784"/>
    <cellStyle name="Input 6 3 8 5 2 2" xfId="30785"/>
    <cellStyle name="Input 6 3 8 5 2 2 2" xfId="30786"/>
    <cellStyle name="Input 6 3 8 5 2 3" xfId="30787"/>
    <cellStyle name="Input 6 3 8 5 3" xfId="30788"/>
    <cellStyle name="Input 6 3 8 5 4" xfId="30789"/>
    <cellStyle name="Input 6 3 8 6" xfId="30790"/>
    <cellStyle name="Input 6 3 8 6 2" xfId="30791"/>
    <cellStyle name="Input 6 3 8 6 2 2" xfId="30792"/>
    <cellStyle name="Input 6 3 8 6 2 2 2" xfId="30793"/>
    <cellStyle name="Input 6 3 8 6 2 3" xfId="30794"/>
    <cellStyle name="Input 6 3 8 6 3" xfId="30795"/>
    <cellStyle name="Input 6 3 8 6 4" xfId="30796"/>
    <cellStyle name="Input 6 3 8 7" xfId="30797"/>
    <cellStyle name="Input 6 3 8 7 2" xfId="30798"/>
    <cellStyle name="Input 6 3 8 7 2 2" xfId="30799"/>
    <cellStyle name="Input 6 3 8 7 2 2 2" xfId="30800"/>
    <cellStyle name="Input 6 3 8 7 2 3" xfId="30801"/>
    <cellStyle name="Input 6 3 8 7 3" xfId="30802"/>
    <cellStyle name="Input 6 3 8 7 4" xfId="30803"/>
    <cellStyle name="Input 6 3 8 8" xfId="30804"/>
    <cellStyle name="Input 6 3 8 8 2" xfId="30805"/>
    <cellStyle name="Input 6 3 8 8 2 2" xfId="30806"/>
    <cellStyle name="Input 6 3 8 8 3" xfId="30807"/>
    <cellStyle name="Input 6 3 8 9" xfId="30808"/>
    <cellStyle name="Input 6 3 9" xfId="30809"/>
    <cellStyle name="Input 6 3 9 2" xfId="30810"/>
    <cellStyle name="Input 6 3 9 2 2" xfId="30811"/>
    <cellStyle name="Input 6 3 9 2 2 2" xfId="30812"/>
    <cellStyle name="Input 6 3 9 2 2 2 2" xfId="30813"/>
    <cellStyle name="Input 6 3 9 2 2 3" xfId="30814"/>
    <cellStyle name="Input 6 3 9 2 3" xfId="30815"/>
    <cellStyle name="Input 6 3 9 2 4" xfId="30816"/>
    <cellStyle name="Input 6 3 9 3" xfId="30817"/>
    <cellStyle name="Input 6 3 9 3 2" xfId="30818"/>
    <cellStyle name="Input 6 3 9 3 2 2" xfId="30819"/>
    <cellStyle name="Input 6 3 9 3 2 2 2" xfId="30820"/>
    <cellStyle name="Input 6 3 9 3 2 3" xfId="30821"/>
    <cellStyle name="Input 6 3 9 3 3" xfId="30822"/>
    <cellStyle name="Input 6 3 9 3 4" xfId="30823"/>
    <cellStyle name="Input 6 3 9 4" xfId="30824"/>
    <cellStyle name="Input 6 3 9 4 2" xfId="30825"/>
    <cellStyle name="Input 6 3 9 4 2 2" xfId="30826"/>
    <cellStyle name="Input 6 3 9 4 2 2 2" xfId="30827"/>
    <cellStyle name="Input 6 3 9 4 2 3" xfId="30828"/>
    <cellStyle name="Input 6 3 9 4 3" xfId="30829"/>
    <cellStyle name="Input 6 3 9 4 4" xfId="30830"/>
    <cellStyle name="Input 6 3 9 5" xfId="30831"/>
    <cellStyle name="Input 6 3 9 5 2" xfId="30832"/>
    <cellStyle name="Input 6 3 9 5 2 2" xfId="30833"/>
    <cellStyle name="Input 6 3 9 5 2 2 2" xfId="30834"/>
    <cellStyle name="Input 6 3 9 5 2 3" xfId="30835"/>
    <cellStyle name="Input 6 3 9 5 3" xfId="30836"/>
    <cellStyle name="Input 6 3 9 5 4" xfId="30837"/>
    <cellStyle name="Input 6 3 9 6" xfId="30838"/>
    <cellStyle name="Input 6 3 9 6 2" xfId="30839"/>
    <cellStyle name="Input 6 3 9 6 2 2" xfId="30840"/>
    <cellStyle name="Input 6 3 9 6 2 2 2" xfId="30841"/>
    <cellStyle name="Input 6 3 9 6 2 3" xfId="30842"/>
    <cellStyle name="Input 6 3 9 6 3" xfId="30843"/>
    <cellStyle name="Input 6 3 9 6 4" xfId="30844"/>
    <cellStyle name="Input 6 3 9 7" xfId="30845"/>
    <cellStyle name="Input 6 3 9 7 2" xfId="30846"/>
    <cellStyle name="Input 6 3 9 7 2 2" xfId="30847"/>
    <cellStyle name="Input 6 3 9 7 3" xfId="30848"/>
    <cellStyle name="Input 6 3 9 8" xfId="30849"/>
    <cellStyle name="Input 6 3 9 9" xfId="30850"/>
    <cellStyle name="Input 6 3_Subsidy" xfId="30851"/>
    <cellStyle name="Input 6 4" xfId="30852"/>
    <cellStyle name="Input 6 4 10" xfId="30853"/>
    <cellStyle name="Input 6 4 11" xfId="30854"/>
    <cellStyle name="Input 6 4 2" xfId="30855"/>
    <cellStyle name="Input 6 4 2 10" xfId="30856"/>
    <cellStyle name="Input 6 4 2 2" xfId="30857"/>
    <cellStyle name="Input 6 4 2 2 2" xfId="30858"/>
    <cellStyle name="Input 6 4 2 2 2 2" xfId="30859"/>
    <cellStyle name="Input 6 4 2 2 2 2 2" xfId="30860"/>
    <cellStyle name="Input 6 4 2 2 2 2 2 2" xfId="30861"/>
    <cellStyle name="Input 6 4 2 2 2 2 3" xfId="30862"/>
    <cellStyle name="Input 6 4 2 2 2 3" xfId="30863"/>
    <cellStyle name="Input 6 4 2 2 2 4" xfId="30864"/>
    <cellStyle name="Input 6 4 2 2 3" xfId="30865"/>
    <cellStyle name="Input 6 4 2 2 3 2" xfId="30866"/>
    <cellStyle name="Input 6 4 2 2 3 2 2" xfId="30867"/>
    <cellStyle name="Input 6 4 2 2 3 2 2 2" xfId="30868"/>
    <cellStyle name="Input 6 4 2 2 3 2 3" xfId="30869"/>
    <cellStyle name="Input 6 4 2 2 3 3" xfId="30870"/>
    <cellStyle name="Input 6 4 2 2 3 4" xfId="30871"/>
    <cellStyle name="Input 6 4 2 2 4" xfId="30872"/>
    <cellStyle name="Input 6 4 2 2 4 2" xfId="30873"/>
    <cellStyle name="Input 6 4 2 2 4 2 2" xfId="30874"/>
    <cellStyle name="Input 6 4 2 2 4 2 2 2" xfId="30875"/>
    <cellStyle name="Input 6 4 2 2 4 2 3" xfId="30876"/>
    <cellStyle name="Input 6 4 2 2 4 3" xfId="30877"/>
    <cellStyle name="Input 6 4 2 2 4 4" xfId="30878"/>
    <cellStyle name="Input 6 4 2 2 5" xfId="30879"/>
    <cellStyle name="Input 6 4 2 2 5 2" xfId="30880"/>
    <cellStyle name="Input 6 4 2 2 5 2 2" xfId="30881"/>
    <cellStyle name="Input 6 4 2 2 5 2 2 2" xfId="30882"/>
    <cellStyle name="Input 6 4 2 2 5 2 3" xfId="30883"/>
    <cellStyle name="Input 6 4 2 2 5 3" xfId="30884"/>
    <cellStyle name="Input 6 4 2 2 5 4" xfId="30885"/>
    <cellStyle name="Input 6 4 2 2 6" xfId="30886"/>
    <cellStyle name="Input 6 4 2 2 6 2" xfId="30887"/>
    <cellStyle name="Input 6 4 2 2 6 2 2" xfId="30888"/>
    <cellStyle name="Input 6 4 2 2 6 2 2 2" xfId="30889"/>
    <cellStyle name="Input 6 4 2 2 6 2 3" xfId="30890"/>
    <cellStyle name="Input 6 4 2 2 6 3" xfId="30891"/>
    <cellStyle name="Input 6 4 2 2 6 4" xfId="30892"/>
    <cellStyle name="Input 6 4 2 2 7" xfId="30893"/>
    <cellStyle name="Input 6 4 2 2 7 2" xfId="30894"/>
    <cellStyle name="Input 6 4 2 2 7 2 2" xfId="30895"/>
    <cellStyle name="Input 6 4 2 2 7 3" xfId="30896"/>
    <cellStyle name="Input 6 4 2 2 8" xfId="30897"/>
    <cellStyle name="Input 6 4 2 2 9" xfId="30898"/>
    <cellStyle name="Input 6 4 2 3" xfId="30899"/>
    <cellStyle name="Input 6 4 2 3 2" xfId="30900"/>
    <cellStyle name="Input 6 4 2 3 2 2" xfId="30901"/>
    <cellStyle name="Input 6 4 2 3 2 2 2" xfId="30902"/>
    <cellStyle name="Input 6 4 2 3 2 2 2 2" xfId="30903"/>
    <cellStyle name="Input 6 4 2 3 2 2 3" xfId="30904"/>
    <cellStyle name="Input 6 4 2 3 2 3" xfId="30905"/>
    <cellStyle name="Input 6 4 2 3 2 4" xfId="30906"/>
    <cellStyle name="Input 6 4 2 3 3" xfId="30907"/>
    <cellStyle name="Input 6 4 2 3 3 2" xfId="30908"/>
    <cellStyle name="Input 6 4 2 3 3 2 2" xfId="30909"/>
    <cellStyle name="Input 6 4 2 3 3 3" xfId="30910"/>
    <cellStyle name="Input 6 4 2 3 4" xfId="30911"/>
    <cellStyle name="Input 6 4 2 3 5" xfId="30912"/>
    <cellStyle name="Input 6 4 2 4" xfId="30913"/>
    <cellStyle name="Input 6 4 2 4 2" xfId="30914"/>
    <cellStyle name="Input 6 4 2 4 2 2" xfId="30915"/>
    <cellStyle name="Input 6 4 2 4 2 2 2" xfId="30916"/>
    <cellStyle name="Input 6 4 2 4 2 3" xfId="30917"/>
    <cellStyle name="Input 6 4 2 4 3" xfId="30918"/>
    <cellStyle name="Input 6 4 2 4 4" xfId="30919"/>
    <cellStyle name="Input 6 4 2 5" xfId="30920"/>
    <cellStyle name="Input 6 4 2 5 2" xfId="30921"/>
    <cellStyle name="Input 6 4 2 5 2 2" xfId="30922"/>
    <cellStyle name="Input 6 4 2 5 2 2 2" xfId="30923"/>
    <cellStyle name="Input 6 4 2 5 2 3" xfId="30924"/>
    <cellStyle name="Input 6 4 2 5 3" xfId="30925"/>
    <cellStyle name="Input 6 4 2 5 4" xfId="30926"/>
    <cellStyle name="Input 6 4 2 6" xfId="30927"/>
    <cellStyle name="Input 6 4 2 6 2" xfId="30928"/>
    <cellStyle name="Input 6 4 2 6 2 2" xfId="30929"/>
    <cellStyle name="Input 6 4 2 6 2 2 2" xfId="30930"/>
    <cellStyle name="Input 6 4 2 6 2 3" xfId="30931"/>
    <cellStyle name="Input 6 4 2 6 3" xfId="30932"/>
    <cellStyle name="Input 6 4 2 6 4" xfId="30933"/>
    <cellStyle name="Input 6 4 2 7" xfId="30934"/>
    <cellStyle name="Input 6 4 2 7 2" xfId="30935"/>
    <cellStyle name="Input 6 4 2 7 2 2" xfId="30936"/>
    <cellStyle name="Input 6 4 2 7 2 2 2" xfId="30937"/>
    <cellStyle name="Input 6 4 2 7 2 3" xfId="30938"/>
    <cellStyle name="Input 6 4 2 7 3" xfId="30939"/>
    <cellStyle name="Input 6 4 2 7 4" xfId="30940"/>
    <cellStyle name="Input 6 4 2 8" xfId="30941"/>
    <cellStyle name="Input 6 4 2 8 2" xfId="30942"/>
    <cellStyle name="Input 6 4 2 8 2 2" xfId="30943"/>
    <cellStyle name="Input 6 4 2 8 3" xfId="30944"/>
    <cellStyle name="Input 6 4 2 9" xfId="30945"/>
    <cellStyle name="Input 6 4 3" xfId="30946"/>
    <cellStyle name="Input 6 4 3 2" xfId="30947"/>
    <cellStyle name="Input 6 4 3 2 2" xfId="30948"/>
    <cellStyle name="Input 6 4 3 2 2 2" xfId="30949"/>
    <cellStyle name="Input 6 4 3 2 2 2 2" xfId="30950"/>
    <cellStyle name="Input 6 4 3 2 2 3" xfId="30951"/>
    <cellStyle name="Input 6 4 3 2 3" xfId="30952"/>
    <cellStyle name="Input 6 4 3 2 4" xfId="30953"/>
    <cellStyle name="Input 6 4 3 3" xfId="30954"/>
    <cellStyle name="Input 6 4 3 3 2" xfId="30955"/>
    <cellStyle name="Input 6 4 3 3 2 2" xfId="30956"/>
    <cellStyle name="Input 6 4 3 3 2 2 2" xfId="30957"/>
    <cellStyle name="Input 6 4 3 3 2 3" xfId="30958"/>
    <cellStyle name="Input 6 4 3 3 3" xfId="30959"/>
    <cellStyle name="Input 6 4 3 3 4" xfId="30960"/>
    <cellStyle name="Input 6 4 3 4" xfId="30961"/>
    <cellStyle name="Input 6 4 3 4 2" xfId="30962"/>
    <cellStyle name="Input 6 4 3 4 2 2" xfId="30963"/>
    <cellStyle name="Input 6 4 3 4 2 2 2" xfId="30964"/>
    <cellStyle name="Input 6 4 3 4 2 3" xfId="30965"/>
    <cellStyle name="Input 6 4 3 4 3" xfId="30966"/>
    <cellStyle name="Input 6 4 3 4 4" xfId="30967"/>
    <cellStyle name="Input 6 4 3 5" xfId="30968"/>
    <cellStyle name="Input 6 4 3 5 2" xfId="30969"/>
    <cellStyle name="Input 6 4 3 5 2 2" xfId="30970"/>
    <cellStyle name="Input 6 4 3 5 2 2 2" xfId="30971"/>
    <cellStyle name="Input 6 4 3 5 2 3" xfId="30972"/>
    <cellStyle name="Input 6 4 3 5 3" xfId="30973"/>
    <cellStyle name="Input 6 4 3 5 4" xfId="30974"/>
    <cellStyle name="Input 6 4 3 6" xfId="30975"/>
    <cellStyle name="Input 6 4 3 6 2" xfId="30976"/>
    <cellStyle name="Input 6 4 3 6 2 2" xfId="30977"/>
    <cellStyle name="Input 6 4 3 6 2 2 2" xfId="30978"/>
    <cellStyle name="Input 6 4 3 6 2 3" xfId="30979"/>
    <cellStyle name="Input 6 4 3 6 3" xfId="30980"/>
    <cellStyle name="Input 6 4 3 6 4" xfId="30981"/>
    <cellStyle name="Input 6 4 3 7" xfId="30982"/>
    <cellStyle name="Input 6 4 3 7 2" xfId="30983"/>
    <cellStyle name="Input 6 4 3 7 2 2" xfId="30984"/>
    <cellStyle name="Input 6 4 3 7 3" xfId="30985"/>
    <cellStyle name="Input 6 4 3 8" xfId="30986"/>
    <cellStyle name="Input 6 4 3 9" xfId="30987"/>
    <cellStyle name="Input 6 4 4" xfId="30988"/>
    <cellStyle name="Input 6 4 4 2" xfId="30989"/>
    <cellStyle name="Input 6 4 4 2 2" xfId="30990"/>
    <cellStyle name="Input 6 4 4 2 2 2" xfId="30991"/>
    <cellStyle name="Input 6 4 4 2 2 2 2" xfId="30992"/>
    <cellStyle name="Input 6 4 4 2 2 3" xfId="30993"/>
    <cellStyle name="Input 6 4 4 2 3" xfId="30994"/>
    <cellStyle name="Input 6 4 4 2 4" xfId="30995"/>
    <cellStyle name="Input 6 4 4 3" xfId="30996"/>
    <cellStyle name="Input 6 4 4 3 2" xfId="30997"/>
    <cellStyle name="Input 6 4 4 3 2 2" xfId="30998"/>
    <cellStyle name="Input 6 4 4 3 3" xfId="30999"/>
    <cellStyle name="Input 6 4 4 4" xfId="31000"/>
    <cellStyle name="Input 6 4 4 5" xfId="31001"/>
    <cellStyle name="Input 6 4 5" xfId="31002"/>
    <cellStyle name="Input 6 4 5 2" xfId="31003"/>
    <cellStyle name="Input 6 4 5 2 2" xfId="31004"/>
    <cellStyle name="Input 6 4 5 2 2 2" xfId="31005"/>
    <cellStyle name="Input 6 4 5 2 3" xfId="31006"/>
    <cellStyle name="Input 6 4 5 3" xfId="31007"/>
    <cellStyle name="Input 6 4 5 4" xfId="31008"/>
    <cellStyle name="Input 6 4 6" xfId="31009"/>
    <cellStyle name="Input 6 4 6 2" xfId="31010"/>
    <cellStyle name="Input 6 4 6 2 2" xfId="31011"/>
    <cellStyle name="Input 6 4 6 2 2 2" xfId="31012"/>
    <cellStyle name="Input 6 4 6 2 3" xfId="31013"/>
    <cellStyle name="Input 6 4 6 3" xfId="31014"/>
    <cellStyle name="Input 6 4 6 4" xfId="31015"/>
    <cellStyle name="Input 6 4 7" xfId="31016"/>
    <cellStyle name="Input 6 4 7 2" xfId="31017"/>
    <cellStyle name="Input 6 4 7 2 2" xfId="31018"/>
    <cellStyle name="Input 6 4 7 2 2 2" xfId="31019"/>
    <cellStyle name="Input 6 4 7 2 3" xfId="31020"/>
    <cellStyle name="Input 6 4 7 3" xfId="31021"/>
    <cellStyle name="Input 6 4 7 4" xfId="31022"/>
    <cellStyle name="Input 6 4 8" xfId="31023"/>
    <cellStyle name="Input 6 4 8 2" xfId="31024"/>
    <cellStyle name="Input 6 4 8 2 2" xfId="31025"/>
    <cellStyle name="Input 6 4 8 2 2 2" xfId="31026"/>
    <cellStyle name="Input 6 4 8 2 3" xfId="31027"/>
    <cellStyle name="Input 6 4 8 3" xfId="31028"/>
    <cellStyle name="Input 6 4 8 4" xfId="31029"/>
    <cellStyle name="Input 6 4 9" xfId="31030"/>
    <cellStyle name="Input 6 4 9 2" xfId="31031"/>
    <cellStyle name="Input 6 4 9 2 2" xfId="31032"/>
    <cellStyle name="Input 6 4 9 3" xfId="31033"/>
    <cellStyle name="Input 6 4_Subsidy" xfId="31034"/>
    <cellStyle name="Input 6 5" xfId="31035"/>
    <cellStyle name="Input 6 5 10" xfId="31036"/>
    <cellStyle name="Input 6 5 2" xfId="31037"/>
    <cellStyle name="Input 6 5 2 2" xfId="31038"/>
    <cellStyle name="Input 6 5 2 2 2" xfId="31039"/>
    <cellStyle name="Input 6 5 2 2 2 2" xfId="31040"/>
    <cellStyle name="Input 6 5 2 2 2 2 2" xfId="31041"/>
    <cellStyle name="Input 6 5 2 2 2 3" xfId="31042"/>
    <cellStyle name="Input 6 5 2 2 3" xfId="31043"/>
    <cellStyle name="Input 6 5 2 2 4" xfId="31044"/>
    <cellStyle name="Input 6 5 2 3" xfId="31045"/>
    <cellStyle name="Input 6 5 2 3 2" xfId="31046"/>
    <cellStyle name="Input 6 5 2 3 2 2" xfId="31047"/>
    <cellStyle name="Input 6 5 2 3 2 2 2" xfId="31048"/>
    <cellStyle name="Input 6 5 2 3 2 3" xfId="31049"/>
    <cellStyle name="Input 6 5 2 3 3" xfId="31050"/>
    <cellStyle name="Input 6 5 2 3 4" xfId="31051"/>
    <cellStyle name="Input 6 5 2 4" xfId="31052"/>
    <cellStyle name="Input 6 5 2 4 2" xfId="31053"/>
    <cellStyle name="Input 6 5 2 4 2 2" xfId="31054"/>
    <cellStyle name="Input 6 5 2 4 2 2 2" xfId="31055"/>
    <cellStyle name="Input 6 5 2 4 2 3" xfId="31056"/>
    <cellStyle name="Input 6 5 2 4 3" xfId="31057"/>
    <cellStyle name="Input 6 5 2 4 4" xfId="31058"/>
    <cellStyle name="Input 6 5 2 5" xfId="31059"/>
    <cellStyle name="Input 6 5 2 5 2" xfId="31060"/>
    <cellStyle name="Input 6 5 2 5 2 2" xfId="31061"/>
    <cellStyle name="Input 6 5 2 5 2 2 2" xfId="31062"/>
    <cellStyle name="Input 6 5 2 5 2 3" xfId="31063"/>
    <cellStyle name="Input 6 5 2 5 3" xfId="31064"/>
    <cellStyle name="Input 6 5 2 5 4" xfId="31065"/>
    <cellStyle name="Input 6 5 2 6" xfId="31066"/>
    <cellStyle name="Input 6 5 2 6 2" xfId="31067"/>
    <cellStyle name="Input 6 5 2 6 2 2" xfId="31068"/>
    <cellStyle name="Input 6 5 2 6 2 2 2" xfId="31069"/>
    <cellStyle name="Input 6 5 2 6 2 3" xfId="31070"/>
    <cellStyle name="Input 6 5 2 6 3" xfId="31071"/>
    <cellStyle name="Input 6 5 2 6 4" xfId="31072"/>
    <cellStyle name="Input 6 5 2 7" xfId="31073"/>
    <cellStyle name="Input 6 5 2 7 2" xfId="31074"/>
    <cellStyle name="Input 6 5 2 7 2 2" xfId="31075"/>
    <cellStyle name="Input 6 5 2 7 3" xfId="31076"/>
    <cellStyle name="Input 6 5 2 8" xfId="31077"/>
    <cellStyle name="Input 6 5 2 9" xfId="31078"/>
    <cellStyle name="Input 6 5 3" xfId="31079"/>
    <cellStyle name="Input 6 5 3 2" xfId="31080"/>
    <cellStyle name="Input 6 5 3 2 2" xfId="31081"/>
    <cellStyle name="Input 6 5 3 2 2 2" xfId="31082"/>
    <cellStyle name="Input 6 5 3 2 2 2 2" xfId="31083"/>
    <cellStyle name="Input 6 5 3 2 2 3" xfId="31084"/>
    <cellStyle name="Input 6 5 3 2 3" xfId="31085"/>
    <cellStyle name="Input 6 5 3 2 4" xfId="31086"/>
    <cellStyle name="Input 6 5 3 3" xfId="31087"/>
    <cellStyle name="Input 6 5 3 3 2" xfId="31088"/>
    <cellStyle name="Input 6 5 3 3 2 2" xfId="31089"/>
    <cellStyle name="Input 6 5 3 3 3" xfId="31090"/>
    <cellStyle name="Input 6 5 3 4" xfId="31091"/>
    <cellStyle name="Input 6 5 3 5" xfId="31092"/>
    <cellStyle name="Input 6 5 4" xfId="31093"/>
    <cellStyle name="Input 6 5 4 2" xfId="31094"/>
    <cellStyle name="Input 6 5 4 2 2" xfId="31095"/>
    <cellStyle name="Input 6 5 4 2 2 2" xfId="31096"/>
    <cellStyle name="Input 6 5 4 2 3" xfId="31097"/>
    <cellStyle name="Input 6 5 4 3" xfId="31098"/>
    <cellStyle name="Input 6 5 4 4" xfId="31099"/>
    <cellStyle name="Input 6 5 5" xfId="31100"/>
    <cellStyle name="Input 6 5 5 2" xfId="31101"/>
    <cellStyle name="Input 6 5 5 2 2" xfId="31102"/>
    <cellStyle name="Input 6 5 5 2 2 2" xfId="31103"/>
    <cellStyle name="Input 6 5 5 2 3" xfId="31104"/>
    <cellStyle name="Input 6 5 5 3" xfId="31105"/>
    <cellStyle name="Input 6 5 5 4" xfId="31106"/>
    <cellStyle name="Input 6 5 6" xfId="31107"/>
    <cellStyle name="Input 6 5 6 2" xfId="31108"/>
    <cellStyle name="Input 6 5 6 2 2" xfId="31109"/>
    <cellStyle name="Input 6 5 6 2 2 2" xfId="31110"/>
    <cellStyle name="Input 6 5 6 2 3" xfId="31111"/>
    <cellStyle name="Input 6 5 6 3" xfId="31112"/>
    <cellStyle name="Input 6 5 6 4" xfId="31113"/>
    <cellStyle name="Input 6 5 7" xfId="31114"/>
    <cellStyle name="Input 6 5 7 2" xfId="31115"/>
    <cellStyle name="Input 6 5 7 2 2" xfId="31116"/>
    <cellStyle name="Input 6 5 7 2 2 2" xfId="31117"/>
    <cellStyle name="Input 6 5 7 2 3" xfId="31118"/>
    <cellStyle name="Input 6 5 7 3" xfId="31119"/>
    <cellStyle name="Input 6 5 7 4" xfId="31120"/>
    <cellStyle name="Input 6 5 8" xfId="31121"/>
    <cellStyle name="Input 6 5 8 2" xfId="31122"/>
    <cellStyle name="Input 6 5 8 2 2" xfId="31123"/>
    <cellStyle name="Input 6 5 8 3" xfId="31124"/>
    <cellStyle name="Input 6 5 9" xfId="31125"/>
    <cellStyle name="Input 6 6" xfId="31126"/>
    <cellStyle name="Input 6 6 10" xfId="31127"/>
    <cellStyle name="Input 6 6 2" xfId="31128"/>
    <cellStyle name="Input 6 6 2 2" xfId="31129"/>
    <cellStyle name="Input 6 6 2 2 2" xfId="31130"/>
    <cellStyle name="Input 6 6 2 2 2 2" xfId="31131"/>
    <cellStyle name="Input 6 6 2 2 2 2 2" xfId="31132"/>
    <cellStyle name="Input 6 6 2 2 2 3" xfId="31133"/>
    <cellStyle name="Input 6 6 2 2 3" xfId="31134"/>
    <cellStyle name="Input 6 6 2 2 4" xfId="31135"/>
    <cellStyle name="Input 6 6 2 3" xfId="31136"/>
    <cellStyle name="Input 6 6 2 3 2" xfId="31137"/>
    <cellStyle name="Input 6 6 2 3 2 2" xfId="31138"/>
    <cellStyle name="Input 6 6 2 3 2 2 2" xfId="31139"/>
    <cellStyle name="Input 6 6 2 3 2 3" xfId="31140"/>
    <cellStyle name="Input 6 6 2 3 3" xfId="31141"/>
    <cellStyle name="Input 6 6 2 3 4" xfId="31142"/>
    <cellStyle name="Input 6 6 2 4" xfId="31143"/>
    <cellStyle name="Input 6 6 2 4 2" xfId="31144"/>
    <cellStyle name="Input 6 6 2 4 2 2" xfId="31145"/>
    <cellStyle name="Input 6 6 2 4 2 2 2" xfId="31146"/>
    <cellStyle name="Input 6 6 2 4 2 3" xfId="31147"/>
    <cellStyle name="Input 6 6 2 4 3" xfId="31148"/>
    <cellStyle name="Input 6 6 2 4 4" xfId="31149"/>
    <cellStyle name="Input 6 6 2 5" xfId="31150"/>
    <cellStyle name="Input 6 6 2 5 2" xfId="31151"/>
    <cellStyle name="Input 6 6 2 5 2 2" xfId="31152"/>
    <cellStyle name="Input 6 6 2 5 2 2 2" xfId="31153"/>
    <cellStyle name="Input 6 6 2 5 2 3" xfId="31154"/>
    <cellStyle name="Input 6 6 2 5 3" xfId="31155"/>
    <cellStyle name="Input 6 6 2 5 4" xfId="31156"/>
    <cellStyle name="Input 6 6 2 6" xfId="31157"/>
    <cellStyle name="Input 6 6 2 6 2" xfId="31158"/>
    <cellStyle name="Input 6 6 2 6 2 2" xfId="31159"/>
    <cellStyle name="Input 6 6 2 6 2 2 2" xfId="31160"/>
    <cellStyle name="Input 6 6 2 6 2 3" xfId="31161"/>
    <cellStyle name="Input 6 6 2 6 3" xfId="31162"/>
    <cellStyle name="Input 6 6 2 6 4" xfId="31163"/>
    <cellStyle name="Input 6 6 2 7" xfId="31164"/>
    <cellStyle name="Input 6 6 2 7 2" xfId="31165"/>
    <cellStyle name="Input 6 6 2 7 2 2" xfId="31166"/>
    <cellStyle name="Input 6 6 2 7 3" xfId="31167"/>
    <cellStyle name="Input 6 6 2 8" xfId="31168"/>
    <cellStyle name="Input 6 6 2 9" xfId="31169"/>
    <cellStyle name="Input 6 6 3" xfId="31170"/>
    <cellStyle name="Input 6 6 3 2" xfId="31171"/>
    <cellStyle name="Input 6 6 3 2 2" xfId="31172"/>
    <cellStyle name="Input 6 6 3 2 2 2" xfId="31173"/>
    <cellStyle name="Input 6 6 3 2 2 2 2" xfId="31174"/>
    <cellStyle name="Input 6 6 3 2 2 3" xfId="31175"/>
    <cellStyle name="Input 6 6 3 2 3" xfId="31176"/>
    <cellStyle name="Input 6 6 3 2 4" xfId="31177"/>
    <cellStyle name="Input 6 6 3 3" xfId="31178"/>
    <cellStyle name="Input 6 6 3 3 2" xfId="31179"/>
    <cellStyle name="Input 6 6 3 3 2 2" xfId="31180"/>
    <cellStyle name="Input 6 6 3 3 3" xfId="31181"/>
    <cellStyle name="Input 6 6 3 4" xfId="31182"/>
    <cellStyle name="Input 6 6 3 5" xfId="31183"/>
    <cellStyle name="Input 6 6 4" xfId="31184"/>
    <cellStyle name="Input 6 6 4 2" xfId="31185"/>
    <cellStyle name="Input 6 6 4 2 2" xfId="31186"/>
    <cellStyle name="Input 6 6 4 2 2 2" xfId="31187"/>
    <cellStyle name="Input 6 6 4 2 3" xfId="31188"/>
    <cellStyle name="Input 6 6 4 3" xfId="31189"/>
    <cellStyle name="Input 6 6 4 4" xfId="31190"/>
    <cellStyle name="Input 6 6 5" xfId="31191"/>
    <cellStyle name="Input 6 6 5 2" xfId="31192"/>
    <cellStyle name="Input 6 6 5 2 2" xfId="31193"/>
    <cellStyle name="Input 6 6 5 2 2 2" xfId="31194"/>
    <cellStyle name="Input 6 6 5 2 3" xfId="31195"/>
    <cellStyle name="Input 6 6 5 3" xfId="31196"/>
    <cellStyle name="Input 6 6 5 4" xfId="31197"/>
    <cellStyle name="Input 6 6 6" xfId="31198"/>
    <cellStyle name="Input 6 6 6 2" xfId="31199"/>
    <cellStyle name="Input 6 6 6 2 2" xfId="31200"/>
    <cellStyle name="Input 6 6 6 2 2 2" xfId="31201"/>
    <cellStyle name="Input 6 6 6 2 3" xfId="31202"/>
    <cellStyle name="Input 6 6 6 3" xfId="31203"/>
    <cellStyle name="Input 6 6 6 4" xfId="31204"/>
    <cellStyle name="Input 6 6 7" xfId="31205"/>
    <cellStyle name="Input 6 6 7 2" xfId="31206"/>
    <cellStyle name="Input 6 6 7 2 2" xfId="31207"/>
    <cellStyle name="Input 6 6 7 2 2 2" xfId="31208"/>
    <cellStyle name="Input 6 6 7 2 3" xfId="31209"/>
    <cellStyle name="Input 6 6 7 3" xfId="31210"/>
    <cellStyle name="Input 6 6 7 4" xfId="31211"/>
    <cellStyle name="Input 6 6 8" xfId="31212"/>
    <cellStyle name="Input 6 6 8 2" xfId="31213"/>
    <cellStyle name="Input 6 6 8 2 2" xfId="31214"/>
    <cellStyle name="Input 6 6 8 3" xfId="31215"/>
    <cellStyle name="Input 6 6 9" xfId="31216"/>
    <cellStyle name="Input 6 7" xfId="31217"/>
    <cellStyle name="Input 6 7 10" xfId="31218"/>
    <cellStyle name="Input 6 7 2" xfId="31219"/>
    <cellStyle name="Input 6 7 2 2" xfId="31220"/>
    <cellStyle name="Input 6 7 2 2 2" xfId="31221"/>
    <cellStyle name="Input 6 7 2 2 2 2" xfId="31222"/>
    <cellStyle name="Input 6 7 2 2 2 2 2" xfId="31223"/>
    <cellStyle name="Input 6 7 2 2 2 3" xfId="31224"/>
    <cellStyle name="Input 6 7 2 2 3" xfId="31225"/>
    <cellStyle name="Input 6 7 2 2 4" xfId="31226"/>
    <cellStyle name="Input 6 7 2 3" xfId="31227"/>
    <cellStyle name="Input 6 7 2 3 2" xfId="31228"/>
    <cellStyle name="Input 6 7 2 3 2 2" xfId="31229"/>
    <cellStyle name="Input 6 7 2 3 2 2 2" xfId="31230"/>
    <cellStyle name="Input 6 7 2 3 2 3" xfId="31231"/>
    <cellStyle name="Input 6 7 2 3 3" xfId="31232"/>
    <cellStyle name="Input 6 7 2 3 4" xfId="31233"/>
    <cellStyle name="Input 6 7 2 4" xfId="31234"/>
    <cellStyle name="Input 6 7 2 4 2" xfId="31235"/>
    <cellStyle name="Input 6 7 2 4 2 2" xfId="31236"/>
    <cellStyle name="Input 6 7 2 4 2 2 2" xfId="31237"/>
    <cellStyle name="Input 6 7 2 4 2 3" xfId="31238"/>
    <cellStyle name="Input 6 7 2 4 3" xfId="31239"/>
    <cellStyle name="Input 6 7 2 4 4" xfId="31240"/>
    <cellStyle name="Input 6 7 2 5" xfId="31241"/>
    <cellStyle name="Input 6 7 2 5 2" xfId="31242"/>
    <cellStyle name="Input 6 7 2 5 2 2" xfId="31243"/>
    <cellStyle name="Input 6 7 2 5 2 2 2" xfId="31244"/>
    <cellStyle name="Input 6 7 2 5 2 3" xfId="31245"/>
    <cellStyle name="Input 6 7 2 5 3" xfId="31246"/>
    <cellStyle name="Input 6 7 2 5 4" xfId="31247"/>
    <cellStyle name="Input 6 7 2 6" xfId="31248"/>
    <cellStyle name="Input 6 7 2 6 2" xfId="31249"/>
    <cellStyle name="Input 6 7 2 6 2 2" xfId="31250"/>
    <cellStyle name="Input 6 7 2 6 2 2 2" xfId="31251"/>
    <cellStyle name="Input 6 7 2 6 2 3" xfId="31252"/>
    <cellStyle name="Input 6 7 2 6 3" xfId="31253"/>
    <cellStyle name="Input 6 7 2 6 4" xfId="31254"/>
    <cellStyle name="Input 6 7 2 7" xfId="31255"/>
    <cellStyle name="Input 6 7 2 7 2" xfId="31256"/>
    <cellStyle name="Input 6 7 2 7 2 2" xfId="31257"/>
    <cellStyle name="Input 6 7 2 7 3" xfId="31258"/>
    <cellStyle name="Input 6 7 2 8" xfId="31259"/>
    <cellStyle name="Input 6 7 2 9" xfId="31260"/>
    <cellStyle name="Input 6 7 3" xfId="31261"/>
    <cellStyle name="Input 6 7 3 2" xfId="31262"/>
    <cellStyle name="Input 6 7 3 2 2" xfId="31263"/>
    <cellStyle name="Input 6 7 3 2 2 2" xfId="31264"/>
    <cellStyle name="Input 6 7 3 2 2 2 2" xfId="31265"/>
    <cellStyle name="Input 6 7 3 2 2 3" xfId="31266"/>
    <cellStyle name="Input 6 7 3 2 3" xfId="31267"/>
    <cellStyle name="Input 6 7 3 2 4" xfId="31268"/>
    <cellStyle name="Input 6 7 3 3" xfId="31269"/>
    <cellStyle name="Input 6 7 3 3 2" xfId="31270"/>
    <cellStyle name="Input 6 7 3 3 2 2" xfId="31271"/>
    <cellStyle name="Input 6 7 3 3 3" xfId="31272"/>
    <cellStyle name="Input 6 7 3 4" xfId="31273"/>
    <cellStyle name="Input 6 7 3 5" xfId="31274"/>
    <cellStyle name="Input 6 7 4" xfId="31275"/>
    <cellStyle name="Input 6 7 4 2" xfId="31276"/>
    <cellStyle name="Input 6 7 4 2 2" xfId="31277"/>
    <cellStyle name="Input 6 7 4 2 2 2" xfId="31278"/>
    <cellStyle name="Input 6 7 4 2 3" xfId="31279"/>
    <cellStyle name="Input 6 7 4 3" xfId="31280"/>
    <cellStyle name="Input 6 7 4 4" xfId="31281"/>
    <cellStyle name="Input 6 7 5" xfId="31282"/>
    <cellStyle name="Input 6 7 5 2" xfId="31283"/>
    <cellStyle name="Input 6 7 5 2 2" xfId="31284"/>
    <cellStyle name="Input 6 7 5 2 2 2" xfId="31285"/>
    <cellStyle name="Input 6 7 5 2 3" xfId="31286"/>
    <cellStyle name="Input 6 7 5 3" xfId="31287"/>
    <cellStyle name="Input 6 7 5 4" xfId="31288"/>
    <cellStyle name="Input 6 7 6" xfId="31289"/>
    <cellStyle name="Input 6 7 6 2" xfId="31290"/>
    <cellStyle name="Input 6 7 6 2 2" xfId="31291"/>
    <cellStyle name="Input 6 7 6 2 2 2" xfId="31292"/>
    <cellStyle name="Input 6 7 6 2 3" xfId="31293"/>
    <cellStyle name="Input 6 7 6 3" xfId="31294"/>
    <cellStyle name="Input 6 7 6 4" xfId="31295"/>
    <cellStyle name="Input 6 7 7" xfId="31296"/>
    <cellStyle name="Input 6 7 7 2" xfId="31297"/>
    <cellStyle name="Input 6 7 7 2 2" xfId="31298"/>
    <cellStyle name="Input 6 7 7 2 2 2" xfId="31299"/>
    <cellStyle name="Input 6 7 7 2 3" xfId="31300"/>
    <cellStyle name="Input 6 7 7 3" xfId="31301"/>
    <cellStyle name="Input 6 7 7 4" xfId="31302"/>
    <cellStyle name="Input 6 7 8" xfId="31303"/>
    <cellStyle name="Input 6 7 8 2" xfId="31304"/>
    <cellStyle name="Input 6 7 8 2 2" xfId="31305"/>
    <cellStyle name="Input 6 7 8 3" xfId="31306"/>
    <cellStyle name="Input 6 7 9" xfId="31307"/>
    <cellStyle name="Input 6 8" xfId="31308"/>
    <cellStyle name="Input 6 8 10" xfId="31309"/>
    <cellStyle name="Input 6 8 2" xfId="31310"/>
    <cellStyle name="Input 6 8 2 2" xfId="31311"/>
    <cellStyle name="Input 6 8 2 2 2" xfId="31312"/>
    <cellStyle name="Input 6 8 2 2 2 2" xfId="31313"/>
    <cellStyle name="Input 6 8 2 2 2 2 2" xfId="31314"/>
    <cellStyle name="Input 6 8 2 2 2 3" xfId="31315"/>
    <cellStyle name="Input 6 8 2 2 3" xfId="31316"/>
    <cellStyle name="Input 6 8 2 2 4" xfId="31317"/>
    <cellStyle name="Input 6 8 2 3" xfId="31318"/>
    <cellStyle name="Input 6 8 2 3 2" xfId="31319"/>
    <cellStyle name="Input 6 8 2 3 2 2" xfId="31320"/>
    <cellStyle name="Input 6 8 2 3 2 2 2" xfId="31321"/>
    <cellStyle name="Input 6 8 2 3 2 3" xfId="31322"/>
    <cellStyle name="Input 6 8 2 3 3" xfId="31323"/>
    <cellStyle name="Input 6 8 2 3 4" xfId="31324"/>
    <cellStyle name="Input 6 8 2 4" xfId="31325"/>
    <cellStyle name="Input 6 8 2 4 2" xfId="31326"/>
    <cellStyle name="Input 6 8 2 4 2 2" xfId="31327"/>
    <cellStyle name="Input 6 8 2 4 2 2 2" xfId="31328"/>
    <cellStyle name="Input 6 8 2 4 2 3" xfId="31329"/>
    <cellStyle name="Input 6 8 2 4 3" xfId="31330"/>
    <cellStyle name="Input 6 8 2 4 4" xfId="31331"/>
    <cellStyle name="Input 6 8 2 5" xfId="31332"/>
    <cellStyle name="Input 6 8 2 5 2" xfId="31333"/>
    <cellStyle name="Input 6 8 2 5 2 2" xfId="31334"/>
    <cellStyle name="Input 6 8 2 5 2 2 2" xfId="31335"/>
    <cellStyle name="Input 6 8 2 5 2 3" xfId="31336"/>
    <cellStyle name="Input 6 8 2 5 3" xfId="31337"/>
    <cellStyle name="Input 6 8 2 5 4" xfId="31338"/>
    <cellStyle name="Input 6 8 2 6" xfId="31339"/>
    <cellStyle name="Input 6 8 2 6 2" xfId="31340"/>
    <cellStyle name="Input 6 8 2 6 2 2" xfId="31341"/>
    <cellStyle name="Input 6 8 2 6 2 2 2" xfId="31342"/>
    <cellStyle name="Input 6 8 2 6 2 3" xfId="31343"/>
    <cellStyle name="Input 6 8 2 6 3" xfId="31344"/>
    <cellStyle name="Input 6 8 2 6 4" xfId="31345"/>
    <cellStyle name="Input 6 8 2 7" xfId="31346"/>
    <cellStyle name="Input 6 8 2 7 2" xfId="31347"/>
    <cellStyle name="Input 6 8 2 7 2 2" xfId="31348"/>
    <cellStyle name="Input 6 8 2 7 3" xfId="31349"/>
    <cellStyle name="Input 6 8 2 8" xfId="31350"/>
    <cellStyle name="Input 6 8 2 9" xfId="31351"/>
    <cellStyle name="Input 6 8 3" xfId="31352"/>
    <cellStyle name="Input 6 8 3 2" xfId="31353"/>
    <cellStyle name="Input 6 8 3 2 2" xfId="31354"/>
    <cellStyle name="Input 6 8 3 2 2 2" xfId="31355"/>
    <cellStyle name="Input 6 8 3 2 2 2 2" xfId="31356"/>
    <cellStyle name="Input 6 8 3 2 2 3" xfId="31357"/>
    <cellStyle name="Input 6 8 3 2 3" xfId="31358"/>
    <cellStyle name="Input 6 8 3 2 4" xfId="31359"/>
    <cellStyle name="Input 6 8 3 3" xfId="31360"/>
    <cellStyle name="Input 6 8 3 3 2" xfId="31361"/>
    <cellStyle name="Input 6 8 3 3 2 2" xfId="31362"/>
    <cellStyle name="Input 6 8 3 3 3" xfId="31363"/>
    <cellStyle name="Input 6 8 3 4" xfId="31364"/>
    <cellStyle name="Input 6 8 3 5" xfId="31365"/>
    <cellStyle name="Input 6 8 4" xfId="31366"/>
    <cellStyle name="Input 6 8 4 2" xfId="31367"/>
    <cellStyle name="Input 6 8 4 2 2" xfId="31368"/>
    <cellStyle name="Input 6 8 4 2 2 2" xfId="31369"/>
    <cellStyle name="Input 6 8 4 2 3" xfId="31370"/>
    <cellStyle name="Input 6 8 4 3" xfId="31371"/>
    <cellStyle name="Input 6 8 4 4" xfId="31372"/>
    <cellStyle name="Input 6 8 5" xfId="31373"/>
    <cellStyle name="Input 6 8 5 2" xfId="31374"/>
    <cellStyle name="Input 6 8 5 2 2" xfId="31375"/>
    <cellStyle name="Input 6 8 5 2 2 2" xfId="31376"/>
    <cellStyle name="Input 6 8 5 2 3" xfId="31377"/>
    <cellStyle name="Input 6 8 5 3" xfId="31378"/>
    <cellStyle name="Input 6 8 5 4" xfId="31379"/>
    <cellStyle name="Input 6 8 6" xfId="31380"/>
    <cellStyle name="Input 6 8 6 2" xfId="31381"/>
    <cellStyle name="Input 6 8 6 2 2" xfId="31382"/>
    <cellStyle name="Input 6 8 6 2 2 2" xfId="31383"/>
    <cellStyle name="Input 6 8 6 2 3" xfId="31384"/>
    <cellStyle name="Input 6 8 6 3" xfId="31385"/>
    <cellStyle name="Input 6 8 6 4" xfId="31386"/>
    <cellStyle name="Input 6 8 7" xfId="31387"/>
    <cellStyle name="Input 6 8 7 2" xfId="31388"/>
    <cellStyle name="Input 6 8 7 2 2" xfId="31389"/>
    <cellStyle name="Input 6 8 7 2 2 2" xfId="31390"/>
    <cellStyle name="Input 6 8 7 2 3" xfId="31391"/>
    <cellStyle name="Input 6 8 7 3" xfId="31392"/>
    <cellStyle name="Input 6 8 7 4" xfId="31393"/>
    <cellStyle name="Input 6 8 8" xfId="31394"/>
    <cellStyle name="Input 6 8 8 2" xfId="31395"/>
    <cellStyle name="Input 6 8 8 2 2" xfId="31396"/>
    <cellStyle name="Input 6 8 8 3" xfId="31397"/>
    <cellStyle name="Input 6 8 9" xfId="31398"/>
    <cellStyle name="Input 6 9" xfId="31399"/>
    <cellStyle name="Input 6 9 10" xfId="31400"/>
    <cellStyle name="Input 6 9 2" xfId="31401"/>
    <cellStyle name="Input 6 9 2 2" xfId="31402"/>
    <cellStyle name="Input 6 9 2 2 2" xfId="31403"/>
    <cellStyle name="Input 6 9 2 2 2 2" xfId="31404"/>
    <cellStyle name="Input 6 9 2 2 2 2 2" xfId="31405"/>
    <cellStyle name="Input 6 9 2 2 2 3" xfId="31406"/>
    <cellStyle name="Input 6 9 2 2 3" xfId="31407"/>
    <cellStyle name="Input 6 9 2 2 4" xfId="31408"/>
    <cellStyle name="Input 6 9 2 3" xfId="31409"/>
    <cellStyle name="Input 6 9 2 3 2" xfId="31410"/>
    <cellStyle name="Input 6 9 2 3 2 2" xfId="31411"/>
    <cellStyle name="Input 6 9 2 3 2 2 2" xfId="31412"/>
    <cellStyle name="Input 6 9 2 3 2 3" xfId="31413"/>
    <cellStyle name="Input 6 9 2 3 3" xfId="31414"/>
    <cellStyle name="Input 6 9 2 3 4" xfId="31415"/>
    <cellStyle name="Input 6 9 2 4" xfId="31416"/>
    <cellStyle name="Input 6 9 2 4 2" xfId="31417"/>
    <cellStyle name="Input 6 9 2 4 2 2" xfId="31418"/>
    <cellStyle name="Input 6 9 2 4 2 2 2" xfId="31419"/>
    <cellStyle name="Input 6 9 2 4 2 3" xfId="31420"/>
    <cellStyle name="Input 6 9 2 4 3" xfId="31421"/>
    <cellStyle name="Input 6 9 2 4 4" xfId="31422"/>
    <cellStyle name="Input 6 9 2 5" xfId="31423"/>
    <cellStyle name="Input 6 9 2 5 2" xfId="31424"/>
    <cellStyle name="Input 6 9 2 5 2 2" xfId="31425"/>
    <cellStyle name="Input 6 9 2 5 2 2 2" xfId="31426"/>
    <cellStyle name="Input 6 9 2 5 2 3" xfId="31427"/>
    <cellStyle name="Input 6 9 2 5 3" xfId="31428"/>
    <cellStyle name="Input 6 9 2 5 4" xfId="31429"/>
    <cellStyle name="Input 6 9 2 6" xfId="31430"/>
    <cellStyle name="Input 6 9 2 6 2" xfId="31431"/>
    <cellStyle name="Input 6 9 2 6 2 2" xfId="31432"/>
    <cellStyle name="Input 6 9 2 6 2 2 2" xfId="31433"/>
    <cellStyle name="Input 6 9 2 6 2 3" xfId="31434"/>
    <cellStyle name="Input 6 9 2 6 3" xfId="31435"/>
    <cellStyle name="Input 6 9 2 6 4" xfId="31436"/>
    <cellStyle name="Input 6 9 2 7" xfId="31437"/>
    <cellStyle name="Input 6 9 2 7 2" xfId="31438"/>
    <cellStyle name="Input 6 9 2 7 2 2" xfId="31439"/>
    <cellStyle name="Input 6 9 2 7 3" xfId="31440"/>
    <cellStyle name="Input 6 9 2 8" xfId="31441"/>
    <cellStyle name="Input 6 9 2 9" xfId="31442"/>
    <cellStyle name="Input 6 9 3" xfId="31443"/>
    <cellStyle name="Input 6 9 3 2" xfId="31444"/>
    <cellStyle name="Input 6 9 3 2 2" xfId="31445"/>
    <cellStyle name="Input 6 9 3 2 2 2" xfId="31446"/>
    <cellStyle name="Input 6 9 3 2 2 2 2" xfId="31447"/>
    <cellStyle name="Input 6 9 3 2 2 3" xfId="31448"/>
    <cellStyle name="Input 6 9 3 2 3" xfId="31449"/>
    <cellStyle name="Input 6 9 3 2 4" xfId="31450"/>
    <cellStyle name="Input 6 9 3 3" xfId="31451"/>
    <cellStyle name="Input 6 9 3 3 2" xfId="31452"/>
    <cellStyle name="Input 6 9 3 3 2 2" xfId="31453"/>
    <cellStyle name="Input 6 9 3 3 3" xfId="31454"/>
    <cellStyle name="Input 6 9 3 4" xfId="31455"/>
    <cellStyle name="Input 6 9 3 5" xfId="31456"/>
    <cellStyle name="Input 6 9 4" xfId="31457"/>
    <cellStyle name="Input 6 9 4 2" xfId="31458"/>
    <cellStyle name="Input 6 9 4 2 2" xfId="31459"/>
    <cellStyle name="Input 6 9 4 2 2 2" xfId="31460"/>
    <cellStyle name="Input 6 9 4 2 3" xfId="31461"/>
    <cellStyle name="Input 6 9 4 3" xfId="31462"/>
    <cellStyle name="Input 6 9 4 4" xfId="31463"/>
    <cellStyle name="Input 6 9 5" xfId="31464"/>
    <cellStyle name="Input 6 9 5 2" xfId="31465"/>
    <cellStyle name="Input 6 9 5 2 2" xfId="31466"/>
    <cellStyle name="Input 6 9 5 2 2 2" xfId="31467"/>
    <cellStyle name="Input 6 9 5 2 3" xfId="31468"/>
    <cellStyle name="Input 6 9 5 3" xfId="31469"/>
    <cellStyle name="Input 6 9 5 4" xfId="31470"/>
    <cellStyle name="Input 6 9 6" xfId="31471"/>
    <cellStyle name="Input 6 9 6 2" xfId="31472"/>
    <cellStyle name="Input 6 9 6 2 2" xfId="31473"/>
    <cellStyle name="Input 6 9 6 2 2 2" xfId="31474"/>
    <cellStyle name="Input 6 9 6 2 3" xfId="31475"/>
    <cellStyle name="Input 6 9 6 3" xfId="31476"/>
    <cellStyle name="Input 6 9 6 4" xfId="31477"/>
    <cellStyle name="Input 6 9 7" xfId="31478"/>
    <cellStyle name="Input 6 9 7 2" xfId="31479"/>
    <cellStyle name="Input 6 9 7 2 2" xfId="31480"/>
    <cellStyle name="Input 6 9 7 2 2 2" xfId="31481"/>
    <cellStyle name="Input 6 9 7 2 3" xfId="31482"/>
    <cellStyle name="Input 6 9 7 3" xfId="31483"/>
    <cellStyle name="Input 6 9 7 4" xfId="31484"/>
    <cellStyle name="Input 6 9 8" xfId="31485"/>
    <cellStyle name="Input 6 9 8 2" xfId="31486"/>
    <cellStyle name="Input 6 9 8 2 2" xfId="31487"/>
    <cellStyle name="Input 6 9 8 3" xfId="31488"/>
    <cellStyle name="Input 6 9 9" xfId="31489"/>
    <cellStyle name="Input 6_Subsidy" xfId="31490"/>
    <cellStyle name="Input 60" xfId="31491"/>
    <cellStyle name="Input 60 2" xfId="31492"/>
    <cellStyle name="Input 61" xfId="31493"/>
    <cellStyle name="Input 61 2" xfId="31494"/>
    <cellStyle name="Input 62" xfId="31495"/>
    <cellStyle name="Input 62 2" xfId="31496"/>
    <cellStyle name="Input 63" xfId="31497"/>
    <cellStyle name="Input 64" xfId="31498"/>
    <cellStyle name="Input 65" xfId="31499"/>
    <cellStyle name="Input 66" xfId="28"/>
    <cellStyle name="Input 7" xfId="31500"/>
    <cellStyle name="Input 7 10" xfId="31501"/>
    <cellStyle name="Input 7 10 2" xfId="31502"/>
    <cellStyle name="Input 7 10 2 2" xfId="31503"/>
    <cellStyle name="Input 7 10 2 2 2" xfId="31504"/>
    <cellStyle name="Input 7 10 2 2 2 2" xfId="31505"/>
    <cellStyle name="Input 7 10 2 2 3" xfId="31506"/>
    <cellStyle name="Input 7 10 2 3" xfId="31507"/>
    <cellStyle name="Input 7 10 2 4" xfId="31508"/>
    <cellStyle name="Input 7 10 3" xfId="31509"/>
    <cellStyle name="Input 7 10 3 2" xfId="31510"/>
    <cellStyle name="Input 7 10 3 2 2" xfId="31511"/>
    <cellStyle name="Input 7 10 3 3" xfId="31512"/>
    <cellStyle name="Input 7 10 4" xfId="31513"/>
    <cellStyle name="Input 7 10 5" xfId="31514"/>
    <cellStyle name="Input 7 11" xfId="31515"/>
    <cellStyle name="Input 7 11 2" xfId="31516"/>
    <cellStyle name="Input 7 11 2 2" xfId="31517"/>
    <cellStyle name="Input 7 11 2 2 2" xfId="31518"/>
    <cellStyle name="Input 7 11 2 3" xfId="31519"/>
    <cellStyle name="Input 7 11 3" xfId="31520"/>
    <cellStyle name="Input 7 11 4" xfId="31521"/>
    <cellStyle name="Input 7 12" xfId="31522"/>
    <cellStyle name="Input 7 12 2" xfId="31523"/>
    <cellStyle name="Input 7 12 2 2" xfId="31524"/>
    <cellStyle name="Input 7 12 2 2 2" xfId="31525"/>
    <cellStyle name="Input 7 12 2 3" xfId="31526"/>
    <cellStyle name="Input 7 12 3" xfId="31527"/>
    <cellStyle name="Input 7 12 4" xfId="31528"/>
    <cellStyle name="Input 7 13" xfId="31529"/>
    <cellStyle name="Input 7 13 2" xfId="31530"/>
    <cellStyle name="Input 7 13 2 2" xfId="31531"/>
    <cellStyle name="Input 7 13 2 2 2" xfId="31532"/>
    <cellStyle name="Input 7 13 2 3" xfId="31533"/>
    <cellStyle name="Input 7 13 3" xfId="31534"/>
    <cellStyle name="Input 7 13 4" xfId="31535"/>
    <cellStyle name="Input 7 14" xfId="31536"/>
    <cellStyle name="Input 7 14 2" xfId="31537"/>
    <cellStyle name="Input 7 14 2 2" xfId="31538"/>
    <cellStyle name="Input 7 14 2 2 2" xfId="31539"/>
    <cellStyle name="Input 7 14 2 3" xfId="31540"/>
    <cellStyle name="Input 7 14 3" xfId="31541"/>
    <cellStyle name="Input 7 14 4" xfId="31542"/>
    <cellStyle name="Input 7 15" xfId="31543"/>
    <cellStyle name="Input 7 15 2" xfId="31544"/>
    <cellStyle name="Input 7 15 2 2" xfId="31545"/>
    <cellStyle name="Input 7 15 3" xfId="31546"/>
    <cellStyle name="Input 7 16" xfId="31547"/>
    <cellStyle name="Input 7 17" xfId="31548"/>
    <cellStyle name="Input 7 2" xfId="31549"/>
    <cellStyle name="Input 7 2 10" xfId="31550"/>
    <cellStyle name="Input 7 2 11" xfId="31551"/>
    <cellStyle name="Input 7 2 2" xfId="31552"/>
    <cellStyle name="Input 7 2 2 10" xfId="31553"/>
    <cellStyle name="Input 7 2 2 2" xfId="31554"/>
    <cellStyle name="Input 7 2 2 2 2" xfId="31555"/>
    <cellStyle name="Input 7 2 2 2 2 2" xfId="31556"/>
    <cellStyle name="Input 7 2 2 2 2 2 2" xfId="31557"/>
    <cellStyle name="Input 7 2 2 2 2 2 2 2" xfId="31558"/>
    <cellStyle name="Input 7 2 2 2 2 2 3" xfId="31559"/>
    <cellStyle name="Input 7 2 2 2 2 3" xfId="31560"/>
    <cellStyle name="Input 7 2 2 2 2 4" xfId="31561"/>
    <cellStyle name="Input 7 2 2 2 3" xfId="31562"/>
    <cellStyle name="Input 7 2 2 2 3 2" xfId="31563"/>
    <cellStyle name="Input 7 2 2 2 3 2 2" xfId="31564"/>
    <cellStyle name="Input 7 2 2 2 3 2 2 2" xfId="31565"/>
    <cellStyle name="Input 7 2 2 2 3 2 3" xfId="31566"/>
    <cellStyle name="Input 7 2 2 2 3 3" xfId="31567"/>
    <cellStyle name="Input 7 2 2 2 3 4" xfId="31568"/>
    <cellStyle name="Input 7 2 2 2 4" xfId="31569"/>
    <cellStyle name="Input 7 2 2 2 4 2" xfId="31570"/>
    <cellStyle name="Input 7 2 2 2 4 2 2" xfId="31571"/>
    <cellStyle name="Input 7 2 2 2 4 2 2 2" xfId="31572"/>
    <cellStyle name="Input 7 2 2 2 4 2 3" xfId="31573"/>
    <cellStyle name="Input 7 2 2 2 4 3" xfId="31574"/>
    <cellStyle name="Input 7 2 2 2 4 4" xfId="31575"/>
    <cellStyle name="Input 7 2 2 2 5" xfId="31576"/>
    <cellStyle name="Input 7 2 2 2 5 2" xfId="31577"/>
    <cellStyle name="Input 7 2 2 2 5 2 2" xfId="31578"/>
    <cellStyle name="Input 7 2 2 2 5 2 2 2" xfId="31579"/>
    <cellStyle name="Input 7 2 2 2 5 2 3" xfId="31580"/>
    <cellStyle name="Input 7 2 2 2 5 3" xfId="31581"/>
    <cellStyle name="Input 7 2 2 2 5 4" xfId="31582"/>
    <cellStyle name="Input 7 2 2 2 6" xfId="31583"/>
    <cellStyle name="Input 7 2 2 2 6 2" xfId="31584"/>
    <cellStyle name="Input 7 2 2 2 6 2 2" xfId="31585"/>
    <cellStyle name="Input 7 2 2 2 6 2 2 2" xfId="31586"/>
    <cellStyle name="Input 7 2 2 2 6 2 3" xfId="31587"/>
    <cellStyle name="Input 7 2 2 2 6 3" xfId="31588"/>
    <cellStyle name="Input 7 2 2 2 6 4" xfId="31589"/>
    <cellStyle name="Input 7 2 2 2 7" xfId="31590"/>
    <cellStyle name="Input 7 2 2 2 7 2" xfId="31591"/>
    <cellStyle name="Input 7 2 2 2 7 2 2" xfId="31592"/>
    <cellStyle name="Input 7 2 2 2 7 3" xfId="31593"/>
    <cellStyle name="Input 7 2 2 2 8" xfId="31594"/>
    <cellStyle name="Input 7 2 2 2 9" xfId="31595"/>
    <cellStyle name="Input 7 2 2 3" xfId="31596"/>
    <cellStyle name="Input 7 2 2 3 2" xfId="31597"/>
    <cellStyle name="Input 7 2 2 3 2 2" xfId="31598"/>
    <cellStyle name="Input 7 2 2 3 2 2 2" xfId="31599"/>
    <cellStyle name="Input 7 2 2 3 2 2 2 2" xfId="31600"/>
    <cellStyle name="Input 7 2 2 3 2 2 3" xfId="31601"/>
    <cellStyle name="Input 7 2 2 3 2 3" xfId="31602"/>
    <cellStyle name="Input 7 2 2 3 2 4" xfId="31603"/>
    <cellStyle name="Input 7 2 2 3 3" xfId="31604"/>
    <cellStyle name="Input 7 2 2 3 3 2" xfId="31605"/>
    <cellStyle name="Input 7 2 2 3 3 2 2" xfId="31606"/>
    <cellStyle name="Input 7 2 2 3 3 3" xfId="31607"/>
    <cellStyle name="Input 7 2 2 3 4" xfId="31608"/>
    <cellStyle name="Input 7 2 2 3 5" xfId="31609"/>
    <cellStyle name="Input 7 2 2 4" xfId="31610"/>
    <cellStyle name="Input 7 2 2 4 2" xfId="31611"/>
    <cellStyle name="Input 7 2 2 4 2 2" xfId="31612"/>
    <cellStyle name="Input 7 2 2 4 2 2 2" xfId="31613"/>
    <cellStyle name="Input 7 2 2 4 2 3" xfId="31614"/>
    <cellStyle name="Input 7 2 2 4 3" xfId="31615"/>
    <cellStyle name="Input 7 2 2 4 4" xfId="31616"/>
    <cellStyle name="Input 7 2 2 5" xfId="31617"/>
    <cellStyle name="Input 7 2 2 5 2" xfId="31618"/>
    <cellStyle name="Input 7 2 2 5 2 2" xfId="31619"/>
    <cellStyle name="Input 7 2 2 5 2 2 2" xfId="31620"/>
    <cellStyle name="Input 7 2 2 5 2 3" xfId="31621"/>
    <cellStyle name="Input 7 2 2 5 3" xfId="31622"/>
    <cellStyle name="Input 7 2 2 5 4" xfId="31623"/>
    <cellStyle name="Input 7 2 2 6" xfId="31624"/>
    <cellStyle name="Input 7 2 2 6 2" xfId="31625"/>
    <cellStyle name="Input 7 2 2 6 2 2" xfId="31626"/>
    <cellStyle name="Input 7 2 2 6 2 2 2" xfId="31627"/>
    <cellStyle name="Input 7 2 2 6 2 3" xfId="31628"/>
    <cellStyle name="Input 7 2 2 6 3" xfId="31629"/>
    <cellStyle name="Input 7 2 2 6 4" xfId="31630"/>
    <cellStyle name="Input 7 2 2 7" xfId="31631"/>
    <cellStyle name="Input 7 2 2 7 2" xfId="31632"/>
    <cellStyle name="Input 7 2 2 7 2 2" xfId="31633"/>
    <cellStyle name="Input 7 2 2 7 2 2 2" xfId="31634"/>
    <cellStyle name="Input 7 2 2 7 2 3" xfId="31635"/>
    <cellStyle name="Input 7 2 2 7 3" xfId="31636"/>
    <cellStyle name="Input 7 2 2 7 4" xfId="31637"/>
    <cellStyle name="Input 7 2 2 8" xfId="31638"/>
    <cellStyle name="Input 7 2 2 8 2" xfId="31639"/>
    <cellStyle name="Input 7 2 2 8 2 2" xfId="31640"/>
    <cellStyle name="Input 7 2 2 8 3" xfId="31641"/>
    <cellStyle name="Input 7 2 2 9" xfId="31642"/>
    <cellStyle name="Input 7 2 3" xfId="31643"/>
    <cellStyle name="Input 7 2 3 2" xfId="31644"/>
    <cellStyle name="Input 7 2 3 2 2" xfId="31645"/>
    <cellStyle name="Input 7 2 3 2 2 2" xfId="31646"/>
    <cellStyle name="Input 7 2 3 2 2 2 2" xfId="31647"/>
    <cellStyle name="Input 7 2 3 2 2 3" xfId="31648"/>
    <cellStyle name="Input 7 2 3 2 3" xfId="31649"/>
    <cellStyle name="Input 7 2 3 2 4" xfId="31650"/>
    <cellStyle name="Input 7 2 3 3" xfId="31651"/>
    <cellStyle name="Input 7 2 3 3 2" xfId="31652"/>
    <cellStyle name="Input 7 2 3 3 2 2" xfId="31653"/>
    <cellStyle name="Input 7 2 3 3 2 2 2" xfId="31654"/>
    <cellStyle name="Input 7 2 3 3 2 3" xfId="31655"/>
    <cellStyle name="Input 7 2 3 3 3" xfId="31656"/>
    <cellStyle name="Input 7 2 3 3 4" xfId="31657"/>
    <cellStyle name="Input 7 2 3 4" xfId="31658"/>
    <cellStyle name="Input 7 2 3 4 2" xfId="31659"/>
    <cellStyle name="Input 7 2 3 4 2 2" xfId="31660"/>
    <cellStyle name="Input 7 2 3 4 2 2 2" xfId="31661"/>
    <cellStyle name="Input 7 2 3 4 2 3" xfId="31662"/>
    <cellStyle name="Input 7 2 3 4 3" xfId="31663"/>
    <cellStyle name="Input 7 2 3 4 4" xfId="31664"/>
    <cellStyle name="Input 7 2 3 5" xfId="31665"/>
    <cellStyle name="Input 7 2 3 5 2" xfId="31666"/>
    <cellStyle name="Input 7 2 3 5 2 2" xfId="31667"/>
    <cellStyle name="Input 7 2 3 5 2 2 2" xfId="31668"/>
    <cellStyle name="Input 7 2 3 5 2 3" xfId="31669"/>
    <cellStyle name="Input 7 2 3 5 3" xfId="31670"/>
    <cellStyle name="Input 7 2 3 5 4" xfId="31671"/>
    <cellStyle name="Input 7 2 3 6" xfId="31672"/>
    <cellStyle name="Input 7 2 3 6 2" xfId="31673"/>
    <cellStyle name="Input 7 2 3 6 2 2" xfId="31674"/>
    <cellStyle name="Input 7 2 3 6 2 2 2" xfId="31675"/>
    <cellStyle name="Input 7 2 3 6 2 3" xfId="31676"/>
    <cellStyle name="Input 7 2 3 6 3" xfId="31677"/>
    <cellStyle name="Input 7 2 3 6 4" xfId="31678"/>
    <cellStyle name="Input 7 2 3 7" xfId="31679"/>
    <cellStyle name="Input 7 2 3 7 2" xfId="31680"/>
    <cellStyle name="Input 7 2 3 7 2 2" xfId="31681"/>
    <cellStyle name="Input 7 2 3 7 3" xfId="31682"/>
    <cellStyle name="Input 7 2 3 8" xfId="31683"/>
    <cellStyle name="Input 7 2 3 9" xfId="31684"/>
    <cellStyle name="Input 7 2 4" xfId="31685"/>
    <cellStyle name="Input 7 2 4 2" xfId="31686"/>
    <cellStyle name="Input 7 2 4 2 2" xfId="31687"/>
    <cellStyle name="Input 7 2 4 2 2 2" xfId="31688"/>
    <cellStyle name="Input 7 2 4 2 2 2 2" xfId="31689"/>
    <cellStyle name="Input 7 2 4 2 2 3" xfId="31690"/>
    <cellStyle name="Input 7 2 4 2 3" xfId="31691"/>
    <cellStyle name="Input 7 2 4 2 4" xfId="31692"/>
    <cellStyle name="Input 7 2 4 3" xfId="31693"/>
    <cellStyle name="Input 7 2 4 3 2" xfId="31694"/>
    <cellStyle name="Input 7 2 4 3 2 2" xfId="31695"/>
    <cellStyle name="Input 7 2 4 3 3" xfId="31696"/>
    <cellStyle name="Input 7 2 4 4" xfId="31697"/>
    <cellStyle name="Input 7 2 4 5" xfId="31698"/>
    <cellStyle name="Input 7 2 5" xfId="31699"/>
    <cellStyle name="Input 7 2 5 2" xfId="31700"/>
    <cellStyle name="Input 7 2 5 2 2" xfId="31701"/>
    <cellStyle name="Input 7 2 5 2 2 2" xfId="31702"/>
    <cellStyle name="Input 7 2 5 2 3" xfId="31703"/>
    <cellStyle name="Input 7 2 5 3" xfId="31704"/>
    <cellStyle name="Input 7 2 5 4" xfId="31705"/>
    <cellStyle name="Input 7 2 6" xfId="31706"/>
    <cellStyle name="Input 7 2 6 2" xfId="31707"/>
    <cellStyle name="Input 7 2 6 2 2" xfId="31708"/>
    <cellStyle name="Input 7 2 6 2 2 2" xfId="31709"/>
    <cellStyle name="Input 7 2 6 2 3" xfId="31710"/>
    <cellStyle name="Input 7 2 6 3" xfId="31711"/>
    <cellStyle name="Input 7 2 6 4" xfId="31712"/>
    <cellStyle name="Input 7 2 7" xfId="31713"/>
    <cellStyle name="Input 7 2 7 2" xfId="31714"/>
    <cellStyle name="Input 7 2 7 2 2" xfId="31715"/>
    <cellStyle name="Input 7 2 7 2 2 2" xfId="31716"/>
    <cellStyle name="Input 7 2 7 2 3" xfId="31717"/>
    <cellStyle name="Input 7 2 7 3" xfId="31718"/>
    <cellStyle name="Input 7 2 7 4" xfId="31719"/>
    <cellStyle name="Input 7 2 8" xfId="31720"/>
    <cellStyle name="Input 7 2 8 2" xfId="31721"/>
    <cellStyle name="Input 7 2 8 2 2" xfId="31722"/>
    <cellStyle name="Input 7 2 8 2 2 2" xfId="31723"/>
    <cellStyle name="Input 7 2 8 2 3" xfId="31724"/>
    <cellStyle name="Input 7 2 8 3" xfId="31725"/>
    <cellStyle name="Input 7 2 8 4" xfId="31726"/>
    <cellStyle name="Input 7 2 9" xfId="31727"/>
    <cellStyle name="Input 7 2 9 2" xfId="31728"/>
    <cellStyle name="Input 7 2 9 2 2" xfId="31729"/>
    <cellStyle name="Input 7 2 9 3" xfId="31730"/>
    <cellStyle name="Input 7 2_Subsidy" xfId="31731"/>
    <cellStyle name="Input 7 3" xfId="31732"/>
    <cellStyle name="Input 7 3 10" xfId="31733"/>
    <cellStyle name="Input 7 3 2" xfId="31734"/>
    <cellStyle name="Input 7 3 2 2" xfId="31735"/>
    <cellStyle name="Input 7 3 2 2 2" xfId="31736"/>
    <cellStyle name="Input 7 3 2 2 2 2" xfId="31737"/>
    <cellStyle name="Input 7 3 2 2 2 2 2" xfId="31738"/>
    <cellStyle name="Input 7 3 2 2 2 3" xfId="31739"/>
    <cellStyle name="Input 7 3 2 2 3" xfId="31740"/>
    <cellStyle name="Input 7 3 2 2 4" xfId="31741"/>
    <cellStyle name="Input 7 3 2 3" xfId="31742"/>
    <cellStyle name="Input 7 3 2 3 2" xfId="31743"/>
    <cellStyle name="Input 7 3 2 3 2 2" xfId="31744"/>
    <cellStyle name="Input 7 3 2 3 2 2 2" xfId="31745"/>
    <cellStyle name="Input 7 3 2 3 2 3" xfId="31746"/>
    <cellStyle name="Input 7 3 2 3 3" xfId="31747"/>
    <cellStyle name="Input 7 3 2 3 4" xfId="31748"/>
    <cellStyle name="Input 7 3 2 4" xfId="31749"/>
    <cellStyle name="Input 7 3 2 4 2" xfId="31750"/>
    <cellStyle name="Input 7 3 2 4 2 2" xfId="31751"/>
    <cellStyle name="Input 7 3 2 4 2 2 2" xfId="31752"/>
    <cellStyle name="Input 7 3 2 4 2 3" xfId="31753"/>
    <cellStyle name="Input 7 3 2 4 3" xfId="31754"/>
    <cellStyle name="Input 7 3 2 4 4" xfId="31755"/>
    <cellStyle name="Input 7 3 2 5" xfId="31756"/>
    <cellStyle name="Input 7 3 2 5 2" xfId="31757"/>
    <cellStyle name="Input 7 3 2 5 2 2" xfId="31758"/>
    <cellStyle name="Input 7 3 2 5 2 2 2" xfId="31759"/>
    <cellStyle name="Input 7 3 2 5 2 3" xfId="31760"/>
    <cellStyle name="Input 7 3 2 5 3" xfId="31761"/>
    <cellStyle name="Input 7 3 2 5 4" xfId="31762"/>
    <cellStyle name="Input 7 3 2 6" xfId="31763"/>
    <cellStyle name="Input 7 3 2 6 2" xfId="31764"/>
    <cellStyle name="Input 7 3 2 6 2 2" xfId="31765"/>
    <cellStyle name="Input 7 3 2 6 2 2 2" xfId="31766"/>
    <cellStyle name="Input 7 3 2 6 2 3" xfId="31767"/>
    <cellStyle name="Input 7 3 2 6 3" xfId="31768"/>
    <cellStyle name="Input 7 3 2 6 4" xfId="31769"/>
    <cellStyle name="Input 7 3 2 7" xfId="31770"/>
    <cellStyle name="Input 7 3 2 7 2" xfId="31771"/>
    <cellStyle name="Input 7 3 2 7 2 2" xfId="31772"/>
    <cellStyle name="Input 7 3 2 7 3" xfId="31773"/>
    <cellStyle name="Input 7 3 2 8" xfId="31774"/>
    <cellStyle name="Input 7 3 2 9" xfId="31775"/>
    <cellStyle name="Input 7 3 3" xfId="31776"/>
    <cellStyle name="Input 7 3 3 2" xfId="31777"/>
    <cellStyle name="Input 7 3 3 2 2" xfId="31778"/>
    <cellStyle name="Input 7 3 3 2 2 2" xfId="31779"/>
    <cellStyle name="Input 7 3 3 2 2 2 2" xfId="31780"/>
    <cellStyle name="Input 7 3 3 2 2 3" xfId="31781"/>
    <cellStyle name="Input 7 3 3 2 3" xfId="31782"/>
    <cellStyle name="Input 7 3 3 2 4" xfId="31783"/>
    <cellStyle name="Input 7 3 3 3" xfId="31784"/>
    <cellStyle name="Input 7 3 3 3 2" xfId="31785"/>
    <cellStyle name="Input 7 3 3 3 2 2" xfId="31786"/>
    <cellStyle name="Input 7 3 3 3 3" xfId="31787"/>
    <cellStyle name="Input 7 3 3 4" xfId="31788"/>
    <cellStyle name="Input 7 3 3 5" xfId="31789"/>
    <cellStyle name="Input 7 3 4" xfId="31790"/>
    <cellStyle name="Input 7 3 4 2" xfId="31791"/>
    <cellStyle name="Input 7 3 4 2 2" xfId="31792"/>
    <cellStyle name="Input 7 3 4 2 2 2" xfId="31793"/>
    <cellStyle name="Input 7 3 4 2 3" xfId="31794"/>
    <cellStyle name="Input 7 3 4 3" xfId="31795"/>
    <cellStyle name="Input 7 3 4 4" xfId="31796"/>
    <cellStyle name="Input 7 3 5" xfId="31797"/>
    <cellStyle name="Input 7 3 5 2" xfId="31798"/>
    <cellStyle name="Input 7 3 5 2 2" xfId="31799"/>
    <cellStyle name="Input 7 3 5 2 2 2" xfId="31800"/>
    <cellStyle name="Input 7 3 5 2 3" xfId="31801"/>
    <cellStyle name="Input 7 3 5 3" xfId="31802"/>
    <cellStyle name="Input 7 3 5 4" xfId="31803"/>
    <cellStyle name="Input 7 3 6" xfId="31804"/>
    <cellStyle name="Input 7 3 6 2" xfId="31805"/>
    <cellStyle name="Input 7 3 6 2 2" xfId="31806"/>
    <cellStyle name="Input 7 3 6 2 2 2" xfId="31807"/>
    <cellStyle name="Input 7 3 6 2 3" xfId="31808"/>
    <cellStyle name="Input 7 3 6 3" xfId="31809"/>
    <cellStyle name="Input 7 3 6 4" xfId="31810"/>
    <cellStyle name="Input 7 3 7" xfId="31811"/>
    <cellStyle name="Input 7 3 7 2" xfId="31812"/>
    <cellStyle name="Input 7 3 7 2 2" xfId="31813"/>
    <cellStyle name="Input 7 3 7 2 2 2" xfId="31814"/>
    <cellStyle name="Input 7 3 7 2 3" xfId="31815"/>
    <cellStyle name="Input 7 3 7 3" xfId="31816"/>
    <cellStyle name="Input 7 3 7 4" xfId="31817"/>
    <cellStyle name="Input 7 3 8" xfId="31818"/>
    <cellStyle name="Input 7 3 8 2" xfId="31819"/>
    <cellStyle name="Input 7 3 8 2 2" xfId="31820"/>
    <cellStyle name="Input 7 3 8 3" xfId="31821"/>
    <cellStyle name="Input 7 3 9" xfId="31822"/>
    <cellStyle name="Input 7 4" xfId="31823"/>
    <cellStyle name="Input 7 4 10" xfId="31824"/>
    <cellStyle name="Input 7 4 2" xfId="31825"/>
    <cellStyle name="Input 7 4 2 2" xfId="31826"/>
    <cellStyle name="Input 7 4 2 2 2" xfId="31827"/>
    <cellStyle name="Input 7 4 2 2 2 2" xfId="31828"/>
    <cellStyle name="Input 7 4 2 2 2 2 2" xfId="31829"/>
    <cellStyle name="Input 7 4 2 2 2 3" xfId="31830"/>
    <cellStyle name="Input 7 4 2 2 3" xfId="31831"/>
    <cellStyle name="Input 7 4 2 2 4" xfId="31832"/>
    <cellStyle name="Input 7 4 2 3" xfId="31833"/>
    <cellStyle name="Input 7 4 2 3 2" xfId="31834"/>
    <cellStyle name="Input 7 4 2 3 2 2" xfId="31835"/>
    <cellStyle name="Input 7 4 2 3 2 2 2" xfId="31836"/>
    <cellStyle name="Input 7 4 2 3 2 3" xfId="31837"/>
    <cellStyle name="Input 7 4 2 3 3" xfId="31838"/>
    <cellStyle name="Input 7 4 2 3 4" xfId="31839"/>
    <cellStyle name="Input 7 4 2 4" xfId="31840"/>
    <cellStyle name="Input 7 4 2 4 2" xfId="31841"/>
    <cellStyle name="Input 7 4 2 4 2 2" xfId="31842"/>
    <cellStyle name="Input 7 4 2 4 2 2 2" xfId="31843"/>
    <cellStyle name="Input 7 4 2 4 2 3" xfId="31844"/>
    <cellStyle name="Input 7 4 2 4 3" xfId="31845"/>
    <cellStyle name="Input 7 4 2 4 4" xfId="31846"/>
    <cellStyle name="Input 7 4 2 5" xfId="31847"/>
    <cellStyle name="Input 7 4 2 5 2" xfId="31848"/>
    <cellStyle name="Input 7 4 2 5 2 2" xfId="31849"/>
    <cellStyle name="Input 7 4 2 5 2 2 2" xfId="31850"/>
    <cellStyle name="Input 7 4 2 5 2 3" xfId="31851"/>
    <cellStyle name="Input 7 4 2 5 3" xfId="31852"/>
    <cellStyle name="Input 7 4 2 5 4" xfId="31853"/>
    <cellStyle name="Input 7 4 2 6" xfId="31854"/>
    <cellStyle name="Input 7 4 2 6 2" xfId="31855"/>
    <cellStyle name="Input 7 4 2 6 2 2" xfId="31856"/>
    <cellStyle name="Input 7 4 2 6 2 2 2" xfId="31857"/>
    <cellStyle name="Input 7 4 2 6 2 3" xfId="31858"/>
    <cellStyle name="Input 7 4 2 6 3" xfId="31859"/>
    <cellStyle name="Input 7 4 2 6 4" xfId="31860"/>
    <cellStyle name="Input 7 4 2 7" xfId="31861"/>
    <cellStyle name="Input 7 4 2 7 2" xfId="31862"/>
    <cellStyle name="Input 7 4 2 7 2 2" xfId="31863"/>
    <cellStyle name="Input 7 4 2 7 3" xfId="31864"/>
    <cellStyle name="Input 7 4 2 8" xfId="31865"/>
    <cellStyle name="Input 7 4 2 9" xfId="31866"/>
    <cellStyle name="Input 7 4 3" xfId="31867"/>
    <cellStyle name="Input 7 4 3 2" xfId="31868"/>
    <cellStyle name="Input 7 4 3 2 2" xfId="31869"/>
    <cellStyle name="Input 7 4 3 2 2 2" xfId="31870"/>
    <cellStyle name="Input 7 4 3 2 2 2 2" xfId="31871"/>
    <cellStyle name="Input 7 4 3 2 2 3" xfId="31872"/>
    <cellStyle name="Input 7 4 3 2 3" xfId="31873"/>
    <cellStyle name="Input 7 4 3 2 4" xfId="31874"/>
    <cellStyle name="Input 7 4 3 3" xfId="31875"/>
    <cellStyle name="Input 7 4 3 3 2" xfId="31876"/>
    <cellStyle name="Input 7 4 3 3 2 2" xfId="31877"/>
    <cellStyle name="Input 7 4 3 3 3" xfId="31878"/>
    <cellStyle name="Input 7 4 3 4" xfId="31879"/>
    <cellStyle name="Input 7 4 3 5" xfId="31880"/>
    <cellStyle name="Input 7 4 4" xfId="31881"/>
    <cellStyle name="Input 7 4 4 2" xfId="31882"/>
    <cellStyle name="Input 7 4 4 2 2" xfId="31883"/>
    <cellStyle name="Input 7 4 4 2 2 2" xfId="31884"/>
    <cellStyle name="Input 7 4 4 2 3" xfId="31885"/>
    <cellStyle name="Input 7 4 4 3" xfId="31886"/>
    <cellStyle name="Input 7 4 4 4" xfId="31887"/>
    <cellStyle name="Input 7 4 5" xfId="31888"/>
    <cellStyle name="Input 7 4 5 2" xfId="31889"/>
    <cellStyle name="Input 7 4 5 2 2" xfId="31890"/>
    <cellStyle name="Input 7 4 5 2 2 2" xfId="31891"/>
    <cellStyle name="Input 7 4 5 2 3" xfId="31892"/>
    <cellStyle name="Input 7 4 5 3" xfId="31893"/>
    <cellStyle name="Input 7 4 5 4" xfId="31894"/>
    <cellStyle name="Input 7 4 6" xfId="31895"/>
    <cellStyle name="Input 7 4 6 2" xfId="31896"/>
    <cellStyle name="Input 7 4 6 2 2" xfId="31897"/>
    <cellStyle name="Input 7 4 6 2 2 2" xfId="31898"/>
    <cellStyle name="Input 7 4 6 2 3" xfId="31899"/>
    <cellStyle name="Input 7 4 6 3" xfId="31900"/>
    <cellStyle name="Input 7 4 6 4" xfId="31901"/>
    <cellStyle name="Input 7 4 7" xfId="31902"/>
    <cellStyle name="Input 7 4 7 2" xfId="31903"/>
    <cellStyle name="Input 7 4 7 2 2" xfId="31904"/>
    <cellStyle name="Input 7 4 7 2 2 2" xfId="31905"/>
    <cellStyle name="Input 7 4 7 2 3" xfId="31906"/>
    <cellStyle name="Input 7 4 7 3" xfId="31907"/>
    <cellStyle name="Input 7 4 7 4" xfId="31908"/>
    <cellStyle name="Input 7 4 8" xfId="31909"/>
    <cellStyle name="Input 7 4 8 2" xfId="31910"/>
    <cellStyle name="Input 7 4 8 2 2" xfId="31911"/>
    <cellStyle name="Input 7 4 8 3" xfId="31912"/>
    <cellStyle name="Input 7 4 9" xfId="31913"/>
    <cellStyle name="Input 7 5" xfId="31914"/>
    <cellStyle name="Input 7 5 10" xfId="31915"/>
    <cellStyle name="Input 7 5 2" xfId="31916"/>
    <cellStyle name="Input 7 5 2 2" xfId="31917"/>
    <cellStyle name="Input 7 5 2 2 2" xfId="31918"/>
    <cellStyle name="Input 7 5 2 2 2 2" xfId="31919"/>
    <cellStyle name="Input 7 5 2 2 2 2 2" xfId="31920"/>
    <cellStyle name="Input 7 5 2 2 2 3" xfId="31921"/>
    <cellStyle name="Input 7 5 2 2 3" xfId="31922"/>
    <cellStyle name="Input 7 5 2 2 4" xfId="31923"/>
    <cellStyle name="Input 7 5 2 3" xfId="31924"/>
    <cellStyle name="Input 7 5 2 3 2" xfId="31925"/>
    <cellStyle name="Input 7 5 2 3 2 2" xfId="31926"/>
    <cellStyle name="Input 7 5 2 3 2 2 2" xfId="31927"/>
    <cellStyle name="Input 7 5 2 3 2 3" xfId="31928"/>
    <cellStyle name="Input 7 5 2 3 3" xfId="31929"/>
    <cellStyle name="Input 7 5 2 3 4" xfId="31930"/>
    <cellStyle name="Input 7 5 2 4" xfId="31931"/>
    <cellStyle name="Input 7 5 2 4 2" xfId="31932"/>
    <cellStyle name="Input 7 5 2 4 2 2" xfId="31933"/>
    <cellStyle name="Input 7 5 2 4 2 2 2" xfId="31934"/>
    <cellStyle name="Input 7 5 2 4 2 3" xfId="31935"/>
    <cellStyle name="Input 7 5 2 4 3" xfId="31936"/>
    <cellStyle name="Input 7 5 2 4 4" xfId="31937"/>
    <cellStyle name="Input 7 5 2 5" xfId="31938"/>
    <cellStyle name="Input 7 5 2 5 2" xfId="31939"/>
    <cellStyle name="Input 7 5 2 5 2 2" xfId="31940"/>
    <cellStyle name="Input 7 5 2 5 2 2 2" xfId="31941"/>
    <cellStyle name="Input 7 5 2 5 2 3" xfId="31942"/>
    <cellStyle name="Input 7 5 2 5 3" xfId="31943"/>
    <cellStyle name="Input 7 5 2 5 4" xfId="31944"/>
    <cellStyle name="Input 7 5 2 6" xfId="31945"/>
    <cellStyle name="Input 7 5 2 6 2" xfId="31946"/>
    <cellStyle name="Input 7 5 2 6 2 2" xfId="31947"/>
    <cellStyle name="Input 7 5 2 6 2 2 2" xfId="31948"/>
    <cellStyle name="Input 7 5 2 6 2 3" xfId="31949"/>
    <cellStyle name="Input 7 5 2 6 3" xfId="31950"/>
    <cellStyle name="Input 7 5 2 6 4" xfId="31951"/>
    <cellStyle name="Input 7 5 2 7" xfId="31952"/>
    <cellStyle name="Input 7 5 2 7 2" xfId="31953"/>
    <cellStyle name="Input 7 5 2 7 2 2" xfId="31954"/>
    <cellStyle name="Input 7 5 2 7 3" xfId="31955"/>
    <cellStyle name="Input 7 5 2 8" xfId="31956"/>
    <cellStyle name="Input 7 5 2 9" xfId="31957"/>
    <cellStyle name="Input 7 5 3" xfId="31958"/>
    <cellStyle name="Input 7 5 3 2" xfId="31959"/>
    <cellStyle name="Input 7 5 3 2 2" xfId="31960"/>
    <cellStyle name="Input 7 5 3 2 2 2" xfId="31961"/>
    <cellStyle name="Input 7 5 3 2 2 2 2" xfId="31962"/>
    <cellStyle name="Input 7 5 3 2 2 3" xfId="31963"/>
    <cellStyle name="Input 7 5 3 2 3" xfId="31964"/>
    <cellStyle name="Input 7 5 3 2 4" xfId="31965"/>
    <cellStyle name="Input 7 5 3 3" xfId="31966"/>
    <cellStyle name="Input 7 5 3 3 2" xfId="31967"/>
    <cellStyle name="Input 7 5 3 3 2 2" xfId="31968"/>
    <cellStyle name="Input 7 5 3 3 3" xfId="31969"/>
    <cellStyle name="Input 7 5 3 4" xfId="31970"/>
    <cellStyle name="Input 7 5 3 5" xfId="31971"/>
    <cellStyle name="Input 7 5 4" xfId="31972"/>
    <cellStyle name="Input 7 5 4 2" xfId="31973"/>
    <cellStyle name="Input 7 5 4 2 2" xfId="31974"/>
    <cellStyle name="Input 7 5 4 2 2 2" xfId="31975"/>
    <cellStyle name="Input 7 5 4 2 3" xfId="31976"/>
    <cellStyle name="Input 7 5 4 3" xfId="31977"/>
    <cellStyle name="Input 7 5 4 4" xfId="31978"/>
    <cellStyle name="Input 7 5 5" xfId="31979"/>
    <cellStyle name="Input 7 5 5 2" xfId="31980"/>
    <cellStyle name="Input 7 5 5 2 2" xfId="31981"/>
    <cellStyle name="Input 7 5 5 2 2 2" xfId="31982"/>
    <cellStyle name="Input 7 5 5 2 3" xfId="31983"/>
    <cellStyle name="Input 7 5 5 3" xfId="31984"/>
    <cellStyle name="Input 7 5 5 4" xfId="31985"/>
    <cellStyle name="Input 7 5 6" xfId="31986"/>
    <cellStyle name="Input 7 5 6 2" xfId="31987"/>
    <cellStyle name="Input 7 5 6 2 2" xfId="31988"/>
    <cellStyle name="Input 7 5 6 2 2 2" xfId="31989"/>
    <cellStyle name="Input 7 5 6 2 3" xfId="31990"/>
    <cellStyle name="Input 7 5 6 3" xfId="31991"/>
    <cellStyle name="Input 7 5 6 4" xfId="31992"/>
    <cellStyle name="Input 7 5 7" xfId="31993"/>
    <cellStyle name="Input 7 5 7 2" xfId="31994"/>
    <cellStyle name="Input 7 5 7 2 2" xfId="31995"/>
    <cellStyle name="Input 7 5 7 2 2 2" xfId="31996"/>
    <cellStyle name="Input 7 5 7 2 3" xfId="31997"/>
    <cellStyle name="Input 7 5 7 3" xfId="31998"/>
    <cellStyle name="Input 7 5 7 4" xfId="31999"/>
    <cellStyle name="Input 7 5 8" xfId="32000"/>
    <cellStyle name="Input 7 5 8 2" xfId="32001"/>
    <cellStyle name="Input 7 5 8 2 2" xfId="32002"/>
    <cellStyle name="Input 7 5 8 3" xfId="32003"/>
    <cellStyle name="Input 7 5 9" xfId="32004"/>
    <cellStyle name="Input 7 6" xfId="32005"/>
    <cellStyle name="Input 7 6 10" xfId="32006"/>
    <cellStyle name="Input 7 6 2" xfId="32007"/>
    <cellStyle name="Input 7 6 2 2" xfId="32008"/>
    <cellStyle name="Input 7 6 2 2 2" xfId="32009"/>
    <cellStyle name="Input 7 6 2 2 2 2" xfId="32010"/>
    <cellStyle name="Input 7 6 2 2 2 2 2" xfId="32011"/>
    <cellStyle name="Input 7 6 2 2 2 3" xfId="32012"/>
    <cellStyle name="Input 7 6 2 2 3" xfId="32013"/>
    <cellStyle name="Input 7 6 2 2 4" xfId="32014"/>
    <cellStyle name="Input 7 6 2 3" xfId="32015"/>
    <cellStyle name="Input 7 6 2 3 2" xfId="32016"/>
    <cellStyle name="Input 7 6 2 3 2 2" xfId="32017"/>
    <cellStyle name="Input 7 6 2 3 2 2 2" xfId="32018"/>
    <cellStyle name="Input 7 6 2 3 2 3" xfId="32019"/>
    <cellStyle name="Input 7 6 2 3 3" xfId="32020"/>
    <cellStyle name="Input 7 6 2 3 4" xfId="32021"/>
    <cellStyle name="Input 7 6 2 4" xfId="32022"/>
    <cellStyle name="Input 7 6 2 4 2" xfId="32023"/>
    <cellStyle name="Input 7 6 2 4 2 2" xfId="32024"/>
    <cellStyle name="Input 7 6 2 4 2 2 2" xfId="32025"/>
    <cellStyle name="Input 7 6 2 4 2 3" xfId="32026"/>
    <cellStyle name="Input 7 6 2 4 3" xfId="32027"/>
    <cellStyle name="Input 7 6 2 4 4" xfId="32028"/>
    <cellStyle name="Input 7 6 2 5" xfId="32029"/>
    <cellStyle name="Input 7 6 2 5 2" xfId="32030"/>
    <cellStyle name="Input 7 6 2 5 2 2" xfId="32031"/>
    <cellStyle name="Input 7 6 2 5 2 2 2" xfId="32032"/>
    <cellStyle name="Input 7 6 2 5 2 3" xfId="32033"/>
    <cellStyle name="Input 7 6 2 5 3" xfId="32034"/>
    <cellStyle name="Input 7 6 2 5 4" xfId="32035"/>
    <cellStyle name="Input 7 6 2 6" xfId="32036"/>
    <cellStyle name="Input 7 6 2 6 2" xfId="32037"/>
    <cellStyle name="Input 7 6 2 6 2 2" xfId="32038"/>
    <cellStyle name="Input 7 6 2 6 2 2 2" xfId="32039"/>
    <cellStyle name="Input 7 6 2 6 2 3" xfId="32040"/>
    <cellStyle name="Input 7 6 2 6 3" xfId="32041"/>
    <cellStyle name="Input 7 6 2 6 4" xfId="32042"/>
    <cellStyle name="Input 7 6 2 7" xfId="32043"/>
    <cellStyle name="Input 7 6 2 7 2" xfId="32044"/>
    <cellStyle name="Input 7 6 2 7 2 2" xfId="32045"/>
    <cellStyle name="Input 7 6 2 7 3" xfId="32046"/>
    <cellStyle name="Input 7 6 2 8" xfId="32047"/>
    <cellStyle name="Input 7 6 2 9" xfId="32048"/>
    <cellStyle name="Input 7 6 3" xfId="32049"/>
    <cellStyle name="Input 7 6 3 2" xfId="32050"/>
    <cellStyle name="Input 7 6 3 2 2" xfId="32051"/>
    <cellStyle name="Input 7 6 3 2 2 2" xfId="32052"/>
    <cellStyle name="Input 7 6 3 2 2 2 2" xfId="32053"/>
    <cellStyle name="Input 7 6 3 2 2 3" xfId="32054"/>
    <cellStyle name="Input 7 6 3 2 3" xfId="32055"/>
    <cellStyle name="Input 7 6 3 2 4" xfId="32056"/>
    <cellStyle name="Input 7 6 3 3" xfId="32057"/>
    <cellStyle name="Input 7 6 3 3 2" xfId="32058"/>
    <cellStyle name="Input 7 6 3 3 2 2" xfId="32059"/>
    <cellStyle name="Input 7 6 3 3 3" xfId="32060"/>
    <cellStyle name="Input 7 6 3 4" xfId="32061"/>
    <cellStyle name="Input 7 6 3 5" xfId="32062"/>
    <cellStyle name="Input 7 6 4" xfId="32063"/>
    <cellStyle name="Input 7 6 4 2" xfId="32064"/>
    <cellStyle name="Input 7 6 4 2 2" xfId="32065"/>
    <cellStyle name="Input 7 6 4 2 2 2" xfId="32066"/>
    <cellStyle name="Input 7 6 4 2 3" xfId="32067"/>
    <cellStyle name="Input 7 6 4 3" xfId="32068"/>
    <cellStyle name="Input 7 6 4 4" xfId="32069"/>
    <cellStyle name="Input 7 6 5" xfId="32070"/>
    <cellStyle name="Input 7 6 5 2" xfId="32071"/>
    <cellStyle name="Input 7 6 5 2 2" xfId="32072"/>
    <cellStyle name="Input 7 6 5 2 2 2" xfId="32073"/>
    <cellStyle name="Input 7 6 5 2 3" xfId="32074"/>
    <cellStyle name="Input 7 6 5 3" xfId="32075"/>
    <cellStyle name="Input 7 6 5 4" xfId="32076"/>
    <cellStyle name="Input 7 6 6" xfId="32077"/>
    <cellStyle name="Input 7 6 6 2" xfId="32078"/>
    <cellStyle name="Input 7 6 6 2 2" xfId="32079"/>
    <cellStyle name="Input 7 6 6 2 2 2" xfId="32080"/>
    <cellStyle name="Input 7 6 6 2 3" xfId="32081"/>
    <cellStyle name="Input 7 6 6 3" xfId="32082"/>
    <cellStyle name="Input 7 6 6 4" xfId="32083"/>
    <cellStyle name="Input 7 6 7" xfId="32084"/>
    <cellStyle name="Input 7 6 7 2" xfId="32085"/>
    <cellStyle name="Input 7 6 7 2 2" xfId="32086"/>
    <cellStyle name="Input 7 6 7 2 2 2" xfId="32087"/>
    <cellStyle name="Input 7 6 7 2 3" xfId="32088"/>
    <cellStyle name="Input 7 6 7 3" xfId="32089"/>
    <cellStyle name="Input 7 6 7 4" xfId="32090"/>
    <cellStyle name="Input 7 6 8" xfId="32091"/>
    <cellStyle name="Input 7 6 8 2" xfId="32092"/>
    <cellStyle name="Input 7 6 8 2 2" xfId="32093"/>
    <cellStyle name="Input 7 6 8 3" xfId="32094"/>
    <cellStyle name="Input 7 6 9" xfId="32095"/>
    <cellStyle name="Input 7 7" xfId="32096"/>
    <cellStyle name="Input 7 7 10" xfId="32097"/>
    <cellStyle name="Input 7 7 2" xfId="32098"/>
    <cellStyle name="Input 7 7 2 2" xfId="32099"/>
    <cellStyle name="Input 7 7 2 2 2" xfId="32100"/>
    <cellStyle name="Input 7 7 2 2 2 2" xfId="32101"/>
    <cellStyle name="Input 7 7 2 2 2 2 2" xfId="32102"/>
    <cellStyle name="Input 7 7 2 2 2 3" xfId="32103"/>
    <cellStyle name="Input 7 7 2 2 3" xfId="32104"/>
    <cellStyle name="Input 7 7 2 2 4" xfId="32105"/>
    <cellStyle name="Input 7 7 2 3" xfId="32106"/>
    <cellStyle name="Input 7 7 2 3 2" xfId="32107"/>
    <cellStyle name="Input 7 7 2 3 2 2" xfId="32108"/>
    <cellStyle name="Input 7 7 2 3 2 2 2" xfId="32109"/>
    <cellStyle name="Input 7 7 2 3 2 3" xfId="32110"/>
    <cellStyle name="Input 7 7 2 3 3" xfId="32111"/>
    <cellStyle name="Input 7 7 2 3 4" xfId="32112"/>
    <cellStyle name="Input 7 7 2 4" xfId="32113"/>
    <cellStyle name="Input 7 7 2 4 2" xfId="32114"/>
    <cellStyle name="Input 7 7 2 4 2 2" xfId="32115"/>
    <cellStyle name="Input 7 7 2 4 2 2 2" xfId="32116"/>
    <cellStyle name="Input 7 7 2 4 2 3" xfId="32117"/>
    <cellStyle name="Input 7 7 2 4 3" xfId="32118"/>
    <cellStyle name="Input 7 7 2 4 4" xfId="32119"/>
    <cellStyle name="Input 7 7 2 5" xfId="32120"/>
    <cellStyle name="Input 7 7 2 5 2" xfId="32121"/>
    <cellStyle name="Input 7 7 2 5 2 2" xfId="32122"/>
    <cellStyle name="Input 7 7 2 5 2 2 2" xfId="32123"/>
    <cellStyle name="Input 7 7 2 5 2 3" xfId="32124"/>
    <cellStyle name="Input 7 7 2 5 3" xfId="32125"/>
    <cellStyle name="Input 7 7 2 5 4" xfId="32126"/>
    <cellStyle name="Input 7 7 2 6" xfId="32127"/>
    <cellStyle name="Input 7 7 2 6 2" xfId="32128"/>
    <cellStyle name="Input 7 7 2 6 2 2" xfId="32129"/>
    <cellStyle name="Input 7 7 2 6 2 2 2" xfId="32130"/>
    <cellStyle name="Input 7 7 2 6 2 3" xfId="32131"/>
    <cellStyle name="Input 7 7 2 6 3" xfId="32132"/>
    <cellStyle name="Input 7 7 2 6 4" xfId="32133"/>
    <cellStyle name="Input 7 7 2 7" xfId="32134"/>
    <cellStyle name="Input 7 7 2 7 2" xfId="32135"/>
    <cellStyle name="Input 7 7 2 7 2 2" xfId="32136"/>
    <cellStyle name="Input 7 7 2 7 3" xfId="32137"/>
    <cellStyle name="Input 7 7 2 8" xfId="32138"/>
    <cellStyle name="Input 7 7 2 9" xfId="32139"/>
    <cellStyle name="Input 7 7 3" xfId="32140"/>
    <cellStyle name="Input 7 7 3 2" xfId="32141"/>
    <cellStyle name="Input 7 7 3 2 2" xfId="32142"/>
    <cellStyle name="Input 7 7 3 2 2 2" xfId="32143"/>
    <cellStyle name="Input 7 7 3 2 2 2 2" xfId="32144"/>
    <cellStyle name="Input 7 7 3 2 2 3" xfId="32145"/>
    <cellStyle name="Input 7 7 3 2 3" xfId="32146"/>
    <cellStyle name="Input 7 7 3 2 4" xfId="32147"/>
    <cellStyle name="Input 7 7 3 3" xfId="32148"/>
    <cellStyle name="Input 7 7 3 3 2" xfId="32149"/>
    <cellStyle name="Input 7 7 3 3 2 2" xfId="32150"/>
    <cellStyle name="Input 7 7 3 3 3" xfId="32151"/>
    <cellStyle name="Input 7 7 3 4" xfId="32152"/>
    <cellStyle name="Input 7 7 3 5" xfId="32153"/>
    <cellStyle name="Input 7 7 4" xfId="32154"/>
    <cellStyle name="Input 7 7 4 2" xfId="32155"/>
    <cellStyle name="Input 7 7 4 2 2" xfId="32156"/>
    <cellStyle name="Input 7 7 4 2 2 2" xfId="32157"/>
    <cellStyle name="Input 7 7 4 2 3" xfId="32158"/>
    <cellStyle name="Input 7 7 4 3" xfId="32159"/>
    <cellStyle name="Input 7 7 4 4" xfId="32160"/>
    <cellStyle name="Input 7 7 5" xfId="32161"/>
    <cellStyle name="Input 7 7 5 2" xfId="32162"/>
    <cellStyle name="Input 7 7 5 2 2" xfId="32163"/>
    <cellStyle name="Input 7 7 5 2 2 2" xfId="32164"/>
    <cellStyle name="Input 7 7 5 2 3" xfId="32165"/>
    <cellStyle name="Input 7 7 5 3" xfId="32166"/>
    <cellStyle name="Input 7 7 5 4" xfId="32167"/>
    <cellStyle name="Input 7 7 6" xfId="32168"/>
    <cellStyle name="Input 7 7 6 2" xfId="32169"/>
    <cellStyle name="Input 7 7 6 2 2" xfId="32170"/>
    <cellStyle name="Input 7 7 6 2 2 2" xfId="32171"/>
    <cellStyle name="Input 7 7 6 2 3" xfId="32172"/>
    <cellStyle name="Input 7 7 6 3" xfId="32173"/>
    <cellStyle name="Input 7 7 6 4" xfId="32174"/>
    <cellStyle name="Input 7 7 7" xfId="32175"/>
    <cellStyle name="Input 7 7 7 2" xfId="32176"/>
    <cellStyle name="Input 7 7 7 2 2" xfId="32177"/>
    <cellStyle name="Input 7 7 7 2 2 2" xfId="32178"/>
    <cellStyle name="Input 7 7 7 2 3" xfId="32179"/>
    <cellStyle name="Input 7 7 7 3" xfId="32180"/>
    <cellStyle name="Input 7 7 7 4" xfId="32181"/>
    <cellStyle name="Input 7 7 8" xfId="32182"/>
    <cellStyle name="Input 7 7 8 2" xfId="32183"/>
    <cellStyle name="Input 7 7 8 2 2" xfId="32184"/>
    <cellStyle name="Input 7 7 8 3" xfId="32185"/>
    <cellStyle name="Input 7 7 9" xfId="32186"/>
    <cellStyle name="Input 7 8" xfId="32187"/>
    <cellStyle name="Input 7 8 10" xfId="32188"/>
    <cellStyle name="Input 7 8 2" xfId="32189"/>
    <cellStyle name="Input 7 8 2 2" xfId="32190"/>
    <cellStyle name="Input 7 8 2 2 2" xfId="32191"/>
    <cellStyle name="Input 7 8 2 2 2 2" xfId="32192"/>
    <cellStyle name="Input 7 8 2 2 2 2 2" xfId="32193"/>
    <cellStyle name="Input 7 8 2 2 2 3" xfId="32194"/>
    <cellStyle name="Input 7 8 2 2 3" xfId="32195"/>
    <cellStyle name="Input 7 8 2 2 4" xfId="32196"/>
    <cellStyle name="Input 7 8 2 3" xfId="32197"/>
    <cellStyle name="Input 7 8 2 3 2" xfId="32198"/>
    <cellStyle name="Input 7 8 2 3 2 2" xfId="32199"/>
    <cellStyle name="Input 7 8 2 3 2 2 2" xfId="32200"/>
    <cellStyle name="Input 7 8 2 3 2 3" xfId="32201"/>
    <cellStyle name="Input 7 8 2 3 3" xfId="32202"/>
    <cellStyle name="Input 7 8 2 3 4" xfId="32203"/>
    <cellStyle name="Input 7 8 2 4" xfId="32204"/>
    <cellStyle name="Input 7 8 2 4 2" xfId="32205"/>
    <cellStyle name="Input 7 8 2 4 2 2" xfId="32206"/>
    <cellStyle name="Input 7 8 2 4 2 2 2" xfId="32207"/>
    <cellStyle name="Input 7 8 2 4 2 3" xfId="32208"/>
    <cellStyle name="Input 7 8 2 4 3" xfId="32209"/>
    <cellStyle name="Input 7 8 2 4 4" xfId="32210"/>
    <cellStyle name="Input 7 8 2 5" xfId="32211"/>
    <cellStyle name="Input 7 8 2 5 2" xfId="32212"/>
    <cellStyle name="Input 7 8 2 5 2 2" xfId="32213"/>
    <cellStyle name="Input 7 8 2 5 2 2 2" xfId="32214"/>
    <cellStyle name="Input 7 8 2 5 2 3" xfId="32215"/>
    <cellStyle name="Input 7 8 2 5 3" xfId="32216"/>
    <cellStyle name="Input 7 8 2 5 4" xfId="32217"/>
    <cellStyle name="Input 7 8 2 6" xfId="32218"/>
    <cellStyle name="Input 7 8 2 6 2" xfId="32219"/>
    <cellStyle name="Input 7 8 2 6 2 2" xfId="32220"/>
    <cellStyle name="Input 7 8 2 6 2 2 2" xfId="32221"/>
    <cellStyle name="Input 7 8 2 6 2 3" xfId="32222"/>
    <cellStyle name="Input 7 8 2 6 3" xfId="32223"/>
    <cellStyle name="Input 7 8 2 6 4" xfId="32224"/>
    <cellStyle name="Input 7 8 2 7" xfId="32225"/>
    <cellStyle name="Input 7 8 2 7 2" xfId="32226"/>
    <cellStyle name="Input 7 8 2 7 2 2" xfId="32227"/>
    <cellStyle name="Input 7 8 2 7 3" xfId="32228"/>
    <cellStyle name="Input 7 8 2 8" xfId="32229"/>
    <cellStyle name="Input 7 8 2 9" xfId="32230"/>
    <cellStyle name="Input 7 8 3" xfId="32231"/>
    <cellStyle name="Input 7 8 3 2" xfId="32232"/>
    <cellStyle name="Input 7 8 3 2 2" xfId="32233"/>
    <cellStyle name="Input 7 8 3 2 2 2" xfId="32234"/>
    <cellStyle name="Input 7 8 3 2 2 2 2" xfId="32235"/>
    <cellStyle name="Input 7 8 3 2 2 3" xfId="32236"/>
    <cellStyle name="Input 7 8 3 2 3" xfId="32237"/>
    <cellStyle name="Input 7 8 3 2 4" xfId="32238"/>
    <cellStyle name="Input 7 8 3 3" xfId="32239"/>
    <cellStyle name="Input 7 8 3 3 2" xfId="32240"/>
    <cellStyle name="Input 7 8 3 3 2 2" xfId="32241"/>
    <cellStyle name="Input 7 8 3 3 3" xfId="32242"/>
    <cellStyle name="Input 7 8 3 4" xfId="32243"/>
    <cellStyle name="Input 7 8 3 5" xfId="32244"/>
    <cellStyle name="Input 7 8 4" xfId="32245"/>
    <cellStyle name="Input 7 8 4 2" xfId="32246"/>
    <cellStyle name="Input 7 8 4 2 2" xfId="32247"/>
    <cellStyle name="Input 7 8 4 2 2 2" xfId="32248"/>
    <cellStyle name="Input 7 8 4 2 3" xfId="32249"/>
    <cellStyle name="Input 7 8 4 3" xfId="32250"/>
    <cellStyle name="Input 7 8 4 4" xfId="32251"/>
    <cellStyle name="Input 7 8 5" xfId="32252"/>
    <cellStyle name="Input 7 8 5 2" xfId="32253"/>
    <cellStyle name="Input 7 8 5 2 2" xfId="32254"/>
    <cellStyle name="Input 7 8 5 2 2 2" xfId="32255"/>
    <cellStyle name="Input 7 8 5 2 3" xfId="32256"/>
    <cellStyle name="Input 7 8 5 3" xfId="32257"/>
    <cellStyle name="Input 7 8 5 4" xfId="32258"/>
    <cellStyle name="Input 7 8 6" xfId="32259"/>
    <cellStyle name="Input 7 8 6 2" xfId="32260"/>
    <cellStyle name="Input 7 8 6 2 2" xfId="32261"/>
    <cellStyle name="Input 7 8 6 2 2 2" xfId="32262"/>
    <cellStyle name="Input 7 8 6 2 3" xfId="32263"/>
    <cellStyle name="Input 7 8 6 3" xfId="32264"/>
    <cellStyle name="Input 7 8 6 4" xfId="32265"/>
    <cellStyle name="Input 7 8 7" xfId="32266"/>
    <cellStyle name="Input 7 8 7 2" xfId="32267"/>
    <cellStyle name="Input 7 8 7 2 2" xfId="32268"/>
    <cellStyle name="Input 7 8 7 2 2 2" xfId="32269"/>
    <cellStyle name="Input 7 8 7 2 3" xfId="32270"/>
    <cellStyle name="Input 7 8 7 3" xfId="32271"/>
    <cellStyle name="Input 7 8 7 4" xfId="32272"/>
    <cellStyle name="Input 7 8 8" xfId="32273"/>
    <cellStyle name="Input 7 8 8 2" xfId="32274"/>
    <cellStyle name="Input 7 8 8 2 2" xfId="32275"/>
    <cellStyle name="Input 7 8 8 3" xfId="32276"/>
    <cellStyle name="Input 7 8 9" xfId="32277"/>
    <cellStyle name="Input 7 9" xfId="32278"/>
    <cellStyle name="Input 7 9 2" xfId="32279"/>
    <cellStyle name="Input 7 9 2 2" xfId="32280"/>
    <cellStyle name="Input 7 9 2 2 2" xfId="32281"/>
    <cellStyle name="Input 7 9 2 2 2 2" xfId="32282"/>
    <cellStyle name="Input 7 9 2 2 3" xfId="32283"/>
    <cellStyle name="Input 7 9 2 3" xfId="32284"/>
    <cellStyle name="Input 7 9 2 4" xfId="32285"/>
    <cellStyle name="Input 7 9 3" xfId="32286"/>
    <cellStyle name="Input 7 9 3 2" xfId="32287"/>
    <cellStyle name="Input 7 9 3 2 2" xfId="32288"/>
    <cellStyle name="Input 7 9 3 2 2 2" xfId="32289"/>
    <cellStyle name="Input 7 9 3 2 3" xfId="32290"/>
    <cellStyle name="Input 7 9 3 3" xfId="32291"/>
    <cellStyle name="Input 7 9 3 4" xfId="32292"/>
    <cellStyle name="Input 7 9 4" xfId="32293"/>
    <cellStyle name="Input 7 9 4 2" xfId="32294"/>
    <cellStyle name="Input 7 9 4 2 2" xfId="32295"/>
    <cellStyle name="Input 7 9 4 2 2 2" xfId="32296"/>
    <cellStyle name="Input 7 9 4 2 3" xfId="32297"/>
    <cellStyle name="Input 7 9 4 3" xfId="32298"/>
    <cellStyle name="Input 7 9 4 4" xfId="32299"/>
    <cellStyle name="Input 7 9 5" xfId="32300"/>
    <cellStyle name="Input 7 9 5 2" xfId="32301"/>
    <cellStyle name="Input 7 9 5 2 2" xfId="32302"/>
    <cellStyle name="Input 7 9 5 2 2 2" xfId="32303"/>
    <cellStyle name="Input 7 9 5 2 3" xfId="32304"/>
    <cellStyle name="Input 7 9 5 3" xfId="32305"/>
    <cellStyle name="Input 7 9 5 4" xfId="32306"/>
    <cellStyle name="Input 7 9 6" xfId="32307"/>
    <cellStyle name="Input 7 9 6 2" xfId="32308"/>
    <cellStyle name="Input 7 9 6 2 2" xfId="32309"/>
    <cellStyle name="Input 7 9 6 2 2 2" xfId="32310"/>
    <cellStyle name="Input 7 9 6 2 3" xfId="32311"/>
    <cellStyle name="Input 7 9 6 3" xfId="32312"/>
    <cellStyle name="Input 7 9 6 4" xfId="32313"/>
    <cellStyle name="Input 7 9 7" xfId="32314"/>
    <cellStyle name="Input 7 9 7 2" xfId="32315"/>
    <cellStyle name="Input 7 9 7 2 2" xfId="32316"/>
    <cellStyle name="Input 7 9 7 3" xfId="32317"/>
    <cellStyle name="Input 7 9 8" xfId="32318"/>
    <cellStyle name="Input 7 9 9" xfId="32319"/>
    <cellStyle name="Input 7_Subsidy" xfId="32320"/>
    <cellStyle name="Input 8" xfId="32321"/>
    <cellStyle name="Input 8 10" xfId="32322"/>
    <cellStyle name="Input 8 10 2" xfId="32323"/>
    <cellStyle name="Input 8 10 2 2" xfId="32324"/>
    <cellStyle name="Input 8 10 2 2 2" xfId="32325"/>
    <cellStyle name="Input 8 10 2 2 2 2" xfId="32326"/>
    <cellStyle name="Input 8 10 2 2 3" xfId="32327"/>
    <cellStyle name="Input 8 10 2 3" xfId="32328"/>
    <cellStyle name="Input 8 10 2 4" xfId="32329"/>
    <cellStyle name="Input 8 10 3" xfId="32330"/>
    <cellStyle name="Input 8 10 3 2" xfId="32331"/>
    <cellStyle name="Input 8 10 3 2 2" xfId="32332"/>
    <cellStyle name="Input 8 10 3 3" xfId="32333"/>
    <cellStyle name="Input 8 10 4" xfId="32334"/>
    <cellStyle name="Input 8 10 5" xfId="32335"/>
    <cellStyle name="Input 8 11" xfId="32336"/>
    <cellStyle name="Input 8 11 2" xfId="32337"/>
    <cellStyle name="Input 8 11 2 2" xfId="32338"/>
    <cellStyle name="Input 8 11 2 2 2" xfId="32339"/>
    <cellStyle name="Input 8 11 2 3" xfId="32340"/>
    <cellStyle name="Input 8 11 3" xfId="32341"/>
    <cellStyle name="Input 8 11 4" xfId="32342"/>
    <cellStyle name="Input 8 12" xfId="32343"/>
    <cellStyle name="Input 8 12 2" xfId="32344"/>
    <cellStyle name="Input 8 12 2 2" xfId="32345"/>
    <cellStyle name="Input 8 12 2 2 2" xfId="32346"/>
    <cellStyle name="Input 8 12 2 3" xfId="32347"/>
    <cellStyle name="Input 8 12 3" xfId="32348"/>
    <cellStyle name="Input 8 12 4" xfId="32349"/>
    <cellStyle name="Input 8 13" xfId="32350"/>
    <cellStyle name="Input 8 13 2" xfId="32351"/>
    <cellStyle name="Input 8 13 2 2" xfId="32352"/>
    <cellStyle name="Input 8 13 2 2 2" xfId="32353"/>
    <cellStyle name="Input 8 13 2 3" xfId="32354"/>
    <cellStyle name="Input 8 13 3" xfId="32355"/>
    <cellStyle name="Input 8 13 4" xfId="32356"/>
    <cellStyle name="Input 8 14" xfId="32357"/>
    <cellStyle name="Input 8 14 2" xfId="32358"/>
    <cellStyle name="Input 8 14 2 2" xfId="32359"/>
    <cellStyle name="Input 8 14 2 2 2" xfId="32360"/>
    <cellStyle name="Input 8 14 2 3" xfId="32361"/>
    <cellStyle name="Input 8 14 3" xfId="32362"/>
    <cellStyle name="Input 8 14 4" xfId="32363"/>
    <cellStyle name="Input 8 15" xfId="32364"/>
    <cellStyle name="Input 8 15 2" xfId="32365"/>
    <cellStyle name="Input 8 15 2 2" xfId="32366"/>
    <cellStyle name="Input 8 15 2 2 2" xfId="32367"/>
    <cellStyle name="Input 8 15 2 3" xfId="32368"/>
    <cellStyle name="Input 8 15 3" xfId="32369"/>
    <cellStyle name="Input 8 16" xfId="32370"/>
    <cellStyle name="Input 8 16 2" xfId="32371"/>
    <cellStyle name="Input 8 16 2 2" xfId="32372"/>
    <cellStyle name="Input 8 16 3" xfId="32373"/>
    <cellStyle name="Input 8 17" xfId="32374"/>
    <cellStyle name="Input 8 18" xfId="32375"/>
    <cellStyle name="Input 8 2" xfId="32376"/>
    <cellStyle name="Input 8 2 10" xfId="32377"/>
    <cellStyle name="Input 8 2 11" xfId="32378"/>
    <cellStyle name="Input 8 2 2" xfId="32379"/>
    <cellStyle name="Input 8 2 2 10" xfId="32380"/>
    <cellStyle name="Input 8 2 2 2" xfId="32381"/>
    <cellStyle name="Input 8 2 2 2 2" xfId="32382"/>
    <cellStyle name="Input 8 2 2 2 2 2" xfId="32383"/>
    <cellStyle name="Input 8 2 2 2 2 2 2" xfId="32384"/>
    <cellStyle name="Input 8 2 2 2 2 2 2 2" xfId="32385"/>
    <cellStyle name="Input 8 2 2 2 2 2 3" xfId="32386"/>
    <cellStyle name="Input 8 2 2 2 2 3" xfId="32387"/>
    <cellStyle name="Input 8 2 2 2 2 4" xfId="32388"/>
    <cellStyle name="Input 8 2 2 2 3" xfId="32389"/>
    <cellStyle name="Input 8 2 2 2 3 2" xfId="32390"/>
    <cellStyle name="Input 8 2 2 2 3 2 2" xfId="32391"/>
    <cellStyle name="Input 8 2 2 2 3 2 2 2" xfId="32392"/>
    <cellStyle name="Input 8 2 2 2 3 2 3" xfId="32393"/>
    <cellStyle name="Input 8 2 2 2 3 3" xfId="32394"/>
    <cellStyle name="Input 8 2 2 2 3 4" xfId="32395"/>
    <cellStyle name="Input 8 2 2 2 4" xfId="32396"/>
    <cellStyle name="Input 8 2 2 2 4 2" xfId="32397"/>
    <cellStyle name="Input 8 2 2 2 4 2 2" xfId="32398"/>
    <cellStyle name="Input 8 2 2 2 4 2 2 2" xfId="32399"/>
    <cellStyle name="Input 8 2 2 2 4 2 3" xfId="32400"/>
    <cellStyle name="Input 8 2 2 2 4 3" xfId="32401"/>
    <cellStyle name="Input 8 2 2 2 4 4" xfId="32402"/>
    <cellStyle name="Input 8 2 2 2 5" xfId="32403"/>
    <cellStyle name="Input 8 2 2 2 5 2" xfId="32404"/>
    <cellStyle name="Input 8 2 2 2 5 2 2" xfId="32405"/>
    <cellStyle name="Input 8 2 2 2 5 2 2 2" xfId="32406"/>
    <cellStyle name="Input 8 2 2 2 5 2 3" xfId="32407"/>
    <cellStyle name="Input 8 2 2 2 5 3" xfId="32408"/>
    <cellStyle name="Input 8 2 2 2 5 4" xfId="32409"/>
    <cellStyle name="Input 8 2 2 2 6" xfId="32410"/>
    <cellStyle name="Input 8 2 2 2 6 2" xfId="32411"/>
    <cellStyle name="Input 8 2 2 2 6 2 2" xfId="32412"/>
    <cellStyle name="Input 8 2 2 2 6 2 2 2" xfId="32413"/>
    <cellStyle name="Input 8 2 2 2 6 2 3" xfId="32414"/>
    <cellStyle name="Input 8 2 2 2 6 3" xfId="32415"/>
    <cellStyle name="Input 8 2 2 2 6 4" xfId="32416"/>
    <cellStyle name="Input 8 2 2 2 7" xfId="32417"/>
    <cellStyle name="Input 8 2 2 2 7 2" xfId="32418"/>
    <cellStyle name="Input 8 2 2 2 7 2 2" xfId="32419"/>
    <cellStyle name="Input 8 2 2 2 7 3" xfId="32420"/>
    <cellStyle name="Input 8 2 2 2 8" xfId="32421"/>
    <cellStyle name="Input 8 2 2 2 9" xfId="32422"/>
    <cellStyle name="Input 8 2 2 3" xfId="32423"/>
    <cellStyle name="Input 8 2 2 3 2" xfId="32424"/>
    <cellStyle name="Input 8 2 2 3 2 2" xfId="32425"/>
    <cellStyle name="Input 8 2 2 3 2 2 2" xfId="32426"/>
    <cellStyle name="Input 8 2 2 3 2 2 2 2" xfId="32427"/>
    <cellStyle name="Input 8 2 2 3 2 2 3" xfId="32428"/>
    <cellStyle name="Input 8 2 2 3 2 3" xfId="32429"/>
    <cellStyle name="Input 8 2 2 3 2 4" xfId="32430"/>
    <cellStyle name="Input 8 2 2 3 3" xfId="32431"/>
    <cellStyle name="Input 8 2 2 3 3 2" xfId="32432"/>
    <cellStyle name="Input 8 2 2 3 3 2 2" xfId="32433"/>
    <cellStyle name="Input 8 2 2 3 3 3" xfId="32434"/>
    <cellStyle name="Input 8 2 2 3 4" xfId="32435"/>
    <cellStyle name="Input 8 2 2 3 5" xfId="32436"/>
    <cellStyle name="Input 8 2 2 4" xfId="32437"/>
    <cellStyle name="Input 8 2 2 4 2" xfId="32438"/>
    <cellStyle name="Input 8 2 2 4 2 2" xfId="32439"/>
    <cellStyle name="Input 8 2 2 4 2 2 2" xfId="32440"/>
    <cellStyle name="Input 8 2 2 4 2 3" xfId="32441"/>
    <cellStyle name="Input 8 2 2 4 3" xfId="32442"/>
    <cellStyle name="Input 8 2 2 4 4" xfId="32443"/>
    <cellStyle name="Input 8 2 2 5" xfId="32444"/>
    <cellStyle name="Input 8 2 2 5 2" xfId="32445"/>
    <cellStyle name="Input 8 2 2 5 2 2" xfId="32446"/>
    <cellStyle name="Input 8 2 2 5 2 2 2" xfId="32447"/>
    <cellStyle name="Input 8 2 2 5 2 3" xfId="32448"/>
    <cellStyle name="Input 8 2 2 5 3" xfId="32449"/>
    <cellStyle name="Input 8 2 2 5 4" xfId="32450"/>
    <cellStyle name="Input 8 2 2 6" xfId="32451"/>
    <cellStyle name="Input 8 2 2 6 2" xfId="32452"/>
    <cellStyle name="Input 8 2 2 6 2 2" xfId="32453"/>
    <cellStyle name="Input 8 2 2 6 2 2 2" xfId="32454"/>
    <cellStyle name="Input 8 2 2 6 2 3" xfId="32455"/>
    <cellStyle name="Input 8 2 2 6 3" xfId="32456"/>
    <cellStyle name="Input 8 2 2 6 4" xfId="32457"/>
    <cellStyle name="Input 8 2 2 7" xfId="32458"/>
    <cellStyle name="Input 8 2 2 7 2" xfId="32459"/>
    <cellStyle name="Input 8 2 2 7 2 2" xfId="32460"/>
    <cellStyle name="Input 8 2 2 7 2 2 2" xfId="32461"/>
    <cellStyle name="Input 8 2 2 7 2 3" xfId="32462"/>
    <cellStyle name="Input 8 2 2 7 3" xfId="32463"/>
    <cellStyle name="Input 8 2 2 7 4" xfId="32464"/>
    <cellStyle name="Input 8 2 2 8" xfId="32465"/>
    <cellStyle name="Input 8 2 2 8 2" xfId="32466"/>
    <cellStyle name="Input 8 2 2 8 2 2" xfId="32467"/>
    <cellStyle name="Input 8 2 2 8 3" xfId="32468"/>
    <cellStyle name="Input 8 2 2 9" xfId="32469"/>
    <cellStyle name="Input 8 2 3" xfId="32470"/>
    <cellStyle name="Input 8 2 3 2" xfId="32471"/>
    <cellStyle name="Input 8 2 3 2 2" xfId="32472"/>
    <cellStyle name="Input 8 2 3 2 2 2" xfId="32473"/>
    <cellStyle name="Input 8 2 3 2 2 2 2" xfId="32474"/>
    <cellStyle name="Input 8 2 3 2 2 3" xfId="32475"/>
    <cellStyle name="Input 8 2 3 2 3" xfId="32476"/>
    <cellStyle name="Input 8 2 3 2 4" xfId="32477"/>
    <cellStyle name="Input 8 2 3 3" xfId="32478"/>
    <cellStyle name="Input 8 2 3 3 2" xfId="32479"/>
    <cellStyle name="Input 8 2 3 3 2 2" xfId="32480"/>
    <cellStyle name="Input 8 2 3 3 2 2 2" xfId="32481"/>
    <cellStyle name="Input 8 2 3 3 2 3" xfId="32482"/>
    <cellStyle name="Input 8 2 3 3 3" xfId="32483"/>
    <cellStyle name="Input 8 2 3 3 4" xfId="32484"/>
    <cellStyle name="Input 8 2 3 4" xfId="32485"/>
    <cellStyle name="Input 8 2 3 4 2" xfId="32486"/>
    <cellStyle name="Input 8 2 3 4 2 2" xfId="32487"/>
    <cellStyle name="Input 8 2 3 4 2 2 2" xfId="32488"/>
    <cellStyle name="Input 8 2 3 4 2 3" xfId="32489"/>
    <cellStyle name="Input 8 2 3 4 3" xfId="32490"/>
    <cellStyle name="Input 8 2 3 4 4" xfId="32491"/>
    <cellStyle name="Input 8 2 3 5" xfId="32492"/>
    <cellStyle name="Input 8 2 3 5 2" xfId="32493"/>
    <cellStyle name="Input 8 2 3 5 2 2" xfId="32494"/>
    <cellStyle name="Input 8 2 3 5 2 2 2" xfId="32495"/>
    <cellStyle name="Input 8 2 3 5 2 3" xfId="32496"/>
    <cellStyle name="Input 8 2 3 5 3" xfId="32497"/>
    <cellStyle name="Input 8 2 3 5 4" xfId="32498"/>
    <cellStyle name="Input 8 2 3 6" xfId="32499"/>
    <cellStyle name="Input 8 2 3 6 2" xfId="32500"/>
    <cellStyle name="Input 8 2 3 6 2 2" xfId="32501"/>
    <cellStyle name="Input 8 2 3 6 2 2 2" xfId="32502"/>
    <cellStyle name="Input 8 2 3 6 2 3" xfId="32503"/>
    <cellStyle name="Input 8 2 3 6 3" xfId="32504"/>
    <cellStyle name="Input 8 2 3 6 4" xfId="32505"/>
    <cellStyle name="Input 8 2 3 7" xfId="32506"/>
    <cellStyle name="Input 8 2 3 7 2" xfId="32507"/>
    <cellStyle name="Input 8 2 3 7 2 2" xfId="32508"/>
    <cellStyle name="Input 8 2 3 7 3" xfId="32509"/>
    <cellStyle name="Input 8 2 3 8" xfId="32510"/>
    <cellStyle name="Input 8 2 3 9" xfId="32511"/>
    <cellStyle name="Input 8 2 4" xfId="32512"/>
    <cellStyle name="Input 8 2 4 2" xfId="32513"/>
    <cellStyle name="Input 8 2 4 2 2" xfId="32514"/>
    <cellStyle name="Input 8 2 4 2 2 2" xfId="32515"/>
    <cellStyle name="Input 8 2 4 2 2 2 2" xfId="32516"/>
    <cellStyle name="Input 8 2 4 2 2 3" xfId="32517"/>
    <cellStyle name="Input 8 2 4 2 3" xfId="32518"/>
    <cellStyle name="Input 8 2 4 2 4" xfId="32519"/>
    <cellStyle name="Input 8 2 4 3" xfId="32520"/>
    <cellStyle name="Input 8 2 4 3 2" xfId="32521"/>
    <cellStyle name="Input 8 2 4 3 2 2" xfId="32522"/>
    <cellStyle name="Input 8 2 4 3 3" xfId="32523"/>
    <cellStyle name="Input 8 2 4 4" xfId="32524"/>
    <cellStyle name="Input 8 2 4 5" xfId="32525"/>
    <cellStyle name="Input 8 2 5" xfId="32526"/>
    <cellStyle name="Input 8 2 5 2" xfId="32527"/>
    <cellStyle name="Input 8 2 5 2 2" xfId="32528"/>
    <cellStyle name="Input 8 2 5 2 2 2" xfId="32529"/>
    <cellStyle name="Input 8 2 5 2 3" xfId="32530"/>
    <cellStyle name="Input 8 2 5 3" xfId="32531"/>
    <cellStyle name="Input 8 2 5 4" xfId="32532"/>
    <cellStyle name="Input 8 2 6" xfId="32533"/>
    <cellStyle name="Input 8 2 6 2" xfId="32534"/>
    <cellStyle name="Input 8 2 6 2 2" xfId="32535"/>
    <cellStyle name="Input 8 2 6 2 2 2" xfId="32536"/>
    <cellStyle name="Input 8 2 6 2 3" xfId="32537"/>
    <cellStyle name="Input 8 2 6 3" xfId="32538"/>
    <cellStyle name="Input 8 2 6 4" xfId="32539"/>
    <cellStyle name="Input 8 2 7" xfId="32540"/>
    <cellStyle name="Input 8 2 7 2" xfId="32541"/>
    <cellStyle name="Input 8 2 7 2 2" xfId="32542"/>
    <cellStyle name="Input 8 2 7 2 2 2" xfId="32543"/>
    <cellStyle name="Input 8 2 7 2 3" xfId="32544"/>
    <cellStyle name="Input 8 2 7 3" xfId="32545"/>
    <cellStyle name="Input 8 2 7 4" xfId="32546"/>
    <cellStyle name="Input 8 2 8" xfId="32547"/>
    <cellStyle name="Input 8 2 8 2" xfId="32548"/>
    <cellStyle name="Input 8 2 8 2 2" xfId="32549"/>
    <cellStyle name="Input 8 2 8 2 2 2" xfId="32550"/>
    <cellStyle name="Input 8 2 8 2 3" xfId="32551"/>
    <cellStyle name="Input 8 2 8 3" xfId="32552"/>
    <cellStyle name="Input 8 2 8 4" xfId="32553"/>
    <cellStyle name="Input 8 2 9" xfId="32554"/>
    <cellStyle name="Input 8 2 9 2" xfId="32555"/>
    <cellStyle name="Input 8 2 9 2 2" xfId="32556"/>
    <cellStyle name="Input 8 2 9 3" xfId="32557"/>
    <cellStyle name="Input 8 2_Subsidy" xfId="32558"/>
    <cellStyle name="Input 8 3" xfId="32559"/>
    <cellStyle name="Input 8 3 10" xfId="32560"/>
    <cellStyle name="Input 8 3 2" xfId="32561"/>
    <cellStyle name="Input 8 3 2 2" xfId="32562"/>
    <cellStyle name="Input 8 3 2 2 2" xfId="32563"/>
    <cellStyle name="Input 8 3 2 2 2 2" xfId="32564"/>
    <cellStyle name="Input 8 3 2 2 2 2 2" xfId="32565"/>
    <cellStyle name="Input 8 3 2 2 2 3" xfId="32566"/>
    <cellStyle name="Input 8 3 2 2 3" xfId="32567"/>
    <cellStyle name="Input 8 3 2 2 4" xfId="32568"/>
    <cellStyle name="Input 8 3 2 3" xfId="32569"/>
    <cellStyle name="Input 8 3 2 3 2" xfId="32570"/>
    <cellStyle name="Input 8 3 2 3 2 2" xfId="32571"/>
    <cellStyle name="Input 8 3 2 3 2 2 2" xfId="32572"/>
    <cellStyle name="Input 8 3 2 3 2 3" xfId="32573"/>
    <cellStyle name="Input 8 3 2 3 3" xfId="32574"/>
    <cellStyle name="Input 8 3 2 3 4" xfId="32575"/>
    <cellStyle name="Input 8 3 2 4" xfId="32576"/>
    <cellStyle name="Input 8 3 2 4 2" xfId="32577"/>
    <cellStyle name="Input 8 3 2 4 2 2" xfId="32578"/>
    <cellStyle name="Input 8 3 2 4 2 2 2" xfId="32579"/>
    <cellStyle name="Input 8 3 2 4 2 3" xfId="32580"/>
    <cellStyle name="Input 8 3 2 4 3" xfId="32581"/>
    <cellStyle name="Input 8 3 2 4 4" xfId="32582"/>
    <cellStyle name="Input 8 3 2 5" xfId="32583"/>
    <cellStyle name="Input 8 3 2 5 2" xfId="32584"/>
    <cellStyle name="Input 8 3 2 5 2 2" xfId="32585"/>
    <cellStyle name="Input 8 3 2 5 2 2 2" xfId="32586"/>
    <cellStyle name="Input 8 3 2 5 2 3" xfId="32587"/>
    <cellStyle name="Input 8 3 2 5 3" xfId="32588"/>
    <cellStyle name="Input 8 3 2 5 4" xfId="32589"/>
    <cellStyle name="Input 8 3 2 6" xfId="32590"/>
    <cellStyle name="Input 8 3 2 6 2" xfId="32591"/>
    <cellStyle name="Input 8 3 2 6 2 2" xfId="32592"/>
    <cellStyle name="Input 8 3 2 6 2 2 2" xfId="32593"/>
    <cellStyle name="Input 8 3 2 6 2 3" xfId="32594"/>
    <cellStyle name="Input 8 3 2 6 3" xfId="32595"/>
    <cellStyle name="Input 8 3 2 6 4" xfId="32596"/>
    <cellStyle name="Input 8 3 2 7" xfId="32597"/>
    <cellStyle name="Input 8 3 2 7 2" xfId="32598"/>
    <cellStyle name="Input 8 3 2 7 2 2" xfId="32599"/>
    <cellStyle name="Input 8 3 2 7 3" xfId="32600"/>
    <cellStyle name="Input 8 3 2 8" xfId="32601"/>
    <cellStyle name="Input 8 3 2 9" xfId="32602"/>
    <cellStyle name="Input 8 3 3" xfId="32603"/>
    <cellStyle name="Input 8 3 3 2" xfId="32604"/>
    <cellStyle name="Input 8 3 3 2 2" xfId="32605"/>
    <cellStyle name="Input 8 3 3 2 2 2" xfId="32606"/>
    <cellStyle name="Input 8 3 3 2 2 2 2" xfId="32607"/>
    <cellStyle name="Input 8 3 3 2 2 3" xfId="32608"/>
    <cellStyle name="Input 8 3 3 2 3" xfId="32609"/>
    <cellStyle name="Input 8 3 3 2 4" xfId="32610"/>
    <cellStyle name="Input 8 3 3 3" xfId="32611"/>
    <cellStyle name="Input 8 3 3 3 2" xfId="32612"/>
    <cellStyle name="Input 8 3 3 3 2 2" xfId="32613"/>
    <cellStyle name="Input 8 3 3 3 3" xfId="32614"/>
    <cellStyle name="Input 8 3 3 4" xfId="32615"/>
    <cellStyle name="Input 8 3 3 5" xfId="32616"/>
    <cellStyle name="Input 8 3 4" xfId="32617"/>
    <cellStyle name="Input 8 3 4 2" xfId="32618"/>
    <cellStyle name="Input 8 3 4 2 2" xfId="32619"/>
    <cellStyle name="Input 8 3 4 2 2 2" xfId="32620"/>
    <cellStyle name="Input 8 3 4 2 3" xfId="32621"/>
    <cellStyle name="Input 8 3 4 3" xfId="32622"/>
    <cellStyle name="Input 8 3 4 4" xfId="32623"/>
    <cellStyle name="Input 8 3 5" xfId="32624"/>
    <cellStyle name="Input 8 3 5 2" xfId="32625"/>
    <cellStyle name="Input 8 3 5 2 2" xfId="32626"/>
    <cellStyle name="Input 8 3 5 2 2 2" xfId="32627"/>
    <cellStyle name="Input 8 3 5 2 3" xfId="32628"/>
    <cellStyle name="Input 8 3 5 3" xfId="32629"/>
    <cellStyle name="Input 8 3 5 4" xfId="32630"/>
    <cellStyle name="Input 8 3 6" xfId="32631"/>
    <cellStyle name="Input 8 3 6 2" xfId="32632"/>
    <cellStyle name="Input 8 3 6 2 2" xfId="32633"/>
    <cellStyle name="Input 8 3 6 2 2 2" xfId="32634"/>
    <cellStyle name="Input 8 3 6 2 3" xfId="32635"/>
    <cellStyle name="Input 8 3 6 3" xfId="32636"/>
    <cellStyle name="Input 8 3 6 4" xfId="32637"/>
    <cellStyle name="Input 8 3 7" xfId="32638"/>
    <cellStyle name="Input 8 3 7 2" xfId="32639"/>
    <cellStyle name="Input 8 3 7 2 2" xfId="32640"/>
    <cellStyle name="Input 8 3 7 2 2 2" xfId="32641"/>
    <cellStyle name="Input 8 3 7 2 3" xfId="32642"/>
    <cellStyle name="Input 8 3 7 3" xfId="32643"/>
    <cellStyle name="Input 8 3 7 4" xfId="32644"/>
    <cellStyle name="Input 8 3 8" xfId="32645"/>
    <cellStyle name="Input 8 3 8 2" xfId="32646"/>
    <cellStyle name="Input 8 3 8 2 2" xfId="32647"/>
    <cellStyle name="Input 8 3 8 3" xfId="32648"/>
    <cellStyle name="Input 8 3 9" xfId="32649"/>
    <cellStyle name="Input 8 4" xfId="32650"/>
    <cellStyle name="Input 8 4 10" xfId="32651"/>
    <cellStyle name="Input 8 4 2" xfId="32652"/>
    <cellStyle name="Input 8 4 2 2" xfId="32653"/>
    <cellStyle name="Input 8 4 2 2 2" xfId="32654"/>
    <cellStyle name="Input 8 4 2 2 2 2" xfId="32655"/>
    <cellStyle name="Input 8 4 2 2 2 2 2" xfId="32656"/>
    <cellStyle name="Input 8 4 2 2 2 3" xfId="32657"/>
    <cellStyle name="Input 8 4 2 2 3" xfId="32658"/>
    <cellStyle name="Input 8 4 2 2 4" xfId="32659"/>
    <cellStyle name="Input 8 4 2 3" xfId="32660"/>
    <cellStyle name="Input 8 4 2 3 2" xfId="32661"/>
    <cellStyle name="Input 8 4 2 3 2 2" xfId="32662"/>
    <cellStyle name="Input 8 4 2 3 2 2 2" xfId="32663"/>
    <cellStyle name="Input 8 4 2 3 2 3" xfId="32664"/>
    <cellStyle name="Input 8 4 2 3 3" xfId="32665"/>
    <cellStyle name="Input 8 4 2 3 4" xfId="32666"/>
    <cellStyle name="Input 8 4 2 4" xfId="32667"/>
    <cellStyle name="Input 8 4 2 4 2" xfId="32668"/>
    <cellStyle name="Input 8 4 2 4 2 2" xfId="32669"/>
    <cellStyle name="Input 8 4 2 4 2 2 2" xfId="32670"/>
    <cellStyle name="Input 8 4 2 4 2 3" xfId="32671"/>
    <cellStyle name="Input 8 4 2 4 3" xfId="32672"/>
    <cellStyle name="Input 8 4 2 4 4" xfId="32673"/>
    <cellStyle name="Input 8 4 2 5" xfId="32674"/>
    <cellStyle name="Input 8 4 2 5 2" xfId="32675"/>
    <cellStyle name="Input 8 4 2 5 2 2" xfId="32676"/>
    <cellStyle name="Input 8 4 2 5 2 2 2" xfId="32677"/>
    <cellStyle name="Input 8 4 2 5 2 3" xfId="32678"/>
    <cellStyle name="Input 8 4 2 5 3" xfId="32679"/>
    <cellStyle name="Input 8 4 2 5 4" xfId="32680"/>
    <cellStyle name="Input 8 4 2 6" xfId="32681"/>
    <cellStyle name="Input 8 4 2 6 2" xfId="32682"/>
    <cellStyle name="Input 8 4 2 6 2 2" xfId="32683"/>
    <cellStyle name="Input 8 4 2 6 2 2 2" xfId="32684"/>
    <cellStyle name="Input 8 4 2 6 2 3" xfId="32685"/>
    <cellStyle name="Input 8 4 2 6 3" xfId="32686"/>
    <cellStyle name="Input 8 4 2 6 4" xfId="32687"/>
    <cellStyle name="Input 8 4 2 7" xfId="32688"/>
    <cellStyle name="Input 8 4 2 7 2" xfId="32689"/>
    <cellStyle name="Input 8 4 2 7 2 2" xfId="32690"/>
    <cellStyle name="Input 8 4 2 7 3" xfId="32691"/>
    <cellStyle name="Input 8 4 2 8" xfId="32692"/>
    <cellStyle name="Input 8 4 2 9" xfId="32693"/>
    <cellStyle name="Input 8 4 3" xfId="32694"/>
    <cellStyle name="Input 8 4 3 2" xfId="32695"/>
    <cellStyle name="Input 8 4 3 2 2" xfId="32696"/>
    <cellStyle name="Input 8 4 3 2 2 2" xfId="32697"/>
    <cellStyle name="Input 8 4 3 2 2 2 2" xfId="32698"/>
    <cellStyle name="Input 8 4 3 2 2 3" xfId="32699"/>
    <cellStyle name="Input 8 4 3 2 3" xfId="32700"/>
    <cellStyle name="Input 8 4 3 2 4" xfId="32701"/>
    <cellStyle name="Input 8 4 3 3" xfId="32702"/>
    <cellStyle name="Input 8 4 3 3 2" xfId="32703"/>
    <cellStyle name="Input 8 4 3 3 2 2" xfId="32704"/>
    <cellStyle name="Input 8 4 3 3 3" xfId="32705"/>
    <cellStyle name="Input 8 4 3 4" xfId="32706"/>
    <cellStyle name="Input 8 4 3 5" xfId="32707"/>
    <cellStyle name="Input 8 4 4" xfId="32708"/>
    <cellStyle name="Input 8 4 4 2" xfId="32709"/>
    <cellStyle name="Input 8 4 4 2 2" xfId="32710"/>
    <cellStyle name="Input 8 4 4 2 2 2" xfId="32711"/>
    <cellStyle name="Input 8 4 4 2 3" xfId="32712"/>
    <cellStyle name="Input 8 4 4 3" xfId="32713"/>
    <cellStyle name="Input 8 4 4 4" xfId="32714"/>
    <cellStyle name="Input 8 4 5" xfId="32715"/>
    <cellStyle name="Input 8 4 5 2" xfId="32716"/>
    <cellStyle name="Input 8 4 5 2 2" xfId="32717"/>
    <cellStyle name="Input 8 4 5 2 2 2" xfId="32718"/>
    <cellStyle name="Input 8 4 5 2 3" xfId="32719"/>
    <cellStyle name="Input 8 4 5 3" xfId="32720"/>
    <cellStyle name="Input 8 4 5 4" xfId="32721"/>
    <cellStyle name="Input 8 4 6" xfId="32722"/>
    <cellStyle name="Input 8 4 6 2" xfId="32723"/>
    <cellStyle name="Input 8 4 6 2 2" xfId="32724"/>
    <cellStyle name="Input 8 4 6 2 2 2" xfId="32725"/>
    <cellStyle name="Input 8 4 6 2 3" xfId="32726"/>
    <cellStyle name="Input 8 4 6 3" xfId="32727"/>
    <cellStyle name="Input 8 4 6 4" xfId="32728"/>
    <cellStyle name="Input 8 4 7" xfId="32729"/>
    <cellStyle name="Input 8 4 7 2" xfId="32730"/>
    <cellStyle name="Input 8 4 7 2 2" xfId="32731"/>
    <cellStyle name="Input 8 4 7 2 2 2" xfId="32732"/>
    <cellStyle name="Input 8 4 7 2 3" xfId="32733"/>
    <cellStyle name="Input 8 4 7 3" xfId="32734"/>
    <cellStyle name="Input 8 4 7 4" xfId="32735"/>
    <cellStyle name="Input 8 4 8" xfId="32736"/>
    <cellStyle name="Input 8 4 8 2" xfId="32737"/>
    <cellStyle name="Input 8 4 8 2 2" xfId="32738"/>
    <cellStyle name="Input 8 4 8 3" xfId="32739"/>
    <cellStyle name="Input 8 4 9" xfId="32740"/>
    <cellStyle name="Input 8 5" xfId="32741"/>
    <cellStyle name="Input 8 5 10" xfId="32742"/>
    <cellStyle name="Input 8 5 2" xfId="32743"/>
    <cellStyle name="Input 8 5 2 2" xfId="32744"/>
    <cellStyle name="Input 8 5 2 2 2" xfId="32745"/>
    <cellStyle name="Input 8 5 2 2 2 2" xfId="32746"/>
    <cellStyle name="Input 8 5 2 2 2 2 2" xfId="32747"/>
    <cellStyle name="Input 8 5 2 2 2 3" xfId="32748"/>
    <cellStyle name="Input 8 5 2 2 3" xfId="32749"/>
    <cellStyle name="Input 8 5 2 2 4" xfId="32750"/>
    <cellStyle name="Input 8 5 2 3" xfId="32751"/>
    <cellStyle name="Input 8 5 2 3 2" xfId="32752"/>
    <cellStyle name="Input 8 5 2 3 2 2" xfId="32753"/>
    <cellStyle name="Input 8 5 2 3 2 2 2" xfId="32754"/>
    <cellStyle name="Input 8 5 2 3 2 3" xfId="32755"/>
    <cellStyle name="Input 8 5 2 3 3" xfId="32756"/>
    <cellStyle name="Input 8 5 2 3 4" xfId="32757"/>
    <cellStyle name="Input 8 5 2 4" xfId="32758"/>
    <cellStyle name="Input 8 5 2 4 2" xfId="32759"/>
    <cellStyle name="Input 8 5 2 4 2 2" xfId="32760"/>
    <cellStyle name="Input 8 5 2 4 2 2 2" xfId="32761"/>
    <cellStyle name="Input 8 5 2 4 2 3" xfId="32762"/>
    <cellStyle name="Input 8 5 2 4 3" xfId="32763"/>
    <cellStyle name="Input 8 5 2 4 4" xfId="32764"/>
    <cellStyle name="Input 8 5 2 5" xfId="32765"/>
    <cellStyle name="Input 8 5 2 5 2" xfId="32766"/>
    <cellStyle name="Input 8 5 2 5 2 2" xfId="32767"/>
    <cellStyle name="Input 8 5 2 5 2 2 2" xfId="32768"/>
    <cellStyle name="Input 8 5 2 5 2 3" xfId="32769"/>
    <cellStyle name="Input 8 5 2 5 3" xfId="32770"/>
    <cellStyle name="Input 8 5 2 5 4" xfId="32771"/>
    <cellStyle name="Input 8 5 2 6" xfId="32772"/>
    <cellStyle name="Input 8 5 2 6 2" xfId="32773"/>
    <cellStyle name="Input 8 5 2 6 2 2" xfId="32774"/>
    <cellStyle name="Input 8 5 2 6 2 2 2" xfId="32775"/>
    <cellStyle name="Input 8 5 2 6 2 3" xfId="32776"/>
    <cellStyle name="Input 8 5 2 6 3" xfId="32777"/>
    <cellStyle name="Input 8 5 2 6 4" xfId="32778"/>
    <cellStyle name="Input 8 5 2 7" xfId="32779"/>
    <cellStyle name="Input 8 5 2 7 2" xfId="32780"/>
    <cellStyle name="Input 8 5 2 7 2 2" xfId="32781"/>
    <cellStyle name="Input 8 5 2 7 3" xfId="32782"/>
    <cellStyle name="Input 8 5 2 8" xfId="32783"/>
    <cellStyle name="Input 8 5 2 9" xfId="32784"/>
    <cellStyle name="Input 8 5 3" xfId="32785"/>
    <cellStyle name="Input 8 5 3 2" xfId="32786"/>
    <cellStyle name="Input 8 5 3 2 2" xfId="32787"/>
    <cellStyle name="Input 8 5 3 2 2 2" xfId="32788"/>
    <cellStyle name="Input 8 5 3 2 2 2 2" xfId="32789"/>
    <cellStyle name="Input 8 5 3 2 2 3" xfId="32790"/>
    <cellStyle name="Input 8 5 3 2 3" xfId="32791"/>
    <cellStyle name="Input 8 5 3 2 4" xfId="32792"/>
    <cellStyle name="Input 8 5 3 3" xfId="32793"/>
    <cellStyle name="Input 8 5 3 3 2" xfId="32794"/>
    <cellStyle name="Input 8 5 3 3 2 2" xfId="32795"/>
    <cellStyle name="Input 8 5 3 3 3" xfId="32796"/>
    <cellStyle name="Input 8 5 3 4" xfId="32797"/>
    <cellStyle name="Input 8 5 3 5" xfId="32798"/>
    <cellStyle name="Input 8 5 4" xfId="32799"/>
    <cellStyle name="Input 8 5 4 2" xfId="32800"/>
    <cellStyle name="Input 8 5 4 2 2" xfId="32801"/>
    <cellStyle name="Input 8 5 4 2 2 2" xfId="32802"/>
    <cellStyle name="Input 8 5 4 2 3" xfId="32803"/>
    <cellStyle name="Input 8 5 4 3" xfId="32804"/>
    <cellStyle name="Input 8 5 4 4" xfId="32805"/>
    <cellStyle name="Input 8 5 5" xfId="32806"/>
    <cellStyle name="Input 8 5 5 2" xfId="32807"/>
    <cellStyle name="Input 8 5 5 2 2" xfId="32808"/>
    <cellStyle name="Input 8 5 5 2 2 2" xfId="32809"/>
    <cellStyle name="Input 8 5 5 2 3" xfId="32810"/>
    <cellStyle name="Input 8 5 5 3" xfId="32811"/>
    <cellStyle name="Input 8 5 5 4" xfId="32812"/>
    <cellStyle name="Input 8 5 6" xfId="32813"/>
    <cellStyle name="Input 8 5 6 2" xfId="32814"/>
    <cellStyle name="Input 8 5 6 2 2" xfId="32815"/>
    <cellStyle name="Input 8 5 6 2 2 2" xfId="32816"/>
    <cellStyle name="Input 8 5 6 2 3" xfId="32817"/>
    <cellStyle name="Input 8 5 6 3" xfId="32818"/>
    <cellStyle name="Input 8 5 6 4" xfId="32819"/>
    <cellStyle name="Input 8 5 7" xfId="32820"/>
    <cellStyle name="Input 8 5 7 2" xfId="32821"/>
    <cellStyle name="Input 8 5 7 2 2" xfId="32822"/>
    <cellStyle name="Input 8 5 7 2 2 2" xfId="32823"/>
    <cellStyle name="Input 8 5 7 2 3" xfId="32824"/>
    <cellStyle name="Input 8 5 7 3" xfId="32825"/>
    <cellStyle name="Input 8 5 7 4" xfId="32826"/>
    <cellStyle name="Input 8 5 8" xfId="32827"/>
    <cellStyle name="Input 8 5 8 2" xfId="32828"/>
    <cellStyle name="Input 8 5 8 2 2" xfId="32829"/>
    <cellStyle name="Input 8 5 8 3" xfId="32830"/>
    <cellStyle name="Input 8 5 9" xfId="32831"/>
    <cellStyle name="Input 8 6" xfId="32832"/>
    <cellStyle name="Input 8 6 10" xfId="32833"/>
    <cellStyle name="Input 8 6 2" xfId="32834"/>
    <cellStyle name="Input 8 6 2 2" xfId="32835"/>
    <cellStyle name="Input 8 6 2 2 2" xfId="32836"/>
    <cellStyle name="Input 8 6 2 2 2 2" xfId="32837"/>
    <cellStyle name="Input 8 6 2 2 2 2 2" xfId="32838"/>
    <cellStyle name="Input 8 6 2 2 2 3" xfId="32839"/>
    <cellStyle name="Input 8 6 2 2 3" xfId="32840"/>
    <cellStyle name="Input 8 6 2 2 4" xfId="32841"/>
    <cellStyle name="Input 8 6 2 3" xfId="32842"/>
    <cellStyle name="Input 8 6 2 3 2" xfId="32843"/>
    <cellStyle name="Input 8 6 2 3 2 2" xfId="32844"/>
    <cellStyle name="Input 8 6 2 3 2 2 2" xfId="32845"/>
    <cellStyle name="Input 8 6 2 3 2 3" xfId="32846"/>
    <cellStyle name="Input 8 6 2 3 3" xfId="32847"/>
    <cellStyle name="Input 8 6 2 3 4" xfId="32848"/>
    <cellStyle name="Input 8 6 2 4" xfId="32849"/>
    <cellStyle name="Input 8 6 2 4 2" xfId="32850"/>
    <cellStyle name="Input 8 6 2 4 2 2" xfId="32851"/>
    <cellStyle name="Input 8 6 2 4 2 2 2" xfId="32852"/>
    <cellStyle name="Input 8 6 2 4 2 3" xfId="32853"/>
    <cellStyle name="Input 8 6 2 4 3" xfId="32854"/>
    <cellStyle name="Input 8 6 2 4 4" xfId="32855"/>
    <cellStyle name="Input 8 6 2 5" xfId="32856"/>
    <cellStyle name="Input 8 6 2 5 2" xfId="32857"/>
    <cellStyle name="Input 8 6 2 5 2 2" xfId="32858"/>
    <cellStyle name="Input 8 6 2 5 2 2 2" xfId="32859"/>
    <cellStyle name="Input 8 6 2 5 2 3" xfId="32860"/>
    <cellStyle name="Input 8 6 2 5 3" xfId="32861"/>
    <cellStyle name="Input 8 6 2 5 4" xfId="32862"/>
    <cellStyle name="Input 8 6 2 6" xfId="32863"/>
    <cellStyle name="Input 8 6 2 6 2" xfId="32864"/>
    <cellStyle name="Input 8 6 2 6 2 2" xfId="32865"/>
    <cellStyle name="Input 8 6 2 6 2 2 2" xfId="32866"/>
    <cellStyle name="Input 8 6 2 6 2 3" xfId="32867"/>
    <cellStyle name="Input 8 6 2 6 3" xfId="32868"/>
    <cellStyle name="Input 8 6 2 6 4" xfId="32869"/>
    <cellStyle name="Input 8 6 2 7" xfId="32870"/>
    <cellStyle name="Input 8 6 2 7 2" xfId="32871"/>
    <cellStyle name="Input 8 6 2 7 2 2" xfId="32872"/>
    <cellStyle name="Input 8 6 2 7 3" xfId="32873"/>
    <cellStyle name="Input 8 6 2 8" xfId="32874"/>
    <cellStyle name="Input 8 6 2 9" xfId="32875"/>
    <cellStyle name="Input 8 6 3" xfId="32876"/>
    <cellStyle name="Input 8 6 3 2" xfId="32877"/>
    <cellStyle name="Input 8 6 3 2 2" xfId="32878"/>
    <cellStyle name="Input 8 6 3 2 2 2" xfId="32879"/>
    <cellStyle name="Input 8 6 3 2 2 2 2" xfId="32880"/>
    <cellStyle name="Input 8 6 3 2 2 3" xfId="32881"/>
    <cellStyle name="Input 8 6 3 2 3" xfId="32882"/>
    <cellStyle name="Input 8 6 3 2 4" xfId="32883"/>
    <cellStyle name="Input 8 6 3 3" xfId="32884"/>
    <cellStyle name="Input 8 6 3 3 2" xfId="32885"/>
    <cellStyle name="Input 8 6 3 3 2 2" xfId="32886"/>
    <cellStyle name="Input 8 6 3 3 3" xfId="32887"/>
    <cellStyle name="Input 8 6 3 4" xfId="32888"/>
    <cellStyle name="Input 8 6 3 5" xfId="32889"/>
    <cellStyle name="Input 8 6 4" xfId="32890"/>
    <cellStyle name="Input 8 6 4 2" xfId="32891"/>
    <cellStyle name="Input 8 6 4 2 2" xfId="32892"/>
    <cellStyle name="Input 8 6 4 2 2 2" xfId="32893"/>
    <cellStyle name="Input 8 6 4 2 3" xfId="32894"/>
    <cellStyle name="Input 8 6 4 3" xfId="32895"/>
    <cellStyle name="Input 8 6 4 4" xfId="32896"/>
    <cellStyle name="Input 8 6 5" xfId="32897"/>
    <cellStyle name="Input 8 6 5 2" xfId="32898"/>
    <cellStyle name="Input 8 6 5 2 2" xfId="32899"/>
    <cellStyle name="Input 8 6 5 2 2 2" xfId="32900"/>
    <cellStyle name="Input 8 6 5 2 3" xfId="32901"/>
    <cellStyle name="Input 8 6 5 3" xfId="32902"/>
    <cellStyle name="Input 8 6 5 4" xfId="32903"/>
    <cellStyle name="Input 8 6 6" xfId="32904"/>
    <cellStyle name="Input 8 6 6 2" xfId="32905"/>
    <cellStyle name="Input 8 6 6 2 2" xfId="32906"/>
    <cellStyle name="Input 8 6 6 2 2 2" xfId="32907"/>
    <cellStyle name="Input 8 6 6 2 3" xfId="32908"/>
    <cellStyle name="Input 8 6 6 3" xfId="32909"/>
    <cellStyle name="Input 8 6 6 4" xfId="32910"/>
    <cellStyle name="Input 8 6 7" xfId="32911"/>
    <cellStyle name="Input 8 6 7 2" xfId="32912"/>
    <cellStyle name="Input 8 6 7 2 2" xfId="32913"/>
    <cellStyle name="Input 8 6 7 2 2 2" xfId="32914"/>
    <cellStyle name="Input 8 6 7 2 3" xfId="32915"/>
    <cellStyle name="Input 8 6 7 3" xfId="32916"/>
    <cellStyle name="Input 8 6 7 4" xfId="32917"/>
    <cellStyle name="Input 8 6 8" xfId="32918"/>
    <cellStyle name="Input 8 6 8 2" xfId="32919"/>
    <cellStyle name="Input 8 6 8 2 2" xfId="32920"/>
    <cellStyle name="Input 8 6 8 3" xfId="32921"/>
    <cellStyle name="Input 8 6 9" xfId="32922"/>
    <cellStyle name="Input 8 7" xfId="32923"/>
    <cellStyle name="Input 8 7 10" xfId="32924"/>
    <cellStyle name="Input 8 7 2" xfId="32925"/>
    <cellStyle name="Input 8 7 2 2" xfId="32926"/>
    <cellStyle name="Input 8 7 2 2 2" xfId="32927"/>
    <cellStyle name="Input 8 7 2 2 2 2" xfId="32928"/>
    <cellStyle name="Input 8 7 2 2 2 2 2" xfId="32929"/>
    <cellStyle name="Input 8 7 2 2 2 3" xfId="32930"/>
    <cellStyle name="Input 8 7 2 2 3" xfId="32931"/>
    <cellStyle name="Input 8 7 2 2 4" xfId="32932"/>
    <cellStyle name="Input 8 7 2 3" xfId="32933"/>
    <cellStyle name="Input 8 7 2 3 2" xfId="32934"/>
    <cellStyle name="Input 8 7 2 3 2 2" xfId="32935"/>
    <cellStyle name="Input 8 7 2 3 2 2 2" xfId="32936"/>
    <cellStyle name="Input 8 7 2 3 2 3" xfId="32937"/>
    <cellStyle name="Input 8 7 2 3 3" xfId="32938"/>
    <cellStyle name="Input 8 7 2 3 4" xfId="32939"/>
    <cellStyle name="Input 8 7 2 4" xfId="32940"/>
    <cellStyle name="Input 8 7 2 4 2" xfId="32941"/>
    <cellStyle name="Input 8 7 2 4 2 2" xfId="32942"/>
    <cellStyle name="Input 8 7 2 4 2 2 2" xfId="32943"/>
    <cellStyle name="Input 8 7 2 4 2 3" xfId="32944"/>
    <cellStyle name="Input 8 7 2 4 3" xfId="32945"/>
    <cellStyle name="Input 8 7 2 4 4" xfId="32946"/>
    <cellStyle name="Input 8 7 2 5" xfId="32947"/>
    <cellStyle name="Input 8 7 2 5 2" xfId="32948"/>
    <cellStyle name="Input 8 7 2 5 2 2" xfId="32949"/>
    <cellStyle name="Input 8 7 2 5 2 2 2" xfId="32950"/>
    <cellStyle name="Input 8 7 2 5 2 3" xfId="32951"/>
    <cellStyle name="Input 8 7 2 5 3" xfId="32952"/>
    <cellStyle name="Input 8 7 2 5 4" xfId="32953"/>
    <cellStyle name="Input 8 7 2 6" xfId="32954"/>
    <cellStyle name="Input 8 7 2 6 2" xfId="32955"/>
    <cellStyle name="Input 8 7 2 6 2 2" xfId="32956"/>
    <cellStyle name="Input 8 7 2 6 2 2 2" xfId="32957"/>
    <cellStyle name="Input 8 7 2 6 2 3" xfId="32958"/>
    <cellStyle name="Input 8 7 2 6 3" xfId="32959"/>
    <cellStyle name="Input 8 7 2 6 4" xfId="32960"/>
    <cellStyle name="Input 8 7 2 7" xfId="32961"/>
    <cellStyle name="Input 8 7 2 7 2" xfId="32962"/>
    <cellStyle name="Input 8 7 2 7 2 2" xfId="32963"/>
    <cellStyle name="Input 8 7 2 7 3" xfId="32964"/>
    <cellStyle name="Input 8 7 2 8" xfId="32965"/>
    <cellStyle name="Input 8 7 2 9" xfId="32966"/>
    <cellStyle name="Input 8 7 3" xfId="32967"/>
    <cellStyle name="Input 8 7 3 2" xfId="32968"/>
    <cellStyle name="Input 8 7 3 2 2" xfId="32969"/>
    <cellStyle name="Input 8 7 3 2 2 2" xfId="32970"/>
    <cellStyle name="Input 8 7 3 2 2 2 2" xfId="32971"/>
    <cellStyle name="Input 8 7 3 2 2 3" xfId="32972"/>
    <cellStyle name="Input 8 7 3 2 3" xfId="32973"/>
    <cellStyle name="Input 8 7 3 2 4" xfId="32974"/>
    <cellStyle name="Input 8 7 3 3" xfId="32975"/>
    <cellStyle name="Input 8 7 3 3 2" xfId="32976"/>
    <cellStyle name="Input 8 7 3 3 2 2" xfId="32977"/>
    <cellStyle name="Input 8 7 3 3 3" xfId="32978"/>
    <cellStyle name="Input 8 7 3 4" xfId="32979"/>
    <cellStyle name="Input 8 7 3 5" xfId="32980"/>
    <cellStyle name="Input 8 7 4" xfId="32981"/>
    <cellStyle name="Input 8 7 4 2" xfId="32982"/>
    <cellStyle name="Input 8 7 4 2 2" xfId="32983"/>
    <cellStyle name="Input 8 7 4 2 2 2" xfId="32984"/>
    <cellStyle name="Input 8 7 4 2 3" xfId="32985"/>
    <cellStyle name="Input 8 7 4 3" xfId="32986"/>
    <cellStyle name="Input 8 7 4 4" xfId="32987"/>
    <cellStyle name="Input 8 7 5" xfId="32988"/>
    <cellStyle name="Input 8 7 5 2" xfId="32989"/>
    <cellStyle name="Input 8 7 5 2 2" xfId="32990"/>
    <cellStyle name="Input 8 7 5 2 2 2" xfId="32991"/>
    <cellStyle name="Input 8 7 5 2 3" xfId="32992"/>
    <cellStyle name="Input 8 7 5 3" xfId="32993"/>
    <cellStyle name="Input 8 7 5 4" xfId="32994"/>
    <cellStyle name="Input 8 7 6" xfId="32995"/>
    <cellStyle name="Input 8 7 6 2" xfId="32996"/>
    <cellStyle name="Input 8 7 6 2 2" xfId="32997"/>
    <cellStyle name="Input 8 7 6 2 2 2" xfId="32998"/>
    <cellStyle name="Input 8 7 6 2 3" xfId="32999"/>
    <cellStyle name="Input 8 7 6 3" xfId="33000"/>
    <cellStyle name="Input 8 7 6 4" xfId="33001"/>
    <cellStyle name="Input 8 7 7" xfId="33002"/>
    <cellStyle name="Input 8 7 7 2" xfId="33003"/>
    <cellStyle name="Input 8 7 7 2 2" xfId="33004"/>
    <cellStyle name="Input 8 7 7 2 2 2" xfId="33005"/>
    <cellStyle name="Input 8 7 7 2 3" xfId="33006"/>
    <cellStyle name="Input 8 7 7 3" xfId="33007"/>
    <cellStyle name="Input 8 7 7 4" xfId="33008"/>
    <cellStyle name="Input 8 7 8" xfId="33009"/>
    <cellStyle name="Input 8 7 8 2" xfId="33010"/>
    <cellStyle name="Input 8 7 8 2 2" xfId="33011"/>
    <cellStyle name="Input 8 7 8 3" xfId="33012"/>
    <cellStyle name="Input 8 7 9" xfId="33013"/>
    <cellStyle name="Input 8 8" xfId="33014"/>
    <cellStyle name="Input 8 8 10" xfId="33015"/>
    <cellStyle name="Input 8 8 2" xfId="33016"/>
    <cellStyle name="Input 8 8 2 2" xfId="33017"/>
    <cellStyle name="Input 8 8 2 2 2" xfId="33018"/>
    <cellStyle name="Input 8 8 2 2 2 2" xfId="33019"/>
    <cellStyle name="Input 8 8 2 2 2 2 2" xfId="33020"/>
    <cellStyle name="Input 8 8 2 2 2 3" xfId="33021"/>
    <cellStyle name="Input 8 8 2 2 3" xfId="33022"/>
    <cellStyle name="Input 8 8 2 2 4" xfId="33023"/>
    <cellStyle name="Input 8 8 2 3" xfId="33024"/>
    <cellStyle name="Input 8 8 2 3 2" xfId="33025"/>
    <cellStyle name="Input 8 8 2 3 2 2" xfId="33026"/>
    <cellStyle name="Input 8 8 2 3 2 2 2" xfId="33027"/>
    <cellStyle name="Input 8 8 2 3 2 3" xfId="33028"/>
    <cellStyle name="Input 8 8 2 3 3" xfId="33029"/>
    <cellStyle name="Input 8 8 2 3 4" xfId="33030"/>
    <cellStyle name="Input 8 8 2 4" xfId="33031"/>
    <cellStyle name="Input 8 8 2 4 2" xfId="33032"/>
    <cellStyle name="Input 8 8 2 4 2 2" xfId="33033"/>
    <cellStyle name="Input 8 8 2 4 2 2 2" xfId="33034"/>
    <cellStyle name="Input 8 8 2 4 2 3" xfId="33035"/>
    <cellStyle name="Input 8 8 2 4 3" xfId="33036"/>
    <cellStyle name="Input 8 8 2 4 4" xfId="33037"/>
    <cellStyle name="Input 8 8 2 5" xfId="33038"/>
    <cellStyle name="Input 8 8 2 5 2" xfId="33039"/>
    <cellStyle name="Input 8 8 2 5 2 2" xfId="33040"/>
    <cellStyle name="Input 8 8 2 5 2 2 2" xfId="33041"/>
    <cellStyle name="Input 8 8 2 5 2 3" xfId="33042"/>
    <cellStyle name="Input 8 8 2 5 3" xfId="33043"/>
    <cellStyle name="Input 8 8 2 5 4" xfId="33044"/>
    <cellStyle name="Input 8 8 2 6" xfId="33045"/>
    <cellStyle name="Input 8 8 2 6 2" xfId="33046"/>
    <cellStyle name="Input 8 8 2 6 2 2" xfId="33047"/>
    <cellStyle name="Input 8 8 2 6 2 2 2" xfId="33048"/>
    <cellStyle name="Input 8 8 2 6 2 3" xfId="33049"/>
    <cellStyle name="Input 8 8 2 6 3" xfId="33050"/>
    <cellStyle name="Input 8 8 2 6 4" xfId="33051"/>
    <cellStyle name="Input 8 8 2 7" xfId="33052"/>
    <cellStyle name="Input 8 8 2 7 2" xfId="33053"/>
    <cellStyle name="Input 8 8 2 7 2 2" xfId="33054"/>
    <cellStyle name="Input 8 8 2 7 3" xfId="33055"/>
    <cellStyle name="Input 8 8 2 8" xfId="33056"/>
    <cellStyle name="Input 8 8 2 9" xfId="33057"/>
    <cellStyle name="Input 8 8 3" xfId="33058"/>
    <cellStyle name="Input 8 8 3 2" xfId="33059"/>
    <cellStyle name="Input 8 8 3 2 2" xfId="33060"/>
    <cellStyle name="Input 8 8 3 2 2 2" xfId="33061"/>
    <cellStyle name="Input 8 8 3 2 2 2 2" xfId="33062"/>
    <cellStyle name="Input 8 8 3 2 2 3" xfId="33063"/>
    <cellStyle name="Input 8 8 3 2 3" xfId="33064"/>
    <cellStyle name="Input 8 8 3 2 4" xfId="33065"/>
    <cellStyle name="Input 8 8 3 3" xfId="33066"/>
    <cellStyle name="Input 8 8 3 3 2" xfId="33067"/>
    <cellStyle name="Input 8 8 3 3 2 2" xfId="33068"/>
    <cellStyle name="Input 8 8 3 3 3" xfId="33069"/>
    <cellStyle name="Input 8 8 3 4" xfId="33070"/>
    <cellStyle name="Input 8 8 3 5" xfId="33071"/>
    <cellStyle name="Input 8 8 4" xfId="33072"/>
    <cellStyle name="Input 8 8 4 2" xfId="33073"/>
    <cellStyle name="Input 8 8 4 2 2" xfId="33074"/>
    <cellStyle name="Input 8 8 4 2 2 2" xfId="33075"/>
    <cellStyle name="Input 8 8 4 2 3" xfId="33076"/>
    <cellStyle name="Input 8 8 4 3" xfId="33077"/>
    <cellStyle name="Input 8 8 4 4" xfId="33078"/>
    <cellStyle name="Input 8 8 5" xfId="33079"/>
    <cellStyle name="Input 8 8 5 2" xfId="33080"/>
    <cellStyle name="Input 8 8 5 2 2" xfId="33081"/>
    <cellStyle name="Input 8 8 5 2 2 2" xfId="33082"/>
    <cellStyle name="Input 8 8 5 2 3" xfId="33083"/>
    <cellStyle name="Input 8 8 5 3" xfId="33084"/>
    <cellStyle name="Input 8 8 5 4" xfId="33085"/>
    <cellStyle name="Input 8 8 6" xfId="33086"/>
    <cellStyle name="Input 8 8 6 2" xfId="33087"/>
    <cellStyle name="Input 8 8 6 2 2" xfId="33088"/>
    <cellStyle name="Input 8 8 6 2 2 2" xfId="33089"/>
    <cellStyle name="Input 8 8 6 2 3" xfId="33090"/>
    <cellStyle name="Input 8 8 6 3" xfId="33091"/>
    <cellStyle name="Input 8 8 6 4" xfId="33092"/>
    <cellStyle name="Input 8 8 7" xfId="33093"/>
    <cellStyle name="Input 8 8 7 2" xfId="33094"/>
    <cellStyle name="Input 8 8 7 2 2" xfId="33095"/>
    <cellStyle name="Input 8 8 7 2 2 2" xfId="33096"/>
    <cellStyle name="Input 8 8 7 2 3" xfId="33097"/>
    <cellStyle name="Input 8 8 7 3" xfId="33098"/>
    <cellStyle name="Input 8 8 7 4" xfId="33099"/>
    <cellStyle name="Input 8 8 8" xfId="33100"/>
    <cellStyle name="Input 8 8 8 2" xfId="33101"/>
    <cellStyle name="Input 8 8 8 2 2" xfId="33102"/>
    <cellStyle name="Input 8 8 8 3" xfId="33103"/>
    <cellStyle name="Input 8 8 9" xfId="33104"/>
    <cellStyle name="Input 8 9" xfId="33105"/>
    <cellStyle name="Input 8 9 2" xfId="33106"/>
    <cellStyle name="Input 8 9 2 2" xfId="33107"/>
    <cellStyle name="Input 8 9 2 2 2" xfId="33108"/>
    <cellStyle name="Input 8 9 2 2 2 2" xfId="33109"/>
    <cellStyle name="Input 8 9 2 2 3" xfId="33110"/>
    <cellStyle name="Input 8 9 2 3" xfId="33111"/>
    <cellStyle name="Input 8 9 2 4" xfId="33112"/>
    <cellStyle name="Input 8 9 3" xfId="33113"/>
    <cellStyle name="Input 8 9 3 2" xfId="33114"/>
    <cellStyle name="Input 8 9 3 2 2" xfId="33115"/>
    <cellStyle name="Input 8 9 3 2 2 2" xfId="33116"/>
    <cellStyle name="Input 8 9 3 2 3" xfId="33117"/>
    <cellStyle name="Input 8 9 3 3" xfId="33118"/>
    <cellStyle name="Input 8 9 3 4" xfId="33119"/>
    <cellStyle name="Input 8 9 4" xfId="33120"/>
    <cellStyle name="Input 8 9 4 2" xfId="33121"/>
    <cellStyle name="Input 8 9 4 2 2" xfId="33122"/>
    <cellStyle name="Input 8 9 4 2 2 2" xfId="33123"/>
    <cellStyle name="Input 8 9 4 2 3" xfId="33124"/>
    <cellStyle name="Input 8 9 4 3" xfId="33125"/>
    <cellStyle name="Input 8 9 4 4" xfId="33126"/>
    <cellStyle name="Input 8 9 5" xfId="33127"/>
    <cellStyle name="Input 8 9 5 2" xfId="33128"/>
    <cellStyle name="Input 8 9 5 2 2" xfId="33129"/>
    <cellStyle name="Input 8 9 5 2 2 2" xfId="33130"/>
    <cellStyle name="Input 8 9 5 2 3" xfId="33131"/>
    <cellStyle name="Input 8 9 5 3" xfId="33132"/>
    <cellStyle name="Input 8 9 5 4" xfId="33133"/>
    <cellStyle name="Input 8 9 6" xfId="33134"/>
    <cellStyle name="Input 8 9 6 2" xfId="33135"/>
    <cellStyle name="Input 8 9 6 2 2" xfId="33136"/>
    <cellStyle name="Input 8 9 6 2 2 2" xfId="33137"/>
    <cellStyle name="Input 8 9 6 2 3" xfId="33138"/>
    <cellStyle name="Input 8 9 6 3" xfId="33139"/>
    <cellStyle name="Input 8 9 6 4" xfId="33140"/>
    <cellStyle name="Input 8 9 7" xfId="33141"/>
    <cellStyle name="Input 8 9 7 2" xfId="33142"/>
    <cellStyle name="Input 8 9 7 2 2" xfId="33143"/>
    <cellStyle name="Input 8 9 7 3" xfId="33144"/>
    <cellStyle name="Input 8 9 8" xfId="33145"/>
    <cellStyle name="Input 8 9 9" xfId="33146"/>
    <cellStyle name="Input 8_Subsidy" xfId="33147"/>
    <cellStyle name="Input 9" xfId="33148"/>
    <cellStyle name="Input 9 10" xfId="33149"/>
    <cellStyle name="Input 9 10 2" xfId="33150"/>
    <cellStyle name="Input 9 10 2 2" xfId="33151"/>
    <cellStyle name="Input 9 10 2 2 2" xfId="33152"/>
    <cellStyle name="Input 9 10 2 2 2 2" xfId="33153"/>
    <cellStyle name="Input 9 10 2 2 3" xfId="33154"/>
    <cellStyle name="Input 9 10 2 3" xfId="33155"/>
    <cellStyle name="Input 9 10 2 4" xfId="33156"/>
    <cellStyle name="Input 9 10 3" xfId="33157"/>
    <cellStyle name="Input 9 10 3 2" xfId="33158"/>
    <cellStyle name="Input 9 10 3 2 2" xfId="33159"/>
    <cellStyle name="Input 9 10 3 3" xfId="33160"/>
    <cellStyle name="Input 9 10 4" xfId="33161"/>
    <cellStyle name="Input 9 10 5" xfId="33162"/>
    <cellStyle name="Input 9 11" xfId="33163"/>
    <cellStyle name="Input 9 11 2" xfId="33164"/>
    <cellStyle name="Input 9 11 2 2" xfId="33165"/>
    <cellStyle name="Input 9 11 2 2 2" xfId="33166"/>
    <cellStyle name="Input 9 11 2 3" xfId="33167"/>
    <cellStyle name="Input 9 11 3" xfId="33168"/>
    <cellStyle name="Input 9 11 4" xfId="33169"/>
    <cellStyle name="Input 9 12" xfId="33170"/>
    <cellStyle name="Input 9 12 2" xfId="33171"/>
    <cellStyle name="Input 9 12 2 2" xfId="33172"/>
    <cellStyle name="Input 9 12 2 2 2" xfId="33173"/>
    <cellStyle name="Input 9 12 2 3" xfId="33174"/>
    <cellStyle name="Input 9 12 3" xfId="33175"/>
    <cellStyle name="Input 9 12 4" xfId="33176"/>
    <cellStyle name="Input 9 13" xfId="33177"/>
    <cellStyle name="Input 9 13 2" xfId="33178"/>
    <cellStyle name="Input 9 13 2 2" xfId="33179"/>
    <cellStyle name="Input 9 13 2 2 2" xfId="33180"/>
    <cellStyle name="Input 9 13 2 3" xfId="33181"/>
    <cellStyle name="Input 9 13 3" xfId="33182"/>
    <cellStyle name="Input 9 13 4" xfId="33183"/>
    <cellStyle name="Input 9 14" xfId="33184"/>
    <cellStyle name="Input 9 14 2" xfId="33185"/>
    <cellStyle name="Input 9 14 2 2" xfId="33186"/>
    <cellStyle name="Input 9 14 2 2 2" xfId="33187"/>
    <cellStyle name="Input 9 14 2 3" xfId="33188"/>
    <cellStyle name="Input 9 14 3" xfId="33189"/>
    <cellStyle name="Input 9 14 4" xfId="33190"/>
    <cellStyle name="Input 9 15" xfId="33191"/>
    <cellStyle name="Input 9 15 2" xfId="33192"/>
    <cellStyle name="Input 9 15 2 2" xfId="33193"/>
    <cellStyle name="Input 9 15 2 2 2" xfId="33194"/>
    <cellStyle name="Input 9 15 2 3" xfId="33195"/>
    <cellStyle name="Input 9 15 3" xfId="33196"/>
    <cellStyle name="Input 9 16" xfId="33197"/>
    <cellStyle name="Input 9 16 2" xfId="33198"/>
    <cellStyle name="Input 9 16 2 2" xfId="33199"/>
    <cellStyle name="Input 9 16 3" xfId="33200"/>
    <cellStyle name="Input 9 17" xfId="33201"/>
    <cellStyle name="Input 9 18" xfId="33202"/>
    <cellStyle name="Input 9 2" xfId="33203"/>
    <cellStyle name="Input 9 2 10" xfId="33204"/>
    <cellStyle name="Input 9 2 11" xfId="33205"/>
    <cellStyle name="Input 9 2 2" xfId="33206"/>
    <cellStyle name="Input 9 2 2 10" xfId="33207"/>
    <cellStyle name="Input 9 2 2 2" xfId="33208"/>
    <cellStyle name="Input 9 2 2 2 2" xfId="33209"/>
    <cellStyle name="Input 9 2 2 2 2 2" xfId="33210"/>
    <cellStyle name="Input 9 2 2 2 2 2 2" xfId="33211"/>
    <cellStyle name="Input 9 2 2 2 2 2 2 2" xfId="33212"/>
    <cellStyle name="Input 9 2 2 2 2 2 3" xfId="33213"/>
    <cellStyle name="Input 9 2 2 2 2 3" xfId="33214"/>
    <cellStyle name="Input 9 2 2 2 2 4" xfId="33215"/>
    <cellStyle name="Input 9 2 2 2 3" xfId="33216"/>
    <cellStyle name="Input 9 2 2 2 3 2" xfId="33217"/>
    <cellStyle name="Input 9 2 2 2 3 2 2" xfId="33218"/>
    <cellStyle name="Input 9 2 2 2 3 2 2 2" xfId="33219"/>
    <cellStyle name="Input 9 2 2 2 3 2 3" xfId="33220"/>
    <cellStyle name="Input 9 2 2 2 3 3" xfId="33221"/>
    <cellStyle name="Input 9 2 2 2 3 4" xfId="33222"/>
    <cellStyle name="Input 9 2 2 2 4" xfId="33223"/>
    <cellStyle name="Input 9 2 2 2 4 2" xfId="33224"/>
    <cellStyle name="Input 9 2 2 2 4 2 2" xfId="33225"/>
    <cellStyle name="Input 9 2 2 2 4 2 2 2" xfId="33226"/>
    <cellStyle name="Input 9 2 2 2 4 2 3" xfId="33227"/>
    <cellStyle name="Input 9 2 2 2 4 3" xfId="33228"/>
    <cellStyle name="Input 9 2 2 2 4 4" xfId="33229"/>
    <cellStyle name="Input 9 2 2 2 5" xfId="33230"/>
    <cellStyle name="Input 9 2 2 2 5 2" xfId="33231"/>
    <cellStyle name="Input 9 2 2 2 5 2 2" xfId="33232"/>
    <cellStyle name="Input 9 2 2 2 5 2 2 2" xfId="33233"/>
    <cellStyle name="Input 9 2 2 2 5 2 3" xfId="33234"/>
    <cellStyle name="Input 9 2 2 2 5 3" xfId="33235"/>
    <cellStyle name="Input 9 2 2 2 5 4" xfId="33236"/>
    <cellStyle name="Input 9 2 2 2 6" xfId="33237"/>
    <cellStyle name="Input 9 2 2 2 6 2" xfId="33238"/>
    <cellStyle name="Input 9 2 2 2 6 2 2" xfId="33239"/>
    <cellStyle name="Input 9 2 2 2 6 2 2 2" xfId="33240"/>
    <cellStyle name="Input 9 2 2 2 6 2 3" xfId="33241"/>
    <cellStyle name="Input 9 2 2 2 6 3" xfId="33242"/>
    <cellStyle name="Input 9 2 2 2 6 4" xfId="33243"/>
    <cellStyle name="Input 9 2 2 2 7" xfId="33244"/>
    <cellStyle name="Input 9 2 2 2 7 2" xfId="33245"/>
    <cellStyle name="Input 9 2 2 2 7 2 2" xfId="33246"/>
    <cellStyle name="Input 9 2 2 2 7 3" xfId="33247"/>
    <cellStyle name="Input 9 2 2 2 8" xfId="33248"/>
    <cellStyle name="Input 9 2 2 2 9" xfId="33249"/>
    <cellStyle name="Input 9 2 2 3" xfId="33250"/>
    <cellStyle name="Input 9 2 2 3 2" xfId="33251"/>
    <cellStyle name="Input 9 2 2 3 2 2" xfId="33252"/>
    <cellStyle name="Input 9 2 2 3 2 2 2" xfId="33253"/>
    <cellStyle name="Input 9 2 2 3 2 2 2 2" xfId="33254"/>
    <cellStyle name="Input 9 2 2 3 2 2 3" xfId="33255"/>
    <cellStyle name="Input 9 2 2 3 2 3" xfId="33256"/>
    <cellStyle name="Input 9 2 2 3 2 4" xfId="33257"/>
    <cellStyle name="Input 9 2 2 3 3" xfId="33258"/>
    <cellStyle name="Input 9 2 2 3 3 2" xfId="33259"/>
    <cellStyle name="Input 9 2 2 3 3 2 2" xfId="33260"/>
    <cellStyle name="Input 9 2 2 3 3 3" xfId="33261"/>
    <cellStyle name="Input 9 2 2 3 4" xfId="33262"/>
    <cellStyle name="Input 9 2 2 3 5" xfId="33263"/>
    <cellStyle name="Input 9 2 2 4" xfId="33264"/>
    <cellStyle name="Input 9 2 2 4 2" xfId="33265"/>
    <cellStyle name="Input 9 2 2 4 2 2" xfId="33266"/>
    <cellStyle name="Input 9 2 2 4 2 2 2" xfId="33267"/>
    <cellStyle name="Input 9 2 2 4 2 3" xfId="33268"/>
    <cellStyle name="Input 9 2 2 4 3" xfId="33269"/>
    <cellStyle name="Input 9 2 2 4 4" xfId="33270"/>
    <cellStyle name="Input 9 2 2 5" xfId="33271"/>
    <cellStyle name="Input 9 2 2 5 2" xfId="33272"/>
    <cellStyle name="Input 9 2 2 5 2 2" xfId="33273"/>
    <cellStyle name="Input 9 2 2 5 2 2 2" xfId="33274"/>
    <cellStyle name="Input 9 2 2 5 2 3" xfId="33275"/>
    <cellStyle name="Input 9 2 2 5 3" xfId="33276"/>
    <cellStyle name="Input 9 2 2 5 4" xfId="33277"/>
    <cellStyle name="Input 9 2 2 6" xfId="33278"/>
    <cellStyle name="Input 9 2 2 6 2" xfId="33279"/>
    <cellStyle name="Input 9 2 2 6 2 2" xfId="33280"/>
    <cellStyle name="Input 9 2 2 6 2 2 2" xfId="33281"/>
    <cellStyle name="Input 9 2 2 6 2 3" xfId="33282"/>
    <cellStyle name="Input 9 2 2 6 3" xfId="33283"/>
    <cellStyle name="Input 9 2 2 6 4" xfId="33284"/>
    <cellStyle name="Input 9 2 2 7" xfId="33285"/>
    <cellStyle name="Input 9 2 2 7 2" xfId="33286"/>
    <cellStyle name="Input 9 2 2 7 2 2" xfId="33287"/>
    <cellStyle name="Input 9 2 2 7 2 2 2" xfId="33288"/>
    <cellStyle name="Input 9 2 2 7 2 3" xfId="33289"/>
    <cellStyle name="Input 9 2 2 7 3" xfId="33290"/>
    <cellStyle name="Input 9 2 2 7 4" xfId="33291"/>
    <cellStyle name="Input 9 2 2 8" xfId="33292"/>
    <cellStyle name="Input 9 2 2 8 2" xfId="33293"/>
    <cellStyle name="Input 9 2 2 8 2 2" xfId="33294"/>
    <cellStyle name="Input 9 2 2 8 3" xfId="33295"/>
    <cellStyle name="Input 9 2 2 9" xfId="33296"/>
    <cellStyle name="Input 9 2 3" xfId="33297"/>
    <cellStyle name="Input 9 2 3 2" xfId="33298"/>
    <cellStyle name="Input 9 2 3 2 2" xfId="33299"/>
    <cellStyle name="Input 9 2 3 2 2 2" xfId="33300"/>
    <cellStyle name="Input 9 2 3 2 2 2 2" xfId="33301"/>
    <cellStyle name="Input 9 2 3 2 2 3" xfId="33302"/>
    <cellStyle name="Input 9 2 3 2 3" xfId="33303"/>
    <cellStyle name="Input 9 2 3 2 4" xfId="33304"/>
    <cellStyle name="Input 9 2 3 3" xfId="33305"/>
    <cellStyle name="Input 9 2 3 3 2" xfId="33306"/>
    <cellStyle name="Input 9 2 3 3 2 2" xfId="33307"/>
    <cellStyle name="Input 9 2 3 3 2 2 2" xfId="33308"/>
    <cellStyle name="Input 9 2 3 3 2 3" xfId="33309"/>
    <cellStyle name="Input 9 2 3 3 3" xfId="33310"/>
    <cellStyle name="Input 9 2 3 3 4" xfId="33311"/>
    <cellStyle name="Input 9 2 3 4" xfId="33312"/>
    <cellStyle name="Input 9 2 3 4 2" xfId="33313"/>
    <cellStyle name="Input 9 2 3 4 2 2" xfId="33314"/>
    <cellStyle name="Input 9 2 3 4 2 2 2" xfId="33315"/>
    <cellStyle name="Input 9 2 3 4 2 3" xfId="33316"/>
    <cellStyle name="Input 9 2 3 4 3" xfId="33317"/>
    <cellStyle name="Input 9 2 3 4 4" xfId="33318"/>
    <cellStyle name="Input 9 2 3 5" xfId="33319"/>
    <cellStyle name="Input 9 2 3 5 2" xfId="33320"/>
    <cellStyle name="Input 9 2 3 5 2 2" xfId="33321"/>
    <cellStyle name="Input 9 2 3 5 2 2 2" xfId="33322"/>
    <cellStyle name="Input 9 2 3 5 2 3" xfId="33323"/>
    <cellStyle name="Input 9 2 3 5 3" xfId="33324"/>
    <cellStyle name="Input 9 2 3 5 4" xfId="33325"/>
    <cellStyle name="Input 9 2 3 6" xfId="33326"/>
    <cellStyle name="Input 9 2 3 6 2" xfId="33327"/>
    <cellStyle name="Input 9 2 3 6 2 2" xfId="33328"/>
    <cellStyle name="Input 9 2 3 6 2 2 2" xfId="33329"/>
    <cellStyle name="Input 9 2 3 6 2 3" xfId="33330"/>
    <cellStyle name="Input 9 2 3 6 3" xfId="33331"/>
    <cellStyle name="Input 9 2 3 6 4" xfId="33332"/>
    <cellStyle name="Input 9 2 3 7" xfId="33333"/>
    <cellStyle name="Input 9 2 3 7 2" xfId="33334"/>
    <cellStyle name="Input 9 2 3 7 2 2" xfId="33335"/>
    <cellStyle name="Input 9 2 3 7 3" xfId="33336"/>
    <cellStyle name="Input 9 2 3 8" xfId="33337"/>
    <cellStyle name="Input 9 2 3 9" xfId="33338"/>
    <cellStyle name="Input 9 2 4" xfId="33339"/>
    <cellStyle name="Input 9 2 4 2" xfId="33340"/>
    <cellStyle name="Input 9 2 4 2 2" xfId="33341"/>
    <cellStyle name="Input 9 2 4 2 2 2" xfId="33342"/>
    <cellStyle name="Input 9 2 4 2 2 2 2" xfId="33343"/>
    <cellStyle name="Input 9 2 4 2 2 3" xfId="33344"/>
    <cellStyle name="Input 9 2 4 2 3" xfId="33345"/>
    <cellStyle name="Input 9 2 4 2 4" xfId="33346"/>
    <cellStyle name="Input 9 2 4 3" xfId="33347"/>
    <cellStyle name="Input 9 2 4 3 2" xfId="33348"/>
    <cellStyle name="Input 9 2 4 3 2 2" xfId="33349"/>
    <cellStyle name="Input 9 2 4 3 3" xfId="33350"/>
    <cellStyle name="Input 9 2 4 4" xfId="33351"/>
    <cellStyle name="Input 9 2 4 5" xfId="33352"/>
    <cellStyle name="Input 9 2 5" xfId="33353"/>
    <cellStyle name="Input 9 2 5 2" xfId="33354"/>
    <cellStyle name="Input 9 2 5 2 2" xfId="33355"/>
    <cellStyle name="Input 9 2 5 2 2 2" xfId="33356"/>
    <cellStyle name="Input 9 2 5 2 3" xfId="33357"/>
    <cellStyle name="Input 9 2 5 3" xfId="33358"/>
    <cellStyle name="Input 9 2 5 4" xfId="33359"/>
    <cellStyle name="Input 9 2 6" xfId="33360"/>
    <cellStyle name="Input 9 2 6 2" xfId="33361"/>
    <cellStyle name="Input 9 2 6 2 2" xfId="33362"/>
    <cellStyle name="Input 9 2 6 2 2 2" xfId="33363"/>
    <cellStyle name="Input 9 2 6 2 3" xfId="33364"/>
    <cellStyle name="Input 9 2 6 3" xfId="33365"/>
    <cellStyle name="Input 9 2 6 4" xfId="33366"/>
    <cellStyle name="Input 9 2 7" xfId="33367"/>
    <cellStyle name="Input 9 2 7 2" xfId="33368"/>
    <cellStyle name="Input 9 2 7 2 2" xfId="33369"/>
    <cellStyle name="Input 9 2 7 2 2 2" xfId="33370"/>
    <cellStyle name="Input 9 2 7 2 3" xfId="33371"/>
    <cellStyle name="Input 9 2 7 3" xfId="33372"/>
    <cellStyle name="Input 9 2 7 4" xfId="33373"/>
    <cellStyle name="Input 9 2 8" xfId="33374"/>
    <cellStyle name="Input 9 2 8 2" xfId="33375"/>
    <cellStyle name="Input 9 2 8 2 2" xfId="33376"/>
    <cellStyle name="Input 9 2 8 2 2 2" xfId="33377"/>
    <cellStyle name="Input 9 2 8 2 3" xfId="33378"/>
    <cellStyle name="Input 9 2 8 3" xfId="33379"/>
    <cellStyle name="Input 9 2 8 4" xfId="33380"/>
    <cellStyle name="Input 9 2 9" xfId="33381"/>
    <cellStyle name="Input 9 2 9 2" xfId="33382"/>
    <cellStyle name="Input 9 2 9 2 2" xfId="33383"/>
    <cellStyle name="Input 9 2 9 3" xfId="33384"/>
    <cellStyle name="Input 9 2_Subsidy" xfId="33385"/>
    <cellStyle name="Input 9 3" xfId="33386"/>
    <cellStyle name="Input 9 3 10" xfId="33387"/>
    <cellStyle name="Input 9 3 2" xfId="33388"/>
    <cellStyle name="Input 9 3 2 2" xfId="33389"/>
    <cellStyle name="Input 9 3 2 2 2" xfId="33390"/>
    <cellStyle name="Input 9 3 2 2 2 2" xfId="33391"/>
    <cellStyle name="Input 9 3 2 2 2 2 2" xfId="33392"/>
    <cellStyle name="Input 9 3 2 2 2 3" xfId="33393"/>
    <cellStyle name="Input 9 3 2 2 3" xfId="33394"/>
    <cellStyle name="Input 9 3 2 2 4" xfId="33395"/>
    <cellStyle name="Input 9 3 2 3" xfId="33396"/>
    <cellStyle name="Input 9 3 2 3 2" xfId="33397"/>
    <cellStyle name="Input 9 3 2 3 2 2" xfId="33398"/>
    <cellStyle name="Input 9 3 2 3 2 2 2" xfId="33399"/>
    <cellStyle name="Input 9 3 2 3 2 3" xfId="33400"/>
    <cellStyle name="Input 9 3 2 3 3" xfId="33401"/>
    <cellStyle name="Input 9 3 2 3 4" xfId="33402"/>
    <cellStyle name="Input 9 3 2 4" xfId="33403"/>
    <cellStyle name="Input 9 3 2 4 2" xfId="33404"/>
    <cellStyle name="Input 9 3 2 4 2 2" xfId="33405"/>
    <cellStyle name="Input 9 3 2 4 2 2 2" xfId="33406"/>
    <cellStyle name="Input 9 3 2 4 2 3" xfId="33407"/>
    <cellStyle name="Input 9 3 2 4 3" xfId="33408"/>
    <cellStyle name="Input 9 3 2 4 4" xfId="33409"/>
    <cellStyle name="Input 9 3 2 5" xfId="33410"/>
    <cellStyle name="Input 9 3 2 5 2" xfId="33411"/>
    <cellStyle name="Input 9 3 2 5 2 2" xfId="33412"/>
    <cellStyle name="Input 9 3 2 5 2 2 2" xfId="33413"/>
    <cellStyle name="Input 9 3 2 5 2 3" xfId="33414"/>
    <cellStyle name="Input 9 3 2 5 3" xfId="33415"/>
    <cellStyle name="Input 9 3 2 5 4" xfId="33416"/>
    <cellStyle name="Input 9 3 2 6" xfId="33417"/>
    <cellStyle name="Input 9 3 2 6 2" xfId="33418"/>
    <cellStyle name="Input 9 3 2 6 2 2" xfId="33419"/>
    <cellStyle name="Input 9 3 2 6 2 2 2" xfId="33420"/>
    <cellStyle name="Input 9 3 2 6 2 3" xfId="33421"/>
    <cellStyle name="Input 9 3 2 6 3" xfId="33422"/>
    <cellStyle name="Input 9 3 2 6 4" xfId="33423"/>
    <cellStyle name="Input 9 3 2 7" xfId="33424"/>
    <cellStyle name="Input 9 3 2 7 2" xfId="33425"/>
    <cellStyle name="Input 9 3 2 7 2 2" xfId="33426"/>
    <cellStyle name="Input 9 3 2 7 3" xfId="33427"/>
    <cellStyle name="Input 9 3 2 8" xfId="33428"/>
    <cellStyle name="Input 9 3 2 9" xfId="33429"/>
    <cellStyle name="Input 9 3 3" xfId="33430"/>
    <cellStyle name="Input 9 3 3 2" xfId="33431"/>
    <cellStyle name="Input 9 3 3 2 2" xfId="33432"/>
    <cellStyle name="Input 9 3 3 2 2 2" xfId="33433"/>
    <cellStyle name="Input 9 3 3 2 2 2 2" xfId="33434"/>
    <cellStyle name="Input 9 3 3 2 2 3" xfId="33435"/>
    <cellStyle name="Input 9 3 3 2 3" xfId="33436"/>
    <cellStyle name="Input 9 3 3 2 4" xfId="33437"/>
    <cellStyle name="Input 9 3 3 3" xfId="33438"/>
    <cellStyle name="Input 9 3 3 3 2" xfId="33439"/>
    <cellStyle name="Input 9 3 3 3 2 2" xfId="33440"/>
    <cellStyle name="Input 9 3 3 3 3" xfId="33441"/>
    <cellStyle name="Input 9 3 3 4" xfId="33442"/>
    <cellStyle name="Input 9 3 3 5" xfId="33443"/>
    <cellStyle name="Input 9 3 4" xfId="33444"/>
    <cellStyle name="Input 9 3 4 2" xfId="33445"/>
    <cellStyle name="Input 9 3 4 2 2" xfId="33446"/>
    <cellStyle name="Input 9 3 4 2 2 2" xfId="33447"/>
    <cellStyle name="Input 9 3 4 2 3" xfId="33448"/>
    <cellStyle name="Input 9 3 4 3" xfId="33449"/>
    <cellStyle name="Input 9 3 4 4" xfId="33450"/>
    <cellStyle name="Input 9 3 5" xfId="33451"/>
    <cellStyle name="Input 9 3 5 2" xfId="33452"/>
    <cellStyle name="Input 9 3 5 2 2" xfId="33453"/>
    <cellStyle name="Input 9 3 5 2 2 2" xfId="33454"/>
    <cellStyle name="Input 9 3 5 2 3" xfId="33455"/>
    <cellStyle name="Input 9 3 5 3" xfId="33456"/>
    <cellStyle name="Input 9 3 5 4" xfId="33457"/>
    <cellStyle name="Input 9 3 6" xfId="33458"/>
    <cellStyle name="Input 9 3 6 2" xfId="33459"/>
    <cellStyle name="Input 9 3 6 2 2" xfId="33460"/>
    <cellStyle name="Input 9 3 6 2 2 2" xfId="33461"/>
    <cellStyle name="Input 9 3 6 2 3" xfId="33462"/>
    <cellStyle name="Input 9 3 6 3" xfId="33463"/>
    <cellStyle name="Input 9 3 6 4" xfId="33464"/>
    <cellStyle name="Input 9 3 7" xfId="33465"/>
    <cellStyle name="Input 9 3 7 2" xfId="33466"/>
    <cellStyle name="Input 9 3 7 2 2" xfId="33467"/>
    <cellStyle name="Input 9 3 7 2 2 2" xfId="33468"/>
    <cellStyle name="Input 9 3 7 2 3" xfId="33469"/>
    <cellStyle name="Input 9 3 7 3" xfId="33470"/>
    <cellStyle name="Input 9 3 7 4" xfId="33471"/>
    <cellStyle name="Input 9 3 8" xfId="33472"/>
    <cellStyle name="Input 9 3 8 2" xfId="33473"/>
    <cellStyle name="Input 9 3 8 2 2" xfId="33474"/>
    <cellStyle name="Input 9 3 8 3" xfId="33475"/>
    <cellStyle name="Input 9 3 9" xfId="33476"/>
    <cellStyle name="Input 9 4" xfId="33477"/>
    <cellStyle name="Input 9 4 10" xfId="33478"/>
    <cellStyle name="Input 9 4 2" xfId="33479"/>
    <cellStyle name="Input 9 4 2 2" xfId="33480"/>
    <cellStyle name="Input 9 4 2 2 2" xfId="33481"/>
    <cellStyle name="Input 9 4 2 2 2 2" xfId="33482"/>
    <cellStyle name="Input 9 4 2 2 2 2 2" xfId="33483"/>
    <cellStyle name="Input 9 4 2 2 2 3" xfId="33484"/>
    <cellStyle name="Input 9 4 2 2 3" xfId="33485"/>
    <cellStyle name="Input 9 4 2 2 4" xfId="33486"/>
    <cellStyle name="Input 9 4 2 3" xfId="33487"/>
    <cellStyle name="Input 9 4 2 3 2" xfId="33488"/>
    <cellStyle name="Input 9 4 2 3 2 2" xfId="33489"/>
    <cellStyle name="Input 9 4 2 3 2 2 2" xfId="33490"/>
    <cellStyle name="Input 9 4 2 3 2 3" xfId="33491"/>
    <cellStyle name="Input 9 4 2 3 3" xfId="33492"/>
    <cellStyle name="Input 9 4 2 3 4" xfId="33493"/>
    <cellStyle name="Input 9 4 2 4" xfId="33494"/>
    <cellStyle name="Input 9 4 2 4 2" xfId="33495"/>
    <cellStyle name="Input 9 4 2 4 2 2" xfId="33496"/>
    <cellStyle name="Input 9 4 2 4 2 2 2" xfId="33497"/>
    <cellStyle name="Input 9 4 2 4 2 3" xfId="33498"/>
    <cellStyle name="Input 9 4 2 4 3" xfId="33499"/>
    <cellStyle name="Input 9 4 2 4 4" xfId="33500"/>
    <cellStyle name="Input 9 4 2 5" xfId="33501"/>
    <cellStyle name="Input 9 4 2 5 2" xfId="33502"/>
    <cellStyle name="Input 9 4 2 5 2 2" xfId="33503"/>
    <cellStyle name="Input 9 4 2 5 2 2 2" xfId="33504"/>
    <cellStyle name="Input 9 4 2 5 2 3" xfId="33505"/>
    <cellStyle name="Input 9 4 2 5 3" xfId="33506"/>
    <cellStyle name="Input 9 4 2 5 4" xfId="33507"/>
    <cellStyle name="Input 9 4 2 6" xfId="33508"/>
    <cellStyle name="Input 9 4 2 6 2" xfId="33509"/>
    <cellStyle name="Input 9 4 2 6 2 2" xfId="33510"/>
    <cellStyle name="Input 9 4 2 6 2 2 2" xfId="33511"/>
    <cellStyle name="Input 9 4 2 6 2 3" xfId="33512"/>
    <cellStyle name="Input 9 4 2 6 3" xfId="33513"/>
    <cellStyle name="Input 9 4 2 6 4" xfId="33514"/>
    <cellStyle name="Input 9 4 2 7" xfId="33515"/>
    <cellStyle name="Input 9 4 2 7 2" xfId="33516"/>
    <cellStyle name="Input 9 4 2 7 2 2" xfId="33517"/>
    <cellStyle name="Input 9 4 2 7 3" xfId="33518"/>
    <cellStyle name="Input 9 4 2 8" xfId="33519"/>
    <cellStyle name="Input 9 4 2 9" xfId="33520"/>
    <cellStyle name="Input 9 4 3" xfId="33521"/>
    <cellStyle name="Input 9 4 3 2" xfId="33522"/>
    <cellStyle name="Input 9 4 3 2 2" xfId="33523"/>
    <cellStyle name="Input 9 4 3 2 2 2" xfId="33524"/>
    <cellStyle name="Input 9 4 3 2 2 2 2" xfId="33525"/>
    <cellStyle name="Input 9 4 3 2 2 3" xfId="33526"/>
    <cellStyle name="Input 9 4 3 2 3" xfId="33527"/>
    <cellStyle name="Input 9 4 3 2 4" xfId="33528"/>
    <cellStyle name="Input 9 4 3 3" xfId="33529"/>
    <cellStyle name="Input 9 4 3 3 2" xfId="33530"/>
    <cellStyle name="Input 9 4 3 3 2 2" xfId="33531"/>
    <cellStyle name="Input 9 4 3 3 3" xfId="33532"/>
    <cellStyle name="Input 9 4 3 4" xfId="33533"/>
    <cellStyle name="Input 9 4 3 5" xfId="33534"/>
    <cellStyle name="Input 9 4 4" xfId="33535"/>
    <cellStyle name="Input 9 4 4 2" xfId="33536"/>
    <cellStyle name="Input 9 4 4 2 2" xfId="33537"/>
    <cellStyle name="Input 9 4 4 2 2 2" xfId="33538"/>
    <cellStyle name="Input 9 4 4 2 3" xfId="33539"/>
    <cellStyle name="Input 9 4 4 3" xfId="33540"/>
    <cellStyle name="Input 9 4 4 4" xfId="33541"/>
    <cellStyle name="Input 9 4 5" xfId="33542"/>
    <cellStyle name="Input 9 4 5 2" xfId="33543"/>
    <cellStyle name="Input 9 4 5 2 2" xfId="33544"/>
    <cellStyle name="Input 9 4 5 2 2 2" xfId="33545"/>
    <cellStyle name="Input 9 4 5 2 3" xfId="33546"/>
    <cellStyle name="Input 9 4 5 3" xfId="33547"/>
    <cellStyle name="Input 9 4 5 4" xfId="33548"/>
    <cellStyle name="Input 9 4 6" xfId="33549"/>
    <cellStyle name="Input 9 4 6 2" xfId="33550"/>
    <cellStyle name="Input 9 4 6 2 2" xfId="33551"/>
    <cellStyle name="Input 9 4 6 2 2 2" xfId="33552"/>
    <cellStyle name="Input 9 4 6 2 3" xfId="33553"/>
    <cellStyle name="Input 9 4 6 3" xfId="33554"/>
    <cellStyle name="Input 9 4 6 4" xfId="33555"/>
    <cellStyle name="Input 9 4 7" xfId="33556"/>
    <cellStyle name="Input 9 4 7 2" xfId="33557"/>
    <cellStyle name="Input 9 4 7 2 2" xfId="33558"/>
    <cellStyle name="Input 9 4 7 2 2 2" xfId="33559"/>
    <cellStyle name="Input 9 4 7 2 3" xfId="33560"/>
    <cellStyle name="Input 9 4 7 3" xfId="33561"/>
    <cellStyle name="Input 9 4 7 4" xfId="33562"/>
    <cellStyle name="Input 9 4 8" xfId="33563"/>
    <cellStyle name="Input 9 4 8 2" xfId="33564"/>
    <cellStyle name="Input 9 4 8 2 2" xfId="33565"/>
    <cellStyle name="Input 9 4 8 3" xfId="33566"/>
    <cellStyle name="Input 9 4 9" xfId="33567"/>
    <cellStyle name="Input 9 5" xfId="33568"/>
    <cellStyle name="Input 9 5 10" xfId="33569"/>
    <cellStyle name="Input 9 5 2" xfId="33570"/>
    <cellStyle name="Input 9 5 2 2" xfId="33571"/>
    <cellStyle name="Input 9 5 2 2 2" xfId="33572"/>
    <cellStyle name="Input 9 5 2 2 2 2" xfId="33573"/>
    <cellStyle name="Input 9 5 2 2 2 2 2" xfId="33574"/>
    <cellStyle name="Input 9 5 2 2 2 3" xfId="33575"/>
    <cellStyle name="Input 9 5 2 2 3" xfId="33576"/>
    <cellStyle name="Input 9 5 2 2 4" xfId="33577"/>
    <cellStyle name="Input 9 5 2 3" xfId="33578"/>
    <cellStyle name="Input 9 5 2 3 2" xfId="33579"/>
    <cellStyle name="Input 9 5 2 3 2 2" xfId="33580"/>
    <cellStyle name="Input 9 5 2 3 2 2 2" xfId="33581"/>
    <cellStyle name="Input 9 5 2 3 2 3" xfId="33582"/>
    <cellStyle name="Input 9 5 2 3 3" xfId="33583"/>
    <cellStyle name="Input 9 5 2 3 4" xfId="33584"/>
    <cellStyle name="Input 9 5 2 4" xfId="33585"/>
    <cellStyle name="Input 9 5 2 4 2" xfId="33586"/>
    <cellStyle name="Input 9 5 2 4 2 2" xfId="33587"/>
    <cellStyle name="Input 9 5 2 4 2 2 2" xfId="33588"/>
    <cellStyle name="Input 9 5 2 4 2 3" xfId="33589"/>
    <cellStyle name="Input 9 5 2 4 3" xfId="33590"/>
    <cellStyle name="Input 9 5 2 4 4" xfId="33591"/>
    <cellStyle name="Input 9 5 2 5" xfId="33592"/>
    <cellStyle name="Input 9 5 2 5 2" xfId="33593"/>
    <cellStyle name="Input 9 5 2 5 2 2" xfId="33594"/>
    <cellStyle name="Input 9 5 2 5 2 2 2" xfId="33595"/>
    <cellStyle name="Input 9 5 2 5 2 3" xfId="33596"/>
    <cellStyle name="Input 9 5 2 5 3" xfId="33597"/>
    <cellStyle name="Input 9 5 2 5 4" xfId="33598"/>
    <cellStyle name="Input 9 5 2 6" xfId="33599"/>
    <cellStyle name="Input 9 5 2 6 2" xfId="33600"/>
    <cellStyle name="Input 9 5 2 6 2 2" xfId="33601"/>
    <cellStyle name="Input 9 5 2 6 2 2 2" xfId="33602"/>
    <cellStyle name="Input 9 5 2 6 2 3" xfId="33603"/>
    <cellStyle name="Input 9 5 2 6 3" xfId="33604"/>
    <cellStyle name="Input 9 5 2 6 4" xfId="33605"/>
    <cellStyle name="Input 9 5 2 7" xfId="33606"/>
    <cellStyle name="Input 9 5 2 7 2" xfId="33607"/>
    <cellStyle name="Input 9 5 2 7 2 2" xfId="33608"/>
    <cellStyle name="Input 9 5 2 7 3" xfId="33609"/>
    <cellStyle name="Input 9 5 2 8" xfId="33610"/>
    <cellStyle name="Input 9 5 2 9" xfId="33611"/>
    <cellStyle name="Input 9 5 3" xfId="33612"/>
    <cellStyle name="Input 9 5 3 2" xfId="33613"/>
    <cellStyle name="Input 9 5 3 2 2" xfId="33614"/>
    <cellStyle name="Input 9 5 3 2 2 2" xfId="33615"/>
    <cellStyle name="Input 9 5 3 2 2 2 2" xfId="33616"/>
    <cellStyle name="Input 9 5 3 2 2 3" xfId="33617"/>
    <cellStyle name="Input 9 5 3 2 3" xfId="33618"/>
    <cellStyle name="Input 9 5 3 2 4" xfId="33619"/>
    <cellStyle name="Input 9 5 3 3" xfId="33620"/>
    <cellStyle name="Input 9 5 3 3 2" xfId="33621"/>
    <cellStyle name="Input 9 5 3 3 2 2" xfId="33622"/>
    <cellStyle name="Input 9 5 3 3 3" xfId="33623"/>
    <cellStyle name="Input 9 5 3 4" xfId="33624"/>
    <cellStyle name="Input 9 5 3 5" xfId="33625"/>
    <cellStyle name="Input 9 5 4" xfId="33626"/>
    <cellStyle name="Input 9 5 4 2" xfId="33627"/>
    <cellStyle name="Input 9 5 4 2 2" xfId="33628"/>
    <cellStyle name="Input 9 5 4 2 2 2" xfId="33629"/>
    <cellStyle name="Input 9 5 4 2 3" xfId="33630"/>
    <cellStyle name="Input 9 5 4 3" xfId="33631"/>
    <cellStyle name="Input 9 5 4 4" xfId="33632"/>
    <cellStyle name="Input 9 5 5" xfId="33633"/>
    <cellStyle name="Input 9 5 5 2" xfId="33634"/>
    <cellStyle name="Input 9 5 5 2 2" xfId="33635"/>
    <cellStyle name="Input 9 5 5 2 2 2" xfId="33636"/>
    <cellStyle name="Input 9 5 5 2 3" xfId="33637"/>
    <cellStyle name="Input 9 5 5 3" xfId="33638"/>
    <cellStyle name="Input 9 5 5 4" xfId="33639"/>
    <cellStyle name="Input 9 5 6" xfId="33640"/>
    <cellStyle name="Input 9 5 6 2" xfId="33641"/>
    <cellStyle name="Input 9 5 6 2 2" xfId="33642"/>
    <cellStyle name="Input 9 5 6 2 2 2" xfId="33643"/>
    <cellStyle name="Input 9 5 6 2 3" xfId="33644"/>
    <cellStyle name="Input 9 5 6 3" xfId="33645"/>
    <cellStyle name="Input 9 5 6 4" xfId="33646"/>
    <cellStyle name="Input 9 5 7" xfId="33647"/>
    <cellStyle name="Input 9 5 7 2" xfId="33648"/>
    <cellStyle name="Input 9 5 7 2 2" xfId="33649"/>
    <cellStyle name="Input 9 5 7 2 2 2" xfId="33650"/>
    <cellStyle name="Input 9 5 7 2 3" xfId="33651"/>
    <cellStyle name="Input 9 5 7 3" xfId="33652"/>
    <cellStyle name="Input 9 5 7 4" xfId="33653"/>
    <cellStyle name="Input 9 5 8" xfId="33654"/>
    <cellStyle name="Input 9 5 8 2" xfId="33655"/>
    <cellStyle name="Input 9 5 8 2 2" xfId="33656"/>
    <cellStyle name="Input 9 5 8 3" xfId="33657"/>
    <cellStyle name="Input 9 5 9" xfId="33658"/>
    <cellStyle name="Input 9 6" xfId="33659"/>
    <cellStyle name="Input 9 6 10" xfId="33660"/>
    <cellStyle name="Input 9 6 2" xfId="33661"/>
    <cellStyle name="Input 9 6 2 2" xfId="33662"/>
    <cellStyle name="Input 9 6 2 2 2" xfId="33663"/>
    <cellStyle name="Input 9 6 2 2 2 2" xfId="33664"/>
    <cellStyle name="Input 9 6 2 2 2 2 2" xfId="33665"/>
    <cellStyle name="Input 9 6 2 2 2 3" xfId="33666"/>
    <cellStyle name="Input 9 6 2 2 3" xfId="33667"/>
    <cellStyle name="Input 9 6 2 2 4" xfId="33668"/>
    <cellStyle name="Input 9 6 2 3" xfId="33669"/>
    <cellStyle name="Input 9 6 2 3 2" xfId="33670"/>
    <cellStyle name="Input 9 6 2 3 2 2" xfId="33671"/>
    <cellStyle name="Input 9 6 2 3 2 2 2" xfId="33672"/>
    <cellStyle name="Input 9 6 2 3 2 3" xfId="33673"/>
    <cellStyle name="Input 9 6 2 3 3" xfId="33674"/>
    <cellStyle name="Input 9 6 2 3 4" xfId="33675"/>
    <cellStyle name="Input 9 6 2 4" xfId="33676"/>
    <cellStyle name="Input 9 6 2 4 2" xfId="33677"/>
    <cellStyle name="Input 9 6 2 4 2 2" xfId="33678"/>
    <cellStyle name="Input 9 6 2 4 2 2 2" xfId="33679"/>
    <cellStyle name="Input 9 6 2 4 2 3" xfId="33680"/>
    <cellStyle name="Input 9 6 2 4 3" xfId="33681"/>
    <cellStyle name="Input 9 6 2 4 4" xfId="33682"/>
    <cellStyle name="Input 9 6 2 5" xfId="33683"/>
    <cellStyle name="Input 9 6 2 5 2" xfId="33684"/>
    <cellStyle name="Input 9 6 2 5 2 2" xfId="33685"/>
    <cellStyle name="Input 9 6 2 5 2 2 2" xfId="33686"/>
    <cellStyle name="Input 9 6 2 5 2 3" xfId="33687"/>
    <cellStyle name="Input 9 6 2 5 3" xfId="33688"/>
    <cellStyle name="Input 9 6 2 5 4" xfId="33689"/>
    <cellStyle name="Input 9 6 2 6" xfId="33690"/>
    <cellStyle name="Input 9 6 2 6 2" xfId="33691"/>
    <cellStyle name="Input 9 6 2 6 2 2" xfId="33692"/>
    <cellStyle name="Input 9 6 2 6 2 2 2" xfId="33693"/>
    <cellStyle name="Input 9 6 2 6 2 3" xfId="33694"/>
    <cellStyle name="Input 9 6 2 6 3" xfId="33695"/>
    <cellStyle name="Input 9 6 2 6 4" xfId="33696"/>
    <cellStyle name="Input 9 6 2 7" xfId="33697"/>
    <cellStyle name="Input 9 6 2 7 2" xfId="33698"/>
    <cellStyle name="Input 9 6 2 7 2 2" xfId="33699"/>
    <cellStyle name="Input 9 6 2 7 3" xfId="33700"/>
    <cellStyle name="Input 9 6 2 8" xfId="33701"/>
    <cellStyle name="Input 9 6 2 9" xfId="33702"/>
    <cellStyle name="Input 9 6 3" xfId="33703"/>
    <cellStyle name="Input 9 6 3 2" xfId="33704"/>
    <cellStyle name="Input 9 6 3 2 2" xfId="33705"/>
    <cellStyle name="Input 9 6 3 2 2 2" xfId="33706"/>
    <cellStyle name="Input 9 6 3 2 2 2 2" xfId="33707"/>
    <cellStyle name="Input 9 6 3 2 2 3" xfId="33708"/>
    <cellStyle name="Input 9 6 3 2 3" xfId="33709"/>
    <cellStyle name="Input 9 6 3 2 4" xfId="33710"/>
    <cellStyle name="Input 9 6 3 3" xfId="33711"/>
    <cellStyle name="Input 9 6 3 3 2" xfId="33712"/>
    <cellStyle name="Input 9 6 3 3 2 2" xfId="33713"/>
    <cellStyle name="Input 9 6 3 3 3" xfId="33714"/>
    <cellStyle name="Input 9 6 3 4" xfId="33715"/>
    <cellStyle name="Input 9 6 3 5" xfId="33716"/>
    <cellStyle name="Input 9 6 4" xfId="33717"/>
    <cellStyle name="Input 9 6 4 2" xfId="33718"/>
    <cellStyle name="Input 9 6 4 2 2" xfId="33719"/>
    <cellStyle name="Input 9 6 4 2 2 2" xfId="33720"/>
    <cellStyle name="Input 9 6 4 2 3" xfId="33721"/>
    <cellStyle name="Input 9 6 4 3" xfId="33722"/>
    <cellStyle name="Input 9 6 4 4" xfId="33723"/>
    <cellStyle name="Input 9 6 5" xfId="33724"/>
    <cellStyle name="Input 9 6 5 2" xfId="33725"/>
    <cellStyle name="Input 9 6 5 2 2" xfId="33726"/>
    <cellStyle name="Input 9 6 5 2 2 2" xfId="33727"/>
    <cellStyle name="Input 9 6 5 2 3" xfId="33728"/>
    <cellStyle name="Input 9 6 5 3" xfId="33729"/>
    <cellStyle name="Input 9 6 5 4" xfId="33730"/>
    <cellStyle name="Input 9 6 6" xfId="33731"/>
    <cellStyle name="Input 9 6 6 2" xfId="33732"/>
    <cellStyle name="Input 9 6 6 2 2" xfId="33733"/>
    <cellStyle name="Input 9 6 6 2 2 2" xfId="33734"/>
    <cellStyle name="Input 9 6 6 2 3" xfId="33735"/>
    <cellStyle name="Input 9 6 6 3" xfId="33736"/>
    <cellStyle name="Input 9 6 6 4" xfId="33737"/>
    <cellStyle name="Input 9 6 7" xfId="33738"/>
    <cellStyle name="Input 9 6 7 2" xfId="33739"/>
    <cellStyle name="Input 9 6 7 2 2" xfId="33740"/>
    <cellStyle name="Input 9 6 7 2 2 2" xfId="33741"/>
    <cellStyle name="Input 9 6 7 2 3" xfId="33742"/>
    <cellStyle name="Input 9 6 7 3" xfId="33743"/>
    <cellStyle name="Input 9 6 7 4" xfId="33744"/>
    <cellStyle name="Input 9 6 8" xfId="33745"/>
    <cellStyle name="Input 9 6 8 2" xfId="33746"/>
    <cellStyle name="Input 9 6 8 2 2" xfId="33747"/>
    <cellStyle name="Input 9 6 8 3" xfId="33748"/>
    <cellStyle name="Input 9 6 9" xfId="33749"/>
    <cellStyle name="Input 9 7" xfId="33750"/>
    <cellStyle name="Input 9 7 10" xfId="33751"/>
    <cellStyle name="Input 9 7 2" xfId="33752"/>
    <cellStyle name="Input 9 7 2 2" xfId="33753"/>
    <cellStyle name="Input 9 7 2 2 2" xfId="33754"/>
    <cellStyle name="Input 9 7 2 2 2 2" xfId="33755"/>
    <cellStyle name="Input 9 7 2 2 2 2 2" xfId="33756"/>
    <cellStyle name="Input 9 7 2 2 2 3" xfId="33757"/>
    <cellStyle name="Input 9 7 2 2 3" xfId="33758"/>
    <cellStyle name="Input 9 7 2 2 4" xfId="33759"/>
    <cellStyle name="Input 9 7 2 3" xfId="33760"/>
    <cellStyle name="Input 9 7 2 3 2" xfId="33761"/>
    <cellStyle name="Input 9 7 2 3 2 2" xfId="33762"/>
    <cellStyle name="Input 9 7 2 3 2 2 2" xfId="33763"/>
    <cellStyle name="Input 9 7 2 3 2 3" xfId="33764"/>
    <cellStyle name="Input 9 7 2 3 3" xfId="33765"/>
    <cellStyle name="Input 9 7 2 3 4" xfId="33766"/>
    <cellStyle name="Input 9 7 2 4" xfId="33767"/>
    <cellStyle name="Input 9 7 2 4 2" xfId="33768"/>
    <cellStyle name="Input 9 7 2 4 2 2" xfId="33769"/>
    <cellStyle name="Input 9 7 2 4 2 2 2" xfId="33770"/>
    <cellStyle name="Input 9 7 2 4 2 3" xfId="33771"/>
    <cellStyle name="Input 9 7 2 4 3" xfId="33772"/>
    <cellStyle name="Input 9 7 2 4 4" xfId="33773"/>
    <cellStyle name="Input 9 7 2 5" xfId="33774"/>
    <cellStyle name="Input 9 7 2 5 2" xfId="33775"/>
    <cellStyle name="Input 9 7 2 5 2 2" xfId="33776"/>
    <cellStyle name="Input 9 7 2 5 2 2 2" xfId="33777"/>
    <cellStyle name="Input 9 7 2 5 2 3" xfId="33778"/>
    <cellStyle name="Input 9 7 2 5 3" xfId="33779"/>
    <cellStyle name="Input 9 7 2 5 4" xfId="33780"/>
    <cellStyle name="Input 9 7 2 6" xfId="33781"/>
    <cellStyle name="Input 9 7 2 6 2" xfId="33782"/>
    <cellStyle name="Input 9 7 2 6 2 2" xfId="33783"/>
    <cellStyle name="Input 9 7 2 6 2 2 2" xfId="33784"/>
    <cellStyle name="Input 9 7 2 6 2 3" xfId="33785"/>
    <cellStyle name="Input 9 7 2 6 3" xfId="33786"/>
    <cellStyle name="Input 9 7 2 6 4" xfId="33787"/>
    <cellStyle name="Input 9 7 2 7" xfId="33788"/>
    <cellStyle name="Input 9 7 2 7 2" xfId="33789"/>
    <cellStyle name="Input 9 7 2 7 2 2" xfId="33790"/>
    <cellStyle name="Input 9 7 2 7 3" xfId="33791"/>
    <cellStyle name="Input 9 7 2 8" xfId="33792"/>
    <cellStyle name="Input 9 7 2 9" xfId="33793"/>
    <cellStyle name="Input 9 7 3" xfId="33794"/>
    <cellStyle name="Input 9 7 3 2" xfId="33795"/>
    <cellStyle name="Input 9 7 3 2 2" xfId="33796"/>
    <cellStyle name="Input 9 7 3 2 2 2" xfId="33797"/>
    <cellStyle name="Input 9 7 3 2 2 2 2" xfId="33798"/>
    <cellStyle name="Input 9 7 3 2 2 3" xfId="33799"/>
    <cellStyle name="Input 9 7 3 2 3" xfId="33800"/>
    <cellStyle name="Input 9 7 3 2 4" xfId="33801"/>
    <cellStyle name="Input 9 7 3 3" xfId="33802"/>
    <cellStyle name="Input 9 7 3 3 2" xfId="33803"/>
    <cellStyle name="Input 9 7 3 3 2 2" xfId="33804"/>
    <cellStyle name="Input 9 7 3 3 3" xfId="33805"/>
    <cellStyle name="Input 9 7 3 4" xfId="33806"/>
    <cellStyle name="Input 9 7 3 5" xfId="33807"/>
    <cellStyle name="Input 9 7 4" xfId="33808"/>
    <cellStyle name="Input 9 7 4 2" xfId="33809"/>
    <cellStyle name="Input 9 7 4 2 2" xfId="33810"/>
    <cellStyle name="Input 9 7 4 2 2 2" xfId="33811"/>
    <cellStyle name="Input 9 7 4 2 3" xfId="33812"/>
    <cellStyle name="Input 9 7 4 3" xfId="33813"/>
    <cellStyle name="Input 9 7 4 4" xfId="33814"/>
    <cellStyle name="Input 9 7 5" xfId="33815"/>
    <cellStyle name="Input 9 7 5 2" xfId="33816"/>
    <cellStyle name="Input 9 7 5 2 2" xfId="33817"/>
    <cellStyle name="Input 9 7 5 2 2 2" xfId="33818"/>
    <cellStyle name="Input 9 7 5 2 3" xfId="33819"/>
    <cellStyle name="Input 9 7 5 3" xfId="33820"/>
    <cellStyle name="Input 9 7 5 4" xfId="33821"/>
    <cellStyle name="Input 9 7 6" xfId="33822"/>
    <cellStyle name="Input 9 7 6 2" xfId="33823"/>
    <cellStyle name="Input 9 7 6 2 2" xfId="33824"/>
    <cellStyle name="Input 9 7 6 2 2 2" xfId="33825"/>
    <cellStyle name="Input 9 7 6 2 3" xfId="33826"/>
    <cellStyle name="Input 9 7 6 3" xfId="33827"/>
    <cellStyle name="Input 9 7 6 4" xfId="33828"/>
    <cellStyle name="Input 9 7 7" xfId="33829"/>
    <cellStyle name="Input 9 7 7 2" xfId="33830"/>
    <cellStyle name="Input 9 7 7 2 2" xfId="33831"/>
    <cellStyle name="Input 9 7 7 2 2 2" xfId="33832"/>
    <cellStyle name="Input 9 7 7 2 3" xfId="33833"/>
    <cellStyle name="Input 9 7 7 3" xfId="33834"/>
    <cellStyle name="Input 9 7 7 4" xfId="33835"/>
    <cellStyle name="Input 9 7 8" xfId="33836"/>
    <cellStyle name="Input 9 7 8 2" xfId="33837"/>
    <cellStyle name="Input 9 7 8 2 2" xfId="33838"/>
    <cellStyle name="Input 9 7 8 3" xfId="33839"/>
    <cellStyle name="Input 9 7 9" xfId="33840"/>
    <cellStyle name="Input 9 8" xfId="33841"/>
    <cellStyle name="Input 9 8 10" xfId="33842"/>
    <cellStyle name="Input 9 8 2" xfId="33843"/>
    <cellStyle name="Input 9 8 2 2" xfId="33844"/>
    <cellStyle name="Input 9 8 2 2 2" xfId="33845"/>
    <cellStyle name="Input 9 8 2 2 2 2" xfId="33846"/>
    <cellStyle name="Input 9 8 2 2 2 2 2" xfId="33847"/>
    <cellStyle name="Input 9 8 2 2 2 3" xfId="33848"/>
    <cellStyle name="Input 9 8 2 2 3" xfId="33849"/>
    <cellStyle name="Input 9 8 2 2 4" xfId="33850"/>
    <cellStyle name="Input 9 8 2 3" xfId="33851"/>
    <cellStyle name="Input 9 8 2 3 2" xfId="33852"/>
    <cellStyle name="Input 9 8 2 3 2 2" xfId="33853"/>
    <cellStyle name="Input 9 8 2 3 2 2 2" xfId="33854"/>
    <cellStyle name="Input 9 8 2 3 2 3" xfId="33855"/>
    <cellStyle name="Input 9 8 2 3 3" xfId="33856"/>
    <cellStyle name="Input 9 8 2 3 4" xfId="33857"/>
    <cellStyle name="Input 9 8 2 4" xfId="33858"/>
    <cellStyle name="Input 9 8 2 4 2" xfId="33859"/>
    <cellStyle name="Input 9 8 2 4 2 2" xfId="33860"/>
    <cellStyle name="Input 9 8 2 4 2 2 2" xfId="33861"/>
    <cellStyle name="Input 9 8 2 4 2 3" xfId="33862"/>
    <cellStyle name="Input 9 8 2 4 3" xfId="33863"/>
    <cellStyle name="Input 9 8 2 4 4" xfId="33864"/>
    <cellStyle name="Input 9 8 2 5" xfId="33865"/>
    <cellStyle name="Input 9 8 2 5 2" xfId="33866"/>
    <cellStyle name="Input 9 8 2 5 2 2" xfId="33867"/>
    <cellStyle name="Input 9 8 2 5 2 2 2" xfId="33868"/>
    <cellStyle name="Input 9 8 2 5 2 3" xfId="33869"/>
    <cellStyle name="Input 9 8 2 5 3" xfId="33870"/>
    <cellStyle name="Input 9 8 2 5 4" xfId="33871"/>
    <cellStyle name="Input 9 8 2 6" xfId="33872"/>
    <cellStyle name="Input 9 8 2 6 2" xfId="33873"/>
    <cellStyle name="Input 9 8 2 6 2 2" xfId="33874"/>
    <cellStyle name="Input 9 8 2 6 2 2 2" xfId="33875"/>
    <cellStyle name="Input 9 8 2 6 2 3" xfId="33876"/>
    <cellStyle name="Input 9 8 2 6 3" xfId="33877"/>
    <cellStyle name="Input 9 8 2 6 4" xfId="33878"/>
    <cellStyle name="Input 9 8 2 7" xfId="33879"/>
    <cellStyle name="Input 9 8 2 7 2" xfId="33880"/>
    <cellStyle name="Input 9 8 2 7 2 2" xfId="33881"/>
    <cellStyle name="Input 9 8 2 7 3" xfId="33882"/>
    <cellStyle name="Input 9 8 2 8" xfId="33883"/>
    <cellStyle name="Input 9 8 2 9" xfId="33884"/>
    <cellStyle name="Input 9 8 3" xfId="33885"/>
    <cellStyle name="Input 9 8 3 2" xfId="33886"/>
    <cellStyle name="Input 9 8 3 2 2" xfId="33887"/>
    <cellStyle name="Input 9 8 3 2 2 2" xfId="33888"/>
    <cellStyle name="Input 9 8 3 2 2 2 2" xfId="33889"/>
    <cellStyle name="Input 9 8 3 2 2 3" xfId="33890"/>
    <cellStyle name="Input 9 8 3 2 3" xfId="33891"/>
    <cellStyle name="Input 9 8 3 2 4" xfId="33892"/>
    <cellStyle name="Input 9 8 3 3" xfId="33893"/>
    <cellStyle name="Input 9 8 3 3 2" xfId="33894"/>
    <cellStyle name="Input 9 8 3 3 2 2" xfId="33895"/>
    <cellStyle name="Input 9 8 3 3 3" xfId="33896"/>
    <cellStyle name="Input 9 8 3 4" xfId="33897"/>
    <cellStyle name="Input 9 8 3 5" xfId="33898"/>
    <cellStyle name="Input 9 8 4" xfId="33899"/>
    <cellStyle name="Input 9 8 4 2" xfId="33900"/>
    <cellStyle name="Input 9 8 4 2 2" xfId="33901"/>
    <cellStyle name="Input 9 8 4 2 2 2" xfId="33902"/>
    <cellStyle name="Input 9 8 4 2 3" xfId="33903"/>
    <cellStyle name="Input 9 8 4 3" xfId="33904"/>
    <cellStyle name="Input 9 8 4 4" xfId="33905"/>
    <cellStyle name="Input 9 8 5" xfId="33906"/>
    <cellStyle name="Input 9 8 5 2" xfId="33907"/>
    <cellStyle name="Input 9 8 5 2 2" xfId="33908"/>
    <cellStyle name="Input 9 8 5 2 2 2" xfId="33909"/>
    <cellStyle name="Input 9 8 5 2 3" xfId="33910"/>
    <cellStyle name="Input 9 8 5 3" xfId="33911"/>
    <cellStyle name="Input 9 8 5 4" xfId="33912"/>
    <cellStyle name="Input 9 8 6" xfId="33913"/>
    <cellStyle name="Input 9 8 6 2" xfId="33914"/>
    <cellStyle name="Input 9 8 6 2 2" xfId="33915"/>
    <cellStyle name="Input 9 8 6 2 2 2" xfId="33916"/>
    <cellStyle name="Input 9 8 6 2 3" xfId="33917"/>
    <cellStyle name="Input 9 8 6 3" xfId="33918"/>
    <cellStyle name="Input 9 8 6 4" xfId="33919"/>
    <cellStyle name="Input 9 8 7" xfId="33920"/>
    <cellStyle name="Input 9 8 7 2" xfId="33921"/>
    <cellStyle name="Input 9 8 7 2 2" xfId="33922"/>
    <cellStyle name="Input 9 8 7 2 2 2" xfId="33923"/>
    <cellStyle name="Input 9 8 7 2 3" xfId="33924"/>
    <cellStyle name="Input 9 8 7 3" xfId="33925"/>
    <cellStyle name="Input 9 8 7 4" xfId="33926"/>
    <cellStyle name="Input 9 8 8" xfId="33927"/>
    <cellStyle name="Input 9 8 8 2" xfId="33928"/>
    <cellStyle name="Input 9 8 8 2 2" xfId="33929"/>
    <cellStyle name="Input 9 8 8 3" xfId="33930"/>
    <cellStyle name="Input 9 8 9" xfId="33931"/>
    <cellStyle name="Input 9 9" xfId="33932"/>
    <cellStyle name="Input 9 9 2" xfId="33933"/>
    <cellStyle name="Input 9 9 2 2" xfId="33934"/>
    <cellStyle name="Input 9 9 2 2 2" xfId="33935"/>
    <cellStyle name="Input 9 9 2 2 2 2" xfId="33936"/>
    <cellStyle name="Input 9 9 2 2 3" xfId="33937"/>
    <cellStyle name="Input 9 9 2 3" xfId="33938"/>
    <cellStyle name="Input 9 9 2 4" xfId="33939"/>
    <cellStyle name="Input 9 9 3" xfId="33940"/>
    <cellStyle name="Input 9 9 3 2" xfId="33941"/>
    <cellStyle name="Input 9 9 3 2 2" xfId="33942"/>
    <cellStyle name="Input 9 9 3 2 2 2" xfId="33943"/>
    <cellStyle name="Input 9 9 3 2 3" xfId="33944"/>
    <cellStyle name="Input 9 9 3 3" xfId="33945"/>
    <cellStyle name="Input 9 9 3 4" xfId="33946"/>
    <cellStyle name="Input 9 9 4" xfId="33947"/>
    <cellStyle name="Input 9 9 4 2" xfId="33948"/>
    <cellStyle name="Input 9 9 4 2 2" xfId="33949"/>
    <cellStyle name="Input 9 9 4 2 2 2" xfId="33950"/>
    <cellStyle name="Input 9 9 4 2 3" xfId="33951"/>
    <cellStyle name="Input 9 9 4 3" xfId="33952"/>
    <cellStyle name="Input 9 9 4 4" xfId="33953"/>
    <cellStyle name="Input 9 9 5" xfId="33954"/>
    <cellStyle name="Input 9 9 5 2" xfId="33955"/>
    <cellStyle name="Input 9 9 5 2 2" xfId="33956"/>
    <cellStyle name="Input 9 9 5 2 2 2" xfId="33957"/>
    <cellStyle name="Input 9 9 5 2 3" xfId="33958"/>
    <cellStyle name="Input 9 9 5 3" xfId="33959"/>
    <cellStyle name="Input 9 9 5 4" xfId="33960"/>
    <cellStyle name="Input 9 9 6" xfId="33961"/>
    <cellStyle name="Input 9 9 6 2" xfId="33962"/>
    <cellStyle name="Input 9 9 6 2 2" xfId="33963"/>
    <cellStyle name="Input 9 9 6 2 2 2" xfId="33964"/>
    <cellStyle name="Input 9 9 6 2 3" xfId="33965"/>
    <cellStyle name="Input 9 9 6 3" xfId="33966"/>
    <cellStyle name="Input 9 9 6 4" xfId="33967"/>
    <cellStyle name="Input 9 9 7" xfId="33968"/>
    <cellStyle name="Input 9 9 7 2" xfId="33969"/>
    <cellStyle name="Input 9 9 7 2 2" xfId="33970"/>
    <cellStyle name="Input 9 9 7 3" xfId="33971"/>
    <cellStyle name="Input 9 9 8" xfId="33972"/>
    <cellStyle name="Input 9 9 9" xfId="33973"/>
    <cellStyle name="Input 9_Subsidy" xfId="33974"/>
    <cellStyle name="InputCells" xfId="33975"/>
    <cellStyle name="InputCells 2" xfId="33976"/>
    <cellStyle name="InputCells 2 2" xfId="33977"/>
    <cellStyle name="InputCells 2 2 2" xfId="33978"/>
    <cellStyle name="InputCells 2 3" xfId="33979"/>
    <cellStyle name="InputCells 3" xfId="33980"/>
    <cellStyle name="InputCells 4" xfId="33981"/>
    <cellStyle name="InputNumber" xfId="33982"/>
    <cellStyle name="InputNumber 2" xfId="33983"/>
    <cellStyle name="InputNumber 2 2" xfId="33984"/>
    <cellStyle name="InputNumber 3" xfId="33985"/>
    <cellStyle name="InputNumber 3 2" xfId="33986"/>
    <cellStyle name="InputNumber 3 2 2" xfId="33987"/>
    <cellStyle name="InputNumber 3 3" xfId="33988"/>
    <cellStyle name="InputNumber 4" xfId="33989"/>
    <cellStyle name="InputNumber 5" xfId="33990"/>
    <cellStyle name="InputPercentage" xfId="33991"/>
    <cellStyle name="InputPercentage 2" xfId="33992"/>
    <cellStyle name="InputPercentage 2 2" xfId="33993"/>
    <cellStyle name="InputPercentage 3" xfId="33994"/>
    <cellStyle name="InputPercentage 3 2" xfId="33995"/>
    <cellStyle name="InputPercentage 3 2 2" xfId="33996"/>
    <cellStyle name="InputPercentage 3 3" xfId="33997"/>
    <cellStyle name="InputPercentage 4" xfId="33998"/>
    <cellStyle name="InputPercentage 5" xfId="33999"/>
    <cellStyle name="InputText" xfId="34000"/>
    <cellStyle name="InputText 2" xfId="34001"/>
    <cellStyle name="InputText 2 2" xfId="34002"/>
    <cellStyle name="InputText 2 2 2" xfId="34003"/>
    <cellStyle name="InputText 2 3" xfId="34004"/>
    <cellStyle name="InputText 2 3 2" xfId="34005"/>
    <cellStyle name="InputText 2 3 2 2" xfId="34006"/>
    <cellStyle name="InputText 2 3 3" xfId="34007"/>
    <cellStyle name="InputText 2 4" xfId="34008"/>
    <cellStyle name="InputText 2 5" xfId="34009"/>
    <cellStyle name="InputText 3" xfId="34010"/>
    <cellStyle name="InputText 3 2" xfId="34011"/>
    <cellStyle name="InputText 3 2 2" xfId="34012"/>
    <cellStyle name="InputText 3 2 2 2" xfId="34013"/>
    <cellStyle name="InputText 3 2 3" xfId="34014"/>
    <cellStyle name="InputText 3 2 3 2" xfId="34015"/>
    <cellStyle name="InputText 3 2 3 2 2" xfId="34016"/>
    <cellStyle name="InputText 3 2 3 3" xfId="34017"/>
    <cellStyle name="InputText 3 2 4" xfId="34018"/>
    <cellStyle name="InputText 3 2 5" xfId="34019"/>
    <cellStyle name="InputText 3 3" xfId="34020"/>
    <cellStyle name="InputText 3 3 2" xfId="34021"/>
    <cellStyle name="InputText 3 3 2 2" xfId="34022"/>
    <cellStyle name="InputText 3 3 2 2 2" xfId="34023"/>
    <cellStyle name="InputText 3 3 2 3" xfId="34024"/>
    <cellStyle name="InputText 3 3 2 3 2" xfId="34025"/>
    <cellStyle name="InputText 3 3 2 3 2 2" xfId="34026"/>
    <cellStyle name="InputText 3 3 2 3 3" xfId="34027"/>
    <cellStyle name="InputText 3 3 2 4" xfId="34028"/>
    <cellStyle name="InputText 3 3 2 5" xfId="34029"/>
    <cellStyle name="InputText 3 3 3" xfId="34030"/>
    <cellStyle name="InputText 3 3 3 2" xfId="34031"/>
    <cellStyle name="InputText 3 3 3 2 2" xfId="34032"/>
    <cellStyle name="InputText 3 3 3 3" xfId="34033"/>
    <cellStyle name="InputText 3 3 3 3 2" xfId="34034"/>
    <cellStyle name="InputText 3 3 3 3 2 2" xfId="34035"/>
    <cellStyle name="InputText 3 3 3 3 3" xfId="34036"/>
    <cellStyle name="InputText 3 3 3 4" xfId="34037"/>
    <cellStyle name="InputText 3 3 4" xfId="34038"/>
    <cellStyle name="InputText 3 3 4 2" xfId="34039"/>
    <cellStyle name="InputText 3 3 5" xfId="34040"/>
    <cellStyle name="InputText 3 3 5 2" xfId="34041"/>
    <cellStyle name="InputText 3 3 5 2 2" xfId="34042"/>
    <cellStyle name="InputText 3 3 5 3" xfId="34043"/>
    <cellStyle name="InputText 3 3 6" xfId="34044"/>
    <cellStyle name="InputText 3 3 7" xfId="34045"/>
    <cellStyle name="InputText 3 4" xfId="34046"/>
    <cellStyle name="InputText 3 4 2" xfId="34047"/>
    <cellStyle name="InputText 3 4 2 2" xfId="34048"/>
    <cellStyle name="InputText 3 4 3" xfId="34049"/>
    <cellStyle name="InputText 3 5" xfId="34050"/>
    <cellStyle name="InputText 3 6" xfId="34051"/>
    <cellStyle name="InputText 4" xfId="34052"/>
    <cellStyle name="InputText 4 2" xfId="34053"/>
    <cellStyle name="InputText 4 2 2" xfId="34054"/>
    <cellStyle name="InputText 4 2 2 2" xfId="34055"/>
    <cellStyle name="InputText 4 2 3" xfId="34056"/>
    <cellStyle name="InputText 4 2 3 2" xfId="34057"/>
    <cellStyle name="InputText 4 2 3 2 2" xfId="34058"/>
    <cellStyle name="InputText 4 2 3 3" xfId="34059"/>
    <cellStyle name="InputText 4 2 4" xfId="34060"/>
    <cellStyle name="InputText 4 2 5" xfId="34061"/>
    <cellStyle name="InputText 4 3" xfId="34062"/>
    <cellStyle name="InputText 4 3 2" xfId="34063"/>
    <cellStyle name="InputText 4 3 2 2" xfId="34064"/>
    <cellStyle name="InputText 4 3 3" xfId="34065"/>
    <cellStyle name="InputText 4 3 3 2" xfId="34066"/>
    <cellStyle name="InputText 4 3 3 2 2" xfId="34067"/>
    <cellStyle name="InputText 4 3 3 3" xfId="34068"/>
    <cellStyle name="InputText 4 3 4" xfId="34069"/>
    <cellStyle name="InputText 4 4" xfId="34070"/>
    <cellStyle name="InputText 4 4 2" xfId="34071"/>
    <cellStyle name="InputText 4 5" xfId="34072"/>
    <cellStyle name="InputText 4 5 2" xfId="34073"/>
    <cellStyle name="InputText 4 5 2 2" xfId="34074"/>
    <cellStyle name="InputText 4 5 3" xfId="34075"/>
    <cellStyle name="InputText 4 6" xfId="34076"/>
    <cellStyle name="InputText 4 7" xfId="34077"/>
    <cellStyle name="InputText 5" xfId="34078"/>
    <cellStyle name="InputText 5 2" xfId="34079"/>
    <cellStyle name="InputText 5 2 2" xfId="34080"/>
    <cellStyle name="InputText 5 3" xfId="34081"/>
    <cellStyle name="InputText 6" xfId="34082"/>
    <cellStyle name="InputText 7" xfId="34083"/>
    <cellStyle name="InputText_Gas Flow Dynamics" xfId="34084"/>
    <cellStyle name="InputValue" xfId="34085"/>
    <cellStyle name="InputValue 2" xfId="34086"/>
    <cellStyle name="InputValue 2 2" xfId="34087"/>
    <cellStyle name="InputValue 2 2 2" xfId="34088"/>
    <cellStyle name="InputValue 2 2 2 2" xfId="34089"/>
    <cellStyle name="InputValue 2 2 3" xfId="34090"/>
    <cellStyle name="InputValue 2 3" xfId="34091"/>
    <cellStyle name="InputValue 2 4" xfId="34092"/>
    <cellStyle name="InputValue 3" xfId="34093"/>
    <cellStyle name="InputValue 3 2" xfId="34094"/>
    <cellStyle name="InputValue 3 2 2" xfId="34095"/>
    <cellStyle name="InputValue 3 3" xfId="34096"/>
    <cellStyle name="InputValue 4" xfId="34097"/>
    <cellStyle name="InputValue 5" xfId="34098"/>
    <cellStyle name="InputValue_Banding" xfId="34099"/>
    <cellStyle name="IntermediateCalc_RP" xfId="34100"/>
    <cellStyle name="Italic" xfId="34101"/>
    <cellStyle name="Italic 2" xfId="34102"/>
    <cellStyle name="Italic 2 2" xfId="34103"/>
    <cellStyle name="Italic 2 2 2" xfId="34104"/>
    <cellStyle name="Italic 2 2 2 2" xfId="34105"/>
    <cellStyle name="Italic 2 2 2 2 2" xfId="34106"/>
    <cellStyle name="Italic 2 2 2 3" xfId="34107"/>
    <cellStyle name="Italic 2 2 3" xfId="34108"/>
    <cellStyle name="Italic 2 2 4" xfId="34109"/>
    <cellStyle name="Italic 2 3" xfId="34110"/>
    <cellStyle name="Italic 2 3 2" xfId="34111"/>
    <cellStyle name="Italic 2 3 2 2" xfId="34112"/>
    <cellStyle name="Italic 2 3 3" xfId="34113"/>
    <cellStyle name="Italic 2 4" xfId="34114"/>
    <cellStyle name="Italic 2 5" xfId="34115"/>
    <cellStyle name="Italic 3" xfId="34116"/>
    <cellStyle name="Italic 3 2" xfId="34117"/>
    <cellStyle name="Italic 3 2 2" xfId="34118"/>
    <cellStyle name="Italic 3 3" xfId="34119"/>
    <cellStyle name="Italic 4" xfId="34120"/>
    <cellStyle name="Italic 5" xfId="34121"/>
    <cellStyle name="Label" xfId="34122"/>
    <cellStyle name="LABEL Normal" xfId="34123"/>
    <cellStyle name="LABEL Normal 2" xfId="34124"/>
    <cellStyle name="LABEL Normal 2 2" xfId="34125"/>
    <cellStyle name="LABEL Normal 2 2 2" xfId="34126"/>
    <cellStyle name="LABEL Normal 2 3" xfId="34127"/>
    <cellStyle name="LABEL Normal 3" xfId="34128"/>
    <cellStyle name="LABEL Normal 4" xfId="34129"/>
    <cellStyle name="Label_RP" xfId="34130"/>
    <cellStyle name="Link Currency (0)" xfId="34131"/>
    <cellStyle name="Link Currency (2)" xfId="34132"/>
    <cellStyle name="Link Units (0)" xfId="34133"/>
    <cellStyle name="Link Units (1)" xfId="34134"/>
    <cellStyle name="Link Units (2)" xfId="34135"/>
    <cellStyle name="Linked Cell 10" xfId="34136"/>
    <cellStyle name="Linked Cell 11" xfId="34137"/>
    <cellStyle name="Linked Cell 2" xfId="34138"/>
    <cellStyle name="Linked Cell 2 2" xfId="34139"/>
    <cellStyle name="Linked Cell 2 2 2" xfId="34140"/>
    <cellStyle name="Linked Cell 2 2 2 2" xfId="34141"/>
    <cellStyle name="Linked Cell 2 2 2 2 2" xfId="34142"/>
    <cellStyle name="Linked Cell 2 2 2 3" xfId="34143"/>
    <cellStyle name="Linked Cell 2 2 3" xfId="34144"/>
    <cellStyle name="Linked Cell 2 2 4" xfId="34145"/>
    <cellStyle name="Linked Cell 2 3" xfId="34146"/>
    <cellStyle name="Linked Cell 2 3 2" xfId="34147"/>
    <cellStyle name="Linked Cell 2 3 2 2" xfId="34148"/>
    <cellStyle name="Linked Cell 2 3 2 2 2" xfId="34149"/>
    <cellStyle name="Linked Cell 2 3 2 3" xfId="34150"/>
    <cellStyle name="Linked Cell 2 3 3" xfId="34151"/>
    <cellStyle name="Linked Cell 2 3 4" xfId="34152"/>
    <cellStyle name="Linked Cell 2 4" xfId="34153"/>
    <cellStyle name="Linked Cell 2 4 2" xfId="34154"/>
    <cellStyle name="Linked Cell 2 4 2 2" xfId="34155"/>
    <cellStyle name="Linked Cell 2 4 3" xfId="34156"/>
    <cellStyle name="Linked Cell 2 4 4" xfId="34157"/>
    <cellStyle name="Linked Cell 2 5" xfId="34158"/>
    <cellStyle name="Linked Cell 2 6" xfId="34159"/>
    <cellStyle name="Linked Cell 3" xfId="34160"/>
    <cellStyle name="Linked Cell 3 2" xfId="34161"/>
    <cellStyle name="Linked Cell 3 2 2" xfId="34162"/>
    <cellStyle name="Linked Cell 3 2 2 2" xfId="34163"/>
    <cellStyle name="Linked Cell 3 2 3" xfId="34164"/>
    <cellStyle name="Linked Cell 3 2 4" xfId="34165"/>
    <cellStyle name="Linked Cell 3 3" xfId="34166"/>
    <cellStyle name="Linked Cell 3 4" xfId="34167"/>
    <cellStyle name="Linked Cell 4" xfId="34168"/>
    <cellStyle name="Linked Cell 4 2" xfId="34169"/>
    <cellStyle name="Linked Cell 4 2 2" xfId="34170"/>
    <cellStyle name="Linked Cell 4 2 2 2" xfId="34171"/>
    <cellStyle name="Linked Cell 4 2 3" xfId="34172"/>
    <cellStyle name="Linked Cell 4 3" xfId="34173"/>
    <cellStyle name="Linked Cell 4 4" xfId="34174"/>
    <cellStyle name="Linked Cell 5" xfId="34175"/>
    <cellStyle name="Linked Cell 5 2" xfId="34176"/>
    <cellStyle name="Linked Cell 5 2 2" xfId="34177"/>
    <cellStyle name="Linked Cell 5 2 2 2" xfId="34178"/>
    <cellStyle name="Linked Cell 5 2 3" xfId="34179"/>
    <cellStyle name="Linked Cell 5 3" xfId="34180"/>
    <cellStyle name="Linked Cell 6" xfId="34181"/>
    <cellStyle name="Linked Cell 6 2" xfId="34182"/>
    <cellStyle name="Linked Cell 6 2 2" xfId="34183"/>
    <cellStyle name="Linked Cell 6 2 2 2" xfId="34184"/>
    <cellStyle name="Linked Cell 6 2 3" xfId="34185"/>
    <cellStyle name="Linked Cell 6 3" xfId="34186"/>
    <cellStyle name="Linked Cell 7" xfId="34187"/>
    <cellStyle name="Linked Cell 7 2" xfId="34188"/>
    <cellStyle name="Linked Cell 8" xfId="34189"/>
    <cellStyle name="Linked Cell 8 2" xfId="34190"/>
    <cellStyle name="Linked Cell 9" xfId="34191"/>
    <cellStyle name="Linked data" xfId="34192"/>
    <cellStyle name="Linked data 2" xfId="34193"/>
    <cellStyle name="Linked data 2 2" xfId="34194"/>
    <cellStyle name="Linked data 2 2 2" xfId="34195"/>
    <cellStyle name="Linked data 2 2 2 2" xfId="34196"/>
    <cellStyle name="Linked data 2 2 3" xfId="34197"/>
    <cellStyle name="Linked data 2 3" xfId="34198"/>
    <cellStyle name="Linked data 2 4" xfId="34199"/>
    <cellStyle name="Linked data 3" xfId="34200"/>
    <cellStyle name="Linked data 3 2" xfId="34201"/>
    <cellStyle name="Linked data 3 2 2" xfId="34202"/>
    <cellStyle name="Linked data 3 2 2 2" xfId="34203"/>
    <cellStyle name="Linked data 3 2 3" xfId="34204"/>
    <cellStyle name="Linked data 3 3" xfId="34205"/>
    <cellStyle name="Linked data 3 4" xfId="34206"/>
    <cellStyle name="Linked data 4" xfId="34207"/>
    <cellStyle name="Linked data 4 2" xfId="34208"/>
    <cellStyle name="Linked data 4 2 2" xfId="34209"/>
    <cellStyle name="Linked data 4 3" xfId="34210"/>
    <cellStyle name="Linked data 5" xfId="34211"/>
    <cellStyle name="Linked data 6" xfId="34212"/>
    <cellStyle name="LinkedCell_RP" xfId="34213"/>
    <cellStyle name="LinkedCellLbl_RP" xfId="34214"/>
    <cellStyle name="LinkedData" xfId="34215"/>
    <cellStyle name="LinkedData 2" xfId="34216"/>
    <cellStyle name="LinkedData 2 2" xfId="34217"/>
    <cellStyle name="LinkedData 2 2 2" xfId="34218"/>
    <cellStyle name="LinkedData 2 3" xfId="34219"/>
    <cellStyle name="LinkedData 3" xfId="34220"/>
    <cellStyle name="LinkedData 4" xfId="34221"/>
    <cellStyle name="Lookup" xfId="34222"/>
    <cellStyle name="m².0" xfId="34223"/>
    <cellStyle name="m².3" xfId="34224"/>
    <cellStyle name="m²_k.0" xfId="34225"/>
    <cellStyle name="Mdollar" xfId="34226"/>
    <cellStyle name="Mdollar 2" xfId="34227"/>
    <cellStyle name="Mdollar 2 2" xfId="34228"/>
    <cellStyle name="Mdollar 2 2 2" xfId="34229"/>
    <cellStyle name="Mdollar 2 2 2 2" xfId="34230"/>
    <cellStyle name="Mdollar 2 2 3" xfId="34231"/>
    <cellStyle name="Mdollar 2 2 3 2" xfId="34232"/>
    <cellStyle name="Mdollar 2 2 3 2 2" xfId="34233"/>
    <cellStyle name="Mdollar 2 2 3 3" xfId="34234"/>
    <cellStyle name="Mdollar 2 2 4" xfId="34235"/>
    <cellStyle name="Mdollar 2 2 5" xfId="34236"/>
    <cellStyle name="Mdollar 2 3" xfId="34237"/>
    <cellStyle name="Mdollar 2 3 2" xfId="34238"/>
    <cellStyle name="Mdollar 2 4" xfId="34239"/>
    <cellStyle name="Mdollar 2 4 2" xfId="34240"/>
    <cellStyle name="Mdollar 2 4 2 2" xfId="34241"/>
    <cellStyle name="Mdollar 2 4 3" xfId="34242"/>
    <cellStyle name="Mdollar 2 5" xfId="34243"/>
    <cellStyle name="Mdollar 2 6" xfId="34244"/>
    <cellStyle name="Mdollar 3" xfId="34245"/>
    <cellStyle name="Mdollar 3 2" xfId="34246"/>
    <cellStyle name="Mdollar 4" xfId="34247"/>
    <cellStyle name="Mdollar 4 2" xfId="34248"/>
    <cellStyle name="Mdollar 4 2 2" xfId="34249"/>
    <cellStyle name="Mdollar 4 3" xfId="34250"/>
    <cellStyle name="Mdollar 5" xfId="34251"/>
    <cellStyle name="Mdollar 6" xfId="34252"/>
    <cellStyle name="Meta" xfId="34253"/>
    <cellStyle name="Meta 10" xfId="34254"/>
    <cellStyle name="Meta 2" xfId="34255"/>
    <cellStyle name="Meta 2 2" xfId="34256"/>
    <cellStyle name="Meta 2 2 2" xfId="34257"/>
    <cellStyle name="Meta 2 2 2 2" xfId="34258"/>
    <cellStyle name="Meta 2 2 2 2 2" xfId="34259"/>
    <cellStyle name="Meta 2 2 2 2 2 2" xfId="34260"/>
    <cellStyle name="Meta 2 2 2 2 3" xfId="34261"/>
    <cellStyle name="Meta 2 2 2 3" xfId="34262"/>
    <cellStyle name="Meta 2 2 2 4" xfId="34263"/>
    <cellStyle name="Meta 2 2 3" xfId="34264"/>
    <cellStyle name="Meta 2 2 3 2" xfId="34265"/>
    <cellStyle name="Meta 2 2 3 2 2" xfId="34266"/>
    <cellStyle name="Meta 2 2 3 3" xfId="34267"/>
    <cellStyle name="Meta 2 2 4" xfId="34268"/>
    <cellStyle name="Meta 2 2 5" xfId="34269"/>
    <cellStyle name="Meta 2 3" xfId="34270"/>
    <cellStyle name="Meta 2 3 2" xfId="34271"/>
    <cellStyle name="Meta 2 3 2 2" xfId="34272"/>
    <cellStyle name="Meta 2 3 2 2 2" xfId="34273"/>
    <cellStyle name="Meta 2 3 2 3" xfId="34274"/>
    <cellStyle name="Meta 2 3 3" xfId="34275"/>
    <cellStyle name="Meta 2 3 4" xfId="34276"/>
    <cellStyle name="Meta 2 4" xfId="34277"/>
    <cellStyle name="Meta 2 4 2" xfId="34278"/>
    <cellStyle name="Meta 2 4 2 2" xfId="34279"/>
    <cellStyle name="Meta 2 4 3" xfId="34280"/>
    <cellStyle name="Meta 2 5" xfId="34281"/>
    <cellStyle name="Meta 2 6" xfId="34282"/>
    <cellStyle name="Meta 3" xfId="34283"/>
    <cellStyle name="Meta 3 2" xfId="34284"/>
    <cellStyle name="Meta 3 2 2" xfId="34285"/>
    <cellStyle name="Meta 3 2 2 2" xfId="34286"/>
    <cellStyle name="Meta 3 2 2 2 2" xfId="34287"/>
    <cellStyle name="Meta 3 2 2 3" xfId="34288"/>
    <cellStyle name="Meta 3 2 3" xfId="34289"/>
    <cellStyle name="Meta 3 2 4" xfId="34290"/>
    <cellStyle name="Meta 3 3" xfId="34291"/>
    <cellStyle name="Meta 3 3 2" xfId="34292"/>
    <cellStyle name="Meta 3 3 2 2" xfId="34293"/>
    <cellStyle name="Meta 3 3 3" xfId="34294"/>
    <cellStyle name="Meta 3 4" xfId="34295"/>
    <cellStyle name="Meta 3 5" xfId="34296"/>
    <cellStyle name="Meta 4" xfId="34297"/>
    <cellStyle name="Meta 4 2" xfId="34298"/>
    <cellStyle name="Meta 4 2 2" xfId="34299"/>
    <cellStyle name="Meta 4 2 2 2" xfId="34300"/>
    <cellStyle name="Meta 4 2 2 2 2" xfId="34301"/>
    <cellStyle name="Meta 4 2 2 3" xfId="34302"/>
    <cellStyle name="Meta 4 2 3" xfId="34303"/>
    <cellStyle name="Meta 4 2 4" xfId="34304"/>
    <cellStyle name="Meta 4 3" xfId="34305"/>
    <cellStyle name="Meta 4 3 2" xfId="34306"/>
    <cellStyle name="Meta 4 3 2 2" xfId="34307"/>
    <cellStyle name="Meta 4 3 3" xfId="34308"/>
    <cellStyle name="Meta 4 4" xfId="34309"/>
    <cellStyle name="Meta 4 5" xfId="34310"/>
    <cellStyle name="Meta 5" xfId="34311"/>
    <cellStyle name="Meta 5 2" xfId="34312"/>
    <cellStyle name="Meta 5 2 2" xfId="34313"/>
    <cellStyle name="Meta 5 2 2 2" xfId="34314"/>
    <cellStyle name="Meta 5 2 3" xfId="34315"/>
    <cellStyle name="Meta 5 3" xfId="34316"/>
    <cellStyle name="Meta 5 4" xfId="34317"/>
    <cellStyle name="Meta 6" xfId="34318"/>
    <cellStyle name="Meta 6 2" xfId="34319"/>
    <cellStyle name="Meta 6 2 2" xfId="34320"/>
    <cellStyle name="Meta 6 2 2 2" xfId="34321"/>
    <cellStyle name="Meta 6 2 3" xfId="34322"/>
    <cellStyle name="Meta 6 3" xfId="34323"/>
    <cellStyle name="Meta 6 4" xfId="34324"/>
    <cellStyle name="Meta 7" xfId="34325"/>
    <cellStyle name="Meta 7 2" xfId="34326"/>
    <cellStyle name="Meta 7 2 2" xfId="34327"/>
    <cellStyle name="Meta 7 2 2 2" xfId="34328"/>
    <cellStyle name="Meta 7 2 3" xfId="34329"/>
    <cellStyle name="Meta 7 3" xfId="34330"/>
    <cellStyle name="Meta 7 4" xfId="34331"/>
    <cellStyle name="Meta 8" xfId="34332"/>
    <cellStyle name="Meta 8 2" xfId="34333"/>
    <cellStyle name="Meta 8 2 2" xfId="34334"/>
    <cellStyle name="Meta 8 3" xfId="34335"/>
    <cellStyle name="Meta 9" xfId="34336"/>
    <cellStyle name="Meta_1" xfId="34337"/>
    <cellStyle name="meter.0" xfId="34338"/>
    <cellStyle name="Millares [0]_ANEXOA1-1" xfId="34339"/>
    <cellStyle name="Millares_ANEXOA1-1" xfId="34340"/>
    <cellStyle name="mm.0" xfId="34341"/>
    <cellStyle name="Moneda [0]_ANEXOA1-1" xfId="34342"/>
    <cellStyle name="Moneda_ANEXOA1-1" xfId="34343"/>
    <cellStyle name="MonthYears" xfId="34344"/>
    <cellStyle name="MonthYears 2" xfId="34345"/>
    <cellStyle name="MonthYears 2 2" xfId="34346"/>
    <cellStyle name="MonthYears 3" xfId="34347"/>
    <cellStyle name="MonthYears 3 2" xfId="34348"/>
    <cellStyle name="MonthYears 3 2 2" xfId="34349"/>
    <cellStyle name="MonthYears 3 3" xfId="34350"/>
    <cellStyle name="MonthYears 4" xfId="34351"/>
    <cellStyle name="MonthYears 5" xfId="34352"/>
    <cellStyle name="Name" xfId="34353"/>
    <cellStyle name="NERA_Header0" xfId="34354"/>
    <cellStyle name="Neutral 10" xfId="34355"/>
    <cellStyle name="Neutral 11" xfId="34356"/>
    <cellStyle name="Neutral 2" xfId="34357"/>
    <cellStyle name="Neutral 2 2" xfId="34358"/>
    <cellStyle name="Neutral 2 2 2" xfId="34359"/>
    <cellStyle name="Neutral 2 2 2 2" xfId="34360"/>
    <cellStyle name="Neutral 2 2 2 2 2" xfId="34361"/>
    <cellStyle name="Neutral 2 2 2 3" xfId="34362"/>
    <cellStyle name="Neutral 2 2 3" xfId="34363"/>
    <cellStyle name="Neutral 2 2 4" xfId="34364"/>
    <cellStyle name="Neutral 2 3" xfId="34365"/>
    <cellStyle name="Neutral 2 3 2" xfId="34366"/>
    <cellStyle name="Neutral 2 3 2 2" xfId="34367"/>
    <cellStyle name="Neutral 2 3 2 2 2" xfId="34368"/>
    <cellStyle name="Neutral 2 3 2 3" xfId="34369"/>
    <cellStyle name="Neutral 2 3 3" xfId="34370"/>
    <cellStyle name="Neutral 2 3 4" xfId="34371"/>
    <cellStyle name="Neutral 2 4" xfId="34372"/>
    <cellStyle name="Neutral 2 4 2" xfId="34373"/>
    <cellStyle name="Neutral 2 4 2 2" xfId="34374"/>
    <cellStyle name="Neutral 2 4 3" xfId="34375"/>
    <cellStyle name="Neutral 2 4 4" xfId="34376"/>
    <cellStyle name="Neutral 2 5" xfId="34377"/>
    <cellStyle name="Neutral 2 6" xfId="34378"/>
    <cellStyle name="Neutral 3" xfId="34379"/>
    <cellStyle name="Neutral 3 2" xfId="34380"/>
    <cellStyle name="Neutral 3 2 2" xfId="34381"/>
    <cellStyle name="Neutral 3 2 2 2" xfId="34382"/>
    <cellStyle name="Neutral 3 2 3" xfId="34383"/>
    <cellStyle name="Neutral 3 2 4" xfId="34384"/>
    <cellStyle name="Neutral 3 3" xfId="34385"/>
    <cellStyle name="Neutral 3 4" xfId="34386"/>
    <cellStyle name="Neutral 4" xfId="34387"/>
    <cellStyle name="Neutral 4 2" xfId="34388"/>
    <cellStyle name="Neutral 4 2 2" xfId="34389"/>
    <cellStyle name="Neutral 4 2 2 2" xfId="34390"/>
    <cellStyle name="Neutral 4 2 3" xfId="34391"/>
    <cellStyle name="Neutral 4 3" xfId="34392"/>
    <cellStyle name="Neutral 4 4" xfId="34393"/>
    <cellStyle name="Neutral 5" xfId="34394"/>
    <cellStyle name="Neutral 5 2" xfId="34395"/>
    <cellStyle name="Neutral 5 2 2" xfId="34396"/>
    <cellStyle name="Neutral 5 2 2 2" xfId="34397"/>
    <cellStyle name="Neutral 5 2 3" xfId="34398"/>
    <cellStyle name="Neutral 5 3" xfId="34399"/>
    <cellStyle name="Neutral 6" xfId="34400"/>
    <cellStyle name="Neutral 6 2" xfId="34401"/>
    <cellStyle name="Neutral 6 2 2" xfId="34402"/>
    <cellStyle name="Neutral 6 2 2 2" xfId="34403"/>
    <cellStyle name="Neutral 6 2 3" xfId="34404"/>
    <cellStyle name="Neutral 6 3" xfId="34405"/>
    <cellStyle name="Neutral 7" xfId="34406"/>
    <cellStyle name="Neutral 7 2" xfId="34407"/>
    <cellStyle name="Neutral 8" xfId="34408"/>
    <cellStyle name="Neutral 8 2" xfId="34409"/>
    <cellStyle name="Neutral 9" xfId="34410"/>
    <cellStyle name="No highlight" xfId="34411"/>
    <cellStyle name="No highlight 2" xfId="34412"/>
    <cellStyle name="No highlight 2 2" xfId="34413"/>
    <cellStyle name="No highlight 2 2 2" xfId="34414"/>
    <cellStyle name="No highlight 2 3" xfId="34415"/>
    <cellStyle name="No highlight 2 3 2" xfId="34416"/>
    <cellStyle name="No highlight 2 3 2 2" xfId="34417"/>
    <cellStyle name="No highlight 2 3 3" xfId="34418"/>
    <cellStyle name="No highlight 2 4" xfId="34419"/>
    <cellStyle name="No highlight 2 5" xfId="34420"/>
    <cellStyle name="No highlight 3" xfId="34421"/>
    <cellStyle name="No highlight 3 2" xfId="34422"/>
    <cellStyle name="No highlight 3 2 2" xfId="34423"/>
    <cellStyle name="No highlight 3 3" xfId="34424"/>
    <cellStyle name="No highlight 3 3 2" xfId="34425"/>
    <cellStyle name="No highlight 3 3 2 2" xfId="34426"/>
    <cellStyle name="No highlight 3 3 3" xfId="34427"/>
    <cellStyle name="No highlight 3 4" xfId="34428"/>
    <cellStyle name="No highlight 3 5" xfId="34429"/>
    <cellStyle name="No highlight 4" xfId="34430"/>
    <cellStyle name="No highlight 4 2" xfId="34431"/>
    <cellStyle name="No highlight 5" xfId="34432"/>
    <cellStyle name="No highlight 5 2" xfId="34433"/>
    <cellStyle name="No highlight 5 2 2" xfId="34434"/>
    <cellStyle name="No highlight 5 3" xfId="34435"/>
    <cellStyle name="No highlight 6" xfId="34436"/>
    <cellStyle name="No highlight 7" xfId="34437"/>
    <cellStyle name="Normal" xfId="0" builtinId="0"/>
    <cellStyle name="Normal - Style1" xfId="34438"/>
    <cellStyle name="Normal - Style1 2" xfId="34439"/>
    <cellStyle name="Normal - Style1 2 2" xfId="34440"/>
    <cellStyle name="Normal - Style1 2 2 2" xfId="34441"/>
    <cellStyle name="Normal - Style1 2 3" xfId="34442"/>
    <cellStyle name="Normal - Style1 3" xfId="34443"/>
    <cellStyle name="Normal - Style1 4" xfId="34444"/>
    <cellStyle name="Normal [0]" xfId="34445"/>
    <cellStyle name="Normal [0] 2" xfId="34446"/>
    <cellStyle name="Normal [0] 2 2" xfId="34447"/>
    <cellStyle name="Normal [0] 3" xfId="34448"/>
    <cellStyle name="Normal [0] 3 2" xfId="34449"/>
    <cellStyle name="Normal [0] 3 2 2" xfId="34450"/>
    <cellStyle name="Normal [0] 3 3" xfId="34451"/>
    <cellStyle name="Normal [0] 4" xfId="34452"/>
    <cellStyle name="Normal [0] 5" xfId="34453"/>
    <cellStyle name="Normal [2]" xfId="34454"/>
    <cellStyle name="Normal [2] 2" xfId="34455"/>
    <cellStyle name="Normal [2] 2 2" xfId="34456"/>
    <cellStyle name="Normal [2] 3" xfId="34457"/>
    <cellStyle name="Normal [2] 3 2" xfId="34458"/>
    <cellStyle name="Normal [2] 3 2 2" xfId="34459"/>
    <cellStyle name="Normal [2] 3 3" xfId="34460"/>
    <cellStyle name="Normal [2] 4" xfId="34461"/>
    <cellStyle name="Normal [2] 5" xfId="34462"/>
    <cellStyle name="Normal 10" xfId="34463"/>
    <cellStyle name="Normal 10 2" xfId="34464"/>
    <cellStyle name="Normal 10 2 2" xfId="34465"/>
    <cellStyle name="Normal 10 2 2 2" xfId="34466"/>
    <cellStyle name="Normal 10 2 3" xfId="34467"/>
    <cellStyle name="Normal 10 2 3 2" xfId="34468"/>
    <cellStyle name="Normal 10 2 3 2 2" xfId="34469"/>
    <cellStyle name="Normal 10 2 3 3" xfId="34470"/>
    <cellStyle name="Normal 10 2 4" xfId="34471"/>
    <cellStyle name="Normal 10 2 5" xfId="34472"/>
    <cellStyle name="Normal 10 3" xfId="34473"/>
    <cellStyle name="Normal 10 3 2" xfId="34474"/>
    <cellStyle name="Normal 10 3 2 2" xfId="34475"/>
    <cellStyle name="Normal 10 3 3" xfId="34476"/>
    <cellStyle name="Normal 10 3 3 2" xfId="34477"/>
    <cellStyle name="Normal 10 3 3 2 2" xfId="34478"/>
    <cellStyle name="Normal 10 3 3 3" xfId="34479"/>
    <cellStyle name="Normal 10 3 4" xfId="34480"/>
    <cellStyle name="Normal 10 3 5" xfId="34481"/>
    <cellStyle name="Normal 10 4" xfId="34482"/>
    <cellStyle name="Normal 10 4 2" xfId="34483"/>
    <cellStyle name="Normal 10 5" xfId="34484"/>
    <cellStyle name="Normal 10 5 2" xfId="34485"/>
    <cellStyle name="Normal 10 5 2 2" xfId="34486"/>
    <cellStyle name="Normal 10 5 3" xfId="34487"/>
    <cellStyle name="Normal 10 6" xfId="34488"/>
    <cellStyle name="Normal 10 7" xfId="34489"/>
    <cellStyle name="Normal 10_Pan_Europe_Datafile_2012_H2" xfId="34490"/>
    <cellStyle name="Normal 100" xfId="34491"/>
    <cellStyle name="Normal 101" xfId="34492"/>
    <cellStyle name="Normal 102" xfId="34493"/>
    <cellStyle name="Normal 103" xfId="34494"/>
    <cellStyle name="Normal 104" xfId="34495"/>
    <cellStyle name="Normal 105" xfId="34496"/>
    <cellStyle name="Normal 106" xfId="34497"/>
    <cellStyle name="Normal 107" xfId="34498"/>
    <cellStyle name="Normal 108" xfId="34499"/>
    <cellStyle name="Normal 109" xfId="34500"/>
    <cellStyle name="Normal 11" xfId="34501"/>
    <cellStyle name="Normal 11 2" xfId="34502"/>
    <cellStyle name="Normal 11 2 2" xfId="34503"/>
    <cellStyle name="Normal 11 2 2 2" xfId="34504"/>
    <cellStyle name="Normal 11 2 3" xfId="34505"/>
    <cellStyle name="Normal 11 2 3 2" xfId="34506"/>
    <cellStyle name="Normal 11 2 3 2 2" xfId="34507"/>
    <cellStyle name="Normal 11 2 3 3" xfId="34508"/>
    <cellStyle name="Normal 11 2 4" xfId="34509"/>
    <cellStyle name="Normal 11 3" xfId="34510"/>
    <cellStyle name="Normal 11 3 2" xfId="34511"/>
    <cellStyle name="Normal 11 3 2 2" xfId="34512"/>
    <cellStyle name="Normal 11 3 3" xfId="34513"/>
    <cellStyle name="Normal 11 4" xfId="34514"/>
    <cellStyle name="Normal 11_Pan_Europe_Datafile_2012_H2" xfId="34515"/>
    <cellStyle name="Normal 110" xfId="34516"/>
    <cellStyle name="Normal 111" xfId="34517"/>
    <cellStyle name="Normal 112" xfId="34518"/>
    <cellStyle name="Normal 113" xfId="34519"/>
    <cellStyle name="Normal 114" xfId="34520"/>
    <cellStyle name="Normal 115" xfId="34521"/>
    <cellStyle name="Normal 116" xfId="34522"/>
    <cellStyle name="Normal 117" xfId="34523"/>
    <cellStyle name="Normal 118" xfId="34524"/>
    <cellStyle name="Normal 118 2" xfId="31"/>
    <cellStyle name="Normal 119" xfId="34525"/>
    <cellStyle name="Normal 12" xfId="34526"/>
    <cellStyle name="Normal 12 2" xfId="34527"/>
    <cellStyle name="Normal 12 2 2" xfId="34528"/>
    <cellStyle name="Normal 12 3" xfId="34529"/>
    <cellStyle name="Normal 12 3 2" xfId="34530"/>
    <cellStyle name="Normal 12 3 2 2" xfId="34531"/>
    <cellStyle name="Normal 12 3 3" xfId="34532"/>
    <cellStyle name="Normal 12 4" xfId="34533"/>
    <cellStyle name="Normal 12 5" xfId="34534"/>
    <cellStyle name="Normal 120" xfId="22"/>
    <cellStyle name="Normal 121" xfId="34535"/>
    <cellStyle name="Normal 121 2" xfId="40"/>
    <cellStyle name="Normal 122" xfId="25"/>
    <cellStyle name="Normal 123" xfId="34536"/>
    <cellStyle name="Normal 123 2" xfId="41"/>
    <cellStyle name="Normal 124" xfId="34537"/>
    <cellStyle name="Normal 124 2" xfId="42"/>
    <cellStyle name="Normal 125" xfId="34538"/>
    <cellStyle name="Normal 125 2" xfId="43"/>
    <cellStyle name="Normal 126" xfId="13"/>
    <cellStyle name="Normal 127" xfId="14"/>
    <cellStyle name="Normal 128" xfId="15"/>
    <cellStyle name="Normal 129" xfId="16"/>
    <cellStyle name="Normal 13" xfId="34539"/>
    <cellStyle name="Normal 13 2" xfId="34540"/>
    <cellStyle name="Normal 13 2 2" xfId="34541"/>
    <cellStyle name="Normal 13 3" xfId="34542"/>
    <cellStyle name="Normal 13 3 2" xfId="34543"/>
    <cellStyle name="Normal 13 3 2 2" xfId="34544"/>
    <cellStyle name="Normal 13 3 3" xfId="34545"/>
    <cellStyle name="Normal 13 4" xfId="34546"/>
    <cellStyle name="Normal 13 5" xfId="34547"/>
    <cellStyle name="Normal 130" xfId="17"/>
    <cellStyle name="Normal 131" xfId="29"/>
    <cellStyle name="Normal 132" xfId="32"/>
    <cellStyle name="Normal 133" xfId="45"/>
    <cellStyle name="Normal 14" xfId="34548"/>
    <cellStyle name="Normal 14 2" xfId="34549"/>
    <cellStyle name="Normal 14 2 2" xfId="34550"/>
    <cellStyle name="Normal 14 3" xfId="34551"/>
    <cellStyle name="Normal 14 3 2" xfId="34552"/>
    <cellStyle name="Normal 14 3 2 2" xfId="34553"/>
    <cellStyle name="Normal 14 3 3" xfId="34554"/>
    <cellStyle name="Normal 14 4" xfId="34555"/>
    <cellStyle name="Normal 14 5" xfId="34556"/>
    <cellStyle name="Normal 15" xfId="34557"/>
    <cellStyle name="Normal 15 2" xfId="34558"/>
    <cellStyle name="Normal 15 2 2" xfId="34559"/>
    <cellStyle name="Normal 15 3" xfId="34560"/>
    <cellStyle name="Normal 15 3 2" xfId="34561"/>
    <cellStyle name="Normal 15 3 2 2" xfId="34562"/>
    <cellStyle name="Normal 15 3 3" xfId="34563"/>
    <cellStyle name="Normal 15 4" xfId="34564"/>
    <cellStyle name="Normal 15 5" xfId="34565"/>
    <cellStyle name="Normal 16" xfId="34566"/>
    <cellStyle name="Normal 16 2" xfId="34567"/>
    <cellStyle name="Normal 16 2 2" xfId="34568"/>
    <cellStyle name="Normal 16 3" xfId="34569"/>
    <cellStyle name="Normal 16 3 2" xfId="34570"/>
    <cellStyle name="Normal 16 3 2 2" xfId="34571"/>
    <cellStyle name="Normal 16 3 3" xfId="34572"/>
    <cellStyle name="Normal 16 4" xfId="34573"/>
    <cellStyle name="Normal 16 5" xfId="34574"/>
    <cellStyle name="Normal 17" xfId="34575"/>
    <cellStyle name="Normal 17 2" xfId="34576"/>
    <cellStyle name="Normal 17 2 2" xfId="34577"/>
    <cellStyle name="Normal 17 3" xfId="34578"/>
    <cellStyle name="Normal 17 3 2" xfId="34579"/>
    <cellStyle name="Normal 17 3 2 2" xfId="34580"/>
    <cellStyle name="Normal 17 3 3" xfId="34581"/>
    <cellStyle name="Normal 17 4" xfId="34582"/>
    <cellStyle name="Normal 17 5" xfId="34583"/>
    <cellStyle name="Normal 18" xfId="34584"/>
    <cellStyle name="Normal 18 2" xfId="34585"/>
    <cellStyle name="Normal 18 2 2" xfId="34586"/>
    <cellStyle name="Normal 18 3" xfId="34587"/>
    <cellStyle name="Normal 18 3 2" xfId="34588"/>
    <cellStyle name="Normal 18 3 2 2" xfId="34589"/>
    <cellStyle name="Normal 18 3 3" xfId="34590"/>
    <cellStyle name="Normal 18 4" xfId="34591"/>
    <cellStyle name="Normal 18 5" xfId="34592"/>
    <cellStyle name="Normal 19" xfId="34593"/>
    <cellStyle name="Normal 19 2" xfId="34594"/>
    <cellStyle name="Normal 19 2 2" xfId="34595"/>
    <cellStyle name="Normal 19 3" xfId="34596"/>
    <cellStyle name="Normal 19 3 2" xfId="34597"/>
    <cellStyle name="Normal 19 3 2 2" xfId="34598"/>
    <cellStyle name="Normal 19 3 3" xfId="34599"/>
    <cellStyle name="Normal 19 4" xfId="34600"/>
    <cellStyle name="Normal 19 5" xfId="34601"/>
    <cellStyle name="Normal 2" xfId="2"/>
    <cellStyle name="Normal 2 10" xfId="4"/>
    <cellStyle name="Normal 2 10 2" xfId="34602"/>
    <cellStyle name="Normal 2 11" xfId="34603"/>
    <cellStyle name="Normal 2 11 2" xfId="34604"/>
    <cellStyle name="Normal 2 11 2 2" xfId="34605"/>
    <cellStyle name="Normal 2 11 3" xfId="34606"/>
    <cellStyle name="Normal 2 12" xfId="34607"/>
    <cellStyle name="Normal 2 12 2" xfId="34608"/>
    <cellStyle name="Normal 2 13" xfId="34609"/>
    <cellStyle name="Normal 2 13 2" xfId="34610"/>
    <cellStyle name="Normal 2 14" xfId="34611"/>
    <cellStyle name="Normal 2 15" xfId="10"/>
    <cellStyle name="Normal 2 15 2" xfId="33"/>
    <cellStyle name="Normal 2 16" xfId="34612"/>
    <cellStyle name="Normal 2 17" xfId="34613"/>
    <cellStyle name="Normal 2 18" xfId="34614"/>
    <cellStyle name="Normal 2 19" xfId="34615"/>
    <cellStyle name="Normal 2 2" xfId="18"/>
    <cellStyle name="Normal 2 2 2" xfId="34616"/>
    <cellStyle name="Normal 2 2 2 2" xfId="34617"/>
    <cellStyle name="Normal 2 2 2 2 2" xfId="34618"/>
    <cellStyle name="Normal 2 2 2 2 2 2" xfId="34619"/>
    <cellStyle name="Normal 2 2 2 2 3" xfId="34620"/>
    <cellStyle name="Normal 2 2 2 2 3 2" xfId="34621"/>
    <cellStyle name="Normal 2 2 2 2 3 2 2" xfId="34622"/>
    <cellStyle name="Normal 2 2 2 2 3 3" xfId="34623"/>
    <cellStyle name="Normal 2 2 2 2 4" xfId="34624"/>
    <cellStyle name="Normal 2 2 2 2 5" xfId="34625"/>
    <cellStyle name="Normal 2 2 2 3" xfId="34626"/>
    <cellStyle name="Normal 2 2 2 3 2" xfId="34627"/>
    <cellStyle name="Normal 2 2 2 3 3" xfId="34628"/>
    <cellStyle name="Normal 2 2 2 4" xfId="34629"/>
    <cellStyle name="Normal 2 2 2 4 2" xfId="34630"/>
    <cellStyle name="Normal 2 2 2 4 2 2" xfId="34631"/>
    <cellStyle name="Normal 2 2 2 4 3" xfId="34632"/>
    <cellStyle name="Normal 2 2 2 5" xfId="34633"/>
    <cellStyle name="Normal 2 2 2 6" xfId="34634"/>
    <cellStyle name="Normal 2 2 3" xfId="34635"/>
    <cellStyle name="Normal 2 2 3 2" xfId="34636"/>
    <cellStyle name="Normal 2 2 3 2 2" xfId="34637"/>
    <cellStyle name="Normal 2 2 3 3" xfId="34638"/>
    <cellStyle name="Normal 2 2 3 3 2" xfId="34639"/>
    <cellStyle name="Normal 2 2 3 3 2 2" xfId="34640"/>
    <cellStyle name="Normal 2 2 3 3 3" xfId="34641"/>
    <cellStyle name="Normal 2 2 3 4" xfId="34642"/>
    <cellStyle name="Normal 2 2 3 5" xfId="34643"/>
    <cellStyle name="Normal 2 2 4" xfId="34644"/>
    <cellStyle name="Normal 2 2 4 2" xfId="34645"/>
    <cellStyle name="Normal 2 2 4 2 2" xfId="34646"/>
    <cellStyle name="Normal 2 2 4 3" xfId="34647"/>
    <cellStyle name="Normal 2 2 4 3 2" xfId="34648"/>
    <cellStyle name="Normal 2 2 4 3 2 2" xfId="34649"/>
    <cellStyle name="Normal 2 2 4 3 3" xfId="34650"/>
    <cellStyle name="Normal 2 2 4 4" xfId="34651"/>
    <cellStyle name="Normal 2 2 4 5" xfId="34652"/>
    <cellStyle name="Normal 2 2 5" xfId="34653"/>
    <cellStyle name="Normal 2 2 5 2" xfId="34654"/>
    <cellStyle name="Normal 2 2 5 2 2" xfId="34655"/>
    <cellStyle name="Normal 2 2 5 3" xfId="34656"/>
    <cellStyle name="Normal 2 2 5 3 2" xfId="34657"/>
    <cellStyle name="Normal 2 2 5 3 2 2" xfId="34658"/>
    <cellStyle name="Normal 2 2 5 3 3" xfId="34659"/>
    <cellStyle name="Normal 2 2 5 4" xfId="34660"/>
    <cellStyle name="Normal 2 2 6" xfId="34661"/>
    <cellStyle name="Normal 2 2 6 2" xfId="34662"/>
    <cellStyle name="Normal 2 2 7" xfId="34663"/>
    <cellStyle name="Normal 2 2 7 2" xfId="34664"/>
    <cellStyle name="Normal 2 2 7 2 2" xfId="34665"/>
    <cellStyle name="Normal 2 2 7 3" xfId="34666"/>
    <cellStyle name="Normal 2 2 8" xfId="34667"/>
    <cellStyle name="Normal 2 2 9" xfId="39"/>
    <cellStyle name="Normal 2 20" xfId="34668"/>
    <cellStyle name="Normal 2 21" xfId="34669"/>
    <cellStyle name="Normal 2 22" xfId="34670"/>
    <cellStyle name="Normal 2 22 2" xfId="34671"/>
    <cellStyle name="Normal 2 22 2 2" xfId="38"/>
    <cellStyle name="Normal 2 23" xfId="44"/>
    <cellStyle name="Normal 2 3" xfId="34672"/>
    <cellStyle name="Normal 2 3 2" xfId="34673"/>
    <cellStyle name="Normal 2 3 2 2" xfId="34674"/>
    <cellStyle name="Normal 2 3 2 2 2" xfId="34675"/>
    <cellStyle name="Normal 2 3 2 3" xfId="34676"/>
    <cellStyle name="Normal 2 3 2 3 2" xfId="34677"/>
    <cellStyle name="Normal 2 3 2 3 2 2" xfId="34678"/>
    <cellStyle name="Normal 2 3 2 3 3" xfId="34679"/>
    <cellStyle name="Normal 2 3 2 4" xfId="34680"/>
    <cellStyle name="Normal 2 3 3" xfId="34681"/>
    <cellStyle name="Normal 2 3 3 2" xfId="34682"/>
    <cellStyle name="Normal 2 3 3 2 2" xfId="34683"/>
    <cellStyle name="Normal 2 3 3 2 2 2" xfId="34684"/>
    <cellStyle name="Normal 2 3 3 2 3" xfId="34685"/>
    <cellStyle name="Normal 2 3 3 3" xfId="34686"/>
    <cellStyle name="Normal 2 3 3 4" xfId="34687"/>
    <cellStyle name="Normal 2 3 4" xfId="34688"/>
    <cellStyle name="Normal 2 3 4 2" xfId="34689"/>
    <cellStyle name="Normal 2 3 4 2 2" xfId="34690"/>
    <cellStyle name="Normal 2 3 4 3" xfId="34691"/>
    <cellStyle name="Normal 2 3 4 3 2" xfId="34692"/>
    <cellStyle name="Normal 2 3 4 3 2 2" xfId="34693"/>
    <cellStyle name="Normal 2 3 4 3 3" xfId="34694"/>
    <cellStyle name="Normal 2 3 4 4" xfId="34695"/>
    <cellStyle name="Normal 2 3 4 5" xfId="34696"/>
    <cellStyle name="Normal 2 3 5" xfId="34697"/>
    <cellStyle name="Normal 2 3 5 2" xfId="34698"/>
    <cellStyle name="Normal 2 3 5 2 2" xfId="34699"/>
    <cellStyle name="Normal 2 3 5 2 2 2" xfId="34700"/>
    <cellStyle name="Normal 2 3 5 2 3" xfId="34701"/>
    <cellStyle name="Normal 2 3 5 3" xfId="34702"/>
    <cellStyle name="Normal 2 3 5 4" xfId="34703"/>
    <cellStyle name="Normal 2 3 6" xfId="34704"/>
    <cellStyle name="Normal 2 3 6 2" xfId="34705"/>
    <cellStyle name="Normal 2 3 7" xfId="34706"/>
    <cellStyle name="Normal 2 3 7 2" xfId="34707"/>
    <cellStyle name="Normal 2 3 7 2 2" xfId="34708"/>
    <cellStyle name="Normal 2 3 7 3" xfId="34709"/>
    <cellStyle name="Normal 2 3 8" xfId="34710"/>
    <cellStyle name="Normal 2 3 9" xfId="34711"/>
    <cellStyle name="Normal 2 4" xfId="34712"/>
    <cellStyle name="Normal 2 4 2" xfId="34713"/>
    <cellStyle name="Normal 2 4 2 2" xfId="34714"/>
    <cellStyle name="Normal 2 4 2 2 2" xfId="34715"/>
    <cellStyle name="Normal 2 4 2 3" xfId="34716"/>
    <cellStyle name="Normal 2 4 2 3 2" xfId="34717"/>
    <cellStyle name="Normal 2 4 2 3 2 2" xfId="34718"/>
    <cellStyle name="Normal 2 4 2 3 3" xfId="34719"/>
    <cellStyle name="Normal 2 4 2 4" xfId="34720"/>
    <cellStyle name="Normal 2 4 2 5" xfId="34721"/>
    <cellStyle name="Normal 2 4 3" xfId="34722"/>
    <cellStyle name="Normal 2 4 3 2" xfId="34723"/>
    <cellStyle name="Normal 2 4 4" xfId="34724"/>
    <cellStyle name="Normal 2 4 4 2" xfId="34725"/>
    <cellStyle name="Normal 2 4 4 2 2" xfId="34726"/>
    <cellStyle name="Normal 2 4 4 3" xfId="34727"/>
    <cellStyle name="Normal 2 4 5" xfId="34728"/>
    <cellStyle name="Normal 2 4 6" xfId="34729"/>
    <cellStyle name="Normal 2 5" xfId="34730"/>
    <cellStyle name="Normal 2 5 2" xfId="34731"/>
    <cellStyle name="Normal 2 5 2 2" xfId="34732"/>
    <cellStyle name="Normal 2 5 2 2 2" xfId="34733"/>
    <cellStyle name="Normal 2 5 2 2 2 2" xfId="34734"/>
    <cellStyle name="Normal 2 5 2 2 3" xfId="34735"/>
    <cellStyle name="Normal 2 5 2 3" xfId="34736"/>
    <cellStyle name="Normal 2 5 2 4" xfId="34737"/>
    <cellStyle name="Normal 2 5 3" xfId="34738"/>
    <cellStyle name="Normal 2 5 3 2" xfId="34739"/>
    <cellStyle name="Normal 2 5 3 2 2" xfId="34740"/>
    <cellStyle name="Normal 2 5 3 2 2 2" xfId="34741"/>
    <cellStyle name="Normal 2 5 3 2 3" xfId="34742"/>
    <cellStyle name="Normal 2 5 3 3" xfId="34743"/>
    <cellStyle name="Normal 2 5 3 4" xfId="34744"/>
    <cellStyle name="Normal 2 5 4" xfId="34745"/>
    <cellStyle name="Normal 2 5 4 2" xfId="34746"/>
    <cellStyle name="Normal 2 5 4 2 2" xfId="34747"/>
    <cellStyle name="Normal 2 5 4 3" xfId="34748"/>
    <cellStyle name="Normal 2 5 4 4" xfId="34749"/>
    <cellStyle name="Normal 2 5 5" xfId="34750"/>
    <cellStyle name="Normal 2 5 6" xfId="34751"/>
    <cellStyle name="Normal 2 6" xfId="34752"/>
    <cellStyle name="Normal 2 6 2" xfId="34753"/>
    <cellStyle name="Normal 2 6 2 2" xfId="34754"/>
    <cellStyle name="Normal 2 6 2 2 2" xfId="34755"/>
    <cellStyle name="Normal 2 6 2 3" xfId="34756"/>
    <cellStyle name="Normal 2 6 3" xfId="34757"/>
    <cellStyle name="Normal 2 6 4" xfId="34758"/>
    <cellStyle name="Normal 2 7" xfId="34759"/>
    <cellStyle name="Normal 2 7 2" xfId="34760"/>
    <cellStyle name="Normal 2 7 2 2" xfId="34761"/>
    <cellStyle name="Normal 2 7 2 2 2" xfId="34762"/>
    <cellStyle name="Normal 2 7 2 3" xfId="34763"/>
    <cellStyle name="Normal 2 7 3" xfId="34764"/>
    <cellStyle name="Normal 2 7 4" xfId="34765"/>
    <cellStyle name="Normal 2 8" xfId="34766"/>
    <cellStyle name="Normal 2 8 2" xfId="34767"/>
    <cellStyle name="Normal 2 8 2 2" xfId="34768"/>
    <cellStyle name="Normal 2 8 2 2 2" xfId="34769"/>
    <cellStyle name="Normal 2 8 2 2 2 2" xfId="34770"/>
    <cellStyle name="Normal 2 8 2 2 3" xfId="34771"/>
    <cellStyle name="Normal 2 8 2 3" xfId="34772"/>
    <cellStyle name="Normal 2 8 2 3 2" xfId="34773"/>
    <cellStyle name="Normal 2 8 2 4" xfId="34774"/>
    <cellStyle name="Normal 2 8 3" xfId="34775"/>
    <cellStyle name="Normal 2 8 3 2" xfId="34776"/>
    <cellStyle name="Normal 2 8 3 2 2" xfId="34777"/>
    <cellStyle name="Normal 2 8 3 3" xfId="34778"/>
    <cellStyle name="Normal 2 8 4" xfId="34779"/>
    <cellStyle name="Normal 2 8 4 2" xfId="34780"/>
    <cellStyle name="Normal 2 8 4 2 2" xfId="34781"/>
    <cellStyle name="Normal 2 8 4 3" xfId="34782"/>
    <cellStyle name="Normal 2 8 5" xfId="34783"/>
    <cellStyle name="Normal 2 8 5 2" xfId="34784"/>
    <cellStyle name="Normal 2 8 6" xfId="34785"/>
    <cellStyle name="Normal 2 8 7" xfId="34786"/>
    <cellStyle name="Normal 2 9" xfId="34787"/>
    <cellStyle name="Normal 2 9 2" xfId="34788"/>
    <cellStyle name="Normal 2 9 2 2" xfId="34789"/>
    <cellStyle name="Normal 2 9 2 2 2" xfId="34790"/>
    <cellStyle name="Normal 2 9 2 3" xfId="34791"/>
    <cellStyle name="Normal 2 9 3" xfId="34792"/>
    <cellStyle name="Normal 2_20" xfId="34793"/>
    <cellStyle name="Normal 20" xfId="34794"/>
    <cellStyle name="Normal 20 2" xfId="34795"/>
    <cellStyle name="Normal 20 2 2" xfId="34796"/>
    <cellStyle name="Normal 20 2 2 2" xfId="34797"/>
    <cellStyle name="Normal 20 2 3" xfId="34798"/>
    <cellStyle name="Normal 20 2 3 2" xfId="34799"/>
    <cellStyle name="Normal 20 2 3 2 2" xfId="34800"/>
    <cellStyle name="Normal 20 2 3 3" xfId="34801"/>
    <cellStyle name="Normal 20 2 4" xfId="34802"/>
    <cellStyle name="Normal 20 2 5" xfId="34803"/>
    <cellStyle name="Normal 20 3" xfId="34804"/>
    <cellStyle name="Normal 20 3 2" xfId="34805"/>
    <cellStyle name="Normal 20 4" xfId="34806"/>
    <cellStyle name="Normal 20 4 2" xfId="34807"/>
    <cellStyle name="Normal 20 4 2 2" xfId="34808"/>
    <cellStyle name="Normal 20 4 3" xfId="34809"/>
    <cellStyle name="Normal 20 5" xfId="34810"/>
    <cellStyle name="Normal 20 6" xfId="34811"/>
    <cellStyle name="Normal 21" xfId="34812"/>
    <cellStyle name="Normal 21 2" xfId="34813"/>
    <cellStyle name="Normal 21 2 2" xfId="34814"/>
    <cellStyle name="Normal 21 2 2 2" xfId="34815"/>
    <cellStyle name="Normal 21 2 3" xfId="34816"/>
    <cellStyle name="Normal 21 2 3 2" xfId="34817"/>
    <cellStyle name="Normal 21 2 3 2 2" xfId="34818"/>
    <cellStyle name="Normal 21 2 3 3" xfId="34819"/>
    <cellStyle name="Normal 21 2 4" xfId="34820"/>
    <cellStyle name="Normal 21 2 5" xfId="34821"/>
    <cellStyle name="Normal 21 3" xfId="34822"/>
    <cellStyle name="Normal 21 3 2" xfId="34823"/>
    <cellStyle name="Normal 21 4" xfId="34824"/>
    <cellStyle name="Normal 21 4 2" xfId="34825"/>
    <cellStyle name="Normal 21 4 2 2" xfId="34826"/>
    <cellStyle name="Normal 21 4 3" xfId="34827"/>
    <cellStyle name="Normal 21 5" xfId="34828"/>
    <cellStyle name="Normal 21 6" xfId="34829"/>
    <cellStyle name="Normal 22" xfId="34830"/>
    <cellStyle name="Normal 22 2" xfId="34831"/>
    <cellStyle name="Normal 22 2 2" xfId="34832"/>
    <cellStyle name="Normal 22 2 2 2" xfId="34833"/>
    <cellStyle name="Normal 22 2 2 2 2" xfId="34834"/>
    <cellStyle name="Normal 22 2 2 3" xfId="34835"/>
    <cellStyle name="Normal 22 2 2 3 2" xfId="34836"/>
    <cellStyle name="Normal 22 2 2 3 2 2" xfId="34837"/>
    <cellStyle name="Normal 22 2 2 3 3" xfId="34838"/>
    <cellStyle name="Normal 22 2 2 4" xfId="34839"/>
    <cellStyle name="Normal 22 2 2 5" xfId="34840"/>
    <cellStyle name="Normal 22 2 3" xfId="34841"/>
    <cellStyle name="Normal 22 2 3 2" xfId="34842"/>
    <cellStyle name="Normal 22 2 3 2 2" xfId="34843"/>
    <cellStyle name="Normal 22 2 3 3" xfId="34844"/>
    <cellStyle name="Normal 22 2 3 3 2" xfId="34845"/>
    <cellStyle name="Normal 22 2 3 3 2 2" xfId="34846"/>
    <cellStyle name="Normal 22 2 3 3 3" xfId="34847"/>
    <cellStyle name="Normal 22 2 3 4" xfId="34848"/>
    <cellStyle name="Normal 22 2 4" xfId="34849"/>
    <cellStyle name="Normal 22 2 4 2" xfId="34850"/>
    <cellStyle name="Normal 22 2 5" xfId="34851"/>
    <cellStyle name="Normal 22 2 5 2" xfId="34852"/>
    <cellStyle name="Normal 22 2 5 2 2" xfId="34853"/>
    <cellStyle name="Normal 22 2 5 3" xfId="34854"/>
    <cellStyle name="Normal 22 2 6" xfId="34855"/>
    <cellStyle name="Normal 22 2 7" xfId="34856"/>
    <cellStyle name="Normal 22 3" xfId="34857"/>
    <cellStyle name="Normal 22 3 2" xfId="34858"/>
    <cellStyle name="Normal 22 3 2 2" xfId="34859"/>
    <cellStyle name="Normal 22 3 2 2 2" xfId="34860"/>
    <cellStyle name="Normal 22 3 2 3" xfId="34861"/>
    <cellStyle name="Normal 22 3 3" xfId="34862"/>
    <cellStyle name="Normal 22 4" xfId="34863"/>
    <cellStyle name="Normal 22 4 2" xfId="34864"/>
    <cellStyle name="Normal 22 5" xfId="34865"/>
    <cellStyle name="Normal 22 5 2" xfId="34866"/>
    <cellStyle name="Normal 22 5 2 2" xfId="34867"/>
    <cellStyle name="Normal 22 5 3" xfId="34868"/>
    <cellStyle name="Normal 22 6" xfId="34869"/>
    <cellStyle name="Normal 22 7" xfId="34870"/>
    <cellStyle name="Normal 23" xfId="34871"/>
    <cellStyle name="Normal 23 2" xfId="34872"/>
    <cellStyle name="Normal 23 2 2" xfId="34873"/>
    <cellStyle name="Normal 23 2 2 2" xfId="34874"/>
    <cellStyle name="Normal 23 2 3" xfId="34875"/>
    <cellStyle name="Normal 23 2 3 2" xfId="34876"/>
    <cellStyle name="Normal 23 2 3 2 2" xfId="34877"/>
    <cellStyle name="Normal 23 2 3 3" xfId="34878"/>
    <cellStyle name="Normal 23 2 4" xfId="34879"/>
    <cellStyle name="Normal 23 2 5" xfId="34880"/>
    <cellStyle name="Normal 23 3" xfId="34881"/>
    <cellStyle name="Normal 23 3 2" xfId="34882"/>
    <cellStyle name="Normal 23 4" xfId="34883"/>
    <cellStyle name="Normal 23 4 2" xfId="34884"/>
    <cellStyle name="Normal 23 4 2 2" xfId="34885"/>
    <cellStyle name="Normal 23 4 3" xfId="34886"/>
    <cellStyle name="Normal 23 5" xfId="34887"/>
    <cellStyle name="Normal 23 6" xfId="34888"/>
    <cellStyle name="Normal 24" xfId="34889"/>
    <cellStyle name="Normal 24 2" xfId="34890"/>
    <cellStyle name="Normal 24 2 2" xfId="34891"/>
    <cellStyle name="Normal 24 2 2 2" xfId="34892"/>
    <cellStyle name="Normal 24 2 3" xfId="34893"/>
    <cellStyle name="Normal 24 2 3 2" xfId="34894"/>
    <cellStyle name="Normal 24 2 3 2 2" xfId="34895"/>
    <cellStyle name="Normal 24 2 3 3" xfId="34896"/>
    <cellStyle name="Normal 24 2 4" xfId="34897"/>
    <cellStyle name="Normal 24 2 5" xfId="34898"/>
    <cellStyle name="Normal 24 3" xfId="34899"/>
    <cellStyle name="Normal 24 3 2" xfId="34900"/>
    <cellStyle name="Normal 24 4" xfId="34901"/>
    <cellStyle name="Normal 24 4 2" xfId="34902"/>
    <cellStyle name="Normal 24 4 2 2" xfId="34903"/>
    <cellStyle name="Normal 24 4 3" xfId="34904"/>
    <cellStyle name="Normal 24 5" xfId="34905"/>
    <cellStyle name="Normal 24 6" xfId="34906"/>
    <cellStyle name="Normal 25" xfId="34907"/>
    <cellStyle name="Normal 25 2" xfId="34908"/>
    <cellStyle name="Normal 25 2 2" xfId="34909"/>
    <cellStyle name="Normal 25 2 2 2" xfId="34910"/>
    <cellStyle name="Normal 25 2 2 2 2" xfId="34911"/>
    <cellStyle name="Normal 25 2 2 3" xfId="34912"/>
    <cellStyle name="Normal 25 2 2 3 2" xfId="34913"/>
    <cellStyle name="Normal 25 2 2 3 2 2" xfId="34914"/>
    <cellStyle name="Normal 25 2 2 3 3" xfId="34915"/>
    <cellStyle name="Normal 25 2 2 4" xfId="34916"/>
    <cellStyle name="Normal 25 2 2 5" xfId="34917"/>
    <cellStyle name="Normal 25 2 3" xfId="34918"/>
    <cellStyle name="Normal 25 2 3 2" xfId="34919"/>
    <cellStyle name="Normal 25 2 3 2 2" xfId="34920"/>
    <cellStyle name="Normal 25 2 3 3" xfId="34921"/>
    <cellStyle name="Normal 25 2 3 3 2" xfId="34922"/>
    <cellStyle name="Normal 25 2 3 3 2 2" xfId="34923"/>
    <cellStyle name="Normal 25 2 3 3 3" xfId="34924"/>
    <cellStyle name="Normal 25 2 3 4" xfId="34925"/>
    <cellStyle name="Normal 25 2 4" xfId="34926"/>
    <cellStyle name="Normal 25 2 4 2" xfId="34927"/>
    <cellStyle name="Normal 25 2 5" xfId="34928"/>
    <cellStyle name="Normal 25 2 5 2" xfId="34929"/>
    <cellStyle name="Normal 25 2 5 2 2" xfId="34930"/>
    <cellStyle name="Normal 25 2 5 3" xfId="34931"/>
    <cellStyle name="Normal 25 2 6" xfId="34932"/>
    <cellStyle name="Normal 25 2 7" xfId="34933"/>
    <cellStyle name="Normal 25 3" xfId="34934"/>
    <cellStyle name="Normal 25 3 2" xfId="34935"/>
    <cellStyle name="Normal 25 3 2 2" xfId="34936"/>
    <cellStyle name="Normal 25 3 3" xfId="34937"/>
    <cellStyle name="Normal 25 3 3 2" xfId="34938"/>
    <cellStyle name="Normal 25 3 3 2 2" xfId="34939"/>
    <cellStyle name="Normal 25 3 3 3" xfId="34940"/>
    <cellStyle name="Normal 25 3 4" xfId="34941"/>
    <cellStyle name="Normal 25 4" xfId="34942"/>
    <cellStyle name="Normal 25 4 2" xfId="34943"/>
    <cellStyle name="Normal 25 5" xfId="34944"/>
    <cellStyle name="Normal 25 5 2" xfId="34945"/>
    <cellStyle name="Normal 25 5 2 2" xfId="34946"/>
    <cellStyle name="Normal 25 5 3" xfId="34947"/>
    <cellStyle name="Normal 25 6" xfId="34948"/>
    <cellStyle name="Normal 25 7" xfId="34949"/>
    <cellStyle name="Normal 26" xfId="34950"/>
    <cellStyle name="Normal 26 2" xfId="34951"/>
    <cellStyle name="Normal 26 2 2" xfId="34952"/>
    <cellStyle name="Normal 26 2 2 2" xfId="34953"/>
    <cellStyle name="Normal 26 2 2 2 2" xfId="34954"/>
    <cellStyle name="Normal 26 2 2 2 2 2" xfId="34955"/>
    <cellStyle name="Normal 26 2 2 2 3" xfId="34956"/>
    <cellStyle name="Normal 26 2 2 3" xfId="34957"/>
    <cellStyle name="Normal 26 2 2 4" xfId="34958"/>
    <cellStyle name="Normal 26 2 3" xfId="34959"/>
    <cellStyle name="Normal 26 2 3 2" xfId="34960"/>
    <cellStyle name="Normal 26 2 3 2 2" xfId="34961"/>
    <cellStyle name="Normal 26 2 3 3" xfId="34962"/>
    <cellStyle name="Normal 26 2 3 3 2" xfId="34963"/>
    <cellStyle name="Normal 26 2 3 3 2 2" xfId="34964"/>
    <cellStyle name="Normal 26 2 3 3 3" xfId="34965"/>
    <cellStyle name="Normal 26 2 3 4" xfId="34966"/>
    <cellStyle name="Normal 26 2 4" xfId="34967"/>
    <cellStyle name="Normal 26 2 4 2" xfId="34968"/>
    <cellStyle name="Normal 26 2 4 2 2" xfId="34969"/>
    <cellStyle name="Normal 26 2 4 3" xfId="34970"/>
    <cellStyle name="Normal 26 2 5" xfId="34971"/>
    <cellStyle name="Normal 26 2 6" xfId="34972"/>
    <cellStyle name="Normal 26 3" xfId="34973"/>
    <cellStyle name="Normal 26 3 2" xfId="34974"/>
    <cellStyle name="Normal 26 3 2 2" xfId="34975"/>
    <cellStyle name="Normal 26 3 3" xfId="34976"/>
    <cellStyle name="Normal 26 3 3 2" xfId="34977"/>
    <cellStyle name="Normal 26 3 3 2 2" xfId="34978"/>
    <cellStyle name="Normal 26 3 3 3" xfId="34979"/>
    <cellStyle name="Normal 26 3 4" xfId="34980"/>
    <cellStyle name="Normal 26 4" xfId="34981"/>
    <cellStyle name="Normal 26 4 2" xfId="34982"/>
    <cellStyle name="Normal 26 5" xfId="34983"/>
    <cellStyle name="Normal 26 5 2" xfId="34984"/>
    <cellStyle name="Normal 26 5 2 2" xfId="34985"/>
    <cellStyle name="Normal 26 5 3" xfId="34986"/>
    <cellStyle name="Normal 26 6" xfId="34987"/>
    <cellStyle name="Normal 26 7" xfId="34988"/>
    <cellStyle name="Normal 27" xfId="34989"/>
    <cellStyle name="Normal 27 2" xfId="34990"/>
    <cellStyle name="Normal 27 2 2" xfId="34991"/>
    <cellStyle name="Normal 27 2 2 2" xfId="34992"/>
    <cellStyle name="Normal 27 2 2 2 2" xfId="34993"/>
    <cellStyle name="Normal 27 2 2 2 2 2" xfId="34994"/>
    <cellStyle name="Normal 27 2 2 2 3" xfId="34995"/>
    <cellStyle name="Normal 27 2 2 3" xfId="34996"/>
    <cellStyle name="Normal 27 2 2 4" xfId="34997"/>
    <cellStyle name="Normal 27 2 3" xfId="34998"/>
    <cellStyle name="Normal 27 2 3 2" xfId="34999"/>
    <cellStyle name="Normal 27 2 3 2 2" xfId="35000"/>
    <cellStyle name="Normal 27 2 3 3" xfId="35001"/>
    <cellStyle name="Normal 27 2 3 3 2" xfId="35002"/>
    <cellStyle name="Normal 27 2 3 3 2 2" xfId="35003"/>
    <cellStyle name="Normal 27 2 3 3 3" xfId="35004"/>
    <cellStyle name="Normal 27 2 3 4" xfId="35005"/>
    <cellStyle name="Normal 27 2 4" xfId="35006"/>
    <cellStyle name="Normal 27 2 4 2" xfId="35007"/>
    <cellStyle name="Normal 27 2 4 2 2" xfId="35008"/>
    <cellStyle name="Normal 27 2 4 3" xfId="35009"/>
    <cellStyle name="Normal 27 2 5" xfId="35010"/>
    <cellStyle name="Normal 27 2 6" xfId="35011"/>
    <cellStyle name="Normal 27 3" xfId="35012"/>
    <cellStyle name="Normal 27 3 2" xfId="35013"/>
    <cellStyle name="Normal 27 3 2 2" xfId="35014"/>
    <cellStyle name="Normal 27 3 3" xfId="35015"/>
    <cellStyle name="Normal 27 3 3 2" xfId="35016"/>
    <cellStyle name="Normal 27 3 3 2 2" xfId="35017"/>
    <cellStyle name="Normal 27 3 3 3" xfId="35018"/>
    <cellStyle name="Normal 27 3 4" xfId="35019"/>
    <cellStyle name="Normal 27 4" xfId="35020"/>
    <cellStyle name="Normal 27 4 2" xfId="35021"/>
    <cellStyle name="Normal 27 5" xfId="35022"/>
    <cellStyle name="Normal 27 5 2" xfId="35023"/>
    <cellStyle name="Normal 27 5 2 2" xfId="35024"/>
    <cellStyle name="Normal 27 5 3" xfId="35025"/>
    <cellStyle name="Normal 27 6" xfId="35026"/>
    <cellStyle name="Normal 27 7" xfId="35027"/>
    <cellStyle name="Normal 28" xfId="35028"/>
    <cellStyle name="Normal 28 2" xfId="35029"/>
    <cellStyle name="Normal 28 2 2" xfId="35030"/>
    <cellStyle name="Normal 28 2 2 2" xfId="35031"/>
    <cellStyle name="Normal 28 2 3" xfId="35032"/>
    <cellStyle name="Normal 28 2 3 2" xfId="35033"/>
    <cellStyle name="Normal 28 2 3 2 2" xfId="35034"/>
    <cellStyle name="Normal 28 2 3 3" xfId="35035"/>
    <cellStyle name="Normal 28 2 4" xfId="35036"/>
    <cellStyle name="Normal 28 2 5" xfId="35037"/>
    <cellStyle name="Normal 28 3" xfId="35038"/>
    <cellStyle name="Normal 28 3 2" xfId="35039"/>
    <cellStyle name="Normal 28 3 2 2" xfId="35040"/>
    <cellStyle name="Normal 28 3 3" xfId="35041"/>
    <cellStyle name="Normal 28 3 3 2" xfId="35042"/>
    <cellStyle name="Normal 28 3 3 2 2" xfId="35043"/>
    <cellStyle name="Normal 28 3 3 3" xfId="35044"/>
    <cellStyle name="Normal 28 3 4" xfId="35045"/>
    <cellStyle name="Normal 28 4" xfId="35046"/>
    <cellStyle name="Normal 28 4 2" xfId="35047"/>
    <cellStyle name="Normal 28 5" xfId="35048"/>
    <cellStyle name="Normal 28 5 2" xfId="35049"/>
    <cellStyle name="Normal 28 5 2 2" xfId="35050"/>
    <cellStyle name="Normal 28 5 3" xfId="35051"/>
    <cellStyle name="Normal 28 6" xfId="35052"/>
    <cellStyle name="Normal 28 7" xfId="35053"/>
    <cellStyle name="Normal 29" xfId="35054"/>
    <cellStyle name="Normal 29 2" xfId="35055"/>
    <cellStyle name="Normal 29 2 2" xfId="35056"/>
    <cellStyle name="Normal 29 2 2 2" xfId="35057"/>
    <cellStyle name="Normal 29 2 3" xfId="35058"/>
    <cellStyle name="Normal 29 2 3 2" xfId="35059"/>
    <cellStyle name="Normal 29 2 3 2 2" xfId="35060"/>
    <cellStyle name="Normal 29 2 3 3" xfId="35061"/>
    <cellStyle name="Normal 29 2 4" xfId="35062"/>
    <cellStyle name="Normal 29 2 5" xfId="35063"/>
    <cellStyle name="Normal 29 3" xfId="35064"/>
    <cellStyle name="Normal 29 3 2" xfId="35065"/>
    <cellStyle name="Normal 29 3 2 2" xfId="35066"/>
    <cellStyle name="Normal 29 3 3" xfId="35067"/>
    <cellStyle name="Normal 29 3 3 2" xfId="35068"/>
    <cellStyle name="Normal 29 3 3 2 2" xfId="35069"/>
    <cellStyle name="Normal 29 3 3 3" xfId="35070"/>
    <cellStyle name="Normal 29 3 4" xfId="35071"/>
    <cellStyle name="Normal 29 4" xfId="35072"/>
    <cellStyle name="Normal 29 4 2" xfId="35073"/>
    <cellStyle name="Normal 29 5" xfId="35074"/>
    <cellStyle name="Normal 29 5 2" xfId="35075"/>
    <cellStyle name="Normal 29 5 2 2" xfId="35076"/>
    <cellStyle name="Normal 29 5 3" xfId="35077"/>
    <cellStyle name="Normal 29 6" xfId="35078"/>
    <cellStyle name="Normal 29 7" xfId="35079"/>
    <cellStyle name="Normal 3" xfId="35080"/>
    <cellStyle name="Normal 3 10" xfId="35081"/>
    <cellStyle name="Normal 3 10 2" xfId="35082"/>
    <cellStyle name="Normal 3 10 2 2" xfId="35083"/>
    <cellStyle name="Normal 3 10 2 2 2" xfId="35084"/>
    <cellStyle name="Normal 3 10 2 2 2 2" xfId="35085"/>
    <cellStyle name="Normal 3 10 2 2 3" xfId="35086"/>
    <cellStyle name="Normal 3 10 2 3" xfId="35087"/>
    <cellStyle name="Normal 3 10 2 3 2" xfId="35088"/>
    <cellStyle name="Normal 3 10 2 4" xfId="35089"/>
    <cellStyle name="Normal 3 10 3" xfId="35090"/>
    <cellStyle name="Normal 3 10 3 2" xfId="35091"/>
    <cellStyle name="Normal 3 10 3 2 2" xfId="35092"/>
    <cellStyle name="Normal 3 10 3 3" xfId="35093"/>
    <cellStyle name="Normal 3 10 4" xfId="35094"/>
    <cellStyle name="Normal 3 10 4 2" xfId="35095"/>
    <cellStyle name="Normal 3 10 4 2 2" xfId="35096"/>
    <cellStyle name="Normal 3 10 4 3" xfId="35097"/>
    <cellStyle name="Normal 3 10 5" xfId="35098"/>
    <cellStyle name="Normal 3 10 5 2" xfId="35099"/>
    <cellStyle name="Normal 3 10 6" xfId="35100"/>
    <cellStyle name="Normal 3 10 7" xfId="35101"/>
    <cellStyle name="Normal 3 11" xfId="35102"/>
    <cellStyle name="Normal 3 11 2" xfId="35103"/>
    <cellStyle name="Normal 3 11 2 2" xfId="35104"/>
    <cellStyle name="Normal 3 11 2 2 2" xfId="35105"/>
    <cellStyle name="Normal 3 11 2 3" xfId="35106"/>
    <cellStyle name="Normal 3 11 3" xfId="35107"/>
    <cellStyle name="Normal 3 12" xfId="35108"/>
    <cellStyle name="Normal 3 12 2" xfId="35109"/>
    <cellStyle name="Normal 3 12 2 2" xfId="35110"/>
    <cellStyle name="Normal 3 12 3" xfId="35111"/>
    <cellStyle name="Normal 3 13" xfId="35112"/>
    <cellStyle name="Normal 3 14" xfId="36"/>
    <cellStyle name="Normal 3 15" xfId="35113"/>
    <cellStyle name="Normal 3 16" xfId="35114"/>
    <cellStyle name="Normal 3 17" xfId="35115"/>
    <cellStyle name="Normal 3 18" xfId="35116"/>
    <cellStyle name="Normal 3 19" xfId="35117"/>
    <cellStyle name="Normal 3 2" xfId="5"/>
    <cellStyle name="Normal 3 2 10" xfId="35118"/>
    <cellStyle name="Normal 3 2 11" xfId="35119"/>
    <cellStyle name="Normal 3 2 12" xfId="35120"/>
    <cellStyle name="Normal 3 2 13" xfId="35121"/>
    <cellStyle name="Normal 3 2 14" xfId="35122"/>
    <cellStyle name="Normal 3 2 15" xfId="35123"/>
    <cellStyle name="Normal 3 2 16" xfId="35124"/>
    <cellStyle name="Normal 3 2 17" xfId="35125"/>
    <cellStyle name="Normal 3 2 2" xfId="35126"/>
    <cellStyle name="Normal 3 2 2 2" xfId="35127"/>
    <cellStyle name="Normal 3 2 2 2 2" xfId="35128"/>
    <cellStyle name="Normal 3 2 2 3" xfId="35129"/>
    <cellStyle name="Normal 3 2 2 3 2" xfId="35130"/>
    <cellStyle name="Normal 3 2 2 3 2 2" xfId="35131"/>
    <cellStyle name="Normal 3 2 2 3 3" xfId="35132"/>
    <cellStyle name="Normal 3 2 2 4" xfId="35133"/>
    <cellStyle name="Normal 3 2 2 5" xfId="35134"/>
    <cellStyle name="Normal 3 2 3" xfId="35135"/>
    <cellStyle name="Normal 3 2 3 2" xfId="35136"/>
    <cellStyle name="Normal 3 2 3 3" xfId="35137"/>
    <cellStyle name="Normal 3 2 4" xfId="35138"/>
    <cellStyle name="Normal 3 2 4 2" xfId="35139"/>
    <cellStyle name="Normal 3 2 4 2 2" xfId="35140"/>
    <cellStyle name="Normal 3 2 4 3" xfId="35141"/>
    <cellStyle name="Normal 3 2 4 4" xfId="35142"/>
    <cellStyle name="Normal 3 2 5" xfId="35143"/>
    <cellStyle name="Normal 3 2 6" xfId="35144"/>
    <cellStyle name="Normal 3 2 7" xfId="35145"/>
    <cellStyle name="Normal 3 2 8" xfId="35146"/>
    <cellStyle name="Normal 3 2 9" xfId="35147"/>
    <cellStyle name="Normal 3 20" xfId="35148"/>
    <cellStyle name="Normal 3 3" xfId="35149"/>
    <cellStyle name="Normal 3 3 2" xfId="35150"/>
    <cellStyle name="Normal 3 3 2 2" xfId="35151"/>
    <cellStyle name="Normal 3 3 2 2 2" xfId="35152"/>
    <cellStyle name="Normal 3 3 2 3" xfId="35153"/>
    <cellStyle name="Normal 3 3 2 3 2" xfId="35154"/>
    <cellStyle name="Normal 3 3 2 3 2 2" xfId="35155"/>
    <cellStyle name="Normal 3 3 2 3 3" xfId="35156"/>
    <cellStyle name="Normal 3 3 2 4" xfId="35157"/>
    <cellStyle name="Normal 3 3 2 5" xfId="35158"/>
    <cellStyle name="Normal 3 3 3" xfId="35159"/>
    <cellStyle name="Normal 3 3 3 2" xfId="35160"/>
    <cellStyle name="Normal 3 3 3 2 2" xfId="35161"/>
    <cellStyle name="Normal 3 3 3 2 2 2" xfId="35162"/>
    <cellStyle name="Normal 3 3 3 2 3" xfId="35163"/>
    <cellStyle name="Normal 3 3 3 3" xfId="35164"/>
    <cellStyle name="Normal 3 3 3 4" xfId="35165"/>
    <cellStyle name="Normal 3 3 4" xfId="35166"/>
    <cellStyle name="Normal 3 3 4 2" xfId="35167"/>
    <cellStyle name="Normal 3 3 5" xfId="35168"/>
    <cellStyle name="Normal 3 3 5 2" xfId="35169"/>
    <cellStyle name="Normal 3 3 5 2 2" xfId="35170"/>
    <cellStyle name="Normal 3 3 5 3" xfId="35171"/>
    <cellStyle name="Normal 3 3 6" xfId="35172"/>
    <cellStyle name="Normal 3 3 7" xfId="35173"/>
    <cellStyle name="Normal 3 4" xfId="35174"/>
    <cellStyle name="Normal 3 4 2" xfId="35175"/>
    <cellStyle name="Normal 3 4 2 2" xfId="35176"/>
    <cellStyle name="Normal 3 4 2 2 2" xfId="35177"/>
    <cellStyle name="Normal 3 4 2 3" xfId="35178"/>
    <cellStyle name="Normal 3 4 2 3 2" xfId="35179"/>
    <cellStyle name="Normal 3 4 2 3 2 2" xfId="35180"/>
    <cellStyle name="Normal 3 4 2 3 3" xfId="35181"/>
    <cellStyle name="Normal 3 4 2 4" xfId="35182"/>
    <cellStyle name="Normal 3 4 2 5" xfId="35183"/>
    <cellStyle name="Normal 3 4 3" xfId="35184"/>
    <cellStyle name="Normal 3 4 3 2" xfId="35185"/>
    <cellStyle name="Normal 3 4 3 2 2" xfId="35186"/>
    <cellStyle name="Normal 3 4 3 3" xfId="35187"/>
    <cellStyle name="Normal 3 4 3 3 2" xfId="35188"/>
    <cellStyle name="Normal 3 4 3 3 2 2" xfId="35189"/>
    <cellStyle name="Normal 3 4 3 3 3" xfId="35190"/>
    <cellStyle name="Normal 3 4 3 4" xfId="35191"/>
    <cellStyle name="Normal 3 4 4" xfId="35192"/>
    <cellStyle name="Normal 3 4 4 2" xfId="35193"/>
    <cellStyle name="Normal 3 4 5" xfId="35194"/>
    <cellStyle name="Normal 3 4 5 2" xfId="35195"/>
    <cellStyle name="Normal 3 4 5 2 2" xfId="35196"/>
    <cellStyle name="Normal 3 4 5 3" xfId="35197"/>
    <cellStyle name="Normal 3 4 6" xfId="35198"/>
    <cellStyle name="Normal 3 5" xfId="35199"/>
    <cellStyle name="Normal 3 5 2" xfId="35200"/>
    <cellStyle name="Normal 3 5 2 2" xfId="35201"/>
    <cellStyle name="Normal 3 5 2 3" xfId="35202"/>
    <cellStyle name="Normal 3 5 3" xfId="35203"/>
    <cellStyle name="Normal 3 5 3 2" xfId="35204"/>
    <cellStyle name="Normal 3 5 3 2 2" xfId="35205"/>
    <cellStyle name="Normal 3 5 3 3" xfId="35206"/>
    <cellStyle name="Normal 3 5 4" xfId="35207"/>
    <cellStyle name="Normal 3 5 5" xfId="35208"/>
    <cellStyle name="Normal 3 6" xfId="35209"/>
    <cellStyle name="Normal 3 6 2" xfId="35210"/>
    <cellStyle name="Normal 3 6 2 2" xfId="35211"/>
    <cellStyle name="Normal 3 6 2 2 2" xfId="35212"/>
    <cellStyle name="Normal 3 6 2 2 2 2" xfId="35213"/>
    <cellStyle name="Normal 3 6 2 2 3" xfId="35214"/>
    <cellStyle name="Normal 3 6 2 3" xfId="35215"/>
    <cellStyle name="Normal 3 6 2 4" xfId="35216"/>
    <cellStyle name="Normal 3 6 3" xfId="35217"/>
    <cellStyle name="Normal 3 6 3 2" xfId="35218"/>
    <cellStyle name="Normal 3 6 4" xfId="35219"/>
    <cellStyle name="Normal 3 6 4 2" xfId="35220"/>
    <cellStyle name="Normal 3 6 4 2 2" xfId="35221"/>
    <cellStyle name="Normal 3 6 4 3" xfId="35222"/>
    <cellStyle name="Normal 3 6 5" xfId="35223"/>
    <cellStyle name="Normal 3 6 6" xfId="35224"/>
    <cellStyle name="Normal 3 7" xfId="35225"/>
    <cellStyle name="Normal 3 7 2" xfId="35226"/>
    <cellStyle name="Normal 3 7 2 2" xfId="35227"/>
    <cellStyle name="Normal 3 7 2 2 2" xfId="35228"/>
    <cellStyle name="Normal 3 7 2 3" xfId="35229"/>
    <cellStyle name="Normal 3 7 3" xfId="35230"/>
    <cellStyle name="Normal 3 7 4" xfId="35231"/>
    <cellStyle name="Normal 3 8" xfId="35232"/>
    <cellStyle name="Normal 3 8 2" xfId="35233"/>
    <cellStyle name="Normal 3 8 2 2" xfId="35234"/>
    <cellStyle name="Normal 3 8 2 2 2" xfId="35235"/>
    <cellStyle name="Normal 3 8 2 3" xfId="35236"/>
    <cellStyle name="Normal 3 8 3" xfId="35237"/>
    <cellStyle name="Normal 3 8 4" xfId="35238"/>
    <cellStyle name="Normal 3 9" xfId="35239"/>
    <cellStyle name="Normal 3 9 2" xfId="35240"/>
    <cellStyle name="Normal 3 9 2 2" xfId="35241"/>
    <cellStyle name="Normal 3 9 2 2 2" xfId="35242"/>
    <cellStyle name="Normal 3 9 2 3" xfId="35243"/>
    <cellStyle name="Normal 3 9 3" xfId="35244"/>
    <cellStyle name="Normal 3 9 4" xfId="35245"/>
    <cellStyle name="Normal 3_Pan_Europe_Datafile_2012_H2" xfId="35246"/>
    <cellStyle name="Normal 30" xfId="35247"/>
    <cellStyle name="Normal 30 2" xfId="35248"/>
    <cellStyle name="Normal 30 2 2" xfId="35249"/>
    <cellStyle name="Normal 30 2 2 2" xfId="35250"/>
    <cellStyle name="Normal 30 2 3" xfId="35251"/>
    <cellStyle name="Normal 30 2 3 2" xfId="35252"/>
    <cellStyle name="Normal 30 2 3 2 2" xfId="35253"/>
    <cellStyle name="Normal 30 2 3 3" xfId="35254"/>
    <cellStyle name="Normal 30 2 4" xfId="35255"/>
    <cellStyle name="Normal 30 2 5" xfId="35256"/>
    <cellStyle name="Normal 30 3" xfId="35257"/>
    <cellStyle name="Normal 30 3 2" xfId="35258"/>
    <cellStyle name="Normal 30 3 2 2" xfId="35259"/>
    <cellStyle name="Normal 30 3 3" xfId="35260"/>
    <cellStyle name="Normal 30 3 3 2" xfId="35261"/>
    <cellStyle name="Normal 30 3 3 2 2" xfId="35262"/>
    <cellStyle name="Normal 30 3 3 3" xfId="35263"/>
    <cellStyle name="Normal 30 3 4" xfId="35264"/>
    <cellStyle name="Normal 30 4" xfId="35265"/>
    <cellStyle name="Normal 30 4 2" xfId="35266"/>
    <cellStyle name="Normal 30 5" xfId="35267"/>
    <cellStyle name="Normal 30 5 2" xfId="35268"/>
    <cellStyle name="Normal 30 5 2 2" xfId="35269"/>
    <cellStyle name="Normal 30 5 3" xfId="35270"/>
    <cellStyle name="Normal 30 6" xfId="35271"/>
    <cellStyle name="Normal 30 7" xfId="35272"/>
    <cellStyle name="Normal 31" xfId="35273"/>
    <cellStyle name="Normal 31 2" xfId="35274"/>
    <cellStyle name="Normal 31 2 2" xfId="35275"/>
    <cellStyle name="Normal 31 2 2 2" xfId="35276"/>
    <cellStyle name="Normal 31 2 3" xfId="35277"/>
    <cellStyle name="Normal 31 2 3 2" xfId="35278"/>
    <cellStyle name="Normal 31 2 3 2 2" xfId="35279"/>
    <cellStyle name="Normal 31 2 3 3" xfId="35280"/>
    <cellStyle name="Normal 31 2 4" xfId="35281"/>
    <cellStyle name="Normal 31 2 5" xfId="35282"/>
    <cellStyle name="Normal 31 3" xfId="35283"/>
    <cellStyle name="Normal 31 3 2" xfId="35284"/>
    <cellStyle name="Normal 31 3 2 2" xfId="35285"/>
    <cellStyle name="Normal 31 3 3" xfId="35286"/>
    <cellStyle name="Normal 31 3 3 2" xfId="35287"/>
    <cellStyle name="Normal 31 3 3 2 2" xfId="35288"/>
    <cellStyle name="Normal 31 3 3 3" xfId="35289"/>
    <cellStyle name="Normal 31 3 4" xfId="35290"/>
    <cellStyle name="Normal 31 4" xfId="35291"/>
    <cellStyle name="Normal 31 4 2" xfId="35292"/>
    <cellStyle name="Normal 31 5" xfId="35293"/>
    <cellStyle name="Normal 31 5 2" xfId="35294"/>
    <cellStyle name="Normal 31 5 2 2" xfId="35295"/>
    <cellStyle name="Normal 31 5 3" xfId="35296"/>
    <cellStyle name="Normal 31 6" xfId="35297"/>
    <cellStyle name="Normal 31 7" xfId="35298"/>
    <cellStyle name="Normal 32" xfId="35299"/>
    <cellStyle name="Normal 32 2" xfId="35300"/>
    <cellStyle name="Normal 32 2 2" xfId="35301"/>
    <cellStyle name="Normal 32 3" xfId="35302"/>
    <cellStyle name="Normal 32 3 2" xfId="35303"/>
    <cellStyle name="Normal 32 3 2 2" xfId="35304"/>
    <cellStyle name="Normal 32 3 3" xfId="35305"/>
    <cellStyle name="Normal 32 4" xfId="35306"/>
    <cellStyle name="Normal 32 5" xfId="35307"/>
    <cellStyle name="Normal 33" xfId="35308"/>
    <cellStyle name="Normal 33 2" xfId="35309"/>
    <cellStyle name="Normal 33 2 2" xfId="35310"/>
    <cellStyle name="Normal 33 3" xfId="35311"/>
    <cellStyle name="Normal 33 3 2" xfId="35312"/>
    <cellStyle name="Normal 33 3 2 2" xfId="35313"/>
    <cellStyle name="Normal 33 3 3" xfId="35314"/>
    <cellStyle name="Normal 33 4" xfId="35315"/>
    <cellStyle name="Normal 33 5" xfId="35316"/>
    <cellStyle name="Normal 34" xfId="35317"/>
    <cellStyle name="Normal 34 2" xfId="35318"/>
    <cellStyle name="Normal 34 2 2" xfId="35319"/>
    <cellStyle name="Normal 34 3" xfId="35320"/>
    <cellStyle name="Normal 34 3 2" xfId="35321"/>
    <cellStyle name="Normal 34 3 2 2" xfId="35322"/>
    <cellStyle name="Normal 34 3 3" xfId="35323"/>
    <cellStyle name="Normal 34 4" xfId="35324"/>
    <cellStyle name="Normal 34 5" xfId="35325"/>
    <cellStyle name="Normal 35" xfId="35326"/>
    <cellStyle name="Normal 35 2" xfId="35327"/>
    <cellStyle name="Normal 35 2 2" xfId="35328"/>
    <cellStyle name="Normal 35 3" xfId="35329"/>
    <cellStyle name="Normal 35 3 2" xfId="35330"/>
    <cellStyle name="Normal 35 3 2 2" xfId="35331"/>
    <cellStyle name="Normal 35 3 3" xfId="35332"/>
    <cellStyle name="Normal 35 4" xfId="35333"/>
    <cellStyle name="Normal 35 5" xfId="35334"/>
    <cellStyle name="Normal 36" xfId="35335"/>
    <cellStyle name="Normal 36 2" xfId="35336"/>
    <cellStyle name="Normal 36 2 2" xfId="35337"/>
    <cellStyle name="Normal 36 3" xfId="35338"/>
    <cellStyle name="Normal 36 3 2" xfId="35339"/>
    <cellStyle name="Normal 36 3 2 2" xfId="35340"/>
    <cellStyle name="Normal 36 3 3" xfId="35341"/>
    <cellStyle name="Normal 36 4" xfId="35342"/>
    <cellStyle name="Normal 36 5" xfId="35343"/>
    <cellStyle name="Normal 37" xfId="35344"/>
    <cellStyle name="Normal 37 2" xfId="35345"/>
    <cellStyle name="Normal 37 2 2" xfId="35346"/>
    <cellStyle name="Normal 37 3" xfId="35347"/>
    <cellStyle name="Normal 37 3 2" xfId="35348"/>
    <cellStyle name="Normal 37 3 2 2" xfId="35349"/>
    <cellStyle name="Normal 37 3 3" xfId="35350"/>
    <cellStyle name="Normal 37 4" xfId="35351"/>
    <cellStyle name="Normal 37 5" xfId="35352"/>
    <cellStyle name="Normal 38" xfId="35353"/>
    <cellStyle name="Normal 38 2" xfId="35354"/>
    <cellStyle name="Normal 38 2 2" xfId="35355"/>
    <cellStyle name="Normal 38 2 2 2" xfId="35356"/>
    <cellStyle name="Normal 38 2 3" xfId="35357"/>
    <cellStyle name="Normal 38 2 3 2" xfId="35358"/>
    <cellStyle name="Normal 38 2 3 2 2" xfId="35359"/>
    <cellStyle name="Normal 38 2 3 3" xfId="35360"/>
    <cellStyle name="Normal 38 2 4" xfId="35361"/>
    <cellStyle name="Normal 38 2 5" xfId="35362"/>
    <cellStyle name="Normal 38 3" xfId="35363"/>
    <cellStyle name="Normal 38 3 2" xfId="35364"/>
    <cellStyle name="Normal 38 4" xfId="35365"/>
    <cellStyle name="Normal 38 4 2" xfId="35366"/>
    <cellStyle name="Normal 38 4 2 2" xfId="35367"/>
    <cellStyle name="Normal 38 4 3" xfId="35368"/>
    <cellStyle name="Normal 38 5" xfId="35369"/>
    <cellStyle name="Normal 38 6" xfId="35370"/>
    <cellStyle name="Normal 39" xfId="35371"/>
    <cellStyle name="Normal 39 2" xfId="35372"/>
    <cellStyle name="Normal 39 2 2" xfId="35373"/>
    <cellStyle name="Normal 39 2 2 2" xfId="35374"/>
    <cellStyle name="Normal 39 2 3" xfId="35375"/>
    <cellStyle name="Normal 39 2 3 2" xfId="35376"/>
    <cellStyle name="Normal 39 2 3 2 2" xfId="35377"/>
    <cellStyle name="Normal 39 2 3 3" xfId="35378"/>
    <cellStyle name="Normal 39 2 4" xfId="35379"/>
    <cellStyle name="Normal 39 2 5" xfId="35380"/>
    <cellStyle name="Normal 39 3" xfId="35381"/>
    <cellStyle name="Normal 39 3 2" xfId="35382"/>
    <cellStyle name="Normal 39 4" xfId="35383"/>
    <cellStyle name="Normal 39 4 2" xfId="35384"/>
    <cellStyle name="Normal 39 4 2 2" xfId="35385"/>
    <cellStyle name="Normal 39 4 3" xfId="35386"/>
    <cellStyle name="Normal 39 5" xfId="35387"/>
    <cellStyle name="Normal 39 6" xfId="35388"/>
    <cellStyle name="Normal 4" xfId="35389"/>
    <cellStyle name="Normal 4 10" xfId="35390"/>
    <cellStyle name="Normal 4 10 2" xfId="35391"/>
    <cellStyle name="Normal 4 10 2 2" xfId="35392"/>
    <cellStyle name="Normal 4 10 3" xfId="35393"/>
    <cellStyle name="Normal 4 11" xfId="35394"/>
    <cellStyle name="Normal 4 12" xfId="35395"/>
    <cellStyle name="Normal 4 13" xfId="35396"/>
    <cellStyle name="Normal 4 14" xfId="35397"/>
    <cellStyle name="Normal 4 15" xfId="35398"/>
    <cellStyle name="Normal 4 16" xfId="35399"/>
    <cellStyle name="Normal 4 17" xfId="35400"/>
    <cellStyle name="Normal 4 18" xfId="35401"/>
    <cellStyle name="Normal 4 19" xfId="35402"/>
    <cellStyle name="Normal 4 2" xfId="35403"/>
    <cellStyle name="Normal 4 2 10" xfId="35404"/>
    <cellStyle name="Normal 4 2 11" xfId="35405"/>
    <cellStyle name="Normal 4 2 12" xfId="35406"/>
    <cellStyle name="Normal 4 2 13" xfId="35407"/>
    <cellStyle name="Normal 4 2 14" xfId="35408"/>
    <cellStyle name="Normal 4 2 15" xfId="35409"/>
    <cellStyle name="Normal 4 2 16" xfId="35410"/>
    <cellStyle name="Normal 4 2 17" xfId="35411"/>
    <cellStyle name="Normal 4 2 18" xfId="35412"/>
    <cellStyle name="Normal 4 2 2" xfId="35413"/>
    <cellStyle name="Normal 4 2 2 2" xfId="35414"/>
    <cellStyle name="Normal 4 2 2 2 2" xfId="35415"/>
    <cellStyle name="Normal 4 2 2 3" xfId="35416"/>
    <cellStyle name="Normal 4 2 2 3 2" xfId="35417"/>
    <cellStyle name="Normal 4 2 2 3 2 2" xfId="35418"/>
    <cellStyle name="Normal 4 2 2 3 3" xfId="35419"/>
    <cellStyle name="Normal 4 2 2 4" xfId="35420"/>
    <cellStyle name="Normal 4 2 2 5" xfId="35421"/>
    <cellStyle name="Normal 4 2 3" xfId="35422"/>
    <cellStyle name="Normal 4 2 3 2" xfId="35423"/>
    <cellStyle name="Normal 4 2 3 2 2" xfId="35424"/>
    <cellStyle name="Normal 4 2 3 2 2 2" xfId="35425"/>
    <cellStyle name="Normal 4 2 3 2 2 2 2" xfId="35426"/>
    <cellStyle name="Normal 4 2 3 2 2 3" xfId="35427"/>
    <cellStyle name="Normal 4 2 3 2 3" xfId="35428"/>
    <cellStyle name="Normal 4 2 3 2 3 2" xfId="35429"/>
    <cellStyle name="Normal 4 2 3 2 4" xfId="35430"/>
    <cellStyle name="Normal 4 2 3 3" xfId="35431"/>
    <cellStyle name="Normal 4 2 3 3 2" xfId="35432"/>
    <cellStyle name="Normal 4 2 3 3 2 2" xfId="35433"/>
    <cellStyle name="Normal 4 2 3 3 3" xfId="35434"/>
    <cellStyle name="Normal 4 2 3 4" xfId="35435"/>
    <cellStyle name="Normal 4 2 3 4 2" xfId="35436"/>
    <cellStyle name="Normal 4 2 3 4 2 2" xfId="35437"/>
    <cellStyle name="Normal 4 2 3 4 3" xfId="35438"/>
    <cellStyle name="Normal 4 2 3 5" xfId="35439"/>
    <cellStyle name="Normal 4 2 3 5 2" xfId="35440"/>
    <cellStyle name="Normal 4 2 3 6" xfId="35441"/>
    <cellStyle name="Normal 4 2 4" xfId="35442"/>
    <cellStyle name="Normal 4 2 4 2" xfId="35443"/>
    <cellStyle name="Normal 4 2 5" xfId="35444"/>
    <cellStyle name="Normal 4 2 5 2" xfId="35445"/>
    <cellStyle name="Normal 4 2 5 2 2" xfId="35446"/>
    <cellStyle name="Normal 4 2 5 3" xfId="35447"/>
    <cellStyle name="Normal 4 2 6" xfId="35448"/>
    <cellStyle name="Normal 4 2 7" xfId="35449"/>
    <cellStyle name="Normal 4 2 8" xfId="35450"/>
    <cellStyle name="Normal 4 2 9" xfId="35451"/>
    <cellStyle name="Normal 4 20" xfId="35452"/>
    <cellStyle name="Normal 4 3" xfId="35453"/>
    <cellStyle name="Normal 4 3 2" xfId="35454"/>
    <cellStyle name="Normal 4 3 2 2" xfId="35455"/>
    <cellStyle name="Normal 4 3 2 2 2" xfId="35456"/>
    <cellStyle name="Normal 4 3 2 3" xfId="35457"/>
    <cellStyle name="Normal 4 3 2 3 2" xfId="35458"/>
    <cellStyle name="Normal 4 3 2 3 2 2" xfId="35459"/>
    <cellStyle name="Normal 4 3 2 3 3" xfId="35460"/>
    <cellStyle name="Normal 4 3 2 4" xfId="35461"/>
    <cellStyle name="Normal 4 3 2 5" xfId="35462"/>
    <cellStyle name="Normal 4 3 3" xfId="35463"/>
    <cellStyle name="Normal 4 3 3 2" xfId="35464"/>
    <cellStyle name="Normal 4 3 3 2 2" xfId="35465"/>
    <cellStyle name="Normal 4 3 3 2 2 2" xfId="35466"/>
    <cellStyle name="Normal 4 3 3 2 3" xfId="35467"/>
    <cellStyle name="Normal 4 3 3 3" xfId="35468"/>
    <cellStyle name="Normal 4 3 4" xfId="35469"/>
    <cellStyle name="Normal 4 3 4 2" xfId="35470"/>
    <cellStyle name="Normal 4 3 5" xfId="35471"/>
    <cellStyle name="Normal 4 3 5 2" xfId="35472"/>
    <cellStyle name="Normal 4 3 5 2 2" xfId="35473"/>
    <cellStyle name="Normal 4 3 5 3" xfId="35474"/>
    <cellStyle name="Normal 4 3 6" xfId="35475"/>
    <cellStyle name="Normal 4 3 7" xfId="35476"/>
    <cellStyle name="Normal 4 4" xfId="35477"/>
    <cellStyle name="Normal 4 4 2" xfId="35478"/>
    <cellStyle name="Normal 4 4 2 2" xfId="35479"/>
    <cellStyle name="Normal 4 4 2 2 2" xfId="35480"/>
    <cellStyle name="Normal 4 4 2 3" xfId="35481"/>
    <cellStyle name="Normal 4 4 3" xfId="35482"/>
    <cellStyle name="Normal 4 4 4" xfId="35483"/>
    <cellStyle name="Normal 4 5" xfId="35484"/>
    <cellStyle name="Normal 4 5 2" xfId="35485"/>
    <cellStyle name="Normal 4 5 2 2" xfId="35486"/>
    <cellStyle name="Normal 4 5 3" xfId="35487"/>
    <cellStyle name="Normal 4 5 3 2" xfId="35488"/>
    <cellStyle name="Normal 4 5 3 2 2" xfId="35489"/>
    <cellStyle name="Normal 4 5 3 3" xfId="35490"/>
    <cellStyle name="Normal 4 5 4" xfId="35491"/>
    <cellStyle name="Normal 4 5 5" xfId="35492"/>
    <cellStyle name="Normal 4 6" xfId="35493"/>
    <cellStyle name="Normal 4 6 2" xfId="35494"/>
    <cellStyle name="Normal 4 6 2 2" xfId="35495"/>
    <cellStyle name="Normal 4 6 2 2 2" xfId="35496"/>
    <cellStyle name="Normal 4 6 2 3" xfId="35497"/>
    <cellStyle name="Normal 4 6 3" xfId="35498"/>
    <cellStyle name="Normal 4 6 4" xfId="35499"/>
    <cellStyle name="Normal 4 7" xfId="35500"/>
    <cellStyle name="Normal 4 7 2" xfId="35501"/>
    <cellStyle name="Normal 4 7 2 2" xfId="35502"/>
    <cellStyle name="Normal 4 7 2 2 2" xfId="35503"/>
    <cellStyle name="Normal 4 7 2 2 2 2" xfId="35504"/>
    <cellStyle name="Normal 4 7 2 2 3" xfId="35505"/>
    <cellStyle name="Normal 4 7 2 3" xfId="35506"/>
    <cellStyle name="Normal 4 7 2 3 2" xfId="35507"/>
    <cellStyle name="Normal 4 7 2 4" xfId="35508"/>
    <cellStyle name="Normal 4 7 3" xfId="35509"/>
    <cellStyle name="Normal 4 7 3 2" xfId="35510"/>
    <cellStyle name="Normal 4 7 3 2 2" xfId="35511"/>
    <cellStyle name="Normal 4 7 3 3" xfId="35512"/>
    <cellStyle name="Normal 4 7 4" xfId="35513"/>
    <cellStyle name="Normal 4 7 4 2" xfId="35514"/>
    <cellStyle name="Normal 4 7 4 2 2" xfId="35515"/>
    <cellStyle name="Normal 4 7 4 3" xfId="35516"/>
    <cellStyle name="Normal 4 7 5" xfId="35517"/>
    <cellStyle name="Normal 4 7 5 2" xfId="35518"/>
    <cellStyle name="Normal 4 7 6" xfId="35519"/>
    <cellStyle name="Normal 4 8" xfId="35520"/>
    <cellStyle name="Normal 4 8 2" xfId="35521"/>
    <cellStyle name="Normal 4 9" xfId="35522"/>
    <cellStyle name="Normal 4 9 2" xfId="35523"/>
    <cellStyle name="Normal 4 9 2 2" xfId="35524"/>
    <cellStyle name="Normal 4 9 2 2 2" xfId="35525"/>
    <cellStyle name="Normal 4 9 2 3" xfId="35526"/>
    <cellStyle name="Normal 4 9 3" xfId="35527"/>
    <cellStyle name="Normal 4 9 3 2" xfId="35528"/>
    <cellStyle name="Normal 4 9 4" xfId="35529"/>
    <cellStyle name="Normal 4_Pan_Europe_Datafile_2012_H2" xfId="35530"/>
    <cellStyle name="Normal 40" xfId="35531"/>
    <cellStyle name="Normal 40 2" xfId="35532"/>
    <cellStyle name="Normal 40 2 2" xfId="35533"/>
    <cellStyle name="Normal 40 2 2 2" xfId="35534"/>
    <cellStyle name="Normal 40 2 3" xfId="35535"/>
    <cellStyle name="Normal 40 2 3 2" xfId="35536"/>
    <cellStyle name="Normal 40 2 3 2 2" xfId="35537"/>
    <cellStyle name="Normal 40 2 3 3" xfId="35538"/>
    <cellStyle name="Normal 40 2 4" xfId="35539"/>
    <cellStyle name="Normal 40 3" xfId="35540"/>
    <cellStyle name="Normal 40 3 2" xfId="35541"/>
    <cellStyle name="Normal 40 3 2 2" xfId="35542"/>
    <cellStyle name="Normal 40 3 2 2 2" xfId="35543"/>
    <cellStyle name="Normal 40 3 2 3" xfId="35544"/>
    <cellStyle name="Normal 40 3 3" xfId="35545"/>
    <cellStyle name="Normal 40 3 3 2" xfId="35546"/>
    <cellStyle name="Normal 40 3 4" xfId="35547"/>
    <cellStyle name="Normal 40 4" xfId="35548"/>
    <cellStyle name="Normal 40 4 2" xfId="35549"/>
    <cellStyle name="Normal 40 4 2 2" xfId="35550"/>
    <cellStyle name="Normal 40 4 3" xfId="35551"/>
    <cellStyle name="Normal 40 5" xfId="35552"/>
    <cellStyle name="Normal 40 5 2" xfId="35553"/>
    <cellStyle name="Normal 40 5 2 2" xfId="35554"/>
    <cellStyle name="Normal 40 5 3" xfId="35555"/>
    <cellStyle name="Normal 40 6" xfId="35556"/>
    <cellStyle name="Normal 40 6 2" xfId="35557"/>
    <cellStyle name="Normal 40 7" xfId="35558"/>
    <cellStyle name="Normal 40 8" xfId="35559"/>
    <cellStyle name="Normal 41" xfId="35560"/>
    <cellStyle name="Normal 41 2" xfId="35561"/>
    <cellStyle name="Normal 41 2 2" xfId="35562"/>
    <cellStyle name="Normal 41 2 2 2" xfId="35563"/>
    <cellStyle name="Normal 41 2 3" xfId="35564"/>
    <cellStyle name="Normal 41 2 3 2" xfId="35565"/>
    <cellStyle name="Normal 41 2 3 2 2" xfId="35566"/>
    <cellStyle name="Normal 41 2 3 3" xfId="35567"/>
    <cellStyle name="Normal 41 2 4" xfId="35568"/>
    <cellStyle name="Normal 41 3" xfId="35569"/>
    <cellStyle name="Normal 41 3 2" xfId="35570"/>
    <cellStyle name="Normal 41 3 2 2" xfId="35571"/>
    <cellStyle name="Normal 41 3 2 2 2" xfId="35572"/>
    <cellStyle name="Normal 41 3 2 3" xfId="35573"/>
    <cellStyle name="Normal 41 3 3" xfId="35574"/>
    <cellStyle name="Normal 41 3 3 2" xfId="35575"/>
    <cellStyle name="Normal 41 3 4" xfId="35576"/>
    <cellStyle name="Normal 41 4" xfId="35577"/>
    <cellStyle name="Normal 41 4 2" xfId="35578"/>
    <cellStyle name="Normal 41 4 2 2" xfId="35579"/>
    <cellStyle name="Normal 41 4 3" xfId="35580"/>
    <cellStyle name="Normal 41 5" xfId="35581"/>
    <cellStyle name="Normal 41 5 2" xfId="35582"/>
    <cellStyle name="Normal 41 5 2 2" xfId="35583"/>
    <cellStyle name="Normal 41 5 3" xfId="35584"/>
    <cellStyle name="Normal 41 6" xfId="35585"/>
    <cellStyle name="Normal 41 6 2" xfId="35586"/>
    <cellStyle name="Normal 41 7" xfId="35587"/>
    <cellStyle name="Normal 41 8" xfId="35588"/>
    <cellStyle name="Normal 42" xfId="35589"/>
    <cellStyle name="Normal 42 2" xfId="35590"/>
    <cellStyle name="Normal 42 2 2" xfId="35591"/>
    <cellStyle name="Normal 42 2 2 2" xfId="35592"/>
    <cellStyle name="Normal 42 2 3" xfId="35593"/>
    <cellStyle name="Normal 42 2 3 2" xfId="35594"/>
    <cellStyle name="Normal 42 2 3 2 2" xfId="35595"/>
    <cellStyle name="Normal 42 2 3 3" xfId="35596"/>
    <cellStyle name="Normal 42 2 4" xfId="35597"/>
    <cellStyle name="Normal 42 3" xfId="35598"/>
    <cellStyle name="Normal 42 3 2" xfId="35599"/>
    <cellStyle name="Normal 42 3 2 2" xfId="35600"/>
    <cellStyle name="Normal 42 3 2 2 2" xfId="35601"/>
    <cellStyle name="Normal 42 3 2 3" xfId="35602"/>
    <cellStyle name="Normal 42 3 3" xfId="35603"/>
    <cellStyle name="Normal 42 3 3 2" xfId="35604"/>
    <cellStyle name="Normal 42 3 4" xfId="35605"/>
    <cellStyle name="Normal 42 4" xfId="35606"/>
    <cellStyle name="Normal 42 4 2" xfId="35607"/>
    <cellStyle name="Normal 42 4 2 2" xfId="35608"/>
    <cellStyle name="Normal 42 4 3" xfId="35609"/>
    <cellStyle name="Normal 42 5" xfId="35610"/>
    <cellStyle name="Normal 42 5 2" xfId="35611"/>
    <cellStyle name="Normal 42 5 2 2" xfId="35612"/>
    <cellStyle name="Normal 42 5 3" xfId="35613"/>
    <cellStyle name="Normal 42 6" xfId="35614"/>
    <cellStyle name="Normal 42 6 2" xfId="35615"/>
    <cellStyle name="Normal 42 7" xfId="35616"/>
    <cellStyle name="Normal 42 8" xfId="35617"/>
    <cellStyle name="Normal 43" xfId="35618"/>
    <cellStyle name="Normal 43 2" xfId="35619"/>
    <cellStyle name="Normal 43 2 2" xfId="35620"/>
    <cellStyle name="Normal 43 2 2 2" xfId="35621"/>
    <cellStyle name="Normal 43 2 3" xfId="35622"/>
    <cellStyle name="Normal 43 2 3 2" xfId="35623"/>
    <cellStyle name="Normal 43 2 3 2 2" xfId="35624"/>
    <cellStyle name="Normal 43 2 3 3" xfId="35625"/>
    <cellStyle name="Normal 43 2 4" xfId="35626"/>
    <cellStyle name="Normal 43 3" xfId="35627"/>
    <cellStyle name="Normal 43 3 2" xfId="35628"/>
    <cellStyle name="Normal 43 3 2 2" xfId="35629"/>
    <cellStyle name="Normal 43 3 2 2 2" xfId="35630"/>
    <cellStyle name="Normal 43 3 2 3" xfId="35631"/>
    <cellStyle name="Normal 43 3 3" xfId="35632"/>
    <cellStyle name="Normal 43 3 3 2" xfId="35633"/>
    <cellStyle name="Normal 43 3 4" xfId="35634"/>
    <cellStyle name="Normal 43 4" xfId="35635"/>
    <cellStyle name="Normal 43 4 2" xfId="35636"/>
    <cellStyle name="Normal 43 4 2 2" xfId="35637"/>
    <cellStyle name="Normal 43 4 3" xfId="35638"/>
    <cellStyle name="Normal 43 5" xfId="35639"/>
    <cellStyle name="Normal 43 5 2" xfId="35640"/>
    <cellStyle name="Normal 43 5 2 2" xfId="35641"/>
    <cellStyle name="Normal 43 5 3" xfId="35642"/>
    <cellStyle name="Normal 43 6" xfId="35643"/>
    <cellStyle name="Normal 43 6 2" xfId="35644"/>
    <cellStyle name="Normal 43 7" xfId="35645"/>
    <cellStyle name="Normal 43 8" xfId="35646"/>
    <cellStyle name="Normal 44" xfId="35647"/>
    <cellStyle name="Normal 44 2" xfId="35648"/>
    <cellStyle name="Normal 44 2 2" xfId="35649"/>
    <cellStyle name="Normal 44 2 2 2" xfId="35650"/>
    <cellStyle name="Normal 44 2 3" xfId="35651"/>
    <cellStyle name="Normal 44 2 3 2" xfId="35652"/>
    <cellStyle name="Normal 44 2 3 2 2" xfId="35653"/>
    <cellStyle name="Normal 44 2 3 3" xfId="35654"/>
    <cellStyle name="Normal 44 2 4" xfId="35655"/>
    <cellStyle name="Normal 44 3" xfId="35656"/>
    <cellStyle name="Normal 44 3 2" xfId="35657"/>
    <cellStyle name="Normal 44 3 2 2" xfId="35658"/>
    <cellStyle name="Normal 44 3 2 2 2" xfId="35659"/>
    <cellStyle name="Normal 44 3 2 3" xfId="35660"/>
    <cellStyle name="Normal 44 3 3" xfId="35661"/>
    <cellStyle name="Normal 44 3 3 2" xfId="35662"/>
    <cellStyle name="Normal 44 3 4" xfId="35663"/>
    <cellStyle name="Normal 44 4" xfId="35664"/>
    <cellStyle name="Normal 44 4 2" xfId="35665"/>
    <cellStyle name="Normal 44 4 2 2" xfId="35666"/>
    <cellStyle name="Normal 44 4 3" xfId="35667"/>
    <cellStyle name="Normal 44 5" xfId="35668"/>
    <cellStyle name="Normal 44 5 2" xfId="35669"/>
    <cellStyle name="Normal 44 5 2 2" xfId="35670"/>
    <cellStyle name="Normal 44 5 3" xfId="35671"/>
    <cellStyle name="Normal 44 6" xfId="35672"/>
    <cellStyle name="Normal 44 6 2" xfId="35673"/>
    <cellStyle name="Normal 44 7" xfId="35674"/>
    <cellStyle name="Normal 44 8" xfId="35675"/>
    <cellStyle name="Normal 45" xfId="35676"/>
    <cellStyle name="Normal 45 2" xfId="35677"/>
    <cellStyle name="Normal 45 2 2" xfId="35678"/>
    <cellStyle name="Normal 45 2 2 2" xfId="35679"/>
    <cellStyle name="Normal 45 2 3" xfId="35680"/>
    <cellStyle name="Normal 45 2 3 2" xfId="35681"/>
    <cellStyle name="Normal 45 2 3 2 2" xfId="35682"/>
    <cellStyle name="Normal 45 2 3 3" xfId="35683"/>
    <cellStyle name="Normal 45 2 4" xfId="35684"/>
    <cellStyle name="Normal 45 3" xfId="35685"/>
    <cellStyle name="Normal 45 3 2" xfId="35686"/>
    <cellStyle name="Normal 45 3 2 2" xfId="35687"/>
    <cellStyle name="Normal 45 3 2 2 2" xfId="35688"/>
    <cellStyle name="Normal 45 3 2 3" xfId="35689"/>
    <cellStyle name="Normal 45 3 3" xfId="35690"/>
    <cellStyle name="Normal 45 3 3 2" xfId="35691"/>
    <cellStyle name="Normal 45 3 4" xfId="35692"/>
    <cellStyle name="Normal 45 4" xfId="35693"/>
    <cellStyle name="Normal 45 4 2" xfId="35694"/>
    <cellStyle name="Normal 45 4 2 2" xfId="35695"/>
    <cellStyle name="Normal 45 4 3" xfId="35696"/>
    <cellStyle name="Normal 45 5" xfId="35697"/>
    <cellStyle name="Normal 45 5 2" xfId="35698"/>
    <cellStyle name="Normal 45 5 2 2" xfId="35699"/>
    <cellStyle name="Normal 45 5 3" xfId="35700"/>
    <cellStyle name="Normal 45 6" xfId="35701"/>
    <cellStyle name="Normal 45 6 2" xfId="35702"/>
    <cellStyle name="Normal 45 7" xfId="35703"/>
    <cellStyle name="Normal 45 8" xfId="35704"/>
    <cellStyle name="Normal 46" xfId="35705"/>
    <cellStyle name="Normal 46 2" xfId="35706"/>
    <cellStyle name="Normal 46 2 2" xfId="35707"/>
    <cellStyle name="Normal 46 2 2 2" xfId="35708"/>
    <cellStyle name="Normal 46 2 3" xfId="35709"/>
    <cellStyle name="Normal 46 2 3 2" xfId="35710"/>
    <cellStyle name="Normal 46 2 3 2 2" xfId="35711"/>
    <cellStyle name="Normal 46 2 3 3" xfId="35712"/>
    <cellStyle name="Normal 46 2 4" xfId="35713"/>
    <cellStyle name="Normal 46 3" xfId="35714"/>
    <cellStyle name="Normal 46 3 2" xfId="35715"/>
    <cellStyle name="Normal 46 3 2 2" xfId="35716"/>
    <cellStyle name="Normal 46 3 2 2 2" xfId="35717"/>
    <cellStyle name="Normal 46 3 2 3" xfId="35718"/>
    <cellStyle name="Normal 46 3 3" xfId="35719"/>
    <cellStyle name="Normal 46 3 3 2" xfId="35720"/>
    <cellStyle name="Normal 46 3 4" xfId="35721"/>
    <cellStyle name="Normal 46 4" xfId="35722"/>
    <cellStyle name="Normal 46 4 2" xfId="35723"/>
    <cellStyle name="Normal 46 4 2 2" xfId="35724"/>
    <cellStyle name="Normal 46 4 3" xfId="35725"/>
    <cellStyle name="Normal 46 5" xfId="35726"/>
    <cellStyle name="Normal 46 5 2" xfId="35727"/>
    <cellStyle name="Normal 46 5 2 2" xfId="35728"/>
    <cellStyle name="Normal 46 5 3" xfId="35729"/>
    <cellStyle name="Normal 46 6" xfId="35730"/>
    <cellStyle name="Normal 46 6 2" xfId="35731"/>
    <cellStyle name="Normal 46 7" xfId="35732"/>
    <cellStyle name="Normal 46 8" xfId="35733"/>
    <cellStyle name="Normal 47" xfId="35734"/>
    <cellStyle name="Normal 47 2" xfId="35735"/>
    <cellStyle name="Normal 47 2 2" xfId="35736"/>
    <cellStyle name="Normal 47 2 2 2" xfId="35737"/>
    <cellStyle name="Normal 47 2 2 2 2" xfId="35738"/>
    <cellStyle name="Normal 47 2 2 3" xfId="35739"/>
    <cellStyle name="Normal 47 2 3" xfId="35740"/>
    <cellStyle name="Normal 47 3" xfId="35741"/>
    <cellStyle name="Normal 47 3 2" xfId="35742"/>
    <cellStyle name="Normal 47 3 2 2" xfId="35743"/>
    <cellStyle name="Normal 47 3 2 2 2" xfId="35744"/>
    <cellStyle name="Normal 47 3 2 3" xfId="35745"/>
    <cellStyle name="Normal 47 3 3" xfId="35746"/>
    <cellStyle name="Normal 47 3 3 2" xfId="35747"/>
    <cellStyle name="Normal 47 3 4" xfId="35748"/>
    <cellStyle name="Normal 47 4" xfId="35749"/>
    <cellStyle name="Normal 47 4 2" xfId="35750"/>
    <cellStyle name="Normal 47 4 2 2" xfId="35751"/>
    <cellStyle name="Normal 47 4 3" xfId="35752"/>
    <cellStyle name="Normal 47 5" xfId="35753"/>
    <cellStyle name="Normal 47 5 2" xfId="35754"/>
    <cellStyle name="Normal 47 5 2 2" xfId="35755"/>
    <cellStyle name="Normal 47 5 3" xfId="35756"/>
    <cellStyle name="Normal 47 6" xfId="35757"/>
    <cellStyle name="Normal 47 6 2" xfId="35758"/>
    <cellStyle name="Normal 47 7" xfId="35759"/>
    <cellStyle name="Normal 47 8" xfId="35760"/>
    <cellStyle name="Normal 48" xfId="35761"/>
    <cellStyle name="Normal 48 2" xfId="35762"/>
    <cellStyle name="Normal 48 2 2" xfId="35763"/>
    <cellStyle name="Normal 48 2 2 2" xfId="35764"/>
    <cellStyle name="Normal 48 2 3" xfId="35765"/>
    <cellStyle name="Normal 48 3" xfId="35766"/>
    <cellStyle name="Normal 48 4" xfId="35767"/>
    <cellStyle name="Normal 49" xfId="35768"/>
    <cellStyle name="Normal 49 2" xfId="35769"/>
    <cellStyle name="Normal 49 2 2" xfId="35770"/>
    <cellStyle name="Normal 49 2 2 2" xfId="35771"/>
    <cellStyle name="Normal 49 2 2 2 2" xfId="35772"/>
    <cellStyle name="Normal 49 2 2 3" xfId="35773"/>
    <cellStyle name="Normal 49 2 3" xfId="35774"/>
    <cellStyle name="Normal 49 2 3 2" xfId="35775"/>
    <cellStyle name="Normal 49 2 4" xfId="35776"/>
    <cellStyle name="Normal 49 3" xfId="35777"/>
    <cellStyle name="Normal 49 3 2" xfId="35778"/>
    <cellStyle name="Normal 49 3 2 2" xfId="35779"/>
    <cellStyle name="Normal 49 3 3" xfId="35780"/>
    <cellStyle name="Normal 49 4" xfId="35781"/>
    <cellStyle name="Normal 49 4 2" xfId="35782"/>
    <cellStyle name="Normal 49 4 2 2" xfId="35783"/>
    <cellStyle name="Normal 49 4 3" xfId="35784"/>
    <cellStyle name="Normal 49 5" xfId="35785"/>
    <cellStyle name="Normal 49 5 2" xfId="35786"/>
    <cellStyle name="Normal 49 6" xfId="35787"/>
    <cellStyle name="Normal 5" xfId="35788"/>
    <cellStyle name="Normal 5 10" xfId="35789"/>
    <cellStyle name="Normal 5 11" xfId="35790"/>
    <cellStyle name="Normal 5 12" xfId="35791"/>
    <cellStyle name="Normal 5 2" xfId="35792"/>
    <cellStyle name="Normal 5 2 2" xfId="35793"/>
    <cellStyle name="Normal 5 2 2 2" xfId="35794"/>
    <cellStyle name="Normal 5 2 2 2 2" xfId="35795"/>
    <cellStyle name="Normal 5 2 2 3" xfId="35796"/>
    <cellStyle name="Normal 5 2 2 3 2" xfId="35797"/>
    <cellStyle name="Normal 5 2 2 3 2 2" xfId="35798"/>
    <cellStyle name="Normal 5 2 2 3 3" xfId="35799"/>
    <cellStyle name="Normal 5 2 2 4" xfId="35800"/>
    <cellStyle name="Normal 5 2 2 5" xfId="35801"/>
    <cellStyle name="Normal 5 2 3" xfId="35802"/>
    <cellStyle name="Normal 5 2 3 2" xfId="35803"/>
    <cellStyle name="Normal 5 2 3 2 2" xfId="35804"/>
    <cellStyle name="Normal 5 2 3 2 2 2" xfId="35805"/>
    <cellStyle name="Normal 5 2 3 2 3" xfId="35806"/>
    <cellStyle name="Normal 5 2 3 3" xfId="35807"/>
    <cellStyle name="Normal 5 2 4" xfId="35808"/>
    <cellStyle name="Normal 5 2 4 2" xfId="35809"/>
    <cellStyle name="Normal 5 2 5" xfId="35810"/>
    <cellStyle name="Normal 5 2 5 2" xfId="35811"/>
    <cellStyle name="Normal 5 2 5 2 2" xfId="35812"/>
    <cellStyle name="Normal 5 2 5 3" xfId="35813"/>
    <cellStyle name="Normal 5 2 6" xfId="35814"/>
    <cellStyle name="Normal 5 2 7" xfId="35815"/>
    <cellStyle name="Normal 5 3" xfId="35816"/>
    <cellStyle name="Normal 5 3 2" xfId="35817"/>
    <cellStyle name="Normal 5 3 2 2" xfId="35818"/>
    <cellStyle name="Normal 5 3 2 2 2" xfId="35819"/>
    <cellStyle name="Normal 5 3 2 2 2 2" xfId="35820"/>
    <cellStyle name="Normal 5 3 2 2 3" xfId="35821"/>
    <cellStyle name="Normal 5 3 2 3" xfId="35822"/>
    <cellStyle name="Normal 5 3 2 4" xfId="35823"/>
    <cellStyle name="Normal 5 3 3" xfId="35824"/>
    <cellStyle name="Normal 5 3 3 2" xfId="35825"/>
    <cellStyle name="Normal 5 3 3 2 2" xfId="35826"/>
    <cellStyle name="Normal 5 3 3 3" xfId="35827"/>
    <cellStyle name="Normal 5 3 3 3 2" xfId="35828"/>
    <cellStyle name="Normal 5 3 3 3 2 2" xfId="35829"/>
    <cellStyle name="Normal 5 3 3 3 3" xfId="35830"/>
    <cellStyle name="Normal 5 3 3 4" xfId="35831"/>
    <cellStyle name="Normal 5 3 4" xfId="35832"/>
    <cellStyle name="Normal 5 3 4 2" xfId="35833"/>
    <cellStyle name="Normal 5 3 4 2 2" xfId="35834"/>
    <cellStyle name="Normal 5 3 4 3" xfId="35835"/>
    <cellStyle name="Normal 5 3 5" xfId="35836"/>
    <cellStyle name="Normal 5 3 6" xfId="35837"/>
    <cellStyle name="Normal 5 4" xfId="35838"/>
    <cellStyle name="Normal 5 4 2" xfId="35839"/>
    <cellStyle name="Normal 5 4 2 2" xfId="35840"/>
    <cellStyle name="Normal 5 4 3" xfId="35841"/>
    <cellStyle name="Normal 5 4 3 2" xfId="35842"/>
    <cellStyle name="Normal 5 4 3 2 2" xfId="35843"/>
    <cellStyle name="Normal 5 4 3 3" xfId="35844"/>
    <cellStyle name="Normal 5 4 4" xfId="35845"/>
    <cellStyle name="Normal 5 4 5" xfId="35846"/>
    <cellStyle name="Normal 5 5" xfId="35847"/>
    <cellStyle name="Normal 5 5 2" xfId="35848"/>
    <cellStyle name="Normal 5 5 2 2" xfId="35849"/>
    <cellStyle name="Normal 5 5 2 2 2" xfId="35850"/>
    <cellStyle name="Normal 5 5 2 3" xfId="35851"/>
    <cellStyle name="Normal 5 5 3" xfId="35852"/>
    <cellStyle name="Normal 5 5 4" xfId="35853"/>
    <cellStyle name="Normal 5 6" xfId="35854"/>
    <cellStyle name="Normal 5 6 2" xfId="35855"/>
    <cellStyle name="Normal 5 6 2 2" xfId="35856"/>
    <cellStyle name="Normal 5 6 2 2 2" xfId="35857"/>
    <cellStyle name="Normal 5 6 2 3" xfId="35858"/>
    <cellStyle name="Normal 5 6 3" xfId="35859"/>
    <cellStyle name="Normal 5 7" xfId="35860"/>
    <cellStyle name="Normal 5 7 2" xfId="35861"/>
    <cellStyle name="Normal 5 8" xfId="35862"/>
    <cellStyle name="Normal 5 8 2" xfId="35863"/>
    <cellStyle name="Normal 5 9" xfId="35864"/>
    <cellStyle name="Normal 5 9 2" xfId="35865"/>
    <cellStyle name="Normal 5 9 2 2" xfId="35866"/>
    <cellStyle name="Normal 5 9 3" xfId="35867"/>
    <cellStyle name="Normal 5_Copy of UK_Datafile_2012_H2" xfId="35868"/>
    <cellStyle name="Normal 50" xfId="35869"/>
    <cellStyle name="Normal 50 2" xfId="35870"/>
    <cellStyle name="Normal 50 2 2" xfId="35871"/>
    <cellStyle name="Normal 50 2 2 2" xfId="35872"/>
    <cellStyle name="Normal 50 2 3" xfId="35873"/>
    <cellStyle name="Normal 50 3" xfId="35874"/>
    <cellStyle name="Normal 51" xfId="35875"/>
    <cellStyle name="Normal 51 2" xfId="35876"/>
    <cellStyle name="Normal 51 2 2" xfId="35877"/>
    <cellStyle name="Normal 51 2 2 2" xfId="35878"/>
    <cellStyle name="Normal 51 2 2 2 2" xfId="35879"/>
    <cellStyle name="Normal 51 2 2 3" xfId="35880"/>
    <cellStyle name="Normal 51 2 3" xfId="35881"/>
    <cellStyle name="Normal 51 2 3 2" xfId="35882"/>
    <cellStyle name="Normal 51 2 4" xfId="35883"/>
    <cellStyle name="Normal 51 3" xfId="35884"/>
    <cellStyle name="Normal 51 3 2" xfId="35885"/>
    <cellStyle name="Normal 51 3 2 2" xfId="35886"/>
    <cellStyle name="Normal 51 3 3" xfId="35887"/>
    <cellStyle name="Normal 51 4" xfId="35888"/>
    <cellStyle name="Normal 51 4 2" xfId="35889"/>
    <cellStyle name="Normal 51 4 2 2" xfId="35890"/>
    <cellStyle name="Normal 51 4 3" xfId="35891"/>
    <cellStyle name="Normal 51 5" xfId="35892"/>
    <cellStyle name="Normal 51 5 2" xfId="35893"/>
    <cellStyle name="Normal 51 6" xfId="35894"/>
    <cellStyle name="Normal 52" xfId="35895"/>
    <cellStyle name="Normal 52 2" xfId="35896"/>
    <cellStyle name="Normal 52 2 2" xfId="35897"/>
    <cellStyle name="Normal 52 2 2 2" xfId="35898"/>
    <cellStyle name="Normal 52 2 2 2 2" xfId="35899"/>
    <cellStyle name="Normal 52 2 2 3" xfId="35900"/>
    <cellStyle name="Normal 52 2 3" xfId="35901"/>
    <cellStyle name="Normal 52 2 3 2" xfId="35902"/>
    <cellStyle name="Normal 52 2 4" xfId="35903"/>
    <cellStyle name="Normal 52 3" xfId="35904"/>
    <cellStyle name="Normal 52 3 2" xfId="35905"/>
    <cellStyle name="Normal 52 3 2 2" xfId="35906"/>
    <cellStyle name="Normal 52 3 3" xfId="35907"/>
    <cellStyle name="Normal 52 4" xfId="35908"/>
    <cellStyle name="Normal 52 4 2" xfId="35909"/>
    <cellStyle name="Normal 52 4 2 2" xfId="35910"/>
    <cellStyle name="Normal 52 4 3" xfId="35911"/>
    <cellStyle name="Normal 52 5" xfId="35912"/>
    <cellStyle name="Normal 52 5 2" xfId="35913"/>
    <cellStyle name="Normal 52 6" xfId="35914"/>
    <cellStyle name="Normal 53" xfId="35915"/>
    <cellStyle name="Normal 53 2" xfId="35916"/>
    <cellStyle name="Normal 53 2 2" xfId="35917"/>
    <cellStyle name="Normal 53 2 2 2" xfId="35918"/>
    <cellStyle name="Normal 53 2 2 2 2" xfId="35919"/>
    <cellStyle name="Normal 53 2 2 3" xfId="35920"/>
    <cellStyle name="Normal 53 2 3" xfId="35921"/>
    <cellStyle name="Normal 53 2 3 2" xfId="35922"/>
    <cellStyle name="Normal 53 2 4" xfId="35923"/>
    <cellStyle name="Normal 53 3" xfId="35924"/>
    <cellStyle name="Normal 53 3 2" xfId="35925"/>
    <cellStyle name="Normal 53 3 2 2" xfId="35926"/>
    <cellStyle name="Normal 53 3 3" xfId="35927"/>
    <cellStyle name="Normal 53 4" xfId="35928"/>
    <cellStyle name="Normal 53 4 2" xfId="35929"/>
    <cellStyle name="Normal 53 4 2 2" xfId="35930"/>
    <cellStyle name="Normal 53 4 3" xfId="35931"/>
    <cellStyle name="Normal 53 5" xfId="35932"/>
    <cellStyle name="Normal 53 5 2" xfId="35933"/>
    <cellStyle name="Normal 53 6" xfId="35934"/>
    <cellStyle name="Normal 54" xfId="35935"/>
    <cellStyle name="Normal 54 2" xfId="35936"/>
    <cellStyle name="Normal 54 2 2" xfId="35937"/>
    <cellStyle name="Normal 54 2 2 2" xfId="35938"/>
    <cellStyle name="Normal 54 2 2 2 2" xfId="35939"/>
    <cellStyle name="Normal 54 2 2 3" xfId="35940"/>
    <cellStyle name="Normal 54 2 3" xfId="35941"/>
    <cellStyle name="Normal 54 2 3 2" xfId="35942"/>
    <cellStyle name="Normal 54 2 4" xfId="35943"/>
    <cellStyle name="Normal 54 3" xfId="35944"/>
    <cellStyle name="Normal 54 3 2" xfId="35945"/>
    <cellStyle name="Normal 54 3 2 2" xfId="35946"/>
    <cellStyle name="Normal 54 3 3" xfId="35947"/>
    <cellStyle name="Normal 54 4" xfId="35948"/>
    <cellStyle name="Normal 54 4 2" xfId="35949"/>
    <cellStyle name="Normal 54 4 2 2" xfId="35950"/>
    <cellStyle name="Normal 54 4 3" xfId="35951"/>
    <cellStyle name="Normal 54 5" xfId="35952"/>
    <cellStyle name="Normal 54 5 2" xfId="35953"/>
    <cellStyle name="Normal 54 6" xfId="35954"/>
    <cellStyle name="Normal 55" xfId="35955"/>
    <cellStyle name="Normal 55 2" xfId="35956"/>
    <cellStyle name="Normal 56" xfId="1"/>
    <cellStyle name="Normal 56 2" xfId="35957"/>
    <cellStyle name="Normal 57" xfId="35958"/>
    <cellStyle name="Normal 57 2" xfId="35959"/>
    <cellStyle name="Normal 57 3" xfId="35960"/>
    <cellStyle name="Normal 58" xfId="35961"/>
    <cellStyle name="Normal 58 2" xfId="35962"/>
    <cellStyle name="Normal 58 3" xfId="35963"/>
    <cellStyle name="Normal 59" xfId="35964"/>
    <cellStyle name="Normal 59 2" xfId="35965"/>
    <cellStyle name="Normal 59 3" xfId="35966"/>
    <cellStyle name="Normal 6" xfId="35967"/>
    <cellStyle name="Normal 6 10" xfId="35968"/>
    <cellStyle name="Normal 6 2" xfId="35969"/>
    <cellStyle name="Normal 6 2 2" xfId="35970"/>
    <cellStyle name="Normal 6 2 2 2" xfId="35971"/>
    <cellStyle name="Normal 6 2 2 2 2" xfId="35972"/>
    <cellStyle name="Normal 6 2 2 3" xfId="35973"/>
    <cellStyle name="Normal 6 2 2 3 2" xfId="35974"/>
    <cellStyle name="Normal 6 2 2 3 2 2" xfId="35975"/>
    <cellStyle name="Normal 6 2 2 3 3" xfId="35976"/>
    <cellStyle name="Normal 6 2 2 4" xfId="35977"/>
    <cellStyle name="Normal 6 2 2 5" xfId="35978"/>
    <cellStyle name="Normal 6 2 3" xfId="35979"/>
    <cellStyle name="Normal 6 2 3 2" xfId="35980"/>
    <cellStyle name="Normal 6 2 3 2 2" xfId="35981"/>
    <cellStyle name="Normal 6 2 3 2 2 2" xfId="35982"/>
    <cellStyle name="Normal 6 2 3 2 2 2 2" xfId="35983"/>
    <cellStyle name="Normal 6 2 3 2 2 3" xfId="35984"/>
    <cellStyle name="Normal 6 2 3 2 3" xfId="35985"/>
    <cellStyle name="Normal 6 2 3 2 3 2" xfId="35986"/>
    <cellStyle name="Normal 6 2 3 2 4" xfId="35987"/>
    <cellStyle name="Normal 6 2 3 3" xfId="35988"/>
    <cellStyle name="Normal 6 2 3 3 2" xfId="35989"/>
    <cellStyle name="Normal 6 2 3 3 2 2" xfId="35990"/>
    <cellStyle name="Normal 6 2 3 3 3" xfId="35991"/>
    <cellStyle name="Normal 6 2 3 4" xfId="35992"/>
    <cellStyle name="Normal 6 2 3 4 2" xfId="35993"/>
    <cellStyle name="Normal 6 2 3 4 2 2" xfId="35994"/>
    <cellStyle name="Normal 6 2 3 4 3" xfId="35995"/>
    <cellStyle name="Normal 6 2 3 5" xfId="35996"/>
    <cellStyle name="Normal 6 2 3 5 2" xfId="35997"/>
    <cellStyle name="Normal 6 2 3 6" xfId="35998"/>
    <cellStyle name="Normal 6 2 4" xfId="35999"/>
    <cellStyle name="Normal 6 2 4 2" xfId="36000"/>
    <cellStyle name="Normal 6 2 5" xfId="36001"/>
    <cellStyle name="Normal 6 2 5 2" xfId="36002"/>
    <cellStyle name="Normal 6 2 5 2 2" xfId="36003"/>
    <cellStyle name="Normal 6 2 5 3" xfId="36004"/>
    <cellStyle name="Normal 6 2 6" xfId="36005"/>
    <cellStyle name="Normal 6 2 7" xfId="36006"/>
    <cellStyle name="Normal 6 3" xfId="36007"/>
    <cellStyle name="Normal 6 3 2" xfId="36008"/>
    <cellStyle name="Normal 6 3 2 2" xfId="36009"/>
    <cellStyle name="Normal 6 3 2 2 2" xfId="36010"/>
    <cellStyle name="Normal 6 3 2 2 2 2" xfId="36011"/>
    <cellStyle name="Normal 6 3 2 2 3" xfId="36012"/>
    <cellStyle name="Normal 6 3 2 3" xfId="36013"/>
    <cellStyle name="Normal 6 3 2 4" xfId="36014"/>
    <cellStyle name="Normal 6 3 3" xfId="36015"/>
    <cellStyle name="Normal 6 3 3 2" xfId="36016"/>
    <cellStyle name="Normal 6 3 3 2 2" xfId="36017"/>
    <cellStyle name="Normal 6 3 3 3" xfId="36018"/>
    <cellStyle name="Normal 6 3 3 3 2" xfId="36019"/>
    <cellStyle name="Normal 6 3 3 3 2 2" xfId="36020"/>
    <cellStyle name="Normal 6 3 3 3 3" xfId="36021"/>
    <cellStyle name="Normal 6 3 3 4" xfId="36022"/>
    <cellStyle name="Normal 6 3 4" xfId="36023"/>
    <cellStyle name="Normal 6 3 4 2" xfId="36024"/>
    <cellStyle name="Normal 6 3 4 2 2" xfId="36025"/>
    <cellStyle name="Normal 6 3 4 3" xfId="36026"/>
    <cellStyle name="Normal 6 3 5" xfId="36027"/>
    <cellStyle name="Normal 6 3 6" xfId="36028"/>
    <cellStyle name="Normal 6 4" xfId="36029"/>
    <cellStyle name="Normal 6 4 2" xfId="36030"/>
    <cellStyle name="Normal 6 4 2 2" xfId="36031"/>
    <cellStyle name="Normal 6 4 3" xfId="36032"/>
    <cellStyle name="Normal 6 4 3 2" xfId="36033"/>
    <cellStyle name="Normal 6 4 3 2 2" xfId="36034"/>
    <cellStyle name="Normal 6 4 3 3" xfId="36035"/>
    <cellStyle name="Normal 6 4 4" xfId="36036"/>
    <cellStyle name="Normal 6 4 5" xfId="36037"/>
    <cellStyle name="Normal 6 5" xfId="36038"/>
    <cellStyle name="Normal 6 5 2" xfId="36039"/>
    <cellStyle name="Normal 6 5 2 2" xfId="36040"/>
    <cellStyle name="Normal 6 5 2 2 2" xfId="36041"/>
    <cellStyle name="Normal 6 5 2 3" xfId="36042"/>
    <cellStyle name="Normal 6 5 3" xfId="36043"/>
    <cellStyle name="Normal 6 5 4" xfId="36044"/>
    <cellStyle name="Normal 6 6" xfId="36045"/>
    <cellStyle name="Normal 6 6 2" xfId="36046"/>
    <cellStyle name="Normal 6 6 2 2" xfId="36047"/>
    <cellStyle name="Normal 6 6 3" xfId="36048"/>
    <cellStyle name="Normal 6 6 3 2" xfId="36049"/>
    <cellStyle name="Normal 6 6 3 2 2" xfId="36050"/>
    <cellStyle name="Normal 6 6 3 3" xfId="36051"/>
    <cellStyle name="Normal 6 6 4" xfId="36052"/>
    <cellStyle name="Normal 6 6 5" xfId="36053"/>
    <cellStyle name="Normal 6 7" xfId="36054"/>
    <cellStyle name="Normal 6 7 2" xfId="36055"/>
    <cellStyle name="Normal 6 8" xfId="36056"/>
    <cellStyle name="Normal 6 8 2" xfId="36057"/>
    <cellStyle name="Normal 6 8 2 2" xfId="36058"/>
    <cellStyle name="Normal 6 8 3" xfId="36059"/>
    <cellStyle name="Normal 6 9" xfId="36060"/>
    <cellStyle name="Normal 6_Pan_Europe_Datafile_2012_H2" xfId="36061"/>
    <cellStyle name="Normal 60" xfId="36062"/>
    <cellStyle name="Normal 60 2" xfId="36063"/>
    <cellStyle name="Normal 60 3" xfId="36064"/>
    <cellStyle name="Normal 61" xfId="36065"/>
    <cellStyle name="Normal 61 2" xfId="36066"/>
    <cellStyle name="Normal 61 3" xfId="36067"/>
    <cellStyle name="Normal 62" xfId="36068"/>
    <cellStyle name="Normal 62 2" xfId="36069"/>
    <cellStyle name="Normal 62 3" xfId="36070"/>
    <cellStyle name="Normal 63" xfId="36071"/>
    <cellStyle name="Normal 63 2" xfId="36072"/>
    <cellStyle name="Normal 63 3" xfId="36073"/>
    <cellStyle name="Normal 64" xfId="36074"/>
    <cellStyle name="Normal 64 2" xfId="36075"/>
    <cellStyle name="Normal 64 2 2" xfId="36076"/>
    <cellStyle name="Normal 64 2 2 2" xfId="36077"/>
    <cellStyle name="Normal 64 2 3" xfId="36078"/>
    <cellStyle name="Normal 64 3" xfId="36079"/>
    <cellStyle name="Normal 64 3 2" xfId="36080"/>
    <cellStyle name="Normal 64 4" xfId="36081"/>
    <cellStyle name="Normal 64 5" xfId="36082"/>
    <cellStyle name="Normal 65" xfId="36083"/>
    <cellStyle name="Normal 65 2" xfId="36084"/>
    <cellStyle name="Normal 65 2 2" xfId="36085"/>
    <cellStyle name="Normal 65 2 2 2" xfId="36086"/>
    <cellStyle name="Normal 65 2 3" xfId="36087"/>
    <cellStyle name="Normal 65 3" xfId="36088"/>
    <cellStyle name="Normal 65 3 2" xfId="36089"/>
    <cellStyle name="Normal 65 4" xfId="36090"/>
    <cellStyle name="Normal 65 5" xfId="36091"/>
    <cellStyle name="Normal 66" xfId="36092"/>
    <cellStyle name="Normal 66 2" xfId="36093"/>
    <cellStyle name="Normal 66 2 2" xfId="36094"/>
    <cellStyle name="Normal 66 2 2 2" xfId="36095"/>
    <cellStyle name="Normal 66 2 3" xfId="36096"/>
    <cellStyle name="Normal 66 3" xfId="36097"/>
    <cellStyle name="Normal 66 3 2" xfId="36098"/>
    <cellStyle name="Normal 66 4" xfId="36099"/>
    <cellStyle name="Normal 66 5" xfId="36100"/>
    <cellStyle name="Normal 67" xfId="36101"/>
    <cellStyle name="Normal 67 2" xfId="36102"/>
    <cellStyle name="Normal 67 2 2" xfId="36103"/>
    <cellStyle name="Normal 67 2 2 2" xfId="36104"/>
    <cellStyle name="Normal 67 2 3" xfId="36105"/>
    <cellStyle name="Normal 67 3" xfId="36106"/>
    <cellStyle name="Normal 67 3 2" xfId="36107"/>
    <cellStyle name="Normal 67 4" xfId="36108"/>
    <cellStyle name="Normal 67 5" xfId="36109"/>
    <cellStyle name="Normal 68" xfId="36110"/>
    <cellStyle name="Normal 68 2" xfId="36111"/>
    <cellStyle name="Normal 68 2 2" xfId="36112"/>
    <cellStyle name="Normal 68 2 2 2" xfId="36113"/>
    <cellStyle name="Normal 68 2 3" xfId="36114"/>
    <cellStyle name="Normal 68 3" xfId="36115"/>
    <cellStyle name="Normal 68 3 2" xfId="36116"/>
    <cellStyle name="Normal 68 4" xfId="36117"/>
    <cellStyle name="Normal 68 5" xfId="36118"/>
    <cellStyle name="Normal 69" xfId="36119"/>
    <cellStyle name="Normal 69 2" xfId="36120"/>
    <cellStyle name="Normal 69 2 2" xfId="36121"/>
    <cellStyle name="Normal 69 2 2 2" xfId="36122"/>
    <cellStyle name="Normal 69 2 3" xfId="36123"/>
    <cellStyle name="Normal 69 3" xfId="36124"/>
    <cellStyle name="Normal 69 3 2" xfId="36125"/>
    <cellStyle name="Normal 69 4" xfId="36126"/>
    <cellStyle name="Normal 69 5" xfId="36127"/>
    <cellStyle name="Normal 7" xfId="36128"/>
    <cellStyle name="Normal 7 10" xfId="36129"/>
    <cellStyle name="Normal 7 2" xfId="36130"/>
    <cellStyle name="Normal 7 2 2" xfId="36131"/>
    <cellStyle name="Normal 7 2 2 2" xfId="36132"/>
    <cellStyle name="Normal 7 2 2 2 2" xfId="36133"/>
    <cellStyle name="Normal 7 2 2 3" xfId="36134"/>
    <cellStyle name="Normal 7 2 2 3 2" xfId="36135"/>
    <cellStyle name="Normal 7 2 2 3 2 2" xfId="36136"/>
    <cellStyle name="Normal 7 2 2 3 3" xfId="36137"/>
    <cellStyle name="Normal 7 2 2 4" xfId="36138"/>
    <cellStyle name="Normal 7 2 2 5" xfId="36139"/>
    <cellStyle name="Normal 7 2 3" xfId="36140"/>
    <cellStyle name="Normal 7 2 3 2" xfId="36141"/>
    <cellStyle name="Normal 7 2 3 3" xfId="36142"/>
    <cellStyle name="Normal 7 2 4" xfId="36143"/>
    <cellStyle name="Normal 7 2 4 2" xfId="36144"/>
    <cellStyle name="Normal 7 2 4 2 2" xfId="36145"/>
    <cellStyle name="Normal 7 2 4 3" xfId="36146"/>
    <cellStyle name="Normal 7 2 5" xfId="36147"/>
    <cellStyle name="Normal 7 2 6" xfId="36148"/>
    <cellStyle name="Normal 7 3" xfId="36149"/>
    <cellStyle name="Normal 7 3 2" xfId="36150"/>
    <cellStyle name="Normal 7 3 2 2" xfId="36151"/>
    <cellStyle name="Normal 7 3 2 2 2" xfId="36152"/>
    <cellStyle name="Normal 7 3 2 2 2 2" xfId="36153"/>
    <cellStyle name="Normal 7 3 2 2 3" xfId="36154"/>
    <cellStyle name="Normal 7 3 2 3" xfId="36155"/>
    <cellStyle name="Normal 7 3 2 4" xfId="36156"/>
    <cellStyle name="Normal 7 3 3" xfId="36157"/>
    <cellStyle name="Normal 7 3 3 2" xfId="36158"/>
    <cellStyle name="Normal 7 3 3 2 2" xfId="36159"/>
    <cellStyle name="Normal 7 3 3 3" xfId="36160"/>
    <cellStyle name="Normal 7 3 3 3 2" xfId="36161"/>
    <cellStyle name="Normal 7 3 3 3 2 2" xfId="36162"/>
    <cellStyle name="Normal 7 3 3 3 3" xfId="36163"/>
    <cellStyle name="Normal 7 3 3 4" xfId="36164"/>
    <cellStyle name="Normal 7 3 4" xfId="36165"/>
    <cellStyle name="Normal 7 3 4 2" xfId="36166"/>
    <cellStyle name="Normal 7 3 4 2 2" xfId="36167"/>
    <cellStyle name="Normal 7 3 4 3" xfId="36168"/>
    <cellStyle name="Normal 7 3 5" xfId="36169"/>
    <cellStyle name="Normal 7 3 6" xfId="36170"/>
    <cellStyle name="Normal 7 4" xfId="36171"/>
    <cellStyle name="Normal 7 4 2" xfId="36172"/>
    <cellStyle name="Normal 7 4 2 2" xfId="36173"/>
    <cellStyle name="Normal 7 4 3" xfId="36174"/>
    <cellStyle name="Normal 7 4 3 2" xfId="36175"/>
    <cellStyle name="Normal 7 4 3 2 2" xfId="36176"/>
    <cellStyle name="Normal 7 4 3 3" xfId="36177"/>
    <cellStyle name="Normal 7 4 4" xfId="36178"/>
    <cellStyle name="Normal 7 4 5" xfId="36179"/>
    <cellStyle name="Normal 7 5" xfId="36180"/>
    <cellStyle name="Normal 7 5 2" xfId="36181"/>
    <cellStyle name="Normal 7 5 2 2" xfId="36182"/>
    <cellStyle name="Normal 7 5 3" xfId="36183"/>
    <cellStyle name="Normal 7 5 3 2" xfId="36184"/>
    <cellStyle name="Normal 7 5 3 2 2" xfId="36185"/>
    <cellStyle name="Normal 7 5 3 3" xfId="36186"/>
    <cellStyle name="Normal 7 5 4" xfId="36187"/>
    <cellStyle name="Normal 7 5 5" xfId="36188"/>
    <cellStyle name="Normal 7 6" xfId="36189"/>
    <cellStyle name="Normal 7 6 2" xfId="36190"/>
    <cellStyle name="Normal 7 6 2 2" xfId="36191"/>
    <cellStyle name="Normal 7 6 2 2 2" xfId="36192"/>
    <cellStyle name="Normal 7 6 2 3" xfId="36193"/>
    <cellStyle name="Normal 7 6 3" xfId="36194"/>
    <cellStyle name="Normal 7 7" xfId="36195"/>
    <cellStyle name="Normal 7 7 2" xfId="36196"/>
    <cellStyle name="Normal 7 8" xfId="36197"/>
    <cellStyle name="Normal 7 8 2" xfId="36198"/>
    <cellStyle name="Normal 7 8 2 2" xfId="36199"/>
    <cellStyle name="Normal 7 8 3" xfId="36200"/>
    <cellStyle name="Normal 7 9" xfId="36201"/>
    <cellStyle name="Normal 7_Pan_Europe_Datafile_2012_H2" xfId="36202"/>
    <cellStyle name="Normal 70" xfId="36203"/>
    <cellStyle name="Normal 70 2" xfId="36204"/>
    <cellStyle name="Normal 70 2 2" xfId="36205"/>
    <cellStyle name="Normal 70 2 2 2" xfId="36206"/>
    <cellStyle name="Normal 70 2 3" xfId="36207"/>
    <cellStyle name="Normal 70 3" xfId="36208"/>
    <cellStyle name="Normal 70 3 2" xfId="36209"/>
    <cellStyle name="Normal 70 4" xfId="36210"/>
    <cellStyle name="Normal 70 5" xfId="36211"/>
    <cellStyle name="Normal 71" xfId="36212"/>
    <cellStyle name="Normal 71 2" xfId="36213"/>
    <cellStyle name="Normal 71 2 2" xfId="36214"/>
    <cellStyle name="Normal 71 2 2 2" xfId="36215"/>
    <cellStyle name="Normal 71 2 3" xfId="36216"/>
    <cellStyle name="Normal 71 3" xfId="36217"/>
    <cellStyle name="Normal 71 3 2" xfId="36218"/>
    <cellStyle name="Normal 71 4" xfId="36219"/>
    <cellStyle name="Normal 71 5" xfId="36220"/>
    <cellStyle name="Normal 72" xfId="36221"/>
    <cellStyle name="Normal 72 2" xfId="36222"/>
    <cellStyle name="Normal 72 2 2" xfId="36223"/>
    <cellStyle name="Normal 72 2 2 2" xfId="36224"/>
    <cellStyle name="Normal 72 2 3" xfId="36225"/>
    <cellStyle name="Normal 72 3" xfId="36226"/>
    <cellStyle name="Normal 72 3 2" xfId="36227"/>
    <cellStyle name="Normal 72 4" xfId="36228"/>
    <cellStyle name="Normal 72 5" xfId="36229"/>
    <cellStyle name="Normal 73" xfId="36230"/>
    <cellStyle name="Normal 73 2" xfId="36231"/>
    <cellStyle name="Normal 73 2 2" xfId="36232"/>
    <cellStyle name="Normal 73 2 2 2" xfId="36233"/>
    <cellStyle name="Normal 73 2 3" xfId="36234"/>
    <cellStyle name="Normal 73 3" xfId="36235"/>
    <cellStyle name="Normal 73 3 2" xfId="36236"/>
    <cellStyle name="Normal 73 4" xfId="36237"/>
    <cellStyle name="Normal 73 5" xfId="36238"/>
    <cellStyle name="Normal 74" xfId="36239"/>
    <cellStyle name="Normal 74 2" xfId="36240"/>
    <cellStyle name="Normal 74 2 2" xfId="36241"/>
    <cellStyle name="Normal 74 3" xfId="36242"/>
    <cellStyle name="Normal 74 4" xfId="36243"/>
    <cellStyle name="Normal 75" xfId="36244"/>
    <cellStyle name="Normal 75 2" xfId="36245"/>
    <cellStyle name="Normal 75 2 2" xfId="36246"/>
    <cellStyle name="Normal 75 3" xfId="36247"/>
    <cellStyle name="Normal 75 4" xfId="36248"/>
    <cellStyle name="Normal 76" xfId="36249"/>
    <cellStyle name="Normal 76 2" xfId="36250"/>
    <cellStyle name="Normal 76 2 2" xfId="36251"/>
    <cellStyle name="Normal 76 3" xfId="36252"/>
    <cellStyle name="Normal 76 4" xfId="36253"/>
    <cellStyle name="Normal 77" xfId="36254"/>
    <cellStyle name="Normal 77 2" xfId="36255"/>
    <cellStyle name="Normal 77 3" xfId="36256"/>
    <cellStyle name="Normal 78" xfId="36257"/>
    <cellStyle name="Normal 78 2" xfId="36258"/>
    <cellStyle name="Normal 78 3" xfId="36259"/>
    <cellStyle name="Normal 79" xfId="36260"/>
    <cellStyle name="Normal 79 2" xfId="36261"/>
    <cellStyle name="Normal 79 3" xfId="36262"/>
    <cellStyle name="Normal 8" xfId="36263"/>
    <cellStyle name="Normal 8 2" xfId="36264"/>
    <cellStyle name="Normal 8 2 2" xfId="36265"/>
    <cellStyle name="Normal 8 2 2 2" xfId="36266"/>
    <cellStyle name="Normal 8 2 2 2 2" xfId="36267"/>
    <cellStyle name="Normal 8 2 2 3" xfId="36268"/>
    <cellStyle name="Normal 8 2 2 3 2" xfId="36269"/>
    <cellStyle name="Normal 8 2 2 3 2 2" xfId="36270"/>
    <cellStyle name="Normal 8 2 2 3 3" xfId="36271"/>
    <cellStyle name="Normal 8 2 2 4" xfId="36272"/>
    <cellStyle name="Normal 8 2 2 5" xfId="36273"/>
    <cellStyle name="Normal 8 2 3" xfId="36274"/>
    <cellStyle name="Normal 8 2 3 2" xfId="36275"/>
    <cellStyle name="Normal 8 2 4" xfId="36276"/>
    <cellStyle name="Normal 8 2 4 2" xfId="36277"/>
    <cellStyle name="Normal 8 2 4 2 2" xfId="36278"/>
    <cellStyle name="Normal 8 2 4 3" xfId="36279"/>
    <cellStyle name="Normal 8 2 5" xfId="36280"/>
    <cellStyle name="Normal 8 2 6" xfId="36281"/>
    <cellStyle name="Normal 8 3" xfId="36282"/>
    <cellStyle name="Normal 8 3 2" xfId="36283"/>
    <cellStyle name="Normal 8 3 2 2" xfId="36284"/>
    <cellStyle name="Normal 8 3 2 2 2" xfId="36285"/>
    <cellStyle name="Normal 8 3 2 3" xfId="36286"/>
    <cellStyle name="Normal 8 3 2 3 2" xfId="36287"/>
    <cellStyle name="Normal 8 3 2 3 2 2" xfId="36288"/>
    <cellStyle name="Normal 8 3 2 3 3" xfId="36289"/>
    <cellStyle name="Normal 8 3 2 4" xfId="36290"/>
    <cellStyle name="Normal 8 3 2 5" xfId="36291"/>
    <cellStyle name="Normal 8 3 3" xfId="36292"/>
    <cellStyle name="Normal 8 3 3 2" xfId="36293"/>
    <cellStyle name="Normal 8 3 3 2 2" xfId="36294"/>
    <cellStyle name="Normal 8 3 3 3" xfId="36295"/>
    <cellStyle name="Normal 8 3 3 3 2" xfId="36296"/>
    <cellStyle name="Normal 8 3 3 3 2 2" xfId="36297"/>
    <cellStyle name="Normal 8 3 3 3 3" xfId="36298"/>
    <cellStyle name="Normal 8 3 3 4" xfId="36299"/>
    <cellStyle name="Normal 8 3 4" xfId="36300"/>
    <cellStyle name="Normal 8 3 4 2" xfId="36301"/>
    <cellStyle name="Normal 8 3 5" xfId="36302"/>
    <cellStyle name="Normal 8 3 5 2" xfId="36303"/>
    <cellStyle name="Normal 8 3 5 2 2" xfId="36304"/>
    <cellStyle name="Normal 8 3 5 3" xfId="36305"/>
    <cellStyle name="Normal 8 3 6" xfId="36306"/>
    <cellStyle name="Normal 8 3 7" xfId="36307"/>
    <cellStyle name="Normal 8 4" xfId="36308"/>
    <cellStyle name="Normal 8 4 2" xfId="36309"/>
    <cellStyle name="Normal 8 4 2 2" xfId="36310"/>
    <cellStyle name="Normal 8 4 3" xfId="36311"/>
    <cellStyle name="Normal 8 4 3 2" xfId="36312"/>
    <cellStyle name="Normal 8 4 3 2 2" xfId="36313"/>
    <cellStyle name="Normal 8 4 3 3" xfId="36314"/>
    <cellStyle name="Normal 8 4 4" xfId="36315"/>
    <cellStyle name="Normal 8 4 5" xfId="36316"/>
    <cellStyle name="Normal 8 5" xfId="36317"/>
    <cellStyle name="Normal 8 5 2" xfId="36318"/>
    <cellStyle name="Normal 8 5 2 2" xfId="36319"/>
    <cellStyle name="Normal 8 5 3" xfId="36320"/>
    <cellStyle name="Normal 8 5 3 2" xfId="36321"/>
    <cellStyle name="Normal 8 5 3 2 2" xfId="36322"/>
    <cellStyle name="Normal 8 5 3 3" xfId="36323"/>
    <cellStyle name="Normal 8 5 4" xfId="36324"/>
    <cellStyle name="Normal 8 5 5" xfId="36325"/>
    <cellStyle name="Normal 8 6" xfId="36326"/>
    <cellStyle name="Normal 8 6 2" xfId="36327"/>
    <cellStyle name="Normal 8 7" xfId="36328"/>
    <cellStyle name="Normal 8 7 2" xfId="36329"/>
    <cellStyle name="Normal 8 7 2 2" xfId="36330"/>
    <cellStyle name="Normal 8 7 3" xfId="36331"/>
    <cellStyle name="Normal 8 8" xfId="36332"/>
    <cellStyle name="Normal 8_Pan_Europe_Datafile_2012_H2" xfId="36333"/>
    <cellStyle name="Normal 80" xfId="36334"/>
    <cellStyle name="Normal 80 2" xfId="36335"/>
    <cellStyle name="Normal 80 2 2" xfId="36336"/>
    <cellStyle name="Normal 80 3" xfId="36337"/>
    <cellStyle name="Normal 80 4" xfId="36338"/>
    <cellStyle name="Normal 81" xfId="36339"/>
    <cellStyle name="Normal 81 2" xfId="36340"/>
    <cellStyle name="Normal 81 2 2" xfId="36341"/>
    <cellStyle name="Normal 81 3" xfId="36342"/>
    <cellStyle name="Normal 81 4" xfId="36343"/>
    <cellStyle name="Normal 82" xfId="36344"/>
    <cellStyle name="Normal 82 2" xfId="36345"/>
    <cellStyle name="Normal 82 3" xfId="36346"/>
    <cellStyle name="Normal 83" xfId="6"/>
    <cellStyle name="Normal 83 2" xfId="36347"/>
    <cellStyle name="Normal 83 3" xfId="36348"/>
    <cellStyle name="Normal 84" xfId="36349"/>
    <cellStyle name="Normal 84 2" xfId="36350"/>
    <cellStyle name="Normal 84 2 2" xfId="36351"/>
    <cellStyle name="Normal 84 3" xfId="36352"/>
    <cellStyle name="Normal 85" xfId="7"/>
    <cellStyle name="Normal 85 2" xfId="36353"/>
    <cellStyle name="Normal 85 2 2" xfId="36354"/>
    <cellStyle name="Normal 85 3" xfId="36355"/>
    <cellStyle name="Normal 86" xfId="36356"/>
    <cellStyle name="Normal 86 2" xfId="36357"/>
    <cellStyle name="Normal 86 2 2" xfId="36358"/>
    <cellStyle name="Normal 86 3" xfId="36359"/>
    <cellStyle name="Normal 87" xfId="36360"/>
    <cellStyle name="Normal 87 2" xfId="36361"/>
    <cellStyle name="Normal 87 2 2" xfId="36362"/>
    <cellStyle name="Normal 87 3" xfId="36363"/>
    <cellStyle name="Normal 88" xfId="36364"/>
    <cellStyle name="Normal 88 2" xfId="36365"/>
    <cellStyle name="Normal 88 2 2" xfId="36366"/>
    <cellStyle name="Normal 88 3" xfId="36367"/>
    <cellStyle name="Normal 89" xfId="36368"/>
    <cellStyle name="Normal 89 2" xfId="36369"/>
    <cellStyle name="Normal 89 2 2" xfId="36370"/>
    <cellStyle name="Normal 89 3" xfId="36371"/>
    <cellStyle name="Normal 9" xfId="36372"/>
    <cellStyle name="Normal 9 2" xfId="36373"/>
    <cellStyle name="Normal 9 2 2" xfId="36374"/>
    <cellStyle name="Normal 9 2 2 2" xfId="36375"/>
    <cellStyle name="Normal 9 2 2 2 2" xfId="36376"/>
    <cellStyle name="Normal 9 2 2 3" xfId="36377"/>
    <cellStyle name="Normal 9 2 2 3 2" xfId="36378"/>
    <cellStyle name="Normal 9 2 2 3 2 2" xfId="36379"/>
    <cellStyle name="Normal 9 2 2 3 3" xfId="36380"/>
    <cellStyle name="Normal 9 2 2 4" xfId="36381"/>
    <cellStyle name="Normal 9 2 2 5" xfId="36382"/>
    <cellStyle name="Normal 9 2 3" xfId="36383"/>
    <cellStyle name="Normal 9 2 3 2" xfId="36384"/>
    <cellStyle name="Normal 9 2 4" xfId="36385"/>
    <cellStyle name="Normal 9 2 4 2" xfId="36386"/>
    <cellStyle name="Normal 9 2 4 2 2" xfId="36387"/>
    <cellStyle name="Normal 9 2 4 3" xfId="36388"/>
    <cellStyle name="Normal 9 2 5" xfId="36389"/>
    <cellStyle name="Normal 9 2 6" xfId="36390"/>
    <cellStyle name="Normal 9 3" xfId="36391"/>
    <cellStyle name="Normal 9 3 2" xfId="36392"/>
    <cellStyle name="Normal 9 3 2 2" xfId="36393"/>
    <cellStyle name="Normal 9 3 2 2 2" xfId="36394"/>
    <cellStyle name="Normal 9 3 2 3" xfId="36395"/>
    <cellStyle name="Normal 9 3 2 3 2" xfId="36396"/>
    <cellStyle name="Normal 9 3 2 3 2 2" xfId="36397"/>
    <cellStyle name="Normal 9 3 2 3 3" xfId="36398"/>
    <cellStyle name="Normal 9 3 2 4" xfId="36399"/>
    <cellStyle name="Normal 9 3 2 5" xfId="36400"/>
    <cellStyle name="Normal 9 3 3" xfId="36401"/>
    <cellStyle name="Normal 9 3 3 2" xfId="36402"/>
    <cellStyle name="Normal 9 3 3 2 2" xfId="36403"/>
    <cellStyle name="Normal 9 3 3 3" xfId="36404"/>
    <cellStyle name="Normal 9 3 3 3 2" xfId="36405"/>
    <cellStyle name="Normal 9 3 3 3 2 2" xfId="36406"/>
    <cellStyle name="Normal 9 3 3 3 3" xfId="36407"/>
    <cellStyle name="Normal 9 3 3 4" xfId="36408"/>
    <cellStyle name="Normal 9 3 4" xfId="36409"/>
    <cellStyle name="Normal 9 3 4 2" xfId="36410"/>
    <cellStyle name="Normal 9 3 5" xfId="36411"/>
    <cellStyle name="Normal 9 3 5 2" xfId="36412"/>
    <cellStyle name="Normal 9 3 5 2 2" xfId="36413"/>
    <cellStyle name="Normal 9 3 5 3" xfId="36414"/>
    <cellStyle name="Normal 9 3 6" xfId="36415"/>
    <cellStyle name="Normal 9 3 7" xfId="36416"/>
    <cellStyle name="Normal 9 4" xfId="36417"/>
    <cellStyle name="Normal 9 4 2" xfId="36418"/>
    <cellStyle name="Normal 9 5" xfId="36419"/>
    <cellStyle name="Normal 9 5 2" xfId="36420"/>
    <cellStyle name="Normal 9 5 2 2" xfId="36421"/>
    <cellStyle name="Normal 9 5 3" xfId="36422"/>
    <cellStyle name="Normal 9 6" xfId="36423"/>
    <cellStyle name="Normal 9_Pan_Europe_Datafile_2012_H2" xfId="36424"/>
    <cellStyle name="Normal 90" xfId="36425"/>
    <cellStyle name="Normal 90 2" xfId="36426"/>
    <cellStyle name="Normal 91" xfId="36427"/>
    <cellStyle name="Normal 91 2" xfId="36428"/>
    <cellStyle name="Normal 92" xfId="36429"/>
    <cellStyle name="Normal 92 2" xfId="36430"/>
    <cellStyle name="Normal 92 3" xfId="36431"/>
    <cellStyle name="Normal 93" xfId="36432"/>
    <cellStyle name="Normal 93 2" xfId="36433"/>
    <cellStyle name="Normal 94" xfId="36434"/>
    <cellStyle name="Normal 94 2" xfId="36435"/>
    <cellStyle name="Normal 95" xfId="36436"/>
    <cellStyle name="Normal 95 2" xfId="36437"/>
    <cellStyle name="Normal 96" xfId="36438"/>
    <cellStyle name="Normal 96 2" xfId="36439"/>
    <cellStyle name="Normal 97" xfId="36440"/>
    <cellStyle name="Normal 97 2" xfId="36441"/>
    <cellStyle name="Normal 98" xfId="36442"/>
    <cellStyle name="Normal 98 2" xfId="36443"/>
    <cellStyle name="Normal 99" xfId="36444"/>
    <cellStyle name="Normal GHG Numbers (0.00)" xfId="36445"/>
    <cellStyle name="Normal GHG Numbers (0.00) 2" xfId="36446"/>
    <cellStyle name="Normal GHG Numbers (0.00) 2 2" xfId="36447"/>
    <cellStyle name="Normal GHG Numbers (0.00) 2 2 2" xfId="36448"/>
    <cellStyle name="Normal GHG Numbers (0.00) 2 2 2 2" xfId="36449"/>
    <cellStyle name="Normal GHG Numbers (0.00) 2 2 3" xfId="36450"/>
    <cellStyle name="Normal GHG Numbers (0.00) 2 3" xfId="36451"/>
    <cellStyle name="Normal GHG Numbers (0.00) 2 4" xfId="36452"/>
    <cellStyle name="Normal GHG Numbers (0.00) 3" xfId="36453"/>
    <cellStyle name="Normal GHG Numbers (0.00) 3 2" xfId="36454"/>
    <cellStyle name="Normal GHG Numbers (0.00) 3 2 2" xfId="36455"/>
    <cellStyle name="Normal GHG Numbers (0.00) 3 3" xfId="36456"/>
    <cellStyle name="Normal GHG Numbers (0.00) 4" xfId="36457"/>
    <cellStyle name="Normal GHG Numbers (0.00) 5" xfId="36458"/>
    <cellStyle name="Normal GHG Textfiels Bold" xfId="36459"/>
    <cellStyle name="Normal GHG Textfiels Bold 2" xfId="36460"/>
    <cellStyle name="Normal GHG Textfiels Bold 2 2" xfId="36461"/>
    <cellStyle name="Normal GHG Textfiels Bold 2 2 2" xfId="36462"/>
    <cellStyle name="Normal GHG Textfiels Bold 2 2 2 2" xfId="36463"/>
    <cellStyle name="Normal GHG Textfiels Bold 2 2 3" xfId="36464"/>
    <cellStyle name="Normal GHG Textfiels Bold 2 3" xfId="36465"/>
    <cellStyle name="Normal GHG Textfiels Bold 2 4" xfId="36466"/>
    <cellStyle name="Normal GHG Textfiels Bold 3" xfId="36467"/>
    <cellStyle name="Normal GHG Textfiels Bold 3 2" xfId="36468"/>
    <cellStyle name="Normal GHG Textfiels Bold 3 2 2" xfId="36469"/>
    <cellStyle name="Normal GHG Textfiels Bold 3 2 2 2" xfId="36470"/>
    <cellStyle name="Normal GHG Textfiels Bold 3 2 3" xfId="36471"/>
    <cellStyle name="Normal GHG Textfiels Bold 3 3" xfId="36472"/>
    <cellStyle name="Normal GHG Textfiels Bold 3 4" xfId="36473"/>
    <cellStyle name="Normal GHG Textfiels Bold 4" xfId="36474"/>
    <cellStyle name="Normal GHG Textfiels Bold 4 2" xfId="36475"/>
    <cellStyle name="Normal GHG Textfiels Bold 4 2 2" xfId="36476"/>
    <cellStyle name="Normal GHG Textfiels Bold 4 3" xfId="36477"/>
    <cellStyle name="Normal GHG Textfiels Bold 5" xfId="36478"/>
    <cellStyle name="Normal GHG Textfiels Bold 6" xfId="36479"/>
    <cellStyle name="Normal GHG whole table" xfId="36480"/>
    <cellStyle name="Normal GHG whole table 2" xfId="36481"/>
    <cellStyle name="Normal GHG whole table 2 2" xfId="36482"/>
    <cellStyle name="Normal GHG whole table 2 2 2" xfId="36483"/>
    <cellStyle name="Normal GHG whole table 2 2 2 2" xfId="36484"/>
    <cellStyle name="Normal GHG whole table 2 2 2 2 2" xfId="36485"/>
    <cellStyle name="Normal GHG whole table 2 2 2 2 2 2" xfId="36486"/>
    <cellStyle name="Normal GHG whole table 2 2 2 2 3" xfId="36487"/>
    <cellStyle name="Normal GHG whole table 2 2 2 3" xfId="36488"/>
    <cellStyle name="Normal GHG whole table 2 2 2 4" xfId="36489"/>
    <cellStyle name="Normal GHG whole table 2 2 3" xfId="36490"/>
    <cellStyle name="Normal GHG whole table 2 2 3 2" xfId="36491"/>
    <cellStyle name="Normal GHG whole table 2 2 3 2 2" xfId="36492"/>
    <cellStyle name="Normal GHG whole table 2 2 3 3" xfId="36493"/>
    <cellStyle name="Normal GHG whole table 2 2 4" xfId="36494"/>
    <cellStyle name="Normal GHG whole table 2 2 5" xfId="36495"/>
    <cellStyle name="Normal GHG whole table 2 3" xfId="36496"/>
    <cellStyle name="Normal GHG whole table 2 3 2" xfId="36497"/>
    <cellStyle name="Normal GHG whole table 2 3 2 2" xfId="36498"/>
    <cellStyle name="Normal GHG whole table 2 3 2 2 2" xfId="36499"/>
    <cellStyle name="Normal GHG whole table 2 3 2 3" xfId="36500"/>
    <cellStyle name="Normal GHG whole table 2 3 3" xfId="36501"/>
    <cellStyle name="Normal GHG whole table 2 3 4" xfId="36502"/>
    <cellStyle name="Normal GHG whole table 2 4" xfId="36503"/>
    <cellStyle name="Normal GHG whole table 2 4 2" xfId="36504"/>
    <cellStyle name="Normal GHG whole table 2 4 2 2" xfId="36505"/>
    <cellStyle name="Normal GHG whole table 2 4 2 2 2" xfId="36506"/>
    <cellStyle name="Normal GHG whole table 2 4 2 3" xfId="36507"/>
    <cellStyle name="Normal GHG whole table 2 4 3" xfId="36508"/>
    <cellStyle name="Normal GHG whole table 2 4 4" xfId="36509"/>
    <cellStyle name="Normal GHG whole table 2 5" xfId="36510"/>
    <cellStyle name="Normal GHG whole table 2 5 2" xfId="36511"/>
    <cellStyle name="Normal GHG whole table 2 5 2 2" xfId="36512"/>
    <cellStyle name="Normal GHG whole table 2 5 3" xfId="36513"/>
    <cellStyle name="Normal GHG whole table 2 6" xfId="36514"/>
    <cellStyle name="Normal GHG whole table 2 7" xfId="36515"/>
    <cellStyle name="Normal GHG whole table 3" xfId="36516"/>
    <cellStyle name="Normal GHG whole table 3 2" xfId="36517"/>
    <cellStyle name="Normal GHG whole table 3 2 2" xfId="36518"/>
    <cellStyle name="Normal GHG whole table 3 2 2 2" xfId="36519"/>
    <cellStyle name="Normal GHG whole table 3 2 2 2 2" xfId="36520"/>
    <cellStyle name="Normal GHG whole table 3 2 2 3" xfId="36521"/>
    <cellStyle name="Normal GHG whole table 3 2 3" xfId="36522"/>
    <cellStyle name="Normal GHG whole table 3 2 4" xfId="36523"/>
    <cellStyle name="Normal GHG whole table 3 3" xfId="36524"/>
    <cellStyle name="Normal GHG whole table 3 3 2" xfId="36525"/>
    <cellStyle name="Normal GHG whole table 3 3 2 2" xfId="36526"/>
    <cellStyle name="Normal GHG whole table 3 3 3" xfId="36527"/>
    <cellStyle name="Normal GHG whole table 3 4" xfId="36528"/>
    <cellStyle name="Normal GHG whole table 3 5" xfId="36529"/>
    <cellStyle name="Normal GHG whole table 4" xfId="36530"/>
    <cellStyle name="Normal GHG whole table 4 2" xfId="36531"/>
    <cellStyle name="Normal GHG whole table 4 2 2" xfId="36532"/>
    <cellStyle name="Normal GHG whole table 4 2 2 2" xfId="36533"/>
    <cellStyle name="Normal GHG whole table 4 2 3" xfId="36534"/>
    <cellStyle name="Normal GHG whole table 4 3" xfId="36535"/>
    <cellStyle name="Normal GHG whole table 4 4" xfId="36536"/>
    <cellStyle name="Normal GHG whole table 5" xfId="36537"/>
    <cellStyle name="Normal GHG whole table 5 2" xfId="36538"/>
    <cellStyle name="Normal GHG whole table 5 2 2" xfId="36539"/>
    <cellStyle name="Normal GHG whole table 5 2 2 2" xfId="36540"/>
    <cellStyle name="Normal GHG whole table 5 2 3" xfId="36541"/>
    <cellStyle name="Normal GHG whole table 5 3" xfId="36542"/>
    <cellStyle name="Normal GHG whole table 5 4" xfId="36543"/>
    <cellStyle name="Normal GHG whole table 6" xfId="36544"/>
    <cellStyle name="Normal GHG whole table 6 2" xfId="36545"/>
    <cellStyle name="Normal GHG whole table 6 2 2" xfId="36546"/>
    <cellStyle name="Normal GHG whole table 6 3" xfId="36547"/>
    <cellStyle name="Normal GHG whole table 7" xfId="36548"/>
    <cellStyle name="Normal GHG whole table 8" xfId="36549"/>
    <cellStyle name="Normal GHG whole table_Calculations" xfId="36550"/>
    <cellStyle name="Normal GHG-Shade" xfId="36551"/>
    <cellStyle name="Normal GHG-Shade 2" xfId="36552"/>
    <cellStyle name="Normal GHG-Shade 2 2" xfId="36553"/>
    <cellStyle name="Normal GHG-Shade 2 2 2" xfId="36554"/>
    <cellStyle name="Normal GHG-Shade 2 3" xfId="36555"/>
    <cellStyle name="Normal GHG-Shade 2 3 2" xfId="36556"/>
    <cellStyle name="Normal GHG-Shade 2 3 2 2" xfId="36557"/>
    <cellStyle name="Normal GHG-Shade 2 3 3" xfId="36558"/>
    <cellStyle name="Normal GHG-Shade 2 4" xfId="36559"/>
    <cellStyle name="Normal GHG-Shade 2 5" xfId="36560"/>
    <cellStyle name="Normal GHG-Shade 3" xfId="36561"/>
    <cellStyle name="Normal GHG-Shade 3 2" xfId="36562"/>
    <cellStyle name="Normal GHG-Shade 3 2 2" xfId="36563"/>
    <cellStyle name="Normal GHG-Shade 3 3" xfId="36564"/>
    <cellStyle name="Normal GHG-Shade 3 3 2" xfId="36565"/>
    <cellStyle name="Normal GHG-Shade 3 3 2 2" xfId="36566"/>
    <cellStyle name="Normal GHG-Shade 3 3 3" xfId="36567"/>
    <cellStyle name="Normal GHG-Shade 3 4" xfId="36568"/>
    <cellStyle name="Normal GHG-Shade 3 5" xfId="36569"/>
    <cellStyle name="Normal GHG-Shade 4" xfId="36570"/>
    <cellStyle name="Normal GHG-Shade 4 2" xfId="36571"/>
    <cellStyle name="Normal GHG-Shade 5" xfId="36572"/>
    <cellStyle name="Normal GHG-Shade 5 2" xfId="36573"/>
    <cellStyle name="Normal GHG-Shade 5 2 2" xfId="36574"/>
    <cellStyle name="Normal GHG-Shade 5 3" xfId="36575"/>
    <cellStyle name="Normal GHG-Shade 6" xfId="36576"/>
    <cellStyle name="Normal GHG-Shade 7" xfId="36577"/>
    <cellStyle name="Normal_Economy charts (from Steve)" xfId="3"/>
    <cellStyle name="Normal_RP" xfId="24"/>
    <cellStyle name="Normale_impianti enel" xfId="36578"/>
    <cellStyle name="Note 10" xfId="36579"/>
    <cellStyle name="Note 10 2" xfId="36580"/>
    <cellStyle name="Note 10 2 2" xfId="36581"/>
    <cellStyle name="Note 10 3" xfId="36582"/>
    <cellStyle name="Note 10 3 2" xfId="36583"/>
    <cellStyle name="Note 10 3 2 2" xfId="36584"/>
    <cellStyle name="Note 10 3 3" xfId="36585"/>
    <cellStyle name="Note 10 4" xfId="36586"/>
    <cellStyle name="Note 10 5" xfId="36587"/>
    <cellStyle name="Note 100" xfId="36588"/>
    <cellStyle name="Note 100 2" xfId="36589"/>
    <cellStyle name="Note 100 2 2" xfId="36590"/>
    <cellStyle name="Note 100 3" xfId="36591"/>
    <cellStyle name="Note 100 3 2" xfId="36592"/>
    <cellStyle name="Note 100 3 2 2" xfId="36593"/>
    <cellStyle name="Note 100 3 3" xfId="36594"/>
    <cellStyle name="Note 100 4" xfId="36595"/>
    <cellStyle name="Note 100 5" xfId="36596"/>
    <cellStyle name="Note 101" xfId="36597"/>
    <cellStyle name="Note 101 2" xfId="36598"/>
    <cellStyle name="Note 101 2 2" xfId="36599"/>
    <cellStyle name="Note 101 3" xfId="36600"/>
    <cellStyle name="Note 101 3 2" xfId="36601"/>
    <cellStyle name="Note 101 3 2 2" xfId="36602"/>
    <cellStyle name="Note 101 3 3" xfId="36603"/>
    <cellStyle name="Note 101 4" xfId="36604"/>
    <cellStyle name="Note 101 5" xfId="36605"/>
    <cellStyle name="Note 102" xfId="36606"/>
    <cellStyle name="Note 102 2" xfId="36607"/>
    <cellStyle name="Note 102 2 2" xfId="36608"/>
    <cellStyle name="Note 102 3" xfId="36609"/>
    <cellStyle name="Note 102 3 2" xfId="36610"/>
    <cellStyle name="Note 102 3 2 2" xfId="36611"/>
    <cellStyle name="Note 102 3 3" xfId="36612"/>
    <cellStyle name="Note 102 4" xfId="36613"/>
    <cellStyle name="Note 102 5" xfId="36614"/>
    <cellStyle name="Note 103" xfId="36615"/>
    <cellStyle name="Note 103 2" xfId="36616"/>
    <cellStyle name="Note 103 2 2" xfId="36617"/>
    <cellStyle name="Note 103 3" xfId="36618"/>
    <cellStyle name="Note 103 3 2" xfId="36619"/>
    <cellStyle name="Note 103 3 2 2" xfId="36620"/>
    <cellStyle name="Note 103 3 3" xfId="36621"/>
    <cellStyle name="Note 103 4" xfId="36622"/>
    <cellStyle name="Note 103 5" xfId="36623"/>
    <cellStyle name="Note 104" xfId="36624"/>
    <cellStyle name="Note 104 2" xfId="36625"/>
    <cellStyle name="Note 104 2 2" xfId="36626"/>
    <cellStyle name="Note 104 3" xfId="36627"/>
    <cellStyle name="Note 104 3 2" xfId="36628"/>
    <cellStyle name="Note 104 3 2 2" xfId="36629"/>
    <cellStyle name="Note 104 3 3" xfId="36630"/>
    <cellStyle name="Note 104 4" xfId="36631"/>
    <cellStyle name="Note 104 5" xfId="36632"/>
    <cellStyle name="Note 105" xfId="36633"/>
    <cellStyle name="Note 105 2" xfId="36634"/>
    <cellStyle name="Note 105 2 2" xfId="36635"/>
    <cellStyle name="Note 105 3" xfId="36636"/>
    <cellStyle name="Note 105 3 2" xfId="36637"/>
    <cellStyle name="Note 105 3 2 2" xfId="36638"/>
    <cellStyle name="Note 105 3 3" xfId="36639"/>
    <cellStyle name="Note 105 4" xfId="36640"/>
    <cellStyle name="Note 105 5" xfId="36641"/>
    <cellStyle name="Note 106" xfId="36642"/>
    <cellStyle name="Note 106 2" xfId="36643"/>
    <cellStyle name="Note 106 2 2" xfId="36644"/>
    <cellStyle name="Note 106 3" xfId="36645"/>
    <cellStyle name="Note 106 3 2" xfId="36646"/>
    <cellStyle name="Note 106 3 2 2" xfId="36647"/>
    <cellStyle name="Note 106 3 3" xfId="36648"/>
    <cellStyle name="Note 106 4" xfId="36649"/>
    <cellStyle name="Note 106 5" xfId="36650"/>
    <cellStyle name="Note 107" xfId="36651"/>
    <cellStyle name="Note 107 2" xfId="36652"/>
    <cellStyle name="Note 107 2 2" xfId="36653"/>
    <cellStyle name="Note 107 3" xfId="36654"/>
    <cellStyle name="Note 107 3 2" xfId="36655"/>
    <cellStyle name="Note 107 3 2 2" xfId="36656"/>
    <cellStyle name="Note 107 3 3" xfId="36657"/>
    <cellStyle name="Note 107 4" xfId="36658"/>
    <cellStyle name="Note 107 5" xfId="36659"/>
    <cellStyle name="Note 108" xfId="36660"/>
    <cellStyle name="Note 108 2" xfId="36661"/>
    <cellStyle name="Note 108 2 2" xfId="36662"/>
    <cellStyle name="Note 108 3" xfId="36663"/>
    <cellStyle name="Note 108 3 2" xfId="36664"/>
    <cellStyle name="Note 108 3 2 2" xfId="36665"/>
    <cellStyle name="Note 108 3 3" xfId="36666"/>
    <cellStyle name="Note 108 4" xfId="36667"/>
    <cellStyle name="Note 108 5" xfId="36668"/>
    <cellStyle name="Note 109" xfId="36669"/>
    <cellStyle name="Note 109 2" xfId="36670"/>
    <cellStyle name="Note 109 2 2" xfId="36671"/>
    <cellStyle name="Note 109 3" xfId="36672"/>
    <cellStyle name="Note 109 3 2" xfId="36673"/>
    <cellStyle name="Note 109 3 2 2" xfId="36674"/>
    <cellStyle name="Note 109 3 3" xfId="36675"/>
    <cellStyle name="Note 109 4" xfId="36676"/>
    <cellStyle name="Note 109 5" xfId="36677"/>
    <cellStyle name="Note 11" xfId="36678"/>
    <cellStyle name="Note 11 2" xfId="36679"/>
    <cellStyle name="Note 11 2 2" xfId="36680"/>
    <cellStyle name="Note 11 3" xfId="36681"/>
    <cellStyle name="Note 11 3 2" xfId="36682"/>
    <cellStyle name="Note 11 3 2 2" xfId="36683"/>
    <cellStyle name="Note 11 3 3" xfId="36684"/>
    <cellStyle name="Note 11 4" xfId="36685"/>
    <cellStyle name="Note 11 5" xfId="36686"/>
    <cellStyle name="Note 110" xfId="36687"/>
    <cellStyle name="Note 110 2" xfId="36688"/>
    <cellStyle name="Note 110 2 2" xfId="36689"/>
    <cellStyle name="Note 110 3" xfId="36690"/>
    <cellStyle name="Note 110 3 2" xfId="36691"/>
    <cellStyle name="Note 110 3 2 2" xfId="36692"/>
    <cellStyle name="Note 110 3 3" xfId="36693"/>
    <cellStyle name="Note 110 4" xfId="36694"/>
    <cellStyle name="Note 110 5" xfId="36695"/>
    <cellStyle name="Note 111" xfId="36696"/>
    <cellStyle name="Note 111 2" xfId="36697"/>
    <cellStyle name="Note 111 2 2" xfId="36698"/>
    <cellStyle name="Note 111 3" xfId="36699"/>
    <cellStyle name="Note 111 3 2" xfId="36700"/>
    <cellStyle name="Note 111 3 2 2" xfId="36701"/>
    <cellStyle name="Note 111 3 3" xfId="36702"/>
    <cellStyle name="Note 111 4" xfId="36703"/>
    <cellStyle name="Note 111 5" xfId="36704"/>
    <cellStyle name="Note 112" xfId="36705"/>
    <cellStyle name="Note 112 2" xfId="36706"/>
    <cellStyle name="Note 112 2 2" xfId="36707"/>
    <cellStyle name="Note 112 3" xfId="36708"/>
    <cellStyle name="Note 112 3 2" xfId="36709"/>
    <cellStyle name="Note 112 3 2 2" xfId="36710"/>
    <cellStyle name="Note 112 3 3" xfId="36711"/>
    <cellStyle name="Note 112 4" xfId="36712"/>
    <cellStyle name="Note 112 5" xfId="36713"/>
    <cellStyle name="Note 113" xfId="36714"/>
    <cellStyle name="Note 113 2" xfId="36715"/>
    <cellStyle name="Note 113 2 2" xfId="36716"/>
    <cellStyle name="Note 113 3" xfId="36717"/>
    <cellStyle name="Note 113 3 2" xfId="36718"/>
    <cellStyle name="Note 113 3 2 2" xfId="36719"/>
    <cellStyle name="Note 113 3 3" xfId="36720"/>
    <cellStyle name="Note 113 4" xfId="36721"/>
    <cellStyle name="Note 113 5" xfId="36722"/>
    <cellStyle name="Note 114" xfId="36723"/>
    <cellStyle name="Note 114 2" xfId="36724"/>
    <cellStyle name="Note 114 2 2" xfId="36725"/>
    <cellStyle name="Note 114 3" xfId="36726"/>
    <cellStyle name="Note 114 3 2" xfId="36727"/>
    <cellStyle name="Note 114 3 2 2" xfId="36728"/>
    <cellStyle name="Note 114 3 3" xfId="36729"/>
    <cellStyle name="Note 114 4" xfId="36730"/>
    <cellStyle name="Note 114 5" xfId="36731"/>
    <cellStyle name="Note 115" xfId="36732"/>
    <cellStyle name="Note 115 2" xfId="36733"/>
    <cellStyle name="Note 115 2 2" xfId="36734"/>
    <cellStyle name="Note 115 3" xfId="36735"/>
    <cellStyle name="Note 115 3 2" xfId="36736"/>
    <cellStyle name="Note 115 3 2 2" xfId="36737"/>
    <cellStyle name="Note 115 3 3" xfId="36738"/>
    <cellStyle name="Note 115 4" xfId="36739"/>
    <cellStyle name="Note 115 5" xfId="36740"/>
    <cellStyle name="Note 116" xfId="36741"/>
    <cellStyle name="Note 116 2" xfId="36742"/>
    <cellStyle name="Note 116 2 2" xfId="36743"/>
    <cellStyle name="Note 116 3" xfId="36744"/>
    <cellStyle name="Note 116 3 2" xfId="36745"/>
    <cellStyle name="Note 116 3 2 2" xfId="36746"/>
    <cellStyle name="Note 116 3 3" xfId="36747"/>
    <cellStyle name="Note 116 4" xfId="36748"/>
    <cellStyle name="Note 116 5" xfId="36749"/>
    <cellStyle name="Note 117" xfId="36750"/>
    <cellStyle name="Note 117 2" xfId="36751"/>
    <cellStyle name="Note 117 2 2" xfId="36752"/>
    <cellStyle name="Note 117 3" xfId="36753"/>
    <cellStyle name="Note 117 3 2" xfId="36754"/>
    <cellStyle name="Note 117 3 2 2" xfId="36755"/>
    <cellStyle name="Note 117 3 3" xfId="36756"/>
    <cellStyle name="Note 117 4" xfId="36757"/>
    <cellStyle name="Note 117 5" xfId="36758"/>
    <cellStyle name="Note 118" xfId="36759"/>
    <cellStyle name="Note 118 2" xfId="36760"/>
    <cellStyle name="Note 118 2 2" xfId="36761"/>
    <cellStyle name="Note 118 3" xfId="36762"/>
    <cellStyle name="Note 118 3 2" xfId="36763"/>
    <cellStyle name="Note 118 3 2 2" xfId="36764"/>
    <cellStyle name="Note 118 3 3" xfId="36765"/>
    <cellStyle name="Note 118 4" xfId="36766"/>
    <cellStyle name="Note 118 5" xfId="36767"/>
    <cellStyle name="Note 119" xfId="36768"/>
    <cellStyle name="Note 119 2" xfId="36769"/>
    <cellStyle name="Note 119 2 2" xfId="36770"/>
    <cellStyle name="Note 119 3" xfId="36771"/>
    <cellStyle name="Note 119 3 2" xfId="36772"/>
    <cellStyle name="Note 119 3 2 2" xfId="36773"/>
    <cellStyle name="Note 119 3 3" xfId="36774"/>
    <cellStyle name="Note 119 4" xfId="36775"/>
    <cellStyle name="Note 119 5" xfId="36776"/>
    <cellStyle name="Note 12" xfId="36777"/>
    <cellStyle name="Note 12 2" xfId="36778"/>
    <cellStyle name="Note 12 2 2" xfId="36779"/>
    <cellStyle name="Note 12 3" xfId="36780"/>
    <cellStyle name="Note 12 3 2" xfId="36781"/>
    <cellStyle name="Note 12 3 2 2" xfId="36782"/>
    <cellStyle name="Note 12 3 3" xfId="36783"/>
    <cellStyle name="Note 12 4" xfId="36784"/>
    <cellStyle name="Note 12 5" xfId="36785"/>
    <cellStyle name="Note 120" xfId="36786"/>
    <cellStyle name="Note 120 2" xfId="36787"/>
    <cellStyle name="Note 120 2 2" xfId="36788"/>
    <cellStyle name="Note 120 3" xfId="36789"/>
    <cellStyle name="Note 120 3 2" xfId="36790"/>
    <cellStyle name="Note 120 3 2 2" xfId="36791"/>
    <cellStyle name="Note 120 3 3" xfId="36792"/>
    <cellStyle name="Note 120 4" xfId="36793"/>
    <cellStyle name="Note 120 5" xfId="36794"/>
    <cellStyle name="Note 121" xfId="36795"/>
    <cellStyle name="Note 121 2" xfId="36796"/>
    <cellStyle name="Note 121 2 2" xfId="36797"/>
    <cellStyle name="Note 121 3" xfId="36798"/>
    <cellStyle name="Note 121 3 2" xfId="36799"/>
    <cellStyle name="Note 121 3 2 2" xfId="36800"/>
    <cellStyle name="Note 121 3 3" xfId="36801"/>
    <cellStyle name="Note 121 4" xfId="36802"/>
    <cellStyle name="Note 121 5" xfId="36803"/>
    <cellStyle name="Note 122" xfId="36804"/>
    <cellStyle name="Note 122 2" xfId="36805"/>
    <cellStyle name="Note 122 2 2" xfId="36806"/>
    <cellStyle name="Note 122 3" xfId="36807"/>
    <cellStyle name="Note 122 3 2" xfId="36808"/>
    <cellStyle name="Note 122 3 2 2" xfId="36809"/>
    <cellStyle name="Note 122 3 3" xfId="36810"/>
    <cellStyle name="Note 122 4" xfId="36811"/>
    <cellStyle name="Note 122 5" xfId="36812"/>
    <cellStyle name="Note 123" xfId="36813"/>
    <cellStyle name="Note 123 2" xfId="36814"/>
    <cellStyle name="Note 123 2 2" xfId="36815"/>
    <cellStyle name="Note 123 3" xfId="36816"/>
    <cellStyle name="Note 123 3 2" xfId="36817"/>
    <cellStyle name="Note 123 3 2 2" xfId="36818"/>
    <cellStyle name="Note 123 3 3" xfId="36819"/>
    <cellStyle name="Note 123 4" xfId="36820"/>
    <cellStyle name="Note 123 5" xfId="36821"/>
    <cellStyle name="Note 124" xfId="36822"/>
    <cellStyle name="Note 124 2" xfId="36823"/>
    <cellStyle name="Note 124 2 2" xfId="36824"/>
    <cellStyle name="Note 124 3" xfId="36825"/>
    <cellStyle name="Note 124 3 2" xfId="36826"/>
    <cellStyle name="Note 124 3 2 2" xfId="36827"/>
    <cellStyle name="Note 124 3 3" xfId="36828"/>
    <cellStyle name="Note 124 4" xfId="36829"/>
    <cellStyle name="Note 124 5" xfId="36830"/>
    <cellStyle name="Note 125" xfId="36831"/>
    <cellStyle name="Note 125 2" xfId="36832"/>
    <cellStyle name="Note 125 2 2" xfId="36833"/>
    <cellStyle name="Note 125 3" xfId="36834"/>
    <cellStyle name="Note 125 3 2" xfId="36835"/>
    <cellStyle name="Note 125 3 2 2" xfId="36836"/>
    <cellStyle name="Note 125 3 3" xfId="36837"/>
    <cellStyle name="Note 125 4" xfId="36838"/>
    <cellStyle name="Note 125 5" xfId="36839"/>
    <cellStyle name="Note 126" xfId="36840"/>
    <cellStyle name="Note 126 2" xfId="36841"/>
    <cellStyle name="Note 126 2 2" xfId="36842"/>
    <cellStyle name="Note 126 3" xfId="36843"/>
    <cellStyle name="Note 126 3 2" xfId="36844"/>
    <cellStyle name="Note 126 3 2 2" xfId="36845"/>
    <cellStyle name="Note 126 3 3" xfId="36846"/>
    <cellStyle name="Note 126 4" xfId="36847"/>
    <cellStyle name="Note 126 5" xfId="36848"/>
    <cellStyle name="Note 127" xfId="36849"/>
    <cellStyle name="Note 127 2" xfId="36850"/>
    <cellStyle name="Note 127 2 2" xfId="36851"/>
    <cellStyle name="Note 127 3" xfId="36852"/>
    <cellStyle name="Note 127 3 2" xfId="36853"/>
    <cellStyle name="Note 127 3 2 2" xfId="36854"/>
    <cellStyle name="Note 127 3 3" xfId="36855"/>
    <cellStyle name="Note 127 4" xfId="36856"/>
    <cellStyle name="Note 127 5" xfId="36857"/>
    <cellStyle name="Note 128" xfId="36858"/>
    <cellStyle name="Note 128 2" xfId="36859"/>
    <cellStyle name="Note 128 2 2" xfId="36860"/>
    <cellStyle name="Note 128 3" xfId="36861"/>
    <cellStyle name="Note 128 3 2" xfId="36862"/>
    <cellStyle name="Note 128 3 2 2" xfId="36863"/>
    <cellStyle name="Note 128 3 3" xfId="36864"/>
    <cellStyle name="Note 128 4" xfId="36865"/>
    <cellStyle name="Note 128 5" xfId="36866"/>
    <cellStyle name="Note 129" xfId="36867"/>
    <cellStyle name="Note 129 2" xfId="36868"/>
    <cellStyle name="Note 129 2 2" xfId="36869"/>
    <cellStyle name="Note 129 3" xfId="36870"/>
    <cellStyle name="Note 129 3 2" xfId="36871"/>
    <cellStyle name="Note 129 3 2 2" xfId="36872"/>
    <cellStyle name="Note 129 3 3" xfId="36873"/>
    <cellStyle name="Note 129 4" xfId="36874"/>
    <cellStyle name="Note 129 5" xfId="36875"/>
    <cellStyle name="Note 13" xfId="36876"/>
    <cellStyle name="Note 13 2" xfId="36877"/>
    <cellStyle name="Note 13 2 2" xfId="36878"/>
    <cellStyle name="Note 13 3" xfId="36879"/>
    <cellStyle name="Note 13 3 2" xfId="36880"/>
    <cellStyle name="Note 13 3 2 2" xfId="36881"/>
    <cellStyle name="Note 13 3 3" xfId="36882"/>
    <cellStyle name="Note 13 4" xfId="36883"/>
    <cellStyle name="Note 13 5" xfId="36884"/>
    <cellStyle name="Note 130" xfId="36885"/>
    <cellStyle name="Note 130 2" xfId="36886"/>
    <cellStyle name="Note 130 2 2" xfId="36887"/>
    <cellStyle name="Note 130 3" xfId="36888"/>
    <cellStyle name="Note 130 3 2" xfId="36889"/>
    <cellStyle name="Note 130 3 2 2" xfId="36890"/>
    <cellStyle name="Note 130 3 3" xfId="36891"/>
    <cellStyle name="Note 130 4" xfId="36892"/>
    <cellStyle name="Note 130 5" xfId="36893"/>
    <cellStyle name="Note 131" xfId="36894"/>
    <cellStyle name="Note 131 2" xfId="36895"/>
    <cellStyle name="Note 131 2 2" xfId="36896"/>
    <cellStyle name="Note 131 3" xfId="36897"/>
    <cellStyle name="Note 131 3 2" xfId="36898"/>
    <cellStyle name="Note 131 3 2 2" xfId="36899"/>
    <cellStyle name="Note 131 3 3" xfId="36900"/>
    <cellStyle name="Note 131 4" xfId="36901"/>
    <cellStyle name="Note 131 5" xfId="36902"/>
    <cellStyle name="Note 132" xfId="36903"/>
    <cellStyle name="Note 132 2" xfId="36904"/>
    <cellStyle name="Note 132 2 2" xfId="36905"/>
    <cellStyle name="Note 132 3" xfId="36906"/>
    <cellStyle name="Note 132 3 2" xfId="36907"/>
    <cellStyle name="Note 132 3 2 2" xfId="36908"/>
    <cellStyle name="Note 132 3 3" xfId="36909"/>
    <cellStyle name="Note 132 4" xfId="36910"/>
    <cellStyle name="Note 132 5" xfId="36911"/>
    <cellStyle name="Note 133" xfId="36912"/>
    <cellStyle name="Note 133 2" xfId="36913"/>
    <cellStyle name="Note 133 2 2" xfId="36914"/>
    <cellStyle name="Note 133 3" xfId="36915"/>
    <cellStyle name="Note 133 3 2" xfId="36916"/>
    <cellStyle name="Note 133 3 2 2" xfId="36917"/>
    <cellStyle name="Note 133 3 3" xfId="36918"/>
    <cellStyle name="Note 133 4" xfId="36919"/>
    <cellStyle name="Note 133 5" xfId="36920"/>
    <cellStyle name="Note 134" xfId="36921"/>
    <cellStyle name="Note 134 2" xfId="36922"/>
    <cellStyle name="Note 134 2 2" xfId="36923"/>
    <cellStyle name="Note 134 3" xfId="36924"/>
    <cellStyle name="Note 134 3 2" xfId="36925"/>
    <cellStyle name="Note 134 3 2 2" xfId="36926"/>
    <cellStyle name="Note 134 3 3" xfId="36927"/>
    <cellStyle name="Note 134 4" xfId="36928"/>
    <cellStyle name="Note 134 5" xfId="36929"/>
    <cellStyle name="Note 135" xfId="36930"/>
    <cellStyle name="Note 135 2" xfId="36931"/>
    <cellStyle name="Note 135 2 2" xfId="36932"/>
    <cellStyle name="Note 135 3" xfId="36933"/>
    <cellStyle name="Note 135 3 2" xfId="36934"/>
    <cellStyle name="Note 135 3 2 2" xfId="36935"/>
    <cellStyle name="Note 135 3 3" xfId="36936"/>
    <cellStyle name="Note 135 4" xfId="36937"/>
    <cellStyle name="Note 135 5" xfId="36938"/>
    <cellStyle name="Note 136" xfId="36939"/>
    <cellStyle name="Note 136 2" xfId="36940"/>
    <cellStyle name="Note 136 2 2" xfId="36941"/>
    <cellStyle name="Note 136 3" xfId="36942"/>
    <cellStyle name="Note 136 3 2" xfId="36943"/>
    <cellStyle name="Note 136 3 2 2" xfId="36944"/>
    <cellStyle name="Note 136 3 3" xfId="36945"/>
    <cellStyle name="Note 136 4" xfId="36946"/>
    <cellStyle name="Note 136 5" xfId="36947"/>
    <cellStyle name="Note 137" xfId="36948"/>
    <cellStyle name="Note 137 2" xfId="36949"/>
    <cellStyle name="Note 137 2 2" xfId="36950"/>
    <cellStyle name="Note 137 2 2 2" xfId="36951"/>
    <cellStyle name="Note 137 2 3" xfId="36952"/>
    <cellStyle name="Note 137 3" xfId="36953"/>
    <cellStyle name="Note 138" xfId="36954"/>
    <cellStyle name="Note 138 2" xfId="36955"/>
    <cellStyle name="Note 139" xfId="36956"/>
    <cellStyle name="Note 139 2" xfId="36957"/>
    <cellStyle name="Note 14" xfId="36958"/>
    <cellStyle name="Note 14 2" xfId="36959"/>
    <cellStyle name="Note 14 2 2" xfId="36960"/>
    <cellStyle name="Note 14 3" xfId="36961"/>
    <cellStyle name="Note 14 3 2" xfId="36962"/>
    <cellStyle name="Note 14 3 2 2" xfId="36963"/>
    <cellStyle name="Note 14 3 3" xfId="36964"/>
    <cellStyle name="Note 14 4" xfId="36965"/>
    <cellStyle name="Note 14 5" xfId="36966"/>
    <cellStyle name="Note 140" xfId="36967"/>
    <cellStyle name="Note 141" xfId="36968"/>
    <cellStyle name="Note 142" xfId="36969"/>
    <cellStyle name="Note 15" xfId="36970"/>
    <cellStyle name="Note 15 2" xfId="36971"/>
    <cellStyle name="Note 15 2 2" xfId="36972"/>
    <cellStyle name="Note 15 3" xfId="36973"/>
    <cellStyle name="Note 15 3 2" xfId="36974"/>
    <cellStyle name="Note 15 3 2 2" xfId="36975"/>
    <cellStyle name="Note 15 3 3" xfId="36976"/>
    <cellStyle name="Note 15 4" xfId="36977"/>
    <cellStyle name="Note 15 5" xfId="36978"/>
    <cellStyle name="Note 16" xfId="36979"/>
    <cellStyle name="Note 16 2" xfId="36980"/>
    <cellStyle name="Note 16 2 2" xfId="36981"/>
    <cellStyle name="Note 16 3" xfId="36982"/>
    <cellStyle name="Note 16 3 2" xfId="36983"/>
    <cellStyle name="Note 16 3 2 2" xfId="36984"/>
    <cellStyle name="Note 16 3 3" xfId="36985"/>
    <cellStyle name="Note 16 4" xfId="36986"/>
    <cellStyle name="Note 16 5" xfId="36987"/>
    <cellStyle name="Note 17" xfId="36988"/>
    <cellStyle name="Note 17 2" xfId="36989"/>
    <cellStyle name="Note 17 2 2" xfId="36990"/>
    <cellStyle name="Note 17 3" xfId="36991"/>
    <cellStyle name="Note 17 3 2" xfId="36992"/>
    <cellStyle name="Note 17 3 2 2" xfId="36993"/>
    <cellStyle name="Note 17 3 3" xfId="36994"/>
    <cellStyle name="Note 17 4" xfId="36995"/>
    <cellStyle name="Note 17 5" xfId="36996"/>
    <cellStyle name="Note 18" xfId="36997"/>
    <cellStyle name="Note 18 2" xfId="36998"/>
    <cellStyle name="Note 18 2 2" xfId="36999"/>
    <cellStyle name="Note 18 3" xfId="37000"/>
    <cellStyle name="Note 18 3 2" xfId="37001"/>
    <cellStyle name="Note 18 3 2 2" xfId="37002"/>
    <cellStyle name="Note 18 3 3" xfId="37003"/>
    <cellStyle name="Note 18 4" xfId="37004"/>
    <cellStyle name="Note 18 5" xfId="37005"/>
    <cellStyle name="Note 19" xfId="37006"/>
    <cellStyle name="Note 19 2" xfId="37007"/>
    <cellStyle name="Note 19 2 2" xfId="37008"/>
    <cellStyle name="Note 19 3" xfId="37009"/>
    <cellStyle name="Note 19 3 2" xfId="37010"/>
    <cellStyle name="Note 19 3 2 2" xfId="37011"/>
    <cellStyle name="Note 19 3 3" xfId="37012"/>
    <cellStyle name="Note 19 4" xfId="37013"/>
    <cellStyle name="Note 19 5" xfId="37014"/>
    <cellStyle name="Note 2" xfId="37015"/>
    <cellStyle name="Note 2 10" xfId="37016"/>
    <cellStyle name="Note 2 10 2" xfId="37017"/>
    <cellStyle name="Note 2 10 2 2" xfId="37018"/>
    <cellStyle name="Note 2 10 2 2 2" xfId="37019"/>
    <cellStyle name="Note 2 10 2 3" xfId="37020"/>
    <cellStyle name="Note 2 10 3" xfId="37021"/>
    <cellStyle name="Note 2 10 3 2" xfId="37022"/>
    <cellStyle name="Note 2 10 4" xfId="37023"/>
    <cellStyle name="Note 2 10 5" xfId="37024"/>
    <cellStyle name="Note 2 11" xfId="37025"/>
    <cellStyle name="Note 2 11 2" xfId="37026"/>
    <cellStyle name="Note 2 11 2 2" xfId="37027"/>
    <cellStyle name="Note 2 11 3" xfId="37028"/>
    <cellStyle name="Note 2 11 4" xfId="37029"/>
    <cellStyle name="Note 2 12" xfId="37030"/>
    <cellStyle name="Note 2 12 2" xfId="37031"/>
    <cellStyle name="Note 2 13" xfId="37032"/>
    <cellStyle name="Note 2 14" xfId="37033"/>
    <cellStyle name="Note 2 15" xfId="37034"/>
    <cellStyle name="Note 2 16" xfId="37035"/>
    <cellStyle name="Note 2 17" xfId="37036"/>
    <cellStyle name="Note 2 18" xfId="37037"/>
    <cellStyle name="Note 2 19" xfId="37038"/>
    <cellStyle name="Note 2 2" xfId="37039"/>
    <cellStyle name="Note 2 2 2" xfId="37040"/>
    <cellStyle name="Note 2 2 2 2" xfId="37041"/>
    <cellStyle name="Note 2 2 2 2 2" xfId="37042"/>
    <cellStyle name="Note 2 2 2 3" xfId="37043"/>
    <cellStyle name="Note 2 2 2 3 2" xfId="37044"/>
    <cellStyle name="Note 2 2 2 3 2 2" xfId="37045"/>
    <cellStyle name="Note 2 2 2 3 3" xfId="37046"/>
    <cellStyle name="Note 2 2 2 4" xfId="37047"/>
    <cellStyle name="Note 2 2 2 5" xfId="37048"/>
    <cellStyle name="Note 2 2 3" xfId="37049"/>
    <cellStyle name="Note 2 2 3 2" xfId="37050"/>
    <cellStyle name="Note 2 2 3 2 2" xfId="37051"/>
    <cellStyle name="Note 2 2 3 3" xfId="37052"/>
    <cellStyle name="Note 2 2 3 3 2" xfId="37053"/>
    <cellStyle name="Note 2 2 3 3 2 2" xfId="37054"/>
    <cellStyle name="Note 2 2 3 3 3" xfId="37055"/>
    <cellStyle name="Note 2 2 3 4" xfId="37056"/>
    <cellStyle name="Note 2 2 3 5" xfId="37057"/>
    <cellStyle name="Note 2 2 4" xfId="37058"/>
    <cellStyle name="Note 2 2 4 2" xfId="37059"/>
    <cellStyle name="Note 2 2 4 2 2" xfId="37060"/>
    <cellStyle name="Note 2 2 4 3" xfId="37061"/>
    <cellStyle name="Note 2 2 4 3 2" xfId="37062"/>
    <cellStyle name="Note 2 2 4 3 2 2" xfId="37063"/>
    <cellStyle name="Note 2 2 4 3 3" xfId="37064"/>
    <cellStyle name="Note 2 2 4 4" xfId="37065"/>
    <cellStyle name="Note 2 2 5" xfId="37066"/>
    <cellStyle name="Note 2 2 5 2" xfId="37067"/>
    <cellStyle name="Note 2 2 6" xfId="37068"/>
    <cellStyle name="Note 2 2 6 2" xfId="37069"/>
    <cellStyle name="Note 2 2 6 2 2" xfId="37070"/>
    <cellStyle name="Note 2 2 6 3" xfId="37071"/>
    <cellStyle name="Note 2 2 7" xfId="37072"/>
    <cellStyle name="Note 2 2 8" xfId="37073"/>
    <cellStyle name="Note 2 20" xfId="37074"/>
    <cellStyle name="Note 2 21" xfId="37075"/>
    <cellStyle name="Note 2 22" xfId="37076"/>
    <cellStyle name="Note 2 23" xfId="37077"/>
    <cellStyle name="Note 2 24" xfId="37078"/>
    <cellStyle name="Note 2 25" xfId="37079"/>
    <cellStyle name="Note 2 26" xfId="37080"/>
    <cellStyle name="Note 2 27" xfId="37081"/>
    <cellStyle name="Note 2 28" xfId="37082"/>
    <cellStyle name="Note 2 29" xfId="37083"/>
    <cellStyle name="Note 2 3" xfId="37084"/>
    <cellStyle name="Note 2 3 2" xfId="37085"/>
    <cellStyle name="Note 2 3 2 2" xfId="37086"/>
    <cellStyle name="Note 2 3 2 2 2" xfId="37087"/>
    <cellStyle name="Note 2 3 2 3" xfId="37088"/>
    <cellStyle name="Note 2 3 2 3 2" xfId="37089"/>
    <cellStyle name="Note 2 3 2 3 2 2" xfId="37090"/>
    <cellStyle name="Note 2 3 2 3 3" xfId="37091"/>
    <cellStyle name="Note 2 3 2 4" xfId="37092"/>
    <cellStyle name="Note 2 3 2 5" xfId="37093"/>
    <cellStyle name="Note 2 3 3" xfId="37094"/>
    <cellStyle name="Note 2 3 3 2" xfId="37095"/>
    <cellStyle name="Note 2 3 3 2 2" xfId="37096"/>
    <cellStyle name="Note 2 3 3 3" xfId="37097"/>
    <cellStyle name="Note 2 3 3 3 2" xfId="37098"/>
    <cellStyle name="Note 2 3 3 3 2 2" xfId="37099"/>
    <cellStyle name="Note 2 3 3 3 3" xfId="37100"/>
    <cellStyle name="Note 2 3 3 4" xfId="37101"/>
    <cellStyle name="Note 2 3 4" xfId="37102"/>
    <cellStyle name="Note 2 3 4 2" xfId="37103"/>
    <cellStyle name="Note 2 3 5" xfId="37104"/>
    <cellStyle name="Note 2 3 5 2" xfId="37105"/>
    <cellStyle name="Note 2 3 5 2 2" xfId="37106"/>
    <cellStyle name="Note 2 3 5 3" xfId="37107"/>
    <cellStyle name="Note 2 3 6" xfId="37108"/>
    <cellStyle name="Note 2 3 7" xfId="37109"/>
    <cellStyle name="Note 2 30" xfId="37110"/>
    <cellStyle name="Note 2 31" xfId="37111"/>
    <cellStyle name="Note 2 32" xfId="37112"/>
    <cellStyle name="Note 2 33" xfId="37113"/>
    <cellStyle name="Note 2 34" xfId="37114"/>
    <cellStyle name="Note 2 35" xfId="37115"/>
    <cellStyle name="Note 2 36" xfId="37116"/>
    <cellStyle name="Note 2 37" xfId="37117"/>
    <cellStyle name="Note 2 38" xfId="37118"/>
    <cellStyle name="Note 2 39" xfId="37119"/>
    <cellStyle name="Note 2 4" xfId="37120"/>
    <cellStyle name="Note 2 4 2" xfId="37121"/>
    <cellStyle name="Note 2 4 2 2" xfId="37122"/>
    <cellStyle name="Note 2 4 3" xfId="37123"/>
    <cellStyle name="Note 2 4 3 2" xfId="37124"/>
    <cellStyle name="Note 2 4 3 2 2" xfId="37125"/>
    <cellStyle name="Note 2 4 3 3" xfId="37126"/>
    <cellStyle name="Note 2 4 4" xfId="37127"/>
    <cellStyle name="Note 2 4 5" xfId="37128"/>
    <cellStyle name="Note 2 40" xfId="37129"/>
    <cellStyle name="Note 2 41" xfId="37130"/>
    <cellStyle name="Note 2 42" xfId="37131"/>
    <cellStyle name="Note 2 43" xfId="37132"/>
    <cellStyle name="Note 2 44" xfId="37133"/>
    <cellStyle name="Note 2 5" xfId="37134"/>
    <cellStyle name="Note 2 5 2" xfId="37135"/>
    <cellStyle name="Note 2 5 2 2" xfId="37136"/>
    <cellStyle name="Note 2 5 3" xfId="37137"/>
    <cellStyle name="Note 2 5 3 2" xfId="37138"/>
    <cellStyle name="Note 2 5 3 2 2" xfId="37139"/>
    <cellStyle name="Note 2 5 3 3" xfId="37140"/>
    <cellStyle name="Note 2 5 4" xfId="37141"/>
    <cellStyle name="Note 2 5 5" xfId="37142"/>
    <cellStyle name="Note 2 6" xfId="37143"/>
    <cellStyle name="Note 2 6 2" xfId="37144"/>
    <cellStyle name="Note 2 6 2 2" xfId="37145"/>
    <cellStyle name="Note 2 6 3" xfId="37146"/>
    <cellStyle name="Note 2 6 3 2" xfId="37147"/>
    <cellStyle name="Note 2 6 3 2 2" xfId="37148"/>
    <cellStyle name="Note 2 6 3 3" xfId="37149"/>
    <cellStyle name="Note 2 6 4" xfId="37150"/>
    <cellStyle name="Note 2 6 5" xfId="37151"/>
    <cellStyle name="Note 2 7" xfId="37152"/>
    <cellStyle name="Note 2 7 2" xfId="37153"/>
    <cellStyle name="Note 2 7 2 2" xfId="37154"/>
    <cellStyle name="Note 2 7 3" xfId="37155"/>
    <cellStyle name="Note 2 7 3 2" xfId="37156"/>
    <cellStyle name="Note 2 7 3 2 2" xfId="37157"/>
    <cellStyle name="Note 2 7 3 3" xfId="37158"/>
    <cellStyle name="Note 2 7 4" xfId="37159"/>
    <cellStyle name="Note 2 7 5" xfId="37160"/>
    <cellStyle name="Note 2 8" xfId="37161"/>
    <cellStyle name="Note 2 8 2" xfId="37162"/>
    <cellStyle name="Note 2 8 3" xfId="37163"/>
    <cellStyle name="Note 2 9" xfId="37164"/>
    <cellStyle name="Note 2 9 2" xfId="37165"/>
    <cellStyle name="Note 2 9 2 2" xfId="37166"/>
    <cellStyle name="Note 2 9 2 2 2" xfId="37167"/>
    <cellStyle name="Note 2 9 2 3" xfId="37168"/>
    <cellStyle name="Note 2 9 3" xfId="37169"/>
    <cellStyle name="Note 2 9 3 2" xfId="37170"/>
    <cellStyle name="Note 2 9 4" xfId="37171"/>
    <cellStyle name="Note 2 9 5" xfId="37172"/>
    <cellStyle name="Note 20" xfId="37173"/>
    <cellStyle name="Note 20 2" xfId="37174"/>
    <cellStyle name="Note 20 2 2" xfId="37175"/>
    <cellStyle name="Note 20 3" xfId="37176"/>
    <cellStyle name="Note 20 3 2" xfId="37177"/>
    <cellStyle name="Note 20 3 2 2" xfId="37178"/>
    <cellStyle name="Note 20 3 3" xfId="37179"/>
    <cellStyle name="Note 20 4" xfId="37180"/>
    <cellStyle name="Note 20 5" xfId="37181"/>
    <cellStyle name="Note 21" xfId="37182"/>
    <cellStyle name="Note 21 2" xfId="37183"/>
    <cellStyle name="Note 21 2 2" xfId="37184"/>
    <cellStyle name="Note 21 3" xfId="37185"/>
    <cellStyle name="Note 21 3 2" xfId="37186"/>
    <cellStyle name="Note 21 3 2 2" xfId="37187"/>
    <cellStyle name="Note 21 3 3" xfId="37188"/>
    <cellStyle name="Note 21 4" xfId="37189"/>
    <cellStyle name="Note 21 5" xfId="37190"/>
    <cellStyle name="Note 22" xfId="37191"/>
    <cellStyle name="Note 22 2" xfId="37192"/>
    <cellStyle name="Note 22 2 2" xfId="37193"/>
    <cellStyle name="Note 22 3" xfId="37194"/>
    <cellStyle name="Note 22 3 2" xfId="37195"/>
    <cellStyle name="Note 22 3 2 2" xfId="37196"/>
    <cellStyle name="Note 22 3 3" xfId="37197"/>
    <cellStyle name="Note 22 4" xfId="37198"/>
    <cellStyle name="Note 22 5" xfId="37199"/>
    <cellStyle name="Note 23" xfId="37200"/>
    <cellStyle name="Note 23 2" xfId="37201"/>
    <cellStyle name="Note 23 2 2" xfId="37202"/>
    <cellStyle name="Note 23 3" xfId="37203"/>
    <cellStyle name="Note 23 3 2" xfId="37204"/>
    <cellStyle name="Note 23 3 2 2" xfId="37205"/>
    <cellStyle name="Note 23 3 3" xfId="37206"/>
    <cellStyle name="Note 23 4" xfId="37207"/>
    <cellStyle name="Note 23 5" xfId="37208"/>
    <cellStyle name="Note 24" xfId="37209"/>
    <cellStyle name="Note 24 2" xfId="37210"/>
    <cellStyle name="Note 24 2 2" xfId="37211"/>
    <cellStyle name="Note 24 3" xfId="37212"/>
    <cellStyle name="Note 24 3 2" xfId="37213"/>
    <cellStyle name="Note 24 3 2 2" xfId="37214"/>
    <cellStyle name="Note 24 3 3" xfId="37215"/>
    <cellStyle name="Note 24 4" xfId="37216"/>
    <cellStyle name="Note 24 5" xfId="37217"/>
    <cellStyle name="Note 25" xfId="37218"/>
    <cellStyle name="Note 25 2" xfId="37219"/>
    <cellStyle name="Note 25 2 2" xfId="37220"/>
    <cellStyle name="Note 25 3" xfId="37221"/>
    <cellStyle name="Note 25 3 2" xfId="37222"/>
    <cellStyle name="Note 25 3 2 2" xfId="37223"/>
    <cellStyle name="Note 25 3 3" xfId="37224"/>
    <cellStyle name="Note 25 4" xfId="37225"/>
    <cellStyle name="Note 25 5" xfId="37226"/>
    <cellStyle name="Note 26" xfId="37227"/>
    <cellStyle name="Note 26 2" xfId="37228"/>
    <cellStyle name="Note 26 2 2" xfId="37229"/>
    <cellStyle name="Note 26 3" xfId="37230"/>
    <cellStyle name="Note 26 3 2" xfId="37231"/>
    <cellStyle name="Note 26 3 2 2" xfId="37232"/>
    <cellStyle name="Note 26 3 3" xfId="37233"/>
    <cellStyle name="Note 26 4" xfId="37234"/>
    <cellStyle name="Note 26 5" xfId="37235"/>
    <cellStyle name="Note 27" xfId="37236"/>
    <cellStyle name="Note 27 2" xfId="37237"/>
    <cellStyle name="Note 27 2 2" xfId="37238"/>
    <cellStyle name="Note 27 3" xfId="37239"/>
    <cellStyle name="Note 27 3 2" xfId="37240"/>
    <cellStyle name="Note 27 3 2 2" xfId="37241"/>
    <cellStyle name="Note 27 3 3" xfId="37242"/>
    <cellStyle name="Note 27 4" xfId="37243"/>
    <cellStyle name="Note 27 5" xfId="37244"/>
    <cellStyle name="Note 28" xfId="37245"/>
    <cellStyle name="Note 28 2" xfId="37246"/>
    <cellStyle name="Note 28 2 2" xfId="37247"/>
    <cellStyle name="Note 28 3" xfId="37248"/>
    <cellStyle name="Note 28 3 2" xfId="37249"/>
    <cellStyle name="Note 28 3 2 2" xfId="37250"/>
    <cellStyle name="Note 28 3 3" xfId="37251"/>
    <cellStyle name="Note 28 4" xfId="37252"/>
    <cellStyle name="Note 28 5" xfId="37253"/>
    <cellStyle name="Note 29" xfId="37254"/>
    <cellStyle name="Note 29 2" xfId="37255"/>
    <cellStyle name="Note 29 2 2" xfId="37256"/>
    <cellStyle name="Note 29 3" xfId="37257"/>
    <cellStyle name="Note 29 3 2" xfId="37258"/>
    <cellStyle name="Note 29 3 2 2" xfId="37259"/>
    <cellStyle name="Note 29 3 3" xfId="37260"/>
    <cellStyle name="Note 29 4" xfId="37261"/>
    <cellStyle name="Note 29 5" xfId="37262"/>
    <cellStyle name="Note 3" xfId="37263"/>
    <cellStyle name="Note 3 10" xfId="37264"/>
    <cellStyle name="Note 3 11" xfId="37265"/>
    <cellStyle name="Note 3 12" xfId="37266"/>
    <cellStyle name="Note 3 13" xfId="37267"/>
    <cellStyle name="Note 3 14" xfId="37268"/>
    <cellStyle name="Note 3 15" xfId="37269"/>
    <cellStyle name="Note 3 16" xfId="37270"/>
    <cellStyle name="Note 3 17" xfId="37271"/>
    <cellStyle name="Note 3 18" xfId="37272"/>
    <cellStyle name="Note 3 19" xfId="37273"/>
    <cellStyle name="Note 3 2" xfId="37274"/>
    <cellStyle name="Note 3 2 2" xfId="37275"/>
    <cellStyle name="Note 3 2 2 2" xfId="37276"/>
    <cellStyle name="Note 3 2 2 2 2" xfId="37277"/>
    <cellStyle name="Note 3 2 2 3" xfId="37278"/>
    <cellStyle name="Note 3 2 2 3 2" xfId="37279"/>
    <cellStyle name="Note 3 2 2 3 2 2" xfId="37280"/>
    <cellStyle name="Note 3 2 2 3 3" xfId="37281"/>
    <cellStyle name="Note 3 2 2 4" xfId="37282"/>
    <cellStyle name="Note 3 2 2 5" xfId="37283"/>
    <cellStyle name="Note 3 2 3" xfId="37284"/>
    <cellStyle name="Note 3 2 3 2" xfId="37285"/>
    <cellStyle name="Note 3 2 3 2 2" xfId="37286"/>
    <cellStyle name="Note 3 2 3 3" xfId="37287"/>
    <cellStyle name="Note 3 2 3 3 2" xfId="37288"/>
    <cellStyle name="Note 3 2 3 3 2 2" xfId="37289"/>
    <cellStyle name="Note 3 2 3 3 3" xfId="37290"/>
    <cellStyle name="Note 3 2 3 4" xfId="37291"/>
    <cellStyle name="Note 3 2 4" xfId="37292"/>
    <cellStyle name="Note 3 2 4 2" xfId="37293"/>
    <cellStyle name="Note 3 2 5" xfId="37294"/>
    <cellStyle name="Note 3 2 5 2" xfId="37295"/>
    <cellStyle name="Note 3 2 5 2 2" xfId="37296"/>
    <cellStyle name="Note 3 2 5 3" xfId="37297"/>
    <cellStyle name="Note 3 2 6" xfId="37298"/>
    <cellStyle name="Note 3 2 7" xfId="37299"/>
    <cellStyle name="Note 3 20" xfId="37300"/>
    <cellStyle name="Note 3 21" xfId="37301"/>
    <cellStyle name="Note 3 22" xfId="37302"/>
    <cellStyle name="Note 3 23" xfId="37303"/>
    <cellStyle name="Note 3 24" xfId="37304"/>
    <cellStyle name="Note 3 25" xfId="37305"/>
    <cellStyle name="Note 3 26" xfId="37306"/>
    <cellStyle name="Note 3 27" xfId="37307"/>
    <cellStyle name="Note 3 28" xfId="37308"/>
    <cellStyle name="Note 3 29" xfId="37309"/>
    <cellStyle name="Note 3 3" xfId="37310"/>
    <cellStyle name="Note 3 3 2" xfId="37311"/>
    <cellStyle name="Note 3 3 2 2" xfId="37312"/>
    <cellStyle name="Note 3 3 2 2 2" xfId="37313"/>
    <cellStyle name="Note 3 3 2 3" xfId="37314"/>
    <cellStyle name="Note 3 3 2 3 2" xfId="37315"/>
    <cellStyle name="Note 3 3 2 3 2 2" xfId="37316"/>
    <cellStyle name="Note 3 3 2 3 3" xfId="37317"/>
    <cellStyle name="Note 3 3 2 4" xfId="37318"/>
    <cellStyle name="Note 3 3 2 5" xfId="37319"/>
    <cellStyle name="Note 3 3 3" xfId="37320"/>
    <cellStyle name="Note 3 3 3 2" xfId="37321"/>
    <cellStyle name="Note 3 3 3 2 2" xfId="37322"/>
    <cellStyle name="Note 3 3 3 3" xfId="37323"/>
    <cellStyle name="Note 3 3 3 3 2" xfId="37324"/>
    <cellStyle name="Note 3 3 3 3 2 2" xfId="37325"/>
    <cellStyle name="Note 3 3 3 3 3" xfId="37326"/>
    <cellStyle name="Note 3 3 3 4" xfId="37327"/>
    <cellStyle name="Note 3 3 4" xfId="37328"/>
    <cellStyle name="Note 3 3 4 2" xfId="37329"/>
    <cellStyle name="Note 3 3 5" xfId="37330"/>
    <cellStyle name="Note 3 3 5 2" xfId="37331"/>
    <cellStyle name="Note 3 3 5 2 2" xfId="37332"/>
    <cellStyle name="Note 3 3 5 3" xfId="37333"/>
    <cellStyle name="Note 3 3 6" xfId="37334"/>
    <cellStyle name="Note 3 3 7" xfId="37335"/>
    <cellStyle name="Note 3 30" xfId="37336"/>
    <cellStyle name="Note 3 31" xfId="37337"/>
    <cellStyle name="Note 3 32" xfId="37338"/>
    <cellStyle name="Note 3 33" xfId="37339"/>
    <cellStyle name="Note 3 34" xfId="37340"/>
    <cellStyle name="Note 3 35" xfId="37341"/>
    <cellStyle name="Note 3 36" xfId="37342"/>
    <cellStyle name="Note 3 37" xfId="37343"/>
    <cellStyle name="Note 3 38" xfId="37344"/>
    <cellStyle name="Note 3 39" xfId="37345"/>
    <cellStyle name="Note 3 4" xfId="37346"/>
    <cellStyle name="Note 3 4 2" xfId="37347"/>
    <cellStyle name="Note 3 4 2 2" xfId="37348"/>
    <cellStyle name="Note 3 4 3" xfId="37349"/>
    <cellStyle name="Note 3 4 3 2" xfId="37350"/>
    <cellStyle name="Note 3 4 3 2 2" xfId="37351"/>
    <cellStyle name="Note 3 4 3 3" xfId="37352"/>
    <cellStyle name="Note 3 4 4" xfId="37353"/>
    <cellStyle name="Note 3 4 5" xfId="37354"/>
    <cellStyle name="Note 3 40" xfId="37355"/>
    <cellStyle name="Note 3 41" xfId="37356"/>
    <cellStyle name="Note 3 42" xfId="37357"/>
    <cellStyle name="Note 3 5" xfId="37358"/>
    <cellStyle name="Note 3 5 2" xfId="37359"/>
    <cellStyle name="Note 3 5 2 2" xfId="37360"/>
    <cellStyle name="Note 3 5 3" xfId="37361"/>
    <cellStyle name="Note 3 5 3 2" xfId="37362"/>
    <cellStyle name="Note 3 5 3 2 2" xfId="37363"/>
    <cellStyle name="Note 3 5 3 3" xfId="37364"/>
    <cellStyle name="Note 3 5 4" xfId="37365"/>
    <cellStyle name="Note 3 5 5" xfId="37366"/>
    <cellStyle name="Note 3 6" xfId="37367"/>
    <cellStyle name="Note 3 6 2" xfId="37368"/>
    <cellStyle name="Note 3 6 2 2" xfId="37369"/>
    <cellStyle name="Note 3 6 3" xfId="37370"/>
    <cellStyle name="Note 3 6 3 2" xfId="37371"/>
    <cellStyle name="Note 3 6 3 2 2" xfId="37372"/>
    <cellStyle name="Note 3 6 3 3" xfId="37373"/>
    <cellStyle name="Note 3 6 4" xfId="37374"/>
    <cellStyle name="Note 3 6 5" xfId="37375"/>
    <cellStyle name="Note 3 7" xfId="37376"/>
    <cellStyle name="Note 3 7 2" xfId="37377"/>
    <cellStyle name="Note 3 7 3" xfId="37378"/>
    <cellStyle name="Note 3 8" xfId="37379"/>
    <cellStyle name="Note 3 8 2" xfId="37380"/>
    <cellStyle name="Note 3 8 2 2" xfId="37381"/>
    <cellStyle name="Note 3 8 3" xfId="37382"/>
    <cellStyle name="Note 3 8 4" xfId="37383"/>
    <cellStyle name="Note 3 9" xfId="37384"/>
    <cellStyle name="Note 3 9 2" xfId="37385"/>
    <cellStyle name="Note 30" xfId="37386"/>
    <cellStyle name="Note 30 2" xfId="37387"/>
    <cellStyle name="Note 30 2 2" xfId="37388"/>
    <cellStyle name="Note 30 3" xfId="37389"/>
    <cellStyle name="Note 30 3 2" xfId="37390"/>
    <cellStyle name="Note 30 3 2 2" xfId="37391"/>
    <cellStyle name="Note 30 3 3" xfId="37392"/>
    <cellStyle name="Note 30 4" xfId="37393"/>
    <cellStyle name="Note 30 5" xfId="37394"/>
    <cellStyle name="Note 31" xfId="37395"/>
    <cellStyle name="Note 31 2" xfId="37396"/>
    <cellStyle name="Note 31 2 2" xfId="37397"/>
    <cellStyle name="Note 31 3" xfId="37398"/>
    <cellStyle name="Note 31 3 2" xfId="37399"/>
    <cellStyle name="Note 31 3 2 2" xfId="37400"/>
    <cellStyle name="Note 31 3 3" xfId="37401"/>
    <cellStyle name="Note 31 4" xfId="37402"/>
    <cellStyle name="Note 31 5" xfId="37403"/>
    <cellStyle name="Note 32" xfId="37404"/>
    <cellStyle name="Note 32 2" xfId="37405"/>
    <cellStyle name="Note 32 2 2" xfId="37406"/>
    <cellStyle name="Note 32 3" xfId="37407"/>
    <cellStyle name="Note 32 3 2" xfId="37408"/>
    <cellStyle name="Note 32 3 2 2" xfId="37409"/>
    <cellStyle name="Note 32 3 3" xfId="37410"/>
    <cellStyle name="Note 32 4" xfId="37411"/>
    <cellStyle name="Note 32 5" xfId="37412"/>
    <cellStyle name="Note 33" xfId="37413"/>
    <cellStyle name="Note 33 2" xfId="37414"/>
    <cellStyle name="Note 33 2 2" xfId="37415"/>
    <cellStyle name="Note 33 3" xfId="37416"/>
    <cellStyle name="Note 33 3 2" xfId="37417"/>
    <cellStyle name="Note 33 3 2 2" xfId="37418"/>
    <cellStyle name="Note 33 3 3" xfId="37419"/>
    <cellStyle name="Note 33 4" xfId="37420"/>
    <cellStyle name="Note 33 5" xfId="37421"/>
    <cellStyle name="Note 34" xfId="37422"/>
    <cellStyle name="Note 34 2" xfId="37423"/>
    <cellStyle name="Note 34 2 2" xfId="37424"/>
    <cellStyle name="Note 34 3" xfId="37425"/>
    <cellStyle name="Note 34 3 2" xfId="37426"/>
    <cellStyle name="Note 34 3 2 2" xfId="37427"/>
    <cellStyle name="Note 34 3 3" xfId="37428"/>
    <cellStyle name="Note 34 4" xfId="37429"/>
    <cellStyle name="Note 34 5" xfId="37430"/>
    <cellStyle name="Note 35" xfId="37431"/>
    <cellStyle name="Note 35 2" xfId="37432"/>
    <cellStyle name="Note 35 2 2" xfId="37433"/>
    <cellStyle name="Note 35 3" xfId="37434"/>
    <cellStyle name="Note 35 3 2" xfId="37435"/>
    <cellStyle name="Note 35 3 2 2" xfId="37436"/>
    <cellStyle name="Note 35 3 3" xfId="37437"/>
    <cellStyle name="Note 35 4" xfId="37438"/>
    <cellStyle name="Note 35 5" xfId="37439"/>
    <cellStyle name="Note 36" xfId="37440"/>
    <cellStyle name="Note 36 2" xfId="37441"/>
    <cellStyle name="Note 36 2 2" xfId="37442"/>
    <cellStyle name="Note 36 3" xfId="37443"/>
    <cellStyle name="Note 36 3 2" xfId="37444"/>
    <cellStyle name="Note 36 3 2 2" xfId="37445"/>
    <cellStyle name="Note 36 3 3" xfId="37446"/>
    <cellStyle name="Note 36 4" xfId="37447"/>
    <cellStyle name="Note 36 5" xfId="37448"/>
    <cellStyle name="Note 37" xfId="37449"/>
    <cellStyle name="Note 37 2" xfId="37450"/>
    <cellStyle name="Note 37 2 2" xfId="37451"/>
    <cellStyle name="Note 37 3" xfId="37452"/>
    <cellStyle name="Note 37 3 2" xfId="37453"/>
    <cellStyle name="Note 37 3 2 2" xfId="37454"/>
    <cellStyle name="Note 37 3 3" xfId="37455"/>
    <cellStyle name="Note 37 4" xfId="37456"/>
    <cellStyle name="Note 37 5" xfId="37457"/>
    <cellStyle name="Note 38" xfId="37458"/>
    <cellStyle name="Note 38 2" xfId="37459"/>
    <cellStyle name="Note 38 2 2" xfId="37460"/>
    <cellStyle name="Note 38 3" xfId="37461"/>
    <cellStyle name="Note 38 3 2" xfId="37462"/>
    <cellStyle name="Note 38 3 2 2" xfId="37463"/>
    <cellStyle name="Note 38 3 3" xfId="37464"/>
    <cellStyle name="Note 38 4" xfId="37465"/>
    <cellStyle name="Note 38 5" xfId="37466"/>
    <cellStyle name="Note 39" xfId="37467"/>
    <cellStyle name="Note 39 2" xfId="37468"/>
    <cellStyle name="Note 39 2 2" xfId="37469"/>
    <cellStyle name="Note 39 3" xfId="37470"/>
    <cellStyle name="Note 39 3 2" xfId="37471"/>
    <cellStyle name="Note 39 3 2 2" xfId="37472"/>
    <cellStyle name="Note 39 3 3" xfId="37473"/>
    <cellStyle name="Note 39 4" xfId="37474"/>
    <cellStyle name="Note 39 5" xfId="37475"/>
    <cellStyle name="Note 4" xfId="37476"/>
    <cellStyle name="Note 4 10" xfId="37477"/>
    <cellStyle name="Note 4 11" xfId="37478"/>
    <cellStyle name="Note 4 12" xfId="37479"/>
    <cellStyle name="Note 4 13" xfId="37480"/>
    <cellStyle name="Note 4 14" xfId="37481"/>
    <cellStyle name="Note 4 15" xfId="37482"/>
    <cellStyle name="Note 4 16" xfId="37483"/>
    <cellStyle name="Note 4 17" xfId="37484"/>
    <cellStyle name="Note 4 18" xfId="37485"/>
    <cellStyle name="Note 4 19" xfId="37486"/>
    <cellStyle name="Note 4 2" xfId="37487"/>
    <cellStyle name="Note 4 2 2" xfId="37488"/>
    <cellStyle name="Note 4 2 2 2" xfId="37489"/>
    <cellStyle name="Note 4 2 2 2 2" xfId="37490"/>
    <cellStyle name="Note 4 2 2 3" xfId="37491"/>
    <cellStyle name="Note 4 2 2 3 2" xfId="37492"/>
    <cellStyle name="Note 4 2 2 3 2 2" xfId="37493"/>
    <cellStyle name="Note 4 2 2 3 3" xfId="37494"/>
    <cellStyle name="Note 4 2 2 4" xfId="37495"/>
    <cellStyle name="Note 4 2 2 5" xfId="37496"/>
    <cellStyle name="Note 4 2 3" xfId="37497"/>
    <cellStyle name="Note 4 2 3 2" xfId="37498"/>
    <cellStyle name="Note 4 2 3 2 2" xfId="37499"/>
    <cellStyle name="Note 4 2 3 2 2 2" xfId="37500"/>
    <cellStyle name="Note 4 2 3 2 2 2 2" xfId="37501"/>
    <cellStyle name="Note 4 2 3 2 2 3" xfId="37502"/>
    <cellStyle name="Note 4 2 3 2 3" xfId="37503"/>
    <cellStyle name="Note 4 2 3 2 3 2" xfId="37504"/>
    <cellStyle name="Note 4 2 3 2 4" xfId="37505"/>
    <cellStyle name="Note 4 2 3 3" xfId="37506"/>
    <cellStyle name="Note 4 2 3 3 2" xfId="37507"/>
    <cellStyle name="Note 4 2 3 3 2 2" xfId="37508"/>
    <cellStyle name="Note 4 2 3 3 3" xfId="37509"/>
    <cellStyle name="Note 4 2 3 4" xfId="37510"/>
    <cellStyle name="Note 4 2 3 4 2" xfId="37511"/>
    <cellStyle name="Note 4 2 3 4 2 2" xfId="37512"/>
    <cellStyle name="Note 4 2 3 4 3" xfId="37513"/>
    <cellStyle name="Note 4 2 3 5" xfId="37514"/>
    <cellStyle name="Note 4 2 3 5 2" xfId="37515"/>
    <cellStyle name="Note 4 2 3 6" xfId="37516"/>
    <cellStyle name="Note 4 2 4" xfId="37517"/>
    <cellStyle name="Note 4 2 4 2" xfId="37518"/>
    <cellStyle name="Note 4 2 5" xfId="37519"/>
    <cellStyle name="Note 4 2 5 2" xfId="37520"/>
    <cellStyle name="Note 4 2 5 2 2" xfId="37521"/>
    <cellStyle name="Note 4 2 5 3" xfId="37522"/>
    <cellStyle name="Note 4 2 6" xfId="37523"/>
    <cellStyle name="Note 4 2 7" xfId="37524"/>
    <cellStyle name="Note 4 20" xfId="37525"/>
    <cellStyle name="Note 4 21" xfId="37526"/>
    <cellStyle name="Note 4 22" xfId="37527"/>
    <cellStyle name="Note 4 23" xfId="37528"/>
    <cellStyle name="Note 4 24" xfId="37529"/>
    <cellStyle name="Note 4 25" xfId="37530"/>
    <cellStyle name="Note 4 26" xfId="37531"/>
    <cellStyle name="Note 4 27" xfId="37532"/>
    <cellStyle name="Note 4 28" xfId="37533"/>
    <cellStyle name="Note 4 29" xfId="37534"/>
    <cellStyle name="Note 4 3" xfId="37535"/>
    <cellStyle name="Note 4 3 2" xfId="37536"/>
    <cellStyle name="Note 4 3 2 2" xfId="37537"/>
    <cellStyle name="Note 4 3 2 2 2" xfId="37538"/>
    <cellStyle name="Note 4 3 2 3" xfId="37539"/>
    <cellStyle name="Note 4 3 3" xfId="37540"/>
    <cellStyle name="Note 4 3 4" xfId="37541"/>
    <cellStyle name="Note 4 30" xfId="37542"/>
    <cellStyle name="Note 4 31" xfId="37543"/>
    <cellStyle name="Note 4 32" xfId="37544"/>
    <cellStyle name="Note 4 33" xfId="37545"/>
    <cellStyle name="Note 4 34" xfId="37546"/>
    <cellStyle name="Note 4 35" xfId="37547"/>
    <cellStyle name="Note 4 36" xfId="37548"/>
    <cellStyle name="Note 4 37" xfId="37549"/>
    <cellStyle name="Note 4 38" xfId="37550"/>
    <cellStyle name="Note 4 39" xfId="37551"/>
    <cellStyle name="Note 4 4" xfId="37552"/>
    <cellStyle name="Note 4 4 2" xfId="37553"/>
    <cellStyle name="Note 4 4 2 2" xfId="37554"/>
    <cellStyle name="Note 4 4 3" xfId="37555"/>
    <cellStyle name="Note 4 4 3 2" xfId="37556"/>
    <cellStyle name="Note 4 4 3 2 2" xfId="37557"/>
    <cellStyle name="Note 4 4 3 3" xfId="37558"/>
    <cellStyle name="Note 4 4 4" xfId="37559"/>
    <cellStyle name="Note 4 4 5" xfId="37560"/>
    <cellStyle name="Note 4 40" xfId="37561"/>
    <cellStyle name="Note 4 5" xfId="37562"/>
    <cellStyle name="Note 4 5 2" xfId="37563"/>
    <cellStyle name="Note 4 5 3" xfId="37564"/>
    <cellStyle name="Note 4 6" xfId="37565"/>
    <cellStyle name="Note 4 6 2" xfId="37566"/>
    <cellStyle name="Note 4 6 2 2" xfId="37567"/>
    <cellStyle name="Note 4 6 3" xfId="37568"/>
    <cellStyle name="Note 4 6 4" xfId="37569"/>
    <cellStyle name="Note 4 7" xfId="37570"/>
    <cellStyle name="Note 4 7 2" xfId="37571"/>
    <cellStyle name="Note 4 8" xfId="37572"/>
    <cellStyle name="Note 4 9" xfId="37573"/>
    <cellStyle name="Note 40" xfId="37574"/>
    <cellStyle name="Note 40 2" xfId="37575"/>
    <cellStyle name="Note 40 2 2" xfId="37576"/>
    <cellStyle name="Note 40 3" xfId="37577"/>
    <cellStyle name="Note 40 3 2" xfId="37578"/>
    <cellStyle name="Note 40 3 2 2" xfId="37579"/>
    <cellStyle name="Note 40 3 3" xfId="37580"/>
    <cellStyle name="Note 40 4" xfId="37581"/>
    <cellStyle name="Note 40 5" xfId="37582"/>
    <cellStyle name="Note 41" xfId="37583"/>
    <cellStyle name="Note 41 2" xfId="37584"/>
    <cellStyle name="Note 41 2 2" xfId="37585"/>
    <cellStyle name="Note 41 3" xfId="37586"/>
    <cellStyle name="Note 41 3 2" xfId="37587"/>
    <cellStyle name="Note 41 3 2 2" xfId="37588"/>
    <cellStyle name="Note 41 3 3" xfId="37589"/>
    <cellStyle name="Note 41 4" xfId="37590"/>
    <cellStyle name="Note 41 5" xfId="37591"/>
    <cellStyle name="Note 42" xfId="37592"/>
    <cellStyle name="Note 42 2" xfId="37593"/>
    <cellStyle name="Note 42 2 2" xfId="37594"/>
    <cellStyle name="Note 42 3" xfId="37595"/>
    <cellStyle name="Note 42 3 2" xfId="37596"/>
    <cellStyle name="Note 42 3 2 2" xfId="37597"/>
    <cellStyle name="Note 42 3 3" xfId="37598"/>
    <cellStyle name="Note 42 4" xfId="37599"/>
    <cellStyle name="Note 42 5" xfId="37600"/>
    <cellStyle name="Note 43" xfId="37601"/>
    <cellStyle name="Note 43 2" xfId="37602"/>
    <cellStyle name="Note 43 2 2" xfId="37603"/>
    <cellStyle name="Note 43 3" xfId="37604"/>
    <cellStyle name="Note 43 3 2" xfId="37605"/>
    <cellStyle name="Note 43 3 2 2" xfId="37606"/>
    <cellStyle name="Note 43 3 3" xfId="37607"/>
    <cellStyle name="Note 43 4" xfId="37608"/>
    <cellStyle name="Note 43 5" xfId="37609"/>
    <cellStyle name="Note 44" xfId="37610"/>
    <cellStyle name="Note 44 2" xfId="37611"/>
    <cellStyle name="Note 44 2 2" xfId="37612"/>
    <cellStyle name="Note 44 3" xfId="37613"/>
    <cellStyle name="Note 44 3 2" xfId="37614"/>
    <cellStyle name="Note 44 3 2 2" xfId="37615"/>
    <cellStyle name="Note 44 3 3" xfId="37616"/>
    <cellStyle name="Note 44 4" xfId="37617"/>
    <cellStyle name="Note 44 5" xfId="37618"/>
    <cellStyle name="Note 45" xfId="37619"/>
    <cellStyle name="Note 45 2" xfId="37620"/>
    <cellStyle name="Note 45 2 2" xfId="37621"/>
    <cellStyle name="Note 45 3" xfId="37622"/>
    <cellStyle name="Note 45 3 2" xfId="37623"/>
    <cellStyle name="Note 45 3 2 2" xfId="37624"/>
    <cellStyle name="Note 45 3 3" xfId="37625"/>
    <cellStyle name="Note 45 4" xfId="37626"/>
    <cellStyle name="Note 45 5" xfId="37627"/>
    <cellStyle name="Note 46" xfId="37628"/>
    <cellStyle name="Note 46 2" xfId="37629"/>
    <cellStyle name="Note 46 2 2" xfId="37630"/>
    <cellStyle name="Note 46 3" xfId="37631"/>
    <cellStyle name="Note 46 3 2" xfId="37632"/>
    <cellStyle name="Note 46 3 2 2" xfId="37633"/>
    <cellStyle name="Note 46 3 3" xfId="37634"/>
    <cellStyle name="Note 46 4" xfId="37635"/>
    <cellStyle name="Note 46 5" xfId="37636"/>
    <cellStyle name="Note 47" xfId="37637"/>
    <cellStyle name="Note 47 2" xfId="37638"/>
    <cellStyle name="Note 47 2 2" xfId="37639"/>
    <cellStyle name="Note 47 3" xfId="37640"/>
    <cellStyle name="Note 47 3 2" xfId="37641"/>
    <cellStyle name="Note 47 3 2 2" xfId="37642"/>
    <cellStyle name="Note 47 3 3" xfId="37643"/>
    <cellStyle name="Note 47 4" xfId="37644"/>
    <cellStyle name="Note 47 5" xfId="37645"/>
    <cellStyle name="Note 48" xfId="37646"/>
    <cellStyle name="Note 48 2" xfId="37647"/>
    <cellStyle name="Note 48 2 2" xfId="37648"/>
    <cellStyle name="Note 48 3" xfId="37649"/>
    <cellStyle name="Note 48 3 2" xfId="37650"/>
    <cellStyle name="Note 48 3 2 2" xfId="37651"/>
    <cellStyle name="Note 48 3 3" xfId="37652"/>
    <cellStyle name="Note 48 4" xfId="37653"/>
    <cellStyle name="Note 48 5" xfId="37654"/>
    <cellStyle name="Note 49" xfId="37655"/>
    <cellStyle name="Note 49 2" xfId="37656"/>
    <cellStyle name="Note 49 2 2" xfId="37657"/>
    <cellStyle name="Note 49 3" xfId="37658"/>
    <cellStyle name="Note 49 3 2" xfId="37659"/>
    <cellStyle name="Note 49 3 2 2" xfId="37660"/>
    <cellStyle name="Note 49 3 3" xfId="37661"/>
    <cellStyle name="Note 49 4" xfId="37662"/>
    <cellStyle name="Note 49 5" xfId="37663"/>
    <cellStyle name="Note 5" xfId="37664"/>
    <cellStyle name="Note 5 2" xfId="37665"/>
    <cellStyle name="Note 5 2 2" xfId="37666"/>
    <cellStyle name="Note 5 2 2 2" xfId="37667"/>
    <cellStyle name="Note 5 2 3" xfId="37668"/>
    <cellStyle name="Note 5 2 3 2" xfId="37669"/>
    <cellStyle name="Note 5 2 3 2 2" xfId="37670"/>
    <cellStyle name="Note 5 2 3 3" xfId="37671"/>
    <cellStyle name="Note 5 2 4" xfId="37672"/>
    <cellStyle name="Note 5 2 5" xfId="37673"/>
    <cellStyle name="Note 5 3" xfId="37674"/>
    <cellStyle name="Note 5 3 2" xfId="37675"/>
    <cellStyle name="Note 5 3 2 2" xfId="37676"/>
    <cellStyle name="Note 5 3 3" xfId="37677"/>
    <cellStyle name="Note 5 3 3 2" xfId="37678"/>
    <cellStyle name="Note 5 3 3 2 2" xfId="37679"/>
    <cellStyle name="Note 5 3 3 3" xfId="37680"/>
    <cellStyle name="Note 5 3 4" xfId="37681"/>
    <cellStyle name="Note 5 4" xfId="37682"/>
    <cellStyle name="Note 5 4 2" xfId="37683"/>
    <cellStyle name="Note 5 5" xfId="37684"/>
    <cellStyle name="Note 5 5 2" xfId="37685"/>
    <cellStyle name="Note 5 5 2 2" xfId="37686"/>
    <cellStyle name="Note 5 5 3" xfId="37687"/>
    <cellStyle name="Note 5 6" xfId="37688"/>
    <cellStyle name="Note 5 7" xfId="37689"/>
    <cellStyle name="Note 50" xfId="37690"/>
    <cellStyle name="Note 50 2" xfId="37691"/>
    <cellStyle name="Note 50 2 2" xfId="37692"/>
    <cellStyle name="Note 50 3" xfId="37693"/>
    <cellStyle name="Note 50 3 2" xfId="37694"/>
    <cellStyle name="Note 50 3 2 2" xfId="37695"/>
    <cellStyle name="Note 50 3 3" xfId="37696"/>
    <cellStyle name="Note 50 4" xfId="37697"/>
    <cellStyle name="Note 50 5" xfId="37698"/>
    <cellStyle name="Note 51" xfId="37699"/>
    <cellStyle name="Note 51 2" xfId="37700"/>
    <cellStyle name="Note 51 2 2" xfId="37701"/>
    <cellStyle name="Note 51 3" xfId="37702"/>
    <cellStyle name="Note 51 3 2" xfId="37703"/>
    <cellStyle name="Note 51 3 2 2" xfId="37704"/>
    <cellStyle name="Note 51 3 3" xfId="37705"/>
    <cellStyle name="Note 51 4" xfId="37706"/>
    <cellStyle name="Note 51 5" xfId="37707"/>
    <cellStyle name="Note 52" xfId="37708"/>
    <cellStyle name="Note 52 2" xfId="37709"/>
    <cellStyle name="Note 52 2 2" xfId="37710"/>
    <cellStyle name="Note 52 3" xfId="37711"/>
    <cellStyle name="Note 52 3 2" xfId="37712"/>
    <cellStyle name="Note 52 3 2 2" xfId="37713"/>
    <cellStyle name="Note 52 3 3" xfId="37714"/>
    <cellStyle name="Note 52 4" xfId="37715"/>
    <cellStyle name="Note 52 5" xfId="37716"/>
    <cellStyle name="Note 53" xfId="37717"/>
    <cellStyle name="Note 53 2" xfId="37718"/>
    <cellStyle name="Note 53 2 2" xfId="37719"/>
    <cellStyle name="Note 53 3" xfId="37720"/>
    <cellStyle name="Note 53 3 2" xfId="37721"/>
    <cellStyle name="Note 53 3 2 2" xfId="37722"/>
    <cellStyle name="Note 53 3 3" xfId="37723"/>
    <cellStyle name="Note 53 4" xfId="37724"/>
    <cellStyle name="Note 53 5" xfId="37725"/>
    <cellStyle name="Note 54" xfId="37726"/>
    <cellStyle name="Note 54 2" xfId="37727"/>
    <cellStyle name="Note 54 2 2" xfId="37728"/>
    <cellStyle name="Note 54 3" xfId="37729"/>
    <cellStyle name="Note 54 3 2" xfId="37730"/>
    <cellStyle name="Note 54 3 2 2" xfId="37731"/>
    <cellStyle name="Note 54 3 3" xfId="37732"/>
    <cellStyle name="Note 54 4" xfId="37733"/>
    <cellStyle name="Note 54 5" xfId="37734"/>
    <cellStyle name="Note 55" xfId="37735"/>
    <cellStyle name="Note 55 2" xfId="37736"/>
    <cellStyle name="Note 55 2 2" xfId="37737"/>
    <cellStyle name="Note 55 3" xfId="37738"/>
    <cellStyle name="Note 55 3 2" xfId="37739"/>
    <cellStyle name="Note 55 3 2 2" xfId="37740"/>
    <cellStyle name="Note 55 3 3" xfId="37741"/>
    <cellStyle name="Note 55 4" xfId="37742"/>
    <cellStyle name="Note 55 5" xfId="37743"/>
    <cellStyle name="Note 56" xfId="37744"/>
    <cellStyle name="Note 56 2" xfId="37745"/>
    <cellStyle name="Note 56 2 2" xfId="37746"/>
    <cellStyle name="Note 56 3" xfId="37747"/>
    <cellStyle name="Note 56 3 2" xfId="37748"/>
    <cellStyle name="Note 56 3 2 2" xfId="37749"/>
    <cellStyle name="Note 56 3 3" xfId="37750"/>
    <cellStyle name="Note 56 4" xfId="37751"/>
    <cellStyle name="Note 56 5" xfId="37752"/>
    <cellStyle name="Note 57" xfId="37753"/>
    <cellStyle name="Note 57 2" xfId="37754"/>
    <cellStyle name="Note 57 2 2" xfId="37755"/>
    <cellStyle name="Note 57 3" xfId="37756"/>
    <cellStyle name="Note 57 3 2" xfId="37757"/>
    <cellStyle name="Note 57 3 2 2" xfId="37758"/>
    <cellStyle name="Note 57 3 3" xfId="37759"/>
    <cellStyle name="Note 57 4" xfId="37760"/>
    <cellStyle name="Note 57 5" xfId="37761"/>
    <cellStyle name="Note 58" xfId="37762"/>
    <cellStyle name="Note 58 2" xfId="37763"/>
    <cellStyle name="Note 58 2 2" xfId="37764"/>
    <cellStyle name="Note 58 3" xfId="37765"/>
    <cellStyle name="Note 58 3 2" xfId="37766"/>
    <cellStyle name="Note 58 3 2 2" xfId="37767"/>
    <cellStyle name="Note 58 3 3" xfId="37768"/>
    <cellStyle name="Note 58 4" xfId="37769"/>
    <cellStyle name="Note 58 5" xfId="37770"/>
    <cellStyle name="Note 59" xfId="37771"/>
    <cellStyle name="Note 59 2" xfId="37772"/>
    <cellStyle name="Note 59 2 2" xfId="37773"/>
    <cellStyle name="Note 59 3" xfId="37774"/>
    <cellStyle name="Note 59 3 2" xfId="37775"/>
    <cellStyle name="Note 59 3 2 2" xfId="37776"/>
    <cellStyle name="Note 59 3 3" xfId="37777"/>
    <cellStyle name="Note 59 4" xfId="37778"/>
    <cellStyle name="Note 59 5" xfId="37779"/>
    <cellStyle name="Note 6" xfId="37780"/>
    <cellStyle name="Note 6 2" xfId="37781"/>
    <cellStyle name="Note 6 2 2" xfId="37782"/>
    <cellStyle name="Note 6 2 2 2" xfId="37783"/>
    <cellStyle name="Note 6 2 3" xfId="37784"/>
    <cellStyle name="Note 6 2 3 2" xfId="37785"/>
    <cellStyle name="Note 6 2 3 2 2" xfId="37786"/>
    <cellStyle name="Note 6 2 3 3" xfId="37787"/>
    <cellStyle name="Note 6 2 4" xfId="37788"/>
    <cellStyle name="Note 6 2 5" xfId="37789"/>
    <cellStyle name="Note 6 3" xfId="37790"/>
    <cellStyle name="Note 6 3 2" xfId="37791"/>
    <cellStyle name="Note 6 3 2 2" xfId="37792"/>
    <cellStyle name="Note 6 3 3" xfId="37793"/>
    <cellStyle name="Note 6 3 3 2" xfId="37794"/>
    <cellStyle name="Note 6 3 3 2 2" xfId="37795"/>
    <cellStyle name="Note 6 3 3 3" xfId="37796"/>
    <cellStyle name="Note 6 3 4" xfId="37797"/>
    <cellStyle name="Note 6 4" xfId="37798"/>
    <cellStyle name="Note 6 4 2" xfId="37799"/>
    <cellStyle name="Note 6 5" xfId="37800"/>
    <cellStyle name="Note 6 5 2" xfId="37801"/>
    <cellStyle name="Note 6 5 2 2" xfId="37802"/>
    <cellStyle name="Note 6 5 3" xfId="37803"/>
    <cellStyle name="Note 6 6" xfId="37804"/>
    <cellStyle name="Note 6 7" xfId="37805"/>
    <cellStyle name="Note 60" xfId="37806"/>
    <cellStyle name="Note 60 2" xfId="37807"/>
    <cellStyle name="Note 60 2 2" xfId="37808"/>
    <cellStyle name="Note 60 3" xfId="37809"/>
    <cellStyle name="Note 60 3 2" xfId="37810"/>
    <cellStyle name="Note 60 3 2 2" xfId="37811"/>
    <cellStyle name="Note 60 3 3" xfId="37812"/>
    <cellStyle name="Note 60 4" xfId="37813"/>
    <cellStyle name="Note 60 5" xfId="37814"/>
    <cellStyle name="Note 61" xfId="37815"/>
    <cellStyle name="Note 61 2" xfId="37816"/>
    <cellStyle name="Note 61 2 2" xfId="37817"/>
    <cellStyle name="Note 61 3" xfId="37818"/>
    <cellStyle name="Note 61 3 2" xfId="37819"/>
    <cellStyle name="Note 61 3 2 2" xfId="37820"/>
    <cellStyle name="Note 61 3 3" xfId="37821"/>
    <cellStyle name="Note 61 4" xfId="37822"/>
    <cellStyle name="Note 61 5" xfId="37823"/>
    <cellStyle name="Note 62" xfId="37824"/>
    <cellStyle name="Note 62 2" xfId="37825"/>
    <cellStyle name="Note 62 2 2" xfId="37826"/>
    <cellStyle name="Note 62 3" xfId="37827"/>
    <cellStyle name="Note 62 3 2" xfId="37828"/>
    <cellStyle name="Note 62 3 2 2" xfId="37829"/>
    <cellStyle name="Note 62 3 3" xfId="37830"/>
    <cellStyle name="Note 62 4" xfId="37831"/>
    <cellStyle name="Note 62 5" xfId="37832"/>
    <cellStyle name="Note 63" xfId="37833"/>
    <cellStyle name="Note 63 2" xfId="37834"/>
    <cellStyle name="Note 63 2 2" xfId="37835"/>
    <cellStyle name="Note 63 3" xfId="37836"/>
    <cellStyle name="Note 63 3 2" xfId="37837"/>
    <cellStyle name="Note 63 3 2 2" xfId="37838"/>
    <cellStyle name="Note 63 3 3" xfId="37839"/>
    <cellStyle name="Note 63 4" xfId="37840"/>
    <cellStyle name="Note 63 5" xfId="37841"/>
    <cellStyle name="Note 64" xfId="37842"/>
    <cellStyle name="Note 64 2" xfId="37843"/>
    <cellStyle name="Note 64 2 2" xfId="37844"/>
    <cellStyle name="Note 64 3" xfId="37845"/>
    <cellStyle name="Note 64 3 2" xfId="37846"/>
    <cellStyle name="Note 64 3 2 2" xfId="37847"/>
    <cellStyle name="Note 64 3 3" xfId="37848"/>
    <cellStyle name="Note 64 4" xfId="37849"/>
    <cellStyle name="Note 64 5" xfId="37850"/>
    <cellStyle name="Note 65" xfId="37851"/>
    <cellStyle name="Note 65 2" xfId="37852"/>
    <cellStyle name="Note 65 2 2" xfId="37853"/>
    <cellStyle name="Note 65 3" xfId="37854"/>
    <cellStyle name="Note 65 3 2" xfId="37855"/>
    <cellStyle name="Note 65 3 2 2" xfId="37856"/>
    <cellStyle name="Note 65 3 3" xfId="37857"/>
    <cellStyle name="Note 65 4" xfId="37858"/>
    <cellStyle name="Note 65 5" xfId="37859"/>
    <cellStyle name="Note 66" xfId="37860"/>
    <cellStyle name="Note 66 2" xfId="37861"/>
    <cellStyle name="Note 66 2 2" xfId="37862"/>
    <cellStyle name="Note 66 3" xfId="37863"/>
    <cellStyle name="Note 66 3 2" xfId="37864"/>
    <cellStyle name="Note 66 3 2 2" xfId="37865"/>
    <cellStyle name="Note 66 3 3" xfId="37866"/>
    <cellStyle name="Note 66 4" xfId="37867"/>
    <cellStyle name="Note 66 5" xfId="37868"/>
    <cellStyle name="Note 67" xfId="37869"/>
    <cellStyle name="Note 67 2" xfId="37870"/>
    <cellStyle name="Note 67 2 2" xfId="37871"/>
    <cellStyle name="Note 67 3" xfId="37872"/>
    <cellStyle name="Note 67 3 2" xfId="37873"/>
    <cellStyle name="Note 67 3 2 2" xfId="37874"/>
    <cellStyle name="Note 67 3 3" xfId="37875"/>
    <cellStyle name="Note 67 4" xfId="37876"/>
    <cellStyle name="Note 67 5" xfId="37877"/>
    <cellStyle name="Note 68" xfId="37878"/>
    <cellStyle name="Note 68 2" xfId="37879"/>
    <cellStyle name="Note 68 2 2" xfId="37880"/>
    <cellStyle name="Note 68 3" xfId="37881"/>
    <cellStyle name="Note 68 3 2" xfId="37882"/>
    <cellStyle name="Note 68 3 2 2" xfId="37883"/>
    <cellStyle name="Note 68 3 3" xfId="37884"/>
    <cellStyle name="Note 68 4" xfId="37885"/>
    <cellStyle name="Note 68 5" xfId="37886"/>
    <cellStyle name="Note 69" xfId="37887"/>
    <cellStyle name="Note 69 2" xfId="37888"/>
    <cellStyle name="Note 69 2 2" xfId="37889"/>
    <cellStyle name="Note 69 3" xfId="37890"/>
    <cellStyle name="Note 69 3 2" xfId="37891"/>
    <cellStyle name="Note 69 3 2 2" xfId="37892"/>
    <cellStyle name="Note 69 3 3" xfId="37893"/>
    <cellStyle name="Note 69 4" xfId="37894"/>
    <cellStyle name="Note 69 5" xfId="37895"/>
    <cellStyle name="Note 7" xfId="37896"/>
    <cellStyle name="Note 7 2" xfId="37897"/>
    <cellStyle name="Note 7 2 2" xfId="37898"/>
    <cellStyle name="Note 7 2 2 2" xfId="37899"/>
    <cellStyle name="Note 7 2 3" xfId="37900"/>
    <cellStyle name="Note 7 2 3 2" xfId="37901"/>
    <cellStyle name="Note 7 2 3 2 2" xfId="37902"/>
    <cellStyle name="Note 7 2 3 3" xfId="37903"/>
    <cellStyle name="Note 7 2 4" xfId="37904"/>
    <cellStyle name="Note 7 3" xfId="37905"/>
    <cellStyle name="Note 7 3 2" xfId="37906"/>
    <cellStyle name="Note 7 3 2 2" xfId="37907"/>
    <cellStyle name="Note 7 3 2 2 2" xfId="37908"/>
    <cellStyle name="Note 7 3 2 3" xfId="37909"/>
    <cellStyle name="Note 7 3 3" xfId="37910"/>
    <cellStyle name="Note 7 3 3 2" xfId="37911"/>
    <cellStyle name="Note 7 3 4" xfId="37912"/>
    <cellStyle name="Note 7 4" xfId="37913"/>
    <cellStyle name="Note 7 4 2" xfId="37914"/>
    <cellStyle name="Note 7 4 2 2" xfId="37915"/>
    <cellStyle name="Note 7 4 3" xfId="37916"/>
    <cellStyle name="Note 7 5" xfId="37917"/>
    <cellStyle name="Note 7 5 2" xfId="37918"/>
    <cellStyle name="Note 7 5 2 2" xfId="37919"/>
    <cellStyle name="Note 7 5 3" xfId="37920"/>
    <cellStyle name="Note 7 6" xfId="37921"/>
    <cellStyle name="Note 7 6 2" xfId="37922"/>
    <cellStyle name="Note 7 7" xfId="37923"/>
    <cellStyle name="Note 7 8" xfId="37924"/>
    <cellStyle name="Note 70" xfId="37925"/>
    <cellStyle name="Note 70 2" xfId="37926"/>
    <cellStyle name="Note 70 2 2" xfId="37927"/>
    <cellStyle name="Note 70 3" xfId="37928"/>
    <cellStyle name="Note 70 3 2" xfId="37929"/>
    <cellStyle name="Note 70 3 2 2" xfId="37930"/>
    <cellStyle name="Note 70 3 3" xfId="37931"/>
    <cellStyle name="Note 70 4" xfId="37932"/>
    <cellStyle name="Note 70 5" xfId="37933"/>
    <cellStyle name="Note 71" xfId="37934"/>
    <cellStyle name="Note 71 2" xfId="37935"/>
    <cellStyle name="Note 71 2 2" xfId="37936"/>
    <cellStyle name="Note 71 3" xfId="37937"/>
    <cellStyle name="Note 71 3 2" xfId="37938"/>
    <cellStyle name="Note 71 3 2 2" xfId="37939"/>
    <cellStyle name="Note 71 3 3" xfId="37940"/>
    <cellStyle name="Note 71 4" xfId="37941"/>
    <cellStyle name="Note 71 5" xfId="37942"/>
    <cellStyle name="Note 72" xfId="37943"/>
    <cellStyle name="Note 72 2" xfId="37944"/>
    <cellStyle name="Note 72 2 2" xfId="37945"/>
    <cellStyle name="Note 72 3" xfId="37946"/>
    <cellStyle name="Note 72 3 2" xfId="37947"/>
    <cellStyle name="Note 72 3 2 2" xfId="37948"/>
    <cellStyle name="Note 72 3 3" xfId="37949"/>
    <cellStyle name="Note 72 4" xfId="37950"/>
    <cellStyle name="Note 72 5" xfId="37951"/>
    <cellStyle name="Note 73" xfId="37952"/>
    <cellStyle name="Note 73 2" xfId="37953"/>
    <cellStyle name="Note 73 2 2" xfId="37954"/>
    <cellStyle name="Note 73 3" xfId="37955"/>
    <cellStyle name="Note 73 3 2" xfId="37956"/>
    <cellStyle name="Note 73 3 2 2" xfId="37957"/>
    <cellStyle name="Note 73 3 3" xfId="37958"/>
    <cellStyle name="Note 73 4" xfId="37959"/>
    <cellStyle name="Note 73 5" xfId="37960"/>
    <cellStyle name="Note 74" xfId="37961"/>
    <cellStyle name="Note 74 2" xfId="37962"/>
    <cellStyle name="Note 74 2 2" xfId="37963"/>
    <cellStyle name="Note 74 3" xfId="37964"/>
    <cellStyle name="Note 74 3 2" xfId="37965"/>
    <cellStyle name="Note 74 3 2 2" xfId="37966"/>
    <cellStyle name="Note 74 3 3" xfId="37967"/>
    <cellStyle name="Note 74 4" xfId="37968"/>
    <cellStyle name="Note 74 5" xfId="37969"/>
    <cellStyle name="Note 75" xfId="37970"/>
    <cellStyle name="Note 75 2" xfId="37971"/>
    <cellStyle name="Note 75 2 2" xfId="37972"/>
    <cellStyle name="Note 75 3" xfId="37973"/>
    <cellStyle name="Note 75 3 2" xfId="37974"/>
    <cellStyle name="Note 75 3 2 2" xfId="37975"/>
    <cellStyle name="Note 75 3 3" xfId="37976"/>
    <cellStyle name="Note 75 4" xfId="37977"/>
    <cellStyle name="Note 75 5" xfId="37978"/>
    <cellStyle name="Note 76" xfId="37979"/>
    <cellStyle name="Note 76 2" xfId="37980"/>
    <cellStyle name="Note 76 2 2" xfId="37981"/>
    <cellStyle name="Note 76 3" xfId="37982"/>
    <cellStyle name="Note 76 3 2" xfId="37983"/>
    <cellStyle name="Note 76 3 2 2" xfId="37984"/>
    <cellStyle name="Note 76 3 3" xfId="37985"/>
    <cellStyle name="Note 76 4" xfId="37986"/>
    <cellStyle name="Note 76 5" xfId="37987"/>
    <cellStyle name="Note 77" xfId="37988"/>
    <cellStyle name="Note 77 2" xfId="37989"/>
    <cellStyle name="Note 77 2 2" xfId="37990"/>
    <cellStyle name="Note 77 3" xfId="37991"/>
    <cellStyle name="Note 77 3 2" xfId="37992"/>
    <cellStyle name="Note 77 3 2 2" xfId="37993"/>
    <cellStyle name="Note 77 3 3" xfId="37994"/>
    <cellStyle name="Note 77 4" xfId="37995"/>
    <cellStyle name="Note 77 5" xfId="37996"/>
    <cellStyle name="Note 78" xfId="37997"/>
    <cellStyle name="Note 78 2" xfId="37998"/>
    <cellStyle name="Note 78 2 2" xfId="37999"/>
    <cellStyle name="Note 78 3" xfId="38000"/>
    <cellStyle name="Note 78 3 2" xfId="38001"/>
    <cellStyle name="Note 78 3 2 2" xfId="38002"/>
    <cellStyle name="Note 78 3 3" xfId="38003"/>
    <cellStyle name="Note 78 4" xfId="38004"/>
    <cellStyle name="Note 78 5" xfId="38005"/>
    <cellStyle name="Note 79" xfId="38006"/>
    <cellStyle name="Note 79 2" xfId="38007"/>
    <cellStyle name="Note 79 2 2" xfId="38008"/>
    <cellStyle name="Note 79 3" xfId="38009"/>
    <cellStyle name="Note 79 3 2" xfId="38010"/>
    <cellStyle name="Note 79 3 2 2" xfId="38011"/>
    <cellStyle name="Note 79 3 3" xfId="38012"/>
    <cellStyle name="Note 79 4" xfId="38013"/>
    <cellStyle name="Note 79 5" xfId="38014"/>
    <cellStyle name="Note 8" xfId="38015"/>
    <cellStyle name="Note 8 2" xfId="38016"/>
    <cellStyle name="Note 8 2 2" xfId="38017"/>
    <cellStyle name="Note 8 3" xfId="38018"/>
    <cellStyle name="Note 8 3 2" xfId="38019"/>
    <cellStyle name="Note 8 3 2 2" xfId="38020"/>
    <cellStyle name="Note 8 3 3" xfId="38021"/>
    <cellStyle name="Note 8 4" xfId="38022"/>
    <cellStyle name="Note 8 5" xfId="38023"/>
    <cellStyle name="Note 80" xfId="38024"/>
    <cellStyle name="Note 80 2" xfId="38025"/>
    <cellStyle name="Note 80 2 2" xfId="38026"/>
    <cellStyle name="Note 80 3" xfId="38027"/>
    <cellStyle name="Note 80 3 2" xfId="38028"/>
    <cellStyle name="Note 80 3 2 2" xfId="38029"/>
    <cellStyle name="Note 80 3 3" xfId="38030"/>
    <cellStyle name="Note 80 4" xfId="38031"/>
    <cellStyle name="Note 80 5" xfId="38032"/>
    <cellStyle name="Note 81" xfId="38033"/>
    <cellStyle name="Note 81 2" xfId="38034"/>
    <cellStyle name="Note 81 2 2" xfId="38035"/>
    <cellStyle name="Note 81 3" xfId="38036"/>
    <cellStyle name="Note 81 3 2" xfId="38037"/>
    <cellStyle name="Note 81 3 2 2" xfId="38038"/>
    <cellStyle name="Note 81 3 3" xfId="38039"/>
    <cellStyle name="Note 81 4" xfId="38040"/>
    <cellStyle name="Note 81 5" xfId="38041"/>
    <cellStyle name="Note 82" xfId="38042"/>
    <cellStyle name="Note 82 2" xfId="38043"/>
    <cellStyle name="Note 82 2 2" xfId="38044"/>
    <cellStyle name="Note 82 3" xfId="38045"/>
    <cellStyle name="Note 82 3 2" xfId="38046"/>
    <cellStyle name="Note 82 3 2 2" xfId="38047"/>
    <cellStyle name="Note 82 3 3" xfId="38048"/>
    <cellStyle name="Note 82 4" xfId="38049"/>
    <cellStyle name="Note 82 5" xfId="38050"/>
    <cellStyle name="Note 83" xfId="38051"/>
    <cellStyle name="Note 83 2" xfId="38052"/>
    <cellStyle name="Note 83 2 2" xfId="38053"/>
    <cellStyle name="Note 83 3" xfId="38054"/>
    <cellStyle name="Note 83 3 2" xfId="38055"/>
    <cellStyle name="Note 83 3 2 2" xfId="38056"/>
    <cellStyle name="Note 83 3 3" xfId="38057"/>
    <cellStyle name="Note 83 4" xfId="38058"/>
    <cellStyle name="Note 83 5" xfId="38059"/>
    <cellStyle name="Note 84" xfId="38060"/>
    <cellStyle name="Note 84 2" xfId="38061"/>
    <cellStyle name="Note 84 2 2" xfId="38062"/>
    <cellStyle name="Note 84 3" xfId="38063"/>
    <cellStyle name="Note 84 3 2" xfId="38064"/>
    <cellStyle name="Note 84 3 2 2" xfId="38065"/>
    <cellStyle name="Note 84 3 3" xfId="38066"/>
    <cellStyle name="Note 84 4" xfId="38067"/>
    <cellStyle name="Note 84 5" xfId="38068"/>
    <cellStyle name="Note 85" xfId="38069"/>
    <cellStyle name="Note 85 2" xfId="38070"/>
    <cellStyle name="Note 85 2 2" xfId="38071"/>
    <cellStyle name="Note 85 3" xfId="38072"/>
    <cellStyle name="Note 85 3 2" xfId="38073"/>
    <cellStyle name="Note 85 3 2 2" xfId="38074"/>
    <cellStyle name="Note 85 3 3" xfId="38075"/>
    <cellStyle name="Note 85 4" xfId="38076"/>
    <cellStyle name="Note 85 5" xfId="38077"/>
    <cellStyle name="Note 86" xfId="38078"/>
    <cellStyle name="Note 86 2" xfId="38079"/>
    <cellStyle name="Note 86 2 2" xfId="38080"/>
    <cellStyle name="Note 86 3" xfId="38081"/>
    <cellStyle name="Note 86 3 2" xfId="38082"/>
    <cellStyle name="Note 86 3 2 2" xfId="38083"/>
    <cellStyle name="Note 86 3 3" xfId="38084"/>
    <cellStyle name="Note 86 4" xfId="38085"/>
    <cellStyle name="Note 86 5" xfId="38086"/>
    <cellStyle name="Note 87" xfId="38087"/>
    <cellStyle name="Note 87 2" xfId="38088"/>
    <cellStyle name="Note 87 2 2" xfId="38089"/>
    <cellStyle name="Note 87 3" xfId="38090"/>
    <cellStyle name="Note 87 3 2" xfId="38091"/>
    <cellStyle name="Note 87 3 2 2" xfId="38092"/>
    <cellStyle name="Note 87 3 3" xfId="38093"/>
    <cellStyle name="Note 87 4" xfId="38094"/>
    <cellStyle name="Note 87 5" xfId="38095"/>
    <cellStyle name="Note 88" xfId="38096"/>
    <cellStyle name="Note 88 2" xfId="38097"/>
    <cellStyle name="Note 88 2 2" xfId="38098"/>
    <cellStyle name="Note 88 3" xfId="38099"/>
    <cellStyle name="Note 88 3 2" xfId="38100"/>
    <cellStyle name="Note 88 3 2 2" xfId="38101"/>
    <cellStyle name="Note 88 3 3" xfId="38102"/>
    <cellStyle name="Note 88 4" xfId="38103"/>
    <cellStyle name="Note 88 5" xfId="38104"/>
    <cellStyle name="Note 89" xfId="38105"/>
    <cellStyle name="Note 89 2" xfId="38106"/>
    <cellStyle name="Note 89 2 2" xfId="38107"/>
    <cellStyle name="Note 89 3" xfId="38108"/>
    <cellStyle name="Note 89 3 2" xfId="38109"/>
    <cellStyle name="Note 89 3 2 2" xfId="38110"/>
    <cellStyle name="Note 89 3 3" xfId="38111"/>
    <cellStyle name="Note 89 4" xfId="38112"/>
    <cellStyle name="Note 89 5" xfId="38113"/>
    <cellStyle name="Note 9" xfId="38114"/>
    <cellStyle name="Note 9 2" xfId="38115"/>
    <cellStyle name="Note 9 2 2" xfId="38116"/>
    <cellStyle name="Note 9 3" xfId="38117"/>
    <cellStyle name="Note 9 3 2" xfId="38118"/>
    <cellStyle name="Note 9 3 2 2" xfId="38119"/>
    <cellStyle name="Note 9 3 3" xfId="38120"/>
    <cellStyle name="Note 9 4" xfId="38121"/>
    <cellStyle name="Note 9 5" xfId="38122"/>
    <cellStyle name="Note 90" xfId="38123"/>
    <cellStyle name="Note 90 2" xfId="38124"/>
    <cellStyle name="Note 90 2 2" xfId="38125"/>
    <cellStyle name="Note 90 3" xfId="38126"/>
    <cellStyle name="Note 90 3 2" xfId="38127"/>
    <cellStyle name="Note 90 3 2 2" xfId="38128"/>
    <cellStyle name="Note 90 3 3" xfId="38129"/>
    <cellStyle name="Note 90 4" xfId="38130"/>
    <cellStyle name="Note 90 5" xfId="38131"/>
    <cellStyle name="Note 91" xfId="38132"/>
    <cellStyle name="Note 91 2" xfId="38133"/>
    <cellStyle name="Note 91 2 2" xfId="38134"/>
    <cellStyle name="Note 91 3" xfId="38135"/>
    <cellStyle name="Note 91 3 2" xfId="38136"/>
    <cellStyle name="Note 91 3 2 2" xfId="38137"/>
    <cellStyle name="Note 91 3 3" xfId="38138"/>
    <cellStyle name="Note 91 4" xfId="38139"/>
    <cellStyle name="Note 91 5" xfId="38140"/>
    <cellStyle name="Note 92" xfId="38141"/>
    <cellStyle name="Note 92 2" xfId="38142"/>
    <cellStyle name="Note 92 2 2" xfId="38143"/>
    <cellStyle name="Note 92 3" xfId="38144"/>
    <cellStyle name="Note 92 3 2" xfId="38145"/>
    <cellStyle name="Note 92 3 2 2" xfId="38146"/>
    <cellStyle name="Note 92 3 3" xfId="38147"/>
    <cellStyle name="Note 92 4" xfId="38148"/>
    <cellStyle name="Note 92 5" xfId="38149"/>
    <cellStyle name="Note 93" xfId="38150"/>
    <cellStyle name="Note 93 2" xfId="38151"/>
    <cellStyle name="Note 93 2 2" xfId="38152"/>
    <cellStyle name="Note 93 3" xfId="38153"/>
    <cellStyle name="Note 93 3 2" xfId="38154"/>
    <cellStyle name="Note 93 3 2 2" xfId="38155"/>
    <cellStyle name="Note 93 3 3" xfId="38156"/>
    <cellStyle name="Note 93 4" xfId="38157"/>
    <cellStyle name="Note 93 5" xfId="38158"/>
    <cellStyle name="Note 94" xfId="38159"/>
    <cellStyle name="Note 94 2" xfId="38160"/>
    <cellStyle name="Note 94 2 2" xfId="38161"/>
    <cellStyle name="Note 94 3" xfId="38162"/>
    <cellStyle name="Note 94 3 2" xfId="38163"/>
    <cellStyle name="Note 94 3 2 2" xfId="38164"/>
    <cellStyle name="Note 94 3 3" xfId="38165"/>
    <cellStyle name="Note 94 4" xfId="38166"/>
    <cellStyle name="Note 94 5" xfId="38167"/>
    <cellStyle name="Note 95" xfId="38168"/>
    <cellStyle name="Note 95 2" xfId="38169"/>
    <cellStyle name="Note 95 2 2" xfId="38170"/>
    <cellStyle name="Note 95 3" xfId="38171"/>
    <cellStyle name="Note 95 3 2" xfId="38172"/>
    <cellStyle name="Note 95 3 2 2" xfId="38173"/>
    <cellStyle name="Note 95 3 3" xfId="38174"/>
    <cellStyle name="Note 95 4" xfId="38175"/>
    <cellStyle name="Note 95 5" xfId="38176"/>
    <cellStyle name="Note 96" xfId="38177"/>
    <cellStyle name="Note 96 2" xfId="38178"/>
    <cellStyle name="Note 96 2 2" xfId="38179"/>
    <cellStyle name="Note 96 3" xfId="38180"/>
    <cellStyle name="Note 96 3 2" xfId="38181"/>
    <cellStyle name="Note 96 3 2 2" xfId="38182"/>
    <cellStyle name="Note 96 3 3" xfId="38183"/>
    <cellStyle name="Note 96 4" xfId="38184"/>
    <cellStyle name="Note 96 5" xfId="38185"/>
    <cellStyle name="Note 97" xfId="38186"/>
    <cellStyle name="Note 97 2" xfId="38187"/>
    <cellStyle name="Note 97 2 2" xfId="38188"/>
    <cellStyle name="Note 97 3" xfId="38189"/>
    <cellStyle name="Note 97 3 2" xfId="38190"/>
    <cellStyle name="Note 97 3 2 2" xfId="38191"/>
    <cellStyle name="Note 97 3 3" xfId="38192"/>
    <cellStyle name="Note 97 4" xfId="38193"/>
    <cellStyle name="Note 97 5" xfId="38194"/>
    <cellStyle name="Note 98" xfId="38195"/>
    <cellStyle name="Note 98 2" xfId="38196"/>
    <cellStyle name="Note 98 2 2" xfId="38197"/>
    <cellStyle name="Note 98 3" xfId="38198"/>
    <cellStyle name="Note 98 3 2" xfId="38199"/>
    <cellStyle name="Note 98 3 2 2" xfId="38200"/>
    <cellStyle name="Note 98 3 3" xfId="38201"/>
    <cellStyle name="Note 98 4" xfId="38202"/>
    <cellStyle name="Note 98 5" xfId="38203"/>
    <cellStyle name="Note 99" xfId="38204"/>
    <cellStyle name="Note 99 2" xfId="38205"/>
    <cellStyle name="Note 99 2 2" xfId="38206"/>
    <cellStyle name="Note 99 3" xfId="38207"/>
    <cellStyle name="Note 99 3 2" xfId="38208"/>
    <cellStyle name="Note 99 3 2 2" xfId="38209"/>
    <cellStyle name="Note 99 3 3" xfId="38210"/>
    <cellStyle name="Note 99 4" xfId="38211"/>
    <cellStyle name="Note 99 5" xfId="38212"/>
    <cellStyle name="Notes" xfId="38213"/>
    <cellStyle name="Notes 2" xfId="38214"/>
    <cellStyle name="Notes 2 2" xfId="38215"/>
    <cellStyle name="Notes 2 2 2" xfId="38216"/>
    <cellStyle name="Notes 2 2 2 2" xfId="38217"/>
    <cellStyle name="Notes 2 2 2 2 2" xfId="38218"/>
    <cellStyle name="Notes 2 2 2 3" xfId="38219"/>
    <cellStyle name="Notes 2 2 3" xfId="38220"/>
    <cellStyle name="Notes 2 2 4" xfId="38221"/>
    <cellStyle name="Notes 2 3" xfId="38222"/>
    <cellStyle name="Notes 2 3 2" xfId="38223"/>
    <cellStyle name="Notes 2 3 2 2" xfId="38224"/>
    <cellStyle name="Notes 2 3 3" xfId="38225"/>
    <cellStyle name="Notes 2 3 3 2" xfId="38226"/>
    <cellStyle name="Notes 2 3 3 2 2" xfId="38227"/>
    <cellStyle name="Notes 2 3 3 3" xfId="38228"/>
    <cellStyle name="Notes 2 3 4" xfId="38229"/>
    <cellStyle name="Notes 2 4" xfId="38230"/>
    <cellStyle name="Notes 2 4 2" xfId="38231"/>
    <cellStyle name="Notes 2 4 2 2" xfId="38232"/>
    <cellStyle name="Notes 2 4 3" xfId="38233"/>
    <cellStyle name="Notes 2 5" xfId="38234"/>
    <cellStyle name="Notes 2 6" xfId="38235"/>
    <cellStyle name="Notes 3" xfId="38236"/>
    <cellStyle name="Notes 3 2" xfId="38237"/>
    <cellStyle name="Notes 3 2 2" xfId="38238"/>
    <cellStyle name="Notes 3 3" xfId="38239"/>
    <cellStyle name="Notes 3 3 2" xfId="38240"/>
    <cellStyle name="Notes 3 3 2 2" xfId="38241"/>
    <cellStyle name="Notes 3 3 3" xfId="38242"/>
    <cellStyle name="Notes 3 4" xfId="38243"/>
    <cellStyle name="Notes 4" xfId="38244"/>
    <cellStyle name="Notes 4 2" xfId="38245"/>
    <cellStyle name="Notes 5" xfId="38246"/>
    <cellStyle name="Notes 5 2" xfId="38247"/>
    <cellStyle name="Notes 5 2 2" xfId="38248"/>
    <cellStyle name="Notes 5 3" xfId="38249"/>
    <cellStyle name="Notes 6" xfId="38250"/>
    <cellStyle name="Notes 7" xfId="38251"/>
    <cellStyle name="Number [0.0]" xfId="38252"/>
    <cellStyle name="Number [0.0] 2" xfId="38253"/>
    <cellStyle name="Number [0.0] 2 2" xfId="38254"/>
    <cellStyle name="Number [0.0] 3" xfId="38255"/>
    <cellStyle name="Number [0.0] 3 2" xfId="38256"/>
    <cellStyle name="Number [0.0] 3 2 2" xfId="38257"/>
    <cellStyle name="Number [0.0] 3 3" xfId="38258"/>
    <cellStyle name="Number [0.0] 4" xfId="38259"/>
    <cellStyle name="Number [0.0] 5" xfId="38260"/>
    <cellStyle name="Number [0.00]" xfId="38261"/>
    <cellStyle name="Number [0.00] 2" xfId="38262"/>
    <cellStyle name="Number [0.00] 2 2" xfId="38263"/>
    <cellStyle name="Number [0.00] 3" xfId="38264"/>
    <cellStyle name="Number [0.00] 3 2" xfId="38265"/>
    <cellStyle name="Number [0.00] 3 2 2" xfId="38266"/>
    <cellStyle name="Number [0.00] 3 3" xfId="38267"/>
    <cellStyle name="Number [0.00] 4" xfId="38268"/>
    <cellStyle name="Number [0.00] 5" xfId="38269"/>
    <cellStyle name="Number [0]" xfId="38270"/>
    <cellStyle name="Number [0] 2" xfId="38271"/>
    <cellStyle name="Number [0] 2 2" xfId="38272"/>
    <cellStyle name="Number [0] 3" xfId="38273"/>
    <cellStyle name="Number [0] 3 2" xfId="38274"/>
    <cellStyle name="Number [0] 3 2 2" xfId="38275"/>
    <cellStyle name="Number [0] 3 3" xfId="38276"/>
    <cellStyle name="Number [0] 4" xfId="38277"/>
    <cellStyle name="Number [0] 5" xfId="38278"/>
    <cellStyle name="Output 10" xfId="38279"/>
    <cellStyle name="Output 10 2" xfId="38280"/>
    <cellStyle name="Output 11" xfId="38281"/>
    <cellStyle name="Output 12" xfId="38282"/>
    <cellStyle name="Output 13" xfId="38283"/>
    <cellStyle name="Output 2" xfId="38284"/>
    <cellStyle name="Output 2 10" xfId="38285"/>
    <cellStyle name="Output 2 11" xfId="38286"/>
    <cellStyle name="Output 2 12" xfId="38287"/>
    <cellStyle name="Output 2 13" xfId="38288"/>
    <cellStyle name="Output 2 14" xfId="38289"/>
    <cellStyle name="Output 2 15" xfId="38290"/>
    <cellStyle name="Output 2 16" xfId="38291"/>
    <cellStyle name="Output 2 17" xfId="38292"/>
    <cellStyle name="Output 2 18" xfId="38293"/>
    <cellStyle name="Output 2 19" xfId="38294"/>
    <cellStyle name="Output 2 2" xfId="38295"/>
    <cellStyle name="Output 2 2 2" xfId="38296"/>
    <cellStyle name="Output 2 2 2 2" xfId="38297"/>
    <cellStyle name="Output 2 2 2 2 2" xfId="38298"/>
    <cellStyle name="Output 2 2 2 3" xfId="38299"/>
    <cellStyle name="Output 2 2 2 3 2" xfId="38300"/>
    <cellStyle name="Output 2 2 2 3 2 2" xfId="38301"/>
    <cellStyle name="Output 2 2 2 3 3" xfId="38302"/>
    <cellStyle name="Output 2 2 2 4" xfId="38303"/>
    <cellStyle name="Output 2 2 2 5" xfId="38304"/>
    <cellStyle name="Output 2 2 3" xfId="38305"/>
    <cellStyle name="Output 2 2 3 2" xfId="38306"/>
    <cellStyle name="Output 2 2 3 2 2" xfId="38307"/>
    <cellStyle name="Output 2 2 3 2 2 2" xfId="38308"/>
    <cellStyle name="Output 2 2 3 2 3" xfId="38309"/>
    <cellStyle name="Output 2 2 3 3" xfId="38310"/>
    <cellStyle name="Output 2 2 4" xfId="38311"/>
    <cellStyle name="Output 2 2 4 2" xfId="38312"/>
    <cellStyle name="Output 2 2 5" xfId="38313"/>
    <cellStyle name="Output 2 2 5 2" xfId="38314"/>
    <cellStyle name="Output 2 2 5 2 2" xfId="38315"/>
    <cellStyle name="Output 2 2 5 3" xfId="38316"/>
    <cellStyle name="Output 2 2 6" xfId="38317"/>
    <cellStyle name="Output 2 2 7" xfId="38318"/>
    <cellStyle name="Output 2 20" xfId="38319"/>
    <cellStyle name="Output 2 21" xfId="38320"/>
    <cellStyle name="Output 2 22" xfId="38321"/>
    <cellStyle name="Output 2 23" xfId="38322"/>
    <cellStyle name="Output 2 24" xfId="38323"/>
    <cellStyle name="Output 2 25" xfId="38324"/>
    <cellStyle name="Output 2 26" xfId="38325"/>
    <cellStyle name="Output 2 27" xfId="38326"/>
    <cellStyle name="Output 2 28" xfId="38327"/>
    <cellStyle name="Output 2 29" xfId="38328"/>
    <cellStyle name="Output 2 3" xfId="38329"/>
    <cellStyle name="Output 2 3 2" xfId="38330"/>
    <cellStyle name="Output 2 3 2 2" xfId="38331"/>
    <cellStyle name="Output 2 3 2 2 2" xfId="38332"/>
    <cellStyle name="Output 2 3 2 2 2 2" xfId="38333"/>
    <cellStyle name="Output 2 3 2 2 3" xfId="38334"/>
    <cellStyle name="Output 2 3 2 3" xfId="38335"/>
    <cellStyle name="Output 2 3 2 4" xfId="38336"/>
    <cellStyle name="Output 2 3 3" xfId="38337"/>
    <cellStyle name="Output 2 3 3 2" xfId="38338"/>
    <cellStyle name="Output 2 3 3 2 2" xfId="38339"/>
    <cellStyle name="Output 2 3 3 2 2 2" xfId="38340"/>
    <cellStyle name="Output 2 3 3 2 3" xfId="38341"/>
    <cellStyle name="Output 2 3 3 3" xfId="38342"/>
    <cellStyle name="Output 2 3 4" xfId="38343"/>
    <cellStyle name="Output 2 3 4 2" xfId="38344"/>
    <cellStyle name="Output 2 3 4 2 2" xfId="38345"/>
    <cellStyle name="Output 2 3 4 3" xfId="38346"/>
    <cellStyle name="Output 2 3 5" xfId="38347"/>
    <cellStyle name="Output 2 3 6" xfId="38348"/>
    <cellStyle name="Output 2 30" xfId="38349"/>
    <cellStyle name="Output 2 31" xfId="38350"/>
    <cellStyle name="Output 2 32" xfId="38351"/>
    <cellStyle name="Output 2 33" xfId="38352"/>
    <cellStyle name="Output 2 34" xfId="38353"/>
    <cellStyle name="Output 2 35" xfId="38354"/>
    <cellStyle name="Output 2 36" xfId="38355"/>
    <cellStyle name="Output 2 37" xfId="38356"/>
    <cellStyle name="Output 2 38" xfId="38357"/>
    <cellStyle name="Output 2 39" xfId="38358"/>
    <cellStyle name="Output 2 4" xfId="38359"/>
    <cellStyle name="Output 2 4 2" xfId="38360"/>
    <cellStyle name="Output 2 4 2 2" xfId="38361"/>
    <cellStyle name="Output 2 4 3" xfId="38362"/>
    <cellStyle name="Output 2 4 3 2" xfId="38363"/>
    <cellStyle name="Output 2 4 3 2 2" xfId="38364"/>
    <cellStyle name="Output 2 4 3 3" xfId="38365"/>
    <cellStyle name="Output 2 4 4" xfId="38366"/>
    <cellStyle name="Output 2 4 5" xfId="38367"/>
    <cellStyle name="Output 2 40" xfId="38368"/>
    <cellStyle name="Output 2 41" xfId="38369"/>
    <cellStyle name="Output 2 42" xfId="38370"/>
    <cellStyle name="Output 2 43" xfId="38371"/>
    <cellStyle name="Output 2 5" xfId="38372"/>
    <cellStyle name="Output 2 5 2" xfId="38373"/>
    <cellStyle name="Output 2 5 2 2" xfId="38374"/>
    <cellStyle name="Output 2 5 2 2 2" xfId="38375"/>
    <cellStyle name="Output 2 5 2 3" xfId="38376"/>
    <cellStyle name="Output 2 5 3" xfId="38377"/>
    <cellStyle name="Output 2 5 4" xfId="38378"/>
    <cellStyle name="Output 2 6" xfId="38379"/>
    <cellStyle name="Output 2 6 2" xfId="38380"/>
    <cellStyle name="Output 2 6 3" xfId="38381"/>
    <cellStyle name="Output 2 7" xfId="38382"/>
    <cellStyle name="Output 2 7 2" xfId="38383"/>
    <cellStyle name="Output 2 7 2 2" xfId="38384"/>
    <cellStyle name="Output 2 7 3" xfId="38385"/>
    <cellStyle name="Output 2 7 4" xfId="38386"/>
    <cellStyle name="Output 2 8" xfId="38387"/>
    <cellStyle name="Output 2 8 2" xfId="38388"/>
    <cellStyle name="Output 2 9" xfId="38389"/>
    <cellStyle name="Output 3" xfId="38390"/>
    <cellStyle name="Output 3 10" xfId="38391"/>
    <cellStyle name="Output 3 11" xfId="38392"/>
    <cellStyle name="Output 3 12" xfId="38393"/>
    <cellStyle name="Output 3 13" xfId="38394"/>
    <cellStyle name="Output 3 14" xfId="38395"/>
    <cellStyle name="Output 3 15" xfId="38396"/>
    <cellStyle name="Output 3 16" xfId="38397"/>
    <cellStyle name="Output 3 17" xfId="38398"/>
    <cellStyle name="Output 3 18" xfId="38399"/>
    <cellStyle name="Output 3 19" xfId="38400"/>
    <cellStyle name="Output 3 2" xfId="38401"/>
    <cellStyle name="Output 3 2 2" xfId="38402"/>
    <cellStyle name="Output 3 2 2 2" xfId="38403"/>
    <cellStyle name="Output 3 2 2 2 2" xfId="38404"/>
    <cellStyle name="Output 3 2 2 3" xfId="38405"/>
    <cellStyle name="Output 3 2 2 3 2" xfId="38406"/>
    <cellStyle name="Output 3 2 2 3 2 2" xfId="38407"/>
    <cellStyle name="Output 3 2 2 3 3" xfId="38408"/>
    <cellStyle name="Output 3 2 2 4" xfId="38409"/>
    <cellStyle name="Output 3 2 2 5" xfId="38410"/>
    <cellStyle name="Output 3 2 3" xfId="38411"/>
    <cellStyle name="Output 3 2 3 2" xfId="38412"/>
    <cellStyle name="Output 3 2 3 2 2" xfId="38413"/>
    <cellStyle name="Output 3 2 3 3" xfId="38414"/>
    <cellStyle name="Output 3 2 3 3 2" xfId="38415"/>
    <cellStyle name="Output 3 2 3 3 2 2" xfId="38416"/>
    <cellStyle name="Output 3 2 3 3 3" xfId="38417"/>
    <cellStyle name="Output 3 2 3 4" xfId="38418"/>
    <cellStyle name="Output 3 2 4" xfId="38419"/>
    <cellStyle name="Output 3 2 4 2" xfId="38420"/>
    <cellStyle name="Output 3 2 5" xfId="38421"/>
    <cellStyle name="Output 3 2 5 2" xfId="38422"/>
    <cellStyle name="Output 3 2 5 2 2" xfId="38423"/>
    <cellStyle name="Output 3 2 5 3" xfId="38424"/>
    <cellStyle name="Output 3 2 6" xfId="38425"/>
    <cellStyle name="Output 3 2 7" xfId="38426"/>
    <cellStyle name="Output 3 20" xfId="38427"/>
    <cellStyle name="Output 3 21" xfId="38428"/>
    <cellStyle name="Output 3 22" xfId="38429"/>
    <cellStyle name="Output 3 23" xfId="38430"/>
    <cellStyle name="Output 3 24" xfId="38431"/>
    <cellStyle name="Output 3 25" xfId="38432"/>
    <cellStyle name="Output 3 26" xfId="38433"/>
    <cellStyle name="Output 3 27" xfId="38434"/>
    <cellStyle name="Output 3 28" xfId="38435"/>
    <cellStyle name="Output 3 29" xfId="38436"/>
    <cellStyle name="Output 3 3" xfId="38437"/>
    <cellStyle name="Output 3 3 2" xfId="38438"/>
    <cellStyle name="Output 3 3 2 2" xfId="38439"/>
    <cellStyle name="Output 3 3 2 2 2" xfId="38440"/>
    <cellStyle name="Output 3 3 2 2 2 2" xfId="38441"/>
    <cellStyle name="Output 3 3 2 2 3" xfId="38442"/>
    <cellStyle name="Output 3 3 2 3" xfId="38443"/>
    <cellStyle name="Output 3 3 2 4" xfId="38444"/>
    <cellStyle name="Output 3 3 3" xfId="38445"/>
    <cellStyle name="Output 3 3 3 2" xfId="38446"/>
    <cellStyle name="Output 3 3 3 2 2" xfId="38447"/>
    <cellStyle name="Output 3 3 3 3" xfId="38448"/>
    <cellStyle name="Output 3 3 3 3 2" xfId="38449"/>
    <cellStyle name="Output 3 3 3 3 2 2" xfId="38450"/>
    <cellStyle name="Output 3 3 3 3 3" xfId="38451"/>
    <cellStyle name="Output 3 3 3 4" xfId="38452"/>
    <cellStyle name="Output 3 3 4" xfId="38453"/>
    <cellStyle name="Output 3 3 4 2" xfId="38454"/>
    <cellStyle name="Output 3 3 4 2 2" xfId="38455"/>
    <cellStyle name="Output 3 3 4 3" xfId="38456"/>
    <cellStyle name="Output 3 3 5" xfId="38457"/>
    <cellStyle name="Output 3 3 6" xfId="38458"/>
    <cellStyle name="Output 3 30" xfId="38459"/>
    <cellStyle name="Output 3 31" xfId="38460"/>
    <cellStyle name="Output 3 32" xfId="38461"/>
    <cellStyle name="Output 3 33" xfId="38462"/>
    <cellStyle name="Output 3 34" xfId="38463"/>
    <cellStyle name="Output 3 35" xfId="38464"/>
    <cellStyle name="Output 3 36" xfId="38465"/>
    <cellStyle name="Output 3 37" xfId="38466"/>
    <cellStyle name="Output 3 38" xfId="38467"/>
    <cellStyle name="Output 3 39" xfId="38468"/>
    <cellStyle name="Output 3 4" xfId="38469"/>
    <cellStyle name="Output 3 4 2" xfId="38470"/>
    <cellStyle name="Output 3 4 2 2" xfId="38471"/>
    <cellStyle name="Output 3 4 3" xfId="38472"/>
    <cellStyle name="Output 3 4 3 2" xfId="38473"/>
    <cellStyle name="Output 3 4 3 2 2" xfId="38474"/>
    <cellStyle name="Output 3 4 3 3" xfId="38475"/>
    <cellStyle name="Output 3 4 4" xfId="38476"/>
    <cellStyle name="Output 3 4 5" xfId="38477"/>
    <cellStyle name="Output 3 40" xfId="38478"/>
    <cellStyle name="Output 3 41" xfId="38479"/>
    <cellStyle name="Output 3 42" xfId="38480"/>
    <cellStyle name="Output 3 43" xfId="38481"/>
    <cellStyle name="Output 3 5" xfId="38482"/>
    <cellStyle name="Output 3 5 2" xfId="38483"/>
    <cellStyle name="Output 3 5 2 2" xfId="38484"/>
    <cellStyle name="Output 3 5 2 2 2" xfId="38485"/>
    <cellStyle name="Output 3 5 2 3" xfId="38486"/>
    <cellStyle name="Output 3 5 3" xfId="38487"/>
    <cellStyle name="Output 3 5 4" xfId="38488"/>
    <cellStyle name="Output 3 6" xfId="38489"/>
    <cellStyle name="Output 3 6 2" xfId="38490"/>
    <cellStyle name="Output 3 6 3" xfId="38491"/>
    <cellStyle name="Output 3 7" xfId="38492"/>
    <cellStyle name="Output 3 7 2" xfId="38493"/>
    <cellStyle name="Output 3 7 2 2" xfId="38494"/>
    <cellStyle name="Output 3 7 3" xfId="38495"/>
    <cellStyle name="Output 3 7 4" xfId="38496"/>
    <cellStyle name="Output 3 8" xfId="38497"/>
    <cellStyle name="Output 3 8 2" xfId="38498"/>
    <cellStyle name="Output 3 9" xfId="38499"/>
    <cellStyle name="Output 4" xfId="38500"/>
    <cellStyle name="Output 4 10" xfId="38501"/>
    <cellStyle name="Output 4 11" xfId="38502"/>
    <cellStyle name="Output 4 12" xfId="38503"/>
    <cellStyle name="Output 4 13" xfId="38504"/>
    <cellStyle name="Output 4 14" xfId="38505"/>
    <cellStyle name="Output 4 15" xfId="38506"/>
    <cellStyle name="Output 4 16" xfId="38507"/>
    <cellStyle name="Output 4 17" xfId="38508"/>
    <cellStyle name="Output 4 18" xfId="38509"/>
    <cellStyle name="Output 4 19" xfId="38510"/>
    <cellStyle name="Output 4 2" xfId="38511"/>
    <cellStyle name="Output 4 2 2" xfId="38512"/>
    <cellStyle name="Output 4 2 2 2" xfId="38513"/>
    <cellStyle name="Output 4 2 2 2 2" xfId="38514"/>
    <cellStyle name="Output 4 2 2 2 2 2" xfId="38515"/>
    <cellStyle name="Output 4 2 2 2 3" xfId="38516"/>
    <cellStyle name="Output 4 2 2 3" xfId="38517"/>
    <cellStyle name="Output 4 2 2 4" xfId="38518"/>
    <cellStyle name="Output 4 2 3" xfId="38519"/>
    <cellStyle name="Output 4 2 3 2" xfId="38520"/>
    <cellStyle name="Output 4 2 3 2 2" xfId="38521"/>
    <cellStyle name="Output 4 2 3 3" xfId="38522"/>
    <cellStyle name="Output 4 2 3 3 2" xfId="38523"/>
    <cellStyle name="Output 4 2 3 3 2 2" xfId="38524"/>
    <cellStyle name="Output 4 2 3 3 3" xfId="38525"/>
    <cellStyle name="Output 4 2 3 4" xfId="38526"/>
    <cellStyle name="Output 4 2 4" xfId="38527"/>
    <cellStyle name="Output 4 2 4 2" xfId="38528"/>
    <cellStyle name="Output 4 2 4 2 2" xfId="38529"/>
    <cellStyle name="Output 4 2 4 3" xfId="38530"/>
    <cellStyle name="Output 4 2 5" xfId="38531"/>
    <cellStyle name="Output 4 2 6" xfId="38532"/>
    <cellStyle name="Output 4 20" xfId="38533"/>
    <cellStyle name="Output 4 21" xfId="38534"/>
    <cellStyle name="Output 4 22" xfId="38535"/>
    <cellStyle name="Output 4 23" xfId="38536"/>
    <cellStyle name="Output 4 24" xfId="38537"/>
    <cellStyle name="Output 4 25" xfId="38538"/>
    <cellStyle name="Output 4 26" xfId="38539"/>
    <cellStyle name="Output 4 27" xfId="38540"/>
    <cellStyle name="Output 4 28" xfId="38541"/>
    <cellStyle name="Output 4 29" xfId="38542"/>
    <cellStyle name="Output 4 3" xfId="38543"/>
    <cellStyle name="Output 4 3 2" xfId="38544"/>
    <cellStyle name="Output 4 3 2 2" xfId="38545"/>
    <cellStyle name="Output 4 3 3" xfId="38546"/>
    <cellStyle name="Output 4 3 3 2" xfId="38547"/>
    <cellStyle name="Output 4 3 3 2 2" xfId="38548"/>
    <cellStyle name="Output 4 3 3 3" xfId="38549"/>
    <cellStyle name="Output 4 3 4" xfId="38550"/>
    <cellStyle name="Output 4 3 5" xfId="38551"/>
    <cellStyle name="Output 4 30" xfId="38552"/>
    <cellStyle name="Output 4 31" xfId="38553"/>
    <cellStyle name="Output 4 32" xfId="38554"/>
    <cellStyle name="Output 4 33" xfId="38555"/>
    <cellStyle name="Output 4 34" xfId="38556"/>
    <cellStyle name="Output 4 35" xfId="38557"/>
    <cellStyle name="Output 4 36" xfId="38558"/>
    <cellStyle name="Output 4 37" xfId="38559"/>
    <cellStyle name="Output 4 38" xfId="38560"/>
    <cellStyle name="Output 4 39" xfId="38561"/>
    <cellStyle name="Output 4 4" xfId="38562"/>
    <cellStyle name="Output 4 4 2" xfId="38563"/>
    <cellStyle name="Output 4 4 3" xfId="38564"/>
    <cellStyle name="Output 4 40" xfId="38565"/>
    <cellStyle name="Output 4 41" xfId="38566"/>
    <cellStyle name="Output 4 5" xfId="38567"/>
    <cellStyle name="Output 4 5 2" xfId="38568"/>
    <cellStyle name="Output 4 5 2 2" xfId="38569"/>
    <cellStyle name="Output 4 5 3" xfId="38570"/>
    <cellStyle name="Output 4 5 4" xfId="38571"/>
    <cellStyle name="Output 4 6" xfId="38572"/>
    <cellStyle name="Output 4 6 2" xfId="38573"/>
    <cellStyle name="Output 4 7" xfId="38574"/>
    <cellStyle name="Output 4 8" xfId="38575"/>
    <cellStyle name="Output 4 9" xfId="38576"/>
    <cellStyle name="Output 5" xfId="38577"/>
    <cellStyle name="Output 5 2" xfId="38578"/>
    <cellStyle name="Output 5 2 2" xfId="38579"/>
    <cellStyle name="Output 5 2 2 2" xfId="38580"/>
    <cellStyle name="Output 5 2 3" xfId="38581"/>
    <cellStyle name="Output 5 2 3 2" xfId="38582"/>
    <cellStyle name="Output 5 2 3 2 2" xfId="38583"/>
    <cellStyle name="Output 5 2 3 3" xfId="38584"/>
    <cellStyle name="Output 5 2 4" xfId="38585"/>
    <cellStyle name="Output 5 2 5" xfId="38586"/>
    <cellStyle name="Output 5 3" xfId="38587"/>
    <cellStyle name="Output 5 3 2" xfId="38588"/>
    <cellStyle name="Output 5 3 2 2" xfId="38589"/>
    <cellStyle name="Output 5 3 3" xfId="38590"/>
    <cellStyle name="Output 5 3 3 2" xfId="38591"/>
    <cellStyle name="Output 5 3 3 2 2" xfId="38592"/>
    <cellStyle name="Output 5 3 3 3" xfId="38593"/>
    <cellStyle name="Output 5 3 4" xfId="38594"/>
    <cellStyle name="Output 5 4" xfId="38595"/>
    <cellStyle name="Output 5 4 2" xfId="38596"/>
    <cellStyle name="Output 5 5" xfId="38597"/>
    <cellStyle name="Output 5 5 2" xfId="38598"/>
    <cellStyle name="Output 5 5 2 2" xfId="38599"/>
    <cellStyle name="Output 5 5 3" xfId="38600"/>
    <cellStyle name="Output 5 6" xfId="38601"/>
    <cellStyle name="Output 5 7" xfId="38602"/>
    <cellStyle name="Output 6" xfId="38603"/>
    <cellStyle name="Output 6 2" xfId="38604"/>
    <cellStyle name="Output 6 2 2" xfId="38605"/>
    <cellStyle name="Output 6 2 2 2" xfId="38606"/>
    <cellStyle name="Output 6 2 2 2 2" xfId="38607"/>
    <cellStyle name="Output 6 2 2 3" xfId="38608"/>
    <cellStyle name="Output 6 2 3" xfId="38609"/>
    <cellStyle name="Output 6 2 4" xfId="38610"/>
    <cellStyle name="Output 6 3" xfId="38611"/>
    <cellStyle name="Output 6 3 2" xfId="38612"/>
    <cellStyle name="Output 6 3 2 2" xfId="38613"/>
    <cellStyle name="Output 6 3 3" xfId="38614"/>
    <cellStyle name="Output 6 3 3 2" xfId="38615"/>
    <cellStyle name="Output 6 3 3 2 2" xfId="38616"/>
    <cellStyle name="Output 6 3 3 3" xfId="38617"/>
    <cellStyle name="Output 6 3 4" xfId="38618"/>
    <cellStyle name="Output 6 4" xfId="38619"/>
    <cellStyle name="Output 6 4 2" xfId="38620"/>
    <cellStyle name="Output 6 4 2 2" xfId="38621"/>
    <cellStyle name="Output 6 4 3" xfId="38622"/>
    <cellStyle name="Output 6 5" xfId="38623"/>
    <cellStyle name="Output 6 6" xfId="38624"/>
    <cellStyle name="Output 7" xfId="38625"/>
    <cellStyle name="Output 7 2" xfId="38626"/>
    <cellStyle name="Output 7 2 2" xfId="38627"/>
    <cellStyle name="Output 7 2 2 2" xfId="38628"/>
    <cellStyle name="Output 7 2 3" xfId="38629"/>
    <cellStyle name="Output 7 2 3 2" xfId="38630"/>
    <cellStyle name="Output 7 2 3 2 2" xfId="38631"/>
    <cellStyle name="Output 7 2 3 3" xfId="38632"/>
    <cellStyle name="Output 7 2 4" xfId="38633"/>
    <cellStyle name="Output 7 3" xfId="38634"/>
    <cellStyle name="Output 7 3 2" xfId="38635"/>
    <cellStyle name="Output 7 3 2 2" xfId="38636"/>
    <cellStyle name="Output 7 3 3" xfId="38637"/>
    <cellStyle name="Output 7 4" xfId="38638"/>
    <cellStyle name="Output 7 5" xfId="38639"/>
    <cellStyle name="Output 8" xfId="38640"/>
    <cellStyle name="Output 8 2" xfId="38641"/>
    <cellStyle name="Output 8 2 2" xfId="38642"/>
    <cellStyle name="Output 8 2 2 2" xfId="38643"/>
    <cellStyle name="Output 8 2 3" xfId="38644"/>
    <cellStyle name="Output 8 3" xfId="38645"/>
    <cellStyle name="Output 9" xfId="38646"/>
    <cellStyle name="Output 9 2" xfId="38647"/>
    <cellStyle name="OutputLbl_RP" xfId="38648"/>
    <cellStyle name="Percent" xfId="9" builtinId="5"/>
    <cellStyle name="Percent [0.0]" xfId="38649"/>
    <cellStyle name="Percent [0.0] 2" xfId="38650"/>
    <cellStyle name="Percent [0.0] 2 2" xfId="38651"/>
    <cellStyle name="Percent [0.0] 2 2 2" xfId="38652"/>
    <cellStyle name="Percent [0.0] 2 3" xfId="38653"/>
    <cellStyle name="Percent [0.0] 2 3 2" xfId="38654"/>
    <cellStyle name="Percent [0.0] 2 3 2 2" xfId="38655"/>
    <cellStyle name="Percent [0.0] 2 3 3" xfId="38656"/>
    <cellStyle name="Percent [0.0] 2 4" xfId="38657"/>
    <cellStyle name="Percent [0.0] 2 5" xfId="38658"/>
    <cellStyle name="Percent [0.0] 3" xfId="38659"/>
    <cellStyle name="Percent [0.0] 3 2" xfId="38660"/>
    <cellStyle name="Percent [0.0] 4" xfId="38661"/>
    <cellStyle name="Percent [0.0] 4 2" xfId="38662"/>
    <cellStyle name="Percent [0.0] 4 2 2" xfId="38663"/>
    <cellStyle name="Percent [0.0] 4 3" xfId="38664"/>
    <cellStyle name="Percent [0.0] 5" xfId="38665"/>
    <cellStyle name="Percent [0.0] 6" xfId="38666"/>
    <cellStyle name="Percent [0.00]" xfId="38667"/>
    <cellStyle name="Percent [0.00] 2" xfId="38668"/>
    <cellStyle name="Percent [0.00] 2 2" xfId="38669"/>
    <cellStyle name="Percent [0.00] 2 2 2" xfId="38670"/>
    <cellStyle name="Percent [0.00] 2 3" xfId="38671"/>
    <cellStyle name="Percent [0.00] 2 3 2" xfId="38672"/>
    <cellStyle name="Percent [0.00] 2 3 2 2" xfId="38673"/>
    <cellStyle name="Percent [0.00] 2 3 3" xfId="38674"/>
    <cellStyle name="Percent [0.00] 2 4" xfId="38675"/>
    <cellStyle name="Percent [0.00] 2 5" xfId="38676"/>
    <cellStyle name="Percent [0.00] 3" xfId="38677"/>
    <cellStyle name="Percent [0.00] 3 2" xfId="38678"/>
    <cellStyle name="Percent [0.00] 4" xfId="38679"/>
    <cellStyle name="Percent [0.00] 4 2" xfId="38680"/>
    <cellStyle name="Percent [0.00] 4 2 2" xfId="38681"/>
    <cellStyle name="Percent [0.00] 4 3" xfId="38682"/>
    <cellStyle name="Percent [0.00] 5" xfId="38683"/>
    <cellStyle name="Percent [0.00] 6" xfId="38684"/>
    <cellStyle name="Percent [0]" xfId="38685"/>
    <cellStyle name="Percent [00]" xfId="38686"/>
    <cellStyle name="Percent 10" xfId="38687"/>
    <cellStyle name="Percent 10 2" xfId="38688"/>
    <cellStyle name="Percent 10 2 2" xfId="38689"/>
    <cellStyle name="Percent 10 2 2 2" xfId="38690"/>
    <cellStyle name="Percent 10 2 2 2 2" xfId="38691"/>
    <cellStyle name="Percent 10 2 2 3" xfId="38692"/>
    <cellStyle name="Percent 10 2 3" xfId="38693"/>
    <cellStyle name="Percent 10 2 4" xfId="38694"/>
    <cellStyle name="Percent 10 3" xfId="38695"/>
    <cellStyle name="Percent 10 3 2" xfId="38696"/>
    <cellStyle name="Percent 10 4" xfId="38697"/>
    <cellStyle name="Percent 10 4 2" xfId="38698"/>
    <cellStyle name="Percent 10 4 2 2" xfId="38699"/>
    <cellStyle name="Percent 10 4 3" xfId="38700"/>
    <cellStyle name="Percent 10 5" xfId="38701"/>
    <cellStyle name="Percent 10 6" xfId="38702"/>
    <cellStyle name="Percent 11" xfId="38703"/>
    <cellStyle name="Percent 11 2" xfId="38704"/>
    <cellStyle name="Percent 11 2 2" xfId="38705"/>
    <cellStyle name="Percent 11 3" xfId="38706"/>
    <cellStyle name="Percent 11 3 2" xfId="38707"/>
    <cellStyle name="Percent 11 3 2 2" xfId="38708"/>
    <cellStyle name="Percent 11 3 3" xfId="38709"/>
    <cellStyle name="Percent 11 4" xfId="38710"/>
    <cellStyle name="Percent 11 5" xfId="38711"/>
    <cellStyle name="Percent 12" xfId="38712"/>
    <cellStyle name="Percent 12 2" xfId="38713"/>
    <cellStyle name="Percent 12 2 2" xfId="38714"/>
    <cellStyle name="Percent 12 2 2 2" xfId="38715"/>
    <cellStyle name="Percent 12 2 2 2 2" xfId="38716"/>
    <cellStyle name="Percent 12 2 2 3" xfId="38717"/>
    <cellStyle name="Percent 12 2 3" xfId="38718"/>
    <cellStyle name="Percent 12 2 4" xfId="38719"/>
    <cellStyle name="Percent 12 3" xfId="38720"/>
    <cellStyle name="Percent 12 3 2" xfId="38721"/>
    <cellStyle name="Percent 12 4" xfId="38722"/>
    <cellStyle name="Percent 12 4 2" xfId="38723"/>
    <cellStyle name="Percent 12 4 2 2" xfId="38724"/>
    <cellStyle name="Percent 12 4 3" xfId="38725"/>
    <cellStyle name="Percent 12 5" xfId="38726"/>
    <cellStyle name="Percent 12 6" xfId="38727"/>
    <cellStyle name="Percent 13" xfId="38728"/>
    <cellStyle name="Percent 13 2" xfId="38729"/>
    <cellStyle name="Percent 13 2 2" xfId="38730"/>
    <cellStyle name="Percent 13 3" xfId="38731"/>
    <cellStyle name="Percent 13 3 2" xfId="38732"/>
    <cellStyle name="Percent 13 3 2 2" xfId="38733"/>
    <cellStyle name="Percent 13 3 3" xfId="38734"/>
    <cellStyle name="Percent 13 4" xfId="38735"/>
    <cellStyle name="Percent 13 5" xfId="38736"/>
    <cellStyle name="Percent 14" xfId="38737"/>
    <cellStyle name="Percent 14 2" xfId="38738"/>
    <cellStyle name="Percent 14 2 2" xfId="38739"/>
    <cellStyle name="Percent 14 3" xfId="38740"/>
    <cellStyle name="Percent 14 3 2" xfId="38741"/>
    <cellStyle name="Percent 14 3 2 2" xfId="38742"/>
    <cellStyle name="Percent 14 3 3" xfId="38743"/>
    <cellStyle name="Percent 14 4" xfId="38744"/>
    <cellStyle name="Percent 14 5" xfId="38745"/>
    <cellStyle name="Percent 15" xfId="38746"/>
    <cellStyle name="Percent 15 2" xfId="38747"/>
    <cellStyle name="Percent 15 2 2" xfId="38748"/>
    <cellStyle name="Percent 15 2 2 2" xfId="38749"/>
    <cellStyle name="Percent 15 2 2 2 2" xfId="38750"/>
    <cellStyle name="Percent 15 2 2 3" xfId="38751"/>
    <cellStyle name="Percent 15 2 3" xfId="38752"/>
    <cellStyle name="Percent 15 2 4" xfId="38753"/>
    <cellStyle name="Percent 15 3" xfId="38754"/>
    <cellStyle name="Percent 15 3 2" xfId="38755"/>
    <cellStyle name="Percent 15 4" xfId="38756"/>
    <cellStyle name="Percent 15 4 2" xfId="38757"/>
    <cellStyle name="Percent 15 4 2 2" xfId="38758"/>
    <cellStyle name="Percent 15 4 3" xfId="38759"/>
    <cellStyle name="Percent 15 5" xfId="38760"/>
    <cellStyle name="Percent 15 6" xfId="38761"/>
    <cellStyle name="Percent 16" xfId="38762"/>
    <cellStyle name="Percent 16 2" xfId="38763"/>
    <cellStyle name="Percent 16 2 2" xfId="38764"/>
    <cellStyle name="Percent 16 2 2 2" xfId="38765"/>
    <cellStyle name="Percent 16 2 2 2 2" xfId="38766"/>
    <cellStyle name="Percent 16 2 2 3" xfId="38767"/>
    <cellStyle name="Percent 16 2 3" xfId="38768"/>
    <cellStyle name="Percent 16 2 4" xfId="38769"/>
    <cellStyle name="Percent 16 3" xfId="38770"/>
    <cellStyle name="Percent 16 3 2" xfId="38771"/>
    <cellStyle name="Percent 16 4" xfId="38772"/>
    <cellStyle name="Percent 16 4 2" xfId="38773"/>
    <cellStyle name="Percent 16 4 2 2" xfId="38774"/>
    <cellStyle name="Percent 16 4 3" xfId="38775"/>
    <cellStyle name="Percent 16 5" xfId="38776"/>
    <cellStyle name="Percent 16 6" xfId="38777"/>
    <cellStyle name="Percent 17" xfId="38778"/>
    <cellStyle name="Percent 17 2" xfId="38779"/>
    <cellStyle name="Percent 17 2 2" xfId="38780"/>
    <cellStyle name="Percent 17 2 2 2" xfId="38781"/>
    <cellStyle name="Percent 17 2 2 2 2" xfId="38782"/>
    <cellStyle name="Percent 17 2 2 3" xfId="38783"/>
    <cellStyle name="Percent 17 2 3" xfId="38784"/>
    <cellStyle name="Percent 17 2 4" xfId="38785"/>
    <cellStyle name="Percent 17 3" xfId="38786"/>
    <cellStyle name="Percent 17 3 2" xfId="38787"/>
    <cellStyle name="Percent 17 4" xfId="38788"/>
    <cellStyle name="Percent 17 4 2" xfId="38789"/>
    <cellStyle name="Percent 17 4 2 2" xfId="38790"/>
    <cellStyle name="Percent 17 4 3" xfId="38791"/>
    <cellStyle name="Percent 17 5" xfId="38792"/>
    <cellStyle name="Percent 17 6" xfId="38793"/>
    <cellStyle name="Percent 18" xfId="38794"/>
    <cellStyle name="Percent 18 2" xfId="38795"/>
    <cellStyle name="Percent 18 2 2" xfId="38796"/>
    <cellStyle name="Percent 18 2 2 2" xfId="38797"/>
    <cellStyle name="Percent 18 2 2 2 2" xfId="38798"/>
    <cellStyle name="Percent 18 2 2 3" xfId="38799"/>
    <cellStyle name="Percent 18 2 3" xfId="38800"/>
    <cellStyle name="Percent 18 2 4" xfId="38801"/>
    <cellStyle name="Percent 18 3" xfId="38802"/>
    <cellStyle name="Percent 18 3 2" xfId="38803"/>
    <cellStyle name="Percent 18 4" xfId="38804"/>
    <cellStyle name="Percent 18 4 2" xfId="38805"/>
    <cellStyle name="Percent 18 4 2 2" xfId="38806"/>
    <cellStyle name="Percent 18 4 3" xfId="38807"/>
    <cellStyle name="Percent 18 5" xfId="38808"/>
    <cellStyle name="Percent 18 6" xfId="38809"/>
    <cellStyle name="Percent 19" xfId="38810"/>
    <cellStyle name="Percent 19 2" xfId="38811"/>
    <cellStyle name="Percent 19 2 2" xfId="38812"/>
    <cellStyle name="Percent 19 2 2 2" xfId="38813"/>
    <cellStyle name="Percent 19 2 3" xfId="38814"/>
    <cellStyle name="Percent 19 3" xfId="38815"/>
    <cellStyle name="Percent 19 4" xfId="38816"/>
    <cellStyle name="Percent 2" xfId="38817"/>
    <cellStyle name="Percent 2 10" xfId="38818"/>
    <cellStyle name="Percent 2 10 2" xfId="38819"/>
    <cellStyle name="Percent 2 11" xfId="38820"/>
    <cellStyle name="Percent 2 12" xfId="38821"/>
    <cellStyle name="Percent 2 13" xfId="37"/>
    <cellStyle name="Percent 2 14" xfId="34"/>
    <cellStyle name="Percent 2 15" xfId="38822"/>
    <cellStyle name="Percent 2 16" xfId="38823"/>
    <cellStyle name="Percent 2 17" xfId="38824"/>
    <cellStyle name="Percent 2 18" xfId="38825"/>
    <cellStyle name="Percent 2 19" xfId="38826"/>
    <cellStyle name="Percent 2 2" xfId="38827"/>
    <cellStyle name="Percent 2 2 2" xfId="38828"/>
    <cellStyle name="Percent 2 2 2 2" xfId="38829"/>
    <cellStyle name="Percent 2 2 2 2 2" xfId="38830"/>
    <cellStyle name="Percent 2 2 2 2 2 2" xfId="38831"/>
    <cellStyle name="Percent 2 2 2 2 3" xfId="38832"/>
    <cellStyle name="Percent 2 2 2 2 3 2" xfId="38833"/>
    <cellStyle name="Percent 2 2 2 2 3 2 2" xfId="38834"/>
    <cellStyle name="Percent 2 2 2 2 3 3" xfId="38835"/>
    <cellStyle name="Percent 2 2 2 2 4" xfId="38836"/>
    <cellStyle name="Percent 2 2 2 2 5" xfId="38837"/>
    <cellStyle name="Percent 2 2 2 3" xfId="38838"/>
    <cellStyle name="Percent 2 2 2 3 2" xfId="38839"/>
    <cellStyle name="Percent 2 2 2 3 2 2" xfId="38840"/>
    <cellStyle name="Percent 2 2 2 3 3" xfId="38841"/>
    <cellStyle name="Percent 2 2 2 3 3 2" xfId="38842"/>
    <cellStyle name="Percent 2 2 2 3 3 2 2" xfId="38843"/>
    <cellStyle name="Percent 2 2 2 3 3 3" xfId="38844"/>
    <cellStyle name="Percent 2 2 2 3 4" xfId="38845"/>
    <cellStyle name="Percent 2 2 2 3 5" xfId="38846"/>
    <cellStyle name="Percent 2 2 2 4" xfId="38847"/>
    <cellStyle name="Percent 2 2 2 4 2" xfId="38848"/>
    <cellStyle name="Percent 2 2 2 5" xfId="38849"/>
    <cellStyle name="Percent 2 2 2 5 2" xfId="38850"/>
    <cellStyle name="Percent 2 2 2 5 2 2" xfId="38851"/>
    <cellStyle name="Percent 2 2 2 5 3" xfId="38852"/>
    <cellStyle name="Percent 2 2 2 6" xfId="38853"/>
    <cellStyle name="Percent 2 2 2 7" xfId="38854"/>
    <cellStyle name="Percent 2 2 3" xfId="38855"/>
    <cellStyle name="Percent 2 2 3 2" xfId="38856"/>
    <cellStyle name="Percent 2 2 3 2 2" xfId="38857"/>
    <cellStyle name="Percent 2 2 3 3" xfId="38858"/>
    <cellStyle name="Percent 2 2 3 3 2" xfId="38859"/>
    <cellStyle name="Percent 2 2 3 3 2 2" xfId="38860"/>
    <cellStyle name="Percent 2 2 3 3 3" xfId="38861"/>
    <cellStyle name="Percent 2 2 3 4" xfId="38862"/>
    <cellStyle name="Percent 2 2 3 5" xfId="38863"/>
    <cellStyle name="Percent 2 2 4" xfId="38864"/>
    <cellStyle name="Percent 2 2 4 2" xfId="38865"/>
    <cellStyle name="Percent 2 2 4 2 2" xfId="38866"/>
    <cellStyle name="Percent 2 2 4 2 2 2" xfId="38867"/>
    <cellStyle name="Percent 2 2 4 2 3" xfId="38868"/>
    <cellStyle name="Percent 2 2 4 3" xfId="38869"/>
    <cellStyle name="Percent 2 2 4 4" xfId="38870"/>
    <cellStyle name="Percent 2 2 5" xfId="38871"/>
    <cellStyle name="Percent 2 2 5 2" xfId="38872"/>
    <cellStyle name="Percent 2 2 6" xfId="38873"/>
    <cellStyle name="Percent 2 2 6 2" xfId="38874"/>
    <cellStyle name="Percent 2 2 6 2 2" xfId="38875"/>
    <cellStyle name="Percent 2 2 6 3" xfId="38876"/>
    <cellStyle name="Percent 2 2 7" xfId="38877"/>
    <cellStyle name="Percent 2 2 8" xfId="38878"/>
    <cellStyle name="Percent 2 20" xfId="38879"/>
    <cellStyle name="Percent 2 3" xfId="38880"/>
    <cellStyle name="Percent 2 3 2" xfId="38881"/>
    <cellStyle name="Percent 2 3 2 2" xfId="38882"/>
    <cellStyle name="Percent 2 3 2 2 2" xfId="38883"/>
    <cellStyle name="Percent 2 3 2 3" xfId="38884"/>
    <cellStyle name="Percent 2 3 2 3 2" xfId="38885"/>
    <cellStyle name="Percent 2 3 2 3 2 2" xfId="38886"/>
    <cellStyle name="Percent 2 3 2 3 3" xfId="38887"/>
    <cellStyle name="Percent 2 3 2 4" xfId="38888"/>
    <cellStyle name="Percent 2 3 2 5" xfId="38889"/>
    <cellStyle name="Percent 2 3 3" xfId="38890"/>
    <cellStyle name="Percent 2 3 3 2" xfId="38891"/>
    <cellStyle name="Percent 2 3 3 2 2" xfId="38892"/>
    <cellStyle name="Percent 2 3 3 2 2 2" xfId="38893"/>
    <cellStyle name="Percent 2 3 3 2 3" xfId="38894"/>
    <cellStyle name="Percent 2 3 3 3" xfId="38895"/>
    <cellStyle name="Percent 2 3 3 4" xfId="38896"/>
    <cellStyle name="Percent 2 3 4" xfId="38897"/>
    <cellStyle name="Percent 2 3 4 2" xfId="38898"/>
    <cellStyle name="Percent 2 3 4 2 2" xfId="38899"/>
    <cellStyle name="Percent 2 3 4 3" xfId="38900"/>
    <cellStyle name="Percent 2 3 4 3 2" xfId="38901"/>
    <cellStyle name="Percent 2 3 4 3 2 2" xfId="38902"/>
    <cellStyle name="Percent 2 3 4 3 3" xfId="38903"/>
    <cellStyle name="Percent 2 3 4 4" xfId="38904"/>
    <cellStyle name="Percent 2 3 5" xfId="38905"/>
    <cellStyle name="Percent 2 3 5 2" xfId="38906"/>
    <cellStyle name="Percent 2 3 6" xfId="38907"/>
    <cellStyle name="Percent 2 3 6 2" xfId="38908"/>
    <cellStyle name="Percent 2 3 6 2 2" xfId="38909"/>
    <cellStyle name="Percent 2 3 6 3" xfId="38910"/>
    <cellStyle name="Percent 2 3 7" xfId="38911"/>
    <cellStyle name="Percent 2 3 8" xfId="38912"/>
    <cellStyle name="Percent 2 4" xfId="38913"/>
    <cellStyle name="Percent 2 4 2" xfId="38914"/>
    <cellStyle name="Percent 2 4 2 2" xfId="38915"/>
    <cellStyle name="Percent 2 4 2 2 2" xfId="38916"/>
    <cellStyle name="Percent 2 4 2 3" xfId="38917"/>
    <cellStyle name="Percent 2 4 2 3 2" xfId="38918"/>
    <cellStyle name="Percent 2 4 2 3 2 2" xfId="38919"/>
    <cellStyle name="Percent 2 4 2 3 3" xfId="38920"/>
    <cellStyle name="Percent 2 4 2 4" xfId="38921"/>
    <cellStyle name="Percent 2 4 2 5" xfId="38922"/>
    <cellStyle name="Percent 2 4 3" xfId="38923"/>
    <cellStyle name="Percent 2 4 3 2" xfId="38924"/>
    <cellStyle name="Percent 2 4 3 2 2" xfId="38925"/>
    <cellStyle name="Percent 2 4 3 3" xfId="38926"/>
    <cellStyle name="Percent 2 4 3 3 2" xfId="38927"/>
    <cellStyle name="Percent 2 4 3 3 2 2" xfId="38928"/>
    <cellStyle name="Percent 2 4 3 3 3" xfId="38929"/>
    <cellStyle name="Percent 2 4 3 4" xfId="38930"/>
    <cellStyle name="Percent 2 4 3 5" xfId="38931"/>
    <cellStyle name="Percent 2 4 4" xfId="38932"/>
    <cellStyle name="Percent 2 4 4 2" xfId="38933"/>
    <cellStyle name="Percent 2 4 5" xfId="38934"/>
    <cellStyle name="Percent 2 4 5 2" xfId="38935"/>
    <cellStyle name="Percent 2 4 5 2 2" xfId="38936"/>
    <cellStyle name="Percent 2 4 5 3" xfId="38937"/>
    <cellStyle name="Percent 2 4 6" xfId="38938"/>
    <cellStyle name="Percent 2 4 7" xfId="38939"/>
    <cellStyle name="Percent 2 5" xfId="38940"/>
    <cellStyle name="Percent 2 5 2" xfId="38941"/>
    <cellStyle name="Percent 2 5 2 2" xfId="38942"/>
    <cellStyle name="Percent 2 5 2 3" xfId="38943"/>
    <cellStyle name="Percent 2 5 3" xfId="38944"/>
    <cellStyle name="Percent 2 5 3 2" xfId="38945"/>
    <cellStyle name="Percent 2 5 3 2 2" xfId="38946"/>
    <cellStyle name="Percent 2 5 3 3" xfId="38947"/>
    <cellStyle name="Percent 2 5 4" xfId="38948"/>
    <cellStyle name="Percent 2 5 5" xfId="38949"/>
    <cellStyle name="Percent 2 6" xfId="38950"/>
    <cellStyle name="Percent 2 6 2" xfId="38951"/>
    <cellStyle name="Percent 2 6 2 2" xfId="38952"/>
    <cellStyle name="Percent 2 6 2 2 2" xfId="38953"/>
    <cellStyle name="Percent 2 6 2 3" xfId="38954"/>
    <cellStyle name="Percent 2 6 3" xfId="38955"/>
    <cellStyle name="Percent 2 6 4" xfId="38956"/>
    <cellStyle name="Percent 2 7" xfId="38957"/>
    <cellStyle name="Percent 2 7 2" xfId="38958"/>
    <cellStyle name="Percent 2 7 2 2" xfId="38959"/>
    <cellStyle name="Percent 2 7 2 2 2" xfId="38960"/>
    <cellStyle name="Percent 2 7 2 3" xfId="38961"/>
    <cellStyle name="Percent 2 7 3" xfId="38962"/>
    <cellStyle name="Percent 2 8" xfId="38963"/>
    <cellStyle name="Percent 2 8 2" xfId="38964"/>
    <cellStyle name="Percent 2 9" xfId="38965"/>
    <cellStyle name="Percent 2 9 2" xfId="38966"/>
    <cellStyle name="Percent 2 9 2 2" xfId="38967"/>
    <cellStyle name="Percent 2 9 3" xfId="38968"/>
    <cellStyle name="Percent 2_Pan_Europe_Datafile_2012_H2" xfId="38969"/>
    <cellStyle name="Percent 20" xfId="38970"/>
    <cellStyle name="Percent 20 2" xfId="38971"/>
    <cellStyle name="Percent 20 2 2" xfId="38972"/>
    <cellStyle name="Percent 20 2 2 2" xfId="38973"/>
    <cellStyle name="Percent 20 2 3" xfId="38974"/>
    <cellStyle name="Percent 20 3" xfId="38975"/>
    <cellStyle name="Percent 20 4" xfId="38976"/>
    <cellStyle name="Percent 21" xfId="38977"/>
    <cellStyle name="Percent 21 2" xfId="38978"/>
    <cellStyle name="Percent 21 2 2" xfId="38979"/>
    <cellStyle name="Percent 21 2 2 2" xfId="38980"/>
    <cellStyle name="Percent 21 2 3" xfId="38981"/>
    <cellStyle name="Percent 21 3" xfId="38982"/>
    <cellStyle name="Percent 21 4" xfId="38983"/>
    <cellStyle name="Percent 22" xfId="38984"/>
    <cellStyle name="Percent 22 2" xfId="38985"/>
    <cellStyle name="Percent 22 2 2" xfId="38986"/>
    <cellStyle name="Percent 22 2 2 2" xfId="38987"/>
    <cellStyle name="Percent 22 2 3" xfId="38988"/>
    <cellStyle name="Percent 22 3" xfId="38989"/>
    <cellStyle name="Percent 22 4" xfId="38990"/>
    <cellStyle name="Percent 23" xfId="38991"/>
    <cellStyle name="Percent 23 2" xfId="38992"/>
    <cellStyle name="Percent 23 2 2" xfId="38993"/>
    <cellStyle name="Percent 23 2 2 2" xfId="38994"/>
    <cellStyle name="Percent 23 2 3" xfId="38995"/>
    <cellStyle name="Percent 23 3" xfId="38996"/>
    <cellStyle name="Percent 23 4" xfId="38997"/>
    <cellStyle name="Percent 24" xfId="38998"/>
    <cellStyle name="Percent 24 2" xfId="38999"/>
    <cellStyle name="Percent 24 2 2" xfId="39000"/>
    <cellStyle name="Percent 24 2 2 2" xfId="39001"/>
    <cellStyle name="Percent 24 2 3" xfId="39002"/>
    <cellStyle name="Percent 24 3" xfId="39003"/>
    <cellStyle name="Percent 24 4" xfId="39004"/>
    <cellStyle name="Percent 25" xfId="39005"/>
    <cellStyle name="Percent 25 2" xfId="39006"/>
    <cellStyle name="Percent 25 2 2" xfId="39007"/>
    <cellStyle name="Percent 25 2 2 2" xfId="39008"/>
    <cellStyle name="Percent 25 2 3" xfId="39009"/>
    <cellStyle name="Percent 25 3" xfId="39010"/>
    <cellStyle name="Percent 25 4" xfId="39011"/>
    <cellStyle name="Percent 26" xfId="39012"/>
    <cellStyle name="Percent 26 2" xfId="39013"/>
    <cellStyle name="Percent 26 2 2" xfId="39014"/>
    <cellStyle name="Percent 26 2 2 2" xfId="39015"/>
    <cellStyle name="Percent 26 2 3" xfId="39016"/>
    <cellStyle name="Percent 26 3" xfId="39017"/>
    <cellStyle name="Percent 26 4" xfId="39018"/>
    <cellStyle name="Percent 27" xfId="39019"/>
    <cellStyle name="Percent 27 2" xfId="39020"/>
    <cellStyle name="Percent 27 2 2" xfId="39021"/>
    <cellStyle name="Percent 27 2 2 2" xfId="39022"/>
    <cellStyle name="Percent 27 2 3" xfId="39023"/>
    <cellStyle name="Percent 27 3" xfId="39024"/>
    <cellStyle name="Percent 27 4" xfId="39025"/>
    <cellStyle name="Percent 28" xfId="39026"/>
    <cellStyle name="Percent 28 2" xfId="39027"/>
    <cellStyle name="Percent 28 2 2" xfId="39028"/>
    <cellStyle name="Percent 28 2 2 2" xfId="39029"/>
    <cellStyle name="Percent 28 2 3" xfId="39030"/>
    <cellStyle name="Percent 28 3" xfId="39031"/>
    <cellStyle name="Percent 28 4" xfId="39032"/>
    <cellStyle name="Percent 29" xfId="39033"/>
    <cellStyle name="Percent 29 2" xfId="39034"/>
    <cellStyle name="Percent 29 2 2" xfId="39035"/>
    <cellStyle name="Percent 29 2 2 2" xfId="39036"/>
    <cellStyle name="Percent 29 2 3" xfId="39037"/>
    <cellStyle name="Percent 29 3" xfId="39038"/>
    <cellStyle name="Percent 29 4" xfId="39039"/>
    <cellStyle name="Percent 3" xfId="39040"/>
    <cellStyle name="Percent 3 10" xfId="39041"/>
    <cellStyle name="Percent 3 11" xfId="39042"/>
    <cellStyle name="Percent 3 2" xfId="39043"/>
    <cellStyle name="Percent 3 2 2" xfId="39044"/>
    <cellStyle name="Percent 3 2 2 2" xfId="39045"/>
    <cellStyle name="Percent 3 2 2 2 2" xfId="39046"/>
    <cellStyle name="Percent 3 2 2 3" xfId="39047"/>
    <cellStyle name="Percent 3 2 2 3 2" xfId="39048"/>
    <cellStyle name="Percent 3 2 2 3 2 2" xfId="39049"/>
    <cellStyle name="Percent 3 2 2 3 3" xfId="39050"/>
    <cellStyle name="Percent 3 2 2 4" xfId="39051"/>
    <cellStyle name="Percent 3 2 2 5" xfId="39052"/>
    <cellStyle name="Percent 3 2 3" xfId="39053"/>
    <cellStyle name="Percent 3 2 3 2" xfId="39054"/>
    <cellStyle name="Percent 3 2 3 2 2" xfId="39055"/>
    <cellStyle name="Percent 3 2 3 3" xfId="39056"/>
    <cellStyle name="Percent 3 2 3 3 2" xfId="39057"/>
    <cellStyle name="Percent 3 2 3 3 2 2" xfId="39058"/>
    <cellStyle name="Percent 3 2 3 3 3" xfId="39059"/>
    <cellStyle name="Percent 3 2 3 4" xfId="39060"/>
    <cellStyle name="Percent 3 2 3 5" xfId="39061"/>
    <cellStyle name="Percent 3 2 4" xfId="39062"/>
    <cellStyle name="Percent 3 2 4 2" xfId="39063"/>
    <cellStyle name="Percent 3 2 5" xfId="39064"/>
    <cellStyle name="Percent 3 2 5 2" xfId="39065"/>
    <cellStyle name="Percent 3 2 5 2 2" xfId="39066"/>
    <cellStyle name="Percent 3 2 5 3" xfId="39067"/>
    <cellStyle name="Percent 3 2 6" xfId="39068"/>
    <cellStyle name="Percent 3 2 7" xfId="39069"/>
    <cellStyle name="Percent 3 3" xfId="39070"/>
    <cellStyle name="Percent 3 3 2" xfId="39071"/>
    <cellStyle name="Percent 3 3 2 2" xfId="39072"/>
    <cellStyle name="Percent 3 3 2 3" xfId="39073"/>
    <cellStyle name="Percent 3 3 3" xfId="39074"/>
    <cellStyle name="Percent 3 3 3 2" xfId="39075"/>
    <cellStyle name="Percent 3 3 3 2 2" xfId="39076"/>
    <cellStyle name="Percent 3 3 3 3" xfId="39077"/>
    <cellStyle name="Percent 3 3 4" xfId="39078"/>
    <cellStyle name="Percent 3 3 5" xfId="39079"/>
    <cellStyle name="Percent 3 4" xfId="39080"/>
    <cellStyle name="Percent 3 4 2" xfId="39081"/>
    <cellStyle name="Percent 3 4 2 2" xfId="39082"/>
    <cellStyle name="Percent 3 4 3" xfId="39083"/>
    <cellStyle name="Percent 3 4 3 2" xfId="39084"/>
    <cellStyle name="Percent 3 4 3 2 2" xfId="39085"/>
    <cellStyle name="Percent 3 4 3 3" xfId="39086"/>
    <cellStyle name="Percent 3 4 4" xfId="39087"/>
    <cellStyle name="Percent 3 4 5" xfId="39088"/>
    <cellStyle name="Percent 3 5" xfId="39089"/>
    <cellStyle name="Percent 3 5 2" xfId="39090"/>
    <cellStyle name="Percent 3 5 2 2" xfId="39091"/>
    <cellStyle name="Percent 3 5 2 2 2" xfId="39092"/>
    <cellStyle name="Percent 3 5 2 3" xfId="39093"/>
    <cellStyle name="Percent 3 5 3" xfId="39094"/>
    <cellStyle name="Percent 3 5 4" xfId="39095"/>
    <cellStyle name="Percent 3 6" xfId="39096"/>
    <cellStyle name="Percent 3 6 2" xfId="39097"/>
    <cellStyle name="Percent 3 7" xfId="39098"/>
    <cellStyle name="Percent 3 7 2" xfId="39099"/>
    <cellStyle name="Percent 3 8" xfId="39100"/>
    <cellStyle name="Percent 3 8 2" xfId="39101"/>
    <cellStyle name="Percent 3 8 2 2" xfId="39102"/>
    <cellStyle name="Percent 3 8 3" xfId="39103"/>
    <cellStyle name="Percent 3 9" xfId="39104"/>
    <cellStyle name="Percent 30" xfId="39105"/>
    <cellStyle name="Percent 30 2" xfId="39106"/>
    <cellStyle name="Percent 30 2 2" xfId="39107"/>
    <cellStyle name="Percent 30 3" xfId="39108"/>
    <cellStyle name="Percent 30 3 2" xfId="39109"/>
    <cellStyle name="Percent 30 3 2 2" xfId="39110"/>
    <cellStyle name="Percent 30 3 3" xfId="39111"/>
    <cellStyle name="Percent 30 4" xfId="39112"/>
    <cellStyle name="Percent 30 5" xfId="39113"/>
    <cellStyle name="Percent 31" xfId="39114"/>
    <cellStyle name="Percent 31 2" xfId="39115"/>
    <cellStyle name="Percent 31 2 2" xfId="39116"/>
    <cellStyle name="Percent 31 2 2 2" xfId="39117"/>
    <cellStyle name="Percent 31 2 3" xfId="39118"/>
    <cellStyle name="Percent 31 3" xfId="39119"/>
    <cellStyle name="Percent 31 4" xfId="39120"/>
    <cellStyle name="Percent 32" xfId="39121"/>
    <cellStyle name="Percent 32 2" xfId="39122"/>
    <cellStyle name="Percent 32 2 2" xfId="39123"/>
    <cellStyle name="Percent 32 2 2 2" xfId="39124"/>
    <cellStyle name="Percent 32 2 3" xfId="39125"/>
    <cellStyle name="Percent 32 3" xfId="39126"/>
    <cellStyle name="Percent 32 4" xfId="39127"/>
    <cellStyle name="Percent 33" xfId="39128"/>
    <cellStyle name="Percent 33 2" xfId="39129"/>
    <cellStyle name="Percent 33 2 2" xfId="39130"/>
    <cellStyle name="Percent 33 2 2 2" xfId="39131"/>
    <cellStyle name="Percent 33 2 3" xfId="39132"/>
    <cellStyle name="Percent 33 3" xfId="39133"/>
    <cellStyle name="Percent 33 4" xfId="39134"/>
    <cellStyle name="Percent 34" xfId="39135"/>
    <cellStyle name="Percent 34 2" xfId="39136"/>
    <cellStyle name="Percent 34 2 2" xfId="39137"/>
    <cellStyle name="Percent 34 2 2 2" xfId="39138"/>
    <cellStyle name="Percent 34 2 3" xfId="39139"/>
    <cellStyle name="Percent 34 3" xfId="39140"/>
    <cellStyle name="Percent 34 4" xfId="39141"/>
    <cellStyle name="Percent 35" xfId="39142"/>
    <cellStyle name="Percent 35 2" xfId="39143"/>
    <cellStyle name="Percent 35 2 2" xfId="39144"/>
    <cellStyle name="Percent 35 2 2 2" xfId="39145"/>
    <cellStyle name="Percent 35 2 3" xfId="39146"/>
    <cellStyle name="Percent 35 3" xfId="39147"/>
    <cellStyle name="Percent 35 4" xfId="39148"/>
    <cellStyle name="Percent 36" xfId="39149"/>
    <cellStyle name="Percent 36 2" xfId="39150"/>
    <cellStyle name="Percent 36 2 2" xfId="39151"/>
    <cellStyle name="Percent 36 2 2 2" xfId="39152"/>
    <cellStyle name="Percent 36 2 3" xfId="39153"/>
    <cellStyle name="Percent 36 3" xfId="39154"/>
    <cellStyle name="Percent 36 4" xfId="39155"/>
    <cellStyle name="Percent 37" xfId="39156"/>
    <cellStyle name="Percent 37 2" xfId="39157"/>
    <cellStyle name="Percent 37 2 2" xfId="39158"/>
    <cellStyle name="Percent 37 2 2 2" xfId="39159"/>
    <cellStyle name="Percent 37 2 2 2 2" xfId="39160"/>
    <cellStyle name="Percent 37 2 2 3" xfId="39161"/>
    <cellStyle name="Percent 37 2 3" xfId="39162"/>
    <cellStyle name="Percent 37 2 3 2" xfId="39163"/>
    <cellStyle name="Percent 37 2 4" xfId="39164"/>
    <cellStyle name="Percent 37 3" xfId="39165"/>
    <cellStyle name="Percent 37 3 2" xfId="39166"/>
    <cellStyle name="Percent 37 3 2 2" xfId="39167"/>
    <cellStyle name="Percent 37 3 3" xfId="39168"/>
    <cellStyle name="Percent 37 4" xfId="39169"/>
    <cellStyle name="Percent 37 4 2" xfId="39170"/>
    <cellStyle name="Percent 37 4 2 2" xfId="39171"/>
    <cellStyle name="Percent 37 4 3" xfId="39172"/>
    <cellStyle name="Percent 37 5" xfId="39173"/>
    <cellStyle name="Percent 37 5 2" xfId="39174"/>
    <cellStyle name="Percent 37 6" xfId="39175"/>
    <cellStyle name="Percent 37 7" xfId="39176"/>
    <cellStyle name="Percent 38" xfId="39177"/>
    <cellStyle name="Percent 38 2" xfId="39178"/>
    <cellStyle name="Percent 38 2 2" xfId="39179"/>
    <cellStyle name="Percent 38 3" xfId="39180"/>
    <cellStyle name="Percent 38 3 2" xfId="39181"/>
    <cellStyle name="Percent 38 3 2 2" xfId="39182"/>
    <cellStyle name="Percent 38 3 3" xfId="39183"/>
    <cellStyle name="Percent 38 4" xfId="39184"/>
    <cellStyle name="Percent 38 5" xfId="39185"/>
    <cellStyle name="Percent 39" xfId="39186"/>
    <cellStyle name="Percent 39 2" xfId="39187"/>
    <cellStyle name="Percent 39 2 2" xfId="39188"/>
    <cellStyle name="Percent 39 2 2 2" xfId="39189"/>
    <cellStyle name="Percent 39 2 3" xfId="39190"/>
    <cellStyle name="Percent 39 3" xfId="39191"/>
    <cellStyle name="Percent 39 4" xfId="39192"/>
    <cellStyle name="Percent 4" xfId="39193"/>
    <cellStyle name="Percent 4 2" xfId="39194"/>
    <cellStyle name="Percent 4 2 2" xfId="39195"/>
    <cellStyle name="Percent 4 2 2 2" xfId="39196"/>
    <cellStyle name="Percent 4 2 2 2 2" xfId="39197"/>
    <cellStyle name="Percent 4 2 2 3" xfId="39198"/>
    <cellStyle name="Percent 4 2 2 3 2" xfId="39199"/>
    <cellStyle name="Percent 4 2 2 3 2 2" xfId="39200"/>
    <cellStyle name="Percent 4 2 2 3 3" xfId="39201"/>
    <cellStyle name="Percent 4 2 2 4" xfId="39202"/>
    <cellStyle name="Percent 4 2 2 5" xfId="39203"/>
    <cellStyle name="Percent 4 2 3" xfId="39204"/>
    <cellStyle name="Percent 4 2 3 2" xfId="39205"/>
    <cellStyle name="Percent 4 2 3 2 2" xfId="39206"/>
    <cellStyle name="Percent 4 2 3 3" xfId="39207"/>
    <cellStyle name="Percent 4 2 3 3 2" xfId="39208"/>
    <cellStyle name="Percent 4 2 3 3 2 2" xfId="39209"/>
    <cellStyle name="Percent 4 2 3 3 3" xfId="39210"/>
    <cellStyle name="Percent 4 2 3 4" xfId="39211"/>
    <cellStyle name="Percent 4 2 4" xfId="39212"/>
    <cellStyle name="Percent 4 2 4 2" xfId="39213"/>
    <cellStyle name="Percent 4 2 5" xfId="39214"/>
    <cellStyle name="Percent 4 2 5 2" xfId="39215"/>
    <cellStyle name="Percent 4 2 5 2 2" xfId="39216"/>
    <cellStyle name="Percent 4 2 5 3" xfId="39217"/>
    <cellStyle name="Percent 4 2 6" xfId="39218"/>
    <cellStyle name="Percent 4 2 7" xfId="39219"/>
    <cellStyle name="Percent 4 3" xfId="39220"/>
    <cellStyle name="Percent 4 3 2" xfId="39221"/>
    <cellStyle name="Percent 4 3 2 2" xfId="39222"/>
    <cellStyle name="Percent 4 3 2 2 2" xfId="39223"/>
    <cellStyle name="Percent 4 3 2 3" xfId="39224"/>
    <cellStyle name="Percent 4 3 2 3 2" xfId="39225"/>
    <cellStyle name="Percent 4 3 2 3 2 2" xfId="39226"/>
    <cellStyle name="Percent 4 3 2 3 3" xfId="39227"/>
    <cellStyle name="Percent 4 3 2 4" xfId="39228"/>
    <cellStyle name="Percent 4 3 2 5" xfId="39229"/>
    <cellStyle name="Percent 4 3 3" xfId="39230"/>
    <cellStyle name="Percent 4 3 3 2" xfId="39231"/>
    <cellStyle name="Percent 4 3 3 2 2" xfId="39232"/>
    <cellStyle name="Percent 4 3 3 3" xfId="39233"/>
    <cellStyle name="Percent 4 3 3 3 2" xfId="39234"/>
    <cellStyle name="Percent 4 3 3 3 2 2" xfId="39235"/>
    <cellStyle name="Percent 4 3 3 3 3" xfId="39236"/>
    <cellStyle name="Percent 4 3 3 4" xfId="39237"/>
    <cellStyle name="Percent 4 3 3 5" xfId="39238"/>
    <cellStyle name="Percent 4 3 4" xfId="39239"/>
    <cellStyle name="Percent 4 3 4 2" xfId="39240"/>
    <cellStyle name="Percent 4 3 4 2 2" xfId="39241"/>
    <cellStyle name="Percent 4 3 4 3" xfId="39242"/>
    <cellStyle name="Percent 4 3 4 3 2" xfId="39243"/>
    <cellStyle name="Percent 4 3 4 3 2 2" xfId="39244"/>
    <cellStyle name="Percent 4 3 4 3 3" xfId="39245"/>
    <cellStyle name="Percent 4 3 4 4" xfId="39246"/>
    <cellStyle name="Percent 4 3 5" xfId="39247"/>
    <cellStyle name="Percent 4 3 5 2" xfId="39248"/>
    <cellStyle name="Percent 4 3 6" xfId="39249"/>
    <cellStyle name="Percent 4 3 6 2" xfId="39250"/>
    <cellStyle name="Percent 4 3 6 2 2" xfId="39251"/>
    <cellStyle name="Percent 4 3 6 3" xfId="39252"/>
    <cellStyle name="Percent 4 3 7" xfId="39253"/>
    <cellStyle name="Percent 4 3 8" xfId="39254"/>
    <cellStyle name="Percent 4 4" xfId="39255"/>
    <cellStyle name="Percent 4 4 2" xfId="39256"/>
    <cellStyle name="Percent 4 4 2 2" xfId="39257"/>
    <cellStyle name="Percent 4 4 3" xfId="39258"/>
    <cellStyle name="Percent 4 4 3 2" xfId="39259"/>
    <cellStyle name="Percent 4 4 3 2 2" xfId="39260"/>
    <cellStyle name="Percent 4 4 3 3" xfId="39261"/>
    <cellStyle name="Percent 4 4 4" xfId="39262"/>
    <cellStyle name="Percent 4 4 5" xfId="39263"/>
    <cellStyle name="Percent 4 5" xfId="39264"/>
    <cellStyle name="Percent 4 5 2" xfId="39265"/>
    <cellStyle name="Percent 4 5 2 2" xfId="39266"/>
    <cellStyle name="Percent 4 5 3" xfId="39267"/>
    <cellStyle name="Percent 4 5 3 2" xfId="39268"/>
    <cellStyle name="Percent 4 5 3 2 2" xfId="39269"/>
    <cellStyle name="Percent 4 5 3 3" xfId="39270"/>
    <cellStyle name="Percent 4 5 4" xfId="39271"/>
    <cellStyle name="Percent 4 5 5" xfId="39272"/>
    <cellStyle name="Percent 4 6" xfId="39273"/>
    <cellStyle name="Percent 4 6 2" xfId="39274"/>
    <cellStyle name="Percent 4 7" xfId="39275"/>
    <cellStyle name="Percent 4 7 2" xfId="39276"/>
    <cellStyle name="Percent 4 7 2 2" xfId="39277"/>
    <cellStyle name="Percent 4 7 3" xfId="39278"/>
    <cellStyle name="Percent 4 8" xfId="39279"/>
    <cellStyle name="Percent 4 9" xfId="39280"/>
    <cellStyle name="Percent 40" xfId="39281"/>
    <cellStyle name="Percent 40 2" xfId="39282"/>
    <cellStyle name="Percent 40 3" xfId="39283"/>
    <cellStyle name="Percent 41" xfId="39284"/>
    <cellStyle name="Percent 41 2" xfId="39285"/>
    <cellStyle name="Percent 41 3" xfId="39286"/>
    <cellStyle name="Percent 42" xfId="39287"/>
    <cellStyle name="Percent 42 2" xfId="39288"/>
    <cellStyle name="Percent 42 3" xfId="39289"/>
    <cellStyle name="Percent 43" xfId="39290"/>
    <cellStyle name="Percent 43 2" xfId="39291"/>
    <cellStyle name="Percent 43 3" xfId="39292"/>
    <cellStyle name="Percent 44" xfId="39293"/>
    <cellStyle name="Percent 44 2" xfId="39294"/>
    <cellStyle name="Percent 44 3" xfId="39295"/>
    <cellStyle name="Percent 45" xfId="39296"/>
    <cellStyle name="Percent 45 2" xfId="39297"/>
    <cellStyle name="Percent 45 3" xfId="39298"/>
    <cellStyle name="Percent 46" xfId="39299"/>
    <cellStyle name="Percent 46 2" xfId="39300"/>
    <cellStyle name="Percent 46 3" xfId="39301"/>
    <cellStyle name="Percent 47" xfId="39302"/>
    <cellStyle name="Percent 47 2" xfId="39303"/>
    <cellStyle name="Percent 47 3" xfId="39304"/>
    <cellStyle name="Percent 48" xfId="39305"/>
    <cellStyle name="Percent 48 2" xfId="39306"/>
    <cellStyle name="Percent 48 3" xfId="39307"/>
    <cellStyle name="Percent 49" xfId="39308"/>
    <cellStyle name="Percent 49 2" xfId="39309"/>
    <cellStyle name="Percent 49 3" xfId="39310"/>
    <cellStyle name="Percent 5" xfId="39311"/>
    <cellStyle name="Percent 5 2" xfId="39312"/>
    <cellStyle name="Percent 5 2 2" xfId="39313"/>
    <cellStyle name="Percent 5 2 2 2" xfId="39314"/>
    <cellStyle name="Percent 5 2 2 2 2" xfId="39315"/>
    <cellStyle name="Percent 5 2 2 3" xfId="39316"/>
    <cellStyle name="Percent 5 2 2 3 2" xfId="39317"/>
    <cellStyle name="Percent 5 2 2 3 2 2" xfId="39318"/>
    <cellStyle name="Percent 5 2 2 3 3" xfId="39319"/>
    <cellStyle name="Percent 5 2 2 4" xfId="39320"/>
    <cellStyle name="Percent 5 2 2 5" xfId="39321"/>
    <cellStyle name="Percent 5 2 3" xfId="39322"/>
    <cellStyle name="Percent 5 2 3 2" xfId="39323"/>
    <cellStyle name="Percent 5 2 3 2 2" xfId="39324"/>
    <cellStyle name="Percent 5 2 3 2 2 2" xfId="39325"/>
    <cellStyle name="Percent 5 2 3 2 2 2 2" xfId="39326"/>
    <cellStyle name="Percent 5 2 3 2 2 3" xfId="39327"/>
    <cellStyle name="Percent 5 2 3 2 3" xfId="39328"/>
    <cellStyle name="Percent 5 2 3 2 3 2" xfId="39329"/>
    <cellStyle name="Percent 5 2 3 2 4" xfId="39330"/>
    <cellStyle name="Percent 5 2 3 3" xfId="39331"/>
    <cellStyle name="Percent 5 2 3 3 2" xfId="39332"/>
    <cellStyle name="Percent 5 2 3 3 2 2" xfId="39333"/>
    <cellStyle name="Percent 5 2 3 3 3" xfId="39334"/>
    <cellStyle name="Percent 5 2 3 4" xfId="39335"/>
    <cellStyle name="Percent 5 2 3 4 2" xfId="39336"/>
    <cellStyle name="Percent 5 2 3 4 2 2" xfId="39337"/>
    <cellStyle name="Percent 5 2 3 4 3" xfId="39338"/>
    <cellStyle name="Percent 5 2 3 5" xfId="39339"/>
    <cellStyle name="Percent 5 2 3 5 2" xfId="39340"/>
    <cellStyle name="Percent 5 2 3 6" xfId="39341"/>
    <cellStyle name="Percent 5 2 4" xfId="39342"/>
    <cellStyle name="Percent 5 2 4 2" xfId="39343"/>
    <cellStyle name="Percent 5 2 5" xfId="39344"/>
    <cellStyle name="Percent 5 2 5 2" xfId="39345"/>
    <cellStyle name="Percent 5 2 5 2 2" xfId="39346"/>
    <cellStyle name="Percent 5 2 5 3" xfId="39347"/>
    <cellStyle name="Percent 5 2 6" xfId="39348"/>
    <cellStyle name="Percent 5 2 7" xfId="39349"/>
    <cellStyle name="Percent 5 3" xfId="39350"/>
    <cellStyle name="Percent 5 3 2" xfId="39351"/>
    <cellStyle name="Percent 5 3 3" xfId="39352"/>
    <cellStyle name="Percent 5 4" xfId="39353"/>
    <cellStyle name="Percent 5 4 2" xfId="39354"/>
    <cellStyle name="Percent 5 4 2 2" xfId="39355"/>
    <cellStyle name="Percent 5 4 3" xfId="39356"/>
    <cellStyle name="Percent 5 5" xfId="39357"/>
    <cellStyle name="Percent 5 6" xfId="39358"/>
    <cellStyle name="Percent 50" xfId="39359"/>
    <cellStyle name="Percent 50 2" xfId="39360"/>
    <cellStyle name="Percent 50 3" xfId="39361"/>
    <cellStyle name="Percent 51" xfId="39362"/>
    <cellStyle name="Percent 51 2" xfId="39363"/>
    <cellStyle name="Percent 51 3" xfId="39364"/>
    <cellStyle name="Percent 52" xfId="39365"/>
    <cellStyle name="Percent 52 2" xfId="39366"/>
    <cellStyle name="Percent 52 3" xfId="39367"/>
    <cellStyle name="Percent 53" xfId="39368"/>
    <cellStyle name="Percent 53 2" xfId="39369"/>
    <cellStyle name="Percent 53 3" xfId="39370"/>
    <cellStyle name="Percent 54" xfId="39371"/>
    <cellStyle name="Percent 54 2" xfId="39372"/>
    <cellStyle name="Percent 54 3" xfId="39373"/>
    <cellStyle name="Percent 55" xfId="39374"/>
    <cellStyle name="Percent 55 2" xfId="39375"/>
    <cellStyle name="Percent 55 3" xfId="39376"/>
    <cellStyle name="Percent 56" xfId="39377"/>
    <cellStyle name="Percent 57" xfId="39378"/>
    <cellStyle name="Percent 58" xfId="39379"/>
    <cellStyle name="Percent 59" xfId="39380"/>
    <cellStyle name="Percent 6" xfId="39381"/>
    <cellStyle name="Percent 6 2" xfId="39382"/>
    <cellStyle name="Percent 6 2 2" xfId="39383"/>
    <cellStyle name="Percent 6 2 2 2" xfId="39384"/>
    <cellStyle name="Percent 6 2 2 2 2" xfId="39385"/>
    <cellStyle name="Percent 6 2 2 3" xfId="39386"/>
    <cellStyle name="Percent 6 2 2 3 2" xfId="39387"/>
    <cellStyle name="Percent 6 2 2 3 2 2" xfId="39388"/>
    <cellStyle name="Percent 6 2 2 3 3" xfId="39389"/>
    <cellStyle name="Percent 6 2 2 4" xfId="39390"/>
    <cellStyle name="Percent 6 2 2 5" xfId="39391"/>
    <cellStyle name="Percent 6 2 3" xfId="39392"/>
    <cellStyle name="Percent 6 2 3 2" xfId="39393"/>
    <cellStyle name="Percent 6 2 3 2 2" xfId="39394"/>
    <cellStyle name="Percent 6 2 3 3" xfId="39395"/>
    <cellStyle name="Percent 6 2 3 3 2" xfId="39396"/>
    <cellStyle name="Percent 6 2 3 3 2 2" xfId="39397"/>
    <cellStyle name="Percent 6 2 3 3 3" xfId="39398"/>
    <cellStyle name="Percent 6 2 3 4" xfId="39399"/>
    <cellStyle name="Percent 6 2 4" xfId="39400"/>
    <cellStyle name="Percent 6 2 4 2" xfId="39401"/>
    <cellStyle name="Percent 6 2 5" xfId="39402"/>
    <cellStyle name="Percent 6 2 5 2" xfId="39403"/>
    <cellStyle name="Percent 6 2 5 2 2" xfId="39404"/>
    <cellStyle name="Percent 6 2 5 3" xfId="39405"/>
    <cellStyle name="Percent 6 2 6" xfId="39406"/>
    <cellStyle name="Percent 6 2 7" xfId="39407"/>
    <cellStyle name="Percent 6 3" xfId="39408"/>
    <cellStyle name="Percent 6 3 2" xfId="39409"/>
    <cellStyle name="Percent 6 3 2 2" xfId="39410"/>
    <cellStyle name="Percent 6 3 2 2 2" xfId="39411"/>
    <cellStyle name="Percent 6 3 2 3" xfId="39412"/>
    <cellStyle name="Percent 6 3 2 3 2" xfId="39413"/>
    <cellStyle name="Percent 6 3 2 3 2 2" xfId="39414"/>
    <cellStyle name="Percent 6 3 2 3 3" xfId="39415"/>
    <cellStyle name="Percent 6 3 2 4" xfId="39416"/>
    <cellStyle name="Percent 6 3 2 5" xfId="39417"/>
    <cellStyle name="Percent 6 3 3" xfId="39418"/>
    <cellStyle name="Percent 6 3 3 2" xfId="39419"/>
    <cellStyle name="Percent 6 3 3 2 2" xfId="39420"/>
    <cellStyle name="Percent 6 3 3 3" xfId="39421"/>
    <cellStyle name="Percent 6 3 3 3 2" xfId="39422"/>
    <cellStyle name="Percent 6 3 3 3 2 2" xfId="39423"/>
    <cellStyle name="Percent 6 3 3 3 3" xfId="39424"/>
    <cellStyle name="Percent 6 3 3 4" xfId="39425"/>
    <cellStyle name="Percent 6 3 3 5" xfId="39426"/>
    <cellStyle name="Percent 6 3 4" xfId="39427"/>
    <cellStyle name="Percent 6 3 4 2" xfId="39428"/>
    <cellStyle name="Percent 6 3 4 2 2" xfId="39429"/>
    <cellStyle name="Percent 6 3 4 3" xfId="39430"/>
    <cellStyle name="Percent 6 3 4 3 2" xfId="39431"/>
    <cellStyle name="Percent 6 3 4 3 2 2" xfId="39432"/>
    <cellStyle name="Percent 6 3 4 3 3" xfId="39433"/>
    <cellStyle name="Percent 6 3 4 4" xfId="39434"/>
    <cellStyle name="Percent 6 3 5" xfId="39435"/>
    <cellStyle name="Percent 6 3 5 2" xfId="39436"/>
    <cellStyle name="Percent 6 3 6" xfId="39437"/>
    <cellStyle name="Percent 6 3 6 2" xfId="39438"/>
    <cellStyle name="Percent 6 3 6 2 2" xfId="39439"/>
    <cellStyle name="Percent 6 3 6 3" xfId="39440"/>
    <cellStyle name="Percent 6 3 7" xfId="39441"/>
    <cellStyle name="Percent 6 3 8" xfId="39442"/>
    <cellStyle name="Percent 6 4" xfId="39443"/>
    <cellStyle name="Percent 6 4 2" xfId="39444"/>
    <cellStyle name="Percent 6 4 2 2" xfId="39445"/>
    <cellStyle name="Percent 6 4 3" xfId="39446"/>
    <cellStyle name="Percent 6 4 3 2" xfId="39447"/>
    <cellStyle name="Percent 6 4 3 2 2" xfId="39448"/>
    <cellStyle name="Percent 6 4 3 3" xfId="39449"/>
    <cellStyle name="Percent 6 4 4" xfId="39450"/>
    <cellStyle name="Percent 6 4 5" xfId="39451"/>
    <cellStyle name="Percent 6 5" xfId="39452"/>
    <cellStyle name="Percent 6 5 2" xfId="39453"/>
    <cellStyle name="Percent 6 5 2 2" xfId="39454"/>
    <cellStyle name="Percent 6 5 2 2 2" xfId="39455"/>
    <cellStyle name="Percent 6 5 2 2 2 2" xfId="39456"/>
    <cellStyle name="Percent 6 5 2 2 3" xfId="39457"/>
    <cellStyle name="Percent 6 5 2 3" xfId="39458"/>
    <cellStyle name="Percent 6 5 2 3 2" xfId="39459"/>
    <cellStyle name="Percent 6 5 2 4" xfId="39460"/>
    <cellStyle name="Percent 6 5 3" xfId="39461"/>
    <cellStyle name="Percent 6 5 3 2" xfId="39462"/>
    <cellStyle name="Percent 6 5 3 2 2" xfId="39463"/>
    <cellStyle name="Percent 6 5 3 3" xfId="39464"/>
    <cellStyle name="Percent 6 5 4" xfId="39465"/>
    <cellStyle name="Percent 6 5 4 2" xfId="39466"/>
    <cellStyle name="Percent 6 5 4 2 2" xfId="39467"/>
    <cellStyle name="Percent 6 5 4 3" xfId="39468"/>
    <cellStyle name="Percent 6 5 5" xfId="39469"/>
    <cellStyle name="Percent 6 5 5 2" xfId="39470"/>
    <cellStyle name="Percent 6 5 6" xfId="39471"/>
    <cellStyle name="Percent 6 6" xfId="39472"/>
    <cellStyle name="Percent 6 6 2" xfId="39473"/>
    <cellStyle name="Percent 6 7" xfId="39474"/>
    <cellStyle name="Percent 6 7 2" xfId="39475"/>
    <cellStyle name="Percent 6 7 2 2" xfId="39476"/>
    <cellStyle name="Percent 6 7 3" xfId="39477"/>
    <cellStyle name="Percent 6 8" xfId="39478"/>
    <cellStyle name="Percent 6 9" xfId="39479"/>
    <cellStyle name="Percent 60" xfId="39480"/>
    <cellStyle name="Percent 61" xfId="39481"/>
    <cellStyle name="Percent 62" xfId="39482"/>
    <cellStyle name="Percent 63" xfId="39483"/>
    <cellStyle name="Percent 64" xfId="39484"/>
    <cellStyle name="Percent 65" xfId="39485"/>
    <cellStyle name="Percent 66" xfId="39486"/>
    <cellStyle name="Percent 67" xfId="39487"/>
    <cellStyle name="Percent 68" xfId="39488"/>
    <cellStyle name="Percent 69" xfId="39489"/>
    <cellStyle name="Percent 7" xfId="39490"/>
    <cellStyle name="Percent 7 2" xfId="39491"/>
    <cellStyle name="Percent 7 2 2" xfId="39492"/>
    <cellStyle name="Percent 7 2 2 2" xfId="39493"/>
    <cellStyle name="Percent 7 2 3" xfId="39494"/>
    <cellStyle name="Percent 7 2 3 2" xfId="39495"/>
    <cellStyle name="Percent 7 2 3 2 2" xfId="39496"/>
    <cellStyle name="Percent 7 2 3 3" xfId="39497"/>
    <cellStyle name="Percent 7 2 4" xfId="39498"/>
    <cellStyle name="Percent 7 2 5" xfId="39499"/>
    <cellStyle name="Percent 7 3" xfId="39500"/>
    <cellStyle name="Percent 7 3 2" xfId="39501"/>
    <cellStyle name="Percent 7 3 2 2" xfId="39502"/>
    <cellStyle name="Percent 7 3 3" xfId="39503"/>
    <cellStyle name="Percent 7 3 3 2" xfId="39504"/>
    <cellStyle name="Percent 7 3 3 2 2" xfId="39505"/>
    <cellStyle name="Percent 7 3 3 3" xfId="39506"/>
    <cellStyle name="Percent 7 3 4" xfId="39507"/>
    <cellStyle name="Percent 7 4" xfId="39508"/>
    <cellStyle name="Percent 7 4 2" xfId="39509"/>
    <cellStyle name="Percent 7 5" xfId="39510"/>
    <cellStyle name="Percent 7 5 2" xfId="39511"/>
    <cellStyle name="Percent 7 5 2 2" xfId="39512"/>
    <cellStyle name="Percent 7 5 3" xfId="39513"/>
    <cellStyle name="Percent 7 6" xfId="39514"/>
    <cellStyle name="Percent 7 7" xfId="39515"/>
    <cellStyle name="Percent 70" xfId="39516"/>
    <cellStyle name="Percent 71" xfId="39517"/>
    <cellStyle name="Percent 72" xfId="39518"/>
    <cellStyle name="Percent 73" xfId="39519"/>
    <cellStyle name="Percent 74" xfId="39520"/>
    <cellStyle name="Percent 75" xfId="39521"/>
    <cellStyle name="Percent 76" xfId="39522"/>
    <cellStyle name="Percent 77" xfId="39523"/>
    <cellStyle name="Percent 78" xfId="39524"/>
    <cellStyle name="Percent 79" xfId="39525"/>
    <cellStyle name="Percent 8" xfId="39526"/>
    <cellStyle name="Percent 8 2" xfId="39527"/>
    <cellStyle name="Percent 8 2 2" xfId="39528"/>
    <cellStyle name="Percent 8 2 2 2" xfId="39529"/>
    <cellStyle name="Percent 8 2 3" xfId="39530"/>
    <cellStyle name="Percent 8 2 3 2" xfId="39531"/>
    <cellStyle name="Percent 8 2 3 2 2" xfId="39532"/>
    <cellStyle name="Percent 8 2 3 3" xfId="39533"/>
    <cellStyle name="Percent 8 2 4" xfId="39534"/>
    <cellStyle name="Percent 8 2 5" xfId="39535"/>
    <cellStyle name="Percent 8 3" xfId="39536"/>
    <cellStyle name="Percent 8 3 2" xfId="39537"/>
    <cellStyle name="Percent 8 3 2 2" xfId="39538"/>
    <cellStyle name="Percent 8 3 3" xfId="39539"/>
    <cellStyle name="Percent 8 3 3 2" xfId="39540"/>
    <cellStyle name="Percent 8 3 3 2 2" xfId="39541"/>
    <cellStyle name="Percent 8 3 3 3" xfId="39542"/>
    <cellStyle name="Percent 8 3 4" xfId="39543"/>
    <cellStyle name="Percent 8 4" xfId="39544"/>
    <cellStyle name="Percent 8 4 2" xfId="39545"/>
    <cellStyle name="Percent 8 5" xfId="39546"/>
    <cellStyle name="Percent 8 5 2" xfId="39547"/>
    <cellStyle name="Percent 8 5 2 2" xfId="39548"/>
    <cellStyle name="Percent 8 5 3" xfId="39549"/>
    <cellStyle name="Percent 8 6" xfId="39550"/>
    <cellStyle name="Percent 8 7" xfId="39551"/>
    <cellStyle name="Percent 80" xfId="39552"/>
    <cellStyle name="Percent 81" xfId="39553"/>
    <cellStyle name="Percent 82" xfId="39554"/>
    <cellStyle name="Percent 83" xfId="39555"/>
    <cellStyle name="Percent 84" xfId="12"/>
    <cellStyle name="Percent 85" xfId="39556"/>
    <cellStyle name="Percent 86" xfId="23"/>
    <cellStyle name="Percent 87" xfId="26"/>
    <cellStyle name="Percent 88" xfId="39557"/>
    <cellStyle name="Percent 89" xfId="39558"/>
    <cellStyle name="Percent 89 2" xfId="35"/>
    <cellStyle name="Percent 9" xfId="39559"/>
    <cellStyle name="Percent 9 2" xfId="39560"/>
    <cellStyle name="Percent 9 2 2" xfId="39561"/>
    <cellStyle name="Percent 9 2 2 2" xfId="39562"/>
    <cellStyle name="Percent 9 2 3" xfId="39563"/>
    <cellStyle name="Percent 9 2 3 2" xfId="39564"/>
    <cellStyle name="Percent 9 2 3 2 2" xfId="39565"/>
    <cellStyle name="Percent 9 2 3 3" xfId="39566"/>
    <cellStyle name="Percent 9 2 4" xfId="39567"/>
    <cellStyle name="Percent 9 2 5" xfId="39568"/>
    <cellStyle name="Percent 9 3" xfId="39569"/>
    <cellStyle name="Percent 9 3 2" xfId="39570"/>
    <cellStyle name="Percent 9 3 2 2" xfId="39571"/>
    <cellStyle name="Percent 9 3 3" xfId="39572"/>
    <cellStyle name="Percent 9 3 3 2" xfId="39573"/>
    <cellStyle name="Percent 9 3 3 2 2" xfId="39574"/>
    <cellStyle name="Percent 9 3 3 3" xfId="39575"/>
    <cellStyle name="Percent 9 3 4" xfId="39576"/>
    <cellStyle name="Percent 9 4" xfId="39577"/>
    <cellStyle name="Percent 9 4 2" xfId="39578"/>
    <cellStyle name="Percent 9 5" xfId="39579"/>
    <cellStyle name="Percent 9 5 2" xfId="39580"/>
    <cellStyle name="Percent 9 5 2 2" xfId="39581"/>
    <cellStyle name="Percent 9 5 3" xfId="39582"/>
    <cellStyle name="Percent 9 6" xfId="39583"/>
    <cellStyle name="Percent 9 7" xfId="39584"/>
    <cellStyle name="Polarity" xfId="39585"/>
    <cellStyle name="PrePop Currency (0)" xfId="39586"/>
    <cellStyle name="PrePop Currency (2)" xfId="39587"/>
    <cellStyle name="PrePop Units (0)" xfId="39588"/>
    <cellStyle name="PrePop Units (1)" xfId="39589"/>
    <cellStyle name="PrePop Units (2)" xfId="39590"/>
    <cellStyle name="PriceHeading1" xfId="39591"/>
    <cellStyle name="PriceHeading1 2" xfId="39592"/>
    <cellStyle name="PriceHeading1 2 2" xfId="39593"/>
    <cellStyle name="PriceHeading1 2 2 2" xfId="39594"/>
    <cellStyle name="PriceHeading1 2 2 2 2" xfId="39595"/>
    <cellStyle name="PriceHeading1 2 2 2 2 2" xfId="39596"/>
    <cellStyle name="PriceHeading1 2 2 2 3" xfId="39597"/>
    <cellStyle name="PriceHeading1 2 2 3" xfId="39598"/>
    <cellStyle name="PriceHeading1 2 2 4" xfId="39599"/>
    <cellStyle name="PriceHeading1 2 3" xfId="39600"/>
    <cellStyle name="PriceHeading1 2 3 2" xfId="39601"/>
    <cellStyle name="PriceHeading1 2 3 2 2" xfId="39602"/>
    <cellStyle name="PriceHeading1 2 3 3" xfId="39603"/>
    <cellStyle name="PriceHeading1 2 3 3 2" xfId="39604"/>
    <cellStyle name="PriceHeading1 2 3 3 2 2" xfId="39605"/>
    <cellStyle name="PriceHeading1 2 3 3 3" xfId="39606"/>
    <cellStyle name="PriceHeading1 2 3 4" xfId="39607"/>
    <cellStyle name="PriceHeading1 2 4" xfId="39608"/>
    <cellStyle name="PriceHeading1 2 4 2" xfId="39609"/>
    <cellStyle name="PriceHeading1 2 4 2 2" xfId="39610"/>
    <cellStyle name="PriceHeading1 2 4 3" xfId="39611"/>
    <cellStyle name="PriceHeading1 2 5" xfId="39612"/>
    <cellStyle name="PriceHeading1 2 6" xfId="39613"/>
    <cellStyle name="PriceHeading1 3" xfId="39614"/>
    <cellStyle name="PriceHeading1 3 2" xfId="39615"/>
    <cellStyle name="PriceHeading1 3 2 2" xfId="39616"/>
    <cellStyle name="PriceHeading1 3 3" xfId="39617"/>
    <cellStyle name="PriceHeading1 3 3 2" xfId="39618"/>
    <cellStyle name="PriceHeading1 3 3 2 2" xfId="39619"/>
    <cellStyle name="PriceHeading1 3 3 3" xfId="39620"/>
    <cellStyle name="PriceHeading1 3 4" xfId="39621"/>
    <cellStyle name="PriceHeading1 4" xfId="39622"/>
    <cellStyle name="PriceHeading1 4 2" xfId="39623"/>
    <cellStyle name="PriceHeading1 5" xfId="39624"/>
    <cellStyle name="PriceHeading1 5 2" xfId="39625"/>
    <cellStyle name="PriceHeading1 5 2 2" xfId="39626"/>
    <cellStyle name="PriceHeading1 5 3" xfId="39627"/>
    <cellStyle name="PriceHeading1 6" xfId="39628"/>
    <cellStyle name="PriceHeading1 7" xfId="39629"/>
    <cellStyle name="PriceHeading2" xfId="39630"/>
    <cellStyle name="PriceHeading2 2" xfId="39631"/>
    <cellStyle name="PriceHeading2 2 2" xfId="39632"/>
    <cellStyle name="PriceHeading2 2 2 2" xfId="39633"/>
    <cellStyle name="PriceHeading2 2 2 2 2" xfId="39634"/>
    <cellStyle name="PriceHeading2 2 2 2 2 2" xfId="39635"/>
    <cellStyle name="PriceHeading2 2 2 2 3" xfId="39636"/>
    <cellStyle name="PriceHeading2 2 2 3" xfId="39637"/>
    <cellStyle name="PriceHeading2 2 2 4" xfId="39638"/>
    <cellStyle name="PriceHeading2 2 3" xfId="39639"/>
    <cellStyle name="PriceHeading2 2 3 2" xfId="39640"/>
    <cellStyle name="PriceHeading2 2 3 2 2" xfId="39641"/>
    <cellStyle name="PriceHeading2 2 3 3" xfId="39642"/>
    <cellStyle name="PriceHeading2 2 3 3 2" xfId="39643"/>
    <cellStyle name="PriceHeading2 2 3 3 2 2" xfId="39644"/>
    <cellStyle name="PriceHeading2 2 3 3 3" xfId="39645"/>
    <cellStyle name="PriceHeading2 2 3 4" xfId="39646"/>
    <cellStyle name="PriceHeading2 2 4" xfId="39647"/>
    <cellStyle name="PriceHeading2 2 4 2" xfId="39648"/>
    <cellStyle name="PriceHeading2 2 4 2 2" xfId="39649"/>
    <cellStyle name="PriceHeading2 2 4 3" xfId="39650"/>
    <cellStyle name="PriceHeading2 2 5" xfId="39651"/>
    <cellStyle name="PriceHeading2 2 6" xfId="39652"/>
    <cellStyle name="PriceHeading2 3" xfId="39653"/>
    <cellStyle name="PriceHeading2 3 2" xfId="39654"/>
    <cellStyle name="PriceHeading2 3 2 2" xfId="39655"/>
    <cellStyle name="PriceHeading2 3 3" xfId="39656"/>
    <cellStyle name="PriceHeading2 3 3 2" xfId="39657"/>
    <cellStyle name="PriceHeading2 3 3 2 2" xfId="39658"/>
    <cellStyle name="PriceHeading2 3 3 3" xfId="39659"/>
    <cellStyle name="PriceHeading2 3 4" xfId="39660"/>
    <cellStyle name="PriceHeading2 4" xfId="39661"/>
    <cellStyle name="PriceHeading2 4 2" xfId="39662"/>
    <cellStyle name="PriceHeading2 5" xfId="39663"/>
    <cellStyle name="PriceHeading2 5 2" xfId="39664"/>
    <cellStyle name="PriceHeading2 5 2 2" xfId="39665"/>
    <cellStyle name="PriceHeading2 5 3" xfId="39666"/>
    <cellStyle name="PriceHeading2 6" xfId="39667"/>
    <cellStyle name="PriceHeading2 7" xfId="39668"/>
    <cellStyle name="PriceUnprotected" xfId="39669"/>
    <cellStyle name="PriceUnprotected 2" xfId="39670"/>
    <cellStyle name="PriceUnprotected 2 2" xfId="39671"/>
    <cellStyle name="PriceUnprotected 2 2 2" xfId="39672"/>
    <cellStyle name="PriceUnprotected 2 2 2 2" xfId="39673"/>
    <cellStyle name="PriceUnprotected 2 2 3" xfId="39674"/>
    <cellStyle name="PriceUnprotected 2 2 3 2" xfId="39675"/>
    <cellStyle name="PriceUnprotected 2 2 3 2 2" xfId="39676"/>
    <cellStyle name="PriceUnprotected 2 2 3 3" xfId="39677"/>
    <cellStyle name="PriceUnprotected 2 2 4" xfId="39678"/>
    <cellStyle name="PriceUnprotected 2 2 5" xfId="39679"/>
    <cellStyle name="PriceUnprotected 2 3" xfId="39680"/>
    <cellStyle name="PriceUnprotected 2 3 2" xfId="39681"/>
    <cellStyle name="PriceUnprotected 2 3 2 2" xfId="39682"/>
    <cellStyle name="PriceUnprotected 2 3 3" xfId="39683"/>
    <cellStyle name="PriceUnprotected 2 3 3 2" xfId="39684"/>
    <cellStyle name="PriceUnprotected 2 3 3 2 2" xfId="39685"/>
    <cellStyle name="PriceUnprotected 2 3 3 3" xfId="39686"/>
    <cellStyle name="PriceUnprotected 2 3 4" xfId="39687"/>
    <cellStyle name="PriceUnprotected 2 4" xfId="39688"/>
    <cellStyle name="PriceUnprotected 2 4 2" xfId="39689"/>
    <cellStyle name="PriceUnprotected 2 5" xfId="39690"/>
    <cellStyle name="PriceUnprotected 2 5 2" xfId="39691"/>
    <cellStyle name="PriceUnprotected 2 5 2 2" xfId="39692"/>
    <cellStyle name="PriceUnprotected 2 5 3" xfId="39693"/>
    <cellStyle name="PriceUnprotected 2 6" xfId="39694"/>
    <cellStyle name="PriceUnprotected 2 7" xfId="39695"/>
    <cellStyle name="PriceUnprotected 3" xfId="39696"/>
    <cellStyle name="PriceUnprotected 3 2" xfId="39697"/>
    <cellStyle name="PriceUnprotected 3 2 2" xfId="39698"/>
    <cellStyle name="PriceUnprotected 3 3" xfId="39699"/>
    <cellStyle name="PriceUnprotected 3 3 2" xfId="39700"/>
    <cellStyle name="PriceUnprotected 3 3 2 2" xfId="39701"/>
    <cellStyle name="PriceUnprotected 3 3 3" xfId="39702"/>
    <cellStyle name="PriceUnprotected 3 4" xfId="39703"/>
    <cellStyle name="PriceUnprotected 4" xfId="39704"/>
    <cellStyle name="PriceUnprotected 4 2" xfId="39705"/>
    <cellStyle name="PriceUnprotected 5" xfId="39706"/>
    <cellStyle name="PriceUnprotected 5 2" xfId="39707"/>
    <cellStyle name="PriceUnprotected 5 2 2" xfId="39708"/>
    <cellStyle name="PriceUnprotected 5 3" xfId="39709"/>
    <cellStyle name="PriceUnprotected 6" xfId="39710"/>
    <cellStyle name="PriceUnprotected 7" xfId="39711"/>
    <cellStyle name="PriceYear" xfId="39712"/>
    <cellStyle name="PriceYear 2" xfId="39713"/>
    <cellStyle name="PriceYear 2 2" xfId="39714"/>
    <cellStyle name="PriceYear 2 2 2" xfId="39715"/>
    <cellStyle name="PriceYear 2 2 2 2" xfId="39716"/>
    <cellStyle name="PriceYear 2 2 3" xfId="39717"/>
    <cellStyle name="PriceYear 2 2 3 2" xfId="39718"/>
    <cellStyle name="PriceYear 2 2 3 2 2" xfId="39719"/>
    <cellStyle name="PriceYear 2 2 3 3" xfId="39720"/>
    <cellStyle name="PriceYear 2 2 4" xfId="39721"/>
    <cellStyle name="PriceYear 2 2 5" xfId="39722"/>
    <cellStyle name="PriceYear 2 3" xfId="39723"/>
    <cellStyle name="PriceYear 2 3 2" xfId="39724"/>
    <cellStyle name="PriceYear 2 3 2 2" xfId="39725"/>
    <cellStyle name="PriceYear 2 3 3" xfId="39726"/>
    <cellStyle name="PriceYear 2 3 3 2" xfId="39727"/>
    <cellStyle name="PriceYear 2 3 3 2 2" xfId="39728"/>
    <cellStyle name="PriceYear 2 3 3 3" xfId="39729"/>
    <cellStyle name="PriceYear 2 3 4" xfId="39730"/>
    <cellStyle name="PriceYear 2 4" xfId="39731"/>
    <cellStyle name="PriceYear 2 4 2" xfId="39732"/>
    <cellStyle name="PriceYear 2 5" xfId="39733"/>
    <cellStyle name="PriceYear 2 5 2" xfId="39734"/>
    <cellStyle name="PriceYear 2 5 2 2" xfId="39735"/>
    <cellStyle name="PriceYear 2 5 3" xfId="39736"/>
    <cellStyle name="PriceYear 2 6" xfId="39737"/>
    <cellStyle name="PriceYear 2 7" xfId="39738"/>
    <cellStyle name="PriceYear 3" xfId="39739"/>
    <cellStyle name="PriceYear 3 2" xfId="39740"/>
    <cellStyle name="PriceYear 3 2 2" xfId="39741"/>
    <cellStyle name="PriceYear 3 3" xfId="39742"/>
    <cellStyle name="PriceYear 3 3 2" xfId="39743"/>
    <cellStyle name="PriceYear 3 3 2 2" xfId="39744"/>
    <cellStyle name="PriceYear 3 3 3" xfId="39745"/>
    <cellStyle name="PriceYear 3 4" xfId="39746"/>
    <cellStyle name="PriceYear 4" xfId="39747"/>
    <cellStyle name="PriceYear 4 2" xfId="39748"/>
    <cellStyle name="PriceYear 5" xfId="39749"/>
    <cellStyle name="PriceYear 5 2" xfId="39750"/>
    <cellStyle name="PriceYear 5 2 2" xfId="39751"/>
    <cellStyle name="PriceYear 5 3" xfId="39752"/>
    <cellStyle name="PriceYear 6" xfId="39753"/>
    <cellStyle name="PriceYear 7" xfId="39754"/>
    <cellStyle name="ProgramArea_RP" xfId="39755"/>
    <cellStyle name="Protected" xfId="39756"/>
    <cellStyle name="Protected 2" xfId="39757"/>
    <cellStyle name="Protected 2 2" xfId="39758"/>
    <cellStyle name="Protected 2 2 2" xfId="39759"/>
    <cellStyle name="Protected 2 2 2 2" xfId="39760"/>
    <cellStyle name="Protected 2 2 2 2 2" xfId="39761"/>
    <cellStyle name="Protected 2 2 2 3" xfId="39762"/>
    <cellStyle name="Protected 2 2 3" xfId="39763"/>
    <cellStyle name="Protected 2 2 4" xfId="39764"/>
    <cellStyle name="Protected 2 3" xfId="39765"/>
    <cellStyle name="Protected 2 3 2" xfId="39766"/>
    <cellStyle name="Protected 2 3 2 2" xfId="39767"/>
    <cellStyle name="Protected 2 3 3" xfId="39768"/>
    <cellStyle name="Protected 2 3 3 2" xfId="39769"/>
    <cellStyle name="Protected 2 3 3 2 2" xfId="39770"/>
    <cellStyle name="Protected 2 3 3 3" xfId="39771"/>
    <cellStyle name="Protected 2 3 4" xfId="39772"/>
    <cellStyle name="Protected 2 4" xfId="39773"/>
    <cellStyle name="Protected 2 4 2" xfId="39774"/>
    <cellStyle name="Protected 2 4 2 2" xfId="39775"/>
    <cellStyle name="Protected 2 4 3" xfId="39776"/>
    <cellStyle name="Protected 2 5" xfId="39777"/>
    <cellStyle name="Protected 2 6" xfId="39778"/>
    <cellStyle name="Protected 3" xfId="39779"/>
    <cellStyle name="Protected 3 2" xfId="39780"/>
    <cellStyle name="Protected 3 2 2" xfId="39781"/>
    <cellStyle name="Protected 3 3" xfId="39782"/>
    <cellStyle name="Protected 3 3 2" xfId="39783"/>
    <cellStyle name="Protected 3 3 2 2" xfId="39784"/>
    <cellStyle name="Protected 3 3 3" xfId="39785"/>
    <cellStyle name="Protected 3 4" xfId="39786"/>
    <cellStyle name="Protected 4" xfId="39787"/>
    <cellStyle name="Protected 4 2" xfId="39788"/>
    <cellStyle name="Protected 5" xfId="39789"/>
    <cellStyle name="Protected 5 2" xfId="39790"/>
    <cellStyle name="Protected 5 2 2" xfId="39791"/>
    <cellStyle name="Protected 5 3" xfId="39792"/>
    <cellStyle name="Protected 6" xfId="39793"/>
    <cellStyle name="Protected 7" xfId="39794"/>
    <cellStyle name="ProtectedDates" xfId="39795"/>
    <cellStyle name="ProtectedDates 2" xfId="39796"/>
    <cellStyle name="ProtectedDates 2 2" xfId="39797"/>
    <cellStyle name="ProtectedDates 2 2 2" xfId="39798"/>
    <cellStyle name="ProtectedDates 2 2 2 2" xfId="39799"/>
    <cellStyle name="ProtectedDates 2 2 2 2 2" xfId="39800"/>
    <cellStyle name="ProtectedDates 2 2 2 3" xfId="39801"/>
    <cellStyle name="ProtectedDates 2 2 3" xfId="39802"/>
    <cellStyle name="ProtectedDates 2 2 4" xfId="39803"/>
    <cellStyle name="ProtectedDates 2 3" xfId="39804"/>
    <cellStyle name="ProtectedDates 2 3 2" xfId="39805"/>
    <cellStyle name="ProtectedDates 2 3 2 2" xfId="39806"/>
    <cellStyle name="ProtectedDates 2 3 3" xfId="39807"/>
    <cellStyle name="ProtectedDates 2 3 3 2" xfId="39808"/>
    <cellStyle name="ProtectedDates 2 3 3 2 2" xfId="39809"/>
    <cellStyle name="ProtectedDates 2 3 3 3" xfId="39810"/>
    <cellStyle name="ProtectedDates 2 3 4" xfId="39811"/>
    <cellStyle name="ProtectedDates 2 4" xfId="39812"/>
    <cellStyle name="ProtectedDates 2 4 2" xfId="39813"/>
    <cellStyle name="ProtectedDates 2 4 2 2" xfId="39814"/>
    <cellStyle name="ProtectedDates 2 4 3" xfId="39815"/>
    <cellStyle name="ProtectedDates 2 5" xfId="39816"/>
    <cellStyle name="ProtectedDates 2 6" xfId="39817"/>
    <cellStyle name="ProtectedDates 3" xfId="39818"/>
    <cellStyle name="ProtectedDates 3 2" xfId="39819"/>
    <cellStyle name="ProtectedDates 3 2 2" xfId="39820"/>
    <cellStyle name="ProtectedDates 3 3" xfId="39821"/>
    <cellStyle name="ProtectedDates 3 3 2" xfId="39822"/>
    <cellStyle name="ProtectedDates 3 3 2 2" xfId="39823"/>
    <cellStyle name="ProtectedDates 3 3 3" xfId="39824"/>
    <cellStyle name="ProtectedDates 3 4" xfId="39825"/>
    <cellStyle name="ProtectedDates 4" xfId="39826"/>
    <cellStyle name="ProtectedDates 4 2" xfId="39827"/>
    <cellStyle name="ProtectedDates 5" xfId="39828"/>
    <cellStyle name="ProtectedDates 5 2" xfId="39829"/>
    <cellStyle name="ProtectedDates 5 2 2" xfId="39830"/>
    <cellStyle name="ProtectedDates 5 3" xfId="39831"/>
    <cellStyle name="ProtectedDates 6" xfId="39832"/>
    <cellStyle name="ProtectedDates 7" xfId="39833"/>
    <cellStyle name="Prozent_Imp02" xfId="39834"/>
    <cellStyle name="Ratio.0" xfId="39835"/>
    <cellStyle name="Ratio.1" xfId="39836"/>
    <cellStyle name="Refdb standard" xfId="39837"/>
    <cellStyle name="Refdb standard 2" xfId="39838"/>
    <cellStyle name="Refdb standard 2 2" xfId="39839"/>
    <cellStyle name="Refdb standard 2 2 2" xfId="39840"/>
    <cellStyle name="Refdb standard 2 3" xfId="39841"/>
    <cellStyle name="Refdb standard 2 3 2" xfId="39842"/>
    <cellStyle name="Refdb standard 2 3 2 2" xfId="39843"/>
    <cellStyle name="Refdb standard 2 3 3" xfId="39844"/>
    <cellStyle name="Refdb standard 2 4" xfId="39845"/>
    <cellStyle name="Refdb standard 2 5" xfId="39846"/>
    <cellStyle name="Refdb standard 3" xfId="39847"/>
    <cellStyle name="Refdb standard 3 2" xfId="39848"/>
    <cellStyle name="Refdb standard 3 2 2" xfId="39849"/>
    <cellStyle name="Refdb standard 3 2 2 2" xfId="39850"/>
    <cellStyle name="Refdb standard 3 2 3" xfId="39851"/>
    <cellStyle name="Refdb standard 3 3" xfId="39852"/>
    <cellStyle name="Refdb standard 4" xfId="39853"/>
    <cellStyle name="Refdb standard 4 2" xfId="39854"/>
    <cellStyle name="Refdb standard 4 2 2" xfId="39855"/>
    <cellStyle name="Refdb standard 4 3" xfId="39856"/>
    <cellStyle name="Refdb standard 5" xfId="39857"/>
    <cellStyle name="Report_Name" xfId="39858"/>
    <cellStyle name="Row_Heading_RP" xfId="21"/>
    <cellStyle name="RowHeading" xfId="39859"/>
    <cellStyle name="RowHeading 2" xfId="39860"/>
    <cellStyle name="RowHeading 2 2" xfId="39861"/>
    <cellStyle name="RowHeading 2 2 2" xfId="39862"/>
    <cellStyle name="RowHeading 2 2 2 2" xfId="39863"/>
    <cellStyle name="RowHeading 2 2 2 2 2" xfId="39864"/>
    <cellStyle name="RowHeading 2 2 2 3" xfId="39865"/>
    <cellStyle name="RowHeading 2 2 3" xfId="39866"/>
    <cellStyle name="RowHeading 2 2 4" xfId="39867"/>
    <cellStyle name="RowHeading 2 3" xfId="39868"/>
    <cellStyle name="RowHeading 2 3 2" xfId="39869"/>
    <cellStyle name="RowHeading 2 3 2 2" xfId="39870"/>
    <cellStyle name="RowHeading 2 3 3" xfId="39871"/>
    <cellStyle name="RowHeading 2 3 3 2" xfId="39872"/>
    <cellStyle name="RowHeading 2 3 3 2 2" xfId="39873"/>
    <cellStyle name="RowHeading 2 3 3 3" xfId="39874"/>
    <cellStyle name="RowHeading 2 3 4" xfId="39875"/>
    <cellStyle name="RowHeading 2 4" xfId="39876"/>
    <cellStyle name="RowHeading 2 4 2" xfId="39877"/>
    <cellStyle name="RowHeading 2 4 2 2" xfId="39878"/>
    <cellStyle name="RowHeading 2 4 3" xfId="39879"/>
    <cellStyle name="RowHeading 2 5" xfId="39880"/>
    <cellStyle name="RowHeading 2 6" xfId="39881"/>
    <cellStyle name="RowHeading 3" xfId="39882"/>
    <cellStyle name="RowHeading 3 2" xfId="39883"/>
    <cellStyle name="RowHeading 3 2 2" xfId="39884"/>
    <cellStyle name="RowHeading 3 3" xfId="39885"/>
    <cellStyle name="RowHeading 3 3 2" xfId="39886"/>
    <cellStyle name="RowHeading 3 3 2 2" xfId="39887"/>
    <cellStyle name="RowHeading 3 3 3" xfId="39888"/>
    <cellStyle name="RowHeading 3 4" xfId="39889"/>
    <cellStyle name="RowHeading 4" xfId="39890"/>
    <cellStyle name="RowHeading 4 2" xfId="39891"/>
    <cellStyle name="RowHeading 5" xfId="39892"/>
    <cellStyle name="RowHeading 5 2" xfId="39893"/>
    <cellStyle name="RowHeading 5 2 2" xfId="39894"/>
    <cellStyle name="RowHeading 5 3" xfId="39895"/>
    <cellStyle name="RowHeading 6" xfId="39896"/>
    <cellStyle name="RowHeading 7" xfId="39897"/>
    <cellStyle name="SDMX_protected" xfId="39898"/>
    <cellStyle name="Section" xfId="39899"/>
    <cellStyle name="Section 1" xfId="39900"/>
    <cellStyle name="Section 1 10" xfId="39901"/>
    <cellStyle name="Section 1 2" xfId="39902"/>
    <cellStyle name="Section 1 2 2" xfId="39903"/>
    <cellStyle name="Section 1 2 2 2" xfId="39904"/>
    <cellStyle name="Section 1 2 2 2 2" xfId="39905"/>
    <cellStyle name="Section 1 2 2 2 2 2" xfId="39906"/>
    <cellStyle name="Section 1 2 2 2 3" xfId="39907"/>
    <cellStyle name="Section 1 2 2 3" xfId="39908"/>
    <cellStyle name="Section 1 2 2 4" xfId="39909"/>
    <cellStyle name="Section 1 2 3" xfId="39910"/>
    <cellStyle name="Section 1 2 3 2" xfId="39911"/>
    <cellStyle name="Section 1 2 3 2 2" xfId="39912"/>
    <cellStyle name="Section 1 2 3 2 2 2" xfId="39913"/>
    <cellStyle name="Section 1 2 3 2 3" xfId="39914"/>
    <cellStyle name="Section 1 2 3 3" xfId="39915"/>
    <cellStyle name="Section 1 2 3 4" xfId="39916"/>
    <cellStyle name="Section 1 2 4" xfId="39917"/>
    <cellStyle name="Section 1 2 4 2" xfId="39918"/>
    <cellStyle name="Section 1 2 4 2 2" xfId="39919"/>
    <cellStyle name="Section 1 2 4 3" xfId="39920"/>
    <cellStyle name="Section 1 2 5" xfId="39921"/>
    <cellStyle name="Section 1 2 6" xfId="39922"/>
    <cellStyle name="Section 1 3" xfId="39923"/>
    <cellStyle name="Section 1 3 2" xfId="39924"/>
    <cellStyle name="Section 1 3 2 2" xfId="39925"/>
    <cellStyle name="Section 1 3 2 2 2" xfId="39926"/>
    <cellStyle name="Section 1 3 2 2 2 2" xfId="39927"/>
    <cellStyle name="Section 1 3 2 2 3" xfId="39928"/>
    <cellStyle name="Section 1 3 2 3" xfId="39929"/>
    <cellStyle name="Section 1 3 2 4" xfId="39930"/>
    <cellStyle name="Section 1 3 3" xfId="39931"/>
    <cellStyle name="Section 1 3 3 2" xfId="39932"/>
    <cellStyle name="Section 1 3 3 2 2" xfId="39933"/>
    <cellStyle name="Section 1 3 3 3" xfId="39934"/>
    <cellStyle name="Section 1 3 4" xfId="39935"/>
    <cellStyle name="Section 1 3 5" xfId="39936"/>
    <cellStyle name="Section 1 4" xfId="39937"/>
    <cellStyle name="Section 1 4 2" xfId="39938"/>
    <cellStyle name="Section 1 4 2 2" xfId="39939"/>
    <cellStyle name="Section 1 4 2 2 2" xfId="39940"/>
    <cellStyle name="Section 1 4 2 2 2 2" xfId="39941"/>
    <cellStyle name="Section 1 4 2 2 3" xfId="39942"/>
    <cellStyle name="Section 1 4 2 3" xfId="39943"/>
    <cellStyle name="Section 1 4 2 4" xfId="39944"/>
    <cellStyle name="Section 1 4 3" xfId="39945"/>
    <cellStyle name="Section 1 4 3 2" xfId="39946"/>
    <cellStyle name="Section 1 4 3 2 2" xfId="39947"/>
    <cellStyle name="Section 1 4 3 3" xfId="39948"/>
    <cellStyle name="Section 1 4 4" xfId="39949"/>
    <cellStyle name="Section 1 4 5" xfId="39950"/>
    <cellStyle name="Section 1 5" xfId="39951"/>
    <cellStyle name="Section 1 5 2" xfId="39952"/>
    <cellStyle name="Section 1 5 2 2" xfId="39953"/>
    <cellStyle name="Section 1 5 2 2 2" xfId="39954"/>
    <cellStyle name="Section 1 5 2 2 2 2" xfId="39955"/>
    <cellStyle name="Section 1 5 2 2 3" xfId="39956"/>
    <cellStyle name="Section 1 5 2 3" xfId="39957"/>
    <cellStyle name="Section 1 5 2 4" xfId="39958"/>
    <cellStyle name="Section 1 5 3" xfId="39959"/>
    <cellStyle name="Section 1 5 3 2" xfId="39960"/>
    <cellStyle name="Section 1 5 3 2 2" xfId="39961"/>
    <cellStyle name="Section 1 5 3 3" xfId="39962"/>
    <cellStyle name="Section 1 5 4" xfId="39963"/>
    <cellStyle name="Section 1 5 5" xfId="39964"/>
    <cellStyle name="Section 1 6" xfId="39965"/>
    <cellStyle name="Section 1 6 2" xfId="39966"/>
    <cellStyle name="Section 1 6 2 2" xfId="39967"/>
    <cellStyle name="Section 1 6 2 2 2" xfId="39968"/>
    <cellStyle name="Section 1 6 2 3" xfId="39969"/>
    <cellStyle name="Section 1 6 3" xfId="39970"/>
    <cellStyle name="Section 1 6 4" xfId="39971"/>
    <cellStyle name="Section 1 7" xfId="39972"/>
    <cellStyle name="Section 1 7 2" xfId="39973"/>
    <cellStyle name="Section 1 7 2 2" xfId="39974"/>
    <cellStyle name="Section 1 7 2 2 2" xfId="39975"/>
    <cellStyle name="Section 1 7 2 3" xfId="39976"/>
    <cellStyle name="Section 1 7 3" xfId="39977"/>
    <cellStyle name="Section 1 7 4" xfId="39978"/>
    <cellStyle name="Section 1 8" xfId="39979"/>
    <cellStyle name="Section 1 8 2" xfId="39980"/>
    <cellStyle name="Section 1 8 2 2" xfId="39981"/>
    <cellStyle name="Section 1 8 3" xfId="39982"/>
    <cellStyle name="Section 1 9" xfId="39983"/>
    <cellStyle name="Section 1_1" xfId="39984"/>
    <cellStyle name="Section 2" xfId="39985"/>
    <cellStyle name="Section 2 10" xfId="39986"/>
    <cellStyle name="Section 2 11" xfId="39987"/>
    <cellStyle name="Section 2 2" xfId="39988"/>
    <cellStyle name="Section 2 2 2" xfId="39989"/>
    <cellStyle name="Section 2 2 2 2" xfId="39990"/>
    <cellStyle name="Section 2 2 2 2 2" xfId="39991"/>
    <cellStyle name="Section 2 2 2 2 2 2" xfId="39992"/>
    <cellStyle name="Section 2 2 2 2 3" xfId="39993"/>
    <cellStyle name="Section 2 2 2 3" xfId="39994"/>
    <cellStyle name="Section 2 2 2 4" xfId="39995"/>
    <cellStyle name="Section 2 2 3" xfId="39996"/>
    <cellStyle name="Section 2 2 3 2" xfId="39997"/>
    <cellStyle name="Section 2 2 3 2 2" xfId="39998"/>
    <cellStyle name="Section 2 2 3 2 2 2" xfId="39999"/>
    <cellStyle name="Section 2 2 3 2 3" xfId="40000"/>
    <cellStyle name="Section 2 2 3 3" xfId="40001"/>
    <cellStyle name="Section 2 2 3 4" xfId="40002"/>
    <cellStyle name="Section 2 2 4" xfId="40003"/>
    <cellStyle name="Section 2 2 4 2" xfId="40004"/>
    <cellStyle name="Section 2 2 4 2 2" xfId="40005"/>
    <cellStyle name="Section 2 2 4 3" xfId="40006"/>
    <cellStyle name="Section 2 2 5" xfId="40007"/>
    <cellStyle name="Section 2 2 6" xfId="40008"/>
    <cellStyle name="Section 2 3" xfId="40009"/>
    <cellStyle name="Section 2 3 2" xfId="40010"/>
    <cellStyle name="Section 2 3 2 2" xfId="40011"/>
    <cellStyle name="Section 2 3 2 2 2" xfId="40012"/>
    <cellStyle name="Section 2 3 2 2 2 2" xfId="40013"/>
    <cellStyle name="Section 2 3 2 2 3" xfId="40014"/>
    <cellStyle name="Section 2 3 2 3" xfId="40015"/>
    <cellStyle name="Section 2 3 2 4" xfId="40016"/>
    <cellStyle name="Section 2 3 3" xfId="40017"/>
    <cellStyle name="Section 2 3 3 2" xfId="40018"/>
    <cellStyle name="Section 2 3 3 2 2" xfId="40019"/>
    <cellStyle name="Section 2 3 3 3" xfId="40020"/>
    <cellStyle name="Section 2 3 4" xfId="40021"/>
    <cellStyle name="Section 2 3 5" xfId="40022"/>
    <cellStyle name="Section 2 4" xfId="40023"/>
    <cellStyle name="Section 2 4 2" xfId="40024"/>
    <cellStyle name="Section 2 4 2 2" xfId="40025"/>
    <cellStyle name="Section 2 4 2 2 2" xfId="40026"/>
    <cellStyle name="Section 2 4 2 2 2 2" xfId="40027"/>
    <cellStyle name="Section 2 4 2 2 3" xfId="40028"/>
    <cellStyle name="Section 2 4 2 3" xfId="40029"/>
    <cellStyle name="Section 2 4 2 4" xfId="40030"/>
    <cellStyle name="Section 2 4 3" xfId="40031"/>
    <cellStyle name="Section 2 4 3 2" xfId="40032"/>
    <cellStyle name="Section 2 4 3 2 2" xfId="40033"/>
    <cellStyle name="Section 2 4 3 3" xfId="40034"/>
    <cellStyle name="Section 2 4 4" xfId="40035"/>
    <cellStyle name="Section 2 4 5" xfId="40036"/>
    <cellStyle name="Section 2 5" xfId="40037"/>
    <cellStyle name="Section 2 5 2" xfId="40038"/>
    <cellStyle name="Section 2 5 2 2" xfId="40039"/>
    <cellStyle name="Section 2 5 2 2 2" xfId="40040"/>
    <cellStyle name="Section 2 5 2 2 2 2" xfId="40041"/>
    <cellStyle name="Section 2 5 2 2 3" xfId="40042"/>
    <cellStyle name="Section 2 5 2 3" xfId="40043"/>
    <cellStyle name="Section 2 5 2 4" xfId="40044"/>
    <cellStyle name="Section 2 5 3" xfId="40045"/>
    <cellStyle name="Section 2 5 3 2" xfId="40046"/>
    <cellStyle name="Section 2 5 3 2 2" xfId="40047"/>
    <cellStyle name="Section 2 5 3 3" xfId="40048"/>
    <cellStyle name="Section 2 5 4" xfId="40049"/>
    <cellStyle name="Section 2 5 5" xfId="40050"/>
    <cellStyle name="Section 2 6" xfId="40051"/>
    <cellStyle name="Section 2 6 2" xfId="40052"/>
    <cellStyle name="Section 2 6 2 2" xfId="40053"/>
    <cellStyle name="Section 2 6 2 2 2" xfId="40054"/>
    <cellStyle name="Section 2 6 2 3" xfId="40055"/>
    <cellStyle name="Section 2 6 3" xfId="40056"/>
    <cellStyle name="Section 2 6 4" xfId="40057"/>
    <cellStyle name="Section 2 7" xfId="40058"/>
    <cellStyle name="Section 2 7 2" xfId="40059"/>
    <cellStyle name="Section 2 7 2 2" xfId="40060"/>
    <cellStyle name="Section 2 7 2 2 2" xfId="40061"/>
    <cellStyle name="Section 2 7 2 3" xfId="40062"/>
    <cellStyle name="Section 2 7 3" xfId="40063"/>
    <cellStyle name="Section 2 7 4" xfId="40064"/>
    <cellStyle name="Section 2 8" xfId="40065"/>
    <cellStyle name="Section 2 8 2" xfId="40066"/>
    <cellStyle name="Section 2 8 2 2" xfId="40067"/>
    <cellStyle name="Section 2 8 3" xfId="40068"/>
    <cellStyle name="Section 2 8 3 2" xfId="40069"/>
    <cellStyle name="Section 2 8 3 2 2" xfId="40070"/>
    <cellStyle name="Section 2 8 3 3" xfId="40071"/>
    <cellStyle name="Section 2 8 4" xfId="40072"/>
    <cellStyle name="Section 2 9" xfId="40073"/>
    <cellStyle name="Section 2 9 2" xfId="40074"/>
    <cellStyle name="Section 2 9 2 2" xfId="40075"/>
    <cellStyle name="Section 2 9 3" xfId="40076"/>
    <cellStyle name="Section 2_1" xfId="40077"/>
    <cellStyle name="Section 3" xfId="40078"/>
    <cellStyle name="Section 3 2" xfId="40079"/>
    <cellStyle name="Section 3 2 2" xfId="40080"/>
    <cellStyle name="Section 3 3" xfId="40081"/>
    <cellStyle name="Section 3 3 2" xfId="40082"/>
    <cellStyle name="Section 3 3 2 2" xfId="40083"/>
    <cellStyle name="Section 3 3 3" xfId="40084"/>
    <cellStyle name="Section 3 4" xfId="40085"/>
    <cellStyle name="Section 4" xfId="40086"/>
    <cellStyle name="Section 4 2" xfId="40087"/>
    <cellStyle name="Section 4 2 2" xfId="40088"/>
    <cellStyle name="Section 4 2 2 2" xfId="40089"/>
    <cellStyle name="Section 4 2 3" xfId="40090"/>
    <cellStyle name="Section 4 3" xfId="40091"/>
    <cellStyle name="Section 5" xfId="40092"/>
    <cellStyle name="Section 5 2" xfId="40093"/>
    <cellStyle name="Section 6" xfId="40094"/>
    <cellStyle name="Section 6 2" xfId="40095"/>
    <cellStyle name="Section 6 2 2" xfId="40096"/>
    <cellStyle name="Section 6 3" xfId="40097"/>
    <cellStyle name="Section 7" xfId="40098"/>
    <cellStyle name="Section 7 2" xfId="40099"/>
    <cellStyle name="Section 8" xfId="40100"/>
    <cellStyle name="Section 9" xfId="40101"/>
    <cellStyle name="Shade_R_border" xfId="40102"/>
    <cellStyle name="Source" xfId="40103"/>
    <cellStyle name="Standard" xfId="40104"/>
    <cellStyle name="Standard 2" xfId="40105"/>
    <cellStyle name="Standard 2 2" xfId="40106"/>
    <cellStyle name="Standard 2 2 2" xfId="40107"/>
    <cellStyle name="Standard 2 2 2 2" xfId="40108"/>
    <cellStyle name="Standard 2 2 2 2 2" xfId="40109"/>
    <cellStyle name="Standard 2 2 2 3" xfId="40110"/>
    <cellStyle name="Standard 2 2 3" xfId="40111"/>
    <cellStyle name="Standard 2 2 4" xfId="40112"/>
    <cellStyle name="Standard 2 3" xfId="40113"/>
    <cellStyle name="Standard 2 3 2" xfId="40114"/>
    <cellStyle name="Standard 2 3 2 2" xfId="40115"/>
    <cellStyle name="Standard 2 3 3" xfId="40116"/>
    <cellStyle name="Standard 2 3 3 2" xfId="40117"/>
    <cellStyle name="Standard 2 3 3 2 2" xfId="40118"/>
    <cellStyle name="Standard 2 3 3 3" xfId="40119"/>
    <cellStyle name="Standard 2 3 4" xfId="40120"/>
    <cellStyle name="Standard 2 4" xfId="40121"/>
    <cellStyle name="Standard 2 4 2" xfId="40122"/>
    <cellStyle name="Standard 2 4 2 2" xfId="40123"/>
    <cellStyle name="Standard 2 4 3" xfId="40124"/>
    <cellStyle name="Standard 2 5" xfId="40125"/>
    <cellStyle name="Standard 2 6" xfId="40126"/>
    <cellStyle name="Standard 3" xfId="40127"/>
    <cellStyle name="Standard 3 2" xfId="40128"/>
    <cellStyle name="Standard 3 2 2" xfId="40129"/>
    <cellStyle name="Standard 3 3" xfId="40130"/>
    <cellStyle name="Standard 3 3 2" xfId="40131"/>
    <cellStyle name="Standard 3 3 2 2" xfId="40132"/>
    <cellStyle name="Standard 3 3 3" xfId="40133"/>
    <cellStyle name="Standard 3 4" xfId="40134"/>
    <cellStyle name="Standard 4" xfId="40135"/>
    <cellStyle name="Standard 4 2" xfId="40136"/>
    <cellStyle name="Standard 5" xfId="40137"/>
    <cellStyle name="Standard 5 2" xfId="40138"/>
    <cellStyle name="Standard 5 2 2" xfId="40139"/>
    <cellStyle name="Standard 5 3" xfId="40140"/>
    <cellStyle name="Standard 6" xfId="40141"/>
    <cellStyle name="Standard 7" xfId="40142"/>
    <cellStyle name="Standard_data_tables_JG" xfId="40143"/>
    <cellStyle name="Style 1" xfId="40144"/>
    <cellStyle name="Style 1 2" xfId="40145"/>
    <cellStyle name="Style 1 2 2" xfId="40146"/>
    <cellStyle name="Style 1 2 2 2" xfId="40147"/>
    <cellStyle name="Style 1 2 2 2 2" xfId="40148"/>
    <cellStyle name="Style 1 2 2 2 2 2" xfId="40149"/>
    <cellStyle name="Style 1 2 2 2 3" xfId="40150"/>
    <cellStyle name="Style 1 2 2 2 3 2" xfId="40151"/>
    <cellStyle name="Style 1 2 2 2 3 2 2" xfId="40152"/>
    <cellStyle name="Style 1 2 2 2 3 3" xfId="40153"/>
    <cellStyle name="Style 1 2 2 2 4" xfId="40154"/>
    <cellStyle name="Style 1 2 2 2 5" xfId="40155"/>
    <cellStyle name="Style 1 2 2 3" xfId="40156"/>
    <cellStyle name="Style 1 2 2 3 2" xfId="40157"/>
    <cellStyle name="Style 1 2 2 3 2 2" xfId="40158"/>
    <cellStyle name="Style 1 2 2 3 3" xfId="40159"/>
    <cellStyle name="Style 1 2 2 3 3 2" xfId="40160"/>
    <cellStyle name="Style 1 2 2 3 3 2 2" xfId="40161"/>
    <cellStyle name="Style 1 2 2 3 3 3" xfId="40162"/>
    <cellStyle name="Style 1 2 2 3 4" xfId="40163"/>
    <cellStyle name="Style 1 2 2 4" xfId="40164"/>
    <cellStyle name="Style 1 2 2 4 2" xfId="40165"/>
    <cellStyle name="Style 1 2 2 5" xfId="40166"/>
    <cellStyle name="Style 1 2 2 5 2" xfId="40167"/>
    <cellStyle name="Style 1 2 2 5 2 2" xfId="40168"/>
    <cellStyle name="Style 1 2 2 5 3" xfId="40169"/>
    <cellStyle name="Style 1 2 2 6" xfId="40170"/>
    <cellStyle name="Style 1 2 2 7" xfId="40171"/>
    <cellStyle name="Style 1 2 3" xfId="40172"/>
    <cellStyle name="Style 1 2 3 2" xfId="40173"/>
    <cellStyle name="Style 1 2 3 2 2" xfId="40174"/>
    <cellStyle name="Style 1 2 3 3" xfId="40175"/>
    <cellStyle name="Style 1 2 3 3 2" xfId="40176"/>
    <cellStyle name="Style 1 2 3 3 2 2" xfId="40177"/>
    <cellStyle name="Style 1 2 3 3 3" xfId="40178"/>
    <cellStyle name="Style 1 2 3 4" xfId="40179"/>
    <cellStyle name="Style 1 2 4" xfId="40180"/>
    <cellStyle name="Style 1 2 4 2" xfId="40181"/>
    <cellStyle name="Style 1 2 5" xfId="40182"/>
    <cellStyle name="Style 1 2 5 2" xfId="40183"/>
    <cellStyle name="Style 1 2 5 2 2" xfId="40184"/>
    <cellStyle name="Style 1 2 5 3" xfId="40185"/>
    <cellStyle name="Style 1 2 6" xfId="40186"/>
    <cellStyle name="Style 1 2 7" xfId="40187"/>
    <cellStyle name="Style 1 3" xfId="40188"/>
    <cellStyle name="Style 1 3 2" xfId="40189"/>
    <cellStyle name="Style 1 3 2 2" xfId="40190"/>
    <cellStyle name="Style 1 3 2 2 2" xfId="40191"/>
    <cellStyle name="Style 1 3 2 2 2 2" xfId="40192"/>
    <cellStyle name="Style 1 3 2 2 3" xfId="40193"/>
    <cellStyle name="Style 1 3 2 2 3 2" xfId="40194"/>
    <cellStyle name="Style 1 3 2 2 3 2 2" xfId="40195"/>
    <cellStyle name="Style 1 3 2 2 3 3" xfId="40196"/>
    <cellStyle name="Style 1 3 2 2 4" xfId="40197"/>
    <cellStyle name="Style 1 3 2 2 5" xfId="40198"/>
    <cellStyle name="Style 1 3 2 3" xfId="40199"/>
    <cellStyle name="Style 1 3 2 3 2" xfId="40200"/>
    <cellStyle name="Style 1 3 2 3 2 2" xfId="40201"/>
    <cellStyle name="Style 1 3 2 3 3" xfId="40202"/>
    <cellStyle name="Style 1 3 2 3 3 2" xfId="40203"/>
    <cellStyle name="Style 1 3 2 3 3 2 2" xfId="40204"/>
    <cellStyle name="Style 1 3 2 3 3 3" xfId="40205"/>
    <cellStyle name="Style 1 3 2 3 4" xfId="40206"/>
    <cellStyle name="Style 1 3 2 4" xfId="40207"/>
    <cellStyle name="Style 1 3 2 4 2" xfId="40208"/>
    <cellStyle name="Style 1 3 2 5" xfId="40209"/>
    <cellStyle name="Style 1 3 2 5 2" xfId="40210"/>
    <cellStyle name="Style 1 3 2 5 2 2" xfId="40211"/>
    <cellStyle name="Style 1 3 2 5 3" xfId="40212"/>
    <cellStyle name="Style 1 3 2 6" xfId="40213"/>
    <cellStyle name="Style 1 3 2 7" xfId="40214"/>
    <cellStyle name="Style 1 3 3" xfId="40215"/>
    <cellStyle name="Style 1 3 3 2" xfId="40216"/>
    <cellStyle name="Style 1 3 3 2 2" xfId="40217"/>
    <cellStyle name="Style 1 3 3 2 2 2" xfId="40218"/>
    <cellStyle name="Style 1 3 3 2 3" xfId="40219"/>
    <cellStyle name="Style 1 3 3 2 3 2" xfId="40220"/>
    <cellStyle name="Style 1 3 3 2 3 2 2" xfId="40221"/>
    <cellStyle name="Style 1 3 3 2 3 3" xfId="40222"/>
    <cellStyle name="Style 1 3 3 2 4" xfId="40223"/>
    <cellStyle name="Style 1 3 3 2 5" xfId="40224"/>
    <cellStyle name="Style 1 3 3 3" xfId="40225"/>
    <cellStyle name="Style 1 3 3 3 2" xfId="40226"/>
    <cellStyle name="Style 1 3 3 3 2 2" xfId="40227"/>
    <cellStyle name="Style 1 3 3 3 3" xfId="40228"/>
    <cellStyle name="Style 1 3 3 3 3 2" xfId="40229"/>
    <cellStyle name="Style 1 3 3 3 3 2 2" xfId="40230"/>
    <cellStyle name="Style 1 3 3 3 3 3" xfId="40231"/>
    <cellStyle name="Style 1 3 3 3 4" xfId="40232"/>
    <cellStyle name="Style 1 3 3 3 5" xfId="40233"/>
    <cellStyle name="Style 1 3 3 4" xfId="40234"/>
    <cellStyle name="Style 1 3 3 4 2" xfId="40235"/>
    <cellStyle name="Style 1 3 3 4 2 2" xfId="40236"/>
    <cellStyle name="Style 1 3 3 4 3" xfId="40237"/>
    <cellStyle name="Style 1 3 3 4 3 2" xfId="40238"/>
    <cellStyle name="Style 1 3 3 4 3 2 2" xfId="40239"/>
    <cellStyle name="Style 1 3 3 4 3 3" xfId="40240"/>
    <cellStyle name="Style 1 3 3 4 4" xfId="40241"/>
    <cellStyle name="Style 1 3 3 5" xfId="40242"/>
    <cellStyle name="Style 1 3 3 5 2" xfId="40243"/>
    <cellStyle name="Style 1 3 3 6" xfId="40244"/>
    <cellStyle name="Style 1 3 3 6 2" xfId="40245"/>
    <cellStyle name="Style 1 3 3 6 2 2" xfId="40246"/>
    <cellStyle name="Style 1 3 3 6 3" xfId="40247"/>
    <cellStyle name="Style 1 3 3 7" xfId="40248"/>
    <cellStyle name="Style 1 3 3 8" xfId="40249"/>
    <cellStyle name="Style 1 3 4" xfId="40250"/>
    <cellStyle name="Style 1 3 4 2" xfId="40251"/>
    <cellStyle name="Style 1 3 4 2 2" xfId="40252"/>
    <cellStyle name="Style 1 3 4 3" xfId="40253"/>
    <cellStyle name="Style 1 3 4 3 2" xfId="40254"/>
    <cellStyle name="Style 1 3 4 3 2 2" xfId="40255"/>
    <cellStyle name="Style 1 3 4 3 3" xfId="40256"/>
    <cellStyle name="Style 1 3 4 4" xfId="40257"/>
    <cellStyle name="Style 1 3 4 5" xfId="40258"/>
    <cellStyle name="Style 1 3 5" xfId="40259"/>
    <cellStyle name="Style 1 3 5 2" xfId="40260"/>
    <cellStyle name="Style 1 3 5 2 2" xfId="40261"/>
    <cellStyle name="Style 1 3 5 3" xfId="40262"/>
    <cellStyle name="Style 1 3 5 3 2" xfId="40263"/>
    <cellStyle name="Style 1 3 5 3 2 2" xfId="40264"/>
    <cellStyle name="Style 1 3 5 3 3" xfId="40265"/>
    <cellStyle name="Style 1 3 5 4" xfId="40266"/>
    <cellStyle name="Style 1 3 6" xfId="40267"/>
    <cellStyle name="Style 1 3 6 2" xfId="40268"/>
    <cellStyle name="Style 1 3 7" xfId="40269"/>
    <cellStyle name="Style 1 3 7 2" xfId="40270"/>
    <cellStyle name="Style 1 3 7 2 2" xfId="40271"/>
    <cellStyle name="Style 1 3 7 3" xfId="40272"/>
    <cellStyle name="Style 1 3 8" xfId="40273"/>
    <cellStyle name="Style 1 3 9" xfId="40274"/>
    <cellStyle name="Style 1 4" xfId="40275"/>
    <cellStyle name="Style 1 4 2" xfId="40276"/>
    <cellStyle name="Style 1 4 2 2" xfId="40277"/>
    <cellStyle name="Style 1 4 2 2 2" xfId="40278"/>
    <cellStyle name="Style 1 4 2 3" xfId="40279"/>
    <cellStyle name="Style 1 4 2 3 2" xfId="40280"/>
    <cellStyle name="Style 1 4 2 3 2 2" xfId="40281"/>
    <cellStyle name="Style 1 4 2 3 3" xfId="40282"/>
    <cellStyle name="Style 1 4 2 4" xfId="40283"/>
    <cellStyle name="Style 1 4 2 5" xfId="40284"/>
    <cellStyle name="Style 1 4 3" xfId="40285"/>
    <cellStyle name="Style 1 4 3 2" xfId="40286"/>
    <cellStyle name="Style 1 4 3 2 2" xfId="40287"/>
    <cellStyle name="Style 1 4 3 3" xfId="40288"/>
    <cellStyle name="Style 1 4 3 3 2" xfId="40289"/>
    <cellStyle name="Style 1 4 3 3 2 2" xfId="40290"/>
    <cellStyle name="Style 1 4 3 3 3" xfId="40291"/>
    <cellStyle name="Style 1 4 3 4" xfId="40292"/>
    <cellStyle name="Style 1 4 3 5" xfId="40293"/>
    <cellStyle name="Style 1 4 4" xfId="40294"/>
    <cellStyle name="Style 1 4 4 2" xfId="40295"/>
    <cellStyle name="Style 1 4 4 2 2" xfId="40296"/>
    <cellStyle name="Style 1 4 4 3" xfId="40297"/>
    <cellStyle name="Style 1 4 4 3 2" xfId="40298"/>
    <cellStyle name="Style 1 4 4 3 2 2" xfId="40299"/>
    <cellStyle name="Style 1 4 4 3 3" xfId="40300"/>
    <cellStyle name="Style 1 4 4 4" xfId="40301"/>
    <cellStyle name="Style 1 4 5" xfId="40302"/>
    <cellStyle name="Style 1 4 5 2" xfId="40303"/>
    <cellStyle name="Style 1 4 6" xfId="40304"/>
    <cellStyle name="Style 1 4 6 2" xfId="40305"/>
    <cellStyle name="Style 1 4 6 2 2" xfId="40306"/>
    <cellStyle name="Style 1 4 6 3" xfId="40307"/>
    <cellStyle name="Style 1 4 7" xfId="40308"/>
    <cellStyle name="Style 1 4 8" xfId="40309"/>
    <cellStyle name="Style 1 5" xfId="40310"/>
    <cellStyle name="Style 1 5 2" xfId="40311"/>
    <cellStyle name="Style 1 5 2 2" xfId="40312"/>
    <cellStyle name="Style 1 5 3" xfId="40313"/>
    <cellStyle name="Style 1 5 3 2" xfId="40314"/>
    <cellStyle name="Style 1 5 3 2 2" xfId="40315"/>
    <cellStyle name="Style 1 5 3 3" xfId="40316"/>
    <cellStyle name="Style 1 5 4" xfId="40317"/>
    <cellStyle name="Style 1 6" xfId="40318"/>
    <cellStyle name="Style 1 6 2" xfId="40319"/>
    <cellStyle name="Style 1 7" xfId="40320"/>
    <cellStyle name="Style 1 7 2" xfId="40321"/>
    <cellStyle name="Style 1 7 2 2" xfId="40322"/>
    <cellStyle name="Style 1 7 3" xfId="40323"/>
    <cellStyle name="Style 1 8" xfId="40324"/>
    <cellStyle name="Style 1 9" xfId="40325"/>
    <cellStyle name="Style 27" xfId="40326"/>
    <cellStyle name="Style 27 2" xfId="40327"/>
    <cellStyle name="Style 27 2 2" xfId="40328"/>
    <cellStyle name="Style 27 2 2 2" xfId="40329"/>
    <cellStyle name="Style 27 2 2 2 2" xfId="40330"/>
    <cellStyle name="Style 27 2 2 2 2 2" xfId="40331"/>
    <cellStyle name="Style 27 2 2 2 3" xfId="40332"/>
    <cellStyle name="Style 27 2 2 2 3 2" xfId="40333"/>
    <cellStyle name="Style 27 2 2 2 3 2 2" xfId="40334"/>
    <cellStyle name="Style 27 2 2 2 3 3" xfId="40335"/>
    <cellStyle name="Style 27 2 2 2 4" xfId="40336"/>
    <cellStyle name="Style 27 2 2 2 5" xfId="40337"/>
    <cellStyle name="Style 27 2 2 3" xfId="40338"/>
    <cellStyle name="Style 27 2 2 3 2" xfId="40339"/>
    <cellStyle name="Style 27 2 2 3 2 2" xfId="40340"/>
    <cellStyle name="Style 27 2 2 3 3" xfId="40341"/>
    <cellStyle name="Style 27 2 2 3 3 2" xfId="40342"/>
    <cellStyle name="Style 27 2 2 3 3 2 2" xfId="40343"/>
    <cellStyle name="Style 27 2 2 3 3 3" xfId="40344"/>
    <cellStyle name="Style 27 2 2 3 4" xfId="40345"/>
    <cellStyle name="Style 27 2 2 4" xfId="40346"/>
    <cellStyle name="Style 27 2 2 4 2" xfId="40347"/>
    <cellStyle name="Style 27 2 2 5" xfId="40348"/>
    <cellStyle name="Style 27 2 2 5 2" xfId="40349"/>
    <cellStyle name="Style 27 2 2 5 2 2" xfId="40350"/>
    <cellStyle name="Style 27 2 2 5 3" xfId="40351"/>
    <cellStyle name="Style 27 2 2 6" xfId="40352"/>
    <cellStyle name="Style 27 2 2 7" xfId="40353"/>
    <cellStyle name="Style 27 2 3" xfId="40354"/>
    <cellStyle name="Style 27 2 3 2" xfId="40355"/>
    <cellStyle name="Style 27 2 3 2 2" xfId="40356"/>
    <cellStyle name="Style 27 2 3 3" xfId="40357"/>
    <cellStyle name="Style 27 2 3 3 2" xfId="40358"/>
    <cellStyle name="Style 27 2 3 3 2 2" xfId="40359"/>
    <cellStyle name="Style 27 2 3 3 3" xfId="40360"/>
    <cellStyle name="Style 27 2 3 4" xfId="40361"/>
    <cellStyle name="Style 27 2 4" xfId="40362"/>
    <cellStyle name="Style 27 2 4 2" xfId="40363"/>
    <cellStyle name="Style 27 2 5" xfId="40364"/>
    <cellStyle name="Style 27 2 5 2" xfId="40365"/>
    <cellStyle name="Style 27 2 5 2 2" xfId="40366"/>
    <cellStyle name="Style 27 2 5 3" xfId="40367"/>
    <cellStyle name="Style 27 2 6" xfId="40368"/>
    <cellStyle name="Style 27 2 7" xfId="40369"/>
    <cellStyle name="Style 27 3" xfId="40370"/>
    <cellStyle name="Style 27 3 2" xfId="40371"/>
    <cellStyle name="Style 27 3 2 2" xfId="40372"/>
    <cellStyle name="Style 27 3 2 2 2" xfId="40373"/>
    <cellStyle name="Style 27 3 2 2 2 2" xfId="40374"/>
    <cellStyle name="Style 27 3 2 2 3" xfId="40375"/>
    <cellStyle name="Style 27 3 2 2 3 2" xfId="40376"/>
    <cellStyle name="Style 27 3 2 2 3 2 2" xfId="40377"/>
    <cellStyle name="Style 27 3 2 2 3 3" xfId="40378"/>
    <cellStyle name="Style 27 3 2 2 4" xfId="40379"/>
    <cellStyle name="Style 27 3 2 2 5" xfId="40380"/>
    <cellStyle name="Style 27 3 2 3" xfId="40381"/>
    <cellStyle name="Style 27 3 2 3 2" xfId="40382"/>
    <cellStyle name="Style 27 3 2 3 2 2" xfId="40383"/>
    <cellStyle name="Style 27 3 2 3 3" xfId="40384"/>
    <cellStyle name="Style 27 3 2 3 3 2" xfId="40385"/>
    <cellStyle name="Style 27 3 2 3 3 2 2" xfId="40386"/>
    <cellStyle name="Style 27 3 2 3 3 3" xfId="40387"/>
    <cellStyle name="Style 27 3 2 3 4" xfId="40388"/>
    <cellStyle name="Style 27 3 2 4" xfId="40389"/>
    <cellStyle name="Style 27 3 2 4 2" xfId="40390"/>
    <cellStyle name="Style 27 3 2 5" xfId="40391"/>
    <cellStyle name="Style 27 3 2 5 2" xfId="40392"/>
    <cellStyle name="Style 27 3 2 5 2 2" xfId="40393"/>
    <cellStyle name="Style 27 3 2 5 3" xfId="40394"/>
    <cellStyle name="Style 27 3 2 6" xfId="40395"/>
    <cellStyle name="Style 27 3 2 7" xfId="40396"/>
    <cellStyle name="Style 27 3 3" xfId="40397"/>
    <cellStyle name="Style 27 3 3 2" xfId="40398"/>
    <cellStyle name="Style 27 3 3 2 2" xfId="40399"/>
    <cellStyle name="Style 27 3 3 2 2 2" xfId="40400"/>
    <cellStyle name="Style 27 3 3 2 3" xfId="40401"/>
    <cellStyle name="Style 27 3 3 2 3 2" xfId="40402"/>
    <cellStyle name="Style 27 3 3 2 3 2 2" xfId="40403"/>
    <cellStyle name="Style 27 3 3 2 3 3" xfId="40404"/>
    <cellStyle name="Style 27 3 3 2 4" xfId="40405"/>
    <cellStyle name="Style 27 3 3 2 5" xfId="40406"/>
    <cellStyle name="Style 27 3 3 3" xfId="40407"/>
    <cellStyle name="Style 27 3 3 3 2" xfId="40408"/>
    <cellStyle name="Style 27 3 3 3 2 2" xfId="40409"/>
    <cellStyle name="Style 27 3 3 3 3" xfId="40410"/>
    <cellStyle name="Style 27 3 3 3 3 2" xfId="40411"/>
    <cellStyle name="Style 27 3 3 3 3 2 2" xfId="40412"/>
    <cellStyle name="Style 27 3 3 3 3 3" xfId="40413"/>
    <cellStyle name="Style 27 3 3 3 4" xfId="40414"/>
    <cellStyle name="Style 27 3 3 3 5" xfId="40415"/>
    <cellStyle name="Style 27 3 3 4" xfId="40416"/>
    <cellStyle name="Style 27 3 3 4 2" xfId="40417"/>
    <cellStyle name="Style 27 3 3 4 2 2" xfId="40418"/>
    <cellStyle name="Style 27 3 3 4 3" xfId="40419"/>
    <cellStyle name="Style 27 3 3 4 3 2" xfId="40420"/>
    <cellStyle name="Style 27 3 3 4 3 2 2" xfId="40421"/>
    <cellStyle name="Style 27 3 3 4 3 3" xfId="40422"/>
    <cellStyle name="Style 27 3 3 4 4" xfId="40423"/>
    <cellStyle name="Style 27 3 3 5" xfId="40424"/>
    <cellStyle name="Style 27 3 3 5 2" xfId="40425"/>
    <cellStyle name="Style 27 3 3 6" xfId="40426"/>
    <cellStyle name="Style 27 3 3 6 2" xfId="40427"/>
    <cellStyle name="Style 27 3 3 6 2 2" xfId="40428"/>
    <cellStyle name="Style 27 3 3 6 3" xfId="40429"/>
    <cellStyle name="Style 27 3 3 7" xfId="40430"/>
    <cellStyle name="Style 27 3 3 8" xfId="40431"/>
    <cellStyle name="Style 27 3 4" xfId="40432"/>
    <cellStyle name="Style 27 3 4 2" xfId="40433"/>
    <cellStyle name="Style 27 3 4 2 2" xfId="40434"/>
    <cellStyle name="Style 27 3 4 3" xfId="40435"/>
    <cellStyle name="Style 27 3 4 3 2" xfId="40436"/>
    <cellStyle name="Style 27 3 4 3 2 2" xfId="40437"/>
    <cellStyle name="Style 27 3 4 3 3" xfId="40438"/>
    <cellStyle name="Style 27 3 4 4" xfId="40439"/>
    <cellStyle name="Style 27 3 4 5" xfId="40440"/>
    <cellStyle name="Style 27 3 5" xfId="40441"/>
    <cellStyle name="Style 27 3 5 2" xfId="40442"/>
    <cellStyle name="Style 27 3 5 2 2" xfId="40443"/>
    <cellStyle name="Style 27 3 5 3" xfId="40444"/>
    <cellStyle name="Style 27 3 5 3 2" xfId="40445"/>
    <cellStyle name="Style 27 3 5 3 2 2" xfId="40446"/>
    <cellStyle name="Style 27 3 5 3 3" xfId="40447"/>
    <cellStyle name="Style 27 3 5 4" xfId="40448"/>
    <cellStyle name="Style 27 3 6" xfId="40449"/>
    <cellStyle name="Style 27 3 6 2" xfId="40450"/>
    <cellStyle name="Style 27 3 7" xfId="40451"/>
    <cellStyle name="Style 27 3 7 2" xfId="40452"/>
    <cellStyle name="Style 27 3 7 2 2" xfId="40453"/>
    <cellStyle name="Style 27 3 7 3" xfId="40454"/>
    <cellStyle name="Style 27 3 8" xfId="40455"/>
    <cellStyle name="Style 27 3 9" xfId="40456"/>
    <cellStyle name="Style 27 4" xfId="40457"/>
    <cellStyle name="Style 27 4 2" xfId="40458"/>
    <cellStyle name="Style 27 4 2 2" xfId="40459"/>
    <cellStyle name="Style 27 4 2 2 2" xfId="40460"/>
    <cellStyle name="Style 27 4 2 3" xfId="40461"/>
    <cellStyle name="Style 27 4 2 3 2" xfId="40462"/>
    <cellStyle name="Style 27 4 2 3 2 2" xfId="40463"/>
    <cellStyle name="Style 27 4 2 3 3" xfId="40464"/>
    <cellStyle name="Style 27 4 2 4" xfId="40465"/>
    <cellStyle name="Style 27 4 2 5" xfId="40466"/>
    <cellStyle name="Style 27 4 3" xfId="40467"/>
    <cellStyle name="Style 27 4 3 2" xfId="40468"/>
    <cellStyle name="Style 27 4 3 2 2" xfId="40469"/>
    <cellStyle name="Style 27 4 3 3" xfId="40470"/>
    <cellStyle name="Style 27 4 3 3 2" xfId="40471"/>
    <cellStyle name="Style 27 4 3 3 2 2" xfId="40472"/>
    <cellStyle name="Style 27 4 3 3 3" xfId="40473"/>
    <cellStyle name="Style 27 4 3 4" xfId="40474"/>
    <cellStyle name="Style 27 4 3 5" xfId="40475"/>
    <cellStyle name="Style 27 4 4" xfId="40476"/>
    <cellStyle name="Style 27 4 4 2" xfId="40477"/>
    <cellStyle name="Style 27 4 4 2 2" xfId="40478"/>
    <cellStyle name="Style 27 4 4 3" xfId="40479"/>
    <cellStyle name="Style 27 4 4 3 2" xfId="40480"/>
    <cellStyle name="Style 27 4 4 3 2 2" xfId="40481"/>
    <cellStyle name="Style 27 4 4 3 3" xfId="40482"/>
    <cellStyle name="Style 27 4 4 4" xfId="40483"/>
    <cellStyle name="Style 27 4 5" xfId="40484"/>
    <cellStyle name="Style 27 4 5 2" xfId="40485"/>
    <cellStyle name="Style 27 4 6" xfId="40486"/>
    <cellStyle name="Style 27 4 6 2" xfId="40487"/>
    <cellStyle name="Style 27 4 6 2 2" xfId="40488"/>
    <cellStyle name="Style 27 4 6 3" xfId="40489"/>
    <cellStyle name="Style 27 4 7" xfId="40490"/>
    <cellStyle name="Style 27 4 8" xfId="40491"/>
    <cellStyle name="Style 27 5" xfId="40492"/>
    <cellStyle name="Style 27 5 2" xfId="40493"/>
    <cellStyle name="Style 27 5 2 2" xfId="40494"/>
    <cellStyle name="Style 27 5 3" xfId="40495"/>
    <cellStyle name="Style 27 5 3 2" xfId="40496"/>
    <cellStyle name="Style 27 5 3 2 2" xfId="40497"/>
    <cellStyle name="Style 27 5 3 3" xfId="40498"/>
    <cellStyle name="Style 27 5 4" xfId="40499"/>
    <cellStyle name="Style 27 6" xfId="40500"/>
    <cellStyle name="Style 27 6 2" xfId="40501"/>
    <cellStyle name="Style 27 7" xfId="40502"/>
    <cellStyle name="Style 27 7 2" xfId="40503"/>
    <cellStyle name="Style 27 7 2 2" xfId="40504"/>
    <cellStyle name="Style 27 7 3" xfId="40505"/>
    <cellStyle name="Style 27 8" xfId="40506"/>
    <cellStyle name="Style 27 9" xfId="40507"/>
    <cellStyle name="Style 27_Gas Flow Dynamics" xfId="40508"/>
    <cellStyle name="Style 69" xfId="40509"/>
    <cellStyle name="Style 69 2" xfId="40510"/>
    <cellStyle name="Style 69 2 2" xfId="40511"/>
    <cellStyle name="Style 69 2 2 2" xfId="40512"/>
    <cellStyle name="Style 69 2 3" xfId="40513"/>
    <cellStyle name="Style 69 2 3 2" xfId="40514"/>
    <cellStyle name="Style 69 2 3 2 2" xfId="40515"/>
    <cellStyle name="Style 69 2 3 3" xfId="40516"/>
    <cellStyle name="Style 69 2 4" xfId="40517"/>
    <cellStyle name="Style 69 2 5" xfId="40518"/>
    <cellStyle name="Style 69 3" xfId="40519"/>
    <cellStyle name="Style 69 3 2" xfId="40520"/>
    <cellStyle name="Style 69 4" xfId="40521"/>
    <cellStyle name="Style 69 4 2" xfId="40522"/>
    <cellStyle name="Style 69 4 2 2" xfId="40523"/>
    <cellStyle name="Style 69 4 3" xfId="40524"/>
    <cellStyle name="Style 69 5" xfId="40525"/>
    <cellStyle name="Style 69 6" xfId="40526"/>
    <cellStyle name="Style D" xfId="40527"/>
    <cellStyle name="Style D 2" xfId="40528"/>
    <cellStyle name="Style D 2 2" xfId="40529"/>
    <cellStyle name="Style D 2 2 2" xfId="40530"/>
    <cellStyle name="Style D 2 2 2 2" xfId="40531"/>
    <cellStyle name="Style D 2 2 2 2 2" xfId="40532"/>
    <cellStyle name="Style D 2 2 2 3" xfId="40533"/>
    <cellStyle name="Style D 2 2 3" xfId="40534"/>
    <cellStyle name="Style D 2 2 4" xfId="40535"/>
    <cellStyle name="Style D 2 3" xfId="40536"/>
    <cellStyle name="Style D 2 3 2" xfId="40537"/>
    <cellStyle name="Style D 2 3 2 2" xfId="40538"/>
    <cellStyle name="Style D 2 3 3" xfId="40539"/>
    <cellStyle name="Style D 2 3 3 2" xfId="40540"/>
    <cellStyle name="Style D 2 3 3 2 2" xfId="40541"/>
    <cellStyle name="Style D 2 3 3 3" xfId="40542"/>
    <cellStyle name="Style D 2 3 4" xfId="40543"/>
    <cellStyle name="Style D 2 4" xfId="40544"/>
    <cellStyle name="Style D 2 4 2" xfId="40545"/>
    <cellStyle name="Style D 2 4 2 2" xfId="40546"/>
    <cellStyle name="Style D 2 4 3" xfId="40547"/>
    <cellStyle name="Style D 2 5" xfId="40548"/>
    <cellStyle name="Style D 2 6" xfId="40549"/>
    <cellStyle name="Style D 3" xfId="40550"/>
    <cellStyle name="Style D 3 2" xfId="40551"/>
    <cellStyle name="Style D 3 2 2" xfId="40552"/>
    <cellStyle name="Style D 3 3" xfId="40553"/>
    <cellStyle name="Style D 3 3 2" xfId="40554"/>
    <cellStyle name="Style D 3 3 2 2" xfId="40555"/>
    <cellStyle name="Style D 3 3 3" xfId="40556"/>
    <cellStyle name="Style D 3 4" xfId="40557"/>
    <cellStyle name="Style D 4" xfId="40558"/>
    <cellStyle name="Style D 4 2" xfId="40559"/>
    <cellStyle name="Style D 5" xfId="40560"/>
    <cellStyle name="Style D 5 2" xfId="40561"/>
    <cellStyle name="Style D 5 2 2" xfId="40562"/>
    <cellStyle name="Style D 5 3" xfId="40563"/>
    <cellStyle name="Style D 6" xfId="40564"/>
    <cellStyle name="Style D 7" xfId="40565"/>
    <cellStyle name="Style D green" xfId="40566"/>
    <cellStyle name="Style D green 2" xfId="40567"/>
    <cellStyle name="Style D green 2 2" xfId="40568"/>
    <cellStyle name="Style D green 2 2 2" xfId="40569"/>
    <cellStyle name="Style D green 2 2 2 2" xfId="40570"/>
    <cellStyle name="Style D green 2 2 2 2 2" xfId="40571"/>
    <cellStyle name="Style D green 2 2 2 3" xfId="40572"/>
    <cellStyle name="Style D green 2 2 3" xfId="40573"/>
    <cellStyle name="Style D green 2 2 4" xfId="40574"/>
    <cellStyle name="Style D green 2 3" xfId="40575"/>
    <cellStyle name="Style D green 2 3 2" xfId="40576"/>
    <cellStyle name="Style D green 2 3 2 2" xfId="40577"/>
    <cellStyle name="Style D green 2 3 3" xfId="40578"/>
    <cellStyle name="Style D green 2 3 3 2" xfId="40579"/>
    <cellStyle name="Style D green 2 3 3 2 2" xfId="40580"/>
    <cellStyle name="Style D green 2 3 3 3" xfId="40581"/>
    <cellStyle name="Style D green 2 3 4" xfId="40582"/>
    <cellStyle name="Style D green 2 4" xfId="40583"/>
    <cellStyle name="Style D green 2 4 2" xfId="40584"/>
    <cellStyle name="Style D green 2 4 2 2" xfId="40585"/>
    <cellStyle name="Style D green 2 4 3" xfId="40586"/>
    <cellStyle name="Style D green 2 5" xfId="40587"/>
    <cellStyle name="Style D green 2 6" xfId="40588"/>
    <cellStyle name="Style D green 3" xfId="40589"/>
    <cellStyle name="Style D green 3 2" xfId="40590"/>
    <cellStyle name="Style D green 3 2 2" xfId="40591"/>
    <cellStyle name="Style D green 3 3" xfId="40592"/>
    <cellStyle name="Style D green 3 3 2" xfId="40593"/>
    <cellStyle name="Style D green 3 3 2 2" xfId="40594"/>
    <cellStyle name="Style D green 3 3 3" xfId="40595"/>
    <cellStyle name="Style D green 3 4" xfId="40596"/>
    <cellStyle name="Style D green 4" xfId="40597"/>
    <cellStyle name="Style D green 4 2" xfId="40598"/>
    <cellStyle name="Style D green 5" xfId="40599"/>
    <cellStyle name="Style D green 5 2" xfId="40600"/>
    <cellStyle name="Style D green 5 2 2" xfId="40601"/>
    <cellStyle name="Style D green 5 3" xfId="40602"/>
    <cellStyle name="Style D green 6" xfId="40603"/>
    <cellStyle name="Style D green 7" xfId="40604"/>
    <cellStyle name="Style D_Base Data" xfId="40605"/>
    <cellStyle name="Style E" xfId="40606"/>
    <cellStyle name="Style E 2" xfId="40607"/>
    <cellStyle name="Style E 2 2" xfId="40608"/>
    <cellStyle name="Style E 2 2 2" xfId="40609"/>
    <cellStyle name="Style E 2 2 2 2" xfId="40610"/>
    <cellStyle name="Style E 2 2 2 2 2" xfId="40611"/>
    <cellStyle name="Style E 2 2 2 3" xfId="40612"/>
    <cellStyle name="Style E 2 2 3" xfId="40613"/>
    <cellStyle name="Style E 2 2 4" xfId="40614"/>
    <cellStyle name="Style E 2 3" xfId="40615"/>
    <cellStyle name="Style E 2 3 2" xfId="40616"/>
    <cellStyle name="Style E 2 3 2 2" xfId="40617"/>
    <cellStyle name="Style E 2 3 3" xfId="40618"/>
    <cellStyle name="Style E 2 3 3 2" xfId="40619"/>
    <cellStyle name="Style E 2 3 3 2 2" xfId="40620"/>
    <cellStyle name="Style E 2 3 3 3" xfId="40621"/>
    <cellStyle name="Style E 2 3 4" xfId="40622"/>
    <cellStyle name="Style E 2 4" xfId="40623"/>
    <cellStyle name="Style E 2 4 2" xfId="40624"/>
    <cellStyle name="Style E 2 4 2 2" xfId="40625"/>
    <cellStyle name="Style E 2 4 3" xfId="40626"/>
    <cellStyle name="Style E 2 5" xfId="40627"/>
    <cellStyle name="Style E 2 6" xfId="40628"/>
    <cellStyle name="Style E 3" xfId="40629"/>
    <cellStyle name="Style E 3 2" xfId="40630"/>
    <cellStyle name="Style E 3 2 2" xfId="40631"/>
    <cellStyle name="Style E 3 3" xfId="40632"/>
    <cellStyle name="Style E 3 3 2" xfId="40633"/>
    <cellStyle name="Style E 3 3 2 2" xfId="40634"/>
    <cellStyle name="Style E 3 3 3" xfId="40635"/>
    <cellStyle name="Style E 3 4" xfId="40636"/>
    <cellStyle name="Style E 4" xfId="40637"/>
    <cellStyle name="Style E 4 2" xfId="40638"/>
    <cellStyle name="Style E 5" xfId="40639"/>
    <cellStyle name="Style E 5 2" xfId="40640"/>
    <cellStyle name="Style E 5 2 2" xfId="40641"/>
    <cellStyle name="Style E 5 3" xfId="40642"/>
    <cellStyle name="Style E 6" xfId="40643"/>
    <cellStyle name="Style E 7" xfId="40644"/>
    <cellStyle name="Style E green" xfId="40645"/>
    <cellStyle name="Style E green 2" xfId="40646"/>
    <cellStyle name="Style E green 2 2" xfId="40647"/>
    <cellStyle name="Style E green 2 2 2" xfId="40648"/>
    <cellStyle name="Style E green 2 2 2 2" xfId="40649"/>
    <cellStyle name="Style E green 2 2 2 2 2" xfId="40650"/>
    <cellStyle name="Style E green 2 2 2 3" xfId="40651"/>
    <cellStyle name="Style E green 2 2 3" xfId="40652"/>
    <cellStyle name="Style E green 2 2 4" xfId="40653"/>
    <cellStyle name="Style E green 2 3" xfId="40654"/>
    <cellStyle name="Style E green 2 3 2" xfId="40655"/>
    <cellStyle name="Style E green 2 3 2 2" xfId="40656"/>
    <cellStyle name="Style E green 2 3 3" xfId="40657"/>
    <cellStyle name="Style E green 2 3 3 2" xfId="40658"/>
    <cellStyle name="Style E green 2 3 3 2 2" xfId="40659"/>
    <cellStyle name="Style E green 2 3 3 3" xfId="40660"/>
    <cellStyle name="Style E green 2 3 4" xfId="40661"/>
    <cellStyle name="Style E green 2 4" xfId="40662"/>
    <cellStyle name="Style E green 2 4 2" xfId="40663"/>
    <cellStyle name="Style E green 2 4 2 2" xfId="40664"/>
    <cellStyle name="Style E green 2 4 3" xfId="40665"/>
    <cellStyle name="Style E green 2 5" xfId="40666"/>
    <cellStyle name="Style E green 2 6" xfId="40667"/>
    <cellStyle name="Style E green 3" xfId="40668"/>
    <cellStyle name="Style E green 3 2" xfId="40669"/>
    <cellStyle name="Style E green 3 2 2" xfId="40670"/>
    <cellStyle name="Style E green 3 3" xfId="40671"/>
    <cellStyle name="Style E green 3 3 2" xfId="40672"/>
    <cellStyle name="Style E green 3 3 2 2" xfId="40673"/>
    <cellStyle name="Style E green 3 3 3" xfId="40674"/>
    <cellStyle name="Style E green 3 4" xfId="40675"/>
    <cellStyle name="Style E green 4" xfId="40676"/>
    <cellStyle name="Style E green 4 2" xfId="40677"/>
    <cellStyle name="Style E green 5" xfId="40678"/>
    <cellStyle name="Style E green 5 2" xfId="40679"/>
    <cellStyle name="Style E green 5 2 2" xfId="40680"/>
    <cellStyle name="Style E green 5 3" xfId="40681"/>
    <cellStyle name="Style E green 6" xfId="40682"/>
    <cellStyle name="Style E green 7" xfId="40683"/>
    <cellStyle name="Style E_Base Data" xfId="40684"/>
    <cellStyle name="STYLE1 - Style1" xfId="40685"/>
    <cellStyle name="STYLE1 - Style1 2" xfId="40686"/>
    <cellStyle name="STYLE1 - Style1 2 2" xfId="40687"/>
    <cellStyle name="STYLE1 - Style1 2 2 2" xfId="40688"/>
    <cellStyle name="STYLE1 - Style1 2 2 2 2" xfId="40689"/>
    <cellStyle name="STYLE1 - Style1 2 2 2 2 2" xfId="40690"/>
    <cellStyle name="STYLE1 - Style1 2 2 2 3" xfId="40691"/>
    <cellStyle name="STYLE1 - Style1 2 2 3" xfId="40692"/>
    <cellStyle name="STYLE1 - Style1 2 2 4" xfId="40693"/>
    <cellStyle name="STYLE1 - Style1 2 3" xfId="40694"/>
    <cellStyle name="STYLE1 - Style1 2 3 2" xfId="40695"/>
    <cellStyle name="STYLE1 - Style1 2 3 2 2" xfId="40696"/>
    <cellStyle name="STYLE1 - Style1 2 3 3" xfId="40697"/>
    <cellStyle name="STYLE1 - Style1 2 3 3 2" xfId="40698"/>
    <cellStyle name="STYLE1 - Style1 2 3 3 2 2" xfId="40699"/>
    <cellStyle name="STYLE1 - Style1 2 3 3 3" xfId="40700"/>
    <cellStyle name="STYLE1 - Style1 2 3 4" xfId="40701"/>
    <cellStyle name="STYLE1 - Style1 2 4" xfId="40702"/>
    <cellStyle name="STYLE1 - Style1 2 4 2" xfId="40703"/>
    <cellStyle name="STYLE1 - Style1 2 4 2 2" xfId="40704"/>
    <cellStyle name="STYLE1 - Style1 2 4 3" xfId="40705"/>
    <cellStyle name="STYLE1 - Style1 2 5" xfId="40706"/>
    <cellStyle name="STYLE1 - Style1 2 6" xfId="40707"/>
    <cellStyle name="STYLE1 - Style1 3" xfId="40708"/>
    <cellStyle name="STYLE1 - Style1 3 2" xfId="40709"/>
    <cellStyle name="STYLE1 - Style1 3 2 2" xfId="40710"/>
    <cellStyle name="STYLE1 - Style1 3 3" xfId="40711"/>
    <cellStyle name="STYLE1 - Style1 3 3 2" xfId="40712"/>
    <cellStyle name="STYLE1 - Style1 3 3 2 2" xfId="40713"/>
    <cellStyle name="STYLE1 - Style1 3 3 3" xfId="40714"/>
    <cellStyle name="STYLE1 - Style1 3 4" xfId="40715"/>
    <cellStyle name="STYLE1 - Style1 4" xfId="40716"/>
    <cellStyle name="STYLE1 - Style1 4 2" xfId="40717"/>
    <cellStyle name="STYLE1 - Style1 5" xfId="40718"/>
    <cellStyle name="STYLE1 - Style1 5 2" xfId="40719"/>
    <cellStyle name="STYLE1 - Style1 5 2 2" xfId="40720"/>
    <cellStyle name="STYLE1 - Style1 5 3" xfId="40721"/>
    <cellStyle name="STYLE1 - Style1 6" xfId="40722"/>
    <cellStyle name="STYLE1 - Style1 7" xfId="40723"/>
    <cellStyle name="STYLE2 - Style2" xfId="40724"/>
    <cellStyle name="STYLE2 - Style2 2" xfId="40725"/>
    <cellStyle name="STYLE2 - Style2 2 2" xfId="40726"/>
    <cellStyle name="STYLE2 - Style2 2 2 2" xfId="40727"/>
    <cellStyle name="STYLE2 - Style2 2 2 2 2" xfId="40728"/>
    <cellStyle name="STYLE2 - Style2 2 2 2 2 2" xfId="40729"/>
    <cellStyle name="STYLE2 - Style2 2 2 2 3" xfId="40730"/>
    <cellStyle name="STYLE2 - Style2 2 2 3" xfId="40731"/>
    <cellStyle name="STYLE2 - Style2 2 2 4" xfId="40732"/>
    <cellStyle name="STYLE2 - Style2 2 3" xfId="40733"/>
    <cellStyle name="STYLE2 - Style2 2 3 2" xfId="40734"/>
    <cellStyle name="STYLE2 - Style2 2 3 2 2" xfId="40735"/>
    <cellStyle name="STYLE2 - Style2 2 3 3" xfId="40736"/>
    <cellStyle name="STYLE2 - Style2 2 3 3 2" xfId="40737"/>
    <cellStyle name="STYLE2 - Style2 2 3 3 2 2" xfId="40738"/>
    <cellStyle name="STYLE2 - Style2 2 3 3 3" xfId="40739"/>
    <cellStyle name="STYLE2 - Style2 2 3 4" xfId="40740"/>
    <cellStyle name="STYLE2 - Style2 2 4" xfId="40741"/>
    <cellStyle name="STYLE2 - Style2 2 4 2" xfId="40742"/>
    <cellStyle name="STYLE2 - Style2 2 4 2 2" xfId="40743"/>
    <cellStyle name="STYLE2 - Style2 2 4 3" xfId="40744"/>
    <cellStyle name="STYLE2 - Style2 2 5" xfId="40745"/>
    <cellStyle name="STYLE2 - Style2 2 6" xfId="40746"/>
    <cellStyle name="STYLE2 - Style2 3" xfId="40747"/>
    <cellStyle name="STYLE2 - Style2 3 2" xfId="40748"/>
    <cellStyle name="STYLE2 - Style2 3 2 2" xfId="40749"/>
    <cellStyle name="STYLE2 - Style2 3 3" xfId="40750"/>
    <cellStyle name="STYLE2 - Style2 3 3 2" xfId="40751"/>
    <cellStyle name="STYLE2 - Style2 3 3 2 2" xfId="40752"/>
    <cellStyle name="STYLE2 - Style2 3 3 3" xfId="40753"/>
    <cellStyle name="STYLE2 - Style2 3 4" xfId="40754"/>
    <cellStyle name="STYLE2 - Style2 4" xfId="40755"/>
    <cellStyle name="STYLE2 - Style2 4 2" xfId="40756"/>
    <cellStyle name="STYLE2 - Style2 5" xfId="40757"/>
    <cellStyle name="STYLE2 - Style2 5 2" xfId="40758"/>
    <cellStyle name="STYLE2 - Style2 5 2 2" xfId="40759"/>
    <cellStyle name="STYLE2 - Style2 5 3" xfId="40760"/>
    <cellStyle name="STYLE2 - Style2 6" xfId="40761"/>
    <cellStyle name="STYLE2 - Style2 7" xfId="40762"/>
    <cellStyle name="STYLE3 - Style3" xfId="40763"/>
    <cellStyle name="STYLE3 - Style3 2" xfId="40764"/>
    <cellStyle name="STYLE3 - Style3 2 2" xfId="40765"/>
    <cellStyle name="STYLE3 - Style3 2 2 2" xfId="40766"/>
    <cellStyle name="STYLE3 - Style3 2 2 2 2" xfId="40767"/>
    <cellStyle name="STYLE3 - Style3 2 2 2 2 2" xfId="40768"/>
    <cellStyle name="STYLE3 - Style3 2 2 2 3" xfId="40769"/>
    <cellStyle name="STYLE3 - Style3 2 2 3" xfId="40770"/>
    <cellStyle name="STYLE3 - Style3 2 2 4" xfId="40771"/>
    <cellStyle name="STYLE3 - Style3 2 3" xfId="40772"/>
    <cellStyle name="STYLE3 - Style3 2 3 2" xfId="40773"/>
    <cellStyle name="STYLE3 - Style3 2 3 2 2" xfId="40774"/>
    <cellStyle name="STYLE3 - Style3 2 3 3" xfId="40775"/>
    <cellStyle name="STYLE3 - Style3 2 3 3 2" xfId="40776"/>
    <cellStyle name="STYLE3 - Style3 2 3 3 2 2" xfId="40777"/>
    <cellStyle name="STYLE3 - Style3 2 3 3 3" xfId="40778"/>
    <cellStyle name="STYLE3 - Style3 2 3 4" xfId="40779"/>
    <cellStyle name="STYLE3 - Style3 2 4" xfId="40780"/>
    <cellStyle name="STYLE3 - Style3 2 4 2" xfId="40781"/>
    <cellStyle name="STYLE3 - Style3 2 4 2 2" xfId="40782"/>
    <cellStyle name="STYLE3 - Style3 2 4 3" xfId="40783"/>
    <cellStyle name="STYLE3 - Style3 2 5" xfId="40784"/>
    <cellStyle name="STYLE3 - Style3 2 6" xfId="40785"/>
    <cellStyle name="STYLE3 - Style3 3" xfId="40786"/>
    <cellStyle name="STYLE3 - Style3 3 2" xfId="40787"/>
    <cellStyle name="STYLE3 - Style3 3 2 2" xfId="40788"/>
    <cellStyle name="STYLE3 - Style3 3 3" xfId="40789"/>
    <cellStyle name="STYLE3 - Style3 3 3 2" xfId="40790"/>
    <cellStyle name="STYLE3 - Style3 3 3 2 2" xfId="40791"/>
    <cellStyle name="STYLE3 - Style3 3 3 3" xfId="40792"/>
    <cellStyle name="STYLE3 - Style3 3 4" xfId="40793"/>
    <cellStyle name="STYLE3 - Style3 4" xfId="40794"/>
    <cellStyle name="STYLE3 - Style3 4 2" xfId="40795"/>
    <cellStyle name="STYLE3 - Style3 5" xfId="40796"/>
    <cellStyle name="STYLE3 - Style3 5 2" xfId="40797"/>
    <cellStyle name="STYLE3 - Style3 5 2 2" xfId="40798"/>
    <cellStyle name="STYLE3 - Style3 5 3" xfId="40799"/>
    <cellStyle name="STYLE3 - Style3 6" xfId="40800"/>
    <cellStyle name="STYLE3 - Style3 7" xfId="40801"/>
    <cellStyle name="STYLE4 - Style4" xfId="40802"/>
    <cellStyle name="STYLE4 - Style4 2" xfId="40803"/>
    <cellStyle name="STYLE4 - Style4 2 2" xfId="40804"/>
    <cellStyle name="STYLE4 - Style4 2 2 2" xfId="40805"/>
    <cellStyle name="STYLE4 - Style4 2 2 2 2" xfId="40806"/>
    <cellStyle name="STYLE4 - Style4 2 2 2 2 2" xfId="40807"/>
    <cellStyle name="STYLE4 - Style4 2 2 2 3" xfId="40808"/>
    <cellStyle name="STYLE4 - Style4 2 2 3" xfId="40809"/>
    <cellStyle name="STYLE4 - Style4 2 2 4" xfId="40810"/>
    <cellStyle name="STYLE4 - Style4 2 3" xfId="40811"/>
    <cellStyle name="STYLE4 - Style4 2 3 2" xfId="40812"/>
    <cellStyle name="STYLE4 - Style4 2 3 2 2" xfId="40813"/>
    <cellStyle name="STYLE4 - Style4 2 3 3" xfId="40814"/>
    <cellStyle name="STYLE4 - Style4 2 3 3 2" xfId="40815"/>
    <cellStyle name="STYLE4 - Style4 2 3 3 2 2" xfId="40816"/>
    <cellStyle name="STYLE4 - Style4 2 3 3 3" xfId="40817"/>
    <cellStyle name="STYLE4 - Style4 2 3 4" xfId="40818"/>
    <cellStyle name="STYLE4 - Style4 2 4" xfId="40819"/>
    <cellStyle name="STYLE4 - Style4 2 4 2" xfId="40820"/>
    <cellStyle name="STYLE4 - Style4 2 4 2 2" xfId="40821"/>
    <cellStyle name="STYLE4 - Style4 2 4 3" xfId="40822"/>
    <cellStyle name="STYLE4 - Style4 2 5" xfId="40823"/>
    <cellStyle name="STYLE4 - Style4 2 6" xfId="40824"/>
    <cellStyle name="STYLE4 - Style4 3" xfId="40825"/>
    <cellStyle name="STYLE4 - Style4 3 2" xfId="40826"/>
    <cellStyle name="STYLE4 - Style4 3 2 2" xfId="40827"/>
    <cellStyle name="STYLE4 - Style4 3 3" xfId="40828"/>
    <cellStyle name="STYLE4 - Style4 3 3 2" xfId="40829"/>
    <cellStyle name="STYLE4 - Style4 3 3 2 2" xfId="40830"/>
    <cellStyle name="STYLE4 - Style4 3 3 3" xfId="40831"/>
    <cellStyle name="STYLE4 - Style4 3 4" xfId="40832"/>
    <cellStyle name="STYLE4 - Style4 4" xfId="40833"/>
    <cellStyle name="STYLE4 - Style4 4 2" xfId="40834"/>
    <cellStyle name="STYLE4 - Style4 5" xfId="40835"/>
    <cellStyle name="STYLE4 - Style4 5 2" xfId="40836"/>
    <cellStyle name="STYLE4 - Style4 5 2 2" xfId="40837"/>
    <cellStyle name="STYLE4 - Style4 5 3" xfId="40838"/>
    <cellStyle name="STYLE4 - Style4 6" xfId="40839"/>
    <cellStyle name="STYLE4 - Style4 7" xfId="40840"/>
    <cellStyle name="Sub_Title" xfId="40841"/>
    <cellStyle name="SubHeading" xfId="40842"/>
    <cellStyle name="SubHeading 2" xfId="40843"/>
    <cellStyle name="SubHeading 2 2" xfId="40844"/>
    <cellStyle name="SubHeading 2 2 2" xfId="40845"/>
    <cellStyle name="SubHeading 2 2 2 2" xfId="40846"/>
    <cellStyle name="SubHeading 2 2 2 2 2" xfId="40847"/>
    <cellStyle name="SubHeading 2 2 2 3" xfId="40848"/>
    <cellStyle name="SubHeading 2 2 3" xfId="40849"/>
    <cellStyle name="SubHeading 2 2 4" xfId="40850"/>
    <cellStyle name="SubHeading 2 3" xfId="40851"/>
    <cellStyle name="SubHeading 2 3 2" xfId="40852"/>
    <cellStyle name="SubHeading 2 3 2 2" xfId="40853"/>
    <cellStyle name="SubHeading 2 3 3" xfId="40854"/>
    <cellStyle name="SubHeading 2 3 3 2" xfId="40855"/>
    <cellStyle name="SubHeading 2 3 3 2 2" xfId="40856"/>
    <cellStyle name="SubHeading 2 3 3 3" xfId="40857"/>
    <cellStyle name="SubHeading 2 3 4" xfId="40858"/>
    <cellStyle name="SubHeading 2 4" xfId="40859"/>
    <cellStyle name="SubHeading 2 4 2" xfId="40860"/>
    <cellStyle name="SubHeading 2 4 2 2" xfId="40861"/>
    <cellStyle name="SubHeading 2 4 3" xfId="40862"/>
    <cellStyle name="SubHeading 2 5" xfId="40863"/>
    <cellStyle name="SubHeading 2 6" xfId="40864"/>
    <cellStyle name="SubHeading 3" xfId="40865"/>
    <cellStyle name="SubHeading 3 2" xfId="40866"/>
    <cellStyle name="SubHeading 3 2 2" xfId="40867"/>
    <cellStyle name="SubHeading 3 3" xfId="40868"/>
    <cellStyle name="SubHeading 3 3 2" xfId="40869"/>
    <cellStyle name="SubHeading 3 3 2 2" xfId="40870"/>
    <cellStyle name="SubHeading 3 3 3" xfId="40871"/>
    <cellStyle name="SubHeading 3 4" xfId="40872"/>
    <cellStyle name="SubHeading 4" xfId="40873"/>
    <cellStyle name="SubHeading 4 2" xfId="40874"/>
    <cellStyle name="SubHeading 5" xfId="40875"/>
    <cellStyle name="SubHeading 5 2" xfId="40876"/>
    <cellStyle name="SubHeading 5 2 2" xfId="40877"/>
    <cellStyle name="SubHeading 5 3" xfId="40878"/>
    <cellStyle name="SubHeading 6" xfId="40879"/>
    <cellStyle name="SubHeading 7" xfId="40880"/>
    <cellStyle name="SubSection" xfId="40881"/>
    <cellStyle name="SubSection 2" xfId="40882"/>
    <cellStyle name="SubSection 2 2" xfId="40883"/>
    <cellStyle name="SubSection 2 2 2" xfId="40884"/>
    <cellStyle name="SubSection 2 2 2 2" xfId="40885"/>
    <cellStyle name="SubSection 2 2 2 2 2" xfId="40886"/>
    <cellStyle name="SubSection 2 2 2 3" xfId="40887"/>
    <cellStyle name="SubSection 2 2 3" xfId="40888"/>
    <cellStyle name="SubSection 2 2 4" xfId="40889"/>
    <cellStyle name="SubSection 2 3" xfId="40890"/>
    <cellStyle name="SubSection 2 3 2" xfId="40891"/>
    <cellStyle name="SubSection 2 3 2 2" xfId="40892"/>
    <cellStyle name="SubSection 2 3 3" xfId="40893"/>
    <cellStyle name="SubSection 2 3 3 2" xfId="40894"/>
    <cellStyle name="SubSection 2 3 3 2 2" xfId="40895"/>
    <cellStyle name="SubSection 2 3 3 3" xfId="40896"/>
    <cellStyle name="SubSection 2 3 4" xfId="40897"/>
    <cellStyle name="SubSection 2 4" xfId="40898"/>
    <cellStyle name="SubSection 2 4 2" xfId="40899"/>
    <cellStyle name="SubSection 2 4 2 2" xfId="40900"/>
    <cellStyle name="SubSection 2 4 3" xfId="40901"/>
    <cellStyle name="SubSection 2 5" xfId="40902"/>
    <cellStyle name="SubSection 2 6" xfId="40903"/>
    <cellStyle name="SubSection 3" xfId="40904"/>
    <cellStyle name="SubSection 3 2" xfId="40905"/>
    <cellStyle name="SubSection 3 2 2" xfId="40906"/>
    <cellStyle name="SubSection 3 3" xfId="40907"/>
    <cellStyle name="SubSection 3 3 2" xfId="40908"/>
    <cellStyle name="SubSection 3 3 2 2" xfId="40909"/>
    <cellStyle name="SubSection 3 3 3" xfId="40910"/>
    <cellStyle name="SubSection 3 4" xfId="40911"/>
    <cellStyle name="SubSection 4" xfId="40912"/>
    <cellStyle name="SubSection 4 2" xfId="40913"/>
    <cellStyle name="SubSection 5" xfId="40914"/>
    <cellStyle name="SubSection 5 2" xfId="40915"/>
    <cellStyle name="SubSection 5 2 2" xfId="40916"/>
    <cellStyle name="SubSection 5 3" xfId="40917"/>
    <cellStyle name="SubSection 6" xfId="40918"/>
    <cellStyle name="SubSection 7" xfId="40919"/>
    <cellStyle name="SubsidTitle" xfId="40920"/>
    <cellStyle name="SubsidTitle 2" xfId="40921"/>
    <cellStyle name="SubsidTitle 2 2" xfId="40922"/>
    <cellStyle name="SubsidTitle 2 2 2" xfId="40923"/>
    <cellStyle name="SubsidTitle 2 2 2 2" xfId="40924"/>
    <cellStyle name="SubsidTitle 2 2 2 2 2" xfId="40925"/>
    <cellStyle name="SubsidTitle 2 2 2 3" xfId="40926"/>
    <cellStyle name="SubsidTitle 2 2 3" xfId="40927"/>
    <cellStyle name="SubsidTitle 2 2 4" xfId="40928"/>
    <cellStyle name="SubsidTitle 2 3" xfId="40929"/>
    <cellStyle name="SubsidTitle 2 3 2" xfId="40930"/>
    <cellStyle name="SubsidTitle 2 3 2 2" xfId="40931"/>
    <cellStyle name="SubsidTitle 2 3 3" xfId="40932"/>
    <cellStyle name="SubsidTitle 2 3 3 2" xfId="40933"/>
    <cellStyle name="SubsidTitle 2 3 3 2 2" xfId="40934"/>
    <cellStyle name="SubsidTitle 2 3 3 3" xfId="40935"/>
    <cellStyle name="SubsidTitle 2 3 4" xfId="40936"/>
    <cellStyle name="SubsidTitle 2 4" xfId="40937"/>
    <cellStyle name="SubsidTitle 2 4 2" xfId="40938"/>
    <cellStyle name="SubsidTitle 2 4 2 2" xfId="40939"/>
    <cellStyle name="SubsidTitle 2 4 3" xfId="40940"/>
    <cellStyle name="SubsidTitle 2 5" xfId="40941"/>
    <cellStyle name="SubsidTitle 2 6" xfId="40942"/>
    <cellStyle name="SubsidTitle 3" xfId="40943"/>
    <cellStyle name="SubsidTitle 3 2" xfId="40944"/>
    <cellStyle name="SubsidTitle 3 2 2" xfId="40945"/>
    <cellStyle name="SubsidTitle 3 3" xfId="40946"/>
    <cellStyle name="SubsidTitle 3 3 2" xfId="40947"/>
    <cellStyle name="SubsidTitle 3 3 2 2" xfId="40948"/>
    <cellStyle name="SubsidTitle 3 3 3" xfId="40949"/>
    <cellStyle name="SubsidTitle 3 4" xfId="40950"/>
    <cellStyle name="SubsidTitle 4" xfId="40951"/>
    <cellStyle name="SubsidTitle 4 2" xfId="40952"/>
    <cellStyle name="SubsidTitle 5" xfId="40953"/>
    <cellStyle name="SubsidTitle 5 2" xfId="40954"/>
    <cellStyle name="SubsidTitle 5 2 2" xfId="40955"/>
    <cellStyle name="SubsidTitle 5 3" xfId="40956"/>
    <cellStyle name="SubsidTitle 6" xfId="40957"/>
    <cellStyle name="SubsidTitle 7" xfId="40958"/>
    <cellStyle name="SubTotal" xfId="40959"/>
    <cellStyle name="SubTotal 2" xfId="40960"/>
    <cellStyle name="SubTotal 2 2" xfId="40961"/>
    <cellStyle name="SubTotal 2 2 2" xfId="40962"/>
    <cellStyle name="SubTotal 2 2 2 2" xfId="40963"/>
    <cellStyle name="SubTotal 2 2 2 2 2" xfId="40964"/>
    <cellStyle name="SubTotal 2 2 2 3" xfId="40965"/>
    <cellStyle name="SubTotal 2 2 3" xfId="40966"/>
    <cellStyle name="SubTotal 2 2 4" xfId="40967"/>
    <cellStyle name="SubTotal 2 3" xfId="40968"/>
    <cellStyle name="SubTotal 2 3 2" xfId="40969"/>
    <cellStyle name="SubTotal 2 3 2 2" xfId="40970"/>
    <cellStyle name="SubTotal 2 3 3" xfId="40971"/>
    <cellStyle name="SubTotal 2 3 3 2" xfId="40972"/>
    <cellStyle name="SubTotal 2 3 3 2 2" xfId="40973"/>
    <cellStyle name="SubTotal 2 3 3 3" xfId="40974"/>
    <cellStyle name="SubTotal 2 3 4" xfId="40975"/>
    <cellStyle name="SubTotal 2 4" xfId="40976"/>
    <cellStyle name="SubTotal 2 4 2" xfId="40977"/>
    <cellStyle name="SubTotal 2 4 2 2" xfId="40978"/>
    <cellStyle name="SubTotal 2 4 3" xfId="40979"/>
    <cellStyle name="SubTotal 2 5" xfId="40980"/>
    <cellStyle name="SubTotal 2 6" xfId="40981"/>
    <cellStyle name="SubTotal 3" xfId="40982"/>
    <cellStyle name="SubTotal 3 2" xfId="40983"/>
    <cellStyle name="SubTotal 3 2 2" xfId="40984"/>
    <cellStyle name="SubTotal 3 3" xfId="40985"/>
    <cellStyle name="SubTotal 3 3 2" xfId="40986"/>
    <cellStyle name="SubTotal 3 3 2 2" xfId="40987"/>
    <cellStyle name="SubTotal 3 3 3" xfId="40988"/>
    <cellStyle name="SubTotal 3 4" xfId="40989"/>
    <cellStyle name="SubTotal 4" xfId="40990"/>
    <cellStyle name="SubTotal 4 2" xfId="40991"/>
    <cellStyle name="SubTotal 5" xfId="40992"/>
    <cellStyle name="SubTotal 5 2" xfId="40993"/>
    <cellStyle name="SubTotal 5 2 2" xfId="40994"/>
    <cellStyle name="SubTotal 5 3" xfId="40995"/>
    <cellStyle name="SubTotal 6" xfId="40996"/>
    <cellStyle name="SubTotal 7" xfId="40997"/>
    <cellStyle name="SubTotals" xfId="40998"/>
    <cellStyle name="SubTotals 2" xfId="40999"/>
    <cellStyle name="SubTotals 2 2" xfId="41000"/>
    <cellStyle name="SubTotals 2 2 2" xfId="41001"/>
    <cellStyle name="SubTotals 2 2 2 2" xfId="41002"/>
    <cellStyle name="SubTotals 2 2 2 2 2" xfId="41003"/>
    <cellStyle name="SubTotals 2 2 2 3" xfId="41004"/>
    <cellStyle name="SubTotals 2 2 3" xfId="41005"/>
    <cellStyle name="SubTotals 2 2 4" xfId="41006"/>
    <cellStyle name="SubTotals 2 3" xfId="41007"/>
    <cellStyle name="SubTotals 2 3 2" xfId="41008"/>
    <cellStyle name="SubTotals 2 3 2 2" xfId="41009"/>
    <cellStyle name="SubTotals 2 3 3" xfId="41010"/>
    <cellStyle name="SubTotals 2 3 3 2" xfId="41011"/>
    <cellStyle name="SubTotals 2 3 3 2 2" xfId="41012"/>
    <cellStyle name="SubTotals 2 3 3 3" xfId="41013"/>
    <cellStyle name="SubTotals 2 3 4" xfId="41014"/>
    <cellStyle name="SubTotals 2 4" xfId="41015"/>
    <cellStyle name="SubTotals 2 4 2" xfId="41016"/>
    <cellStyle name="SubTotals 2 4 2 2" xfId="41017"/>
    <cellStyle name="SubTotals 2 4 3" xfId="41018"/>
    <cellStyle name="SubTotals 2 5" xfId="41019"/>
    <cellStyle name="SubTotals 2 6" xfId="41020"/>
    <cellStyle name="SubTotals 3" xfId="41021"/>
    <cellStyle name="SubTotals 3 2" xfId="41022"/>
    <cellStyle name="SubTotals 3 2 2" xfId="41023"/>
    <cellStyle name="SubTotals 3 3" xfId="41024"/>
    <cellStyle name="SubTotals 3 3 2" xfId="41025"/>
    <cellStyle name="SubTotals 3 3 2 2" xfId="41026"/>
    <cellStyle name="SubTotals 3 3 3" xfId="41027"/>
    <cellStyle name="SubTotals 3 4" xfId="41028"/>
    <cellStyle name="SubTotals 4" xfId="41029"/>
    <cellStyle name="SubTotals 4 2" xfId="41030"/>
    <cellStyle name="SubTotals 5" xfId="41031"/>
    <cellStyle name="SubTotals 5 2" xfId="41032"/>
    <cellStyle name="SubTotals 5 2 2" xfId="41033"/>
    <cellStyle name="SubTotals 5 3" xfId="41034"/>
    <cellStyle name="SubTotals 6" xfId="41035"/>
    <cellStyle name="SubTotals 7" xfId="41036"/>
    <cellStyle name="Table Data" xfId="41037"/>
    <cellStyle name="Table Data 2" xfId="41038"/>
    <cellStyle name="Table Data 2 2" xfId="41039"/>
    <cellStyle name="Table Data 2 2 2" xfId="41040"/>
    <cellStyle name="Table Data 2 2 2 2" xfId="41041"/>
    <cellStyle name="Table Data 2 2 2 2 2" xfId="41042"/>
    <cellStyle name="Table Data 2 2 2 3" xfId="41043"/>
    <cellStyle name="Table Data 2 2 3" xfId="41044"/>
    <cellStyle name="Table Data 2 2 4" xfId="41045"/>
    <cellStyle name="Table Data 2 3" xfId="41046"/>
    <cellStyle name="Table Data 2 3 2" xfId="41047"/>
    <cellStyle name="Table Data 2 3 2 2" xfId="41048"/>
    <cellStyle name="Table Data 2 3 3" xfId="41049"/>
    <cellStyle name="Table Data 2 3 3 2" xfId="41050"/>
    <cellStyle name="Table Data 2 3 3 2 2" xfId="41051"/>
    <cellStyle name="Table Data 2 3 3 3" xfId="41052"/>
    <cellStyle name="Table Data 2 3 4" xfId="41053"/>
    <cellStyle name="Table Data 2 4" xfId="41054"/>
    <cellStyle name="Table Data 2 4 2" xfId="41055"/>
    <cellStyle name="Table Data 2 4 2 2" xfId="41056"/>
    <cellStyle name="Table Data 2 4 3" xfId="41057"/>
    <cellStyle name="Table Data 2 5" xfId="41058"/>
    <cellStyle name="Table Data 2 6" xfId="41059"/>
    <cellStyle name="Table Data 3" xfId="41060"/>
    <cellStyle name="Table Data 3 2" xfId="41061"/>
    <cellStyle name="Table Data 3 2 2" xfId="41062"/>
    <cellStyle name="Table Data 3 3" xfId="41063"/>
    <cellStyle name="Table Data 3 3 2" xfId="41064"/>
    <cellStyle name="Table Data 3 3 2 2" xfId="41065"/>
    <cellStyle name="Table Data 3 3 3" xfId="41066"/>
    <cellStyle name="Table Data 3 4" xfId="41067"/>
    <cellStyle name="Table Data 4" xfId="41068"/>
    <cellStyle name="Table Data 4 2" xfId="41069"/>
    <cellStyle name="Table Data 5" xfId="41070"/>
    <cellStyle name="Table Data 5 2" xfId="41071"/>
    <cellStyle name="Table Data 5 2 2" xfId="41072"/>
    <cellStyle name="Table Data 5 3" xfId="41073"/>
    <cellStyle name="Table Data 6" xfId="41074"/>
    <cellStyle name="Table Data 7" xfId="41075"/>
    <cellStyle name="Table Footer" xfId="41076"/>
    <cellStyle name="Table Footer 2" xfId="41077"/>
    <cellStyle name="Table Footer 2 2" xfId="41078"/>
    <cellStyle name="Table Footer 2 2 2" xfId="41079"/>
    <cellStyle name="Table Footer 2 2 2 2" xfId="41080"/>
    <cellStyle name="Table Footer 2 2 2 2 2" xfId="41081"/>
    <cellStyle name="Table Footer 2 2 2 3" xfId="41082"/>
    <cellStyle name="Table Footer 2 2 3" xfId="41083"/>
    <cellStyle name="Table Footer 2 2 4" xfId="41084"/>
    <cellStyle name="Table Footer 2 3" xfId="41085"/>
    <cellStyle name="Table Footer 2 3 2" xfId="41086"/>
    <cellStyle name="Table Footer 2 3 2 2" xfId="41087"/>
    <cellStyle name="Table Footer 2 3 3" xfId="41088"/>
    <cellStyle name="Table Footer 2 3 3 2" xfId="41089"/>
    <cellStyle name="Table Footer 2 3 3 2 2" xfId="41090"/>
    <cellStyle name="Table Footer 2 3 3 3" xfId="41091"/>
    <cellStyle name="Table Footer 2 3 4" xfId="41092"/>
    <cellStyle name="Table Footer 2 4" xfId="41093"/>
    <cellStyle name="Table Footer 2 4 2" xfId="41094"/>
    <cellStyle name="Table Footer 2 4 2 2" xfId="41095"/>
    <cellStyle name="Table Footer 2 4 3" xfId="41096"/>
    <cellStyle name="Table Footer 2 5" xfId="41097"/>
    <cellStyle name="Table Footer 2 6" xfId="41098"/>
    <cellStyle name="Table Footer 3" xfId="41099"/>
    <cellStyle name="Table Footer 3 2" xfId="41100"/>
    <cellStyle name="Table Footer 3 2 2" xfId="41101"/>
    <cellStyle name="Table Footer 3 3" xfId="41102"/>
    <cellStyle name="Table Footer 3 3 2" xfId="41103"/>
    <cellStyle name="Table Footer 3 3 2 2" xfId="41104"/>
    <cellStyle name="Table Footer 3 3 3" xfId="41105"/>
    <cellStyle name="Table Footer 3 4" xfId="41106"/>
    <cellStyle name="Table Footer 4" xfId="41107"/>
    <cellStyle name="Table Footer 4 2" xfId="41108"/>
    <cellStyle name="Table Footer 5" xfId="41109"/>
    <cellStyle name="Table Footer 5 2" xfId="41110"/>
    <cellStyle name="Table Footer 5 2 2" xfId="41111"/>
    <cellStyle name="Table Footer 5 3" xfId="41112"/>
    <cellStyle name="Table Footer 6" xfId="41113"/>
    <cellStyle name="Table Footer 7" xfId="41114"/>
    <cellStyle name="Table Header" xfId="41115"/>
    <cellStyle name="Table Header 2" xfId="41116"/>
    <cellStyle name="Table Header 2 2" xfId="41117"/>
    <cellStyle name="Table Header 2 2 2" xfId="41118"/>
    <cellStyle name="Table Header 2 2 2 2" xfId="41119"/>
    <cellStyle name="Table Header 2 2 2 2 2" xfId="41120"/>
    <cellStyle name="Table Header 2 2 2 3" xfId="41121"/>
    <cellStyle name="Table Header 2 2 3" xfId="41122"/>
    <cellStyle name="Table Header 2 2 4" xfId="41123"/>
    <cellStyle name="Table Header 2 3" xfId="41124"/>
    <cellStyle name="Table Header 2 3 2" xfId="41125"/>
    <cellStyle name="Table Header 2 3 2 2" xfId="41126"/>
    <cellStyle name="Table Header 2 3 3" xfId="41127"/>
    <cellStyle name="Table Header 2 3 3 2" xfId="41128"/>
    <cellStyle name="Table Header 2 3 3 2 2" xfId="41129"/>
    <cellStyle name="Table Header 2 3 3 3" xfId="41130"/>
    <cellStyle name="Table Header 2 3 4" xfId="41131"/>
    <cellStyle name="Table Header 2 4" xfId="41132"/>
    <cellStyle name="Table Header 2 4 2" xfId="41133"/>
    <cellStyle name="Table Header 2 4 2 2" xfId="41134"/>
    <cellStyle name="Table Header 2 4 3" xfId="41135"/>
    <cellStyle name="Table Header 2 5" xfId="41136"/>
    <cellStyle name="Table Header 2 6" xfId="41137"/>
    <cellStyle name="Table Header 3" xfId="41138"/>
    <cellStyle name="Table Header 3 2" xfId="41139"/>
    <cellStyle name="Table Header 3 2 2" xfId="41140"/>
    <cellStyle name="Table Header 3 3" xfId="41141"/>
    <cellStyle name="Table Header 3 3 2" xfId="41142"/>
    <cellStyle name="Table Header 3 3 2 2" xfId="41143"/>
    <cellStyle name="Table Header 3 3 3" xfId="41144"/>
    <cellStyle name="Table Header 3 4" xfId="41145"/>
    <cellStyle name="Table Header 4" xfId="41146"/>
    <cellStyle name="Table Header 4 2" xfId="41147"/>
    <cellStyle name="Table Header 5" xfId="41148"/>
    <cellStyle name="Table Header 5 2" xfId="41149"/>
    <cellStyle name="Table Header 5 2 2" xfId="41150"/>
    <cellStyle name="Table Header 5 3" xfId="41151"/>
    <cellStyle name="Table Header 6" xfId="41152"/>
    <cellStyle name="Table Header 7" xfId="41153"/>
    <cellStyle name="Table heading" xfId="41154"/>
    <cellStyle name="Table heading 2" xfId="41155"/>
    <cellStyle name="Table heading 2 2" xfId="41156"/>
    <cellStyle name="Table heading 2 2 2" xfId="41157"/>
    <cellStyle name="Table heading 2 3" xfId="41158"/>
    <cellStyle name="Table heading 3" xfId="41159"/>
    <cellStyle name="Table heading 4" xfId="41160"/>
    <cellStyle name="Table Headings Bold" xfId="41161"/>
    <cellStyle name="Table Headings Bold 2" xfId="41162"/>
    <cellStyle name="Table Headings Bold 2 2" xfId="41163"/>
    <cellStyle name="Table Headings Bold 2 2 2" xfId="41164"/>
    <cellStyle name="Table Headings Bold 2 2 2 2" xfId="41165"/>
    <cellStyle name="Table Headings Bold 2 2 2 2 2" xfId="41166"/>
    <cellStyle name="Table Headings Bold 2 2 2 3" xfId="41167"/>
    <cellStyle name="Table Headings Bold 2 2 3" xfId="41168"/>
    <cellStyle name="Table Headings Bold 2 2 4" xfId="41169"/>
    <cellStyle name="Table Headings Bold 2 3" xfId="41170"/>
    <cellStyle name="Table Headings Bold 2 3 2" xfId="41171"/>
    <cellStyle name="Table Headings Bold 2 3 2 2" xfId="41172"/>
    <cellStyle name="Table Headings Bold 2 3 3" xfId="41173"/>
    <cellStyle name="Table Headings Bold 2 3 3 2" xfId="41174"/>
    <cellStyle name="Table Headings Bold 2 3 3 2 2" xfId="41175"/>
    <cellStyle name="Table Headings Bold 2 3 3 3" xfId="41176"/>
    <cellStyle name="Table Headings Bold 2 3 4" xfId="41177"/>
    <cellStyle name="Table Headings Bold 2 4" xfId="41178"/>
    <cellStyle name="Table Headings Bold 2 4 2" xfId="41179"/>
    <cellStyle name="Table Headings Bold 2 4 2 2" xfId="41180"/>
    <cellStyle name="Table Headings Bold 2 4 3" xfId="41181"/>
    <cellStyle name="Table Headings Bold 2 5" xfId="41182"/>
    <cellStyle name="Table Headings Bold 2 6" xfId="41183"/>
    <cellStyle name="Table Headings Bold 3" xfId="41184"/>
    <cellStyle name="Table Headings Bold 3 2" xfId="41185"/>
    <cellStyle name="Table Headings Bold 3 2 2" xfId="41186"/>
    <cellStyle name="Table Headings Bold 3 3" xfId="41187"/>
    <cellStyle name="Table Headings Bold 3 3 2" xfId="41188"/>
    <cellStyle name="Table Headings Bold 3 3 2 2" xfId="41189"/>
    <cellStyle name="Table Headings Bold 3 3 3" xfId="41190"/>
    <cellStyle name="Table Headings Bold 3 4" xfId="41191"/>
    <cellStyle name="Table Headings Bold 4" xfId="41192"/>
    <cellStyle name="Table Headings Bold 4 2" xfId="41193"/>
    <cellStyle name="Table Headings Bold 5" xfId="41194"/>
    <cellStyle name="Table Headings Bold 5 2" xfId="41195"/>
    <cellStyle name="Table Headings Bold 5 2 2" xfId="41196"/>
    <cellStyle name="Table Headings Bold 5 3" xfId="41197"/>
    <cellStyle name="Table Headings Bold 6" xfId="41198"/>
    <cellStyle name="Table Headings Bold 7" xfId="41199"/>
    <cellStyle name="Table_HDR" xfId="41200"/>
    <cellStyle name="TableCell" xfId="41201"/>
    <cellStyle name="TableCell 2" xfId="41202"/>
    <cellStyle name="TableCell 2 2" xfId="41203"/>
    <cellStyle name="TableCell 2 2 2" xfId="41204"/>
    <cellStyle name="TableCell 2 2 2 2" xfId="41205"/>
    <cellStyle name="TableCell 2 2 2 2 2" xfId="41206"/>
    <cellStyle name="TableCell 2 2 2 3" xfId="41207"/>
    <cellStyle name="TableCell 2 2 2 3 2" xfId="41208"/>
    <cellStyle name="TableCell 2 2 2 3 2 2" xfId="41209"/>
    <cellStyle name="TableCell 2 2 2 3 3" xfId="41210"/>
    <cellStyle name="TableCell 2 2 2 4" xfId="41211"/>
    <cellStyle name="TableCell 2 2 2 5" xfId="41212"/>
    <cellStyle name="TableCell 2 2 3" xfId="41213"/>
    <cellStyle name="TableCell 2 2 3 2" xfId="41214"/>
    <cellStyle name="TableCell 2 2 3 2 2" xfId="41215"/>
    <cellStyle name="TableCell 2 2 3 3" xfId="41216"/>
    <cellStyle name="TableCell 2 2 3 3 2" xfId="41217"/>
    <cellStyle name="TableCell 2 2 3 3 2 2" xfId="41218"/>
    <cellStyle name="TableCell 2 2 3 3 3" xfId="41219"/>
    <cellStyle name="TableCell 2 2 3 4" xfId="41220"/>
    <cellStyle name="TableCell 2 2 4" xfId="41221"/>
    <cellStyle name="TableCell 2 2 4 2" xfId="41222"/>
    <cellStyle name="TableCell 2 2 5" xfId="41223"/>
    <cellStyle name="TableCell 2 2 5 2" xfId="41224"/>
    <cellStyle name="TableCell 2 2 5 2 2" xfId="41225"/>
    <cellStyle name="TableCell 2 2 5 3" xfId="41226"/>
    <cellStyle name="TableCell 2 2 6" xfId="41227"/>
    <cellStyle name="TableCell 2 2 7" xfId="41228"/>
    <cellStyle name="TableCell 2 3" xfId="41229"/>
    <cellStyle name="TableCell 2 3 2" xfId="41230"/>
    <cellStyle name="TableCell 2 3 2 2" xfId="41231"/>
    <cellStyle name="TableCell 2 3 3" xfId="41232"/>
    <cellStyle name="TableCell 2 3 3 2" xfId="41233"/>
    <cellStyle name="TableCell 2 3 3 2 2" xfId="41234"/>
    <cellStyle name="TableCell 2 3 3 3" xfId="41235"/>
    <cellStyle name="TableCell 2 3 4" xfId="41236"/>
    <cellStyle name="TableCell 2 4" xfId="41237"/>
    <cellStyle name="TableCell 2 4 2" xfId="41238"/>
    <cellStyle name="TableCell 2 5" xfId="41239"/>
    <cellStyle name="TableCell 2 5 2" xfId="41240"/>
    <cellStyle name="TableCell 2 5 2 2" xfId="41241"/>
    <cellStyle name="TableCell 2 5 3" xfId="41242"/>
    <cellStyle name="TableCell 2 6" xfId="41243"/>
    <cellStyle name="TableCell 2 7" xfId="41244"/>
    <cellStyle name="TableCell 3" xfId="41245"/>
    <cellStyle name="TableCell 3 2" xfId="41246"/>
    <cellStyle name="TableCell 3 2 2" xfId="41247"/>
    <cellStyle name="TableCell 3 2 2 2" xfId="41248"/>
    <cellStyle name="TableCell 3 2 2 2 2" xfId="41249"/>
    <cellStyle name="TableCell 3 2 2 3" xfId="41250"/>
    <cellStyle name="TableCell 3 2 2 3 2" xfId="41251"/>
    <cellStyle name="TableCell 3 2 2 3 2 2" xfId="41252"/>
    <cellStyle name="TableCell 3 2 2 3 3" xfId="41253"/>
    <cellStyle name="TableCell 3 2 2 4" xfId="41254"/>
    <cellStyle name="TableCell 3 2 2 5" xfId="41255"/>
    <cellStyle name="TableCell 3 2 3" xfId="41256"/>
    <cellStyle name="TableCell 3 2 3 2" xfId="41257"/>
    <cellStyle name="TableCell 3 2 3 2 2" xfId="41258"/>
    <cellStyle name="TableCell 3 2 3 3" xfId="41259"/>
    <cellStyle name="TableCell 3 2 3 3 2" xfId="41260"/>
    <cellStyle name="TableCell 3 2 3 3 2 2" xfId="41261"/>
    <cellStyle name="TableCell 3 2 3 3 3" xfId="41262"/>
    <cellStyle name="TableCell 3 2 3 4" xfId="41263"/>
    <cellStyle name="TableCell 3 2 4" xfId="41264"/>
    <cellStyle name="TableCell 3 2 4 2" xfId="41265"/>
    <cellStyle name="TableCell 3 2 5" xfId="41266"/>
    <cellStyle name="TableCell 3 2 5 2" xfId="41267"/>
    <cellStyle name="TableCell 3 2 5 2 2" xfId="41268"/>
    <cellStyle name="TableCell 3 2 5 3" xfId="41269"/>
    <cellStyle name="TableCell 3 2 6" xfId="41270"/>
    <cellStyle name="TableCell 3 2 7" xfId="41271"/>
    <cellStyle name="TableCell 3 3" xfId="41272"/>
    <cellStyle name="TableCell 3 3 2" xfId="41273"/>
    <cellStyle name="TableCell 3 3 2 2" xfId="41274"/>
    <cellStyle name="TableCell 3 3 2 2 2" xfId="41275"/>
    <cellStyle name="TableCell 3 3 2 3" xfId="41276"/>
    <cellStyle name="TableCell 3 3 2 3 2" xfId="41277"/>
    <cellStyle name="TableCell 3 3 2 3 2 2" xfId="41278"/>
    <cellStyle name="TableCell 3 3 2 3 3" xfId="41279"/>
    <cellStyle name="TableCell 3 3 2 4" xfId="41280"/>
    <cellStyle name="TableCell 3 3 2 5" xfId="41281"/>
    <cellStyle name="TableCell 3 3 3" xfId="41282"/>
    <cellStyle name="TableCell 3 3 3 2" xfId="41283"/>
    <cellStyle name="TableCell 3 3 3 2 2" xfId="41284"/>
    <cellStyle name="TableCell 3 3 3 3" xfId="41285"/>
    <cellStyle name="TableCell 3 3 3 3 2" xfId="41286"/>
    <cellStyle name="TableCell 3 3 3 3 2 2" xfId="41287"/>
    <cellStyle name="TableCell 3 3 3 3 3" xfId="41288"/>
    <cellStyle name="TableCell 3 3 3 4" xfId="41289"/>
    <cellStyle name="TableCell 3 3 3 5" xfId="41290"/>
    <cellStyle name="TableCell 3 3 4" xfId="41291"/>
    <cellStyle name="TableCell 3 3 4 2" xfId="41292"/>
    <cellStyle name="TableCell 3 3 4 2 2" xfId="41293"/>
    <cellStyle name="TableCell 3 3 4 3" xfId="41294"/>
    <cellStyle name="TableCell 3 3 4 3 2" xfId="41295"/>
    <cellStyle name="TableCell 3 3 4 3 2 2" xfId="41296"/>
    <cellStyle name="TableCell 3 3 4 3 3" xfId="41297"/>
    <cellStyle name="TableCell 3 3 4 4" xfId="41298"/>
    <cellStyle name="TableCell 3 3 5" xfId="41299"/>
    <cellStyle name="TableCell 3 3 5 2" xfId="41300"/>
    <cellStyle name="TableCell 3 3 6" xfId="41301"/>
    <cellStyle name="TableCell 3 3 6 2" xfId="41302"/>
    <cellStyle name="TableCell 3 3 6 2 2" xfId="41303"/>
    <cellStyle name="TableCell 3 3 6 3" xfId="41304"/>
    <cellStyle name="TableCell 3 3 7" xfId="41305"/>
    <cellStyle name="TableCell 3 3 8" xfId="41306"/>
    <cellStyle name="TableCell 3 4" xfId="41307"/>
    <cellStyle name="TableCell 3 4 2" xfId="41308"/>
    <cellStyle name="TableCell 3 4 2 2" xfId="41309"/>
    <cellStyle name="TableCell 3 4 3" xfId="41310"/>
    <cellStyle name="TableCell 3 4 3 2" xfId="41311"/>
    <cellStyle name="TableCell 3 4 3 2 2" xfId="41312"/>
    <cellStyle name="TableCell 3 4 3 3" xfId="41313"/>
    <cellStyle name="TableCell 3 4 4" xfId="41314"/>
    <cellStyle name="TableCell 3 4 5" xfId="41315"/>
    <cellStyle name="TableCell 3 5" xfId="41316"/>
    <cellStyle name="TableCell 3 5 2" xfId="41317"/>
    <cellStyle name="TableCell 3 5 2 2" xfId="41318"/>
    <cellStyle name="TableCell 3 5 3" xfId="41319"/>
    <cellStyle name="TableCell 3 5 3 2" xfId="41320"/>
    <cellStyle name="TableCell 3 5 3 2 2" xfId="41321"/>
    <cellStyle name="TableCell 3 5 3 3" xfId="41322"/>
    <cellStyle name="TableCell 3 5 4" xfId="41323"/>
    <cellStyle name="TableCell 3 6" xfId="41324"/>
    <cellStyle name="TableCell 3 6 2" xfId="41325"/>
    <cellStyle name="TableCell 3 7" xfId="41326"/>
    <cellStyle name="TableCell 3 7 2" xfId="41327"/>
    <cellStyle name="TableCell 3 7 2 2" xfId="41328"/>
    <cellStyle name="TableCell 3 7 3" xfId="41329"/>
    <cellStyle name="TableCell 3 8" xfId="41330"/>
    <cellStyle name="TableCell 3 9" xfId="41331"/>
    <cellStyle name="TableCell 4" xfId="41332"/>
    <cellStyle name="TableCell 4 2" xfId="41333"/>
    <cellStyle name="TableCell 4 2 2" xfId="41334"/>
    <cellStyle name="TableCell 4 2 2 2" xfId="41335"/>
    <cellStyle name="TableCell 4 2 3" xfId="41336"/>
    <cellStyle name="TableCell 4 2 3 2" xfId="41337"/>
    <cellStyle name="TableCell 4 2 3 2 2" xfId="41338"/>
    <cellStyle name="TableCell 4 2 3 3" xfId="41339"/>
    <cellStyle name="TableCell 4 2 4" xfId="41340"/>
    <cellStyle name="TableCell 4 2 5" xfId="41341"/>
    <cellStyle name="TableCell 4 3" xfId="41342"/>
    <cellStyle name="TableCell 4 3 2" xfId="41343"/>
    <cellStyle name="TableCell 4 3 2 2" xfId="41344"/>
    <cellStyle name="TableCell 4 3 3" xfId="41345"/>
    <cellStyle name="TableCell 4 3 3 2" xfId="41346"/>
    <cellStyle name="TableCell 4 3 3 2 2" xfId="41347"/>
    <cellStyle name="TableCell 4 3 3 3" xfId="41348"/>
    <cellStyle name="TableCell 4 3 4" xfId="41349"/>
    <cellStyle name="TableCell 4 3 5" xfId="41350"/>
    <cellStyle name="TableCell 4 4" xfId="41351"/>
    <cellStyle name="TableCell 4 4 2" xfId="41352"/>
    <cellStyle name="TableCell 4 4 2 2" xfId="41353"/>
    <cellStyle name="TableCell 4 4 3" xfId="41354"/>
    <cellStyle name="TableCell 4 4 3 2" xfId="41355"/>
    <cellStyle name="TableCell 4 4 3 2 2" xfId="41356"/>
    <cellStyle name="TableCell 4 4 3 3" xfId="41357"/>
    <cellStyle name="TableCell 4 4 4" xfId="41358"/>
    <cellStyle name="TableCell 4 5" xfId="41359"/>
    <cellStyle name="TableCell 4 5 2" xfId="41360"/>
    <cellStyle name="TableCell 4 6" xfId="41361"/>
    <cellStyle name="TableCell 4 6 2" xfId="41362"/>
    <cellStyle name="TableCell 4 6 2 2" xfId="41363"/>
    <cellStyle name="TableCell 4 6 3" xfId="41364"/>
    <cellStyle name="TableCell 4 7" xfId="41365"/>
    <cellStyle name="TableCell 4 8" xfId="41366"/>
    <cellStyle name="TableCell 5" xfId="41367"/>
    <cellStyle name="TableCell 5 2" xfId="41368"/>
    <cellStyle name="TableCell 5 2 2" xfId="41369"/>
    <cellStyle name="TableCell 5 3" xfId="41370"/>
    <cellStyle name="TableCell 5 3 2" xfId="41371"/>
    <cellStyle name="TableCell 5 3 2 2" xfId="41372"/>
    <cellStyle name="TableCell 5 3 3" xfId="41373"/>
    <cellStyle name="TableCell 5 4" xfId="41374"/>
    <cellStyle name="TableCell 6" xfId="41375"/>
    <cellStyle name="TableCell 6 2" xfId="41376"/>
    <cellStyle name="TableCell 7" xfId="41377"/>
    <cellStyle name="TableCell 7 2" xfId="41378"/>
    <cellStyle name="TableCell 7 2 2" xfId="41379"/>
    <cellStyle name="TableCell 7 3" xfId="41380"/>
    <cellStyle name="TableCell 8" xfId="41381"/>
    <cellStyle name="TableCell 9" xfId="41382"/>
    <cellStyle name="TableCell_Gas Flow Dynamics" xfId="41383"/>
    <cellStyle name="Text" xfId="41384"/>
    <cellStyle name="Text 2" xfId="41385"/>
    <cellStyle name="Text 2 2" xfId="41386"/>
    <cellStyle name="Text 2 2 2" xfId="41387"/>
    <cellStyle name="Text 2 3" xfId="41388"/>
    <cellStyle name="Text 3" xfId="41389"/>
    <cellStyle name="Text 4" xfId="41390"/>
    <cellStyle name="Text Indent A" xfId="41391"/>
    <cellStyle name="Text Indent B" xfId="41392"/>
    <cellStyle name="Text Indent C" xfId="41393"/>
    <cellStyle name="Text.M" xfId="41394"/>
    <cellStyle name="Title 1" xfId="41395"/>
    <cellStyle name="Title 10" xfId="41396"/>
    <cellStyle name="Title 10 2" xfId="41397"/>
    <cellStyle name="Title 11" xfId="41398"/>
    <cellStyle name="Title 12" xfId="41399"/>
    <cellStyle name="Title 13" xfId="41400"/>
    <cellStyle name="Title 2" xfId="41401"/>
    <cellStyle name="Title 2 2" xfId="41402"/>
    <cellStyle name="Title 2 2 2" xfId="41403"/>
    <cellStyle name="Title 2 2 2 2" xfId="41404"/>
    <cellStyle name="Title 2 2 2 2 2" xfId="41405"/>
    <cellStyle name="Title 2 2 2 3" xfId="41406"/>
    <cellStyle name="Title 2 2 2 3 2" xfId="41407"/>
    <cellStyle name="Title 2 2 2 3 2 2" xfId="41408"/>
    <cellStyle name="Title 2 2 2 3 3" xfId="41409"/>
    <cellStyle name="Title 2 2 2 4" xfId="41410"/>
    <cellStyle name="Title 2 2 2 5" xfId="41411"/>
    <cellStyle name="Title 2 2 3" xfId="41412"/>
    <cellStyle name="Title 2 2 3 2" xfId="41413"/>
    <cellStyle name="Title 2 2 3 2 2" xfId="41414"/>
    <cellStyle name="Title 2 2 3 3" xfId="41415"/>
    <cellStyle name="Title 2 2 3 3 2" xfId="41416"/>
    <cellStyle name="Title 2 2 3 3 2 2" xfId="41417"/>
    <cellStyle name="Title 2 2 3 3 3" xfId="41418"/>
    <cellStyle name="Title 2 2 3 4" xfId="41419"/>
    <cellStyle name="Title 2 2 4" xfId="41420"/>
    <cellStyle name="Title 2 2 4 2" xfId="41421"/>
    <cellStyle name="Title 2 2 5" xfId="41422"/>
    <cellStyle name="Title 2 2 5 2" xfId="41423"/>
    <cellStyle name="Title 2 2 5 2 2" xfId="41424"/>
    <cellStyle name="Title 2 2 5 3" xfId="41425"/>
    <cellStyle name="Title 2 2 6" xfId="41426"/>
    <cellStyle name="Title 2 2 7" xfId="41427"/>
    <cellStyle name="Title 2 3" xfId="41428"/>
    <cellStyle name="Title 2 3 2" xfId="41429"/>
    <cellStyle name="Title 2 3 2 2" xfId="41430"/>
    <cellStyle name="Title 2 3 2 2 2" xfId="41431"/>
    <cellStyle name="Title 2 3 2 2 2 2" xfId="41432"/>
    <cellStyle name="Title 2 3 2 2 3" xfId="41433"/>
    <cellStyle name="Title 2 3 2 3" xfId="41434"/>
    <cellStyle name="Title 2 3 2 4" xfId="41435"/>
    <cellStyle name="Title 2 3 3" xfId="41436"/>
    <cellStyle name="Title 2 3 3 2" xfId="41437"/>
    <cellStyle name="Title 2 3 3 2 2" xfId="41438"/>
    <cellStyle name="Title 2 3 3 3" xfId="41439"/>
    <cellStyle name="Title 2 3 3 3 2" xfId="41440"/>
    <cellStyle name="Title 2 3 3 3 2 2" xfId="41441"/>
    <cellStyle name="Title 2 3 3 3 3" xfId="41442"/>
    <cellStyle name="Title 2 3 3 4" xfId="41443"/>
    <cellStyle name="Title 2 3 4" xfId="41444"/>
    <cellStyle name="Title 2 3 4 2" xfId="41445"/>
    <cellStyle name="Title 2 3 4 2 2" xfId="41446"/>
    <cellStyle name="Title 2 3 4 3" xfId="41447"/>
    <cellStyle name="Title 2 3 5" xfId="41448"/>
    <cellStyle name="Title 2 3 6" xfId="41449"/>
    <cellStyle name="Title 2 4" xfId="41450"/>
    <cellStyle name="Title 2 4 2" xfId="41451"/>
    <cellStyle name="Title 2 4 2 2" xfId="41452"/>
    <cellStyle name="Title 2 4 3" xfId="41453"/>
    <cellStyle name="Title 2 4 3 2" xfId="41454"/>
    <cellStyle name="Title 2 4 3 2 2" xfId="41455"/>
    <cellStyle name="Title 2 4 3 3" xfId="41456"/>
    <cellStyle name="Title 2 4 4" xfId="41457"/>
    <cellStyle name="Title 2 4 5" xfId="41458"/>
    <cellStyle name="Title 2 5" xfId="41459"/>
    <cellStyle name="Title 2 5 2" xfId="41460"/>
    <cellStyle name="Title 2 5 2 2" xfId="41461"/>
    <cellStyle name="Title 2 5 2 2 2" xfId="41462"/>
    <cellStyle name="Title 2 5 2 3" xfId="41463"/>
    <cellStyle name="Title 2 5 3" xfId="41464"/>
    <cellStyle name="Title 2 5 4" xfId="41465"/>
    <cellStyle name="Title 2 6" xfId="41466"/>
    <cellStyle name="Title 2 6 2" xfId="41467"/>
    <cellStyle name="Title 2 7" xfId="41468"/>
    <cellStyle name="Title 2 7 2" xfId="41469"/>
    <cellStyle name="Title 2 7 2 2" xfId="41470"/>
    <cellStyle name="Title 2 7 3" xfId="41471"/>
    <cellStyle name="Title 2 8" xfId="41472"/>
    <cellStyle name="Title 2 9" xfId="41473"/>
    <cellStyle name="Title 3" xfId="41474"/>
    <cellStyle name="Title 3 2" xfId="41475"/>
    <cellStyle name="Title 3 2 2" xfId="41476"/>
    <cellStyle name="Title 3 2 2 2" xfId="41477"/>
    <cellStyle name="Title 3 2 2 2 2" xfId="41478"/>
    <cellStyle name="Title 3 2 2 3" xfId="41479"/>
    <cellStyle name="Title 3 2 2 3 2" xfId="41480"/>
    <cellStyle name="Title 3 2 2 3 2 2" xfId="41481"/>
    <cellStyle name="Title 3 2 2 3 3" xfId="41482"/>
    <cellStyle name="Title 3 2 2 4" xfId="41483"/>
    <cellStyle name="Title 3 2 2 5" xfId="41484"/>
    <cellStyle name="Title 3 2 3" xfId="41485"/>
    <cellStyle name="Title 3 2 3 2" xfId="41486"/>
    <cellStyle name="Title 3 2 3 2 2" xfId="41487"/>
    <cellStyle name="Title 3 2 3 2 2 2" xfId="41488"/>
    <cellStyle name="Title 3 2 3 2 3" xfId="41489"/>
    <cellStyle name="Title 3 2 3 3" xfId="41490"/>
    <cellStyle name="Title 3 2 4" xfId="41491"/>
    <cellStyle name="Title 3 2 4 2" xfId="41492"/>
    <cellStyle name="Title 3 2 5" xfId="41493"/>
    <cellStyle name="Title 3 2 5 2" xfId="41494"/>
    <cellStyle name="Title 3 2 5 2 2" xfId="41495"/>
    <cellStyle name="Title 3 2 5 3" xfId="41496"/>
    <cellStyle name="Title 3 2 6" xfId="41497"/>
    <cellStyle name="Title 3 2 7" xfId="41498"/>
    <cellStyle name="Title 3 3" xfId="41499"/>
    <cellStyle name="Title 3 3 2" xfId="41500"/>
    <cellStyle name="Title 3 3 2 2" xfId="41501"/>
    <cellStyle name="Title 3 3 2 2 2" xfId="41502"/>
    <cellStyle name="Title 3 3 2 2 2 2" xfId="41503"/>
    <cellStyle name="Title 3 3 2 2 3" xfId="41504"/>
    <cellStyle name="Title 3 3 2 3" xfId="41505"/>
    <cellStyle name="Title 3 3 2 4" xfId="41506"/>
    <cellStyle name="Title 3 3 3" xfId="41507"/>
    <cellStyle name="Title 3 3 3 2" xfId="41508"/>
    <cellStyle name="Title 3 3 3 2 2" xfId="41509"/>
    <cellStyle name="Title 3 3 3 3" xfId="41510"/>
    <cellStyle name="Title 3 3 3 3 2" xfId="41511"/>
    <cellStyle name="Title 3 3 3 3 2 2" xfId="41512"/>
    <cellStyle name="Title 3 3 3 3 3" xfId="41513"/>
    <cellStyle name="Title 3 3 3 4" xfId="41514"/>
    <cellStyle name="Title 3 3 4" xfId="41515"/>
    <cellStyle name="Title 3 3 4 2" xfId="41516"/>
    <cellStyle name="Title 3 3 4 2 2" xfId="41517"/>
    <cellStyle name="Title 3 3 4 3" xfId="41518"/>
    <cellStyle name="Title 3 3 5" xfId="41519"/>
    <cellStyle name="Title 3 3 6" xfId="41520"/>
    <cellStyle name="Title 3 4" xfId="41521"/>
    <cellStyle name="Title 3 4 2" xfId="41522"/>
    <cellStyle name="Title 3 4 2 2" xfId="41523"/>
    <cellStyle name="Title 3 4 3" xfId="41524"/>
    <cellStyle name="Title 3 4 3 2" xfId="41525"/>
    <cellStyle name="Title 3 4 3 2 2" xfId="41526"/>
    <cellStyle name="Title 3 4 3 3" xfId="41527"/>
    <cellStyle name="Title 3 4 4" xfId="41528"/>
    <cellStyle name="Title 3 4 5" xfId="41529"/>
    <cellStyle name="Title 3 5" xfId="41530"/>
    <cellStyle name="Title 3 5 2" xfId="41531"/>
    <cellStyle name="Title 3 5 2 2" xfId="41532"/>
    <cellStyle name="Title 3 5 2 2 2" xfId="41533"/>
    <cellStyle name="Title 3 5 2 3" xfId="41534"/>
    <cellStyle name="Title 3 5 3" xfId="41535"/>
    <cellStyle name="Title 3 6" xfId="41536"/>
    <cellStyle name="Title 3 6 2" xfId="41537"/>
    <cellStyle name="Title 3 7" xfId="41538"/>
    <cellStyle name="Title 3 7 2" xfId="41539"/>
    <cellStyle name="Title 3 7 2 2" xfId="41540"/>
    <cellStyle name="Title 3 7 3" xfId="41541"/>
    <cellStyle name="Title 3 8" xfId="41542"/>
    <cellStyle name="Title 3 9" xfId="41543"/>
    <cellStyle name="Title 4" xfId="41544"/>
    <cellStyle name="Title 4 2" xfId="41545"/>
    <cellStyle name="Title 4 2 2" xfId="41546"/>
    <cellStyle name="Title 4 2 2 2" xfId="41547"/>
    <cellStyle name="Title 4 2 2 2 2" xfId="41548"/>
    <cellStyle name="Title 4 2 2 2 2 2" xfId="41549"/>
    <cellStyle name="Title 4 2 2 2 3" xfId="41550"/>
    <cellStyle name="Title 4 2 2 3" xfId="41551"/>
    <cellStyle name="Title 4 2 2 4" xfId="41552"/>
    <cellStyle name="Title 4 2 3" xfId="41553"/>
    <cellStyle name="Title 4 2 3 2" xfId="41554"/>
    <cellStyle name="Title 4 2 3 2 2" xfId="41555"/>
    <cellStyle name="Title 4 2 3 3" xfId="41556"/>
    <cellStyle name="Title 4 2 3 3 2" xfId="41557"/>
    <cellStyle name="Title 4 2 3 3 2 2" xfId="41558"/>
    <cellStyle name="Title 4 2 3 3 3" xfId="41559"/>
    <cellStyle name="Title 4 2 3 4" xfId="41560"/>
    <cellStyle name="Title 4 2 4" xfId="41561"/>
    <cellStyle name="Title 4 2 4 2" xfId="41562"/>
    <cellStyle name="Title 4 2 4 2 2" xfId="41563"/>
    <cellStyle name="Title 4 2 4 3" xfId="41564"/>
    <cellStyle name="Title 4 2 5" xfId="41565"/>
    <cellStyle name="Title 4 2 6" xfId="41566"/>
    <cellStyle name="Title 4 3" xfId="41567"/>
    <cellStyle name="Title 4 3 2" xfId="41568"/>
    <cellStyle name="Title 4 3 2 2" xfId="41569"/>
    <cellStyle name="Title 4 3 2 2 2" xfId="41570"/>
    <cellStyle name="Title 4 3 2 3" xfId="41571"/>
    <cellStyle name="Title 4 3 3" xfId="41572"/>
    <cellStyle name="Title 4 4" xfId="41573"/>
    <cellStyle name="Title 4 4 2" xfId="41574"/>
    <cellStyle name="Title 4 5" xfId="41575"/>
    <cellStyle name="Title 4 5 2" xfId="41576"/>
    <cellStyle name="Title 4 5 2 2" xfId="41577"/>
    <cellStyle name="Title 4 5 3" xfId="41578"/>
    <cellStyle name="Title 4 6" xfId="41579"/>
    <cellStyle name="Title 4 7" xfId="41580"/>
    <cellStyle name="Title 5" xfId="41581"/>
    <cellStyle name="Title 5 2" xfId="41582"/>
    <cellStyle name="Title 5 2 2" xfId="41583"/>
    <cellStyle name="Title 5 2 2 2" xfId="41584"/>
    <cellStyle name="Title 5 2 3" xfId="41585"/>
    <cellStyle name="Title 5 2 3 2" xfId="41586"/>
    <cellStyle name="Title 5 2 3 2 2" xfId="41587"/>
    <cellStyle name="Title 5 2 3 3" xfId="41588"/>
    <cellStyle name="Title 5 2 4" xfId="41589"/>
    <cellStyle name="Title 5 2 5" xfId="41590"/>
    <cellStyle name="Title 5 3" xfId="41591"/>
    <cellStyle name="Title 5 3 2" xfId="41592"/>
    <cellStyle name="Title 5 3 2 2" xfId="41593"/>
    <cellStyle name="Title 5 3 3" xfId="41594"/>
    <cellStyle name="Title 5 3 3 2" xfId="41595"/>
    <cellStyle name="Title 5 3 3 2 2" xfId="41596"/>
    <cellStyle name="Title 5 3 3 3" xfId="41597"/>
    <cellStyle name="Title 5 3 4" xfId="41598"/>
    <cellStyle name="Title 5 4" xfId="41599"/>
    <cellStyle name="Title 5 4 2" xfId="41600"/>
    <cellStyle name="Title 5 5" xfId="41601"/>
    <cellStyle name="Title 5 5 2" xfId="41602"/>
    <cellStyle name="Title 5 5 2 2" xfId="41603"/>
    <cellStyle name="Title 5 5 3" xfId="41604"/>
    <cellStyle name="Title 5 6" xfId="41605"/>
    <cellStyle name="Title 5 7" xfId="41606"/>
    <cellStyle name="Title 6" xfId="41607"/>
    <cellStyle name="Title 6 2" xfId="41608"/>
    <cellStyle name="Title 6 2 2" xfId="41609"/>
    <cellStyle name="Title 6 2 2 2" xfId="41610"/>
    <cellStyle name="Title 6 2 2 2 2" xfId="41611"/>
    <cellStyle name="Title 6 2 2 3" xfId="41612"/>
    <cellStyle name="Title 6 2 3" xfId="41613"/>
    <cellStyle name="Title 6 2 4" xfId="41614"/>
    <cellStyle name="Title 6 3" xfId="41615"/>
    <cellStyle name="Title 6 3 2" xfId="41616"/>
    <cellStyle name="Title 6 3 2 2" xfId="41617"/>
    <cellStyle name="Title 6 3 3" xfId="41618"/>
    <cellStyle name="Title 6 3 3 2" xfId="41619"/>
    <cellStyle name="Title 6 3 3 2 2" xfId="41620"/>
    <cellStyle name="Title 6 3 3 3" xfId="41621"/>
    <cellStyle name="Title 6 3 4" xfId="41622"/>
    <cellStyle name="Title 6 4" xfId="41623"/>
    <cellStyle name="Title 6 4 2" xfId="41624"/>
    <cellStyle name="Title 6 4 2 2" xfId="41625"/>
    <cellStyle name="Title 6 4 3" xfId="41626"/>
    <cellStyle name="Title 6 5" xfId="41627"/>
    <cellStyle name="Title 6 6" xfId="41628"/>
    <cellStyle name="Title 7" xfId="41629"/>
    <cellStyle name="Title 7 2" xfId="41630"/>
    <cellStyle name="Title 7 2 2" xfId="41631"/>
    <cellStyle name="Title 7 2 2 2" xfId="41632"/>
    <cellStyle name="Title 7 2 3" xfId="41633"/>
    <cellStyle name="Title 7 2 3 2" xfId="41634"/>
    <cellStyle name="Title 7 2 3 2 2" xfId="41635"/>
    <cellStyle name="Title 7 2 3 3" xfId="41636"/>
    <cellStyle name="Title 7 2 4" xfId="41637"/>
    <cellStyle name="Title 7 3" xfId="41638"/>
    <cellStyle name="Title 7 3 2" xfId="41639"/>
    <cellStyle name="Title 7 3 2 2" xfId="41640"/>
    <cellStyle name="Title 7 3 3" xfId="41641"/>
    <cellStyle name="Title 7 4" xfId="41642"/>
    <cellStyle name="Title 7 5" xfId="41643"/>
    <cellStyle name="Title 8" xfId="41644"/>
    <cellStyle name="Title 8 2" xfId="41645"/>
    <cellStyle name="Title 8 2 2" xfId="41646"/>
    <cellStyle name="Title 8 2 2 2" xfId="41647"/>
    <cellStyle name="Title 8 2 3" xfId="41648"/>
    <cellStyle name="Title 8 3" xfId="41649"/>
    <cellStyle name="Title 9" xfId="41650"/>
    <cellStyle name="Title 9 2" xfId="41651"/>
    <cellStyle name="Titles" xfId="41652"/>
    <cellStyle name="Titles 2" xfId="41653"/>
    <cellStyle name="Titles 2 2" xfId="41654"/>
    <cellStyle name="Titles 2 2 2" xfId="41655"/>
    <cellStyle name="Titles 2 2 2 2" xfId="41656"/>
    <cellStyle name="Titles 2 2 2 2 2" xfId="41657"/>
    <cellStyle name="Titles 2 2 2 3" xfId="41658"/>
    <cellStyle name="Titles 2 2 3" xfId="41659"/>
    <cellStyle name="Titles 2 2 4" xfId="41660"/>
    <cellStyle name="Titles 2 3" xfId="41661"/>
    <cellStyle name="Titles 2 3 2" xfId="41662"/>
    <cellStyle name="Titles 2 3 2 2" xfId="41663"/>
    <cellStyle name="Titles 2 3 3" xfId="41664"/>
    <cellStyle name="Titles 2 3 3 2" xfId="41665"/>
    <cellStyle name="Titles 2 3 3 2 2" xfId="41666"/>
    <cellStyle name="Titles 2 3 3 3" xfId="41667"/>
    <cellStyle name="Titles 2 3 4" xfId="41668"/>
    <cellStyle name="Titles 2 4" xfId="41669"/>
    <cellStyle name="Titles 2 4 2" xfId="41670"/>
    <cellStyle name="Titles 2 4 2 2" xfId="41671"/>
    <cellStyle name="Titles 2 4 3" xfId="41672"/>
    <cellStyle name="Titles 2 5" xfId="41673"/>
    <cellStyle name="Titles 2 6" xfId="41674"/>
    <cellStyle name="Titles 3" xfId="41675"/>
    <cellStyle name="Titles 3 2" xfId="41676"/>
    <cellStyle name="Titles 3 2 2" xfId="41677"/>
    <cellStyle name="Titles 3 3" xfId="41678"/>
    <cellStyle name="Titles 3 3 2" xfId="41679"/>
    <cellStyle name="Titles 3 3 2 2" xfId="41680"/>
    <cellStyle name="Titles 3 3 3" xfId="41681"/>
    <cellStyle name="Titles 3 4" xfId="41682"/>
    <cellStyle name="Titles 4" xfId="41683"/>
    <cellStyle name="Titles 4 2" xfId="41684"/>
    <cellStyle name="Titles 5" xfId="41685"/>
    <cellStyle name="Titles 5 2" xfId="41686"/>
    <cellStyle name="Titles 5 2 2" xfId="41687"/>
    <cellStyle name="Titles 5 3" xfId="41688"/>
    <cellStyle name="Titles 6" xfId="41689"/>
    <cellStyle name="Titles 7" xfId="41690"/>
    <cellStyle name="Total 10" xfId="41691"/>
    <cellStyle name="Total 10 2" xfId="41692"/>
    <cellStyle name="Total 11" xfId="41693"/>
    <cellStyle name="Total 12" xfId="41694"/>
    <cellStyle name="Total 13" xfId="41695"/>
    <cellStyle name="Total 2" xfId="41696"/>
    <cellStyle name="Total 2 10" xfId="41697"/>
    <cellStyle name="Total 2 11" xfId="41698"/>
    <cellStyle name="Total 2 12" xfId="41699"/>
    <cellStyle name="Total 2 13" xfId="41700"/>
    <cellStyle name="Total 2 14" xfId="41701"/>
    <cellStyle name="Total 2 15" xfId="41702"/>
    <cellStyle name="Total 2 16" xfId="41703"/>
    <cellStyle name="Total 2 17" xfId="41704"/>
    <cellStyle name="Total 2 18" xfId="41705"/>
    <cellStyle name="Total 2 19" xfId="41706"/>
    <cellStyle name="Total 2 2" xfId="41707"/>
    <cellStyle name="Total 2 2 2" xfId="41708"/>
    <cellStyle name="Total 2 2 2 2" xfId="41709"/>
    <cellStyle name="Total 2 2 2 2 2" xfId="41710"/>
    <cellStyle name="Total 2 2 2 3" xfId="41711"/>
    <cellStyle name="Total 2 2 2 3 2" xfId="41712"/>
    <cellStyle name="Total 2 2 2 3 2 2" xfId="41713"/>
    <cellStyle name="Total 2 2 2 3 3" xfId="41714"/>
    <cellStyle name="Total 2 2 2 4" xfId="41715"/>
    <cellStyle name="Total 2 2 2 5" xfId="41716"/>
    <cellStyle name="Total 2 2 3" xfId="41717"/>
    <cellStyle name="Total 2 2 3 2" xfId="41718"/>
    <cellStyle name="Total 2 2 3 2 2" xfId="41719"/>
    <cellStyle name="Total 2 2 3 2 2 2" xfId="41720"/>
    <cellStyle name="Total 2 2 3 2 3" xfId="41721"/>
    <cellStyle name="Total 2 2 3 3" xfId="41722"/>
    <cellStyle name="Total 2 2 4" xfId="41723"/>
    <cellStyle name="Total 2 2 4 2" xfId="41724"/>
    <cellStyle name="Total 2 2 5" xfId="41725"/>
    <cellStyle name="Total 2 2 5 2" xfId="41726"/>
    <cellStyle name="Total 2 2 5 2 2" xfId="41727"/>
    <cellStyle name="Total 2 2 5 3" xfId="41728"/>
    <cellStyle name="Total 2 2 6" xfId="41729"/>
    <cellStyle name="Total 2 2 7" xfId="41730"/>
    <cellStyle name="Total 2 20" xfId="41731"/>
    <cellStyle name="Total 2 21" xfId="41732"/>
    <cellStyle name="Total 2 22" xfId="41733"/>
    <cellStyle name="Total 2 23" xfId="41734"/>
    <cellStyle name="Total 2 24" xfId="41735"/>
    <cellStyle name="Total 2 25" xfId="41736"/>
    <cellStyle name="Total 2 26" xfId="41737"/>
    <cellStyle name="Total 2 27" xfId="41738"/>
    <cellStyle name="Total 2 28" xfId="41739"/>
    <cellStyle name="Total 2 29" xfId="41740"/>
    <cellStyle name="Total 2 3" xfId="41741"/>
    <cellStyle name="Total 2 3 2" xfId="41742"/>
    <cellStyle name="Total 2 3 2 2" xfId="41743"/>
    <cellStyle name="Total 2 3 2 2 2" xfId="41744"/>
    <cellStyle name="Total 2 3 2 2 2 2" xfId="41745"/>
    <cellStyle name="Total 2 3 2 2 3" xfId="41746"/>
    <cellStyle name="Total 2 3 2 3" xfId="41747"/>
    <cellStyle name="Total 2 3 2 4" xfId="41748"/>
    <cellStyle name="Total 2 3 3" xfId="41749"/>
    <cellStyle name="Total 2 3 3 2" xfId="41750"/>
    <cellStyle name="Total 2 3 3 2 2" xfId="41751"/>
    <cellStyle name="Total 2 3 3 2 2 2" xfId="41752"/>
    <cellStyle name="Total 2 3 3 2 3" xfId="41753"/>
    <cellStyle name="Total 2 3 3 3" xfId="41754"/>
    <cellStyle name="Total 2 3 4" xfId="41755"/>
    <cellStyle name="Total 2 3 4 2" xfId="41756"/>
    <cellStyle name="Total 2 3 4 2 2" xfId="41757"/>
    <cellStyle name="Total 2 3 4 3" xfId="41758"/>
    <cellStyle name="Total 2 3 5" xfId="41759"/>
    <cellStyle name="Total 2 3 6" xfId="41760"/>
    <cellStyle name="Total 2 30" xfId="41761"/>
    <cellStyle name="Total 2 31" xfId="41762"/>
    <cellStyle name="Total 2 32" xfId="41763"/>
    <cellStyle name="Total 2 33" xfId="41764"/>
    <cellStyle name="Total 2 34" xfId="41765"/>
    <cellStyle name="Total 2 35" xfId="41766"/>
    <cellStyle name="Total 2 36" xfId="41767"/>
    <cellStyle name="Total 2 37" xfId="41768"/>
    <cellStyle name="Total 2 38" xfId="41769"/>
    <cellStyle name="Total 2 39" xfId="41770"/>
    <cellStyle name="Total 2 4" xfId="41771"/>
    <cellStyle name="Total 2 4 2" xfId="41772"/>
    <cellStyle name="Total 2 4 2 2" xfId="41773"/>
    <cellStyle name="Total 2 4 3" xfId="41774"/>
    <cellStyle name="Total 2 4 3 2" xfId="41775"/>
    <cellStyle name="Total 2 4 3 2 2" xfId="41776"/>
    <cellStyle name="Total 2 4 3 3" xfId="41777"/>
    <cellStyle name="Total 2 4 4" xfId="41778"/>
    <cellStyle name="Total 2 4 5" xfId="41779"/>
    <cellStyle name="Total 2 40" xfId="41780"/>
    <cellStyle name="Total 2 41" xfId="41781"/>
    <cellStyle name="Total 2 42" xfId="41782"/>
    <cellStyle name="Total 2 43" xfId="41783"/>
    <cellStyle name="Total 2 5" xfId="41784"/>
    <cellStyle name="Total 2 5 2" xfId="41785"/>
    <cellStyle name="Total 2 5 2 2" xfId="41786"/>
    <cellStyle name="Total 2 5 2 2 2" xfId="41787"/>
    <cellStyle name="Total 2 5 2 3" xfId="41788"/>
    <cellStyle name="Total 2 5 3" xfId="41789"/>
    <cellStyle name="Total 2 5 4" xfId="41790"/>
    <cellStyle name="Total 2 6" xfId="41791"/>
    <cellStyle name="Total 2 6 2" xfId="41792"/>
    <cellStyle name="Total 2 6 3" xfId="41793"/>
    <cellStyle name="Total 2 7" xfId="41794"/>
    <cellStyle name="Total 2 7 2" xfId="41795"/>
    <cellStyle name="Total 2 7 2 2" xfId="41796"/>
    <cellStyle name="Total 2 7 3" xfId="41797"/>
    <cellStyle name="Total 2 7 4" xfId="41798"/>
    <cellStyle name="Total 2 8" xfId="41799"/>
    <cellStyle name="Total 2 8 2" xfId="41800"/>
    <cellStyle name="Total 2 9" xfId="41801"/>
    <cellStyle name="Total 3" xfId="41802"/>
    <cellStyle name="Total 3 10" xfId="41803"/>
    <cellStyle name="Total 3 11" xfId="41804"/>
    <cellStyle name="Total 3 12" xfId="41805"/>
    <cellStyle name="Total 3 13" xfId="41806"/>
    <cellStyle name="Total 3 14" xfId="41807"/>
    <cellStyle name="Total 3 15" xfId="41808"/>
    <cellStyle name="Total 3 16" xfId="41809"/>
    <cellStyle name="Total 3 17" xfId="41810"/>
    <cellStyle name="Total 3 18" xfId="41811"/>
    <cellStyle name="Total 3 19" xfId="41812"/>
    <cellStyle name="Total 3 2" xfId="41813"/>
    <cellStyle name="Total 3 2 2" xfId="41814"/>
    <cellStyle name="Total 3 2 2 2" xfId="41815"/>
    <cellStyle name="Total 3 2 2 2 2" xfId="41816"/>
    <cellStyle name="Total 3 2 2 3" xfId="41817"/>
    <cellStyle name="Total 3 2 2 3 2" xfId="41818"/>
    <cellStyle name="Total 3 2 2 3 2 2" xfId="41819"/>
    <cellStyle name="Total 3 2 2 3 3" xfId="41820"/>
    <cellStyle name="Total 3 2 2 4" xfId="41821"/>
    <cellStyle name="Total 3 2 2 5" xfId="41822"/>
    <cellStyle name="Total 3 2 3" xfId="41823"/>
    <cellStyle name="Total 3 2 3 2" xfId="41824"/>
    <cellStyle name="Total 3 2 3 2 2" xfId="41825"/>
    <cellStyle name="Total 3 2 3 3" xfId="41826"/>
    <cellStyle name="Total 3 2 3 3 2" xfId="41827"/>
    <cellStyle name="Total 3 2 3 3 2 2" xfId="41828"/>
    <cellStyle name="Total 3 2 3 3 3" xfId="41829"/>
    <cellStyle name="Total 3 2 3 4" xfId="41830"/>
    <cellStyle name="Total 3 2 4" xfId="41831"/>
    <cellStyle name="Total 3 2 4 2" xfId="41832"/>
    <cellStyle name="Total 3 2 5" xfId="41833"/>
    <cellStyle name="Total 3 2 5 2" xfId="41834"/>
    <cellStyle name="Total 3 2 5 2 2" xfId="41835"/>
    <cellStyle name="Total 3 2 5 3" xfId="41836"/>
    <cellStyle name="Total 3 2 6" xfId="41837"/>
    <cellStyle name="Total 3 2 7" xfId="41838"/>
    <cellStyle name="Total 3 20" xfId="41839"/>
    <cellStyle name="Total 3 21" xfId="41840"/>
    <cellStyle name="Total 3 22" xfId="41841"/>
    <cellStyle name="Total 3 23" xfId="41842"/>
    <cellStyle name="Total 3 24" xfId="41843"/>
    <cellStyle name="Total 3 25" xfId="41844"/>
    <cellStyle name="Total 3 26" xfId="41845"/>
    <cellStyle name="Total 3 27" xfId="41846"/>
    <cellStyle name="Total 3 28" xfId="41847"/>
    <cellStyle name="Total 3 29" xfId="41848"/>
    <cellStyle name="Total 3 3" xfId="41849"/>
    <cellStyle name="Total 3 3 2" xfId="41850"/>
    <cellStyle name="Total 3 3 2 2" xfId="41851"/>
    <cellStyle name="Total 3 3 2 2 2" xfId="41852"/>
    <cellStyle name="Total 3 3 2 2 2 2" xfId="41853"/>
    <cellStyle name="Total 3 3 2 2 3" xfId="41854"/>
    <cellStyle name="Total 3 3 2 3" xfId="41855"/>
    <cellStyle name="Total 3 3 2 4" xfId="41856"/>
    <cellStyle name="Total 3 3 3" xfId="41857"/>
    <cellStyle name="Total 3 3 3 2" xfId="41858"/>
    <cellStyle name="Total 3 3 3 2 2" xfId="41859"/>
    <cellStyle name="Total 3 3 3 3" xfId="41860"/>
    <cellStyle name="Total 3 3 3 3 2" xfId="41861"/>
    <cellStyle name="Total 3 3 3 3 2 2" xfId="41862"/>
    <cellStyle name="Total 3 3 3 3 3" xfId="41863"/>
    <cellStyle name="Total 3 3 3 4" xfId="41864"/>
    <cellStyle name="Total 3 3 4" xfId="41865"/>
    <cellStyle name="Total 3 3 4 2" xfId="41866"/>
    <cellStyle name="Total 3 3 4 2 2" xfId="41867"/>
    <cellStyle name="Total 3 3 4 3" xfId="41868"/>
    <cellStyle name="Total 3 3 5" xfId="41869"/>
    <cellStyle name="Total 3 3 6" xfId="41870"/>
    <cellStyle name="Total 3 30" xfId="41871"/>
    <cellStyle name="Total 3 31" xfId="41872"/>
    <cellStyle name="Total 3 32" xfId="41873"/>
    <cellStyle name="Total 3 33" xfId="41874"/>
    <cellStyle name="Total 3 34" xfId="41875"/>
    <cellStyle name="Total 3 35" xfId="41876"/>
    <cellStyle name="Total 3 36" xfId="41877"/>
    <cellStyle name="Total 3 37" xfId="41878"/>
    <cellStyle name="Total 3 38" xfId="41879"/>
    <cellStyle name="Total 3 39" xfId="41880"/>
    <cellStyle name="Total 3 4" xfId="41881"/>
    <cellStyle name="Total 3 4 2" xfId="41882"/>
    <cellStyle name="Total 3 4 2 2" xfId="41883"/>
    <cellStyle name="Total 3 4 3" xfId="41884"/>
    <cellStyle name="Total 3 4 3 2" xfId="41885"/>
    <cellStyle name="Total 3 4 3 2 2" xfId="41886"/>
    <cellStyle name="Total 3 4 3 3" xfId="41887"/>
    <cellStyle name="Total 3 4 4" xfId="41888"/>
    <cellStyle name="Total 3 4 5" xfId="41889"/>
    <cellStyle name="Total 3 40" xfId="41890"/>
    <cellStyle name="Total 3 41" xfId="41891"/>
    <cellStyle name="Total 3 42" xfId="41892"/>
    <cellStyle name="Total 3 43" xfId="41893"/>
    <cellStyle name="Total 3 5" xfId="41894"/>
    <cellStyle name="Total 3 5 2" xfId="41895"/>
    <cellStyle name="Total 3 5 2 2" xfId="41896"/>
    <cellStyle name="Total 3 5 2 2 2" xfId="41897"/>
    <cellStyle name="Total 3 5 2 3" xfId="41898"/>
    <cellStyle name="Total 3 5 3" xfId="41899"/>
    <cellStyle name="Total 3 5 4" xfId="41900"/>
    <cellStyle name="Total 3 6" xfId="41901"/>
    <cellStyle name="Total 3 6 2" xfId="41902"/>
    <cellStyle name="Total 3 6 3" xfId="41903"/>
    <cellStyle name="Total 3 7" xfId="41904"/>
    <cellStyle name="Total 3 7 2" xfId="41905"/>
    <cellStyle name="Total 3 7 2 2" xfId="41906"/>
    <cellStyle name="Total 3 7 3" xfId="41907"/>
    <cellStyle name="Total 3 7 4" xfId="41908"/>
    <cellStyle name="Total 3 8" xfId="41909"/>
    <cellStyle name="Total 3 8 2" xfId="41910"/>
    <cellStyle name="Total 3 9" xfId="41911"/>
    <cellStyle name="Total 4" xfId="41912"/>
    <cellStyle name="Total 4 10" xfId="41913"/>
    <cellStyle name="Total 4 11" xfId="41914"/>
    <cellStyle name="Total 4 12" xfId="41915"/>
    <cellStyle name="Total 4 13" xfId="41916"/>
    <cellStyle name="Total 4 14" xfId="41917"/>
    <cellStyle name="Total 4 15" xfId="41918"/>
    <cellStyle name="Total 4 16" xfId="41919"/>
    <cellStyle name="Total 4 17" xfId="41920"/>
    <cellStyle name="Total 4 18" xfId="41921"/>
    <cellStyle name="Total 4 19" xfId="41922"/>
    <cellStyle name="Total 4 2" xfId="41923"/>
    <cellStyle name="Total 4 2 2" xfId="41924"/>
    <cellStyle name="Total 4 2 2 2" xfId="41925"/>
    <cellStyle name="Total 4 2 2 2 2" xfId="41926"/>
    <cellStyle name="Total 4 2 2 2 2 2" xfId="41927"/>
    <cellStyle name="Total 4 2 2 2 3" xfId="41928"/>
    <cellStyle name="Total 4 2 2 3" xfId="41929"/>
    <cellStyle name="Total 4 2 2 4" xfId="41930"/>
    <cellStyle name="Total 4 2 3" xfId="41931"/>
    <cellStyle name="Total 4 2 3 2" xfId="41932"/>
    <cellStyle name="Total 4 2 3 2 2" xfId="41933"/>
    <cellStyle name="Total 4 2 3 3" xfId="41934"/>
    <cellStyle name="Total 4 2 3 3 2" xfId="41935"/>
    <cellStyle name="Total 4 2 3 3 2 2" xfId="41936"/>
    <cellStyle name="Total 4 2 3 3 3" xfId="41937"/>
    <cellStyle name="Total 4 2 3 4" xfId="41938"/>
    <cellStyle name="Total 4 2 4" xfId="41939"/>
    <cellStyle name="Total 4 2 4 2" xfId="41940"/>
    <cellStyle name="Total 4 2 4 2 2" xfId="41941"/>
    <cellStyle name="Total 4 2 4 3" xfId="41942"/>
    <cellStyle name="Total 4 2 5" xfId="41943"/>
    <cellStyle name="Total 4 2 6" xfId="41944"/>
    <cellStyle name="Total 4 20" xfId="41945"/>
    <cellStyle name="Total 4 21" xfId="41946"/>
    <cellStyle name="Total 4 22" xfId="41947"/>
    <cellStyle name="Total 4 23" xfId="41948"/>
    <cellStyle name="Total 4 24" xfId="41949"/>
    <cellStyle name="Total 4 25" xfId="41950"/>
    <cellStyle name="Total 4 26" xfId="41951"/>
    <cellStyle name="Total 4 27" xfId="41952"/>
    <cellStyle name="Total 4 28" xfId="41953"/>
    <cellStyle name="Total 4 29" xfId="41954"/>
    <cellStyle name="Total 4 3" xfId="41955"/>
    <cellStyle name="Total 4 3 2" xfId="41956"/>
    <cellStyle name="Total 4 3 2 2" xfId="41957"/>
    <cellStyle name="Total 4 3 3" xfId="41958"/>
    <cellStyle name="Total 4 3 3 2" xfId="41959"/>
    <cellStyle name="Total 4 3 3 2 2" xfId="41960"/>
    <cellStyle name="Total 4 3 3 3" xfId="41961"/>
    <cellStyle name="Total 4 3 4" xfId="41962"/>
    <cellStyle name="Total 4 3 5" xfId="41963"/>
    <cellStyle name="Total 4 30" xfId="41964"/>
    <cellStyle name="Total 4 31" xfId="41965"/>
    <cellStyle name="Total 4 32" xfId="41966"/>
    <cellStyle name="Total 4 33" xfId="41967"/>
    <cellStyle name="Total 4 34" xfId="41968"/>
    <cellStyle name="Total 4 35" xfId="41969"/>
    <cellStyle name="Total 4 36" xfId="41970"/>
    <cellStyle name="Total 4 37" xfId="41971"/>
    <cellStyle name="Total 4 38" xfId="41972"/>
    <cellStyle name="Total 4 39" xfId="41973"/>
    <cellStyle name="Total 4 4" xfId="41974"/>
    <cellStyle name="Total 4 4 2" xfId="41975"/>
    <cellStyle name="Total 4 4 3" xfId="41976"/>
    <cellStyle name="Total 4 40" xfId="41977"/>
    <cellStyle name="Total 4 41" xfId="41978"/>
    <cellStyle name="Total 4 5" xfId="41979"/>
    <cellStyle name="Total 4 5 2" xfId="41980"/>
    <cellStyle name="Total 4 5 2 2" xfId="41981"/>
    <cellStyle name="Total 4 5 3" xfId="41982"/>
    <cellStyle name="Total 4 5 4" xfId="41983"/>
    <cellStyle name="Total 4 6" xfId="41984"/>
    <cellStyle name="Total 4 6 2" xfId="41985"/>
    <cellStyle name="Total 4 7" xfId="41986"/>
    <cellStyle name="Total 4 8" xfId="41987"/>
    <cellStyle name="Total 4 9" xfId="41988"/>
    <cellStyle name="Total 5" xfId="41989"/>
    <cellStyle name="Total 5 2" xfId="41990"/>
    <cellStyle name="Total 5 2 2" xfId="41991"/>
    <cellStyle name="Total 5 2 2 2" xfId="41992"/>
    <cellStyle name="Total 5 2 3" xfId="41993"/>
    <cellStyle name="Total 5 2 3 2" xfId="41994"/>
    <cellStyle name="Total 5 2 3 2 2" xfId="41995"/>
    <cellStyle name="Total 5 2 3 3" xfId="41996"/>
    <cellStyle name="Total 5 2 4" xfId="41997"/>
    <cellStyle name="Total 5 2 5" xfId="41998"/>
    <cellStyle name="Total 5 3" xfId="41999"/>
    <cellStyle name="Total 5 3 2" xfId="42000"/>
    <cellStyle name="Total 5 3 2 2" xfId="42001"/>
    <cellStyle name="Total 5 3 3" xfId="42002"/>
    <cellStyle name="Total 5 3 3 2" xfId="42003"/>
    <cellStyle name="Total 5 3 3 2 2" xfId="42004"/>
    <cellStyle name="Total 5 3 3 3" xfId="42005"/>
    <cellStyle name="Total 5 3 4" xfId="42006"/>
    <cellStyle name="Total 5 4" xfId="42007"/>
    <cellStyle name="Total 5 4 2" xfId="42008"/>
    <cellStyle name="Total 5 5" xfId="42009"/>
    <cellStyle name="Total 5 5 2" xfId="42010"/>
    <cellStyle name="Total 5 5 2 2" xfId="42011"/>
    <cellStyle name="Total 5 5 3" xfId="42012"/>
    <cellStyle name="Total 5 6" xfId="42013"/>
    <cellStyle name="Total 5 7" xfId="42014"/>
    <cellStyle name="Total 6" xfId="42015"/>
    <cellStyle name="Total 6 2" xfId="42016"/>
    <cellStyle name="Total 6 2 2" xfId="42017"/>
    <cellStyle name="Total 6 2 2 2" xfId="42018"/>
    <cellStyle name="Total 6 2 2 2 2" xfId="42019"/>
    <cellStyle name="Total 6 2 2 3" xfId="42020"/>
    <cellStyle name="Total 6 2 3" xfId="42021"/>
    <cellStyle name="Total 6 2 4" xfId="42022"/>
    <cellStyle name="Total 6 3" xfId="42023"/>
    <cellStyle name="Total 6 3 2" xfId="42024"/>
    <cellStyle name="Total 6 3 2 2" xfId="42025"/>
    <cellStyle name="Total 6 3 3" xfId="42026"/>
    <cellStyle name="Total 6 3 3 2" xfId="42027"/>
    <cellStyle name="Total 6 3 3 2 2" xfId="42028"/>
    <cellStyle name="Total 6 3 3 3" xfId="42029"/>
    <cellStyle name="Total 6 3 4" xfId="42030"/>
    <cellStyle name="Total 6 4" xfId="42031"/>
    <cellStyle name="Total 6 4 2" xfId="42032"/>
    <cellStyle name="Total 6 4 2 2" xfId="42033"/>
    <cellStyle name="Total 6 4 3" xfId="42034"/>
    <cellStyle name="Total 6 5" xfId="42035"/>
    <cellStyle name="Total 6 6" xfId="42036"/>
    <cellStyle name="Total 7" xfId="42037"/>
    <cellStyle name="Total 7 2" xfId="42038"/>
    <cellStyle name="Total 7 2 2" xfId="42039"/>
    <cellStyle name="Total 7 2 2 2" xfId="42040"/>
    <cellStyle name="Total 7 2 3" xfId="42041"/>
    <cellStyle name="Total 7 2 3 2" xfId="42042"/>
    <cellStyle name="Total 7 2 3 2 2" xfId="42043"/>
    <cellStyle name="Total 7 2 3 3" xfId="42044"/>
    <cellStyle name="Total 7 2 4" xfId="42045"/>
    <cellStyle name="Total 7 3" xfId="42046"/>
    <cellStyle name="Total 7 3 2" xfId="42047"/>
    <cellStyle name="Total 7 3 2 2" xfId="42048"/>
    <cellStyle name="Total 7 3 3" xfId="42049"/>
    <cellStyle name="Total 7 4" xfId="42050"/>
    <cellStyle name="Total 7 5" xfId="42051"/>
    <cellStyle name="Total 8" xfId="42052"/>
    <cellStyle name="Total 8 2" xfId="42053"/>
    <cellStyle name="Total 8 2 2" xfId="42054"/>
    <cellStyle name="Total 8 2 2 2" xfId="42055"/>
    <cellStyle name="Total 8 2 3" xfId="42056"/>
    <cellStyle name="Total 8 3" xfId="42057"/>
    <cellStyle name="Total 9" xfId="42058"/>
    <cellStyle name="Total 9 2" xfId="42059"/>
    <cellStyle name="Total Line" xfId="42060"/>
    <cellStyle name="Total Line 2" xfId="42061"/>
    <cellStyle name="Total Line 2 2" xfId="42062"/>
    <cellStyle name="Total Line 2 2 2" xfId="42063"/>
    <cellStyle name="Total Line 2 2 2 2" xfId="42064"/>
    <cellStyle name="Total Line 2 2 2 2 2" xfId="42065"/>
    <cellStyle name="Total Line 2 2 2 3" xfId="42066"/>
    <cellStyle name="Total Line 2 2 3" xfId="42067"/>
    <cellStyle name="Total Line 2 2 4" xfId="42068"/>
    <cellStyle name="Total Line 2 3" xfId="42069"/>
    <cellStyle name="Total Line 2 3 2" xfId="42070"/>
    <cellStyle name="Total Line 2 3 2 2" xfId="42071"/>
    <cellStyle name="Total Line 2 3 3" xfId="42072"/>
    <cellStyle name="Total Line 2 3 3 2" xfId="42073"/>
    <cellStyle name="Total Line 2 3 3 2 2" xfId="42074"/>
    <cellStyle name="Total Line 2 3 3 3" xfId="42075"/>
    <cellStyle name="Total Line 2 3 4" xfId="42076"/>
    <cellStyle name="Total Line 2 4" xfId="42077"/>
    <cellStyle name="Total Line 2 4 2" xfId="42078"/>
    <cellStyle name="Total Line 2 4 2 2" xfId="42079"/>
    <cellStyle name="Total Line 2 4 3" xfId="42080"/>
    <cellStyle name="Total Line 2 5" xfId="42081"/>
    <cellStyle name="Total Line 2 6" xfId="42082"/>
    <cellStyle name="Total Line 3" xfId="42083"/>
    <cellStyle name="Total Line 3 2" xfId="42084"/>
    <cellStyle name="Total Line 3 2 2" xfId="42085"/>
    <cellStyle name="Total Line 3 3" xfId="42086"/>
    <cellStyle name="Total Line 3 3 2" xfId="42087"/>
    <cellStyle name="Total Line 3 3 2 2" xfId="42088"/>
    <cellStyle name="Total Line 3 3 3" xfId="42089"/>
    <cellStyle name="Total Line 3 4" xfId="42090"/>
    <cellStyle name="Total Line 4" xfId="42091"/>
    <cellStyle name="Total Line 4 2" xfId="42092"/>
    <cellStyle name="Total Line 5" xfId="42093"/>
    <cellStyle name="Total Line 5 2" xfId="42094"/>
    <cellStyle name="Total Line 5 2 2" xfId="42095"/>
    <cellStyle name="Total Line 5 3" xfId="42096"/>
    <cellStyle name="Total Line 6" xfId="42097"/>
    <cellStyle name="Total Line 7" xfId="42098"/>
    <cellStyle name="Totals" xfId="42099"/>
    <cellStyle name="Totals [0]" xfId="42100"/>
    <cellStyle name="Totals [0] 2" xfId="42101"/>
    <cellStyle name="Totals [0] 2 2" xfId="42102"/>
    <cellStyle name="Totals [0] 2 2 2" xfId="42103"/>
    <cellStyle name="Totals [0] 2 2 2 2" xfId="42104"/>
    <cellStyle name="Totals [0] 2 2 2 2 2" xfId="42105"/>
    <cellStyle name="Totals [0] 2 2 2 3" xfId="42106"/>
    <cellStyle name="Totals [0] 2 2 3" xfId="42107"/>
    <cellStyle name="Totals [0] 2 2 4" xfId="42108"/>
    <cellStyle name="Totals [0] 2 3" xfId="42109"/>
    <cellStyle name="Totals [0] 2 3 2" xfId="42110"/>
    <cellStyle name="Totals [0] 2 3 2 2" xfId="42111"/>
    <cellStyle name="Totals [0] 2 3 3" xfId="42112"/>
    <cellStyle name="Totals [0] 2 3 3 2" xfId="42113"/>
    <cellStyle name="Totals [0] 2 3 3 2 2" xfId="42114"/>
    <cellStyle name="Totals [0] 2 3 3 3" xfId="42115"/>
    <cellStyle name="Totals [0] 2 3 4" xfId="42116"/>
    <cellStyle name="Totals [0] 2 4" xfId="42117"/>
    <cellStyle name="Totals [0] 2 4 2" xfId="42118"/>
    <cellStyle name="Totals [0] 2 4 2 2" xfId="42119"/>
    <cellStyle name="Totals [0] 2 4 3" xfId="42120"/>
    <cellStyle name="Totals [0] 2 5" xfId="42121"/>
    <cellStyle name="Totals [0] 2 6" xfId="42122"/>
    <cellStyle name="Totals [0] 3" xfId="42123"/>
    <cellStyle name="Totals [0] 3 2" xfId="42124"/>
    <cellStyle name="Totals [0] 3 2 2" xfId="42125"/>
    <cellStyle name="Totals [0] 3 3" xfId="42126"/>
    <cellStyle name="Totals [0] 3 3 2" xfId="42127"/>
    <cellStyle name="Totals [0] 3 3 2 2" xfId="42128"/>
    <cellStyle name="Totals [0] 3 3 3" xfId="42129"/>
    <cellStyle name="Totals [0] 3 4" xfId="42130"/>
    <cellStyle name="Totals [0] 4" xfId="42131"/>
    <cellStyle name="Totals [0] 4 2" xfId="42132"/>
    <cellStyle name="Totals [0] 5" xfId="42133"/>
    <cellStyle name="Totals [0] 5 2" xfId="42134"/>
    <cellStyle name="Totals [0] 5 2 2" xfId="42135"/>
    <cellStyle name="Totals [0] 5 3" xfId="42136"/>
    <cellStyle name="Totals [0] 6" xfId="42137"/>
    <cellStyle name="Totals [0] 7" xfId="42138"/>
    <cellStyle name="Totals [2]" xfId="42139"/>
    <cellStyle name="Totals [2] 2" xfId="42140"/>
    <cellStyle name="Totals [2] 2 2" xfId="42141"/>
    <cellStyle name="Totals [2] 2 2 2" xfId="42142"/>
    <cellStyle name="Totals [2] 2 2 2 2" xfId="42143"/>
    <cellStyle name="Totals [2] 2 2 2 2 2" xfId="42144"/>
    <cellStyle name="Totals [2] 2 2 2 3" xfId="42145"/>
    <cellStyle name="Totals [2] 2 2 3" xfId="42146"/>
    <cellStyle name="Totals [2] 2 2 4" xfId="42147"/>
    <cellStyle name="Totals [2] 2 3" xfId="42148"/>
    <cellStyle name="Totals [2] 2 3 2" xfId="42149"/>
    <cellStyle name="Totals [2] 2 3 2 2" xfId="42150"/>
    <cellStyle name="Totals [2] 2 3 3" xfId="42151"/>
    <cellStyle name="Totals [2] 2 3 3 2" xfId="42152"/>
    <cellStyle name="Totals [2] 2 3 3 2 2" xfId="42153"/>
    <cellStyle name="Totals [2] 2 3 3 3" xfId="42154"/>
    <cellStyle name="Totals [2] 2 3 4" xfId="42155"/>
    <cellStyle name="Totals [2] 2 4" xfId="42156"/>
    <cellStyle name="Totals [2] 2 4 2" xfId="42157"/>
    <cellStyle name="Totals [2] 2 4 2 2" xfId="42158"/>
    <cellStyle name="Totals [2] 2 4 3" xfId="42159"/>
    <cellStyle name="Totals [2] 2 5" xfId="42160"/>
    <cellStyle name="Totals [2] 2 6" xfId="42161"/>
    <cellStyle name="Totals [2] 3" xfId="42162"/>
    <cellStyle name="Totals [2] 3 2" xfId="42163"/>
    <cellStyle name="Totals [2] 3 2 2" xfId="42164"/>
    <cellStyle name="Totals [2] 3 3" xfId="42165"/>
    <cellStyle name="Totals [2] 3 3 2" xfId="42166"/>
    <cellStyle name="Totals [2] 3 3 2 2" xfId="42167"/>
    <cellStyle name="Totals [2] 3 3 3" xfId="42168"/>
    <cellStyle name="Totals [2] 3 4" xfId="42169"/>
    <cellStyle name="Totals [2] 4" xfId="42170"/>
    <cellStyle name="Totals [2] 4 2" xfId="42171"/>
    <cellStyle name="Totals [2] 5" xfId="42172"/>
    <cellStyle name="Totals [2] 5 2" xfId="42173"/>
    <cellStyle name="Totals [2] 5 2 2" xfId="42174"/>
    <cellStyle name="Totals [2] 5 3" xfId="42175"/>
    <cellStyle name="Totals [2] 6" xfId="42176"/>
    <cellStyle name="Totals [2] 7" xfId="42177"/>
    <cellStyle name="Totals 10" xfId="42178"/>
    <cellStyle name="Totals 10 2" xfId="42179"/>
    <cellStyle name="Totals 10 2 2" xfId="42180"/>
    <cellStyle name="Totals 10 2 2 2" xfId="42181"/>
    <cellStyle name="Totals 10 2 3" xfId="42182"/>
    <cellStyle name="Totals 10 3" xfId="42183"/>
    <cellStyle name="Totals 10 4" xfId="42184"/>
    <cellStyle name="Totals 11" xfId="42185"/>
    <cellStyle name="Totals 11 2" xfId="42186"/>
    <cellStyle name="Totals 11 2 2" xfId="42187"/>
    <cellStyle name="Totals 11 2 2 2" xfId="42188"/>
    <cellStyle name="Totals 11 2 3" xfId="42189"/>
    <cellStyle name="Totals 11 3" xfId="42190"/>
    <cellStyle name="Totals 11 4" xfId="42191"/>
    <cellStyle name="Totals 12" xfId="42192"/>
    <cellStyle name="Totals 12 2" xfId="42193"/>
    <cellStyle name="Totals 12 2 2" xfId="42194"/>
    <cellStyle name="Totals 12 2 2 2" xfId="42195"/>
    <cellStyle name="Totals 12 2 3" xfId="42196"/>
    <cellStyle name="Totals 12 3" xfId="42197"/>
    <cellStyle name="Totals 12 4" xfId="42198"/>
    <cellStyle name="Totals 13" xfId="42199"/>
    <cellStyle name="Totals 13 2" xfId="42200"/>
    <cellStyle name="Totals 13 2 2" xfId="42201"/>
    <cellStyle name="Totals 13 3" xfId="42202"/>
    <cellStyle name="Totals 13 3 2" xfId="42203"/>
    <cellStyle name="Totals 13 3 2 2" xfId="42204"/>
    <cellStyle name="Totals 13 3 3" xfId="42205"/>
    <cellStyle name="Totals 13 4" xfId="42206"/>
    <cellStyle name="Totals 13 5" xfId="42207"/>
    <cellStyle name="Totals 14" xfId="42208"/>
    <cellStyle name="Totals 14 2" xfId="42209"/>
    <cellStyle name="Totals 14 2 2" xfId="42210"/>
    <cellStyle name="Totals 14 3" xfId="42211"/>
    <cellStyle name="Totals 14 3 2" xfId="42212"/>
    <cellStyle name="Totals 14 3 2 2" xfId="42213"/>
    <cellStyle name="Totals 14 3 3" xfId="42214"/>
    <cellStyle name="Totals 14 4" xfId="42215"/>
    <cellStyle name="Totals 14 5" xfId="42216"/>
    <cellStyle name="Totals 15" xfId="42217"/>
    <cellStyle name="Totals 15 2" xfId="42218"/>
    <cellStyle name="Totals 15 2 2" xfId="42219"/>
    <cellStyle name="Totals 15 3" xfId="42220"/>
    <cellStyle name="Totals 15 3 2" xfId="42221"/>
    <cellStyle name="Totals 15 3 2 2" xfId="42222"/>
    <cellStyle name="Totals 15 3 3" xfId="42223"/>
    <cellStyle name="Totals 15 4" xfId="42224"/>
    <cellStyle name="Totals 15 5" xfId="42225"/>
    <cellStyle name="Totals 16" xfId="42226"/>
    <cellStyle name="Totals 16 2" xfId="42227"/>
    <cellStyle name="Totals 16 2 2" xfId="42228"/>
    <cellStyle name="Totals 16 3" xfId="42229"/>
    <cellStyle name="Totals 16 3 2" xfId="42230"/>
    <cellStyle name="Totals 16 3 2 2" xfId="42231"/>
    <cellStyle name="Totals 16 3 3" xfId="42232"/>
    <cellStyle name="Totals 16 4" xfId="42233"/>
    <cellStyle name="Totals 17" xfId="42234"/>
    <cellStyle name="Totals 17 2" xfId="42235"/>
    <cellStyle name="Totals 17 2 2" xfId="42236"/>
    <cellStyle name="Totals 17 2 2 2" xfId="42237"/>
    <cellStyle name="Totals 17 2 3" xfId="42238"/>
    <cellStyle name="Totals 17 3" xfId="42239"/>
    <cellStyle name="Totals 18" xfId="42240"/>
    <cellStyle name="Totals 18 2" xfId="42241"/>
    <cellStyle name="Totals 19" xfId="42242"/>
    <cellStyle name="Totals 19 2" xfId="42243"/>
    <cellStyle name="Totals 19 2 2" xfId="42244"/>
    <cellStyle name="Totals 19 3" xfId="42245"/>
    <cellStyle name="Totals 2" xfId="42246"/>
    <cellStyle name="Totals 2 2" xfId="42247"/>
    <cellStyle name="Totals 2 2 2" xfId="42248"/>
    <cellStyle name="Totals 2 2 2 2" xfId="42249"/>
    <cellStyle name="Totals 2 2 2 2 2" xfId="42250"/>
    <cellStyle name="Totals 2 2 2 3" xfId="42251"/>
    <cellStyle name="Totals 2 2 3" xfId="42252"/>
    <cellStyle name="Totals 2 2 4" xfId="42253"/>
    <cellStyle name="Totals 2 3" xfId="42254"/>
    <cellStyle name="Totals 2 3 2" xfId="42255"/>
    <cellStyle name="Totals 2 3 2 2" xfId="42256"/>
    <cellStyle name="Totals 2 3 3" xfId="42257"/>
    <cellStyle name="Totals 2 3 3 2" xfId="42258"/>
    <cellStyle name="Totals 2 3 3 2 2" xfId="42259"/>
    <cellStyle name="Totals 2 3 3 3" xfId="42260"/>
    <cellStyle name="Totals 2 3 4" xfId="42261"/>
    <cellStyle name="Totals 2 4" xfId="42262"/>
    <cellStyle name="Totals 2 4 2" xfId="42263"/>
    <cellStyle name="Totals 2 4 2 2" xfId="42264"/>
    <cellStyle name="Totals 2 4 3" xfId="42265"/>
    <cellStyle name="Totals 2 5" xfId="42266"/>
    <cellStyle name="Totals 2 6" xfId="42267"/>
    <cellStyle name="Totals 20" xfId="42268"/>
    <cellStyle name="Totals 20 2" xfId="42269"/>
    <cellStyle name="Totals 20 2 2" xfId="42270"/>
    <cellStyle name="Totals 20 3" xfId="42271"/>
    <cellStyle name="Totals 21" xfId="42272"/>
    <cellStyle name="Totals 21 2" xfId="42273"/>
    <cellStyle name="Totals 21 2 2" xfId="42274"/>
    <cellStyle name="Totals 21 3" xfId="42275"/>
    <cellStyle name="Totals 22" xfId="42276"/>
    <cellStyle name="Totals 22 2" xfId="42277"/>
    <cellStyle name="Totals 23" xfId="42278"/>
    <cellStyle name="Totals 23 2" xfId="42279"/>
    <cellStyle name="Totals 24" xfId="42280"/>
    <cellStyle name="Totals 24 2" xfId="42281"/>
    <cellStyle name="Totals 25" xfId="42282"/>
    <cellStyle name="Totals 25 2" xfId="42283"/>
    <cellStyle name="Totals 26" xfId="42284"/>
    <cellStyle name="Totals 26 2" xfId="42285"/>
    <cellStyle name="Totals 27" xfId="42286"/>
    <cellStyle name="Totals 28" xfId="42287"/>
    <cellStyle name="Totals 29" xfId="42288"/>
    <cellStyle name="Totals 3" xfId="42289"/>
    <cellStyle name="Totals 3 2" xfId="42290"/>
    <cellStyle name="Totals 3 2 2" xfId="42291"/>
    <cellStyle name="Totals 3 2 2 2" xfId="42292"/>
    <cellStyle name="Totals 3 2 3" xfId="42293"/>
    <cellStyle name="Totals 3 3" xfId="42294"/>
    <cellStyle name="Totals 3 4" xfId="42295"/>
    <cellStyle name="Totals 4" xfId="42296"/>
    <cellStyle name="Totals 4 2" xfId="42297"/>
    <cellStyle name="Totals 4 2 2" xfId="42298"/>
    <cellStyle name="Totals 4 2 2 2" xfId="42299"/>
    <cellStyle name="Totals 4 2 3" xfId="42300"/>
    <cellStyle name="Totals 4 3" xfId="42301"/>
    <cellStyle name="Totals 4 4" xfId="42302"/>
    <cellStyle name="Totals 5" xfId="42303"/>
    <cellStyle name="Totals 5 2" xfId="42304"/>
    <cellStyle name="Totals 5 2 2" xfId="42305"/>
    <cellStyle name="Totals 5 2 2 2" xfId="42306"/>
    <cellStyle name="Totals 5 2 3" xfId="42307"/>
    <cellStyle name="Totals 5 3" xfId="42308"/>
    <cellStyle name="Totals 5 4" xfId="42309"/>
    <cellStyle name="Totals 6" xfId="42310"/>
    <cellStyle name="Totals 6 2" xfId="42311"/>
    <cellStyle name="Totals 6 2 2" xfId="42312"/>
    <cellStyle name="Totals 6 2 2 2" xfId="42313"/>
    <cellStyle name="Totals 6 2 3" xfId="42314"/>
    <cellStyle name="Totals 6 3" xfId="42315"/>
    <cellStyle name="Totals 6 4" xfId="42316"/>
    <cellStyle name="Totals 7" xfId="42317"/>
    <cellStyle name="Totals 7 2" xfId="42318"/>
    <cellStyle name="Totals 7 2 2" xfId="42319"/>
    <cellStyle name="Totals 7 2 2 2" xfId="42320"/>
    <cellStyle name="Totals 7 2 3" xfId="42321"/>
    <cellStyle name="Totals 7 3" xfId="42322"/>
    <cellStyle name="Totals 7 4" xfId="42323"/>
    <cellStyle name="Totals 8" xfId="42324"/>
    <cellStyle name="Totals 8 2" xfId="42325"/>
    <cellStyle name="Totals 8 2 2" xfId="42326"/>
    <cellStyle name="Totals 8 2 2 2" xfId="42327"/>
    <cellStyle name="Totals 8 2 3" xfId="42328"/>
    <cellStyle name="Totals 8 3" xfId="42329"/>
    <cellStyle name="Totals 8 4" xfId="42330"/>
    <cellStyle name="Totals 9" xfId="42331"/>
    <cellStyle name="Totals 9 2" xfId="42332"/>
    <cellStyle name="Totals 9 2 2" xfId="42333"/>
    <cellStyle name="Totals 9 2 2 2" xfId="42334"/>
    <cellStyle name="Totals 9 2 3" xfId="42335"/>
    <cellStyle name="Totals 9 3" xfId="42336"/>
    <cellStyle name="Totals 9 4" xfId="42337"/>
    <cellStyle name="Totals_2002_11_18 Apache_Data" xfId="42338"/>
    <cellStyle name="Unit_k" xfId="42339"/>
    <cellStyle name="Unlocked" xfId="42340"/>
    <cellStyle name="Unprotected" xfId="42341"/>
    <cellStyle name="Unprotected 2" xfId="42342"/>
    <cellStyle name="Unprotected 2 2" xfId="42343"/>
    <cellStyle name="Unprotected 2 2 2" xfId="42344"/>
    <cellStyle name="Unprotected 2 3" xfId="42345"/>
    <cellStyle name="Unprotected 2 3 2" xfId="42346"/>
    <cellStyle name="Unprotected 2 3 2 2" xfId="42347"/>
    <cellStyle name="Unprotected 2 3 3" xfId="42348"/>
    <cellStyle name="Unprotected 2 4" xfId="42349"/>
    <cellStyle name="Unprotected 2 5" xfId="42350"/>
    <cellStyle name="Unprotected 3" xfId="42351"/>
    <cellStyle name="Unprotected 3 2" xfId="42352"/>
    <cellStyle name="Unprotected 3 2 2" xfId="42353"/>
    <cellStyle name="Unprotected 3 3" xfId="42354"/>
    <cellStyle name="Unprotected 3 3 2" xfId="42355"/>
    <cellStyle name="Unprotected 3 3 2 2" xfId="42356"/>
    <cellStyle name="Unprotected 3 3 3" xfId="42357"/>
    <cellStyle name="Unprotected 3 4" xfId="42358"/>
    <cellStyle name="Unprotected 3 5" xfId="42359"/>
    <cellStyle name="Unprotected 4" xfId="42360"/>
    <cellStyle name="Unprotected 4 2" xfId="42361"/>
    <cellStyle name="Unprotected 4 2 2" xfId="42362"/>
    <cellStyle name="Unprotected 4 2 2 2" xfId="42363"/>
    <cellStyle name="Unprotected 4 2 3" xfId="42364"/>
    <cellStyle name="Unprotected 4 3" xfId="42365"/>
    <cellStyle name="Unprotected 5" xfId="42366"/>
    <cellStyle name="Unprotected 5 2" xfId="42367"/>
    <cellStyle name="Unprotected 6" xfId="42368"/>
    <cellStyle name="Unprotected 6 2" xfId="42369"/>
    <cellStyle name="Unprotected 6 2 2" xfId="42370"/>
    <cellStyle name="Unprotected 6 3" xfId="42371"/>
    <cellStyle name="Unprotected 7" xfId="42372"/>
    <cellStyle name="Unprotected 8" xfId="42373"/>
    <cellStyle name="UnProtectedCalc" xfId="42374"/>
    <cellStyle name="UnProtectedCalc 2" xfId="42375"/>
    <cellStyle name="UnProtectedCalc 2 2" xfId="42376"/>
    <cellStyle name="UnProtectedCalc 2 2 2" xfId="42377"/>
    <cellStyle name="UnProtectedCalc 2 2 2 2" xfId="42378"/>
    <cellStyle name="UnProtectedCalc 2 2 2 2 2" xfId="42379"/>
    <cellStyle name="UnProtectedCalc 2 2 2 3" xfId="42380"/>
    <cellStyle name="UnProtectedCalc 2 2 3" xfId="42381"/>
    <cellStyle name="UnProtectedCalc 2 2 4" xfId="42382"/>
    <cellStyle name="UnProtectedCalc 2 3" xfId="42383"/>
    <cellStyle name="UnProtectedCalc 2 3 2" xfId="42384"/>
    <cellStyle name="UnProtectedCalc 2 3 2 2" xfId="42385"/>
    <cellStyle name="UnProtectedCalc 2 3 3" xfId="42386"/>
    <cellStyle name="UnProtectedCalc 2 3 3 2" xfId="42387"/>
    <cellStyle name="UnProtectedCalc 2 3 3 2 2" xfId="42388"/>
    <cellStyle name="UnProtectedCalc 2 3 3 3" xfId="42389"/>
    <cellStyle name="UnProtectedCalc 2 3 4" xfId="42390"/>
    <cellStyle name="UnProtectedCalc 2 4" xfId="42391"/>
    <cellStyle name="UnProtectedCalc 2 4 2" xfId="42392"/>
    <cellStyle name="UnProtectedCalc 2 4 2 2" xfId="42393"/>
    <cellStyle name="UnProtectedCalc 2 4 3" xfId="42394"/>
    <cellStyle name="UnProtectedCalc 2 5" xfId="42395"/>
    <cellStyle name="UnProtectedCalc 2 6" xfId="42396"/>
    <cellStyle name="UnProtectedCalc 3" xfId="42397"/>
    <cellStyle name="UnProtectedCalc 3 2" xfId="42398"/>
    <cellStyle name="UnProtectedCalc 3 2 2" xfId="42399"/>
    <cellStyle name="UnProtectedCalc 3 3" xfId="42400"/>
    <cellStyle name="UnProtectedCalc 3 3 2" xfId="42401"/>
    <cellStyle name="UnProtectedCalc 3 3 2 2" xfId="42402"/>
    <cellStyle name="UnProtectedCalc 3 3 3" xfId="42403"/>
    <cellStyle name="UnProtectedCalc 3 4" xfId="42404"/>
    <cellStyle name="UnProtectedCalc 4" xfId="42405"/>
    <cellStyle name="UnProtectedCalc 4 2" xfId="42406"/>
    <cellStyle name="UnProtectedCalc 5" xfId="42407"/>
    <cellStyle name="UnProtectedCalc 5 2" xfId="42408"/>
    <cellStyle name="UnProtectedCalc 5 2 2" xfId="42409"/>
    <cellStyle name="UnProtectedCalc 5 3" xfId="42410"/>
    <cellStyle name="UnProtectedCalc 6" xfId="42411"/>
    <cellStyle name="UnProtectedCalc 7" xfId="42412"/>
    <cellStyle name="USD.0" xfId="42413"/>
    <cellStyle name="USD.2" xfId="42414"/>
    <cellStyle name="USD_B" xfId="42415"/>
    <cellStyle name="User_Defined_A" xfId="42416"/>
    <cellStyle name="Variable.0" xfId="42417"/>
    <cellStyle name="Variable.1" xfId="42418"/>
    <cellStyle name="Variable.2" xfId="42419"/>
    <cellStyle name="Variable.3" xfId="42420"/>
    <cellStyle name="Währung [0]_Imp02" xfId="42421"/>
    <cellStyle name="Währung_Imp02" xfId="42422"/>
    <cellStyle name="Warning Text 10" xfId="42423"/>
    <cellStyle name="Warning Text 11" xfId="42424"/>
    <cellStyle name="Warning Text 12" xfId="42425"/>
    <cellStyle name="Warning Text 2" xfId="42426"/>
    <cellStyle name="Warning Text 2 2" xfId="42427"/>
    <cellStyle name="Warning Text 2 2 2" xfId="42428"/>
    <cellStyle name="Warning Text 2 2 2 2" xfId="42429"/>
    <cellStyle name="Warning Text 2 2 2 2 2" xfId="42430"/>
    <cellStyle name="Warning Text 2 2 2 2 2 2" xfId="42431"/>
    <cellStyle name="Warning Text 2 2 2 2 3" xfId="42432"/>
    <cellStyle name="Warning Text 2 2 2 3" xfId="42433"/>
    <cellStyle name="Warning Text 2 2 2 4" xfId="42434"/>
    <cellStyle name="Warning Text 2 2 3" xfId="42435"/>
    <cellStyle name="Warning Text 2 2 3 2" xfId="42436"/>
    <cellStyle name="Warning Text 2 2 3 2 2" xfId="42437"/>
    <cellStyle name="Warning Text 2 2 3 3" xfId="42438"/>
    <cellStyle name="Warning Text 2 2 4" xfId="42439"/>
    <cellStyle name="Warning Text 2 2 5" xfId="42440"/>
    <cellStyle name="Warning Text 2 3" xfId="42441"/>
    <cellStyle name="Warning Text 2 3 2" xfId="42442"/>
    <cellStyle name="Warning Text 2 3 2 2" xfId="42443"/>
    <cellStyle name="Warning Text 2 3 2 2 2" xfId="42444"/>
    <cellStyle name="Warning Text 2 3 2 3" xfId="42445"/>
    <cellStyle name="Warning Text 2 3 3" xfId="42446"/>
    <cellStyle name="Warning Text 2 3 4" xfId="42447"/>
    <cellStyle name="Warning Text 2 4" xfId="42448"/>
    <cellStyle name="Warning Text 2 4 2" xfId="42449"/>
    <cellStyle name="Warning Text 2 4 3" xfId="42450"/>
    <cellStyle name="Warning Text 2 5" xfId="42451"/>
    <cellStyle name="Warning Text 2 5 2" xfId="42452"/>
    <cellStyle name="Warning Text 2 5 2 2" xfId="42453"/>
    <cellStyle name="Warning Text 2 5 3" xfId="42454"/>
    <cellStyle name="Warning Text 2 6" xfId="42455"/>
    <cellStyle name="Warning Text 2 7" xfId="42456"/>
    <cellStyle name="Warning Text 3" xfId="42457"/>
    <cellStyle name="Warning Text 3 2" xfId="42458"/>
    <cellStyle name="Warning Text 3 2 2" xfId="42459"/>
    <cellStyle name="Warning Text 3 2 2 2" xfId="42460"/>
    <cellStyle name="Warning Text 3 2 2 2 2" xfId="42461"/>
    <cellStyle name="Warning Text 3 2 2 2 2 2" xfId="42462"/>
    <cellStyle name="Warning Text 3 2 2 2 3" xfId="42463"/>
    <cellStyle name="Warning Text 3 2 2 3" xfId="42464"/>
    <cellStyle name="Warning Text 3 2 2 4" xfId="42465"/>
    <cellStyle name="Warning Text 3 2 3" xfId="42466"/>
    <cellStyle name="Warning Text 3 2 3 2" xfId="42467"/>
    <cellStyle name="Warning Text 3 2 3 2 2" xfId="42468"/>
    <cellStyle name="Warning Text 3 2 3 3" xfId="42469"/>
    <cellStyle name="Warning Text 3 2 3 3 2" xfId="42470"/>
    <cellStyle name="Warning Text 3 2 3 3 2 2" xfId="42471"/>
    <cellStyle name="Warning Text 3 2 3 3 3" xfId="42472"/>
    <cellStyle name="Warning Text 3 2 3 4" xfId="42473"/>
    <cellStyle name="Warning Text 3 2 4" xfId="42474"/>
    <cellStyle name="Warning Text 3 2 4 2" xfId="42475"/>
    <cellStyle name="Warning Text 3 2 4 2 2" xfId="42476"/>
    <cellStyle name="Warning Text 3 2 4 3" xfId="42477"/>
    <cellStyle name="Warning Text 3 2 5" xfId="42478"/>
    <cellStyle name="Warning Text 3 2 6" xfId="42479"/>
    <cellStyle name="Warning Text 3 3" xfId="42480"/>
    <cellStyle name="Warning Text 3 3 2" xfId="42481"/>
    <cellStyle name="Warning Text 3 3 2 2" xfId="42482"/>
    <cellStyle name="Warning Text 3 3 3" xfId="42483"/>
    <cellStyle name="Warning Text 3 3 3 2" xfId="42484"/>
    <cellStyle name="Warning Text 3 3 3 2 2" xfId="42485"/>
    <cellStyle name="Warning Text 3 3 3 3" xfId="42486"/>
    <cellStyle name="Warning Text 3 3 4" xfId="42487"/>
    <cellStyle name="Warning Text 3 3 5" xfId="42488"/>
    <cellStyle name="Warning Text 3 4" xfId="42489"/>
    <cellStyle name="Warning Text 3 4 2" xfId="42490"/>
    <cellStyle name="Warning Text 3 4 3" xfId="42491"/>
    <cellStyle name="Warning Text 3 5" xfId="42492"/>
    <cellStyle name="Warning Text 3 5 2" xfId="42493"/>
    <cellStyle name="Warning Text 3 5 2 2" xfId="42494"/>
    <cellStyle name="Warning Text 3 5 3" xfId="42495"/>
    <cellStyle name="Warning Text 3 6" xfId="42496"/>
    <cellStyle name="Warning Text 3 7" xfId="42497"/>
    <cellStyle name="Warning Text 4" xfId="42498"/>
    <cellStyle name="Warning Text 4 2" xfId="42499"/>
    <cellStyle name="Warning Text 4 2 2" xfId="42500"/>
    <cellStyle name="Warning Text 4 2 2 2" xfId="42501"/>
    <cellStyle name="Warning Text 4 2 2 2 2" xfId="42502"/>
    <cellStyle name="Warning Text 4 2 2 2 2 2" xfId="42503"/>
    <cellStyle name="Warning Text 4 2 2 2 3" xfId="42504"/>
    <cellStyle name="Warning Text 4 2 2 3" xfId="42505"/>
    <cellStyle name="Warning Text 4 2 2 4" xfId="42506"/>
    <cellStyle name="Warning Text 4 2 3" xfId="42507"/>
    <cellStyle name="Warning Text 4 2 3 2" xfId="42508"/>
    <cellStyle name="Warning Text 4 2 3 2 2" xfId="42509"/>
    <cellStyle name="Warning Text 4 2 3 3" xfId="42510"/>
    <cellStyle name="Warning Text 4 2 3 3 2" xfId="42511"/>
    <cellStyle name="Warning Text 4 2 3 3 2 2" xfId="42512"/>
    <cellStyle name="Warning Text 4 2 3 3 3" xfId="42513"/>
    <cellStyle name="Warning Text 4 2 3 4" xfId="42514"/>
    <cellStyle name="Warning Text 4 2 4" xfId="42515"/>
    <cellStyle name="Warning Text 4 2 4 2" xfId="42516"/>
    <cellStyle name="Warning Text 4 2 4 2 2" xfId="42517"/>
    <cellStyle name="Warning Text 4 2 4 3" xfId="42518"/>
    <cellStyle name="Warning Text 4 2 5" xfId="42519"/>
    <cellStyle name="Warning Text 4 2 6" xfId="42520"/>
    <cellStyle name="Warning Text 4 3" xfId="42521"/>
    <cellStyle name="Warning Text 4 3 2" xfId="42522"/>
    <cellStyle name="Warning Text 4 3 2 2" xfId="42523"/>
    <cellStyle name="Warning Text 4 3 3" xfId="42524"/>
    <cellStyle name="Warning Text 4 3 3 2" xfId="42525"/>
    <cellStyle name="Warning Text 4 3 3 2 2" xfId="42526"/>
    <cellStyle name="Warning Text 4 3 3 3" xfId="42527"/>
    <cellStyle name="Warning Text 4 3 4" xfId="42528"/>
    <cellStyle name="Warning Text 4 4" xfId="42529"/>
    <cellStyle name="Warning Text 4 4 2" xfId="42530"/>
    <cellStyle name="Warning Text 4 5" xfId="42531"/>
    <cellStyle name="Warning Text 4 5 2" xfId="42532"/>
    <cellStyle name="Warning Text 4 5 2 2" xfId="42533"/>
    <cellStyle name="Warning Text 4 5 3" xfId="42534"/>
    <cellStyle name="Warning Text 4 6" xfId="42535"/>
    <cellStyle name="Warning Text 4 7" xfId="42536"/>
    <cellStyle name="Warning Text 5" xfId="42537"/>
    <cellStyle name="Warning Text 5 2" xfId="42538"/>
    <cellStyle name="Warning Text 5 2 2" xfId="42539"/>
    <cellStyle name="Warning Text 5 2 2 2" xfId="42540"/>
    <cellStyle name="Warning Text 5 2 2 2 2" xfId="42541"/>
    <cellStyle name="Warning Text 5 2 2 3" xfId="42542"/>
    <cellStyle name="Warning Text 5 2 3" xfId="42543"/>
    <cellStyle name="Warning Text 5 2 4" xfId="42544"/>
    <cellStyle name="Warning Text 5 3" xfId="42545"/>
    <cellStyle name="Warning Text 5 3 2" xfId="42546"/>
    <cellStyle name="Warning Text 5 3 2 2" xfId="42547"/>
    <cellStyle name="Warning Text 5 3 3" xfId="42548"/>
    <cellStyle name="Warning Text 5 3 3 2" xfId="42549"/>
    <cellStyle name="Warning Text 5 3 3 2 2" xfId="42550"/>
    <cellStyle name="Warning Text 5 3 3 3" xfId="42551"/>
    <cellStyle name="Warning Text 5 3 4" xfId="42552"/>
    <cellStyle name="Warning Text 5 4" xfId="42553"/>
    <cellStyle name="Warning Text 5 4 2" xfId="42554"/>
    <cellStyle name="Warning Text 5 4 2 2" xfId="42555"/>
    <cellStyle name="Warning Text 5 4 3" xfId="42556"/>
    <cellStyle name="Warning Text 5 5" xfId="42557"/>
    <cellStyle name="Warning Text 5 6" xfId="42558"/>
    <cellStyle name="Warning Text 6" xfId="42559"/>
    <cellStyle name="Warning Text 6 2" xfId="42560"/>
    <cellStyle name="Warning Text 6 2 2" xfId="42561"/>
    <cellStyle name="Warning Text 6 2 2 2" xfId="42562"/>
    <cellStyle name="Warning Text 6 2 3" xfId="42563"/>
    <cellStyle name="Warning Text 6 2 3 2" xfId="42564"/>
    <cellStyle name="Warning Text 6 2 3 2 2" xfId="42565"/>
    <cellStyle name="Warning Text 6 2 3 3" xfId="42566"/>
    <cellStyle name="Warning Text 6 2 4" xfId="42567"/>
    <cellStyle name="Warning Text 6 3" xfId="42568"/>
    <cellStyle name="Warning Text 6 3 2" xfId="42569"/>
    <cellStyle name="Warning Text 6 3 2 2" xfId="42570"/>
    <cellStyle name="Warning Text 6 3 3" xfId="42571"/>
    <cellStyle name="Warning Text 6 4" xfId="42572"/>
    <cellStyle name="Warning Text 6 5" xfId="42573"/>
    <cellStyle name="Warning Text 7" xfId="42574"/>
    <cellStyle name="Warning Text 7 2" xfId="42575"/>
    <cellStyle name="Warning Text 7 2 2" xfId="42576"/>
    <cellStyle name="Warning Text 7 2 2 2" xfId="42577"/>
    <cellStyle name="Warning Text 7 2 3" xfId="42578"/>
    <cellStyle name="Warning Text 7 3" xfId="42579"/>
    <cellStyle name="Warning Text 8" xfId="42580"/>
    <cellStyle name="Warning Text 8 2" xfId="42581"/>
    <cellStyle name="Warning Text 9" xfId="42582"/>
    <cellStyle name="Warning Text 9 2" xfId="42583"/>
    <cellStyle name="wmColumnHeading" xfId="42584"/>
    <cellStyle name="wmColumnHeading 2" xfId="42585"/>
    <cellStyle name="wmColumnHeading 2 2" xfId="42586"/>
    <cellStyle name="wmColumnHeading 2 2 2" xfId="42587"/>
    <cellStyle name="wmColumnHeading 2 2 2 2" xfId="42588"/>
    <cellStyle name="wmColumnHeading 2 2 2 2 2" xfId="42589"/>
    <cellStyle name="wmColumnHeading 2 2 2 3" xfId="42590"/>
    <cellStyle name="wmColumnHeading 2 2 3" xfId="42591"/>
    <cellStyle name="wmColumnHeading 2 2 4" xfId="42592"/>
    <cellStyle name="wmColumnHeading 2 3" xfId="42593"/>
    <cellStyle name="wmColumnHeading 2 3 2" xfId="42594"/>
    <cellStyle name="wmColumnHeading 2 3 2 2" xfId="42595"/>
    <cellStyle name="wmColumnHeading 2 3 3" xfId="42596"/>
    <cellStyle name="wmColumnHeading 2 3 3 2" xfId="42597"/>
    <cellStyle name="wmColumnHeading 2 3 3 2 2" xfId="42598"/>
    <cellStyle name="wmColumnHeading 2 3 3 3" xfId="42599"/>
    <cellStyle name="wmColumnHeading 2 3 4" xfId="42600"/>
    <cellStyle name="wmColumnHeading 2 4" xfId="42601"/>
    <cellStyle name="wmColumnHeading 2 4 2" xfId="42602"/>
    <cellStyle name="wmColumnHeading 2 4 2 2" xfId="42603"/>
    <cellStyle name="wmColumnHeading 2 4 3" xfId="42604"/>
    <cellStyle name="wmColumnHeading 2 5" xfId="42605"/>
    <cellStyle name="wmColumnHeading 2 6" xfId="42606"/>
    <cellStyle name="wmColumnHeading 3" xfId="42607"/>
    <cellStyle name="wmColumnHeading 3 2" xfId="42608"/>
    <cellStyle name="wmColumnHeading 3 2 2" xfId="42609"/>
    <cellStyle name="wmColumnHeading 3 3" xfId="42610"/>
    <cellStyle name="wmColumnHeading 3 3 2" xfId="42611"/>
    <cellStyle name="wmColumnHeading 3 3 2 2" xfId="42612"/>
    <cellStyle name="wmColumnHeading 3 3 3" xfId="42613"/>
    <cellStyle name="wmColumnHeading 3 4" xfId="42614"/>
    <cellStyle name="wmColumnHeading 4" xfId="42615"/>
    <cellStyle name="wmColumnHeading 4 2" xfId="42616"/>
    <cellStyle name="wmColumnHeading 5" xfId="42617"/>
    <cellStyle name="wmColumnHeading 5 2" xfId="42618"/>
    <cellStyle name="wmColumnHeading 5 2 2" xfId="42619"/>
    <cellStyle name="wmColumnHeading 5 3" xfId="42620"/>
    <cellStyle name="wmColumnHeading 6" xfId="42621"/>
    <cellStyle name="wmColumnHeading 7" xfId="42622"/>
    <cellStyle name="wmNormal" xfId="42623"/>
    <cellStyle name="wmNormal 2" xfId="42624"/>
    <cellStyle name="wmNormal 2 2" xfId="42625"/>
    <cellStyle name="wmNormal 2 2 2" xfId="42626"/>
    <cellStyle name="wmNormal 2 2 2 2" xfId="42627"/>
    <cellStyle name="wmNormal 2 2 2 2 2" xfId="42628"/>
    <cellStyle name="wmNormal 2 2 2 3" xfId="42629"/>
    <cellStyle name="wmNormal 2 2 2 3 2" xfId="42630"/>
    <cellStyle name="wmNormal 2 2 2 3 2 2" xfId="42631"/>
    <cellStyle name="wmNormal 2 2 2 3 3" xfId="42632"/>
    <cellStyle name="wmNormal 2 2 2 4" xfId="42633"/>
    <cellStyle name="wmNormal 2 2 2 5" xfId="42634"/>
    <cellStyle name="wmNormal 2 2 3" xfId="42635"/>
    <cellStyle name="wmNormal 2 2 3 2" xfId="42636"/>
    <cellStyle name="wmNormal 2 2 3 2 2" xfId="42637"/>
    <cellStyle name="wmNormal 2 2 3 3" xfId="42638"/>
    <cellStyle name="wmNormal 2 2 3 3 2" xfId="42639"/>
    <cellStyle name="wmNormal 2 2 3 3 2 2" xfId="42640"/>
    <cellStyle name="wmNormal 2 2 3 3 3" xfId="42641"/>
    <cellStyle name="wmNormal 2 2 3 4" xfId="42642"/>
    <cellStyle name="wmNormal 2 2 4" xfId="42643"/>
    <cellStyle name="wmNormal 2 2 4 2" xfId="42644"/>
    <cellStyle name="wmNormal 2 2 5" xfId="42645"/>
    <cellStyle name="wmNormal 2 2 5 2" xfId="42646"/>
    <cellStyle name="wmNormal 2 2 5 2 2" xfId="42647"/>
    <cellStyle name="wmNormal 2 2 5 3" xfId="42648"/>
    <cellStyle name="wmNormal 2 2 6" xfId="42649"/>
    <cellStyle name="wmNormal 2 2 7" xfId="42650"/>
    <cellStyle name="wmNormal 2 3" xfId="42651"/>
    <cellStyle name="wmNormal 2 3 2" xfId="42652"/>
    <cellStyle name="wmNormal 2 3 2 2" xfId="42653"/>
    <cellStyle name="wmNormal 2 3 3" xfId="42654"/>
    <cellStyle name="wmNormal 2 3 3 2" xfId="42655"/>
    <cellStyle name="wmNormal 2 3 3 2 2" xfId="42656"/>
    <cellStyle name="wmNormal 2 3 3 3" xfId="42657"/>
    <cellStyle name="wmNormal 2 3 4" xfId="42658"/>
    <cellStyle name="wmNormal 2 4" xfId="42659"/>
    <cellStyle name="wmNormal 2 4 2" xfId="42660"/>
    <cellStyle name="wmNormal 2 5" xfId="42661"/>
    <cellStyle name="wmNormal 2 5 2" xfId="42662"/>
    <cellStyle name="wmNormal 2 5 2 2" xfId="42663"/>
    <cellStyle name="wmNormal 2 5 3" xfId="42664"/>
    <cellStyle name="wmNormal 2 6" xfId="42665"/>
    <cellStyle name="wmNormal 2 7" xfId="42666"/>
    <cellStyle name="wmNormal 3" xfId="42667"/>
    <cellStyle name="wmNormal 3 2" xfId="42668"/>
    <cellStyle name="wmNormal 3 2 2" xfId="42669"/>
    <cellStyle name="wmNormal 3 2 2 2" xfId="42670"/>
    <cellStyle name="wmNormal 3 2 2 2 2" xfId="42671"/>
    <cellStyle name="wmNormal 3 2 2 3" xfId="42672"/>
    <cellStyle name="wmNormal 3 2 2 3 2" xfId="42673"/>
    <cellStyle name="wmNormal 3 2 2 3 2 2" xfId="42674"/>
    <cellStyle name="wmNormal 3 2 2 3 3" xfId="42675"/>
    <cellStyle name="wmNormal 3 2 2 4" xfId="42676"/>
    <cellStyle name="wmNormal 3 2 2 5" xfId="42677"/>
    <cellStyle name="wmNormal 3 2 3" xfId="42678"/>
    <cellStyle name="wmNormal 3 2 3 2" xfId="42679"/>
    <cellStyle name="wmNormal 3 2 3 2 2" xfId="42680"/>
    <cellStyle name="wmNormal 3 2 3 3" xfId="42681"/>
    <cellStyle name="wmNormal 3 2 3 3 2" xfId="42682"/>
    <cellStyle name="wmNormal 3 2 3 3 2 2" xfId="42683"/>
    <cellStyle name="wmNormal 3 2 3 3 3" xfId="42684"/>
    <cellStyle name="wmNormal 3 2 3 4" xfId="42685"/>
    <cellStyle name="wmNormal 3 2 4" xfId="42686"/>
    <cellStyle name="wmNormal 3 2 4 2" xfId="42687"/>
    <cellStyle name="wmNormal 3 2 5" xfId="42688"/>
    <cellStyle name="wmNormal 3 2 5 2" xfId="42689"/>
    <cellStyle name="wmNormal 3 2 5 2 2" xfId="42690"/>
    <cellStyle name="wmNormal 3 2 5 3" xfId="42691"/>
    <cellStyle name="wmNormal 3 2 6" xfId="42692"/>
    <cellStyle name="wmNormal 3 2 7" xfId="42693"/>
    <cellStyle name="wmNormal 3 3" xfId="42694"/>
    <cellStyle name="wmNormal 3 3 2" xfId="42695"/>
    <cellStyle name="wmNormal 3 3 2 2" xfId="42696"/>
    <cellStyle name="wmNormal 3 3 2 2 2" xfId="42697"/>
    <cellStyle name="wmNormal 3 3 2 3" xfId="42698"/>
    <cellStyle name="wmNormal 3 3 2 3 2" xfId="42699"/>
    <cellStyle name="wmNormal 3 3 2 3 2 2" xfId="42700"/>
    <cellStyle name="wmNormal 3 3 2 3 3" xfId="42701"/>
    <cellStyle name="wmNormal 3 3 2 4" xfId="42702"/>
    <cellStyle name="wmNormal 3 3 2 5" xfId="42703"/>
    <cellStyle name="wmNormal 3 3 3" xfId="42704"/>
    <cellStyle name="wmNormal 3 3 3 2" xfId="42705"/>
    <cellStyle name="wmNormal 3 3 3 2 2" xfId="42706"/>
    <cellStyle name="wmNormal 3 3 3 3" xfId="42707"/>
    <cellStyle name="wmNormal 3 3 3 3 2" xfId="42708"/>
    <cellStyle name="wmNormal 3 3 3 3 2 2" xfId="42709"/>
    <cellStyle name="wmNormal 3 3 3 3 3" xfId="42710"/>
    <cellStyle name="wmNormal 3 3 3 4" xfId="42711"/>
    <cellStyle name="wmNormal 3 3 3 5" xfId="42712"/>
    <cellStyle name="wmNormal 3 3 4" xfId="42713"/>
    <cellStyle name="wmNormal 3 3 4 2" xfId="42714"/>
    <cellStyle name="wmNormal 3 3 4 2 2" xfId="42715"/>
    <cellStyle name="wmNormal 3 3 4 3" xfId="42716"/>
    <cellStyle name="wmNormal 3 3 4 3 2" xfId="42717"/>
    <cellStyle name="wmNormal 3 3 4 3 2 2" xfId="42718"/>
    <cellStyle name="wmNormal 3 3 4 3 3" xfId="42719"/>
    <cellStyle name="wmNormal 3 3 4 4" xfId="42720"/>
    <cellStyle name="wmNormal 3 3 5" xfId="42721"/>
    <cellStyle name="wmNormal 3 3 5 2" xfId="42722"/>
    <cellStyle name="wmNormal 3 3 6" xfId="42723"/>
    <cellStyle name="wmNormal 3 3 6 2" xfId="42724"/>
    <cellStyle name="wmNormal 3 3 6 2 2" xfId="42725"/>
    <cellStyle name="wmNormal 3 3 6 3" xfId="42726"/>
    <cellStyle name="wmNormal 3 3 7" xfId="42727"/>
    <cellStyle name="wmNormal 3 3 8" xfId="42728"/>
    <cellStyle name="wmNormal 3 4" xfId="42729"/>
    <cellStyle name="wmNormal 3 4 2" xfId="42730"/>
    <cellStyle name="wmNormal 3 4 2 2" xfId="42731"/>
    <cellStyle name="wmNormal 3 4 3" xfId="42732"/>
    <cellStyle name="wmNormal 3 4 3 2" xfId="42733"/>
    <cellStyle name="wmNormal 3 4 3 2 2" xfId="42734"/>
    <cellStyle name="wmNormal 3 4 3 3" xfId="42735"/>
    <cellStyle name="wmNormal 3 4 4" xfId="42736"/>
    <cellStyle name="wmNormal 3 4 5" xfId="42737"/>
    <cellStyle name="wmNormal 3 5" xfId="42738"/>
    <cellStyle name="wmNormal 3 5 2" xfId="42739"/>
    <cellStyle name="wmNormal 3 5 2 2" xfId="42740"/>
    <cellStyle name="wmNormal 3 5 3" xfId="42741"/>
    <cellStyle name="wmNormal 3 5 3 2" xfId="42742"/>
    <cellStyle name="wmNormal 3 5 3 2 2" xfId="42743"/>
    <cellStyle name="wmNormal 3 5 3 3" xfId="42744"/>
    <cellStyle name="wmNormal 3 5 4" xfId="42745"/>
    <cellStyle name="wmNormal 3 6" xfId="42746"/>
    <cellStyle name="wmNormal 3 6 2" xfId="42747"/>
    <cellStyle name="wmNormal 3 7" xfId="42748"/>
    <cellStyle name="wmNormal 3 7 2" xfId="42749"/>
    <cellStyle name="wmNormal 3 7 2 2" xfId="42750"/>
    <cellStyle name="wmNormal 3 7 3" xfId="42751"/>
    <cellStyle name="wmNormal 3 8" xfId="42752"/>
    <cellStyle name="wmNormal 3 9" xfId="42753"/>
    <cellStyle name="wmNormal 4" xfId="42754"/>
    <cellStyle name="wmNormal 4 2" xfId="42755"/>
    <cellStyle name="wmNormal 4 2 2" xfId="42756"/>
    <cellStyle name="wmNormal 4 2 2 2" xfId="42757"/>
    <cellStyle name="wmNormal 4 2 3" xfId="42758"/>
    <cellStyle name="wmNormal 4 2 3 2" xfId="42759"/>
    <cellStyle name="wmNormal 4 2 3 2 2" xfId="42760"/>
    <cellStyle name="wmNormal 4 2 3 3" xfId="42761"/>
    <cellStyle name="wmNormal 4 2 4" xfId="42762"/>
    <cellStyle name="wmNormal 4 2 5" xfId="42763"/>
    <cellStyle name="wmNormal 4 3" xfId="42764"/>
    <cellStyle name="wmNormal 4 3 2" xfId="42765"/>
    <cellStyle name="wmNormal 4 3 2 2" xfId="42766"/>
    <cellStyle name="wmNormal 4 3 3" xfId="42767"/>
    <cellStyle name="wmNormal 4 3 3 2" xfId="42768"/>
    <cellStyle name="wmNormal 4 3 3 2 2" xfId="42769"/>
    <cellStyle name="wmNormal 4 3 3 3" xfId="42770"/>
    <cellStyle name="wmNormal 4 3 4" xfId="42771"/>
    <cellStyle name="wmNormal 4 3 5" xfId="42772"/>
    <cellStyle name="wmNormal 4 4" xfId="42773"/>
    <cellStyle name="wmNormal 4 4 2" xfId="42774"/>
    <cellStyle name="wmNormal 4 4 2 2" xfId="42775"/>
    <cellStyle name="wmNormal 4 4 3" xfId="42776"/>
    <cellStyle name="wmNormal 4 4 3 2" xfId="42777"/>
    <cellStyle name="wmNormal 4 4 3 2 2" xfId="42778"/>
    <cellStyle name="wmNormal 4 4 3 3" xfId="42779"/>
    <cellStyle name="wmNormal 4 4 4" xfId="42780"/>
    <cellStyle name="wmNormal 4 5" xfId="42781"/>
    <cellStyle name="wmNormal 4 5 2" xfId="42782"/>
    <cellStyle name="wmNormal 4 6" xfId="42783"/>
    <cellStyle name="wmNormal 4 6 2" xfId="42784"/>
    <cellStyle name="wmNormal 4 6 2 2" xfId="42785"/>
    <cellStyle name="wmNormal 4 6 3" xfId="42786"/>
    <cellStyle name="wmNormal 4 7" xfId="42787"/>
    <cellStyle name="wmNormal 4 8" xfId="42788"/>
    <cellStyle name="wmNormal 5" xfId="42789"/>
    <cellStyle name="wmNormal 5 2" xfId="42790"/>
    <cellStyle name="wmNormal 5 2 2" xfId="42791"/>
    <cellStyle name="wmNormal 5 3" xfId="42792"/>
    <cellStyle name="wmNormal 5 3 2" xfId="42793"/>
    <cellStyle name="wmNormal 5 3 2 2" xfId="42794"/>
    <cellStyle name="wmNormal 5 3 3" xfId="42795"/>
    <cellStyle name="wmNormal 5 4" xfId="42796"/>
    <cellStyle name="wmNormal 6" xfId="42797"/>
    <cellStyle name="wmNormal 6 2" xfId="42798"/>
    <cellStyle name="wmNormal 7" xfId="42799"/>
    <cellStyle name="wmNormal 7 2" xfId="42800"/>
    <cellStyle name="wmNormal 7 2 2" xfId="42801"/>
    <cellStyle name="wmNormal 7 3" xfId="42802"/>
    <cellStyle name="wmNormal 8" xfId="42803"/>
    <cellStyle name="wmNormal 9" xfId="42804"/>
    <cellStyle name="wmNormal_Gas Flow Dynamics" xfId="42805"/>
    <cellStyle name="wmNormalWorkings" xfId="42806"/>
    <cellStyle name="wmNormalWorkings 2" xfId="42807"/>
    <cellStyle name="wmNormalWorkings 2 2" xfId="42808"/>
    <cellStyle name="wmNormalWorkings 2 2 2" xfId="42809"/>
    <cellStyle name="wmNormalWorkings 2 2 2 2" xfId="42810"/>
    <cellStyle name="wmNormalWorkings 2 2 3" xfId="42811"/>
    <cellStyle name="wmNormalWorkings 2 2 3 2" xfId="42812"/>
    <cellStyle name="wmNormalWorkings 2 2 3 2 2" xfId="42813"/>
    <cellStyle name="wmNormalWorkings 2 2 3 3" xfId="42814"/>
    <cellStyle name="wmNormalWorkings 2 2 4" xfId="42815"/>
    <cellStyle name="wmNormalWorkings 2 2 5" xfId="42816"/>
    <cellStyle name="wmNormalWorkings 2 3" xfId="42817"/>
    <cellStyle name="wmNormalWorkings 2 3 2" xfId="42818"/>
    <cellStyle name="wmNormalWorkings 2 3 2 2" xfId="42819"/>
    <cellStyle name="wmNormalWorkings 2 3 3" xfId="42820"/>
    <cellStyle name="wmNormalWorkings 2 3 3 2" xfId="42821"/>
    <cellStyle name="wmNormalWorkings 2 3 3 2 2" xfId="42822"/>
    <cellStyle name="wmNormalWorkings 2 3 3 3" xfId="42823"/>
    <cellStyle name="wmNormalWorkings 2 3 4" xfId="42824"/>
    <cellStyle name="wmNormalWorkings 2 4" xfId="42825"/>
    <cellStyle name="wmNormalWorkings 2 4 2" xfId="42826"/>
    <cellStyle name="wmNormalWorkings 2 5" xfId="42827"/>
    <cellStyle name="wmNormalWorkings 2 5 2" xfId="42828"/>
    <cellStyle name="wmNormalWorkings 2 5 2 2" xfId="42829"/>
    <cellStyle name="wmNormalWorkings 2 5 3" xfId="42830"/>
    <cellStyle name="wmNormalWorkings 2 6" xfId="42831"/>
    <cellStyle name="wmNormalWorkings 2 7" xfId="42832"/>
    <cellStyle name="wmNormalWorkings 3" xfId="42833"/>
    <cellStyle name="wmNormalWorkings 3 2" xfId="42834"/>
    <cellStyle name="wmNormalWorkings 3 2 2" xfId="42835"/>
    <cellStyle name="wmNormalWorkings 3 3" xfId="42836"/>
    <cellStyle name="wmNormalWorkings 3 3 2" xfId="42837"/>
    <cellStyle name="wmNormalWorkings 3 3 2 2" xfId="42838"/>
    <cellStyle name="wmNormalWorkings 3 3 3" xfId="42839"/>
    <cellStyle name="wmNormalWorkings 3 4" xfId="42840"/>
    <cellStyle name="wmNormalWorkings 4" xfId="42841"/>
    <cellStyle name="wmNormalWorkings 4 2" xfId="42842"/>
    <cellStyle name="wmNormalWorkings 5" xfId="42843"/>
    <cellStyle name="wmNormalWorkings 5 2" xfId="42844"/>
    <cellStyle name="wmNormalWorkings 5 2 2" xfId="42845"/>
    <cellStyle name="wmNormalWorkings 5 3" xfId="42846"/>
    <cellStyle name="wmNormalWorkings 6" xfId="42847"/>
    <cellStyle name="wmNormalWorkings 7" xfId="42848"/>
    <cellStyle name="wmPercent" xfId="42849"/>
    <cellStyle name="wmPercent 2" xfId="42850"/>
    <cellStyle name="wmPercent 2 2" xfId="42851"/>
    <cellStyle name="wmPercent 2 2 2" xfId="42852"/>
    <cellStyle name="wmPercent 2 2 2 2" xfId="42853"/>
    <cellStyle name="wmPercent 2 2 2 2 2" xfId="42854"/>
    <cellStyle name="wmPercent 2 2 2 3" xfId="42855"/>
    <cellStyle name="wmPercent 2 2 2 3 2" xfId="42856"/>
    <cellStyle name="wmPercent 2 2 2 3 2 2" xfId="42857"/>
    <cellStyle name="wmPercent 2 2 2 3 3" xfId="42858"/>
    <cellStyle name="wmPercent 2 2 2 4" xfId="42859"/>
    <cellStyle name="wmPercent 2 2 2 5" xfId="42860"/>
    <cellStyle name="wmPercent 2 2 3" xfId="42861"/>
    <cellStyle name="wmPercent 2 2 3 2" xfId="42862"/>
    <cellStyle name="wmPercent 2 2 3 2 2" xfId="42863"/>
    <cellStyle name="wmPercent 2 2 3 3" xfId="42864"/>
    <cellStyle name="wmPercent 2 2 3 3 2" xfId="42865"/>
    <cellStyle name="wmPercent 2 2 3 3 2 2" xfId="42866"/>
    <cellStyle name="wmPercent 2 2 3 3 3" xfId="42867"/>
    <cellStyle name="wmPercent 2 2 3 4" xfId="42868"/>
    <cellStyle name="wmPercent 2 2 4" xfId="42869"/>
    <cellStyle name="wmPercent 2 2 4 2" xfId="42870"/>
    <cellStyle name="wmPercent 2 2 5" xfId="42871"/>
    <cellStyle name="wmPercent 2 2 5 2" xfId="42872"/>
    <cellStyle name="wmPercent 2 2 5 2 2" xfId="42873"/>
    <cellStyle name="wmPercent 2 2 5 3" xfId="42874"/>
    <cellStyle name="wmPercent 2 2 6" xfId="42875"/>
    <cellStyle name="wmPercent 2 2 7" xfId="42876"/>
    <cellStyle name="wmPercent 2 3" xfId="42877"/>
    <cellStyle name="wmPercent 2 3 2" xfId="42878"/>
    <cellStyle name="wmPercent 2 3 2 2" xfId="42879"/>
    <cellStyle name="wmPercent 2 3 3" xfId="42880"/>
    <cellStyle name="wmPercent 2 3 3 2" xfId="42881"/>
    <cellStyle name="wmPercent 2 3 3 2 2" xfId="42882"/>
    <cellStyle name="wmPercent 2 3 3 3" xfId="42883"/>
    <cellStyle name="wmPercent 2 3 4" xfId="42884"/>
    <cellStyle name="wmPercent 2 4" xfId="42885"/>
    <cellStyle name="wmPercent 2 4 2" xfId="42886"/>
    <cellStyle name="wmPercent 2 5" xfId="42887"/>
    <cellStyle name="wmPercent 2 5 2" xfId="42888"/>
    <cellStyle name="wmPercent 2 5 2 2" xfId="42889"/>
    <cellStyle name="wmPercent 2 5 3" xfId="42890"/>
    <cellStyle name="wmPercent 2 6" xfId="42891"/>
    <cellStyle name="wmPercent 2 7" xfId="42892"/>
    <cellStyle name="wmPercent 3" xfId="42893"/>
    <cellStyle name="wmPercent 3 2" xfId="42894"/>
    <cellStyle name="wmPercent 3 2 2" xfId="42895"/>
    <cellStyle name="wmPercent 3 2 2 2" xfId="42896"/>
    <cellStyle name="wmPercent 3 2 2 2 2" xfId="42897"/>
    <cellStyle name="wmPercent 3 2 2 3" xfId="42898"/>
    <cellStyle name="wmPercent 3 2 2 3 2" xfId="42899"/>
    <cellStyle name="wmPercent 3 2 2 3 2 2" xfId="42900"/>
    <cellStyle name="wmPercent 3 2 2 3 3" xfId="42901"/>
    <cellStyle name="wmPercent 3 2 2 4" xfId="42902"/>
    <cellStyle name="wmPercent 3 2 2 5" xfId="42903"/>
    <cellStyle name="wmPercent 3 2 3" xfId="42904"/>
    <cellStyle name="wmPercent 3 2 3 2" xfId="42905"/>
    <cellStyle name="wmPercent 3 2 3 2 2" xfId="42906"/>
    <cellStyle name="wmPercent 3 2 3 3" xfId="42907"/>
    <cellStyle name="wmPercent 3 2 3 3 2" xfId="42908"/>
    <cellStyle name="wmPercent 3 2 3 3 2 2" xfId="42909"/>
    <cellStyle name="wmPercent 3 2 3 3 3" xfId="42910"/>
    <cellStyle name="wmPercent 3 2 3 4" xfId="42911"/>
    <cellStyle name="wmPercent 3 2 4" xfId="42912"/>
    <cellStyle name="wmPercent 3 2 4 2" xfId="42913"/>
    <cellStyle name="wmPercent 3 2 5" xfId="42914"/>
    <cellStyle name="wmPercent 3 2 5 2" xfId="42915"/>
    <cellStyle name="wmPercent 3 2 5 2 2" xfId="42916"/>
    <cellStyle name="wmPercent 3 2 5 3" xfId="42917"/>
    <cellStyle name="wmPercent 3 2 6" xfId="42918"/>
    <cellStyle name="wmPercent 3 2 7" xfId="42919"/>
    <cellStyle name="wmPercent 3 3" xfId="42920"/>
    <cellStyle name="wmPercent 3 3 2" xfId="42921"/>
    <cellStyle name="wmPercent 3 3 2 2" xfId="42922"/>
    <cellStyle name="wmPercent 3 3 2 2 2" xfId="42923"/>
    <cellStyle name="wmPercent 3 3 2 3" xfId="42924"/>
    <cellStyle name="wmPercent 3 3 2 3 2" xfId="42925"/>
    <cellStyle name="wmPercent 3 3 2 3 2 2" xfId="42926"/>
    <cellStyle name="wmPercent 3 3 2 3 3" xfId="42927"/>
    <cellStyle name="wmPercent 3 3 2 4" xfId="42928"/>
    <cellStyle name="wmPercent 3 3 2 5" xfId="42929"/>
    <cellStyle name="wmPercent 3 3 3" xfId="42930"/>
    <cellStyle name="wmPercent 3 3 3 2" xfId="42931"/>
    <cellStyle name="wmPercent 3 3 3 2 2" xfId="42932"/>
    <cellStyle name="wmPercent 3 3 3 3" xfId="42933"/>
    <cellStyle name="wmPercent 3 3 3 3 2" xfId="42934"/>
    <cellStyle name="wmPercent 3 3 3 3 2 2" xfId="42935"/>
    <cellStyle name="wmPercent 3 3 3 3 3" xfId="42936"/>
    <cellStyle name="wmPercent 3 3 3 4" xfId="42937"/>
    <cellStyle name="wmPercent 3 3 3 5" xfId="42938"/>
    <cellStyle name="wmPercent 3 3 4" xfId="42939"/>
    <cellStyle name="wmPercent 3 3 4 2" xfId="42940"/>
    <cellStyle name="wmPercent 3 3 4 2 2" xfId="42941"/>
    <cellStyle name="wmPercent 3 3 4 3" xfId="42942"/>
    <cellStyle name="wmPercent 3 3 4 3 2" xfId="42943"/>
    <cellStyle name="wmPercent 3 3 4 3 2 2" xfId="42944"/>
    <cellStyle name="wmPercent 3 3 4 3 3" xfId="42945"/>
    <cellStyle name="wmPercent 3 3 4 4" xfId="42946"/>
    <cellStyle name="wmPercent 3 3 5" xfId="42947"/>
    <cellStyle name="wmPercent 3 3 5 2" xfId="42948"/>
    <cellStyle name="wmPercent 3 3 6" xfId="42949"/>
    <cellStyle name="wmPercent 3 3 6 2" xfId="42950"/>
    <cellStyle name="wmPercent 3 3 6 2 2" xfId="42951"/>
    <cellStyle name="wmPercent 3 3 6 3" xfId="42952"/>
    <cellStyle name="wmPercent 3 3 7" xfId="42953"/>
    <cellStyle name="wmPercent 3 3 8" xfId="42954"/>
    <cellStyle name="wmPercent 3 4" xfId="42955"/>
    <cellStyle name="wmPercent 3 4 2" xfId="42956"/>
    <cellStyle name="wmPercent 3 4 2 2" xfId="42957"/>
    <cellStyle name="wmPercent 3 4 3" xfId="42958"/>
    <cellStyle name="wmPercent 3 4 3 2" xfId="42959"/>
    <cellStyle name="wmPercent 3 4 3 2 2" xfId="42960"/>
    <cellStyle name="wmPercent 3 4 3 3" xfId="42961"/>
    <cellStyle name="wmPercent 3 4 4" xfId="42962"/>
    <cellStyle name="wmPercent 3 4 5" xfId="42963"/>
    <cellStyle name="wmPercent 3 5" xfId="42964"/>
    <cellStyle name="wmPercent 3 5 2" xfId="42965"/>
    <cellStyle name="wmPercent 3 5 2 2" xfId="42966"/>
    <cellStyle name="wmPercent 3 5 3" xfId="42967"/>
    <cellStyle name="wmPercent 3 5 3 2" xfId="42968"/>
    <cellStyle name="wmPercent 3 5 3 2 2" xfId="42969"/>
    <cellStyle name="wmPercent 3 5 3 3" xfId="42970"/>
    <cellStyle name="wmPercent 3 5 4" xfId="42971"/>
    <cellStyle name="wmPercent 3 6" xfId="42972"/>
    <cellStyle name="wmPercent 3 6 2" xfId="42973"/>
    <cellStyle name="wmPercent 3 7" xfId="42974"/>
    <cellStyle name="wmPercent 3 7 2" xfId="42975"/>
    <cellStyle name="wmPercent 3 7 2 2" xfId="42976"/>
    <cellStyle name="wmPercent 3 7 3" xfId="42977"/>
    <cellStyle name="wmPercent 3 8" xfId="42978"/>
    <cellStyle name="wmPercent 3 9" xfId="42979"/>
    <cellStyle name="wmPercent 4" xfId="42980"/>
    <cellStyle name="wmPercent 4 2" xfId="42981"/>
    <cellStyle name="wmPercent 4 2 2" xfId="42982"/>
    <cellStyle name="wmPercent 4 2 2 2" xfId="42983"/>
    <cellStyle name="wmPercent 4 2 3" xfId="42984"/>
    <cellStyle name="wmPercent 4 2 3 2" xfId="42985"/>
    <cellStyle name="wmPercent 4 2 3 2 2" xfId="42986"/>
    <cellStyle name="wmPercent 4 2 3 3" xfId="42987"/>
    <cellStyle name="wmPercent 4 2 4" xfId="42988"/>
    <cellStyle name="wmPercent 4 2 5" xfId="42989"/>
    <cellStyle name="wmPercent 4 3" xfId="42990"/>
    <cellStyle name="wmPercent 4 3 2" xfId="42991"/>
    <cellStyle name="wmPercent 4 3 2 2" xfId="42992"/>
    <cellStyle name="wmPercent 4 3 3" xfId="42993"/>
    <cellStyle name="wmPercent 4 3 3 2" xfId="42994"/>
    <cellStyle name="wmPercent 4 3 3 2 2" xfId="42995"/>
    <cellStyle name="wmPercent 4 3 3 3" xfId="42996"/>
    <cellStyle name="wmPercent 4 3 4" xfId="42997"/>
    <cellStyle name="wmPercent 4 3 5" xfId="42998"/>
    <cellStyle name="wmPercent 4 4" xfId="42999"/>
    <cellStyle name="wmPercent 4 4 2" xfId="43000"/>
    <cellStyle name="wmPercent 4 4 2 2" xfId="43001"/>
    <cellStyle name="wmPercent 4 4 3" xfId="43002"/>
    <cellStyle name="wmPercent 4 4 3 2" xfId="43003"/>
    <cellStyle name="wmPercent 4 4 3 2 2" xfId="43004"/>
    <cellStyle name="wmPercent 4 4 3 3" xfId="43005"/>
    <cellStyle name="wmPercent 4 4 4" xfId="43006"/>
    <cellStyle name="wmPercent 4 5" xfId="43007"/>
    <cellStyle name="wmPercent 4 5 2" xfId="43008"/>
    <cellStyle name="wmPercent 4 6" xfId="43009"/>
    <cellStyle name="wmPercent 4 6 2" xfId="43010"/>
    <cellStyle name="wmPercent 4 6 2 2" xfId="43011"/>
    <cellStyle name="wmPercent 4 6 3" xfId="43012"/>
    <cellStyle name="wmPercent 4 7" xfId="43013"/>
    <cellStyle name="wmPercent 4 8" xfId="43014"/>
    <cellStyle name="wmPercent 5" xfId="43015"/>
    <cellStyle name="wmPercent 5 2" xfId="43016"/>
    <cellStyle name="wmPercent 5 2 2" xfId="43017"/>
    <cellStyle name="wmPercent 5 3" xfId="43018"/>
    <cellStyle name="wmPercent 5 3 2" xfId="43019"/>
    <cellStyle name="wmPercent 5 3 2 2" xfId="43020"/>
    <cellStyle name="wmPercent 5 3 3" xfId="43021"/>
    <cellStyle name="wmPercent 5 4" xfId="43022"/>
    <cellStyle name="wmPercent 6" xfId="43023"/>
    <cellStyle name="wmPercent 6 2" xfId="43024"/>
    <cellStyle name="wmPercent 7" xfId="43025"/>
    <cellStyle name="wmPercent 7 2" xfId="43026"/>
    <cellStyle name="wmPercent 7 2 2" xfId="43027"/>
    <cellStyle name="wmPercent 7 3" xfId="43028"/>
    <cellStyle name="wmPercent 8" xfId="43029"/>
    <cellStyle name="wmPercent 9" xfId="43030"/>
    <cellStyle name="wmPercent_Gas Flow Dynamics" xfId="43031"/>
    <cellStyle name="wmReportTitle" xfId="43032"/>
    <cellStyle name="wmReportTitle 2" xfId="43033"/>
    <cellStyle name="wmReportTitle 2 2" xfId="43034"/>
    <cellStyle name="wmReportTitle 2 2 2" xfId="43035"/>
    <cellStyle name="wmReportTitle 2 2 2 2" xfId="43036"/>
    <cellStyle name="wmReportTitle 2 2 2 2 2" xfId="43037"/>
    <cellStyle name="wmReportTitle 2 2 2 3" xfId="43038"/>
    <cellStyle name="wmReportTitle 2 2 3" xfId="43039"/>
    <cellStyle name="wmReportTitle 2 2 4" xfId="43040"/>
    <cellStyle name="wmReportTitle 2 3" xfId="43041"/>
    <cellStyle name="wmReportTitle 2 3 2" xfId="43042"/>
    <cellStyle name="wmReportTitle 2 3 2 2" xfId="43043"/>
    <cellStyle name="wmReportTitle 2 3 3" xfId="43044"/>
    <cellStyle name="wmReportTitle 2 3 3 2" xfId="43045"/>
    <cellStyle name="wmReportTitle 2 3 3 2 2" xfId="43046"/>
    <cellStyle name="wmReportTitle 2 3 3 3" xfId="43047"/>
    <cellStyle name="wmReportTitle 2 3 4" xfId="43048"/>
    <cellStyle name="wmReportTitle 2 4" xfId="43049"/>
    <cellStyle name="wmReportTitle 2 4 2" xfId="43050"/>
    <cellStyle name="wmReportTitle 2 4 2 2" xfId="43051"/>
    <cellStyle name="wmReportTitle 2 4 3" xfId="43052"/>
    <cellStyle name="wmReportTitle 2 5" xfId="43053"/>
    <cellStyle name="wmReportTitle 2 6" xfId="43054"/>
    <cellStyle name="wmReportTitle 3" xfId="43055"/>
    <cellStyle name="wmReportTitle 3 2" xfId="43056"/>
    <cellStyle name="wmReportTitle 3 2 2" xfId="43057"/>
    <cellStyle name="wmReportTitle 3 3" xfId="43058"/>
    <cellStyle name="wmReportTitle 3 3 2" xfId="43059"/>
    <cellStyle name="wmReportTitle 3 3 2 2" xfId="43060"/>
    <cellStyle name="wmReportTitle 3 3 3" xfId="43061"/>
    <cellStyle name="wmReportTitle 3 4" xfId="43062"/>
    <cellStyle name="wmReportTitle 4" xfId="43063"/>
    <cellStyle name="wmReportTitle 4 2" xfId="43064"/>
    <cellStyle name="wmReportTitle 5" xfId="43065"/>
    <cellStyle name="wmReportTitle 5 2" xfId="43066"/>
    <cellStyle name="wmReportTitle 5 2 2" xfId="43067"/>
    <cellStyle name="wmReportTitle 5 3" xfId="43068"/>
    <cellStyle name="wmReportTitle 6" xfId="43069"/>
    <cellStyle name="wmReportTitle 7" xfId="43070"/>
    <cellStyle name="wmSubHeading" xfId="43071"/>
    <cellStyle name="wmSubHeading 2" xfId="43072"/>
    <cellStyle name="wmSubHeading 2 2" xfId="43073"/>
    <cellStyle name="wmSubHeading 2 2 2" xfId="43074"/>
    <cellStyle name="wmSubHeading 2 2 2 2" xfId="43075"/>
    <cellStyle name="wmSubHeading 2 2 2 2 2" xfId="43076"/>
    <cellStyle name="wmSubHeading 2 2 2 3" xfId="43077"/>
    <cellStyle name="wmSubHeading 2 2 3" xfId="43078"/>
    <cellStyle name="wmSubHeading 2 2 4" xfId="43079"/>
    <cellStyle name="wmSubHeading 2 3" xfId="43080"/>
    <cellStyle name="wmSubHeading 2 3 2" xfId="43081"/>
    <cellStyle name="wmSubHeading 2 3 2 2" xfId="43082"/>
    <cellStyle name="wmSubHeading 2 3 3" xfId="43083"/>
    <cellStyle name="wmSubHeading 2 3 3 2" xfId="43084"/>
    <cellStyle name="wmSubHeading 2 3 3 2 2" xfId="43085"/>
    <cellStyle name="wmSubHeading 2 3 3 3" xfId="43086"/>
    <cellStyle name="wmSubHeading 2 3 4" xfId="43087"/>
    <cellStyle name="wmSubHeading 2 4" xfId="43088"/>
    <cellStyle name="wmSubHeading 2 4 2" xfId="43089"/>
    <cellStyle name="wmSubHeading 2 4 2 2" xfId="43090"/>
    <cellStyle name="wmSubHeading 2 4 3" xfId="43091"/>
    <cellStyle name="wmSubHeading 2 5" xfId="43092"/>
    <cellStyle name="wmSubHeading 2 6" xfId="43093"/>
    <cellStyle name="wmSubHeading 3" xfId="43094"/>
    <cellStyle name="wmSubHeading 3 2" xfId="43095"/>
    <cellStyle name="wmSubHeading 3 2 2" xfId="43096"/>
    <cellStyle name="wmSubHeading 3 3" xfId="43097"/>
    <cellStyle name="wmSubHeading 3 3 2" xfId="43098"/>
    <cellStyle name="wmSubHeading 3 3 2 2" xfId="43099"/>
    <cellStyle name="wmSubHeading 3 3 3" xfId="43100"/>
    <cellStyle name="wmSubHeading 3 4" xfId="43101"/>
    <cellStyle name="wmSubHeading 4" xfId="43102"/>
    <cellStyle name="wmSubHeading 4 2" xfId="43103"/>
    <cellStyle name="wmSubHeading 5" xfId="43104"/>
    <cellStyle name="wmSubHeading 5 2" xfId="43105"/>
    <cellStyle name="wmSubHeading 5 2 2" xfId="43106"/>
    <cellStyle name="wmSubHeading 5 3" xfId="43107"/>
    <cellStyle name="wmSubHeading 6" xfId="43108"/>
    <cellStyle name="wmSubHeading 7" xfId="43109"/>
    <cellStyle name="wmWorkingVariables" xfId="43110"/>
    <cellStyle name="wmWorkingVariables 2" xfId="43111"/>
    <cellStyle name="wmWorkingVariables 2 2" xfId="43112"/>
    <cellStyle name="wmWorkingVariables 2 2 2" xfId="43113"/>
    <cellStyle name="wmWorkingVariables 2 2 2 2" xfId="43114"/>
    <cellStyle name="wmWorkingVariables 2 2 2 2 2" xfId="43115"/>
    <cellStyle name="wmWorkingVariables 2 2 2 3" xfId="43116"/>
    <cellStyle name="wmWorkingVariables 2 2 3" xfId="43117"/>
    <cellStyle name="wmWorkingVariables 2 2 4" xfId="43118"/>
    <cellStyle name="wmWorkingVariables 2 3" xfId="43119"/>
    <cellStyle name="wmWorkingVariables 2 3 2" xfId="43120"/>
    <cellStyle name="wmWorkingVariables 2 3 2 2" xfId="43121"/>
    <cellStyle name="wmWorkingVariables 2 3 3" xfId="43122"/>
    <cellStyle name="wmWorkingVariables 2 3 3 2" xfId="43123"/>
    <cellStyle name="wmWorkingVariables 2 3 3 2 2" xfId="43124"/>
    <cellStyle name="wmWorkingVariables 2 3 3 3" xfId="43125"/>
    <cellStyle name="wmWorkingVariables 2 3 4" xfId="43126"/>
    <cellStyle name="wmWorkingVariables 2 4" xfId="43127"/>
    <cellStyle name="wmWorkingVariables 2 4 2" xfId="43128"/>
    <cellStyle name="wmWorkingVariables 2 4 2 2" xfId="43129"/>
    <cellStyle name="wmWorkingVariables 2 4 3" xfId="43130"/>
    <cellStyle name="wmWorkingVariables 2 5" xfId="43131"/>
    <cellStyle name="wmWorkingVariables 2 6" xfId="43132"/>
    <cellStyle name="wmWorkingVariables 3" xfId="43133"/>
    <cellStyle name="wmWorkingVariables 3 2" xfId="43134"/>
    <cellStyle name="wmWorkingVariables 3 2 2" xfId="43135"/>
    <cellStyle name="wmWorkingVariables 3 3" xfId="43136"/>
    <cellStyle name="wmWorkingVariables 3 3 2" xfId="43137"/>
    <cellStyle name="wmWorkingVariables 3 3 2 2" xfId="43138"/>
    <cellStyle name="wmWorkingVariables 3 3 3" xfId="43139"/>
    <cellStyle name="wmWorkingVariables 3 4" xfId="43140"/>
    <cellStyle name="wmWorkingVariables 4" xfId="43141"/>
    <cellStyle name="wmWorkingVariables 4 2" xfId="43142"/>
    <cellStyle name="wmWorkingVariables 5" xfId="43143"/>
    <cellStyle name="wmWorkingVariables 5 2" xfId="43144"/>
    <cellStyle name="wmWorkingVariables 5 2 2" xfId="43145"/>
    <cellStyle name="wmWorkingVariables 5 3" xfId="43146"/>
    <cellStyle name="wmWorkingVariables 6" xfId="43147"/>
    <cellStyle name="wmWorkingVariables 7" xfId="43148"/>
    <cellStyle name="wmYears" xfId="43149"/>
    <cellStyle name="wmYears 2" xfId="43150"/>
    <cellStyle name="wmYears 2 2" xfId="43151"/>
    <cellStyle name="wmYears 2 2 2" xfId="43152"/>
    <cellStyle name="wmYears 2 2 2 2" xfId="43153"/>
    <cellStyle name="wmYears 2 2 2 2 2" xfId="43154"/>
    <cellStyle name="wmYears 2 2 2 3" xfId="43155"/>
    <cellStyle name="wmYears 2 2 3" xfId="43156"/>
    <cellStyle name="wmYears 2 2 4" xfId="43157"/>
    <cellStyle name="wmYears 2 3" xfId="43158"/>
    <cellStyle name="wmYears 2 3 2" xfId="43159"/>
    <cellStyle name="wmYears 2 3 2 2" xfId="43160"/>
    <cellStyle name="wmYears 2 3 3" xfId="43161"/>
    <cellStyle name="wmYears 2 3 3 2" xfId="43162"/>
    <cellStyle name="wmYears 2 3 3 2 2" xfId="43163"/>
    <cellStyle name="wmYears 2 3 3 3" xfId="43164"/>
    <cellStyle name="wmYears 2 3 4" xfId="43165"/>
    <cellStyle name="wmYears 2 4" xfId="43166"/>
    <cellStyle name="wmYears 2 4 2" xfId="43167"/>
    <cellStyle name="wmYears 2 4 2 2" xfId="43168"/>
    <cellStyle name="wmYears 2 4 3" xfId="43169"/>
    <cellStyle name="wmYears 2 5" xfId="43170"/>
    <cellStyle name="wmYears 2 6" xfId="43171"/>
    <cellStyle name="wmYears 3" xfId="43172"/>
    <cellStyle name="wmYears 3 2" xfId="43173"/>
    <cellStyle name="wmYears 3 2 2" xfId="43174"/>
    <cellStyle name="wmYears 3 3" xfId="43175"/>
    <cellStyle name="wmYears 3 3 2" xfId="43176"/>
    <cellStyle name="wmYears 3 3 2 2" xfId="43177"/>
    <cellStyle name="wmYears 3 3 3" xfId="43178"/>
    <cellStyle name="wmYears 3 4" xfId="43179"/>
    <cellStyle name="wmYears 4" xfId="43180"/>
    <cellStyle name="wmYears 4 2" xfId="43181"/>
    <cellStyle name="wmYears 5" xfId="43182"/>
    <cellStyle name="wmYears 5 2" xfId="43183"/>
    <cellStyle name="wmYears 5 2 2" xfId="43184"/>
    <cellStyle name="wmYears 5 3" xfId="43185"/>
    <cellStyle name="wmYears 6" xfId="43186"/>
    <cellStyle name="wmYears 7" xfId="43187"/>
    <cellStyle name="Year" xfId="43188"/>
    <cellStyle name="Year 2" xfId="43189"/>
    <cellStyle name="Year 2 2" xfId="43190"/>
    <cellStyle name="Year 2 2 2" xfId="43191"/>
    <cellStyle name="Year 2 2 2 2" xfId="43192"/>
    <cellStyle name="Year 2 2 2 2 2" xfId="43193"/>
    <cellStyle name="Year 2 2 2 3" xfId="43194"/>
    <cellStyle name="Year 2 2 3" xfId="43195"/>
    <cellStyle name="Year 2 2 4" xfId="43196"/>
    <cellStyle name="Year 2 3" xfId="43197"/>
    <cellStyle name="Year 2 3 2" xfId="43198"/>
    <cellStyle name="Year 2 3 2 2" xfId="43199"/>
    <cellStyle name="Year 2 3 3" xfId="43200"/>
    <cellStyle name="Year 2 3 3 2" xfId="43201"/>
    <cellStyle name="Year 2 3 3 2 2" xfId="43202"/>
    <cellStyle name="Year 2 3 3 3" xfId="43203"/>
    <cellStyle name="Year 2 3 4" xfId="43204"/>
    <cellStyle name="Year 2 4" xfId="43205"/>
    <cellStyle name="Year 2 4 2" xfId="43206"/>
    <cellStyle name="Year 2 4 2 2" xfId="43207"/>
    <cellStyle name="Year 2 4 3" xfId="43208"/>
    <cellStyle name="Year 2 5" xfId="43209"/>
    <cellStyle name="Year 2 6" xfId="43210"/>
    <cellStyle name="Year 3" xfId="43211"/>
    <cellStyle name="Year 3 2" xfId="43212"/>
    <cellStyle name="Year 3 2 2" xfId="43213"/>
    <cellStyle name="Year 3 3" xfId="43214"/>
    <cellStyle name="Year 3 3 2" xfId="43215"/>
    <cellStyle name="Year 3 3 2 2" xfId="43216"/>
    <cellStyle name="Year 3 3 3" xfId="43217"/>
    <cellStyle name="Year 3 4" xfId="43218"/>
    <cellStyle name="Year 4" xfId="43219"/>
    <cellStyle name="Year 4 2" xfId="43220"/>
    <cellStyle name="Year 5" xfId="43221"/>
    <cellStyle name="Year 5 2" xfId="43222"/>
    <cellStyle name="Year 5 2 2" xfId="43223"/>
    <cellStyle name="Year 5 3" xfId="43224"/>
    <cellStyle name="Year 6" xfId="43225"/>
    <cellStyle name="Year 7" xfId="43226"/>
    <cellStyle name="Year2" xfId="43227"/>
    <cellStyle name="Year2 2" xfId="43228"/>
    <cellStyle name="Year2 2 2" xfId="43229"/>
    <cellStyle name="Year2 2 2 2" xfId="43230"/>
    <cellStyle name="Year2 2 2 2 2" xfId="43231"/>
    <cellStyle name="Year2 2 2 2 2 2" xfId="43232"/>
    <cellStyle name="Year2 2 2 2 3" xfId="43233"/>
    <cellStyle name="Year2 2 2 3" xfId="43234"/>
    <cellStyle name="Year2 2 2 4" xfId="43235"/>
    <cellStyle name="Year2 2 3" xfId="43236"/>
    <cellStyle name="Year2 2 3 2" xfId="43237"/>
    <cellStyle name="Year2 2 3 2 2" xfId="43238"/>
    <cellStyle name="Year2 2 3 3" xfId="43239"/>
    <cellStyle name="Year2 2 3 3 2" xfId="43240"/>
    <cellStyle name="Year2 2 3 3 2 2" xfId="43241"/>
    <cellStyle name="Year2 2 3 3 3" xfId="43242"/>
    <cellStyle name="Year2 2 3 4" xfId="43243"/>
    <cellStyle name="Year2 2 4" xfId="43244"/>
    <cellStyle name="Year2 2 4 2" xfId="43245"/>
    <cellStyle name="Year2 2 4 2 2" xfId="43246"/>
    <cellStyle name="Year2 2 4 3" xfId="43247"/>
    <cellStyle name="Year2 2 5" xfId="43248"/>
    <cellStyle name="Year2 2 6" xfId="43249"/>
    <cellStyle name="Year2 3" xfId="43250"/>
    <cellStyle name="Year2 3 2" xfId="43251"/>
    <cellStyle name="Year2 3 2 2" xfId="43252"/>
    <cellStyle name="Year2 3 3" xfId="43253"/>
    <cellStyle name="Year2 3 3 2" xfId="43254"/>
    <cellStyle name="Year2 3 3 2 2" xfId="43255"/>
    <cellStyle name="Year2 3 3 3" xfId="43256"/>
    <cellStyle name="Year2 3 4" xfId="43257"/>
    <cellStyle name="Year2 4" xfId="43258"/>
    <cellStyle name="Year2 4 2" xfId="43259"/>
    <cellStyle name="Year2 5" xfId="43260"/>
    <cellStyle name="Year2 5 2" xfId="43261"/>
    <cellStyle name="Year2 5 2 2" xfId="43262"/>
    <cellStyle name="Year2 5 3" xfId="43263"/>
    <cellStyle name="Year2 6" xfId="43264"/>
    <cellStyle name="Year2 7" xfId="43265"/>
    <cellStyle name="Years" xfId="43266"/>
    <cellStyle name="Years 2" xfId="43267"/>
    <cellStyle name="Years 2 2" xfId="43268"/>
    <cellStyle name="Years 2 2 2" xfId="43269"/>
    <cellStyle name="Years 2 2 2 2" xfId="43270"/>
    <cellStyle name="Years 2 2 2 2 2" xfId="43271"/>
    <cellStyle name="Years 2 2 2 3" xfId="43272"/>
    <cellStyle name="Years 2 2 3" xfId="43273"/>
    <cellStyle name="Years 2 2 4" xfId="43274"/>
    <cellStyle name="Years 2 3" xfId="43275"/>
    <cellStyle name="Years 2 3 2" xfId="43276"/>
    <cellStyle name="Years 2 3 2 2" xfId="43277"/>
    <cellStyle name="Years 2 3 3" xfId="43278"/>
    <cellStyle name="Years 2 3 3 2" xfId="43279"/>
    <cellStyle name="Years 2 3 3 2 2" xfId="43280"/>
    <cellStyle name="Years 2 3 3 3" xfId="43281"/>
    <cellStyle name="Years 2 3 4" xfId="43282"/>
    <cellStyle name="Years 2 4" xfId="43283"/>
    <cellStyle name="Years 2 4 2" xfId="43284"/>
    <cellStyle name="Years 2 4 2 2" xfId="43285"/>
    <cellStyle name="Years 2 4 3" xfId="43286"/>
    <cellStyle name="Years 2 5" xfId="43287"/>
    <cellStyle name="Years 2 6" xfId="43288"/>
    <cellStyle name="Years 3" xfId="43289"/>
    <cellStyle name="Years 3 2" xfId="43290"/>
    <cellStyle name="Years 3 2 2" xfId="43291"/>
    <cellStyle name="Years 3 3" xfId="43292"/>
    <cellStyle name="Years 3 3 2" xfId="43293"/>
    <cellStyle name="Years 3 3 2 2" xfId="43294"/>
    <cellStyle name="Years 3 3 3" xfId="43295"/>
    <cellStyle name="Years 3 4" xfId="43296"/>
    <cellStyle name="Years 4" xfId="43297"/>
    <cellStyle name="Years 4 2" xfId="43298"/>
    <cellStyle name="Years 5" xfId="43299"/>
    <cellStyle name="Years 5 2" xfId="43300"/>
    <cellStyle name="Years 5 2 2" xfId="43301"/>
    <cellStyle name="Years 5 3" xfId="43302"/>
    <cellStyle name="Years 6" xfId="43303"/>
    <cellStyle name="Years 7" xfId="43304"/>
    <cellStyle name="Years2" xfId="43305"/>
    <cellStyle name="Years2 2" xfId="43306"/>
    <cellStyle name="Years2 2 2" xfId="43307"/>
    <cellStyle name="Years2 2 2 2" xfId="43308"/>
    <cellStyle name="Years2 2 2 2 2" xfId="43309"/>
    <cellStyle name="Years2 2 2 2 2 2" xfId="43310"/>
    <cellStyle name="Years2 2 2 2 3" xfId="43311"/>
    <cellStyle name="Years2 2 2 3" xfId="43312"/>
    <cellStyle name="Years2 2 2 4" xfId="43313"/>
    <cellStyle name="Years2 2 3" xfId="43314"/>
    <cellStyle name="Years2 2 3 2" xfId="43315"/>
    <cellStyle name="Years2 2 3 2 2" xfId="43316"/>
    <cellStyle name="Years2 2 3 3" xfId="43317"/>
    <cellStyle name="Years2 2 3 3 2" xfId="43318"/>
    <cellStyle name="Years2 2 3 3 2 2" xfId="43319"/>
    <cellStyle name="Years2 2 3 3 3" xfId="43320"/>
    <cellStyle name="Years2 2 3 4" xfId="43321"/>
    <cellStyle name="Years2 2 4" xfId="43322"/>
    <cellStyle name="Years2 2 4 2" xfId="43323"/>
    <cellStyle name="Years2 2 4 2 2" xfId="43324"/>
    <cellStyle name="Years2 2 4 3" xfId="43325"/>
    <cellStyle name="Years2 2 5" xfId="43326"/>
    <cellStyle name="Years2 2 6" xfId="43327"/>
    <cellStyle name="Years2 3" xfId="43328"/>
    <cellStyle name="Years2 3 2" xfId="43329"/>
    <cellStyle name="Years2 3 2 2" xfId="43330"/>
    <cellStyle name="Years2 3 3" xfId="43331"/>
    <cellStyle name="Years2 3 3 2" xfId="43332"/>
    <cellStyle name="Years2 3 3 2 2" xfId="43333"/>
    <cellStyle name="Years2 3 3 3" xfId="43334"/>
    <cellStyle name="Years2 3 4" xfId="43335"/>
    <cellStyle name="Years2 4" xfId="43336"/>
    <cellStyle name="Years2 4 2" xfId="43337"/>
    <cellStyle name="Years2 5" xfId="43338"/>
    <cellStyle name="Years2 5 2" xfId="43339"/>
    <cellStyle name="Years2 5 2 2" xfId="43340"/>
    <cellStyle name="Years2 5 3" xfId="43341"/>
    <cellStyle name="Years2 6" xfId="43342"/>
    <cellStyle name="Years2 7" xfId="43343"/>
    <cellStyle name="Обычный_2++" xfId="43344"/>
    <cellStyle name="アクセント 1" xfId="43345"/>
    <cellStyle name="アクセント 2" xfId="43346"/>
    <cellStyle name="アクセント 3" xfId="43347"/>
    <cellStyle name="アクセント 4" xfId="43348"/>
    <cellStyle name="アクセント 5" xfId="43349"/>
    <cellStyle name="アクセント 6" xfId="43350"/>
    <cellStyle name="タイトル" xfId="43351"/>
    <cellStyle name="チェック セル" xfId="43352"/>
    <cellStyle name="どちらでもない" xfId="43353"/>
    <cellStyle name="ハイパーリンク_LIVE_DS_2007Q4_QTV_ PivotTables" xfId="43354"/>
    <cellStyle name="メモ" xfId="43355"/>
    <cellStyle name="リンク セル" xfId="43356"/>
    <cellStyle name="표준_New2Q04E_BrandForm_LCD Monitor_0812" xfId="43357"/>
    <cellStyle name="一般_DS_2006_Q4_Quarterly_LCD_TV_Value_Chain_Report_Revised" xfId="43358"/>
    <cellStyle name="中等" xfId="43359"/>
    <cellStyle name="備註" xfId="43360"/>
    <cellStyle name="入力" xfId="43361"/>
    <cellStyle name="出力" xfId="43362"/>
    <cellStyle name="合計" xfId="43363"/>
    <cellStyle name="壞" xfId="43364"/>
    <cellStyle name="好" xfId="43365"/>
    <cellStyle name="常规_05年7月重点企业主要产品产量" xfId="43366"/>
    <cellStyle name="悪い" xfId="43367"/>
    <cellStyle name="標準 2" xfId="43368"/>
    <cellStyle name="標準 3" xfId="43369"/>
    <cellStyle name="標準_2007Q3_DS_IndustrialDisplay_SurveyForm-FPDDistributor" xfId="43370"/>
    <cellStyle name="標題" xfId="43371"/>
    <cellStyle name="標題 1" xfId="43372"/>
    <cellStyle name="標題 2" xfId="43373"/>
    <cellStyle name="標題 3" xfId="43374"/>
    <cellStyle name="標題 4" xfId="43375"/>
    <cellStyle name="檢查儲存格" xfId="43376"/>
    <cellStyle name="良い" xfId="43377"/>
    <cellStyle name="見出し 1" xfId="43378"/>
    <cellStyle name="見出し 2" xfId="43379"/>
    <cellStyle name="見出し 3" xfId="43380"/>
    <cellStyle name="見出し 4" xfId="43381"/>
    <cellStyle name="計算" xfId="43382"/>
    <cellStyle name="計算方式" xfId="43383"/>
    <cellStyle name="說明文字" xfId="43384"/>
    <cellStyle name="説明文" xfId="43385"/>
    <cellStyle name="警告文" xfId="43386"/>
    <cellStyle name="警告文字" xfId="43387"/>
    <cellStyle name="輔色1" xfId="43388"/>
    <cellStyle name="輔色2" xfId="43389"/>
    <cellStyle name="輔色3" xfId="43390"/>
    <cellStyle name="輔色4" xfId="43391"/>
    <cellStyle name="輔色5" xfId="43392"/>
    <cellStyle name="輔色6" xfId="43393"/>
    <cellStyle name="輸入" xfId="43394"/>
    <cellStyle name="輸出" xfId="43395"/>
    <cellStyle name="連結的儲存格" xfId="43396"/>
    <cellStyle name="集計" xfId="43397"/>
  </cellStyles>
  <dxfs count="0"/>
  <tableStyles count="0" defaultTableStyle="TableStyleMedium2" defaultPivotStyle="PivotStyleLight16"/>
  <colors>
    <mruColors>
      <color rgb="FFFFC222"/>
      <color rgb="FF008265"/>
      <color rgb="FF78A22F"/>
      <color rgb="FF0079C1"/>
      <color rgb="FFF78F1E"/>
      <color rgb="FF6A2C91"/>
      <color rgb="FF78B62F"/>
      <color rgb="FFEE3224"/>
      <color rgb="FF9D8D85"/>
      <color rgb="FFE640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externalLink" Target="externalLinks/externalLink3.xml"/><Relationship Id="rId159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externalLink" Target="externalLinks/externalLink4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externalLink" Target="externalLinks/externalLink5.xml"/><Relationship Id="rId16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externalLink" Target="externalLinks/externalLink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112245143970809"/>
          <c:h val="0.81037884733861643"/>
        </c:manualLayout>
      </c:layout>
      <c:lineChart>
        <c:grouping val="standard"/>
        <c:varyColors val="0"/>
        <c:ser>
          <c:idx val="2"/>
          <c:order val="0"/>
          <c:tx>
            <c:strRef>
              <c:f>'CP1'!$L$8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'CP1'!$M$4:$AZ$4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'CP1'!$M$8:$AU$8</c:f>
              <c:numCache>
                <c:formatCode>0.0</c:formatCode>
                <c:ptCount val="35"/>
                <c:pt idx="0">
                  <c:v>28.540181000271883</c:v>
                </c:pt>
                <c:pt idx="1">
                  <c:v>19.761818840954827</c:v>
                </c:pt>
                <c:pt idx="2">
                  <c:v>25.258694617955499</c:v>
                </c:pt>
                <c:pt idx="3">
                  <c:v>29.645259278350952</c:v>
                </c:pt>
                <c:pt idx="4">
                  <c:v>48.10421770696685</c:v>
                </c:pt>
                <c:pt idx="5">
                  <c:v>48.503940537908022</c:v>
                </c:pt>
                <c:pt idx="6">
                  <c:v>34.376340733389945</c:v>
                </c:pt>
                <c:pt idx="7">
                  <c:v>64.328899950085315</c:v>
                </c:pt>
                <c:pt idx="8">
                  <c:v>33.682498292894635</c:v>
                </c:pt>
                <c:pt idx="9">
                  <c:v>44.722579158585113</c:v>
                </c:pt>
                <c:pt idx="10">
                  <c:v>58.321197173617726</c:v>
                </c:pt>
                <c:pt idx="11">
                  <c:v>60.729144414833172</c:v>
                </c:pt>
                <c:pt idx="12">
                  <c:v>68.4647202883056</c:v>
                </c:pt>
                <c:pt idx="13">
                  <c:v>50.2</c:v>
                </c:pt>
                <c:pt idx="14">
                  <c:v>42.66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'CP1'!$L$5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'CP1'!$M$4:$AZ$4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'CP1'!$M$5:$AZ$5</c:f>
              <c:numCache>
                <c:formatCode>0.0</c:formatCode>
                <c:ptCount val="40"/>
                <c:pt idx="14">
                  <c:v>42.66</c:v>
                </c:pt>
                <c:pt idx="15">
                  <c:v>50.9</c:v>
                </c:pt>
                <c:pt idx="16">
                  <c:v>53.8</c:v>
                </c:pt>
                <c:pt idx="17">
                  <c:v>55.3</c:v>
                </c:pt>
                <c:pt idx="18">
                  <c:v>57.9</c:v>
                </c:pt>
                <c:pt idx="19">
                  <c:v>60.5</c:v>
                </c:pt>
                <c:pt idx="20">
                  <c:v>63</c:v>
                </c:pt>
                <c:pt idx="21">
                  <c:v>65.5</c:v>
                </c:pt>
                <c:pt idx="22">
                  <c:v>68</c:v>
                </c:pt>
                <c:pt idx="23">
                  <c:v>70.5</c:v>
                </c:pt>
                <c:pt idx="24">
                  <c:v>73</c:v>
                </c:pt>
                <c:pt idx="25">
                  <c:v>74.400000000000006</c:v>
                </c:pt>
                <c:pt idx="26">
                  <c:v>75.8</c:v>
                </c:pt>
                <c:pt idx="27">
                  <c:v>77.2</c:v>
                </c:pt>
                <c:pt idx="28">
                  <c:v>78.599999999999994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'CP1'!$L$6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'CP1'!$M$4:$AZ$4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'CP1'!$M$6:$AZ$6</c:f>
              <c:numCache>
                <c:formatCode>0.0</c:formatCode>
                <c:ptCount val="40"/>
                <c:pt idx="14">
                  <c:v>42.66</c:v>
                </c:pt>
                <c:pt idx="15">
                  <c:v>40.909999999999997</c:v>
                </c:pt>
                <c:pt idx="16">
                  <c:v>41.96</c:v>
                </c:pt>
                <c:pt idx="17">
                  <c:v>42.99</c:v>
                </c:pt>
                <c:pt idx="18">
                  <c:v>44.2</c:v>
                </c:pt>
                <c:pt idx="19">
                  <c:v>45.4</c:v>
                </c:pt>
                <c:pt idx="20">
                  <c:v>46.76</c:v>
                </c:pt>
                <c:pt idx="21">
                  <c:v>48.63</c:v>
                </c:pt>
                <c:pt idx="22">
                  <c:v>50.02</c:v>
                </c:pt>
                <c:pt idx="23">
                  <c:v>51.36</c:v>
                </c:pt>
                <c:pt idx="24">
                  <c:v>52.98</c:v>
                </c:pt>
                <c:pt idx="25">
                  <c:v>54.77</c:v>
                </c:pt>
                <c:pt idx="26">
                  <c:v>55.62</c:v>
                </c:pt>
                <c:pt idx="27">
                  <c:v>56.01</c:v>
                </c:pt>
                <c:pt idx="28">
                  <c:v>56.63</c:v>
                </c:pt>
                <c:pt idx="29">
                  <c:v>56.73</c:v>
                </c:pt>
                <c:pt idx="30">
                  <c:v>56.87</c:v>
                </c:pt>
                <c:pt idx="31">
                  <c:v>56.99</c:v>
                </c:pt>
                <c:pt idx="32">
                  <c:v>57.15</c:v>
                </c:pt>
                <c:pt idx="33">
                  <c:v>57.4</c:v>
                </c:pt>
                <c:pt idx="34">
                  <c:v>57.89</c:v>
                </c:pt>
                <c:pt idx="35">
                  <c:v>58.32</c:v>
                </c:pt>
                <c:pt idx="36">
                  <c:v>58.72</c:v>
                </c:pt>
                <c:pt idx="37">
                  <c:v>59.1</c:v>
                </c:pt>
                <c:pt idx="38">
                  <c:v>59.47</c:v>
                </c:pt>
                <c:pt idx="39">
                  <c:v>59.82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'CP1'!$L$7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'CP1'!$M$4:$AZ$4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'CP1'!$M$7:$AZ$7</c:f>
              <c:numCache>
                <c:formatCode>0.0</c:formatCode>
                <c:ptCount val="40"/>
                <c:pt idx="14">
                  <c:v>42.66</c:v>
                </c:pt>
                <c:pt idx="15">
                  <c:v>34.36</c:v>
                </c:pt>
                <c:pt idx="16">
                  <c:v>35.25</c:v>
                </c:pt>
                <c:pt idx="17">
                  <c:v>36.11</c:v>
                </c:pt>
                <c:pt idx="18">
                  <c:v>37.130000000000003</c:v>
                </c:pt>
                <c:pt idx="19">
                  <c:v>37.299999999999997</c:v>
                </c:pt>
                <c:pt idx="20">
                  <c:v>38.700000000000003</c:v>
                </c:pt>
                <c:pt idx="21">
                  <c:v>40.200000000000003</c:v>
                </c:pt>
                <c:pt idx="22">
                  <c:v>41.8</c:v>
                </c:pt>
                <c:pt idx="23">
                  <c:v>43.5</c:v>
                </c:pt>
                <c:pt idx="24">
                  <c:v>46.1</c:v>
                </c:pt>
                <c:pt idx="25">
                  <c:v>46.6</c:v>
                </c:pt>
                <c:pt idx="26">
                  <c:v>47.2</c:v>
                </c:pt>
                <c:pt idx="27">
                  <c:v>47.9</c:v>
                </c:pt>
                <c:pt idx="28">
                  <c:v>48.7</c:v>
                </c:pt>
                <c:pt idx="29">
                  <c:v>49.7</c:v>
                </c:pt>
                <c:pt idx="30">
                  <c:v>49.8</c:v>
                </c:pt>
                <c:pt idx="31">
                  <c:v>49.8</c:v>
                </c:pt>
                <c:pt idx="32">
                  <c:v>49.8</c:v>
                </c:pt>
                <c:pt idx="33">
                  <c:v>49.8</c:v>
                </c:pt>
                <c:pt idx="34">
                  <c:v>49.8</c:v>
                </c:pt>
                <c:pt idx="35">
                  <c:v>49.8</c:v>
                </c:pt>
                <c:pt idx="36">
                  <c:v>49.8</c:v>
                </c:pt>
                <c:pt idx="37">
                  <c:v>49.8</c:v>
                </c:pt>
                <c:pt idx="38">
                  <c:v>49.8</c:v>
                </c:pt>
                <c:pt idx="39">
                  <c:v>49.8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36864"/>
        <c:axId val="57242752"/>
      </c:lineChart>
      <c:catAx>
        <c:axId val="5723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72427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7242752"/>
        <c:scaling>
          <c:orientation val="minMax"/>
        </c:scaling>
        <c:delete val="0"/>
        <c:axPos val="l"/>
        <c:majorGridlines/>
        <c:title>
          <c:tx>
            <c:strRef>
              <c:f>'CP1'!$M$3</c:f>
              <c:strCache>
                <c:ptCount val="1"/>
                <c:pt idx="0">
                  <c:v>Pence/therm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57236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26105936679304"/>
          <c:y val="0.54650478322710172"/>
          <c:w val="0.19176157070481667"/>
          <c:h val="0.318205754761573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6981224811933473"/>
          <c:h val="0.78131519923645909"/>
        </c:manualLayout>
      </c:layout>
      <c:lineChart>
        <c:grouping val="standard"/>
        <c:varyColors val="0"/>
        <c:ser>
          <c:idx val="1"/>
          <c:order val="0"/>
          <c:tx>
            <c:strRef>
              <c:f>'Fig 3.1.1'!$L$5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 3.1.1'!$M$4:$AV$4</c:f>
              <c:numCache>
                <c:formatCode>yyyy</c:formatCode>
                <c:ptCount val="3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</c:numCache>
            </c:numRef>
          </c:cat>
          <c:val>
            <c:numRef>
              <c:f>'Fig 3.1.1'!$M$5:$AV$5</c:f>
              <c:numCache>
                <c:formatCode>_-* #,##0_-;\-* #,##0_-;_-* "-"??_-;_-@_-</c:formatCode>
                <c:ptCount val="36"/>
                <c:pt idx="0">
                  <c:v>376.65699999999998</c:v>
                </c:pt>
                <c:pt idx="1">
                  <c:v>372.15899999999999</c:v>
                </c:pt>
                <c:pt idx="2">
                  <c:v>372.29899999999998</c:v>
                </c:pt>
                <c:pt idx="3">
                  <c:v>359.642</c:v>
                </c:pt>
                <c:pt idx="4">
                  <c:v>351.096</c:v>
                </c:pt>
                <c:pt idx="5">
                  <c:v>346.18900000000002</c:v>
                </c:pt>
                <c:pt idx="6">
                  <c:v>346.488</c:v>
                </c:pt>
                <c:pt idx="7">
                  <c:v>345.74</c:v>
                </c:pt>
                <c:pt idx="8">
                  <c:v>341.286</c:v>
                </c:pt>
                <c:pt idx="9">
                  <c:v>333.50200000000001</c:v>
                </c:pt>
                <c:pt idx="10">
                  <c:v>333.577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 3.1.1'!$L$6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3.1.1'!$M$4:$AV$4</c:f>
              <c:numCache>
                <c:formatCode>yyyy</c:formatCode>
                <c:ptCount val="3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</c:numCache>
            </c:numRef>
          </c:cat>
          <c:val>
            <c:numRef>
              <c:f>'Fig 3.1.1'!$M$6:$AV$6</c:f>
              <c:numCache>
                <c:formatCode>_-* #,##0_-;\-* #,##0_-;_-* "-"??_-;_-@_-</c:formatCode>
                <c:ptCount val="36"/>
                <c:pt idx="10">
                  <c:v>333.577</c:v>
                </c:pt>
                <c:pt idx="11">
                  <c:v>331.346</c:v>
                </c:pt>
                <c:pt idx="12">
                  <c:v>327.78699999999998</c:v>
                </c:pt>
                <c:pt idx="13">
                  <c:v>326.36799999999999</c:v>
                </c:pt>
                <c:pt idx="14">
                  <c:v>324.04500000000002</c:v>
                </c:pt>
                <c:pt idx="15">
                  <c:v>321.84300000000002</c:v>
                </c:pt>
                <c:pt idx="16">
                  <c:v>321.279</c:v>
                </c:pt>
                <c:pt idx="17">
                  <c:v>321.80599999999998</c:v>
                </c:pt>
                <c:pt idx="18">
                  <c:v>322.51600000000002</c:v>
                </c:pt>
                <c:pt idx="19">
                  <c:v>324.56099999999998</c:v>
                </c:pt>
                <c:pt idx="20">
                  <c:v>326.85500000000002</c:v>
                </c:pt>
                <c:pt idx="21">
                  <c:v>330.04300000000001</c:v>
                </c:pt>
                <c:pt idx="22">
                  <c:v>333.71800000000002</c:v>
                </c:pt>
                <c:pt idx="23">
                  <c:v>337.61500000000001</c:v>
                </c:pt>
                <c:pt idx="24">
                  <c:v>341.66800000000001</c:v>
                </c:pt>
                <c:pt idx="25">
                  <c:v>345.89299999999997</c:v>
                </c:pt>
                <c:pt idx="26">
                  <c:v>350.358</c:v>
                </c:pt>
                <c:pt idx="27">
                  <c:v>354.92899999999997</c:v>
                </c:pt>
                <c:pt idx="28">
                  <c:v>358.94600000000003</c:v>
                </c:pt>
                <c:pt idx="29">
                  <c:v>362.92399999999998</c:v>
                </c:pt>
                <c:pt idx="30">
                  <c:v>366.38799999999998</c:v>
                </c:pt>
                <c:pt idx="31">
                  <c:v>370.18900000000002</c:v>
                </c:pt>
                <c:pt idx="32">
                  <c:v>373.63499999999999</c:v>
                </c:pt>
                <c:pt idx="33">
                  <c:v>377.14600000000002</c:v>
                </c:pt>
                <c:pt idx="34">
                  <c:v>381.03399999999999</c:v>
                </c:pt>
                <c:pt idx="35">
                  <c:v>384.34199999999998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 3.1.1'!$L$7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3.1.1'!$M$4:$AV$4</c:f>
              <c:numCache>
                <c:formatCode>yyyy</c:formatCode>
                <c:ptCount val="3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</c:numCache>
            </c:numRef>
          </c:cat>
          <c:val>
            <c:numRef>
              <c:f>'Fig 3.1.1'!$M$7:$AV$7</c:f>
              <c:numCache>
                <c:formatCode>_-* #,##0_-;\-* #,##0_-;_-* "-"??_-;_-@_-</c:formatCode>
                <c:ptCount val="36"/>
                <c:pt idx="10">
                  <c:v>332.95600000000002</c:v>
                </c:pt>
                <c:pt idx="11">
                  <c:v>330.18200000000002</c:v>
                </c:pt>
                <c:pt idx="12">
                  <c:v>327.79599999999999</c:v>
                </c:pt>
                <c:pt idx="13">
                  <c:v>326.69900000000001</c:v>
                </c:pt>
                <c:pt idx="14">
                  <c:v>325.351</c:v>
                </c:pt>
                <c:pt idx="15">
                  <c:v>323.78500000000003</c:v>
                </c:pt>
                <c:pt idx="16">
                  <c:v>322.197</c:v>
                </c:pt>
                <c:pt idx="17">
                  <c:v>320.16199999999998</c:v>
                </c:pt>
                <c:pt idx="18">
                  <c:v>319.74900000000002</c:v>
                </c:pt>
                <c:pt idx="19">
                  <c:v>319.46300000000002</c:v>
                </c:pt>
                <c:pt idx="20">
                  <c:v>319.09800000000001</c:v>
                </c:pt>
                <c:pt idx="21">
                  <c:v>318.60599999999999</c:v>
                </c:pt>
                <c:pt idx="22">
                  <c:v>318.19299999999998</c:v>
                </c:pt>
                <c:pt idx="23">
                  <c:v>318.19200000000001</c:v>
                </c:pt>
                <c:pt idx="24">
                  <c:v>318.30700000000002</c:v>
                </c:pt>
                <c:pt idx="25">
                  <c:v>318.49400000000003</c:v>
                </c:pt>
                <c:pt idx="26">
                  <c:v>319.27800000000002</c:v>
                </c:pt>
                <c:pt idx="27">
                  <c:v>320.47300000000001</c:v>
                </c:pt>
                <c:pt idx="28">
                  <c:v>321.64999999999998</c:v>
                </c:pt>
                <c:pt idx="29">
                  <c:v>322.62599999999998</c:v>
                </c:pt>
                <c:pt idx="30">
                  <c:v>323.38</c:v>
                </c:pt>
                <c:pt idx="31">
                  <c:v>324.05</c:v>
                </c:pt>
                <c:pt idx="32">
                  <c:v>325.04300000000001</c:v>
                </c:pt>
                <c:pt idx="33">
                  <c:v>326.31299999999999</c:v>
                </c:pt>
                <c:pt idx="34">
                  <c:v>327.63299999999998</c:v>
                </c:pt>
                <c:pt idx="35">
                  <c:v>329.05700000000002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 3.1.1'!$L$8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3.1.1'!$M$4:$AV$4</c:f>
              <c:numCache>
                <c:formatCode>yyyy</c:formatCode>
                <c:ptCount val="3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</c:numCache>
            </c:numRef>
          </c:cat>
          <c:val>
            <c:numRef>
              <c:f>'Fig 3.1.1'!$M$8:$AV$8</c:f>
              <c:numCache>
                <c:formatCode>_-* #,##0_-;\-* #,##0_-;_-* "-"??_-;_-@_-</c:formatCode>
                <c:ptCount val="36"/>
                <c:pt idx="10">
                  <c:v>333.87200000000001</c:v>
                </c:pt>
                <c:pt idx="11">
                  <c:v>332.46699999999998</c:v>
                </c:pt>
                <c:pt idx="12">
                  <c:v>331.81200000000001</c:v>
                </c:pt>
                <c:pt idx="13">
                  <c:v>331.00200000000001</c:v>
                </c:pt>
                <c:pt idx="14">
                  <c:v>330.64400000000001</c:v>
                </c:pt>
                <c:pt idx="15">
                  <c:v>329.90100000000001</c:v>
                </c:pt>
                <c:pt idx="16">
                  <c:v>329.00299999999999</c:v>
                </c:pt>
                <c:pt idx="17">
                  <c:v>327.89299999999997</c:v>
                </c:pt>
                <c:pt idx="18">
                  <c:v>326.64699999999999</c:v>
                </c:pt>
                <c:pt idx="19">
                  <c:v>325.76</c:v>
                </c:pt>
                <c:pt idx="20">
                  <c:v>325.01600000000002</c:v>
                </c:pt>
                <c:pt idx="21">
                  <c:v>323.983</c:v>
                </c:pt>
                <c:pt idx="22">
                  <c:v>323.27199999999999</c:v>
                </c:pt>
                <c:pt idx="23">
                  <c:v>323.01299999999998</c:v>
                </c:pt>
                <c:pt idx="24">
                  <c:v>322.76499999999999</c:v>
                </c:pt>
                <c:pt idx="25">
                  <c:v>322.37700000000001</c:v>
                </c:pt>
                <c:pt idx="26">
                  <c:v>322.416</c:v>
                </c:pt>
                <c:pt idx="27">
                  <c:v>322.93</c:v>
                </c:pt>
                <c:pt idx="28">
                  <c:v>323.553</c:v>
                </c:pt>
                <c:pt idx="29">
                  <c:v>324.13</c:v>
                </c:pt>
                <c:pt idx="30">
                  <c:v>324.97500000000002</c:v>
                </c:pt>
                <c:pt idx="31">
                  <c:v>325.85899999999998</c:v>
                </c:pt>
                <c:pt idx="32">
                  <c:v>327.01100000000002</c:v>
                </c:pt>
                <c:pt idx="33">
                  <c:v>328.38200000000001</c:v>
                </c:pt>
                <c:pt idx="34">
                  <c:v>329.76600000000002</c:v>
                </c:pt>
                <c:pt idx="35">
                  <c:v>331.17700000000002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 3.1.1'!$L$9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 3.1.1'!$M$4:$AV$4</c:f>
              <c:numCache>
                <c:formatCode>yyyy</c:formatCode>
                <c:ptCount val="3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</c:numCache>
            </c:numRef>
          </c:cat>
          <c:val>
            <c:numRef>
              <c:f>'Fig 3.1.1'!$M$9:$AV$9</c:f>
              <c:numCache>
                <c:formatCode>_-* #,##0_-;\-* #,##0_-;_-* "-"??_-;_-@_-</c:formatCode>
                <c:ptCount val="36"/>
                <c:pt idx="10">
                  <c:v>334.24099999999999</c:v>
                </c:pt>
                <c:pt idx="11">
                  <c:v>332.517</c:v>
                </c:pt>
                <c:pt idx="12">
                  <c:v>329.90800000000002</c:v>
                </c:pt>
                <c:pt idx="13">
                  <c:v>327.29899999999998</c:v>
                </c:pt>
                <c:pt idx="14">
                  <c:v>326.08199999999999</c:v>
                </c:pt>
                <c:pt idx="15">
                  <c:v>326.02100000000002</c:v>
                </c:pt>
                <c:pt idx="16">
                  <c:v>326.05200000000002</c:v>
                </c:pt>
                <c:pt idx="17">
                  <c:v>324.20800000000003</c:v>
                </c:pt>
                <c:pt idx="18">
                  <c:v>324.101</c:v>
                </c:pt>
                <c:pt idx="19">
                  <c:v>324.19900000000001</c:v>
                </c:pt>
                <c:pt idx="20">
                  <c:v>324.488</c:v>
                </c:pt>
                <c:pt idx="21">
                  <c:v>324.92200000000003</c:v>
                </c:pt>
                <c:pt idx="22">
                  <c:v>325.887</c:v>
                </c:pt>
                <c:pt idx="23">
                  <c:v>327.30099999999999</c:v>
                </c:pt>
                <c:pt idx="24">
                  <c:v>329.05900000000003</c:v>
                </c:pt>
                <c:pt idx="25">
                  <c:v>330.80399999999997</c:v>
                </c:pt>
                <c:pt idx="26">
                  <c:v>333.01100000000002</c:v>
                </c:pt>
                <c:pt idx="27">
                  <c:v>335.56599999999997</c:v>
                </c:pt>
                <c:pt idx="28">
                  <c:v>337.86500000000001</c:v>
                </c:pt>
                <c:pt idx="29">
                  <c:v>339.88400000000001</c:v>
                </c:pt>
                <c:pt idx="30">
                  <c:v>341.80099999999999</c:v>
                </c:pt>
                <c:pt idx="31">
                  <c:v>343.69400000000002</c:v>
                </c:pt>
                <c:pt idx="32">
                  <c:v>345.91699999999997</c:v>
                </c:pt>
                <c:pt idx="33">
                  <c:v>348.11599999999999</c:v>
                </c:pt>
                <c:pt idx="34">
                  <c:v>350.15199999999999</c:v>
                </c:pt>
                <c:pt idx="35">
                  <c:v>352.24599999999998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91808"/>
        <c:axId val="172397696"/>
      </c:lineChart>
      <c:dateAx>
        <c:axId val="172391808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2397696"/>
        <c:crosses val="autoZero"/>
        <c:auto val="1"/>
        <c:lblOffset val="100"/>
        <c:baseTimeUnit val="years"/>
        <c:majorUnit val="5"/>
        <c:minorUnit val="1"/>
      </c:dateAx>
      <c:valAx>
        <c:axId val="172397696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6.1151210265383482E-3"/>
              <c:y val="0.3550363377873220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72391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'PS3'!$R$33</c:f>
              <c:strCache>
                <c:ptCount val="1"/>
                <c:pt idx="0">
                  <c:v>Battery Storage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'PS3'!$S$33:$AR$33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150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300</c:v>
                </c:pt>
                <c:pt idx="22">
                  <c:v>300</c:v>
                </c:pt>
                <c:pt idx="23">
                  <c:v>300</c:v>
                </c:pt>
                <c:pt idx="24">
                  <c:v>300</c:v>
                </c:pt>
                <c:pt idx="25">
                  <c:v>500</c:v>
                </c:pt>
              </c:numCache>
            </c:numRef>
          </c:val>
        </c:ser>
        <c:ser>
          <c:idx val="2"/>
          <c:order val="1"/>
          <c:tx>
            <c:strRef>
              <c:f>'PS3'!$R$34</c:f>
              <c:strCache>
                <c:ptCount val="1"/>
                <c:pt idx="0">
                  <c:v>Compressed Air Storage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'PS3'!$S$34:$AR$34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'PS3'!$R$35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'PS3'!$S$35:$AR$35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2744</c:v>
                </c:pt>
                <c:pt idx="3">
                  <c:v>2744</c:v>
                </c:pt>
                <c:pt idx="4">
                  <c:v>2744</c:v>
                </c:pt>
                <c:pt idx="5">
                  <c:v>2744</c:v>
                </c:pt>
                <c:pt idx="6">
                  <c:v>2744</c:v>
                </c:pt>
                <c:pt idx="7">
                  <c:v>2744</c:v>
                </c:pt>
                <c:pt idx="8">
                  <c:v>2744</c:v>
                </c:pt>
                <c:pt idx="9">
                  <c:v>2744</c:v>
                </c:pt>
                <c:pt idx="10">
                  <c:v>2744</c:v>
                </c:pt>
                <c:pt idx="11">
                  <c:v>2744</c:v>
                </c:pt>
                <c:pt idx="12">
                  <c:v>2744</c:v>
                </c:pt>
                <c:pt idx="13">
                  <c:v>2744</c:v>
                </c:pt>
                <c:pt idx="14">
                  <c:v>2744</c:v>
                </c:pt>
                <c:pt idx="15">
                  <c:v>2744</c:v>
                </c:pt>
                <c:pt idx="16">
                  <c:v>2744</c:v>
                </c:pt>
                <c:pt idx="17">
                  <c:v>3356</c:v>
                </c:pt>
                <c:pt idx="18">
                  <c:v>3356</c:v>
                </c:pt>
                <c:pt idx="19">
                  <c:v>3356</c:v>
                </c:pt>
                <c:pt idx="20">
                  <c:v>3356</c:v>
                </c:pt>
                <c:pt idx="21">
                  <c:v>3356</c:v>
                </c:pt>
                <c:pt idx="22">
                  <c:v>3356</c:v>
                </c:pt>
                <c:pt idx="23">
                  <c:v>3356</c:v>
                </c:pt>
                <c:pt idx="24">
                  <c:v>3356</c:v>
                </c:pt>
                <c:pt idx="25">
                  <c:v>3356</c:v>
                </c:pt>
              </c:numCache>
            </c:numRef>
          </c:val>
        </c:ser>
        <c:ser>
          <c:idx val="4"/>
          <c:order val="3"/>
          <c:tx>
            <c:strRef>
              <c:f>'PS3'!$R$36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'PS3'!$S$36:$AR$36</c:f>
              <c:numCache>
                <c:formatCode>_-* #,##0_-;\-* #,##0_-;_-* "-"??_-;_-@_-</c:formatCode>
                <c:ptCount val="26"/>
                <c:pt idx="0">
                  <c:v>2099</c:v>
                </c:pt>
                <c:pt idx="1">
                  <c:v>2099</c:v>
                </c:pt>
                <c:pt idx="2">
                  <c:v>2099</c:v>
                </c:pt>
                <c:pt idx="3">
                  <c:v>2099</c:v>
                </c:pt>
                <c:pt idx="4">
                  <c:v>2489</c:v>
                </c:pt>
                <c:pt idx="5">
                  <c:v>2489</c:v>
                </c:pt>
                <c:pt idx="6">
                  <c:v>2774</c:v>
                </c:pt>
                <c:pt idx="7">
                  <c:v>2774</c:v>
                </c:pt>
                <c:pt idx="8">
                  <c:v>2774</c:v>
                </c:pt>
                <c:pt idx="9">
                  <c:v>2774</c:v>
                </c:pt>
                <c:pt idx="10">
                  <c:v>2774</c:v>
                </c:pt>
                <c:pt idx="11">
                  <c:v>2774</c:v>
                </c:pt>
                <c:pt idx="12">
                  <c:v>2580</c:v>
                </c:pt>
                <c:pt idx="13">
                  <c:v>2580</c:v>
                </c:pt>
                <c:pt idx="14">
                  <c:v>2580</c:v>
                </c:pt>
                <c:pt idx="15">
                  <c:v>2580</c:v>
                </c:pt>
                <c:pt idx="16">
                  <c:v>2580</c:v>
                </c:pt>
                <c:pt idx="17">
                  <c:v>2580</c:v>
                </c:pt>
                <c:pt idx="18">
                  <c:v>2580</c:v>
                </c:pt>
                <c:pt idx="19">
                  <c:v>2580</c:v>
                </c:pt>
                <c:pt idx="20">
                  <c:v>2580</c:v>
                </c:pt>
                <c:pt idx="21">
                  <c:v>2580</c:v>
                </c:pt>
                <c:pt idx="22">
                  <c:v>2190</c:v>
                </c:pt>
                <c:pt idx="23">
                  <c:v>2190</c:v>
                </c:pt>
                <c:pt idx="24">
                  <c:v>2190</c:v>
                </c:pt>
                <c:pt idx="25">
                  <c:v>2190</c:v>
                </c:pt>
              </c:numCache>
            </c:numRef>
          </c:val>
        </c:ser>
        <c:ser>
          <c:idx val="5"/>
          <c:order val="4"/>
          <c:tx>
            <c:strRef>
              <c:f>'PS3'!$R$37</c:f>
              <c:strCache>
                <c:ptCount val="1"/>
                <c:pt idx="0">
                  <c:v>Biomass CHP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'PS3'!$S$37:$AR$37</c:f>
              <c:numCache>
                <c:formatCode>_-* #,##0_-;\-* #,##0_-;_-* "-"??_-;_-@_-</c:formatCode>
                <c:ptCount val="2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5"/>
          <c:tx>
            <c:strRef>
              <c:f>'PS3'!$R$38</c:f>
              <c:strCache>
                <c:ptCount val="1"/>
                <c:pt idx="0">
                  <c:v>CCS - Biomass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'PS3'!$S$38:$AR$38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7"/>
          <c:order val="6"/>
          <c:tx>
            <c:strRef>
              <c:f>'PS3'!$R$39</c:f>
              <c:strCache>
                <c:ptCount val="1"/>
                <c:pt idx="0">
                  <c:v>CCS - Gas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'PS3'!$S$39:$AR$39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8"/>
          <c:order val="7"/>
          <c:tx>
            <c:strRef>
              <c:f>'PS3'!$R$40</c:f>
              <c:strCache>
                <c:ptCount val="1"/>
                <c:pt idx="0">
                  <c:v>Gas CHP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'PS3'!$S$40:$AR$40</c:f>
              <c:numCache>
                <c:formatCode>_-* #,##0_-;\-* #,##0_-;_-* "-"??_-;_-@_-</c:formatCode>
                <c:ptCount val="26"/>
                <c:pt idx="0">
                  <c:v>1814</c:v>
                </c:pt>
                <c:pt idx="1">
                  <c:v>1814</c:v>
                </c:pt>
                <c:pt idx="2">
                  <c:v>1856</c:v>
                </c:pt>
                <c:pt idx="3">
                  <c:v>1856</c:v>
                </c:pt>
                <c:pt idx="4">
                  <c:v>1856</c:v>
                </c:pt>
                <c:pt idx="5">
                  <c:v>1941</c:v>
                </c:pt>
                <c:pt idx="6">
                  <c:v>1941</c:v>
                </c:pt>
                <c:pt idx="7">
                  <c:v>1941</c:v>
                </c:pt>
                <c:pt idx="8">
                  <c:v>1941</c:v>
                </c:pt>
                <c:pt idx="9">
                  <c:v>1941</c:v>
                </c:pt>
                <c:pt idx="10">
                  <c:v>1750</c:v>
                </c:pt>
                <c:pt idx="11">
                  <c:v>1592</c:v>
                </c:pt>
                <c:pt idx="12">
                  <c:v>1592</c:v>
                </c:pt>
                <c:pt idx="13">
                  <c:v>1592</c:v>
                </c:pt>
                <c:pt idx="14">
                  <c:v>233</c:v>
                </c:pt>
                <c:pt idx="15">
                  <c:v>233</c:v>
                </c:pt>
                <c:pt idx="16">
                  <c:v>233</c:v>
                </c:pt>
                <c:pt idx="17">
                  <c:v>233</c:v>
                </c:pt>
                <c:pt idx="18">
                  <c:v>233</c:v>
                </c:pt>
                <c:pt idx="19">
                  <c:v>233</c:v>
                </c:pt>
                <c:pt idx="20">
                  <c:v>221</c:v>
                </c:pt>
                <c:pt idx="21">
                  <c:v>221</c:v>
                </c:pt>
                <c:pt idx="22">
                  <c:v>221</c:v>
                </c:pt>
                <c:pt idx="23">
                  <c:v>221</c:v>
                </c:pt>
                <c:pt idx="24">
                  <c:v>221</c:v>
                </c:pt>
                <c:pt idx="25">
                  <c:v>221</c:v>
                </c:pt>
              </c:numCache>
            </c:numRef>
          </c:val>
        </c:ser>
        <c:ser>
          <c:idx val="9"/>
          <c:order val="8"/>
          <c:tx>
            <c:strRef>
              <c:f>'PS3'!$R$41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'PS3'!$S$41:$AR$41</c:f>
              <c:numCache>
                <c:formatCode>_-* #,##0_-;\-* #,##0_-;_-* "-"??_-;_-@_-</c:formatCode>
                <c:ptCount val="26"/>
                <c:pt idx="0">
                  <c:v>26905</c:v>
                </c:pt>
                <c:pt idx="1">
                  <c:v>28870</c:v>
                </c:pt>
                <c:pt idx="2">
                  <c:v>26720</c:v>
                </c:pt>
                <c:pt idx="3">
                  <c:v>26717</c:v>
                </c:pt>
                <c:pt idx="4">
                  <c:v>25662</c:v>
                </c:pt>
                <c:pt idx="5">
                  <c:v>25662</c:v>
                </c:pt>
                <c:pt idx="6">
                  <c:v>26534</c:v>
                </c:pt>
                <c:pt idx="7">
                  <c:v>28067</c:v>
                </c:pt>
                <c:pt idx="8">
                  <c:v>26778</c:v>
                </c:pt>
                <c:pt idx="9">
                  <c:v>27239</c:v>
                </c:pt>
                <c:pt idx="10">
                  <c:v>26790</c:v>
                </c:pt>
                <c:pt idx="11">
                  <c:v>27290</c:v>
                </c:pt>
                <c:pt idx="12">
                  <c:v>25965</c:v>
                </c:pt>
                <c:pt idx="13">
                  <c:v>25965</c:v>
                </c:pt>
                <c:pt idx="14">
                  <c:v>24690</c:v>
                </c:pt>
                <c:pt idx="15">
                  <c:v>24591</c:v>
                </c:pt>
                <c:pt idx="16">
                  <c:v>22447</c:v>
                </c:pt>
                <c:pt idx="17">
                  <c:v>21157</c:v>
                </c:pt>
                <c:pt idx="18">
                  <c:v>20752</c:v>
                </c:pt>
                <c:pt idx="19">
                  <c:v>20752</c:v>
                </c:pt>
                <c:pt idx="20">
                  <c:v>20517</c:v>
                </c:pt>
                <c:pt idx="21">
                  <c:v>20517</c:v>
                </c:pt>
                <c:pt idx="22">
                  <c:v>20517</c:v>
                </c:pt>
                <c:pt idx="23">
                  <c:v>20517</c:v>
                </c:pt>
                <c:pt idx="24">
                  <c:v>20517</c:v>
                </c:pt>
                <c:pt idx="25">
                  <c:v>20517</c:v>
                </c:pt>
              </c:numCache>
            </c:numRef>
          </c:val>
        </c:ser>
        <c:ser>
          <c:idx val="10"/>
          <c:order val="9"/>
          <c:tx>
            <c:strRef>
              <c:f>'PS3'!$R$42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'PS3'!$S$42:$AR$42</c:f>
              <c:numCache>
                <c:formatCode>_-* #,##0_-;\-* #,##0_-;_-* "-"??_-;_-@_-</c:formatCode>
                <c:ptCount val="2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356</c:v>
                </c:pt>
                <c:pt idx="7">
                  <c:v>356</c:v>
                </c:pt>
                <c:pt idx="8">
                  <c:v>655</c:v>
                </c:pt>
                <c:pt idx="9">
                  <c:v>655</c:v>
                </c:pt>
                <c:pt idx="10">
                  <c:v>655</c:v>
                </c:pt>
                <c:pt idx="11">
                  <c:v>655</c:v>
                </c:pt>
                <c:pt idx="12">
                  <c:v>623</c:v>
                </c:pt>
                <c:pt idx="13">
                  <c:v>623</c:v>
                </c:pt>
                <c:pt idx="14">
                  <c:v>623</c:v>
                </c:pt>
                <c:pt idx="15">
                  <c:v>623</c:v>
                </c:pt>
                <c:pt idx="16">
                  <c:v>623</c:v>
                </c:pt>
                <c:pt idx="17">
                  <c:v>623</c:v>
                </c:pt>
                <c:pt idx="18">
                  <c:v>623</c:v>
                </c:pt>
                <c:pt idx="19">
                  <c:v>623</c:v>
                </c:pt>
                <c:pt idx="20">
                  <c:v>623</c:v>
                </c:pt>
                <c:pt idx="21">
                  <c:v>623</c:v>
                </c:pt>
                <c:pt idx="22">
                  <c:v>623</c:v>
                </c:pt>
                <c:pt idx="23">
                  <c:v>623</c:v>
                </c:pt>
                <c:pt idx="24">
                  <c:v>623</c:v>
                </c:pt>
                <c:pt idx="25">
                  <c:v>623</c:v>
                </c:pt>
              </c:numCache>
            </c:numRef>
          </c:val>
        </c:ser>
        <c:ser>
          <c:idx val="11"/>
          <c:order val="10"/>
          <c:tx>
            <c:strRef>
              <c:f>'PS3'!$R$43</c:f>
              <c:strCache>
                <c:ptCount val="1"/>
                <c:pt idx="0">
                  <c:v>Other (Gas Oil / Gas Engines)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'PS3'!$S$43:$AR$43</c:f>
              <c:numCache>
                <c:formatCode>_-* #,##0_-;\-* #,##0_-;_-* "-"??_-;_-@_-</c:formatCode>
                <c:ptCount val="26"/>
                <c:pt idx="0">
                  <c:v>867</c:v>
                </c:pt>
                <c:pt idx="1">
                  <c:v>795</c:v>
                </c:pt>
                <c:pt idx="2">
                  <c:v>759</c:v>
                </c:pt>
                <c:pt idx="3">
                  <c:v>760</c:v>
                </c:pt>
                <c:pt idx="4">
                  <c:v>760</c:v>
                </c:pt>
                <c:pt idx="5">
                  <c:v>709</c:v>
                </c:pt>
                <c:pt idx="6">
                  <c:v>675</c:v>
                </c:pt>
                <c:pt idx="7">
                  <c:v>575</c:v>
                </c:pt>
                <c:pt idx="8">
                  <c:v>575</c:v>
                </c:pt>
                <c:pt idx="9">
                  <c:v>575</c:v>
                </c:pt>
                <c:pt idx="10">
                  <c:v>575</c:v>
                </c:pt>
                <c:pt idx="11">
                  <c:v>575</c:v>
                </c:pt>
                <c:pt idx="12">
                  <c:v>575</c:v>
                </c:pt>
                <c:pt idx="13">
                  <c:v>575</c:v>
                </c:pt>
                <c:pt idx="14">
                  <c:v>575</c:v>
                </c:pt>
                <c:pt idx="15">
                  <c:v>575</c:v>
                </c:pt>
                <c:pt idx="16">
                  <c:v>575</c:v>
                </c:pt>
                <c:pt idx="17">
                  <c:v>517</c:v>
                </c:pt>
                <c:pt idx="18">
                  <c:v>517</c:v>
                </c:pt>
                <c:pt idx="19">
                  <c:v>517</c:v>
                </c:pt>
                <c:pt idx="20">
                  <c:v>377</c:v>
                </c:pt>
                <c:pt idx="21">
                  <c:v>377</c:v>
                </c:pt>
                <c:pt idx="22">
                  <c:v>377</c:v>
                </c:pt>
                <c:pt idx="23">
                  <c:v>377</c:v>
                </c:pt>
                <c:pt idx="24">
                  <c:v>348</c:v>
                </c:pt>
                <c:pt idx="25">
                  <c:v>348</c:v>
                </c:pt>
              </c:numCache>
            </c:numRef>
          </c:val>
        </c:ser>
        <c:ser>
          <c:idx val="12"/>
          <c:order val="11"/>
          <c:tx>
            <c:strRef>
              <c:f>'PS3'!$R$44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'PS3'!$S$44:$AR$44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11831</c:v>
                </c:pt>
                <c:pt idx="2">
                  <c:v>10577</c:v>
                </c:pt>
                <c:pt idx="3">
                  <c:v>8399</c:v>
                </c:pt>
                <c:pt idx="4">
                  <c:v>6944</c:v>
                </c:pt>
                <c:pt idx="5">
                  <c:v>5904</c:v>
                </c:pt>
                <c:pt idx="6">
                  <c:v>1926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'PS3'!$R$45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'PS3'!$S$45:$AR$45</c:f>
              <c:numCache>
                <c:formatCode>_-* #,##0_-;\-* #,##0_-;_-* "-"??_-;_-@_-</c:formatCode>
                <c:ptCount val="26"/>
                <c:pt idx="0">
                  <c:v>1193</c:v>
                </c:pt>
                <c:pt idx="1">
                  <c:v>1193</c:v>
                </c:pt>
                <c:pt idx="2">
                  <c:v>1193</c:v>
                </c:pt>
                <c:pt idx="3">
                  <c:v>1193</c:v>
                </c:pt>
                <c:pt idx="4">
                  <c:v>1193</c:v>
                </c:pt>
                <c:pt idx="5">
                  <c:v>1193</c:v>
                </c:pt>
                <c:pt idx="6">
                  <c:v>1193</c:v>
                </c:pt>
                <c:pt idx="7">
                  <c:v>1193</c:v>
                </c:pt>
                <c:pt idx="8">
                  <c:v>1193</c:v>
                </c:pt>
                <c:pt idx="9">
                  <c:v>1193</c:v>
                </c:pt>
                <c:pt idx="10">
                  <c:v>1193</c:v>
                </c:pt>
                <c:pt idx="11">
                  <c:v>1193</c:v>
                </c:pt>
                <c:pt idx="12">
                  <c:v>1193</c:v>
                </c:pt>
                <c:pt idx="13">
                  <c:v>1221</c:v>
                </c:pt>
                <c:pt idx="14">
                  <c:v>1221</c:v>
                </c:pt>
                <c:pt idx="15">
                  <c:v>1221</c:v>
                </c:pt>
                <c:pt idx="16">
                  <c:v>1221</c:v>
                </c:pt>
                <c:pt idx="17">
                  <c:v>1221</c:v>
                </c:pt>
                <c:pt idx="18">
                  <c:v>1221</c:v>
                </c:pt>
                <c:pt idx="19">
                  <c:v>1221</c:v>
                </c:pt>
                <c:pt idx="20">
                  <c:v>1221</c:v>
                </c:pt>
                <c:pt idx="21">
                  <c:v>1221</c:v>
                </c:pt>
                <c:pt idx="22">
                  <c:v>1221</c:v>
                </c:pt>
                <c:pt idx="23">
                  <c:v>1221</c:v>
                </c:pt>
                <c:pt idx="24">
                  <c:v>1221</c:v>
                </c:pt>
                <c:pt idx="25">
                  <c:v>1221</c:v>
                </c:pt>
              </c:numCache>
            </c:numRef>
          </c:val>
        </c:ser>
        <c:ser>
          <c:idx val="14"/>
          <c:order val="13"/>
          <c:tx>
            <c:strRef>
              <c:f>'PS3'!$R$46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'PS3'!$S$46:$AR$46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4150</c:v>
                </c:pt>
                <c:pt idx="5">
                  <c:v>4150</c:v>
                </c:pt>
                <c:pt idx="6">
                  <c:v>5150</c:v>
                </c:pt>
                <c:pt idx="7">
                  <c:v>7555</c:v>
                </c:pt>
                <c:pt idx="8">
                  <c:v>9955</c:v>
                </c:pt>
                <c:pt idx="9">
                  <c:v>12055</c:v>
                </c:pt>
                <c:pt idx="10">
                  <c:v>13455</c:v>
                </c:pt>
                <c:pt idx="11">
                  <c:v>13455</c:v>
                </c:pt>
                <c:pt idx="12">
                  <c:v>13455</c:v>
                </c:pt>
                <c:pt idx="13">
                  <c:v>14855</c:v>
                </c:pt>
                <c:pt idx="14">
                  <c:v>14855</c:v>
                </c:pt>
                <c:pt idx="15">
                  <c:v>14855</c:v>
                </c:pt>
                <c:pt idx="16">
                  <c:v>14855</c:v>
                </c:pt>
                <c:pt idx="17">
                  <c:v>14855</c:v>
                </c:pt>
                <c:pt idx="18">
                  <c:v>14855</c:v>
                </c:pt>
                <c:pt idx="19">
                  <c:v>16055</c:v>
                </c:pt>
                <c:pt idx="20">
                  <c:v>16055</c:v>
                </c:pt>
                <c:pt idx="21">
                  <c:v>16055</c:v>
                </c:pt>
                <c:pt idx="22">
                  <c:v>16055</c:v>
                </c:pt>
                <c:pt idx="23">
                  <c:v>16055</c:v>
                </c:pt>
                <c:pt idx="24">
                  <c:v>16055</c:v>
                </c:pt>
                <c:pt idx="25">
                  <c:v>16055</c:v>
                </c:pt>
              </c:numCache>
            </c:numRef>
          </c:val>
        </c:ser>
        <c:ser>
          <c:idx val="15"/>
          <c:order val="14"/>
          <c:tx>
            <c:strRef>
              <c:f>'PS3'!$R$47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'PS3'!$S$47:$AR$47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355</c:v>
                </c:pt>
                <c:pt idx="10">
                  <c:v>365</c:v>
                </c:pt>
                <c:pt idx="11">
                  <c:v>441</c:v>
                </c:pt>
                <c:pt idx="12">
                  <c:v>584</c:v>
                </c:pt>
                <c:pt idx="13">
                  <c:v>667</c:v>
                </c:pt>
                <c:pt idx="14">
                  <c:v>707</c:v>
                </c:pt>
                <c:pt idx="15">
                  <c:v>707</c:v>
                </c:pt>
                <c:pt idx="16">
                  <c:v>1257</c:v>
                </c:pt>
                <c:pt idx="17">
                  <c:v>1757</c:v>
                </c:pt>
                <c:pt idx="18">
                  <c:v>2257</c:v>
                </c:pt>
                <c:pt idx="19">
                  <c:v>2257</c:v>
                </c:pt>
                <c:pt idx="20">
                  <c:v>2257</c:v>
                </c:pt>
                <c:pt idx="21">
                  <c:v>2257</c:v>
                </c:pt>
                <c:pt idx="22">
                  <c:v>2257</c:v>
                </c:pt>
                <c:pt idx="23">
                  <c:v>2257</c:v>
                </c:pt>
                <c:pt idx="24">
                  <c:v>2257</c:v>
                </c:pt>
                <c:pt idx="25">
                  <c:v>2257</c:v>
                </c:pt>
              </c:numCache>
            </c:numRef>
          </c:val>
        </c:ser>
        <c:ser>
          <c:idx val="16"/>
          <c:order val="15"/>
          <c:tx>
            <c:strRef>
              <c:f>'PS3'!$R$48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'PS3'!$S$48:$AR$48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8038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3512</c:v>
                </c:pt>
                <c:pt idx="12">
                  <c:v>4912</c:v>
                </c:pt>
                <c:pt idx="13">
                  <c:v>3832</c:v>
                </c:pt>
                <c:pt idx="14">
                  <c:v>5686</c:v>
                </c:pt>
                <c:pt idx="15">
                  <c:v>5686</c:v>
                </c:pt>
                <c:pt idx="16">
                  <c:v>7356</c:v>
                </c:pt>
                <c:pt idx="17">
                  <c:v>7356</c:v>
                </c:pt>
                <c:pt idx="18">
                  <c:v>7356</c:v>
                </c:pt>
                <c:pt idx="19">
                  <c:v>7356</c:v>
                </c:pt>
                <c:pt idx="20">
                  <c:v>7356</c:v>
                </c:pt>
                <c:pt idx="21">
                  <c:v>7356</c:v>
                </c:pt>
                <c:pt idx="22">
                  <c:v>7356</c:v>
                </c:pt>
                <c:pt idx="23">
                  <c:v>7356</c:v>
                </c:pt>
                <c:pt idx="24">
                  <c:v>7356</c:v>
                </c:pt>
                <c:pt idx="25">
                  <c:v>7356</c:v>
                </c:pt>
              </c:numCache>
            </c:numRef>
          </c:val>
        </c:ser>
        <c:ser>
          <c:idx val="17"/>
          <c:order val="16"/>
          <c:tx>
            <c:strRef>
              <c:f>'PS3'!$R$49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'PS3'!$S$49:$AR$49</c:f>
              <c:numCache>
                <c:formatCode>_-* #,##0_-;\-* #,##0_-;_-* "-"??_-;_-@_-</c:formatCode>
                <c:ptCount val="26"/>
                <c:pt idx="0">
                  <c:v>4335</c:v>
                </c:pt>
                <c:pt idx="1">
                  <c:v>4335</c:v>
                </c:pt>
                <c:pt idx="2">
                  <c:v>4935</c:v>
                </c:pt>
                <c:pt idx="3">
                  <c:v>6294</c:v>
                </c:pt>
                <c:pt idx="4">
                  <c:v>6954</c:v>
                </c:pt>
                <c:pt idx="5">
                  <c:v>7691</c:v>
                </c:pt>
                <c:pt idx="6">
                  <c:v>9276</c:v>
                </c:pt>
                <c:pt idx="7">
                  <c:v>11340</c:v>
                </c:pt>
                <c:pt idx="8">
                  <c:v>11984</c:v>
                </c:pt>
                <c:pt idx="9">
                  <c:v>14514</c:v>
                </c:pt>
                <c:pt idx="10">
                  <c:v>16496</c:v>
                </c:pt>
                <c:pt idx="11">
                  <c:v>17796</c:v>
                </c:pt>
                <c:pt idx="12">
                  <c:v>18546</c:v>
                </c:pt>
                <c:pt idx="13">
                  <c:v>19046</c:v>
                </c:pt>
                <c:pt idx="14">
                  <c:v>21046</c:v>
                </c:pt>
                <c:pt idx="15">
                  <c:v>21546</c:v>
                </c:pt>
                <c:pt idx="16">
                  <c:v>22046</c:v>
                </c:pt>
                <c:pt idx="17">
                  <c:v>22546</c:v>
                </c:pt>
                <c:pt idx="18">
                  <c:v>23046</c:v>
                </c:pt>
                <c:pt idx="19">
                  <c:v>23546</c:v>
                </c:pt>
                <c:pt idx="20">
                  <c:v>23546</c:v>
                </c:pt>
                <c:pt idx="21">
                  <c:v>23546</c:v>
                </c:pt>
                <c:pt idx="22">
                  <c:v>23546</c:v>
                </c:pt>
                <c:pt idx="23">
                  <c:v>23546</c:v>
                </c:pt>
                <c:pt idx="24">
                  <c:v>23546</c:v>
                </c:pt>
                <c:pt idx="25">
                  <c:v>23546</c:v>
                </c:pt>
              </c:numCache>
            </c:numRef>
          </c:val>
        </c:ser>
        <c:ser>
          <c:idx val="18"/>
          <c:order val="17"/>
          <c:tx>
            <c:strRef>
              <c:f>'PS3'!$R$50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'PS3'!$S$50:$AR$50</c:f>
              <c:numCache>
                <c:formatCode>_-* #,##0_-;\-* #,##0_-;_-* "-"??_-;_-@_-</c:formatCode>
                <c:ptCount val="26"/>
                <c:pt idx="0">
                  <c:v>4156</c:v>
                </c:pt>
                <c:pt idx="1">
                  <c:v>5396</c:v>
                </c:pt>
                <c:pt idx="2">
                  <c:v>5958</c:v>
                </c:pt>
                <c:pt idx="3">
                  <c:v>6764</c:v>
                </c:pt>
                <c:pt idx="4">
                  <c:v>6811</c:v>
                </c:pt>
                <c:pt idx="5">
                  <c:v>6811</c:v>
                </c:pt>
                <c:pt idx="6">
                  <c:v>6853</c:v>
                </c:pt>
                <c:pt idx="7">
                  <c:v>7662</c:v>
                </c:pt>
                <c:pt idx="8">
                  <c:v>8240</c:v>
                </c:pt>
                <c:pt idx="9">
                  <c:v>8859</c:v>
                </c:pt>
                <c:pt idx="10">
                  <c:v>9926</c:v>
                </c:pt>
                <c:pt idx="11">
                  <c:v>10307</c:v>
                </c:pt>
                <c:pt idx="12">
                  <c:v>10307</c:v>
                </c:pt>
                <c:pt idx="13">
                  <c:v>10361</c:v>
                </c:pt>
                <c:pt idx="14">
                  <c:v>10361</c:v>
                </c:pt>
                <c:pt idx="15">
                  <c:v>10361</c:v>
                </c:pt>
                <c:pt idx="16">
                  <c:v>10361</c:v>
                </c:pt>
                <c:pt idx="17">
                  <c:v>10361</c:v>
                </c:pt>
                <c:pt idx="18">
                  <c:v>10361</c:v>
                </c:pt>
                <c:pt idx="19">
                  <c:v>10361</c:v>
                </c:pt>
                <c:pt idx="20">
                  <c:v>10361</c:v>
                </c:pt>
                <c:pt idx="21">
                  <c:v>10361</c:v>
                </c:pt>
                <c:pt idx="22">
                  <c:v>10361</c:v>
                </c:pt>
                <c:pt idx="23">
                  <c:v>10361</c:v>
                </c:pt>
                <c:pt idx="24">
                  <c:v>10361</c:v>
                </c:pt>
                <c:pt idx="25">
                  <c:v>10361</c:v>
                </c:pt>
              </c:numCache>
            </c:numRef>
          </c:val>
        </c:ser>
        <c:ser>
          <c:idx val="19"/>
          <c:order val="18"/>
          <c:tx>
            <c:strRef>
              <c:f>'PS3'!$R$51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'PS3'!$S$32:$AR$32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'PS3'!$S$51:$AR$51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25</c:v>
                </c:pt>
                <c:pt idx="8">
                  <c:v>44</c:v>
                </c:pt>
                <c:pt idx="9">
                  <c:v>114</c:v>
                </c:pt>
                <c:pt idx="10">
                  <c:v>114</c:v>
                </c:pt>
                <c:pt idx="11">
                  <c:v>114</c:v>
                </c:pt>
                <c:pt idx="12">
                  <c:v>114</c:v>
                </c:pt>
                <c:pt idx="13">
                  <c:v>114</c:v>
                </c:pt>
                <c:pt idx="14">
                  <c:v>114</c:v>
                </c:pt>
                <c:pt idx="15">
                  <c:v>114</c:v>
                </c:pt>
                <c:pt idx="16">
                  <c:v>114</c:v>
                </c:pt>
                <c:pt idx="17">
                  <c:v>114</c:v>
                </c:pt>
                <c:pt idx="18">
                  <c:v>114</c:v>
                </c:pt>
                <c:pt idx="19">
                  <c:v>114</c:v>
                </c:pt>
                <c:pt idx="20">
                  <c:v>114</c:v>
                </c:pt>
                <c:pt idx="21">
                  <c:v>114</c:v>
                </c:pt>
                <c:pt idx="22">
                  <c:v>114</c:v>
                </c:pt>
                <c:pt idx="23">
                  <c:v>114</c:v>
                </c:pt>
                <c:pt idx="24">
                  <c:v>114</c:v>
                </c:pt>
                <c:pt idx="25">
                  <c:v>114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348096"/>
        <c:axId val="189366272"/>
      </c:areaChart>
      <c:catAx>
        <c:axId val="18934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9366272"/>
        <c:crosses val="autoZero"/>
        <c:auto val="1"/>
        <c:lblAlgn val="ctr"/>
        <c:lblOffset val="100"/>
        <c:tickLblSkip val="5"/>
        <c:noMultiLvlLbl val="0"/>
      </c:catAx>
      <c:valAx>
        <c:axId val="189366272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934809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'PS3'!$R$61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'PS3'!$S$61:$AR$61</c:f>
              <c:numCache>
                <c:formatCode>_-* #,##0_-;\-* #,##0_-;_-* "-"??_-;_-@_-</c:formatCode>
                <c:ptCount val="26"/>
                <c:pt idx="0">
                  <c:v>2294.0559245750001</c:v>
                </c:pt>
                <c:pt idx="1">
                  <c:v>2311.2730327023355</c:v>
                </c:pt>
                <c:pt idx="2">
                  <c:v>2381.2068145192907</c:v>
                </c:pt>
                <c:pt idx="3">
                  <c:v>2397.4165542418432</c:v>
                </c:pt>
                <c:pt idx="4">
                  <c:v>2412.8720739796336</c:v>
                </c:pt>
                <c:pt idx="5">
                  <c:v>2427.640450224068</c:v>
                </c:pt>
                <c:pt idx="6">
                  <c:v>2441.7801909723294</c:v>
                </c:pt>
                <c:pt idx="7">
                  <c:v>2362.3426357271956</c:v>
                </c:pt>
                <c:pt idx="8">
                  <c:v>2362.3426357271956</c:v>
                </c:pt>
                <c:pt idx="9">
                  <c:v>2362.3426357271956</c:v>
                </c:pt>
                <c:pt idx="10">
                  <c:v>2347.6426357271957</c:v>
                </c:pt>
                <c:pt idx="11">
                  <c:v>2347.6426357271957</c:v>
                </c:pt>
                <c:pt idx="12">
                  <c:v>2347.6426357271957</c:v>
                </c:pt>
                <c:pt idx="13">
                  <c:v>2347.6426357271957</c:v>
                </c:pt>
                <c:pt idx="14">
                  <c:v>2347.6426357271957</c:v>
                </c:pt>
                <c:pt idx="15">
                  <c:v>2347.6426357271957</c:v>
                </c:pt>
                <c:pt idx="16">
                  <c:v>2347.6426357271957</c:v>
                </c:pt>
                <c:pt idx="17">
                  <c:v>2347.6426357271957</c:v>
                </c:pt>
                <c:pt idx="18">
                  <c:v>2347.6426357271957</c:v>
                </c:pt>
                <c:pt idx="19">
                  <c:v>2347.6426357271957</c:v>
                </c:pt>
                <c:pt idx="20">
                  <c:v>2347.6426357271957</c:v>
                </c:pt>
                <c:pt idx="21">
                  <c:v>2347.6426357271957</c:v>
                </c:pt>
                <c:pt idx="22">
                  <c:v>2347.6426357271957</c:v>
                </c:pt>
                <c:pt idx="23">
                  <c:v>2347.6426357271957</c:v>
                </c:pt>
                <c:pt idx="24">
                  <c:v>2347.6426357271957</c:v>
                </c:pt>
                <c:pt idx="25">
                  <c:v>2347.6426357271957</c:v>
                </c:pt>
              </c:numCache>
            </c:numRef>
          </c:val>
        </c:ser>
        <c:ser>
          <c:idx val="2"/>
          <c:order val="1"/>
          <c:tx>
            <c:strRef>
              <c:f>'PS3'!$R$62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'PS3'!$S$62:$AR$62</c:f>
              <c:numCache>
                <c:formatCode>_-* #,##0_-;\-* #,##0_-;_-* "-"??_-;_-@_-</c:formatCode>
                <c:ptCount val="26"/>
                <c:pt idx="0">
                  <c:v>748.41584</c:v>
                </c:pt>
                <c:pt idx="1">
                  <c:v>797.14509134540094</c:v>
                </c:pt>
                <c:pt idx="2">
                  <c:v>841.38303827293589</c:v>
                </c:pt>
                <c:pt idx="3">
                  <c:v>972.92137246561185</c:v>
                </c:pt>
                <c:pt idx="4">
                  <c:v>1002.4495311426635</c:v>
                </c:pt>
                <c:pt idx="5">
                  <c:v>1030.8947400522934</c:v>
                </c:pt>
                <c:pt idx="6">
                  <c:v>1058.3552091093952</c:v>
                </c:pt>
                <c:pt idx="7">
                  <c:v>1195.9171878912148</c:v>
                </c:pt>
                <c:pt idx="8">
                  <c:v>1224.1286831205259</c:v>
                </c:pt>
                <c:pt idx="9">
                  <c:v>1255.4921809727589</c:v>
                </c:pt>
                <c:pt idx="10">
                  <c:v>1282.0747871861274</c:v>
                </c:pt>
                <c:pt idx="11">
                  <c:v>1334.9366193514318</c:v>
                </c:pt>
                <c:pt idx="12">
                  <c:v>1359.3312479844726</c:v>
                </c:pt>
                <c:pt idx="13">
                  <c:v>1382.5610530517636</c:v>
                </c:pt>
                <c:pt idx="14">
                  <c:v>1405.1722382174303</c:v>
                </c:pt>
                <c:pt idx="15">
                  <c:v>1463.2050432191957</c:v>
                </c:pt>
                <c:pt idx="16">
                  <c:v>1483.8371623768405</c:v>
                </c:pt>
                <c:pt idx="17">
                  <c:v>1503.9362640339587</c:v>
                </c:pt>
                <c:pt idx="18">
                  <c:v>1523.5331096208645</c:v>
                </c:pt>
                <c:pt idx="19">
                  <c:v>1577.9387250829768</c:v>
                </c:pt>
                <c:pt idx="20">
                  <c:v>1593.7681513804853</c:v>
                </c:pt>
                <c:pt idx="21">
                  <c:v>1608.6591262957616</c:v>
                </c:pt>
                <c:pt idx="22">
                  <c:v>1623.0828685898655</c:v>
                </c:pt>
                <c:pt idx="23">
                  <c:v>1634.955977400474</c:v>
                </c:pt>
                <c:pt idx="24">
                  <c:v>1639.6815422514812</c:v>
                </c:pt>
                <c:pt idx="25">
                  <c:v>1640.8747424901971</c:v>
                </c:pt>
              </c:numCache>
            </c:numRef>
          </c:val>
        </c:ser>
        <c:ser>
          <c:idx val="3"/>
          <c:order val="2"/>
          <c:tx>
            <c:strRef>
              <c:f>'PS3'!$R$63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'PS3'!$S$63:$AR$63</c:f>
              <c:numCache>
                <c:formatCode>_-* #,##0_-;\-* #,##0_-;_-* "-"??_-;_-@_-</c:formatCode>
                <c:ptCount val="26"/>
                <c:pt idx="0">
                  <c:v>640.29999999999995</c:v>
                </c:pt>
                <c:pt idx="1">
                  <c:v>688.1</c:v>
                </c:pt>
                <c:pt idx="2">
                  <c:v>688.1</c:v>
                </c:pt>
                <c:pt idx="3">
                  <c:v>688.1</c:v>
                </c:pt>
                <c:pt idx="4">
                  <c:v>688.1</c:v>
                </c:pt>
                <c:pt idx="5">
                  <c:v>688.1</c:v>
                </c:pt>
                <c:pt idx="6">
                  <c:v>688.1</c:v>
                </c:pt>
                <c:pt idx="7">
                  <c:v>688.1</c:v>
                </c:pt>
                <c:pt idx="8">
                  <c:v>850.1</c:v>
                </c:pt>
                <c:pt idx="9">
                  <c:v>850.1</c:v>
                </c:pt>
                <c:pt idx="10">
                  <c:v>850.1</c:v>
                </c:pt>
                <c:pt idx="11">
                  <c:v>850.1</c:v>
                </c:pt>
                <c:pt idx="12">
                  <c:v>850.1</c:v>
                </c:pt>
                <c:pt idx="13">
                  <c:v>850.1</c:v>
                </c:pt>
                <c:pt idx="14">
                  <c:v>850.1</c:v>
                </c:pt>
                <c:pt idx="15">
                  <c:v>850.1</c:v>
                </c:pt>
                <c:pt idx="16">
                  <c:v>905.1</c:v>
                </c:pt>
                <c:pt idx="17">
                  <c:v>905.1</c:v>
                </c:pt>
                <c:pt idx="18">
                  <c:v>905.1</c:v>
                </c:pt>
                <c:pt idx="19">
                  <c:v>905.1</c:v>
                </c:pt>
                <c:pt idx="20">
                  <c:v>905.1</c:v>
                </c:pt>
                <c:pt idx="21">
                  <c:v>905.1</c:v>
                </c:pt>
                <c:pt idx="22">
                  <c:v>905.1</c:v>
                </c:pt>
                <c:pt idx="23">
                  <c:v>905.1</c:v>
                </c:pt>
                <c:pt idx="24">
                  <c:v>905.1</c:v>
                </c:pt>
                <c:pt idx="25">
                  <c:v>905.1</c:v>
                </c:pt>
              </c:numCache>
            </c:numRef>
          </c:val>
        </c:ser>
        <c:ser>
          <c:idx val="4"/>
          <c:order val="3"/>
          <c:tx>
            <c:strRef>
              <c:f>'PS3'!$R$64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'PS3'!$S$64:$AR$64</c:f>
              <c:numCache>
                <c:formatCode>_-* #,##0_-;\-* #,##0_-;_-* "-"??_-;_-@_-</c:formatCode>
                <c:ptCount val="26"/>
                <c:pt idx="0">
                  <c:v>450.52100000000002</c:v>
                </c:pt>
                <c:pt idx="1">
                  <c:v>450.52100000000002</c:v>
                </c:pt>
                <c:pt idx="2">
                  <c:v>450.52100000000002</c:v>
                </c:pt>
                <c:pt idx="3">
                  <c:v>450.52100000000002</c:v>
                </c:pt>
                <c:pt idx="4">
                  <c:v>450.52100000000002</c:v>
                </c:pt>
                <c:pt idx="5">
                  <c:v>506.82100000000003</c:v>
                </c:pt>
                <c:pt idx="6">
                  <c:v>563.12099999999998</c:v>
                </c:pt>
                <c:pt idx="7">
                  <c:v>619.42099999999994</c:v>
                </c:pt>
                <c:pt idx="8">
                  <c:v>675.72099999999989</c:v>
                </c:pt>
                <c:pt idx="9">
                  <c:v>732.02099999999984</c:v>
                </c:pt>
                <c:pt idx="10">
                  <c:v>788.3209999999998</c:v>
                </c:pt>
                <c:pt idx="11">
                  <c:v>810.84099999999978</c:v>
                </c:pt>
                <c:pt idx="12">
                  <c:v>833.36099999999976</c:v>
                </c:pt>
                <c:pt idx="13">
                  <c:v>855.88099999999974</c:v>
                </c:pt>
                <c:pt idx="14">
                  <c:v>878.40099999999973</c:v>
                </c:pt>
                <c:pt idx="15">
                  <c:v>900.92099999999971</c:v>
                </c:pt>
                <c:pt idx="16">
                  <c:v>912.1809999999997</c:v>
                </c:pt>
                <c:pt idx="17">
                  <c:v>923.44099999999969</c:v>
                </c:pt>
                <c:pt idx="18">
                  <c:v>934.70099999999968</c:v>
                </c:pt>
                <c:pt idx="19">
                  <c:v>945.96099999999967</c:v>
                </c:pt>
                <c:pt idx="20">
                  <c:v>945.96099999999967</c:v>
                </c:pt>
                <c:pt idx="21">
                  <c:v>945.96099999999967</c:v>
                </c:pt>
                <c:pt idx="22">
                  <c:v>945.96099999999967</c:v>
                </c:pt>
                <c:pt idx="23">
                  <c:v>945.96099999999967</c:v>
                </c:pt>
                <c:pt idx="24">
                  <c:v>945.96099999999967</c:v>
                </c:pt>
                <c:pt idx="25">
                  <c:v>945.96099999999967</c:v>
                </c:pt>
              </c:numCache>
            </c:numRef>
          </c:val>
        </c:ser>
        <c:ser>
          <c:idx val="5"/>
          <c:order val="4"/>
          <c:tx>
            <c:strRef>
              <c:f>'PS3'!$R$65</c:f>
              <c:strCache>
                <c:ptCount val="1"/>
                <c:pt idx="0">
                  <c:v>Gas Reciprocating Engines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'PS3'!$S$65:$AR$65</c:f>
              <c:numCache>
                <c:formatCode>_-* #,##0_-;\-* #,##0_-;_-* "-"??_-;_-@_-</c:formatCode>
                <c:ptCount val="26"/>
                <c:pt idx="0">
                  <c:v>250.23199999999997</c:v>
                </c:pt>
                <c:pt idx="1">
                  <c:v>255.77049999999997</c:v>
                </c:pt>
                <c:pt idx="2">
                  <c:v>310.65745490310655</c:v>
                </c:pt>
                <c:pt idx="3">
                  <c:v>550.36709412795938</c:v>
                </c:pt>
                <c:pt idx="4">
                  <c:v>846.57783141494428</c:v>
                </c:pt>
                <c:pt idx="5">
                  <c:v>867.74227720031786</c:v>
                </c:pt>
                <c:pt idx="6">
                  <c:v>900.28261259532985</c:v>
                </c:pt>
                <c:pt idx="7">
                  <c:v>934.0432105676548</c:v>
                </c:pt>
                <c:pt idx="8">
                  <c:v>969.06983096394197</c:v>
                </c:pt>
                <c:pt idx="9">
                  <c:v>1017.5233225121391</c:v>
                </c:pt>
                <c:pt idx="10">
                  <c:v>1055.6804471063444</c:v>
                </c:pt>
                <c:pt idx="11">
                  <c:v>1095.2684638728324</c:v>
                </c:pt>
                <c:pt idx="12">
                  <c:v>1136.3410312680637</c:v>
                </c:pt>
                <c:pt idx="13">
                  <c:v>1178.9538199406163</c:v>
                </c:pt>
                <c:pt idx="14">
                  <c:v>1223.1645881883894</c:v>
                </c:pt>
                <c:pt idx="15">
                  <c:v>1253.743702893099</c:v>
                </c:pt>
                <c:pt idx="16">
                  <c:v>1285.0872954654265</c:v>
                </c:pt>
                <c:pt idx="17">
                  <c:v>1317.2144778520619</c:v>
                </c:pt>
                <c:pt idx="18">
                  <c:v>1350.1448397983634</c:v>
                </c:pt>
                <c:pt idx="19">
                  <c:v>1383.8984607933223</c:v>
                </c:pt>
                <c:pt idx="20">
                  <c:v>1401.1971915532388</c:v>
                </c:pt>
                <c:pt idx="21">
                  <c:v>1418.7121564476543</c:v>
                </c:pt>
                <c:pt idx="22">
                  <c:v>1436.4460584032499</c:v>
                </c:pt>
                <c:pt idx="23">
                  <c:v>1454.4016341332906</c:v>
                </c:pt>
                <c:pt idx="24">
                  <c:v>1472.5816545599566</c:v>
                </c:pt>
                <c:pt idx="25">
                  <c:v>1481.7852899009565</c:v>
                </c:pt>
              </c:numCache>
            </c:numRef>
          </c:val>
        </c:ser>
        <c:ser>
          <c:idx val="6"/>
          <c:order val="5"/>
          <c:tx>
            <c:strRef>
              <c:f>'PS3'!$R$66</c:f>
              <c:strCache>
                <c:ptCount val="1"/>
                <c:pt idx="0">
                  <c:v>Diesel Reciprocating Engines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'PS3'!$S$66:$AR$66</c:f>
              <c:numCache>
                <c:formatCode>_-* #,##0_-;\-* #,##0_-;_-* "-"??_-;_-@_-</c:formatCode>
                <c:ptCount val="26"/>
                <c:pt idx="0">
                  <c:v>437.89199999999994</c:v>
                </c:pt>
                <c:pt idx="1">
                  <c:v>468.87699999999995</c:v>
                </c:pt>
                <c:pt idx="2">
                  <c:v>592.81700000000001</c:v>
                </c:pt>
                <c:pt idx="3">
                  <c:v>1122.2695607751471</c:v>
                </c:pt>
                <c:pt idx="4">
                  <c:v>1488.0735234881622</c:v>
                </c:pt>
                <c:pt idx="5">
                  <c:v>1500.0313435850553</c:v>
                </c:pt>
                <c:pt idx="6">
                  <c:v>1556.282518969495</c:v>
                </c:pt>
                <c:pt idx="7">
                  <c:v>1614.6431134308511</c:v>
                </c:pt>
                <c:pt idx="8">
                  <c:v>1675.1922301845082</c:v>
                </c:pt>
                <c:pt idx="9">
                  <c:v>1738.0119388164273</c:v>
                </c:pt>
                <c:pt idx="10">
                  <c:v>1781.4622372868378</c:v>
                </c:pt>
                <c:pt idx="11">
                  <c:v>1825.9987932190086</c:v>
                </c:pt>
                <c:pt idx="12">
                  <c:v>1871.6487630494837</c:v>
                </c:pt>
                <c:pt idx="13">
                  <c:v>1918.4399821257207</c:v>
                </c:pt>
                <c:pt idx="14">
                  <c:v>1966.4009816788634</c:v>
                </c:pt>
                <c:pt idx="15">
                  <c:v>1990.9809939498491</c:v>
                </c:pt>
                <c:pt idx="16">
                  <c:v>2015.868256374222</c:v>
                </c:pt>
                <c:pt idx="17">
                  <c:v>2041.0666095788997</c:v>
                </c:pt>
                <c:pt idx="18">
                  <c:v>2066.5799421986358</c:v>
                </c:pt>
                <c:pt idx="19">
                  <c:v>2092.4121914761186</c:v>
                </c:pt>
                <c:pt idx="20">
                  <c:v>2105.4897676728447</c:v>
                </c:pt>
                <c:pt idx="21">
                  <c:v>2118.6490787207999</c:v>
                </c:pt>
                <c:pt idx="22">
                  <c:v>2131.8906354628052</c:v>
                </c:pt>
                <c:pt idx="23">
                  <c:v>2145.214951934448</c:v>
                </c:pt>
                <c:pt idx="24">
                  <c:v>2158.6225453840384</c:v>
                </c:pt>
                <c:pt idx="25">
                  <c:v>2164.0191017474986</c:v>
                </c:pt>
              </c:numCache>
            </c:numRef>
          </c:val>
        </c:ser>
        <c:ser>
          <c:idx val="7"/>
          <c:order val="6"/>
          <c:tx>
            <c:strRef>
              <c:f>'PS3'!$R$67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'PS3'!$S$67:$AR$67</c:f>
              <c:numCache>
                <c:formatCode>_-* #,##0_-;\-* #,##0_-;_-* "-"??_-;_-@_-</c:formatCode>
                <c:ptCount val="26"/>
                <c:pt idx="0">
                  <c:v>138.69999999999999</c:v>
                </c:pt>
                <c:pt idx="1">
                  <c:v>138.69999999999999</c:v>
                </c:pt>
                <c:pt idx="2">
                  <c:v>138.69999999999999</c:v>
                </c:pt>
                <c:pt idx="3">
                  <c:v>138.69999999999999</c:v>
                </c:pt>
                <c:pt idx="4">
                  <c:v>138.69999999999999</c:v>
                </c:pt>
                <c:pt idx="5">
                  <c:v>138.69999999999999</c:v>
                </c:pt>
                <c:pt idx="6">
                  <c:v>138.69999999999999</c:v>
                </c:pt>
                <c:pt idx="7">
                  <c:v>138.69999999999999</c:v>
                </c:pt>
                <c:pt idx="8">
                  <c:v>138.69999999999999</c:v>
                </c:pt>
                <c:pt idx="9">
                  <c:v>138.69999999999999</c:v>
                </c:pt>
                <c:pt idx="10">
                  <c:v>124.49999999999999</c:v>
                </c:pt>
                <c:pt idx="11">
                  <c:v>124.49999999999999</c:v>
                </c:pt>
                <c:pt idx="12">
                  <c:v>124.49999999999999</c:v>
                </c:pt>
                <c:pt idx="13">
                  <c:v>124.49999999999999</c:v>
                </c:pt>
                <c:pt idx="14">
                  <c:v>124.49999999999999</c:v>
                </c:pt>
                <c:pt idx="15">
                  <c:v>124.49999999999999</c:v>
                </c:pt>
                <c:pt idx="16">
                  <c:v>124.49999999999999</c:v>
                </c:pt>
                <c:pt idx="17">
                  <c:v>124.49999999999999</c:v>
                </c:pt>
                <c:pt idx="18">
                  <c:v>124.49999999999999</c:v>
                </c:pt>
                <c:pt idx="19">
                  <c:v>124.49999999999999</c:v>
                </c:pt>
                <c:pt idx="20">
                  <c:v>124.49999999999999</c:v>
                </c:pt>
                <c:pt idx="21">
                  <c:v>124.49999999999999</c:v>
                </c:pt>
                <c:pt idx="22">
                  <c:v>124.49999999999999</c:v>
                </c:pt>
                <c:pt idx="23">
                  <c:v>124.49999999999999</c:v>
                </c:pt>
                <c:pt idx="24">
                  <c:v>124.49999999999999</c:v>
                </c:pt>
                <c:pt idx="25">
                  <c:v>124.49999999999999</c:v>
                </c:pt>
              </c:numCache>
            </c:numRef>
          </c:val>
        </c:ser>
        <c:ser>
          <c:idx val="8"/>
          <c:order val="7"/>
          <c:tx>
            <c:strRef>
              <c:f>'PS3'!$R$68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'PS3'!$S$68:$AR$68</c:f>
              <c:numCache>
                <c:formatCode>_-* #,##0_-;\-* #,##0_-;_-* "-"??_-;_-@_-</c:formatCode>
                <c:ptCount val="26"/>
                <c:pt idx="0">
                  <c:v>2008.1913</c:v>
                </c:pt>
                <c:pt idx="1">
                  <c:v>2047.2471942079526</c:v>
                </c:pt>
                <c:pt idx="2">
                  <c:v>2103.6323839866209</c:v>
                </c:pt>
                <c:pt idx="3">
                  <c:v>2165.3500164092611</c:v>
                </c:pt>
                <c:pt idx="4">
                  <c:v>2198.1138700662991</c:v>
                </c:pt>
                <c:pt idx="5">
                  <c:v>2212.7571517020006</c:v>
                </c:pt>
                <c:pt idx="6">
                  <c:v>2226.6467224731905</c:v>
                </c:pt>
                <c:pt idx="7">
                  <c:v>2317.0427706318083</c:v>
                </c:pt>
                <c:pt idx="8">
                  <c:v>2331.6008146407394</c:v>
                </c:pt>
                <c:pt idx="9">
                  <c:v>2347.3551773567387</c:v>
                </c:pt>
                <c:pt idx="10">
                  <c:v>2364.5883428830666</c:v>
                </c:pt>
                <c:pt idx="11">
                  <c:v>2384.2070882663484</c:v>
                </c:pt>
                <c:pt idx="12">
                  <c:v>2392.6065267860777</c:v>
                </c:pt>
                <c:pt idx="13">
                  <c:v>2408.6170997887675</c:v>
                </c:pt>
                <c:pt idx="14">
                  <c:v>2433.1497312952088</c:v>
                </c:pt>
                <c:pt idx="15">
                  <c:v>2480.4186840154262</c:v>
                </c:pt>
                <c:pt idx="16">
                  <c:v>2536.0062945009436</c:v>
                </c:pt>
                <c:pt idx="17">
                  <c:v>2567.1191524374276</c:v>
                </c:pt>
                <c:pt idx="18">
                  <c:v>2591.7646074447271</c:v>
                </c:pt>
                <c:pt idx="19">
                  <c:v>2622.4850538713231</c:v>
                </c:pt>
                <c:pt idx="20">
                  <c:v>2640.5520879304358</c:v>
                </c:pt>
                <c:pt idx="21">
                  <c:v>2638.0912616133178</c:v>
                </c:pt>
                <c:pt idx="22">
                  <c:v>2623.9630142581627</c:v>
                </c:pt>
                <c:pt idx="23">
                  <c:v>2608.1526708407637</c:v>
                </c:pt>
                <c:pt idx="24">
                  <c:v>2585.122972402065</c:v>
                </c:pt>
                <c:pt idx="25">
                  <c:v>2552.8700977382023</c:v>
                </c:pt>
              </c:numCache>
            </c:numRef>
          </c:val>
        </c:ser>
        <c:ser>
          <c:idx val="9"/>
          <c:order val="8"/>
          <c:tx>
            <c:strRef>
              <c:f>'PS3'!$R$69</c:f>
              <c:strCache>
                <c:ptCount val="1"/>
                <c:pt idx="0">
                  <c:v>Tidal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'PS3'!$S$69:$AR$69</c:f>
              <c:numCache>
                <c:formatCode>_-* #,##0_-;\-* #,##0_-;_-* "-"??_-;_-@_-</c:formatCode>
                <c:ptCount val="26"/>
                <c:pt idx="0">
                  <c:v>4</c:v>
                </c:pt>
                <c:pt idx="1">
                  <c:v>10.5</c:v>
                </c:pt>
                <c:pt idx="2">
                  <c:v>10.5</c:v>
                </c:pt>
                <c:pt idx="3">
                  <c:v>10.5</c:v>
                </c:pt>
                <c:pt idx="4">
                  <c:v>11</c:v>
                </c:pt>
                <c:pt idx="5">
                  <c:v>12.2</c:v>
                </c:pt>
                <c:pt idx="6">
                  <c:v>22.2</c:v>
                </c:pt>
                <c:pt idx="7">
                  <c:v>32.200000000000003</c:v>
                </c:pt>
                <c:pt idx="8">
                  <c:v>42.2</c:v>
                </c:pt>
                <c:pt idx="9">
                  <c:v>52.2</c:v>
                </c:pt>
                <c:pt idx="10">
                  <c:v>73.2</c:v>
                </c:pt>
                <c:pt idx="11">
                  <c:v>83.2</c:v>
                </c:pt>
                <c:pt idx="12">
                  <c:v>103.2</c:v>
                </c:pt>
                <c:pt idx="13">
                  <c:v>113.2</c:v>
                </c:pt>
                <c:pt idx="14">
                  <c:v>123.2</c:v>
                </c:pt>
                <c:pt idx="15">
                  <c:v>143.19999999999999</c:v>
                </c:pt>
                <c:pt idx="16">
                  <c:v>153.19999999999999</c:v>
                </c:pt>
                <c:pt idx="17">
                  <c:v>173.2</c:v>
                </c:pt>
                <c:pt idx="18">
                  <c:v>183.2</c:v>
                </c:pt>
                <c:pt idx="19">
                  <c:v>193.2</c:v>
                </c:pt>
                <c:pt idx="20">
                  <c:v>193.2</c:v>
                </c:pt>
                <c:pt idx="21">
                  <c:v>193.2</c:v>
                </c:pt>
                <c:pt idx="22">
                  <c:v>193.2</c:v>
                </c:pt>
                <c:pt idx="23">
                  <c:v>193.2</c:v>
                </c:pt>
                <c:pt idx="24">
                  <c:v>193.2</c:v>
                </c:pt>
                <c:pt idx="25">
                  <c:v>193.2</c:v>
                </c:pt>
              </c:numCache>
            </c:numRef>
          </c:val>
        </c:ser>
        <c:ser>
          <c:idx val="10"/>
          <c:order val="9"/>
          <c:tx>
            <c:strRef>
              <c:f>'PS3'!$R$70</c:f>
              <c:strCache>
                <c:ptCount val="1"/>
                <c:pt idx="0">
                  <c:v>Wave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'PS3'!$S$70:$AR$70</c:f>
              <c:numCache>
                <c:formatCode>_-* #,##0_-;\-* #,##0_-;_-* "-"??_-;_-@_-</c:formatCode>
                <c:ptCount val="26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37</c:v>
                </c:pt>
                <c:pt idx="25">
                  <c:v>37</c:v>
                </c:pt>
              </c:numCache>
            </c:numRef>
          </c:val>
        </c:ser>
        <c:ser>
          <c:idx val="11"/>
          <c:order val="10"/>
          <c:tx>
            <c:strRef>
              <c:f>'PS3'!$R$71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'PS3'!$S$71:$AR$71</c:f>
              <c:numCache>
                <c:formatCode>_-* #,##0_-;\-* #,##0_-;_-* "-"??_-;_-@_-</c:formatCode>
                <c:ptCount val="26"/>
                <c:pt idx="0">
                  <c:v>332.34000000000003</c:v>
                </c:pt>
                <c:pt idx="1">
                  <c:v>332.34000000000003</c:v>
                </c:pt>
                <c:pt idx="2">
                  <c:v>332.34000000000003</c:v>
                </c:pt>
                <c:pt idx="3">
                  <c:v>332.34000000000003</c:v>
                </c:pt>
                <c:pt idx="4">
                  <c:v>332.34000000000003</c:v>
                </c:pt>
                <c:pt idx="5">
                  <c:v>332.34000000000003</c:v>
                </c:pt>
                <c:pt idx="6">
                  <c:v>332.34000000000003</c:v>
                </c:pt>
                <c:pt idx="7">
                  <c:v>332.34000000000003</c:v>
                </c:pt>
                <c:pt idx="8">
                  <c:v>332.34000000000003</c:v>
                </c:pt>
                <c:pt idx="9">
                  <c:v>332.34000000000003</c:v>
                </c:pt>
                <c:pt idx="10">
                  <c:v>332.34000000000003</c:v>
                </c:pt>
                <c:pt idx="11">
                  <c:v>332.34000000000003</c:v>
                </c:pt>
                <c:pt idx="12">
                  <c:v>332.34000000000003</c:v>
                </c:pt>
                <c:pt idx="13">
                  <c:v>332.34000000000003</c:v>
                </c:pt>
                <c:pt idx="14">
                  <c:v>332.34000000000003</c:v>
                </c:pt>
                <c:pt idx="15">
                  <c:v>332.34000000000003</c:v>
                </c:pt>
                <c:pt idx="16">
                  <c:v>332.34000000000003</c:v>
                </c:pt>
                <c:pt idx="17">
                  <c:v>332.34000000000003</c:v>
                </c:pt>
                <c:pt idx="18">
                  <c:v>332.34000000000003</c:v>
                </c:pt>
                <c:pt idx="19">
                  <c:v>332.34000000000003</c:v>
                </c:pt>
                <c:pt idx="20">
                  <c:v>332.34000000000003</c:v>
                </c:pt>
                <c:pt idx="21">
                  <c:v>332.34000000000003</c:v>
                </c:pt>
                <c:pt idx="22">
                  <c:v>332.34000000000003</c:v>
                </c:pt>
                <c:pt idx="23">
                  <c:v>332.34000000000003</c:v>
                </c:pt>
                <c:pt idx="24">
                  <c:v>332.34000000000003</c:v>
                </c:pt>
                <c:pt idx="25">
                  <c:v>332.34000000000003</c:v>
                </c:pt>
              </c:numCache>
            </c:numRef>
          </c:val>
        </c:ser>
        <c:ser>
          <c:idx val="12"/>
          <c:order val="11"/>
          <c:tx>
            <c:strRef>
              <c:f>'PS3'!$R$72</c:f>
              <c:strCache>
                <c:ptCount val="1"/>
                <c:pt idx="0">
                  <c:v>Liquid Air Storage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'PS3'!$S$72:$AR$72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'PS3'!$R$73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'PS3'!$S$73:$AR$73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4"/>
          <c:order val="13"/>
          <c:tx>
            <c:strRef>
              <c:f>'PS3'!$R$74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'PS3'!$S$74:$AR$74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220</c:v>
                </c:pt>
                <c:pt idx="6">
                  <c:v>220</c:v>
                </c:pt>
                <c:pt idx="7">
                  <c:v>220</c:v>
                </c:pt>
                <c:pt idx="8">
                  <c:v>220</c:v>
                </c:pt>
                <c:pt idx="9">
                  <c:v>220</c:v>
                </c:pt>
                <c:pt idx="10">
                  <c:v>100.00000000000003</c:v>
                </c:pt>
                <c:pt idx="11">
                  <c:v>60</c:v>
                </c:pt>
                <c:pt idx="12">
                  <c:v>10.000000000000009</c:v>
                </c:pt>
                <c:pt idx="13">
                  <c:v>70</c:v>
                </c:pt>
                <c:pt idx="14">
                  <c:v>149.99999999999997</c:v>
                </c:pt>
                <c:pt idx="15">
                  <c:v>130</c:v>
                </c:pt>
                <c:pt idx="16">
                  <c:v>109.99999999999999</c:v>
                </c:pt>
                <c:pt idx="17">
                  <c:v>100.00000000000009</c:v>
                </c:pt>
                <c:pt idx="18">
                  <c:v>90.000000000000085</c:v>
                </c:pt>
                <c:pt idx="19">
                  <c:v>60.000000000000057</c:v>
                </c:pt>
                <c:pt idx="20">
                  <c:v>149.99999999999991</c:v>
                </c:pt>
                <c:pt idx="21">
                  <c:v>109.99999999999987</c:v>
                </c:pt>
                <c:pt idx="22">
                  <c:v>99.999999999999872</c:v>
                </c:pt>
                <c:pt idx="23">
                  <c:v>199.99999999999994</c:v>
                </c:pt>
                <c:pt idx="24">
                  <c:v>159.99999999999969</c:v>
                </c:pt>
                <c:pt idx="25">
                  <c:v>149.99999999999991</c:v>
                </c:pt>
              </c:numCache>
            </c:numRef>
          </c:val>
        </c:ser>
        <c:ser>
          <c:idx val="15"/>
          <c:order val="14"/>
          <c:tx>
            <c:strRef>
              <c:f>'PS3'!$R$75</c:f>
              <c:strCache>
                <c:ptCount val="1"/>
                <c:pt idx="0">
                  <c:v>Battery associated with solar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'PS3'!$S$75:$AR$75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300</c:v>
                </c:pt>
                <c:pt idx="11">
                  <c:v>340</c:v>
                </c:pt>
                <c:pt idx="12">
                  <c:v>390</c:v>
                </c:pt>
                <c:pt idx="13">
                  <c:v>430</c:v>
                </c:pt>
                <c:pt idx="14">
                  <c:v>450</c:v>
                </c:pt>
                <c:pt idx="15">
                  <c:v>470</c:v>
                </c:pt>
                <c:pt idx="16">
                  <c:v>490</c:v>
                </c:pt>
                <c:pt idx="17">
                  <c:v>1000</c:v>
                </c:pt>
                <c:pt idx="18">
                  <c:v>1010</c:v>
                </c:pt>
                <c:pt idx="19">
                  <c:v>1040</c:v>
                </c:pt>
                <c:pt idx="20">
                  <c:v>1050</c:v>
                </c:pt>
                <c:pt idx="21">
                  <c:v>1590</c:v>
                </c:pt>
                <c:pt idx="22">
                  <c:v>1600</c:v>
                </c:pt>
                <c:pt idx="23">
                  <c:v>1600</c:v>
                </c:pt>
                <c:pt idx="24">
                  <c:v>2140</c:v>
                </c:pt>
                <c:pt idx="25">
                  <c:v>2150</c:v>
                </c:pt>
              </c:numCache>
            </c:numRef>
          </c:val>
        </c:ser>
        <c:ser>
          <c:idx val="16"/>
          <c:order val="15"/>
          <c:tx>
            <c:strRef>
              <c:f>'PS3'!$R$76</c:f>
              <c:strCache>
                <c:ptCount val="1"/>
                <c:pt idx="0">
                  <c:v>Biomass - Co Firing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'PS3'!$S$76:$AR$76</c:f>
              <c:numCache>
                <c:formatCode>_-* #,##0_-;\-* #,##0_-;_-* "-"??_-;_-@_-</c:formatCode>
                <c:ptCount val="26"/>
                <c:pt idx="0">
                  <c:v>39.25</c:v>
                </c:pt>
                <c:pt idx="1">
                  <c:v>39.25</c:v>
                </c:pt>
                <c:pt idx="2">
                  <c:v>39.25</c:v>
                </c:pt>
                <c:pt idx="3">
                  <c:v>39.25</c:v>
                </c:pt>
                <c:pt idx="4">
                  <c:v>39.25</c:v>
                </c:pt>
                <c:pt idx="5">
                  <c:v>39.25</c:v>
                </c:pt>
                <c:pt idx="6">
                  <c:v>39.25</c:v>
                </c:pt>
                <c:pt idx="7">
                  <c:v>39.25</c:v>
                </c:pt>
                <c:pt idx="8">
                  <c:v>39.25</c:v>
                </c:pt>
                <c:pt idx="9">
                  <c:v>39.25</c:v>
                </c:pt>
                <c:pt idx="10">
                  <c:v>39.25</c:v>
                </c:pt>
                <c:pt idx="11">
                  <c:v>39.25</c:v>
                </c:pt>
                <c:pt idx="12">
                  <c:v>39.25</c:v>
                </c:pt>
                <c:pt idx="13">
                  <c:v>39.25</c:v>
                </c:pt>
                <c:pt idx="14">
                  <c:v>39.25</c:v>
                </c:pt>
                <c:pt idx="15">
                  <c:v>39.25</c:v>
                </c:pt>
                <c:pt idx="16">
                  <c:v>39.25</c:v>
                </c:pt>
                <c:pt idx="17">
                  <c:v>39.25</c:v>
                </c:pt>
                <c:pt idx="18">
                  <c:v>39.25</c:v>
                </c:pt>
                <c:pt idx="19">
                  <c:v>39.25</c:v>
                </c:pt>
                <c:pt idx="20">
                  <c:v>39.25</c:v>
                </c:pt>
                <c:pt idx="21">
                  <c:v>39.25</c:v>
                </c:pt>
                <c:pt idx="22">
                  <c:v>39.25</c:v>
                </c:pt>
                <c:pt idx="23">
                  <c:v>39.25</c:v>
                </c:pt>
                <c:pt idx="24">
                  <c:v>39.25</c:v>
                </c:pt>
                <c:pt idx="25">
                  <c:v>39.25</c:v>
                </c:pt>
              </c:numCache>
            </c:numRef>
          </c:val>
        </c:ser>
        <c:ser>
          <c:idx val="17"/>
          <c:order val="16"/>
          <c:tx>
            <c:strRef>
              <c:f>'PS3'!$R$77</c:f>
              <c:strCache>
                <c:ptCount val="1"/>
                <c:pt idx="0">
                  <c:v>Biomass - Dedicated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'PS3'!$S$77:$AR$77</c:f>
              <c:numCache>
                <c:formatCode>_-* #,##0_-;\-* #,##0_-;_-* "-"??_-;_-@_-</c:formatCode>
                <c:ptCount val="26"/>
                <c:pt idx="0">
                  <c:v>374.62070000000006</c:v>
                </c:pt>
                <c:pt idx="1">
                  <c:v>374.62070000000006</c:v>
                </c:pt>
                <c:pt idx="2">
                  <c:v>374.62070000000006</c:v>
                </c:pt>
                <c:pt idx="3">
                  <c:v>374.62070000000006</c:v>
                </c:pt>
                <c:pt idx="4">
                  <c:v>374.62070000000006</c:v>
                </c:pt>
                <c:pt idx="5">
                  <c:v>374.62070000000006</c:v>
                </c:pt>
                <c:pt idx="6">
                  <c:v>374.62070000000006</c:v>
                </c:pt>
                <c:pt idx="7">
                  <c:v>374.62070000000006</c:v>
                </c:pt>
                <c:pt idx="8">
                  <c:v>374.62070000000006</c:v>
                </c:pt>
                <c:pt idx="9">
                  <c:v>374.62070000000006</c:v>
                </c:pt>
                <c:pt idx="10">
                  <c:v>374.62070000000006</c:v>
                </c:pt>
                <c:pt idx="11">
                  <c:v>374.62070000000006</c:v>
                </c:pt>
                <c:pt idx="12">
                  <c:v>374.62070000000006</c:v>
                </c:pt>
                <c:pt idx="13">
                  <c:v>339.40070000000009</c:v>
                </c:pt>
                <c:pt idx="14">
                  <c:v>339.40070000000009</c:v>
                </c:pt>
                <c:pt idx="15">
                  <c:v>339.40070000000009</c:v>
                </c:pt>
                <c:pt idx="16">
                  <c:v>339.40070000000009</c:v>
                </c:pt>
                <c:pt idx="17">
                  <c:v>339.40070000000009</c:v>
                </c:pt>
                <c:pt idx="18">
                  <c:v>297.80070000000001</c:v>
                </c:pt>
                <c:pt idx="19">
                  <c:v>297.80070000000001</c:v>
                </c:pt>
                <c:pt idx="20">
                  <c:v>266.80070000000006</c:v>
                </c:pt>
                <c:pt idx="21">
                  <c:v>266.80070000000006</c:v>
                </c:pt>
                <c:pt idx="22">
                  <c:v>266.80070000000006</c:v>
                </c:pt>
                <c:pt idx="23">
                  <c:v>266.80070000000006</c:v>
                </c:pt>
                <c:pt idx="24">
                  <c:v>266.80070000000006</c:v>
                </c:pt>
                <c:pt idx="25">
                  <c:v>266.80070000000006</c:v>
                </c:pt>
              </c:numCache>
            </c:numRef>
          </c:val>
        </c:ser>
        <c:ser>
          <c:idx val="18"/>
          <c:order val="17"/>
          <c:tx>
            <c:strRef>
              <c:f>'PS3'!$R$78</c:f>
              <c:strCache>
                <c:ptCount val="1"/>
                <c:pt idx="0">
                  <c:v>Solar 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'PS3'!$S$78:$AR$78</c:f>
              <c:numCache>
                <c:formatCode>_-* #,##0_-;\-* #,##0_-;_-* "-"??_-;_-@_-</c:formatCode>
                <c:ptCount val="26"/>
                <c:pt idx="0">
                  <c:v>6734.8393500000038</c:v>
                </c:pt>
                <c:pt idx="1">
                  <c:v>8876.9660397296284</c:v>
                </c:pt>
                <c:pt idx="2">
                  <c:v>10051.457890237005</c:v>
                </c:pt>
                <c:pt idx="3">
                  <c:v>10494.308150000006</c:v>
                </c:pt>
                <c:pt idx="4">
                  <c:v>10621.208150000004</c:v>
                </c:pt>
                <c:pt idx="5">
                  <c:v>10821.208150000004</c:v>
                </c:pt>
                <c:pt idx="6">
                  <c:v>11021.208150000004</c:v>
                </c:pt>
                <c:pt idx="7">
                  <c:v>11321.208150000004</c:v>
                </c:pt>
                <c:pt idx="8">
                  <c:v>11621.208150000004</c:v>
                </c:pt>
                <c:pt idx="9">
                  <c:v>12121.208150000004</c:v>
                </c:pt>
                <c:pt idx="10">
                  <c:v>12821.208150000004</c:v>
                </c:pt>
                <c:pt idx="11">
                  <c:v>13621.208150000006</c:v>
                </c:pt>
                <c:pt idx="12">
                  <c:v>14521.208150000006</c:v>
                </c:pt>
                <c:pt idx="13">
                  <c:v>15321.208150000006</c:v>
                </c:pt>
                <c:pt idx="14">
                  <c:v>15821.208150000006</c:v>
                </c:pt>
                <c:pt idx="15">
                  <c:v>16221.208150000004</c:v>
                </c:pt>
                <c:pt idx="16">
                  <c:v>16521.208150000006</c:v>
                </c:pt>
                <c:pt idx="17">
                  <c:v>16721.208150000006</c:v>
                </c:pt>
                <c:pt idx="18">
                  <c:v>16871.208150000006</c:v>
                </c:pt>
                <c:pt idx="19">
                  <c:v>17121.208150000006</c:v>
                </c:pt>
                <c:pt idx="20">
                  <c:v>17221.208150000006</c:v>
                </c:pt>
                <c:pt idx="21">
                  <c:v>17321.208150000006</c:v>
                </c:pt>
                <c:pt idx="22">
                  <c:v>17371.208150000009</c:v>
                </c:pt>
                <c:pt idx="23">
                  <c:v>17421.208150000009</c:v>
                </c:pt>
                <c:pt idx="24">
                  <c:v>17446.208150000006</c:v>
                </c:pt>
                <c:pt idx="25">
                  <c:v>17471.208150000006</c:v>
                </c:pt>
              </c:numCache>
            </c:numRef>
          </c:val>
        </c:ser>
        <c:ser>
          <c:idx val="19"/>
          <c:order val="18"/>
          <c:tx>
            <c:strRef>
              <c:f>'PS3'!$R$79</c:f>
              <c:strCache>
                <c:ptCount val="1"/>
                <c:pt idx="0">
                  <c:v>Wind Onshore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'PS3'!$S$79:$AR$79</c:f>
              <c:numCache>
                <c:formatCode>_-* #,##0_-;\-* #,##0_-;_-* "-"??_-;_-@_-</c:formatCode>
                <c:ptCount val="26"/>
                <c:pt idx="0">
                  <c:v>3714.3990000000003</c:v>
                </c:pt>
                <c:pt idx="1">
                  <c:v>4011.7490000000003</c:v>
                </c:pt>
                <c:pt idx="2">
                  <c:v>4254.9279990544874</c:v>
                </c:pt>
                <c:pt idx="3">
                  <c:v>4324.5016113602733</c:v>
                </c:pt>
                <c:pt idx="4">
                  <c:v>4357.5837514199438</c:v>
                </c:pt>
                <c:pt idx="5">
                  <c:v>4404.2295409456383</c:v>
                </c:pt>
                <c:pt idx="6">
                  <c:v>4421.7429422633722</c:v>
                </c:pt>
                <c:pt idx="7">
                  <c:v>4449.5999227996317</c:v>
                </c:pt>
                <c:pt idx="8">
                  <c:v>4481.3452171710442</c:v>
                </c:pt>
                <c:pt idx="9">
                  <c:v>4512.2392676928703</c:v>
                </c:pt>
                <c:pt idx="10">
                  <c:v>4542.3319374729881</c:v>
                </c:pt>
                <c:pt idx="11">
                  <c:v>4571.6688634189532</c:v>
                </c:pt>
                <c:pt idx="12">
                  <c:v>4600.2919201754785</c:v>
                </c:pt>
                <c:pt idx="13">
                  <c:v>4628.2396221279487</c:v>
                </c:pt>
                <c:pt idx="14">
                  <c:v>4655.5474731336253</c:v>
                </c:pt>
                <c:pt idx="15">
                  <c:v>4724.7148693649151</c:v>
                </c:pt>
                <c:pt idx="16">
                  <c:v>4717.8620542973958</c:v>
                </c:pt>
                <c:pt idx="17">
                  <c:v>4743.4891776857312</c:v>
                </c:pt>
                <c:pt idx="18">
                  <c:v>4768.5928811977237</c:v>
                </c:pt>
                <c:pt idx="19">
                  <c:v>4793.1975679254756</c:v>
                </c:pt>
                <c:pt idx="20">
                  <c:v>4817.3259900035873</c:v>
                </c:pt>
                <c:pt idx="21">
                  <c:v>4840.9993940317436</c:v>
                </c:pt>
                <c:pt idx="22">
                  <c:v>4864.2376508400703</c:v>
                </c:pt>
                <c:pt idx="23">
                  <c:v>4887.0593715769646</c:v>
                </c:pt>
                <c:pt idx="24">
                  <c:v>4909.4820118131456</c:v>
                </c:pt>
                <c:pt idx="25">
                  <c:v>4931.5219651159878</c:v>
                </c:pt>
              </c:numCache>
            </c:numRef>
          </c:val>
        </c:ser>
        <c:ser>
          <c:idx val="20"/>
          <c:order val="19"/>
          <c:tx>
            <c:strRef>
              <c:f>'PS3'!$R$80</c:f>
              <c:strCache>
                <c:ptCount val="1"/>
                <c:pt idx="0">
                  <c:v>Wind Offshore</c:v>
                </c:pt>
              </c:strCache>
            </c:strRef>
          </c:tx>
          <c:cat>
            <c:numRef>
              <c:f>'PS3'!$S$60:$AR$60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'PS3'!$S$80:$AR$80</c:f>
              <c:numCache>
                <c:formatCode>_-* #,##0_-;\-* #,##0_-;_-* "-"??_-;_-@_-</c:formatCode>
                <c:ptCount val="26"/>
                <c:pt idx="0">
                  <c:v>536.40000000000009</c:v>
                </c:pt>
                <c:pt idx="1">
                  <c:v>536.40000000000009</c:v>
                </c:pt>
                <c:pt idx="2">
                  <c:v>536.40000000000009</c:v>
                </c:pt>
                <c:pt idx="3">
                  <c:v>536.40000000000009</c:v>
                </c:pt>
                <c:pt idx="4">
                  <c:v>536.40000000000009</c:v>
                </c:pt>
                <c:pt idx="5">
                  <c:v>536.40000000000009</c:v>
                </c:pt>
                <c:pt idx="6">
                  <c:v>536.40000000000009</c:v>
                </c:pt>
                <c:pt idx="7">
                  <c:v>536.40000000000009</c:v>
                </c:pt>
                <c:pt idx="8">
                  <c:v>636.29999999999995</c:v>
                </c:pt>
                <c:pt idx="9">
                  <c:v>636.29999999999995</c:v>
                </c:pt>
                <c:pt idx="10">
                  <c:v>636.29999999999995</c:v>
                </c:pt>
                <c:pt idx="11">
                  <c:v>636.29999999999995</c:v>
                </c:pt>
                <c:pt idx="12">
                  <c:v>636.29999999999995</c:v>
                </c:pt>
                <c:pt idx="13">
                  <c:v>636.29999999999995</c:v>
                </c:pt>
                <c:pt idx="14">
                  <c:v>636.29999999999995</c:v>
                </c:pt>
                <c:pt idx="15">
                  <c:v>636.29999999999995</c:v>
                </c:pt>
                <c:pt idx="16">
                  <c:v>636.29999999999995</c:v>
                </c:pt>
                <c:pt idx="17">
                  <c:v>636.29999999999995</c:v>
                </c:pt>
                <c:pt idx="18">
                  <c:v>636.29999999999995</c:v>
                </c:pt>
                <c:pt idx="19">
                  <c:v>636.29999999999995</c:v>
                </c:pt>
                <c:pt idx="20">
                  <c:v>636.29999999999995</c:v>
                </c:pt>
                <c:pt idx="21">
                  <c:v>636.29999999999995</c:v>
                </c:pt>
                <c:pt idx="22">
                  <c:v>636.29999999999995</c:v>
                </c:pt>
                <c:pt idx="23">
                  <c:v>636.29999999999995</c:v>
                </c:pt>
                <c:pt idx="24">
                  <c:v>636.29999999999995</c:v>
                </c:pt>
                <c:pt idx="25">
                  <c:v>636.29999999999995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443456"/>
        <c:axId val="189461632"/>
      </c:areaChart>
      <c:catAx>
        <c:axId val="18944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9461632"/>
        <c:crosses val="autoZero"/>
        <c:auto val="1"/>
        <c:lblAlgn val="ctr"/>
        <c:lblOffset val="100"/>
        <c:tickLblSkip val="5"/>
        <c:noMultiLvlLbl val="0"/>
      </c:catAx>
      <c:valAx>
        <c:axId val="189461632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944345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'PS3'!$R$89</c:f>
              <c:strCache>
                <c:ptCount val="1"/>
                <c:pt idx="0">
                  <c:v>PV</c:v>
                </c:pt>
              </c:strCache>
            </c:strRef>
          </c:tx>
          <c:cat>
            <c:numRef>
              <c:f>'PS3'!$S$88:$AR$88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'PS3'!$S$89:$AR$89</c:f>
              <c:numCache>
                <c:formatCode>_-* #,##0_-;\-* #,##0_-;_-* "-"??_-;_-@_-</c:formatCode>
                <c:ptCount val="26"/>
                <c:pt idx="0">
                  <c:v>2856.6560100013085</c:v>
                </c:pt>
                <c:pt idx="1">
                  <c:v>3056.6543084534678</c:v>
                </c:pt>
                <c:pt idx="2">
                  <c:v>3312.7353249545913</c:v>
                </c:pt>
                <c:pt idx="3">
                  <c:v>3612</c:v>
                </c:pt>
                <c:pt idx="4">
                  <c:v>3791.7774838883042</c:v>
                </c:pt>
                <c:pt idx="5">
                  <c:v>4054.6640898685832</c:v>
                </c:pt>
                <c:pt idx="6">
                  <c:v>4361.8819999948246</c:v>
                </c:pt>
                <c:pt idx="7">
                  <c:v>4701.9668424602369</c:v>
                </c:pt>
                <c:pt idx="8">
                  <c:v>5068.787826002037</c:v>
                </c:pt>
                <c:pt idx="9">
                  <c:v>5458.4260699230808</c:v>
                </c:pt>
                <c:pt idx="10">
                  <c:v>5868.1228802156274</c:v>
                </c:pt>
                <c:pt idx="11">
                  <c:v>6295.8131776522387</c:v>
                </c:pt>
                <c:pt idx="12">
                  <c:v>6739.8834354229148</c:v>
                </c:pt>
                <c:pt idx="13">
                  <c:v>7199.0323868225878</c:v>
                </c:pt>
                <c:pt idx="14">
                  <c:v>7672.1846837974845</c:v>
                </c:pt>
                <c:pt idx="15">
                  <c:v>8158.4342812804207</c:v>
                </c:pt>
                <c:pt idx="16">
                  <c:v>8657.005637567052</c:v>
                </c:pt>
                <c:pt idx="17">
                  <c:v>9167.2261595942236</c:v>
                </c:pt>
                <c:pt idx="18">
                  <c:v>9688.5060501638691</c:v>
                </c:pt>
                <c:pt idx="19">
                  <c:v>10220.32320025604</c:v>
                </c:pt>
                <c:pt idx="20">
                  <c:v>10762.211622599887</c:v>
                </c:pt>
                <c:pt idx="21">
                  <c:v>11184.794874221619</c:v>
                </c:pt>
                <c:pt idx="22">
                  <c:v>11566.766506646083</c:v>
                </c:pt>
                <c:pt idx="23">
                  <c:v>11914.689096442416</c:v>
                </c:pt>
                <c:pt idx="24">
                  <c:v>12224.414522996303</c:v>
                </c:pt>
                <c:pt idx="25">
                  <c:v>12508.735174218535</c:v>
                </c:pt>
              </c:numCache>
            </c:numRef>
          </c:val>
        </c:ser>
        <c:ser>
          <c:idx val="3"/>
          <c:order val="1"/>
          <c:tx>
            <c:strRef>
              <c:f>'PS3'!$R$90</c:f>
              <c:strCache>
                <c:ptCount val="1"/>
                <c:pt idx="0">
                  <c:v>mCHP</c:v>
                </c:pt>
              </c:strCache>
            </c:strRef>
          </c:tx>
          <c:cat>
            <c:numRef>
              <c:f>'PS3'!$S$88:$AR$88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'PS3'!$S$90:$AR$90</c:f>
              <c:numCache>
                <c:formatCode>_-* #,##0_-;\-* #,##0_-;_-* "-"??_-;_-@_-</c:formatCode>
                <c:ptCount val="26"/>
                <c:pt idx="0">
                  <c:v>1.2</c:v>
                </c:pt>
                <c:pt idx="1">
                  <c:v>1.4799593745902093</c:v>
                </c:pt>
                <c:pt idx="2">
                  <c:v>1.7197556646139569</c:v>
                </c:pt>
                <c:pt idx="3">
                  <c:v>1.8883144620110237</c:v>
                </c:pt>
                <c:pt idx="4">
                  <c:v>2.173206698170338</c:v>
                </c:pt>
                <c:pt idx="5">
                  <c:v>2.4488953851233202</c:v>
                </c:pt>
                <c:pt idx="6">
                  <c:v>2.6839387748439276</c:v>
                </c:pt>
                <c:pt idx="7">
                  <c:v>2.9834985460066163</c:v>
                </c:pt>
                <c:pt idx="8">
                  <c:v>3.2925578198957757</c:v>
                </c:pt>
                <c:pt idx="9">
                  <c:v>3.5361062258887435</c:v>
                </c:pt>
                <c:pt idx="10">
                  <c:v>3.7196618215364214</c:v>
                </c:pt>
                <c:pt idx="11">
                  <c:v>3.9227636229747413</c:v>
                </c:pt>
                <c:pt idx="12">
                  <c:v>4.124239791782502</c:v>
                </c:pt>
                <c:pt idx="13">
                  <c:v>4.3648918831213672</c:v>
                </c:pt>
                <c:pt idx="14">
                  <c:v>4.5821082090441481</c:v>
                </c:pt>
                <c:pt idx="15">
                  <c:v>4.8015713077095343</c:v>
                </c:pt>
                <c:pt idx="16">
                  <c:v>4.9857031855236293</c:v>
                </c:pt>
                <c:pt idx="17">
                  <c:v>5.1536262781393001</c:v>
                </c:pt>
                <c:pt idx="18">
                  <c:v>5.2806571140770231</c:v>
                </c:pt>
                <c:pt idx="19">
                  <c:v>5.4122116826852782</c:v>
                </c:pt>
                <c:pt idx="20">
                  <c:v>5.5288547559602685</c:v>
                </c:pt>
                <c:pt idx="21">
                  <c:v>5.6580520088105404</c:v>
                </c:pt>
                <c:pt idx="22">
                  <c:v>5.7601842972073847</c:v>
                </c:pt>
                <c:pt idx="23">
                  <c:v>5.8641601537292534</c:v>
                </c:pt>
                <c:pt idx="24">
                  <c:v>5.9700128562306336</c:v>
                </c:pt>
                <c:pt idx="25">
                  <c:v>6.0777762832574549</c:v>
                </c:pt>
              </c:numCache>
            </c:numRef>
          </c:val>
        </c:ser>
        <c:ser>
          <c:idx val="4"/>
          <c:order val="2"/>
          <c:tx>
            <c:strRef>
              <c:f>'PS3'!$R$91</c:f>
              <c:strCache>
                <c:ptCount val="1"/>
                <c:pt idx="0">
                  <c:v>Fuel Cell</c:v>
                </c:pt>
              </c:strCache>
            </c:strRef>
          </c:tx>
          <c:cat>
            <c:numRef>
              <c:f>'PS3'!$S$88:$AR$88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'PS3'!$S$91:$AR$91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5.485312727246101E-3</c:v>
                </c:pt>
                <c:pt idx="2">
                  <c:v>1.0197364550365245E-2</c:v>
                </c:pt>
                <c:pt idx="3">
                  <c:v>1.3506271883358619E-2</c:v>
                </c:pt>
                <c:pt idx="4">
                  <c:v>1.8222936209975768E-2</c:v>
                </c:pt>
                <c:pt idx="5">
                  <c:v>2.2557066581725117E-2</c:v>
                </c:pt>
                <c:pt idx="6">
                  <c:v>2.6523804226882434E-2</c:v>
                </c:pt>
                <c:pt idx="7">
                  <c:v>3.3954862590318331E-2</c:v>
                </c:pt>
                <c:pt idx="8">
                  <c:v>4.1283652910677267E-2</c:v>
                </c:pt>
                <c:pt idx="9">
                  <c:v>4.7135156416717422E-2</c:v>
                </c:pt>
                <c:pt idx="10">
                  <c:v>5.6009164741475076E-2</c:v>
                </c:pt>
                <c:pt idx="11">
                  <c:v>6.5087131466005144E-2</c:v>
                </c:pt>
                <c:pt idx="12">
                  <c:v>7.3668089531291683E-2</c:v>
                </c:pt>
                <c:pt idx="13">
                  <c:v>8.296353223067382E-2</c:v>
                </c:pt>
                <c:pt idx="14">
                  <c:v>9.115541387498019E-2</c:v>
                </c:pt>
                <c:pt idx="15">
                  <c:v>9.9125354899614729E-2</c:v>
                </c:pt>
                <c:pt idx="16">
                  <c:v>0.10582796338412162</c:v>
                </c:pt>
                <c:pt idx="17">
                  <c:v>0.11184797783918808</c:v>
                </c:pt>
                <c:pt idx="18">
                  <c:v>0.11656128697750621</c:v>
                </c:pt>
                <c:pt idx="19">
                  <c:v>0.12118035885785976</c:v>
                </c:pt>
                <c:pt idx="20">
                  <c:v>0.12520659101179712</c:v>
                </c:pt>
                <c:pt idx="21">
                  <c:v>0.12943036099074473</c:v>
                </c:pt>
                <c:pt idx="22">
                  <c:v>0.13275535676794231</c:v>
                </c:pt>
                <c:pt idx="23">
                  <c:v>0.13616576988334211</c:v>
                </c:pt>
                <c:pt idx="24">
                  <c:v>0.13966379466203638</c:v>
                </c:pt>
                <c:pt idx="25">
                  <c:v>0.14325168180013886</c:v>
                </c:pt>
              </c:numCache>
            </c:numRef>
          </c:val>
        </c:ser>
        <c:ser>
          <c:idx val="5"/>
          <c:order val="3"/>
          <c:tx>
            <c:strRef>
              <c:f>'PS3'!$R$92</c:f>
              <c:strCache>
                <c:ptCount val="1"/>
                <c:pt idx="0">
                  <c:v>Anaerobic Digestion</c:v>
                </c:pt>
              </c:strCache>
            </c:strRef>
          </c:tx>
          <c:cat>
            <c:numRef>
              <c:f>'PS3'!$S$88:$AR$88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'PS3'!$S$92:$AR$92</c:f>
              <c:numCache>
                <c:formatCode>_-* #,##0_-;\-* #,##0_-;_-* "-"??_-;_-@_-</c:formatCode>
                <c:ptCount val="26"/>
                <c:pt idx="0">
                  <c:v>70.955420000000004</c:v>
                </c:pt>
                <c:pt idx="1">
                  <c:v>92.659690377310937</c:v>
                </c:pt>
                <c:pt idx="2">
                  <c:v>113.84566667915968</c:v>
                </c:pt>
                <c:pt idx="3">
                  <c:v>130.79444772063869</c:v>
                </c:pt>
                <c:pt idx="4">
                  <c:v>146.04835065796979</c:v>
                </c:pt>
                <c:pt idx="5">
                  <c:v>159.77686330156777</c:v>
                </c:pt>
                <c:pt idx="6">
                  <c:v>172.13252468080597</c:v>
                </c:pt>
                <c:pt idx="7">
                  <c:v>183.25261992212035</c:v>
                </c:pt>
                <c:pt idx="8">
                  <c:v>193.2607056393033</c:v>
                </c:pt>
                <c:pt idx="9">
                  <c:v>202.76838707062709</c:v>
                </c:pt>
                <c:pt idx="10">
                  <c:v>211.80068443038468</c:v>
                </c:pt>
                <c:pt idx="11">
                  <c:v>220.3813669221544</c:v>
                </c:pt>
                <c:pt idx="12">
                  <c:v>228.53301528933562</c:v>
                </c:pt>
                <c:pt idx="13">
                  <c:v>236.52163068917324</c:v>
                </c:pt>
                <c:pt idx="14">
                  <c:v>244.3504737810141</c:v>
                </c:pt>
                <c:pt idx="15">
                  <c:v>252.17931687285497</c:v>
                </c:pt>
                <c:pt idx="16">
                  <c:v>260.00815996469584</c:v>
                </c:pt>
                <c:pt idx="17">
                  <c:v>267.83700305653667</c:v>
                </c:pt>
                <c:pt idx="18">
                  <c:v>275.66584614837751</c:v>
                </c:pt>
                <c:pt idx="19">
                  <c:v>283.49468924021835</c:v>
                </c:pt>
                <c:pt idx="20">
                  <c:v>291.32353233205919</c:v>
                </c:pt>
                <c:pt idx="21">
                  <c:v>299.15237542390003</c:v>
                </c:pt>
                <c:pt idx="22">
                  <c:v>306.98121851574086</c:v>
                </c:pt>
                <c:pt idx="23">
                  <c:v>314.8100616075817</c:v>
                </c:pt>
                <c:pt idx="24">
                  <c:v>322.63890469942254</c:v>
                </c:pt>
                <c:pt idx="25">
                  <c:v>330.46774779126338</c:v>
                </c:pt>
              </c:numCache>
            </c:numRef>
          </c:val>
        </c:ser>
        <c:ser>
          <c:idx val="6"/>
          <c:order val="4"/>
          <c:tx>
            <c:strRef>
              <c:f>'PS3'!$R$93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'PS3'!$S$88:$AR$88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'PS3'!$S$93:$AR$93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1.7510871560987343E-3</c:v>
                </c:pt>
                <c:pt idx="3">
                  <c:v>1.5443747058477007E-2</c:v>
                </c:pt>
                <c:pt idx="4">
                  <c:v>4.2648166727949036E-2</c:v>
                </c:pt>
                <c:pt idx="5">
                  <c:v>0.14043890766199912</c:v>
                </c:pt>
                <c:pt idx="6">
                  <c:v>0.37742911201029911</c:v>
                </c:pt>
                <c:pt idx="7">
                  <c:v>0.8633751214108859</c:v>
                </c:pt>
                <c:pt idx="8">
                  <c:v>1.7582909058254734</c:v>
                </c:pt>
                <c:pt idx="9">
                  <c:v>3.2836800348998851</c:v>
                </c:pt>
                <c:pt idx="10">
                  <c:v>5.7344454028627529</c:v>
                </c:pt>
                <c:pt idx="11">
                  <c:v>9.063817046175668</c:v>
                </c:pt>
                <c:pt idx="12">
                  <c:v>13.450803343026173</c:v>
                </c:pt>
                <c:pt idx="13">
                  <c:v>19.088991827421797</c:v>
                </c:pt>
                <c:pt idx="14">
                  <c:v>26.186276282045245</c:v>
                </c:pt>
                <c:pt idx="15">
                  <c:v>35.463293079256616</c:v>
                </c:pt>
                <c:pt idx="16">
                  <c:v>46.948738896577169</c:v>
                </c:pt>
                <c:pt idx="17">
                  <c:v>60.65567642786764</c:v>
                </c:pt>
                <c:pt idx="18">
                  <c:v>76.581584812601534</c:v>
                </c:pt>
                <c:pt idx="19">
                  <c:v>94.707645900477061</c:v>
                </c:pt>
                <c:pt idx="20">
                  <c:v>114.99706228585831</c:v>
                </c:pt>
                <c:pt idx="21">
                  <c:v>132.15570089054364</c:v>
                </c:pt>
                <c:pt idx="22">
                  <c:v>148.78513921189736</c:v>
                </c:pt>
                <c:pt idx="23">
                  <c:v>164.85363222719525</c:v>
                </c:pt>
                <c:pt idx="24">
                  <c:v>179.85991109699719</c:v>
                </c:pt>
                <c:pt idx="25">
                  <c:v>194.07594365810874</c:v>
                </c:pt>
              </c:numCache>
            </c:numRef>
          </c:val>
        </c:ser>
        <c:ser>
          <c:idx val="7"/>
          <c:order val="5"/>
          <c:tx>
            <c:strRef>
              <c:f>'PS3'!$R$94</c:f>
              <c:strCache>
                <c:ptCount val="1"/>
                <c:pt idx="0">
                  <c:v>Wind</c:v>
                </c:pt>
              </c:strCache>
            </c:strRef>
          </c:tx>
          <c:cat>
            <c:numRef>
              <c:f>'PS3'!$S$88:$AR$88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'PS3'!$S$94:$AR$94</c:f>
              <c:numCache>
                <c:formatCode>_-* #,##0_-;\-* #,##0_-;_-* "-"??_-;_-@_-</c:formatCode>
                <c:ptCount val="26"/>
                <c:pt idx="0">
                  <c:v>352.49759000000063</c:v>
                </c:pt>
                <c:pt idx="1">
                  <c:v>375.45381041728842</c:v>
                </c:pt>
                <c:pt idx="2">
                  <c:v>405.23713526057634</c:v>
                </c:pt>
                <c:pt idx="3">
                  <c:v>438.28941209134723</c:v>
                </c:pt>
                <c:pt idx="4">
                  <c:v>479.02576866893099</c:v>
                </c:pt>
                <c:pt idx="5">
                  <c:v>520.16948881229064</c:v>
                </c:pt>
                <c:pt idx="6">
                  <c:v>561.72464615708384</c:v>
                </c:pt>
                <c:pt idx="7">
                  <c:v>605.35756136911664</c:v>
                </c:pt>
                <c:pt idx="8">
                  <c:v>651.17212234175111</c:v>
                </c:pt>
                <c:pt idx="9">
                  <c:v>699.27741136301734</c:v>
                </c:pt>
                <c:pt idx="10">
                  <c:v>749.78796483534688</c:v>
                </c:pt>
                <c:pt idx="11">
                  <c:v>802.8240459812929</c:v>
                </c:pt>
                <c:pt idx="12">
                  <c:v>858.51193118453625</c:v>
                </c:pt>
                <c:pt idx="13">
                  <c:v>916.98421064794172</c:v>
                </c:pt>
                <c:pt idx="14">
                  <c:v>978.38010408451748</c:v>
                </c:pt>
                <c:pt idx="15">
                  <c:v>1039.7759975210934</c:v>
                </c:pt>
                <c:pt idx="16">
                  <c:v>1101.1718909576691</c:v>
                </c:pt>
                <c:pt idx="17">
                  <c:v>1162.5677843942449</c:v>
                </c:pt>
                <c:pt idx="18">
                  <c:v>1223.9636778308206</c:v>
                </c:pt>
                <c:pt idx="19">
                  <c:v>1282.2897765955677</c:v>
                </c:pt>
                <c:pt idx="20">
                  <c:v>1337.6995704220774</c:v>
                </c:pt>
                <c:pt idx="21">
                  <c:v>1383.2227854727912</c:v>
                </c:pt>
                <c:pt idx="22">
                  <c:v>1424.410456232961</c:v>
                </c:pt>
                <c:pt idx="23">
                  <c:v>1461.2625827025863</c:v>
                </c:pt>
                <c:pt idx="24">
                  <c:v>1493.7791648816678</c:v>
                </c:pt>
                <c:pt idx="25">
                  <c:v>1521.9602027702049</c:v>
                </c:pt>
              </c:numCache>
            </c:numRef>
          </c:val>
        </c:ser>
        <c:ser>
          <c:idx val="8"/>
          <c:order val="6"/>
          <c:tx>
            <c:strRef>
              <c:f>'PS3'!$R$95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'PS3'!$S$88:$AR$88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'PS3'!$S$95:$AR$95</c:f>
              <c:numCache>
                <c:formatCode>_-* #,##0_-;\-* #,##0_-;_-* "-"??_-;_-@_-</c:formatCode>
                <c:ptCount val="26"/>
                <c:pt idx="0">
                  <c:v>60.927250000000022</c:v>
                </c:pt>
                <c:pt idx="1">
                  <c:v>67.405728380612913</c:v>
                </c:pt>
                <c:pt idx="2">
                  <c:v>73.75060596766906</c:v>
                </c:pt>
                <c:pt idx="3">
                  <c:v>79.95900798015856</c:v>
                </c:pt>
                <c:pt idx="4">
                  <c:v>86.027865633824916</c:v>
                </c:pt>
                <c:pt idx="5">
                  <c:v>91.953893282291148</c:v>
                </c:pt>
                <c:pt idx="6">
                  <c:v>97.733561598900479</c:v>
                </c:pt>
                <c:pt idx="7">
                  <c:v>103.36306587113745</c:v>
                </c:pt>
                <c:pt idx="8">
                  <c:v>108.83828819878397</c:v>
                </c:pt>
                <c:pt idx="9">
                  <c:v>114.15475200000002</c:v>
                </c:pt>
                <c:pt idx="10">
                  <c:v>119.30756668699462</c:v>
                </c:pt>
                <c:pt idx="11">
                  <c:v>124.29135959787629</c:v>
                </c:pt>
                <c:pt idx="12">
                  <c:v>129.10019114039005</c:v>
                </c:pt>
                <c:pt idx="13">
                  <c:v>133.72744741351843</c:v>
                </c:pt>
                <c:pt idx="14">
                  <c:v>138.16570197900316</c:v>
                </c:pt>
                <c:pt idx="15">
                  <c:v>142.40653434734955</c:v>
                </c:pt>
                <c:pt idx="16">
                  <c:v>146.44028600000001</c:v>
                </c:pt>
                <c:pt idx="17">
                  <c:v>150.25572322107777</c:v>
                </c:pt>
                <c:pt idx="18">
                  <c:v>153.83955520642047</c:v>
                </c:pt>
                <c:pt idx="19">
                  <c:v>157.17571604757663</c:v>
                </c:pt>
                <c:pt idx="20">
                  <c:v>160.24423666028639</c:v>
                </c:pt>
                <c:pt idx="21">
                  <c:v>163.01934400000002</c:v>
                </c:pt>
                <c:pt idx="22">
                  <c:v>165.46593092668982</c:v>
                </c:pt>
                <c:pt idx="23">
                  <c:v>167.53196540263474</c:v>
                </c:pt>
                <c:pt idx="24">
                  <c:v>169.12741800000001</c:v>
                </c:pt>
                <c:pt idx="25">
                  <c:v>170</c:v>
                </c:pt>
              </c:numCache>
            </c:numRef>
          </c:val>
        </c:ser>
        <c:ser>
          <c:idx val="9"/>
          <c:order val="7"/>
          <c:tx>
            <c:strRef>
              <c:f>'PS3'!$R$96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'PS3'!$S$88:$AR$88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'PS3'!$S$96:$AR$96</c:f>
              <c:numCache>
                <c:formatCode>_-* #,##0_-;\-* #,##0_-;_-* "-"??_-;_-@_-</c:formatCode>
                <c:ptCount val="26"/>
                <c:pt idx="0">
                  <c:v>465</c:v>
                </c:pt>
                <c:pt idx="1">
                  <c:v>639.69327061527588</c:v>
                </c:pt>
                <c:pt idx="2">
                  <c:v>655.93052490489629</c:v>
                </c:pt>
                <c:pt idx="3">
                  <c:v>670.0360152916171</c:v>
                </c:pt>
                <c:pt idx="4">
                  <c:v>687.24252311759551</c:v>
                </c:pt>
                <c:pt idx="5">
                  <c:v>705.42607117876673</c:v>
                </c:pt>
                <c:pt idx="6">
                  <c:v>730.48652179851183</c:v>
                </c:pt>
                <c:pt idx="7">
                  <c:v>735.86296241522155</c:v>
                </c:pt>
                <c:pt idx="8">
                  <c:v>744.36320401323053</c:v>
                </c:pt>
                <c:pt idx="9">
                  <c:v>757.85704020118567</c:v>
                </c:pt>
                <c:pt idx="10">
                  <c:v>776.59378544882065</c:v>
                </c:pt>
                <c:pt idx="11">
                  <c:v>789.48763067924619</c:v>
                </c:pt>
                <c:pt idx="12">
                  <c:v>794.2806207687147</c:v>
                </c:pt>
                <c:pt idx="13">
                  <c:v>799.29947886039372</c:v>
                </c:pt>
                <c:pt idx="14">
                  <c:v>810.89287824840426</c:v>
                </c:pt>
                <c:pt idx="15">
                  <c:v>818.97040982735598</c:v>
                </c:pt>
                <c:pt idx="16">
                  <c:v>828.99292136145664</c:v>
                </c:pt>
                <c:pt idx="17">
                  <c:v>842.27889768104683</c:v>
                </c:pt>
                <c:pt idx="18">
                  <c:v>861.36864018527308</c:v>
                </c:pt>
                <c:pt idx="19">
                  <c:v>883.10511680823129</c:v>
                </c:pt>
                <c:pt idx="20">
                  <c:v>901.31318907766172</c:v>
                </c:pt>
                <c:pt idx="21">
                  <c:v>902.74521132584766</c:v>
                </c:pt>
                <c:pt idx="22">
                  <c:v>901.50795363043289</c:v>
                </c:pt>
                <c:pt idx="23">
                  <c:v>900.69430002565855</c:v>
                </c:pt>
                <c:pt idx="24">
                  <c:v>900.37226374151805</c:v>
                </c:pt>
                <c:pt idx="25">
                  <c:v>900.41164903829826</c:v>
                </c:pt>
              </c:numCache>
            </c:numRef>
          </c:val>
        </c:ser>
        <c:ser>
          <c:idx val="10"/>
          <c:order val="8"/>
          <c:tx>
            <c:strRef>
              <c:f>'PS3'!$R$97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'PS3'!$S$88:$AR$88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'PS3'!$S$97:$AR$97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14.884282761402778</c:v>
                </c:pt>
                <c:pt idx="2">
                  <c:v>20.856102863934126</c:v>
                </c:pt>
                <c:pt idx="3">
                  <c:v>25.856079381323578</c:v>
                </c:pt>
                <c:pt idx="4">
                  <c:v>31.754504557964012</c:v>
                </c:pt>
                <c:pt idx="5">
                  <c:v>38.356280067093792</c:v>
                </c:pt>
                <c:pt idx="6">
                  <c:v>45.604933845365267</c:v>
                </c:pt>
                <c:pt idx="7">
                  <c:v>50.140129908747681</c:v>
                </c:pt>
                <c:pt idx="8">
                  <c:v>55.006170804564356</c:v>
                </c:pt>
                <c:pt idx="9">
                  <c:v>60.890311353734539</c:v>
                </c:pt>
                <c:pt idx="10">
                  <c:v>67.938461872140152</c:v>
                </c:pt>
                <c:pt idx="11">
                  <c:v>72.71273341379586</c:v>
                </c:pt>
                <c:pt idx="12">
                  <c:v>75.718405228699311</c:v>
                </c:pt>
                <c:pt idx="13">
                  <c:v>77.961860255977783</c:v>
                </c:pt>
                <c:pt idx="14">
                  <c:v>80.922721618183672</c:v>
                </c:pt>
                <c:pt idx="15">
                  <c:v>82.275899395772967</c:v>
                </c:pt>
                <c:pt idx="16">
                  <c:v>82.968219901879294</c:v>
                </c:pt>
                <c:pt idx="17">
                  <c:v>83.973387681049672</c:v>
                </c:pt>
                <c:pt idx="18">
                  <c:v>85.707674705045292</c:v>
                </c:pt>
                <c:pt idx="19">
                  <c:v>87.588934618129315</c:v>
                </c:pt>
                <c:pt idx="20">
                  <c:v>87.35531533406693</c:v>
                </c:pt>
                <c:pt idx="21">
                  <c:v>87.028030043912437</c:v>
                </c:pt>
                <c:pt idx="22">
                  <c:v>86.772043146869592</c:v>
                </c:pt>
                <c:pt idx="23">
                  <c:v>86.588279312168879</c:v>
                </c:pt>
                <c:pt idx="24">
                  <c:v>86.527634521405361</c:v>
                </c:pt>
                <c:pt idx="25">
                  <c:v>86.516385757186256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583744"/>
        <c:axId val="189585280"/>
      </c:areaChart>
      <c:catAx>
        <c:axId val="18958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9585280"/>
        <c:crosses val="autoZero"/>
        <c:auto val="1"/>
        <c:lblAlgn val="ctr"/>
        <c:lblOffset val="100"/>
        <c:tickLblSkip val="5"/>
        <c:noMultiLvlLbl val="0"/>
      </c:catAx>
      <c:valAx>
        <c:axId val="189585280"/>
        <c:scaling>
          <c:orientation val="minMax"/>
        </c:scaling>
        <c:delete val="0"/>
        <c:axPos val="l"/>
        <c:numFmt formatCode="_-* #,##0_-;\-* #,##0_-;_-* &quot;-&quot;??_-;_-@_-" sourceLinked="1"/>
        <c:majorTickMark val="out"/>
        <c:minorTickMark val="none"/>
        <c:tickLblPos val="nextTo"/>
        <c:crossAx val="18958374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'PS4'!$Q$7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'PS4'!$S$7:$AR$7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2666.7464314151098</c:v>
                </c:pt>
                <c:pt idx="2">
                  <c:v>2705.8938132916228</c:v>
                </c:pt>
                <c:pt idx="3">
                  <c:v>2699.8810973236705</c:v>
                </c:pt>
                <c:pt idx="4">
                  <c:v>2751.5044172360135</c:v>
                </c:pt>
                <c:pt idx="5">
                  <c:v>2822.3327685114978</c:v>
                </c:pt>
                <c:pt idx="6">
                  <c:v>2845.3429632134735</c:v>
                </c:pt>
                <c:pt idx="7">
                  <c:v>2834.0551028056743</c:v>
                </c:pt>
                <c:pt idx="8">
                  <c:v>2824.6395798559183</c:v>
                </c:pt>
                <c:pt idx="9">
                  <c:v>2851.8276980350761</c:v>
                </c:pt>
                <c:pt idx="10">
                  <c:v>2956.3558266703103</c:v>
                </c:pt>
                <c:pt idx="11">
                  <c:v>3009.5280861920733</c:v>
                </c:pt>
                <c:pt idx="12">
                  <c:v>3026.2581565336009</c:v>
                </c:pt>
                <c:pt idx="13">
                  <c:v>3141.45401616149</c:v>
                </c:pt>
                <c:pt idx="14">
                  <c:v>3257.3554255097938</c:v>
                </c:pt>
                <c:pt idx="15">
                  <c:v>3261.8413459509584</c:v>
                </c:pt>
                <c:pt idx="16">
                  <c:v>3267.3951573658528</c:v>
                </c:pt>
                <c:pt idx="17">
                  <c:v>4188.179069870891</c:v>
                </c:pt>
                <c:pt idx="18">
                  <c:v>4195.8800712885886</c:v>
                </c:pt>
                <c:pt idx="19">
                  <c:v>4204.644962835102</c:v>
                </c:pt>
                <c:pt idx="20">
                  <c:v>4278.3331364763899</c:v>
                </c:pt>
                <c:pt idx="21">
                  <c:v>4703.2007840978877</c:v>
                </c:pt>
                <c:pt idx="22">
                  <c:v>4711.2419858574149</c:v>
                </c:pt>
                <c:pt idx="23">
                  <c:v>4782.889122370465</c:v>
                </c:pt>
                <c:pt idx="24">
                  <c:v>5109.5313544193441</c:v>
                </c:pt>
                <c:pt idx="25">
                  <c:v>5310.7748175522675</c:v>
                </c:pt>
              </c:numCache>
            </c:numRef>
          </c:val>
        </c:ser>
        <c:ser>
          <c:idx val="1"/>
          <c:order val="1"/>
          <c:tx>
            <c:strRef>
              <c:f>'PS4'!$Q$8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'PS4'!$S$8:$AR$8</c:f>
              <c:numCache>
                <c:formatCode>_-* #,##0_-;\-* #,##0_-;_-* "-"??_-;_-@_-</c:formatCode>
                <c:ptCount val="26"/>
                <c:pt idx="0">
                  <c:v>16426.375431021301</c:v>
                </c:pt>
                <c:pt idx="1">
                  <c:v>16266.660353034604</c:v>
                </c:pt>
                <c:pt idx="2">
                  <c:v>17599.665706918138</c:v>
                </c:pt>
                <c:pt idx="3">
                  <c:v>17515.026919120144</c:v>
                </c:pt>
                <c:pt idx="4">
                  <c:v>19864.133184189479</c:v>
                </c:pt>
                <c:pt idx="5">
                  <c:v>19893.126429687574</c:v>
                </c:pt>
                <c:pt idx="6">
                  <c:v>21148.098202630728</c:v>
                </c:pt>
                <c:pt idx="7">
                  <c:v>20314.374581196033</c:v>
                </c:pt>
                <c:pt idx="8">
                  <c:v>19690.499464273958</c:v>
                </c:pt>
                <c:pt idx="9">
                  <c:v>19065.933024848364</c:v>
                </c:pt>
                <c:pt idx="10">
                  <c:v>18025.405306355395</c:v>
                </c:pt>
                <c:pt idx="11">
                  <c:v>18367.004349452502</c:v>
                </c:pt>
                <c:pt idx="12">
                  <c:v>15898.463875266836</c:v>
                </c:pt>
                <c:pt idx="13">
                  <c:v>15637.214730376589</c:v>
                </c:pt>
                <c:pt idx="14">
                  <c:v>14049.529001030336</c:v>
                </c:pt>
                <c:pt idx="15">
                  <c:v>13229.708478247576</c:v>
                </c:pt>
                <c:pt idx="16">
                  <c:v>12250.810709608504</c:v>
                </c:pt>
                <c:pt idx="17">
                  <c:v>12250.498821343168</c:v>
                </c:pt>
                <c:pt idx="18">
                  <c:v>12412.764274005211</c:v>
                </c:pt>
                <c:pt idx="19">
                  <c:v>11949.102608397734</c:v>
                </c:pt>
                <c:pt idx="20">
                  <c:v>11766.590607383421</c:v>
                </c:pt>
                <c:pt idx="21">
                  <c:v>11083.71980071271</c:v>
                </c:pt>
                <c:pt idx="22">
                  <c:v>9996.0673205942458</c:v>
                </c:pt>
                <c:pt idx="23">
                  <c:v>10086.078848743713</c:v>
                </c:pt>
                <c:pt idx="24">
                  <c:v>10155.186616458404</c:v>
                </c:pt>
                <c:pt idx="25">
                  <c:v>10194.951976710552</c:v>
                </c:pt>
              </c:numCache>
            </c:numRef>
          </c:val>
        </c:ser>
        <c:ser>
          <c:idx val="2"/>
          <c:order val="2"/>
          <c:tx>
            <c:strRef>
              <c:f>'PS4'!$Q$9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'PS4'!$S$9:$AR$9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'PS4'!$Q$10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'PS4'!$S$10:$AR$10</c:f>
              <c:numCache>
                <c:formatCode>_-* #,##0_-;\-* #,##0_-;_-* "-"??_-;_-@_-</c:formatCode>
                <c:ptCount val="26"/>
                <c:pt idx="0">
                  <c:v>26179.806429905773</c:v>
                </c:pt>
                <c:pt idx="1">
                  <c:v>26931.552644970394</c:v>
                </c:pt>
                <c:pt idx="2">
                  <c:v>27825.789356947949</c:v>
                </c:pt>
                <c:pt idx="3">
                  <c:v>28748.306963525818</c:v>
                </c:pt>
                <c:pt idx="4">
                  <c:v>29111.352806322589</c:v>
                </c:pt>
                <c:pt idx="5">
                  <c:v>29920.284749016915</c:v>
                </c:pt>
                <c:pt idx="6">
                  <c:v>30307.542357714825</c:v>
                </c:pt>
                <c:pt idx="7">
                  <c:v>30854.292445571871</c:v>
                </c:pt>
                <c:pt idx="8">
                  <c:v>31105.697988788866</c:v>
                </c:pt>
                <c:pt idx="9">
                  <c:v>31404.982935699612</c:v>
                </c:pt>
                <c:pt idx="10">
                  <c:v>31215.868427609465</c:v>
                </c:pt>
                <c:pt idx="11">
                  <c:v>30707.482818272671</c:v>
                </c:pt>
                <c:pt idx="12">
                  <c:v>30881.170461927009</c:v>
                </c:pt>
                <c:pt idx="13">
                  <c:v>31044.93610996084</c:v>
                </c:pt>
                <c:pt idx="14">
                  <c:v>23557.928669727116</c:v>
                </c:pt>
                <c:pt idx="15">
                  <c:v>23947.15553809053</c:v>
                </c:pt>
                <c:pt idx="16">
                  <c:v>24111.962448496943</c:v>
                </c:pt>
                <c:pt idx="17">
                  <c:v>24289.098126015149</c:v>
                </c:pt>
                <c:pt idx="18">
                  <c:v>24491.482754597597</c:v>
                </c:pt>
                <c:pt idx="19">
                  <c:v>24922.355174416982</c:v>
                </c:pt>
                <c:pt idx="20">
                  <c:v>25027.499814620649</c:v>
                </c:pt>
                <c:pt idx="21">
                  <c:v>25118.264038252382</c:v>
                </c:pt>
                <c:pt idx="22">
                  <c:v>25195.134265670549</c:v>
                </c:pt>
                <c:pt idx="23">
                  <c:v>25260.780402534085</c:v>
                </c:pt>
                <c:pt idx="24">
                  <c:v>25288.518961801066</c:v>
                </c:pt>
                <c:pt idx="25">
                  <c:v>25297.524796982962</c:v>
                </c:pt>
              </c:numCache>
            </c:numRef>
          </c:val>
        </c:ser>
        <c:ser>
          <c:idx val="4"/>
          <c:order val="4"/>
          <c:tx>
            <c:strRef>
              <c:f>'PS4'!$Q$11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'PS4'!$S$11:$AR$11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103714.46049842652</c:v>
                </c:pt>
                <c:pt idx="2">
                  <c:v>81038.901284623207</c:v>
                </c:pt>
                <c:pt idx="3">
                  <c:v>75930.304823852523</c:v>
                </c:pt>
                <c:pt idx="4">
                  <c:v>72910.936249476421</c:v>
                </c:pt>
                <c:pt idx="5">
                  <c:v>67273.439365709812</c:v>
                </c:pt>
                <c:pt idx="6">
                  <c:v>67736.38040974061</c:v>
                </c:pt>
                <c:pt idx="7">
                  <c:v>64333.754769046216</c:v>
                </c:pt>
                <c:pt idx="8">
                  <c:v>55043.031684998714</c:v>
                </c:pt>
                <c:pt idx="9">
                  <c:v>51951.017522325194</c:v>
                </c:pt>
                <c:pt idx="10">
                  <c:v>42792.372483912077</c:v>
                </c:pt>
                <c:pt idx="11">
                  <c:v>49486.265016652564</c:v>
                </c:pt>
                <c:pt idx="12">
                  <c:v>37923.357488832669</c:v>
                </c:pt>
                <c:pt idx="13">
                  <c:v>38728.046261865733</c:v>
                </c:pt>
                <c:pt idx="14">
                  <c:v>33085.591818576708</c:v>
                </c:pt>
                <c:pt idx="15">
                  <c:v>31536.601264658551</c:v>
                </c:pt>
                <c:pt idx="16">
                  <c:v>26300.590225424723</c:v>
                </c:pt>
                <c:pt idx="17">
                  <c:v>26911.762877585483</c:v>
                </c:pt>
                <c:pt idx="18">
                  <c:v>26465.778750002424</c:v>
                </c:pt>
                <c:pt idx="19">
                  <c:v>28391.932172040131</c:v>
                </c:pt>
                <c:pt idx="20">
                  <c:v>28468.048435859473</c:v>
                </c:pt>
                <c:pt idx="21">
                  <c:v>27711.394443001765</c:v>
                </c:pt>
                <c:pt idx="22">
                  <c:v>28923.640897120084</c:v>
                </c:pt>
                <c:pt idx="23">
                  <c:v>29078.399589904046</c:v>
                </c:pt>
                <c:pt idx="24">
                  <c:v>29592.104283092147</c:v>
                </c:pt>
                <c:pt idx="25">
                  <c:v>30212.26906327828</c:v>
                </c:pt>
              </c:numCache>
            </c:numRef>
          </c:val>
        </c:ser>
        <c:ser>
          <c:idx val="5"/>
          <c:order val="5"/>
          <c:tx>
            <c:strRef>
              <c:f>'PS4'!$Q$12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'PS4'!$S$12:$AR$12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36964.619209942692</c:v>
                </c:pt>
                <c:pt idx="2">
                  <c:v>46842.939023495965</c:v>
                </c:pt>
                <c:pt idx="3">
                  <c:v>38835.575662472373</c:v>
                </c:pt>
                <c:pt idx="4">
                  <c:v>33552.92950941273</c:v>
                </c:pt>
                <c:pt idx="5">
                  <c:v>31495.833523586964</c:v>
                </c:pt>
                <c:pt idx="6">
                  <c:v>13295.467536783754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'PS4'!$Q$13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'PS4'!$S$13:$AR$13</c:f>
              <c:numCache>
                <c:formatCode>_-* #,##0_-;\-* #,##0_-;_-* "-"??_-;_-@_-</c:formatCode>
                <c:ptCount val="26"/>
                <c:pt idx="0">
                  <c:v>4658.2873003618597</c:v>
                </c:pt>
                <c:pt idx="1">
                  <c:v>4685.5280062566608</c:v>
                </c:pt>
                <c:pt idx="2">
                  <c:v>4712.2069475347143</c:v>
                </c:pt>
                <c:pt idx="3">
                  <c:v>4738.31203631683</c:v>
                </c:pt>
                <c:pt idx="4">
                  <c:v>4763.8303689789664</c:v>
                </c:pt>
                <c:pt idx="5">
                  <c:v>4788.7481300352374</c:v>
                </c:pt>
                <c:pt idx="6">
                  <c:v>4813.050479372916</c:v>
                </c:pt>
                <c:pt idx="7">
                  <c:v>4836.7214189368178</c:v>
                </c:pt>
                <c:pt idx="8">
                  <c:v>4859.7436337801064</c:v>
                </c:pt>
                <c:pt idx="9">
                  <c:v>4882.0983007714594</c:v>
                </c:pt>
                <c:pt idx="10">
                  <c:v>4903.7648559673344</c:v>
                </c:pt>
                <c:pt idx="11">
                  <c:v>4924.7207083990097</c:v>
                </c:pt>
                <c:pt idx="12">
                  <c:v>4944.9408832689714</c:v>
                </c:pt>
                <c:pt idx="13">
                  <c:v>5044.0631704463685</c:v>
                </c:pt>
                <c:pt idx="14">
                  <c:v>5062.7251432433186</c:v>
                </c:pt>
                <c:pt idx="15">
                  <c:v>5080.5569951857415</c:v>
                </c:pt>
                <c:pt idx="16">
                  <c:v>5097.5181141348057</c:v>
                </c:pt>
                <c:pt idx="17">
                  <c:v>5113.561264561994</c:v>
                </c:pt>
                <c:pt idx="18">
                  <c:v>5128.6305612939632</c:v>
                </c:pt>
                <c:pt idx="19">
                  <c:v>5142.6584503988561</c:v>
                </c:pt>
                <c:pt idx="20">
                  <c:v>5155.5609658711783</c:v>
                </c:pt>
                <c:pt idx="21">
                  <c:v>5167.2297372132061</c:v>
                </c:pt>
                <c:pt idx="22">
                  <c:v>5177.5171459225512</c:v>
                </c:pt>
                <c:pt idx="23">
                  <c:v>5186.2044076870043</c:v>
                </c:pt>
                <c:pt idx="24">
                  <c:v>5192.9129667684065</c:v>
                </c:pt>
                <c:pt idx="25">
                  <c:v>5196.5819995620059</c:v>
                </c:pt>
              </c:numCache>
            </c:numRef>
          </c:val>
        </c:ser>
        <c:ser>
          <c:idx val="7"/>
          <c:order val="7"/>
          <c:tx>
            <c:strRef>
              <c:f>'PS4'!$Q$14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'PS4'!$S$14:$AR$14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25155.059753513618</c:v>
                </c:pt>
                <c:pt idx="2">
                  <c:v>25968.013181340764</c:v>
                </c:pt>
                <c:pt idx="3">
                  <c:v>27794.92633818532</c:v>
                </c:pt>
                <c:pt idx="4">
                  <c:v>27960.146021704917</c:v>
                </c:pt>
                <c:pt idx="5">
                  <c:v>29030.971597980417</c:v>
                </c:pt>
                <c:pt idx="6">
                  <c:v>37205.170270466784</c:v>
                </c:pt>
                <c:pt idx="7">
                  <c:v>51110.36872319493</c:v>
                </c:pt>
                <c:pt idx="8">
                  <c:v>63221.244023653649</c:v>
                </c:pt>
                <c:pt idx="9">
                  <c:v>69239.71603823539</c:v>
                </c:pt>
                <c:pt idx="10">
                  <c:v>71531.204137262655</c:v>
                </c:pt>
                <c:pt idx="11">
                  <c:v>65400.179034539011</c:v>
                </c:pt>
                <c:pt idx="12">
                  <c:v>68235.009382350283</c:v>
                </c:pt>
                <c:pt idx="13">
                  <c:v>69140.745566999161</c:v>
                </c:pt>
                <c:pt idx="14">
                  <c:v>69510.227861063235</c:v>
                </c:pt>
                <c:pt idx="15">
                  <c:v>67451.797900583406</c:v>
                </c:pt>
                <c:pt idx="16">
                  <c:v>65037.92658993385</c:v>
                </c:pt>
                <c:pt idx="17">
                  <c:v>62903.627299382082</c:v>
                </c:pt>
                <c:pt idx="18">
                  <c:v>62046.969243210769</c:v>
                </c:pt>
                <c:pt idx="19">
                  <c:v>61858.37070433901</c:v>
                </c:pt>
                <c:pt idx="20">
                  <c:v>61685.830311969446</c:v>
                </c:pt>
                <c:pt idx="21">
                  <c:v>61685.830311969446</c:v>
                </c:pt>
                <c:pt idx="22">
                  <c:v>61685.830311969446</c:v>
                </c:pt>
                <c:pt idx="23">
                  <c:v>61685.830311969446</c:v>
                </c:pt>
                <c:pt idx="24">
                  <c:v>61685.830311969446</c:v>
                </c:pt>
                <c:pt idx="25">
                  <c:v>61685.830311969446</c:v>
                </c:pt>
              </c:numCache>
            </c:numRef>
          </c:val>
        </c:ser>
        <c:ser>
          <c:idx val="8"/>
          <c:order val="8"/>
          <c:tx>
            <c:strRef>
              <c:f>'PS4'!$Q$15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'PS4'!$S$15:$AR$15</c:f>
              <c:numCache>
                <c:formatCode>_-* #,##0_-;\-* #,##0_-;_-* "-"??_-;_-@_-</c:formatCode>
                <c:ptCount val="26"/>
                <c:pt idx="0">
                  <c:v>10.774799999999999</c:v>
                </c:pt>
                <c:pt idx="1">
                  <c:v>12.483000000000001</c:v>
                </c:pt>
                <c:pt idx="2">
                  <c:v>14.3226</c:v>
                </c:pt>
                <c:pt idx="3">
                  <c:v>23.520600000000002</c:v>
                </c:pt>
                <c:pt idx="4">
                  <c:v>28.995600000000003</c:v>
                </c:pt>
                <c:pt idx="5">
                  <c:v>60.558463999999198</c:v>
                </c:pt>
                <c:pt idx="6">
                  <c:v>86.429663999999221</c:v>
                </c:pt>
                <c:pt idx="7">
                  <c:v>112.30086399999922</c:v>
                </c:pt>
                <c:pt idx="8">
                  <c:v>138.17206399999924</c:v>
                </c:pt>
                <c:pt idx="9">
                  <c:v>828.92726400002812</c:v>
                </c:pt>
                <c:pt idx="10">
                  <c:v>902.52878399998747</c:v>
                </c:pt>
                <c:pt idx="11">
                  <c:v>1074.8671839999722</c:v>
                </c:pt>
                <c:pt idx="12">
                  <c:v>1402.1991840000262</c:v>
                </c:pt>
                <c:pt idx="13">
                  <c:v>1588.02798399996</c:v>
                </c:pt>
                <c:pt idx="14">
                  <c:v>1690.9871839999757</c:v>
                </c:pt>
                <c:pt idx="15">
                  <c:v>1833.4831839999758</c:v>
                </c:pt>
                <c:pt idx="16">
                  <c:v>2919.3143839999743</c:v>
                </c:pt>
                <c:pt idx="17">
                  <c:v>3934.6567840000748</c:v>
                </c:pt>
                <c:pt idx="18">
                  <c:v>4924.1279840001307</c:v>
                </c:pt>
                <c:pt idx="19">
                  <c:v>4949.9991840001312</c:v>
                </c:pt>
                <c:pt idx="20">
                  <c:v>4949.9991840001312</c:v>
                </c:pt>
                <c:pt idx="21">
                  <c:v>4949.9991840001312</c:v>
                </c:pt>
                <c:pt idx="22">
                  <c:v>4949.9991840001312</c:v>
                </c:pt>
                <c:pt idx="23">
                  <c:v>4949.9991840001312</c:v>
                </c:pt>
                <c:pt idx="24">
                  <c:v>4949.9991840001312</c:v>
                </c:pt>
                <c:pt idx="25">
                  <c:v>4949.9991840001312</c:v>
                </c:pt>
              </c:numCache>
            </c:numRef>
          </c:val>
        </c:ser>
        <c:ser>
          <c:idx val="9"/>
          <c:order val="9"/>
          <c:tx>
            <c:strRef>
              <c:f>'PS4'!$Q$16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'PS4'!$S$16:$AR$16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57229.475943475802</c:v>
                </c:pt>
                <c:pt idx="4">
                  <c:v>57204.470709445995</c:v>
                </c:pt>
                <c:pt idx="5">
                  <c:v>57187.475411414271</c:v>
                </c:pt>
                <c:pt idx="6">
                  <c:v>56687.514210166039</c:v>
                </c:pt>
                <c:pt idx="7">
                  <c:v>48095.321577018767</c:v>
                </c:pt>
                <c:pt idx="8">
                  <c:v>40099.582026186792</c:v>
                </c:pt>
                <c:pt idx="9">
                  <c:v>26584.006233799901</c:v>
                </c:pt>
                <c:pt idx="10">
                  <c:v>24773.89509739984</c:v>
                </c:pt>
                <c:pt idx="11">
                  <c:v>17783.787075608016</c:v>
                </c:pt>
                <c:pt idx="12">
                  <c:v>25334.488906650466</c:v>
                </c:pt>
                <c:pt idx="13">
                  <c:v>21930.08597343697</c:v>
                </c:pt>
                <c:pt idx="14">
                  <c:v>34317.104194114756</c:v>
                </c:pt>
                <c:pt idx="15">
                  <c:v>34177.708162471077</c:v>
                </c:pt>
                <c:pt idx="16">
                  <c:v>43718.804781762025</c:v>
                </c:pt>
                <c:pt idx="17">
                  <c:v>43899.164722173344</c:v>
                </c:pt>
                <c:pt idx="18">
                  <c:v>45179.093863932969</c:v>
                </c:pt>
                <c:pt idx="19">
                  <c:v>46011.158015851157</c:v>
                </c:pt>
                <c:pt idx="20">
                  <c:v>46129.189147711477</c:v>
                </c:pt>
                <c:pt idx="21">
                  <c:v>46145.66295633297</c:v>
                </c:pt>
                <c:pt idx="22">
                  <c:v>46435.656553588873</c:v>
                </c:pt>
                <c:pt idx="23">
                  <c:v>46536.79147776778</c:v>
                </c:pt>
                <c:pt idx="24">
                  <c:v>46609.958457126711</c:v>
                </c:pt>
                <c:pt idx="25">
                  <c:v>46641.842910131483</c:v>
                </c:pt>
              </c:numCache>
            </c:numRef>
          </c:val>
        </c:ser>
        <c:ser>
          <c:idx val="10"/>
          <c:order val="10"/>
          <c:tx>
            <c:strRef>
              <c:f>'PS4'!$Q$17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'PS4'!$S$17:$AR$17</c:f>
              <c:numCache>
                <c:formatCode>_-* #,##0_-;\-* #,##0_-;_-* "-"??_-;_-@_-</c:formatCode>
                <c:ptCount val="26"/>
                <c:pt idx="0">
                  <c:v>16689.948983999977</c:v>
                </c:pt>
                <c:pt idx="1">
                  <c:v>16778.429801999941</c:v>
                </c:pt>
                <c:pt idx="2">
                  <c:v>19113.925481999941</c:v>
                </c:pt>
                <c:pt idx="3">
                  <c:v>24163.425583199944</c:v>
                </c:pt>
                <c:pt idx="4">
                  <c:v>26815.331671199951</c:v>
                </c:pt>
                <c:pt idx="5">
                  <c:v>29873.026222799894</c:v>
                </c:pt>
                <c:pt idx="6">
                  <c:v>36069.172300799866</c:v>
                </c:pt>
                <c:pt idx="7">
                  <c:v>43997.035083328548</c:v>
                </c:pt>
                <c:pt idx="8">
                  <c:v>47135.556602357814</c:v>
                </c:pt>
                <c:pt idx="9">
                  <c:v>56878.224895947969</c:v>
                </c:pt>
                <c:pt idx="10">
                  <c:v>64567.23321866864</c:v>
                </c:pt>
                <c:pt idx="11">
                  <c:v>70097.354841890468</c:v>
                </c:pt>
                <c:pt idx="12">
                  <c:v>72739.859922054893</c:v>
                </c:pt>
                <c:pt idx="13">
                  <c:v>74885.523978252677</c:v>
                </c:pt>
                <c:pt idx="14">
                  <c:v>81271.637394298159</c:v>
                </c:pt>
                <c:pt idx="15">
                  <c:v>83290.293473188896</c:v>
                </c:pt>
                <c:pt idx="16">
                  <c:v>84439.301369903173</c:v>
                </c:pt>
                <c:pt idx="17">
                  <c:v>86011.647923663942</c:v>
                </c:pt>
                <c:pt idx="18">
                  <c:v>84599.34169280807</c:v>
                </c:pt>
                <c:pt idx="19">
                  <c:v>86242.276237492988</c:v>
                </c:pt>
                <c:pt idx="20">
                  <c:v>84793.141335529188</c:v>
                </c:pt>
                <c:pt idx="21">
                  <c:v>85791.099545069679</c:v>
                </c:pt>
                <c:pt idx="22">
                  <c:v>85224.066900908962</c:v>
                </c:pt>
                <c:pt idx="23">
                  <c:v>85538.346578030658</c:v>
                </c:pt>
                <c:pt idx="24">
                  <c:v>85715.304093868966</c:v>
                </c:pt>
                <c:pt idx="25">
                  <c:v>86608.601420714767</c:v>
                </c:pt>
              </c:numCache>
            </c:numRef>
          </c:val>
        </c:ser>
        <c:ser>
          <c:idx val="11"/>
          <c:order val="11"/>
          <c:tx>
            <c:strRef>
              <c:f>'PS4'!$Q$18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'PS4'!$S$18:$AR$18</c:f>
              <c:numCache>
                <c:formatCode>_-* #,##0_-;\-* #,##0_-;_-* "-"??_-;_-@_-</c:formatCode>
                <c:ptCount val="26"/>
                <c:pt idx="0">
                  <c:v>20119.864738241493</c:v>
                </c:pt>
                <c:pt idx="1">
                  <c:v>24081.639275542217</c:v>
                </c:pt>
                <c:pt idx="2">
                  <c:v>26284.586757703837</c:v>
                </c:pt>
                <c:pt idx="3">
                  <c:v>28720.968178134663</c:v>
                </c:pt>
                <c:pt idx="4">
                  <c:v>29131.106850442862</c:v>
                </c:pt>
                <c:pt idx="5">
                  <c:v>29453.5733283792</c:v>
                </c:pt>
                <c:pt idx="6">
                  <c:v>29877.629609617194</c:v>
                </c:pt>
                <c:pt idx="7">
                  <c:v>32206.8109943243</c:v>
                </c:pt>
                <c:pt idx="8">
                  <c:v>33761.199819324087</c:v>
                </c:pt>
                <c:pt idx="9">
                  <c:v>34570.609114769097</c:v>
                </c:pt>
                <c:pt idx="10">
                  <c:v>36270.772093904714</c:v>
                </c:pt>
                <c:pt idx="11">
                  <c:v>37365.317561392505</c:v>
                </c:pt>
                <c:pt idx="12">
                  <c:v>35608.749721169006</c:v>
                </c:pt>
                <c:pt idx="13">
                  <c:v>35408.574472147091</c:v>
                </c:pt>
                <c:pt idx="14">
                  <c:v>32226.623339713362</c:v>
                </c:pt>
                <c:pt idx="15">
                  <c:v>32652.201101756968</c:v>
                </c:pt>
                <c:pt idx="16">
                  <c:v>31416.563292797895</c:v>
                </c:pt>
                <c:pt idx="17">
                  <c:v>31583.67021988031</c:v>
                </c:pt>
                <c:pt idx="18">
                  <c:v>33047.410018957838</c:v>
                </c:pt>
                <c:pt idx="19">
                  <c:v>34724.381920005406</c:v>
                </c:pt>
                <c:pt idx="20">
                  <c:v>35090.050807964501</c:v>
                </c:pt>
                <c:pt idx="21">
                  <c:v>35371.781406347931</c:v>
                </c:pt>
                <c:pt idx="22">
                  <c:v>35980.576137540309</c:v>
                </c:pt>
                <c:pt idx="23">
                  <c:v>36111.363228567163</c:v>
                </c:pt>
                <c:pt idx="24">
                  <c:v>36276.383947671828</c:v>
                </c:pt>
                <c:pt idx="25">
                  <c:v>35702.465504310574</c:v>
                </c:pt>
              </c:numCache>
            </c:numRef>
          </c:val>
        </c:ser>
        <c:ser>
          <c:idx val="12"/>
          <c:order val="12"/>
          <c:tx>
            <c:strRef>
              <c:f>'PS4'!$Q$19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'PS4'!$S$19:$AR$19</c:f>
              <c:numCache>
                <c:formatCode>_-* #,##0_-;\-* #,##0_-;_-* "-"??_-;_-@_-</c:formatCode>
                <c:ptCount val="26"/>
                <c:pt idx="0">
                  <c:v>10063.991281137885</c:v>
                </c:pt>
                <c:pt idx="1">
                  <c:v>12582.194726887883</c:v>
                </c:pt>
                <c:pt idx="2">
                  <c:v>14103.97855347686</c:v>
                </c:pt>
                <c:pt idx="3">
                  <c:v>14873.106655039677</c:v>
                </c:pt>
                <c:pt idx="4">
                  <c:v>15184.102425385669</c:v>
                </c:pt>
                <c:pt idx="5">
                  <c:v>15654.539244757325</c:v>
                </c:pt>
                <c:pt idx="6">
                  <c:v>16167.693708804027</c:v>
                </c:pt>
                <c:pt idx="7">
                  <c:v>16846.164391777282</c:v>
                </c:pt>
                <c:pt idx="8">
                  <c:v>17544.377380291749</c:v>
                </c:pt>
                <c:pt idx="9">
                  <c:v>18532.871806756702</c:v>
                </c:pt>
                <c:pt idx="10">
                  <c:v>19687.573153626297</c:v>
                </c:pt>
                <c:pt idx="11">
                  <c:v>20968.172667632443</c:v>
                </c:pt>
                <c:pt idx="12">
                  <c:v>22373.11555434102</c:v>
                </c:pt>
                <c:pt idx="13">
                  <c:v>23684.028627305976</c:v>
                </c:pt>
                <c:pt idx="14">
                  <c:v>24682.756395293625</c:v>
                </c:pt>
                <c:pt idx="15">
                  <c:v>25585.545079126292</c:v>
                </c:pt>
                <c:pt idx="16">
                  <c:v>26391.647366817677</c:v>
                </c:pt>
                <c:pt idx="17">
                  <c:v>27100.415147692118</c:v>
                </c:pt>
                <c:pt idx="18">
                  <c:v>27765.559914631816</c:v>
                </c:pt>
                <c:pt idx="19">
                  <c:v>28549.418027771964</c:v>
                </c:pt>
                <c:pt idx="20">
                  <c:v>29180.141354467014</c:v>
                </c:pt>
                <c:pt idx="21">
                  <c:v>29695.902218654242</c:v>
                </c:pt>
                <c:pt idx="22">
                  <c:v>30118.249905120731</c:v>
                </c:pt>
                <c:pt idx="23">
                  <c:v>30507.787934110733</c:v>
                </c:pt>
                <c:pt idx="24">
                  <c:v>30833.379265869189</c:v>
                </c:pt>
                <c:pt idx="25">
                  <c:v>31134.490556118064</c:v>
                </c:pt>
              </c:numCache>
            </c:numRef>
          </c:val>
        </c:ser>
        <c:ser>
          <c:idx val="13"/>
          <c:order val="13"/>
          <c:tx>
            <c:strRef>
              <c:f>'PS4'!$Q$20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'PS4'!$S$20:$AR$20</c:f>
              <c:numCache>
                <c:formatCode>_-* #,##0_-;\-* #,##0_-;_-* "-"??_-;_-@_-</c:formatCode>
                <c:ptCount val="26"/>
                <c:pt idx="0">
                  <c:v>14.541201406305234</c:v>
                </c:pt>
                <c:pt idx="1">
                  <c:v>144.12915409897204</c:v>
                </c:pt>
                <c:pt idx="2">
                  <c:v>36.122544001380717</c:v>
                </c:pt>
                <c:pt idx="3">
                  <c:v>34.703169640005967</c:v>
                </c:pt>
                <c:pt idx="4">
                  <c:v>40.708271148696703</c:v>
                </c:pt>
                <c:pt idx="5">
                  <c:v>56.650196406001449</c:v>
                </c:pt>
                <c:pt idx="6">
                  <c:v>41.704839195893868</c:v>
                </c:pt>
                <c:pt idx="7">
                  <c:v>33.341166392378454</c:v>
                </c:pt>
                <c:pt idx="8">
                  <c:v>33.022566746936072</c:v>
                </c:pt>
                <c:pt idx="9">
                  <c:v>33.644106791256249</c:v>
                </c:pt>
                <c:pt idx="10">
                  <c:v>33.715628001422409</c:v>
                </c:pt>
                <c:pt idx="11">
                  <c:v>34.596459954699263</c:v>
                </c:pt>
                <c:pt idx="12">
                  <c:v>35.310987706808035</c:v>
                </c:pt>
                <c:pt idx="13">
                  <c:v>36.138703652719535</c:v>
                </c:pt>
                <c:pt idx="14">
                  <c:v>37.018112497278821</c:v>
                </c:pt>
                <c:pt idx="15">
                  <c:v>37.421922030115446</c:v>
                </c:pt>
                <c:pt idx="16">
                  <c:v>37.862166682112537</c:v>
                </c:pt>
                <c:pt idx="17">
                  <c:v>38.617914392259593</c:v>
                </c:pt>
                <c:pt idx="18">
                  <c:v>40.402395231808718</c:v>
                </c:pt>
                <c:pt idx="19">
                  <c:v>42.526430054691666</c:v>
                </c:pt>
                <c:pt idx="20">
                  <c:v>41.783524325006027</c:v>
                </c:pt>
                <c:pt idx="21">
                  <c:v>39.680313917206995</c:v>
                </c:pt>
                <c:pt idx="22">
                  <c:v>40.193551192499861</c:v>
                </c:pt>
                <c:pt idx="23">
                  <c:v>40.429252450763315</c:v>
                </c:pt>
                <c:pt idx="24">
                  <c:v>40.552426841890913</c:v>
                </c:pt>
                <c:pt idx="25">
                  <c:v>40.647889534319773</c:v>
                </c:pt>
              </c:numCache>
            </c:numRef>
          </c:val>
        </c:ser>
        <c:ser>
          <c:idx val="14"/>
          <c:order val="14"/>
          <c:tx>
            <c:strRef>
              <c:f>'PS4'!$Q$21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'PS4'!$S$21:$AR$21</c:f>
              <c:numCache>
                <c:formatCode>_-* #,##0_-;\-* #,##0_-;_-* "-"??_-;_-@_-</c:formatCode>
                <c:ptCount val="26"/>
                <c:pt idx="0">
                  <c:v>10323.894104474275</c:v>
                </c:pt>
                <c:pt idx="1">
                  <c:v>10770.544936711576</c:v>
                </c:pt>
                <c:pt idx="2">
                  <c:v>11285.179292912782</c:v>
                </c:pt>
                <c:pt idx="3">
                  <c:v>11794.229534981421</c:v>
                </c:pt>
                <c:pt idx="4">
                  <c:v>12140.064278619544</c:v>
                </c:pt>
                <c:pt idx="5">
                  <c:v>12378.675047768642</c:v>
                </c:pt>
                <c:pt idx="6">
                  <c:v>12606.705218935784</c:v>
                </c:pt>
                <c:pt idx="7">
                  <c:v>13151.44895021386</c:v>
                </c:pt>
                <c:pt idx="8">
                  <c:v>13373.150100080413</c:v>
                </c:pt>
                <c:pt idx="9">
                  <c:v>13602.059492333319</c:v>
                </c:pt>
                <c:pt idx="10">
                  <c:v>13840.30913070042</c:v>
                </c:pt>
                <c:pt idx="11">
                  <c:v>14047.912030619693</c:v>
                </c:pt>
                <c:pt idx="12">
                  <c:v>14198.670570274428</c:v>
                </c:pt>
                <c:pt idx="13">
                  <c:v>14390.297835514555</c:v>
                </c:pt>
                <c:pt idx="14">
                  <c:v>14627.792868237444</c:v>
                </c:pt>
                <c:pt idx="15">
                  <c:v>14990.654320587033</c:v>
                </c:pt>
                <c:pt idx="16">
                  <c:v>15417.648165257733</c:v>
                </c:pt>
                <c:pt idx="17">
                  <c:v>15711.497572307271</c:v>
                </c:pt>
                <c:pt idx="18">
                  <c:v>15971.0412877001</c:v>
                </c:pt>
                <c:pt idx="19">
                  <c:v>16258.44818475301</c:v>
                </c:pt>
                <c:pt idx="20">
                  <c:v>16477.129663031286</c:v>
                </c:pt>
                <c:pt idx="21">
                  <c:v>16576.170958998471</c:v>
                </c:pt>
                <c:pt idx="22">
                  <c:v>16603.455095106438</c:v>
                </c:pt>
                <c:pt idx="23">
                  <c:v>16617.354349142839</c:v>
                </c:pt>
                <c:pt idx="24">
                  <c:v>16580.775983212268</c:v>
                </c:pt>
                <c:pt idx="25">
                  <c:v>16484.376451300504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729024"/>
        <c:axId val="189739008"/>
      </c:barChart>
      <c:lineChart>
        <c:grouping val="standard"/>
        <c:varyColors val="0"/>
        <c:ser>
          <c:idx val="15"/>
          <c:order val="15"/>
          <c:tx>
            <c:strRef>
              <c:f>'PS4'!$Q$23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'PS4'!$S$6:$AR$6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'PS4'!$S$23:$AR$23</c:f>
              <c:numCache>
                <c:formatCode>_(* #,##0.00_);_(* \(#,##0.00\);_(* "-"??_);_(@_)</c:formatCode>
                <c:ptCount val="26"/>
                <c:pt idx="0">
                  <c:v>290</c:v>
                </c:pt>
                <c:pt idx="1">
                  <c:v>275</c:v>
                </c:pt>
                <c:pt idx="2">
                  <c:v>260</c:v>
                </c:pt>
                <c:pt idx="3">
                  <c:v>245</c:v>
                </c:pt>
                <c:pt idx="4">
                  <c:v>230</c:v>
                </c:pt>
                <c:pt idx="5">
                  <c:v>215</c:v>
                </c:pt>
                <c:pt idx="6">
                  <c:v>193</c:v>
                </c:pt>
                <c:pt idx="7">
                  <c:v>171</c:v>
                </c:pt>
                <c:pt idx="8">
                  <c:v>149</c:v>
                </c:pt>
                <c:pt idx="9">
                  <c:v>127</c:v>
                </c:pt>
                <c:pt idx="10">
                  <c:v>105</c:v>
                </c:pt>
                <c:pt idx="11">
                  <c:v>100</c:v>
                </c:pt>
                <c:pt idx="12">
                  <c:v>95</c:v>
                </c:pt>
                <c:pt idx="13">
                  <c:v>90</c:v>
                </c:pt>
                <c:pt idx="14">
                  <c:v>85</c:v>
                </c:pt>
                <c:pt idx="15">
                  <c:v>80</c:v>
                </c:pt>
                <c:pt idx="16">
                  <c:v>73</c:v>
                </c:pt>
                <c:pt idx="17">
                  <c:v>66</c:v>
                </c:pt>
                <c:pt idx="18">
                  <c:v>59</c:v>
                </c:pt>
                <c:pt idx="19">
                  <c:v>52</c:v>
                </c:pt>
                <c:pt idx="20">
                  <c:v>45</c:v>
                </c:pt>
                <c:pt idx="21">
                  <c:v>44.4</c:v>
                </c:pt>
                <c:pt idx="22">
                  <c:v>43.8</c:v>
                </c:pt>
                <c:pt idx="23">
                  <c:v>43.199999999999996</c:v>
                </c:pt>
                <c:pt idx="24">
                  <c:v>42.599999999999994</c:v>
                </c:pt>
                <c:pt idx="25">
                  <c:v>41.999999999999993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751296"/>
        <c:axId val="189740928"/>
      </c:lineChart>
      <c:catAx>
        <c:axId val="18972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9739008"/>
        <c:crosses val="autoZero"/>
        <c:auto val="1"/>
        <c:lblAlgn val="ctr"/>
        <c:lblOffset val="100"/>
        <c:tickLblSkip val="5"/>
        <c:noMultiLvlLbl val="0"/>
      </c:catAx>
      <c:valAx>
        <c:axId val="189739008"/>
        <c:scaling>
          <c:orientation val="minMax"/>
          <c:max val="5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972902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Generation Output</a:t>
                  </a:r>
                  <a:r>
                    <a:rPr lang="en-GB" baseline="0"/>
                    <a:t> TWh</a:t>
                  </a:r>
                  <a:endParaRPr lang="en-GB"/>
                </a:p>
              </c:rich>
            </c:tx>
          </c:dispUnitsLbl>
        </c:dispUnits>
      </c:valAx>
      <c:valAx>
        <c:axId val="18974092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89751296"/>
        <c:crosses val="max"/>
        <c:crossBetween val="between"/>
      </c:valAx>
      <c:catAx>
        <c:axId val="189751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9740928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'PS4'!$R$33</c:f>
              <c:strCache>
                <c:ptCount val="1"/>
                <c:pt idx="0">
                  <c:v>Battery Storage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'PS4'!$S$33:$AR$33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48.592328178079164</c:v>
                </c:pt>
                <c:pt idx="5">
                  <c:v>97.184647166073177</c:v>
                </c:pt>
                <c:pt idx="6">
                  <c:v>97.184646990000914</c:v>
                </c:pt>
                <c:pt idx="7">
                  <c:v>97.184647329002047</c:v>
                </c:pt>
                <c:pt idx="8">
                  <c:v>97.184647296901957</c:v>
                </c:pt>
                <c:pt idx="9">
                  <c:v>97.184647566844433</c:v>
                </c:pt>
                <c:pt idx="10">
                  <c:v>97.184646719140872</c:v>
                </c:pt>
                <c:pt idx="11">
                  <c:v>97.184647044257161</c:v>
                </c:pt>
                <c:pt idx="12">
                  <c:v>97.18464695863527</c:v>
                </c:pt>
                <c:pt idx="13">
                  <c:v>145.77696501066038</c:v>
                </c:pt>
                <c:pt idx="14">
                  <c:v>194.36928565276943</c:v>
                </c:pt>
                <c:pt idx="15">
                  <c:v>194.36928516428063</c:v>
                </c:pt>
                <c:pt idx="16">
                  <c:v>194.36928613875486</c:v>
                </c:pt>
                <c:pt idx="17">
                  <c:v>194.36928660703737</c:v>
                </c:pt>
                <c:pt idx="18">
                  <c:v>194.36928595723586</c:v>
                </c:pt>
                <c:pt idx="19">
                  <c:v>194.36928430517071</c:v>
                </c:pt>
                <c:pt idx="20">
                  <c:v>194.36928593652041</c:v>
                </c:pt>
                <c:pt idx="21">
                  <c:v>291.5539217082142</c:v>
                </c:pt>
                <c:pt idx="22">
                  <c:v>291.5539255507901</c:v>
                </c:pt>
                <c:pt idx="23">
                  <c:v>291.55392572807318</c:v>
                </c:pt>
                <c:pt idx="24">
                  <c:v>291.55392432418915</c:v>
                </c:pt>
                <c:pt idx="25">
                  <c:v>485.92319693507716</c:v>
                </c:pt>
              </c:numCache>
            </c:numRef>
          </c:val>
        </c:ser>
        <c:ser>
          <c:idx val="2"/>
          <c:order val="1"/>
          <c:tx>
            <c:strRef>
              <c:f>'PS4'!$R$34</c:f>
              <c:strCache>
                <c:ptCount val="1"/>
                <c:pt idx="0">
                  <c:v>Compressed Air Storage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'PS4'!$S$34:$AR$34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'PS4'!$R$35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'PS4'!$S$35:$AR$35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2666.7464314151098</c:v>
                </c:pt>
                <c:pt idx="2">
                  <c:v>2666.7464309792608</c:v>
                </c:pt>
                <c:pt idx="3">
                  <c:v>2666.7464305032422</c:v>
                </c:pt>
                <c:pt idx="4">
                  <c:v>2666.7464319252513</c:v>
                </c:pt>
                <c:pt idx="5">
                  <c:v>2666.7464327639755</c:v>
                </c:pt>
                <c:pt idx="6">
                  <c:v>2666.7464314497438</c:v>
                </c:pt>
                <c:pt idx="7">
                  <c:v>2666.7464305305871</c:v>
                </c:pt>
                <c:pt idx="8">
                  <c:v>2666.7464310343089</c:v>
                </c:pt>
                <c:pt idx="9">
                  <c:v>2666.7464312948432</c:v>
                </c:pt>
                <c:pt idx="10">
                  <c:v>2666.7464299492385</c:v>
                </c:pt>
                <c:pt idx="11">
                  <c:v>2666.7464314956846</c:v>
                </c:pt>
                <c:pt idx="12">
                  <c:v>2666.7464317153226</c:v>
                </c:pt>
                <c:pt idx="13">
                  <c:v>2666.7464324207558</c:v>
                </c:pt>
                <c:pt idx="14">
                  <c:v>2666.7464314819249</c:v>
                </c:pt>
                <c:pt idx="15">
                  <c:v>2666.7464323852528</c:v>
                </c:pt>
                <c:pt idx="16">
                  <c:v>2666.7464325298165</c:v>
                </c:pt>
                <c:pt idx="17">
                  <c:v>3261.5164097473207</c:v>
                </c:pt>
                <c:pt idx="18">
                  <c:v>3261.5164069635639</c:v>
                </c:pt>
                <c:pt idx="19">
                  <c:v>3261.5164070709789</c:v>
                </c:pt>
                <c:pt idx="20">
                  <c:v>3261.5164076565088</c:v>
                </c:pt>
                <c:pt idx="21">
                  <c:v>3261.5164077296199</c:v>
                </c:pt>
                <c:pt idx="22">
                  <c:v>3261.5164074874028</c:v>
                </c:pt>
                <c:pt idx="23">
                  <c:v>3261.5164083362124</c:v>
                </c:pt>
                <c:pt idx="24">
                  <c:v>3261.5164078668054</c:v>
                </c:pt>
                <c:pt idx="25">
                  <c:v>3261.5164074118502</c:v>
                </c:pt>
              </c:numCache>
            </c:numRef>
          </c:val>
        </c:ser>
        <c:ser>
          <c:idx val="4"/>
          <c:order val="3"/>
          <c:tx>
            <c:strRef>
              <c:f>'PS4'!$R$36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'PS4'!$S$36:$AR$36</c:f>
              <c:numCache>
                <c:formatCode>_-* #,##0_-;\-* #,##0_-;_-* "-"??_-;_-@_-</c:formatCode>
                <c:ptCount val="26"/>
                <c:pt idx="0">
                  <c:v>14145.841599999821</c:v>
                </c:pt>
                <c:pt idx="1">
                  <c:v>13971.372851352602</c:v>
                </c:pt>
                <c:pt idx="2">
                  <c:v>15304.378205236135</c:v>
                </c:pt>
                <c:pt idx="3">
                  <c:v>15219.739417438141</c:v>
                </c:pt>
                <c:pt idx="4">
                  <c:v>17568.845682507479</c:v>
                </c:pt>
                <c:pt idx="5">
                  <c:v>17597.838928005574</c:v>
                </c:pt>
                <c:pt idx="6">
                  <c:v>18852.810700948728</c:v>
                </c:pt>
                <c:pt idx="7">
                  <c:v>18019.087079514033</c:v>
                </c:pt>
                <c:pt idx="8">
                  <c:v>17395.211962591959</c:v>
                </c:pt>
                <c:pt idx="9">
                  <c:v>16770.645523166364</c:v>
                </c:pt>
                <c:pt idx="10">
                  <c:v>15730.117804673391</c:v>
                </c:pt>
                <c:pt idx="11">
                  <c:v>16071.716847770498</c:v>
                </c:pt>
                <c:pt idx="12">
                  <c:v>13603.176373584834</c:v>
                </c:pt>
                <c:pt idx="13">
                  <c:v>13536.193223709748</c:v>
                </c:pt>
                <c:pt idx="14">
                  <c:v>11948.507494363497</c:v>
                </c:pt>
                <c:pt idx="15">
                  <c:v>11128.686971580737</c:v>
                </c:pt>
                <c:pt idx="16">
                  <c:v>10149.789202941663</c:v>
                </c:pt>
                <c:pt idx="17">
                  <c:v>10149.477314676329</c:v>
                </c:pt>
                <c:pt idx="18">
                  <c:v>10541.199479224537</c:v>
                </c:pt>
                <c:pt idx="19">
                  <c:v>10077.53781361706</c:v>
                </c:pt>
                <c:pt idx="20">
                  <c:v>10066.015189248687</c:v>
                </c:pt>
                <c:pt idx="21">
                  <c:v>9383.1443825779752</c:v>
                </c:pt>
                <c:pt idx="22">
                  <c:v>8295.491902459511</c:v>
                </c:pt>
                <c:pt idx="23">
                  <c:v>8385.5034306089783</c:v>
                </c:pt>
                <c:pt idx="24">
                  <c:v>8469.3648689841921</c:v>
                </c:pt>
                <c:pt idx="25">
                  <c:v>8509.1302292363398</c:v>
                </c:pt>
              </c:numCache>
            </c:numRef>
          </c:val>
        </c:ser>
        <c:ser>
          <c:idx val="5"/>
          <c:order val="4"/>
          <c:tx>
            <c:strRef>
              <c:f>'PS4'!$R$37</c:f>
              <c:strCache>
                <c:ptCount val="1"/>
                <c:pt idx="0">
                  <c:v>Biomass CHP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'PS4'!$S$37:$AR$37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14.753670660522332</c:v>
                </c:pt>
                <c:pt idx="2">
                  <c:v>14.753670660522332</c:v>
                </c:pt>
                <c:pt idx="3">
                  <c:v>14.753670660522332</c:v>
                </c:pt>
                <c:pt idx="4">
                  <c:v>14.753670660522332</c:v>
                </c:pt>
                <c:pt idx="5">
                  <c:v>14.753670660522332</c:v>
                </c:pt>
                <c:pt idx="6">
                  <c:v>14.753670660522332</c:v>
                </c:pt>
                <c:pt idx="7">
                  <c:v>14.753670660522332</c:v>
                </c:pt>
                <c:pt idx="8">
                  <c:v>14.753670660522332</c:v>
                </c:pt>
                <c:pt idx="9">
                  <c:v>14.753670660522332</c:v>
                </c:pt>
                <c:pt idx="10">
                  <c:v>14.753670660522332</c:v>
                </c:pt>
                <c:pt idx="11">
                  <c:v>14.753670660522332</c:v>
                </c:pt>
                <c:pt idx="12">
                  <c:v>14.753670660522332</c:v>
                </c:pt>
                <c:pt idx="13">
                  <c:v>14.753670660522332</c:v>
                </c:pt>
                <c:pt idx="14">
                  <c:v>14.753670660522332</c:v>
                </c:pt>
                <c:pt idx="15">
                  <c:v>14.753670660522332</c:v>
                </c:pt>
                <c:pt idx="16">
                  <c:v>14.753670660522332</c:v>
                </c:pt>
                <c:pt idx="17">
                  <c:v>14.753670660522332</c:v>
                </c:pt>
                <c:pt idx="18">
                  <c:v>14.753670660522332</c:v>
                </c:pt>
                <c:pt idx="19">
                  <c:v>14.753670660522332</c:v>
                </c:pt>
                <c:pt idx="20">
                  <c:v>14.753670660522332</c:v>
                </c:pt>
                <c:pt idx="21">
                  <c:v>14.753670660522332</c:v>
                </c:pt>
                <c:pt idx="22">
                  <c:v>14.753670660522332</c:v>
                </c:pt>
                <c:pt idx="23">
                  <c:v>14.753670660522332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5"/>
          <c:tx>
            <c:strRef>
              <c:f>'PS4'!$R$38</c:f>
              <c:strCache>
                <c:ptCount val="1"/>
                <c:pt idx="0">
                  <c:v>CCS - Biomass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'PS4'!$S$38:$AR$38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7"/>
          <c:order val="6"/>
          <c:tx>
            <c:strRef>
              <c:f>'PS4'!$R$39</c:f>
              <c:strCache>
                <c:ptCount val="1"/>
                <c:pt idx="0">
                  <c:v>CCS - Gas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'PS4'!$S$39:$AR$39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8"/>
          <c:order val="7"/>
          <c:tx>
            <c:strRef>
              <c:f>'PS4'!$R$40</c:f>
              <c:strCache>
                <c:ptCount val="1"/>
                <c:pt idx="0">
                  <c:v>Gas CHP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'PS4'!$S$40:$AR$40</c:f>
              <c:numCache>
                <c:formatCode>_-* #,##0_-;\-* #,##0_-;_-* "-"??_-;_-@_-</c:formatCode>
                <c:ptCount val="26"/>
                <c:pt idx="0">
                  <c:v>10175.155421706233</c:v>
                </c:pt>
                <c:pt idx="1">
                  <c:v>9728.3797840186598</c:v>
                </c:pt>
                <c:pt idx="2">
                  <c:v>9949.1317840187094</c:v>
                </c:pt>
                <c:pt idx="3">
                  <c:v>9949.1317840187094</c:v>
                </c:pt>
                <c:pt idx="4">
                  <c:v>9949.1317840187094</c:v>
                </c:pt>
                <c:pt idx="5">
                  <c:v>10395.89178401871</c:v>
                </c:pt>
                <c:pt idx="6">
                  <c:v>10395.89178401871</c:v>
                </c:pt>
                <c:pt idx="7">
                  <c:v>10395.89178401871</c:v>
                </c:pt>
                <c:pt idx="8">
                  <c:v>10395.89178401871</c:v>
                </c:pt>
                <c:pt idx="9">
                  <c:v>10395.89178401871</c:v>
                </c:pt>
                <c:pt idx="10">
                  <c:v>9972.762184018713</c:v>
                </c:pt>
                <c:pt idx="11">
                  <c:v>9073.4752348239144</c:v>
                </c:pt>
                <c:pt idx="12">
                  <c:v>9073.4752348239144</c:v>
                </c:pt>
                <c:pt idx="13">
                  <c:v>9073.4752348239144</c:v>
                </c:pt>
                <c:pt idx="14">
                  <c:v>1394.891538391041</c:v>
                </c:pt>
                <c:pt idx="15">
                  <c:v>1394.891538391041</c:v>
                </c:pt>
                <c:pt idx="16">
                  <c:v>1394.891538391041</c:v>
                </c:pt>
                <c:pt idx="17">
                  <c:v>1394.891538391041</c:v>
                </c:pt>
                <c:pt idx="18">
                  <c:v>1394.891538391041</c:v>
                </c:pt>
                <c:pt idx="19">
                  <c:v>1394.891538391041</c:v>
                </c:pt>
                <c:pt idx="20">
                  <c:v>1331.8195383910386</c:v>
                </c:pt>
                <c:pt idx="21">
                  <c:v>1331.8195383910386</c:v>
                </c:pt>
                <c:pt idx="22">
                  <c:v>1331.8195383910386</c:v>
                </c:pt>
                <c:pt idx="23">
                  <c:v>1331.8195383910386</c:v>
                </c:pt>
                <c:pt idx="24">
                  <c:v>1331.8195383910386</c:v>
                </c:pt>
                <c:pt idx="25">
                  <c:v>1331.8195383910386</c:v>
                </c:pt>
              </c:numCache>
            </c:numRef>
          </c:val>
        </c:ser>
        <c:ser>
          <c:idx val="9"/>
          <c:order val="8"/>
          <c:tx>
            <c:strRef>
              <c:f>'PS4'!$R$41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'PS4'!$S$41:$AR$41</c:f>
              <c:numCache>
                <c:formatCode>_-* #,##0_-;\-* #,##0_-;_-* "-"??_-;_-@_-</c:formatCode>
                <c:ptCount val="26"/>
                <c:pt idx="0">
                  <c:v>88135.268552872221</c:v>
                </c:pt>
                <c:pt idx="1">
                  <c:v>101873.82775692115</c:v>
                </c:pt>
                <c:pt idx="2">
                  <c:v>79129.220143658837</c:v>
                </c:pt>
                <c:pt idx="3">
                  <c:v>73892.638191971593</c:v>
                </c:pt>
                <c:pt idx="4">
                  <c:v>70444.017213781306</c:v>
                </c:pt>
                <c:pt idx="5">
                  <c:v>64639.76673514524</c:v>
                </c:pt>
                <c:pt idx="6">
                  <c:v>65094.642096071919</c:v>
                </c:pt>
                <c:pt idx="7">
                  <c:v>62082.054518060162</c:v>
                </c:pt>
                <c:pt idx="8">
                  <c:v>51557.520231637856</c:v>
                </c:pt>
                <c:pt idx="9">
                  <c:v>48314.829741247879</c:v>
                </c:pt>
                <c:pt idx="10">
                  <c:v>39169.297157563218</c:v>
                </c:pt>
                <c:pt idx="11">
                  <c:v>45736.08103045186</c:v>
                </c:pt>
                <c:pt idx="12">
                  <c:v>34289.020533517745</c:v>
                </c:pt>
                <c:pt idx="13">
                  <c:v>34712.290532435363</c:v>
                </c:pt>
                <c:pt idx="14">
                  <c:v>29019.307766293921</c:v>
                </c:pt>
                <c:pt idx="15">
                  <c:v>27339.910810732268</c:v>
                </c:pt>
                <c:pt idx="16">
                  <c:v>21844.554299152223</c:v>
                </c:pt>
                <c:pt idx="17">
                  <c:v>22578.703845906228</c:v>
                </c:pt>
                <c:pt idx="18">
                  <c:v>22111.898152049442</c:v>
                </c:pt>
                <c:pt idx="19">
                  <c:v>23894.157031852134</c:v>
                </c:pt>
                <c:pt idx="20">
                  <c:v>23943.368514809503</c:v>
                </c:pt>
                <c:pt idx="21">
                  <c:v>23107.200873681115</c:v>
                </c:pt>
                <c:pt idx="22">
                  <c:v>24446.603111111806</c:v>
                </c:pt>
                <c:pt idx="23">
                  <c:v>24953.935744875911</c:v>
                </c:pt>
                <c:pt idx="24">
                  <c:v>25373.933365479163</c:v>
                </c:pt>
                <c:pt idx="25">
                  <c:v>25639.819356744392</c:v>
                </c:pt>
              </c:numCache>
            </c:numRef>
          </c:val>
        </c:ser>
        <c:ser>
          <c:idx val="10"/>
          <c:order val="9"/>
          <c:tx>
            <c:strRef>
              <c:f>'PS4'!$R$42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'PS4'!$S$42:$AR$42</c:f>
              <c:numCache>
                <c:formatCode>_-* #,##0_-;\-* #,##0_-;_-* "-"??_-;_-@_-</c:formatCode>
                <c:ptCount val="26"/>
                <c:pt idx="0">
                  <c:v>64.685755222196974</c:v>
                </c:pt>
                <c:pt idx="1">
                  <c:v>2.0575431837676512</c:v>
                </c:pt>
                <c:pt idx="2">
                  <c:v>2.9726271130643909</c:v>
                </c:pt>
                <c:pt idx="3">
                  <c:v>1.6216098213959098</c:v>
                </c:pt>
                <c:pt idx="4">
                  <c:v>1.1989049609441804</c:v>
                </c:pt>
                <c:pt idx="5">
                  <c:v>2.6664052362068209</c:v>
                </c:pt>
                <c:pt idx="6">
                  <c:v>19.989252165438135</c:v>
                </c:pt>
                <c:pt idx="7">
                  <c:v>7.0853909366523</c:v>
                </c:pt>
                <c:pt idx="8">
                  <c:v>3.4035724767665263</c:v>
                </c:pt>
                <c:pt idx="9">
                  <c:v>2.4627356041715345</c:v>
                </c:pt>
                <c:pt idx="10">
                  <c:v>0</c:v>
                </c:pt>
                <c:pt idx="11">
                  <c:v>9.2844086817793145E-2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2.450650223178811</c:v>
                </c:pt>
                <c:pt idx="18">
                  <c:v>3.0331539998432344</c:v>
                </c:pt>
                <c:pt idx="19">
                  <c:v>6.7490168947772098</c:v>
                </c:pt>
                <c:pt idx="20">
                  <c:v>5.2614230458363931</c:v>
                </c:pt>
                <c:pt idx="21">
                  <c:v>0</c:v>
                </c:pt>
                <c:pt idx="22">
                  <c:v>3.3060133768420201E-2</c:v>
                </c:pt>
                <c:pt idx="23">
                  <c:v>0.74799008874252104</c:v>
                </c:pt>
                <c:pt idx="24">
                  <c:v>1.6352209793636647</c:v>
                </c:pt>
                <c:pt idx="25">
                  <c:v>1.4414641334334266</c:v>
                </c:pt>
              </c:numCache>
            </c:numRef>
          </c:val>
        </c:ser>
        <c:ser>
          <c:idx val="11"/>
          <c:order val="10"/>
          <c:tx>
            <c:strRef>
              <c:f>'PS4'!$R$43</c:f>
              <c:strCache>
                <c:ptCount val="1"/>
                <c:pt idx="0">
                  <c:v>Other (Gas Oil / Gas Engines)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'PS4'!$S$43:$AR$43</c:f>
              <c:numCache>
                <c:formatCode>_-* #,##0_-;\-* #,##0_-;_-* "-"??_-;_-@_-</c:formatCode>
                <c:ptCount val="26"/>
                <c:pt idx="0">
                  <c:v>4.3415442461143412</c:v>
                </c:pt>
                <c:pt idx="1">
                  <c:v>133.38138600920092</c:v>
                </c:pt>
                <c:pt idx="2">
                  <c:v>23.182332193288751</c:v>
                </c:pt>
                <c:pt idx="3">
                  <c:v>12.397176477868793</c:v>
                </c:pt>
                <c:pt idx="4">
                  <c:v>11.931367867251581</c:v>
                </c:pt>
                <c:pt idx="5">
                  <c:v>27.661764582066056</c:v>
                </c:pt>
                <c:pt idx="6">
                  <c:v>11.721348987903458</c:v>
                </c:pt>
                <c:pt idx="7">
                  <c:v>2.325303110930959</c:v>
                </c:pt>
                <c:pt idx="8">
                  <c:v>0.93561640177685168</c:v>
                </c:pt>
                <c:pt idx="9">
                  <c:v>0.44590361749610863</c:v>
                </c:pt>
                <c:pt idx="10">
                  <c:v>0</c:v>
                </c:pt>
                <c:pt idx="11">
                  <c:v>9.2999999999999999E-2</c:v>
                </c:pt>
                <c:pt idx="12">
                  <c:v>0</c:v>
                </c:pt>
                <c:pt idx="13">
                  <c:v>0</c:v>
                </c:pt>
                <c:pt idx="14">
                  <c:v>3.1E-2</c:v>
                </c:pt>
                <c:pt idx="15">
                  <c:v>0</c:v>
                </c:pt>
                <c:pt idx="16">
                  <c:v>0</c:v>
                </c:pt>
                <c:pt idx="17">
                  <c:v>0.31</c:v>
                </c:pt>
                <c:pt idx="18">
                  <c:v>1.6431612830252438</c:v>
                </c:pt>
                <c:pt idx="19">
                  <c:v>3.3102350549277508</c:v>
                </c:pt>
                <c:pt idx="20">
                  <c:v>2.3359927931832574</c:v>
                </c:pt>
                <c:pt idx="21">
                  <c:v>0</c:v>
                </c:pt>
                <c:pt idx="22">
                  <c:v>0.27900000000000003</c:v>
                </c:pt>
                <c:pt idx="23">
                  <c:v>0.27900000000000003</c:v>
                </c:pt>
                <c:pt idx="24">
                  <c:v>0.16500000000000001</c:v>
                </c:pt>
                <c:pt idx="25">
                  <c:v>0.16500000000000001</c:v>
                </c:pt>
              </c:numCache>
            </c:numRef>
          </c:val>
        </c:ser>
        <c:ser>
          <c:idx val="12"/>
          <c:order val="11"/>
          <c:tx>
            <c:strRef>
              <c:f>'PS4'!$R$44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'PS4'!$S$44:$AR$44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36964.619209942692</c:v>
                </c:pt>
                <c:pt idx="2">
                  <c:v>46842.939023495965</c:v>
                </c:pt>
                <c:pt idx="3">
                  <c:v>38835.575662472373</c:v>
                </c:pt>
                <c:pt idx="4">
                  <c:v>33552.92950941273</c:v>
                </c:pt>
                <c:pt idx="5">
                  <c:v>31495.833523586964</c:v>
                </c:pt>
                <c:pt idx="6">
                  <c:v>13295.467536783754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'PS4'!$R$45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'PS4'!$S$45:$AR$45</c:f>
              <c:numCache>
                <c:formatCode>_-* #,##0_-;\-* #,##0_-;_-* "-"??_-;_-@_-</c:formatCode>
                <c:ptCount val="26"/>
                <c:pt idx="0">
                  <c:v>3394.3235999999206</c:v>
                </c:pt>
                <c:pt idx="1">
                  <c:v>3394.3235999999206</c:v>
                </c:pt>
                <c:pt idx="2">
                  <c:v>3394.3235999999206</c:v>
                </c:pt>
                <c:pt idx="3">
                  <c:v>3394.3235999999206</c:v>
                </c:pt>
                <c:pt idx="4">
                  <c:v>3394.3235999999206</c:v>
                </c:pt>
                <c:pt idx="5">
                  <c:v>3394.3235999999206</c:v>
                </c:pt>
                <c:pt idx="6">
                  <c:v>3394.3235999999206</c:v>
                </c:pt>
                <c:pt idx="7">
                  <c:v>3394.3235999999206</c:v>
                </c:pt>
                <c:pt idx="8">
                  <c:v>3394.3235999999206</c:v>
                </c:pt>
                <c:pt idx="9">
                  <c:v>3394.3235999999206</c:v>
                </c:pt>
                <c:pt idx="10">
                  <c:v>3394.3235999999206</c:v>
                </c:pt>
                <c:pt idx="11">
                  <c:v>3394.3235999999206</c:v>
                </c:pt>
                <c:pt idx="12">
                  <c:v>3394.3235999999206</c:v>
                </c:pt>
                <c:pt idx="13">
                  <c:v>3473.9892000000673</c:v>
                </c:pt>
                <c:pt idx="14">
                  <c:v>3473.9892000000673</c:v>
                </c:pt>
                <c:pt idx="15">
                  <c:v>3473.9892000000673</c:v>
                </c:pt>
                <c:pt idx="16">
                  <c:v>3473.9892000000673</c:v>
                </c:pt>
                <c:pt idx="17">
                  <c:v>3473.9892000000673</c:v>
                </c:pt>
                <c:pt idx="18">
                  <c:v>3473.9892000000673</c:v>
                </c:pt>
                <c:pt idx="19">
                  <c:v>3473.9892000000673</c:v>
                </c:pt>
                <c:pt idx="20">
                  <c:v>3473.9892000000673</c:v>
                </c:pt>
                <c:pt idx="21">
                  <c:v>3473.9892000000673</c:v>
                </c:pt>
                <c:pt idx="22">
                  <c:v>3473.9892000000673</c:v>
                </c:pt>
                <c:pt idx="23">
                  <c:v>3473.9892000000673</c:v>
                </c:pt>
                <c:pt idx="24">
                  <c:v>3473.9892000000673</c:v>
                </c:pt>
                <c:pt idx="25">
                  <c:v>3473.9892000000673</c:v>
                </c:pt>
              </c:numCache>
            </c:numRef>
          </c:val>
        </c:ser>
        <c:ser>
          <c:idx val="14"/>
          <c:order val="13"/>
          <c:tx>
            <c:strRef>
              <c:f>'PS4'!$R$46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'PS4'!$S$46:$AR$46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25155.059753513618</c:v>
                </c:pt>
                <c:pt idx="2">
                  <c:v>25968.013181340764</c:v>
                </c:pt>
                <c:pt idx="3">
                  <c:v>27794.92633818532</c:v>
                </c:pt>
                <c:pt idx="4">
                  <c:v>27960.146021704917</c:v>
                </c:pt>
                <c:pt idx="5">
                  <c:v>29030.971597980417</c:v>
                </c:pt>
                <c:pt idx="6">
                  <c:v>37205.170270466784</c:v>
                </c:pt>
                <c:pt idx="7">
                  <c:v>51110.36872319493</c:v>
                </c:pt>
                <c:pt idx="8">
                  <c:v>63221.244023653649</c:v>
                </c:pt>
                <c:pt idx="9">
                  <c:v>69239.71603823539</c:v>
                </c:pt>
                <c:pt idx="10">
                  <c:v>71531.204137262655</c:v>
                </c:pt>
                <c:pt idx="11">
                  <c:v>65400.179034539011</c:v>
                </c:pt>
                <c:pt idx="12">
                  <c:v>68235.009382350283</c:v>
                </c:pt>
                <c:pt idx="13">
                  <c:v>69140.745566999161</c:v>
                </c:pt>
                <c:pt idx="14">
                  <c:v>69510.227861063235</c:v>
                </c:pt>
                <c:pt idx="15">
                  <c:v>67451.797900583406</c:v>
                </c:pt>
                <c:pt idx="16">
                  <c:v>65037.92658993385</c:v>
                </c:pt>
                <c:pt idx="17">
                  <c:v>62903.627299382082</c:v>
                </c:pt>
                <c:pt idx="18">
                  <c:v>62046.969243210769</c:v>
                </c:pt>
                <c:pt idx="19">
                  <c:v>61858.37070433901</c:v>
                </c:pt>
                <c:pt idx="20">
                  <c:v>61685.830311969446</c:v>
                </c:pt>
                <c:pt idx="21">
                  <c:v>61685.830311969446</c:v>
                </c:pt>
                <c:pt idx="22">
                  <c:v>61685.830311969446</c:v>
                </c:pt>
                <c:pt idx="23">
                  <c:v>61685.830311969446</c:v>
                </c:pt>
                <c:pt idx="24">
                  <c:v>61685.830311969446</c:v>
                </c:pt>
                <c:pt idx="25">
                  <c:v>61685.830311969446</c:v>
                </c:pt>
              </c:numCache>
            </c:numRef>
          </c:val>
        </c:ser>
        <c:ser>
          <c:idx val="15"/>
          <c:order val="14"/>
          <c:tx>
            <c:strRef>
              <c:f>'PS4'!$R$47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'PS4'!$S$47:$AR$47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19.271999999999203</c:v>
                </c:pt>
                <c:pt idx="6">
                  <c:v>19.271999999999203</c:v>
                </c:pt>
                <c:pt idx="7">
                  <c:v>19.271999999999203</c:v>
                </c:pt>
                <c:pt idx="8">
                  <c:v>19.271999999999203</c:v>
                </c:pt>
                <c:pt idx="9">
                  <c:v>684.15600000002803</c:v>
                </c:pt>
                <c:pt idx="10">
                  <c:v>703.42799999998738</c:v>
                </c:pt>
                <c:pt idx="11">
                  <c:v>849.89519999997208</c:v>
                </c:pt>
                <c:pt idx="12">
                  <c:v>1125.4848000000261</c:v>
                </c:pt>
                <c:pt idx="13">
                  <c:v>1285.4423999999599</c:v>
                </c:pt>
                <c:pt idx="14">
                  <c:v>1362.5303999999758</c:v>
                </c:pt>
                <c:pt idx="15">
                  <c:v>1362.5303999999758</c:v>
                </c:pt>
                <c:pt idx="16">
                  <c:v>2422.4903999999742</c:v>
                </c:pt>
                <c:pt idx="17">
                  <c:v>3386.0904000000746</c:v>
                </c:pt>
                <c:pt idx="18">
                  <c:v>4349.6904000001305</c:v>
                </c:pt>
                <c:pt idx="19">
                  <c:v>4349.6904000001305</c:v>
                </c:pt>
                <c:pt idx="20">
                  <c:v>4349.6904000001305</c:v>
                </c:pt>
                <c:pt idx="21">
                  <c:v>4349.6904000001305</c:v>
                </c:pt>
                <c:pt idx="22">
                  <c:v>4349.6904000001305</c:v>
                </c:pt>
                <c:pt idx="23">
                  <c:v>4349.6904000001305</c:v>
                </c:pt>
                <c:pt idx="24">
                  <c:v>4349.6904000001305</c:v>
                </c:pt>
                <c:pt idx="25">
                  <c:v>4349.6904000001305</c:v>
                </c:pt>
              </c:numCache>
            </c:numRef>
          </c:val>
        </c:ser>
        <c:ser>
          <c:idx val="16"/>
          <c:order val="15"/>
          <c:tx>
            <c:strRef>
              <c:f>'PS4'!$R$48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'PS4'!$S$48:$AR$48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57229.475943475802</c:v>
                </c:pt>
                <c:pt idx="4">
                  <c:v>57204.470709445995</c:v>
                </c:pt>
                <c:pt idx="5">
                  <c:v>57187.475411414271</c:v>
                </c:pt>
                <c:pt idx="6">
                  <c:v>56687.514210166039</c:v>
                </c:pt>
                <c:pt idx="7">
                  <c:v>48095.321577018767</c:v>
                </c:pt>
                <c:pt idx="8">
                  <c:v>40099.582026186792</c:v>
                </c:pt>
                <c:pt idx="9">
                  <c:v>26584.006233799901</c:v>
                </c:pt>
                <c:pt idx="10">
                  <c:v>24773.89509739984</c:v>
                </c:pt>
                <c:pt idx="11">
                  <c:v>17783.787075608016</c:v>
                </c:pt>
                <c:pt idx="12">
                  <c:v>25334.488906650466</c:v>
                </c:pt>
                <c:pt idx="13">
                  <c:v>21930.08597343697</c:v>
                </c:pt>
                <c:pt idx="14">
                  <c:v>34317.104194114756</c:v>
                </c:pt>
                <c:pt idx="15">
                  <c:v>34177.708162471077</c:v>
                </c:pt>
                <c:pt idx="16">
                  <c:v>43718.804781762025</c:v>
                </c:pt>
                <c:pt idx="17">
                  <c:v>43899.164722173344</c:v>
                </c:pt>
                <c:pt idx="18">
                  <c:v>45179.093863932969</c:v>
                </c:pt>
                <c:pt idx="19">
                  <c:v>46011.158015851157</c:v>
                </c:pt>
                <c:pt idx="20">
                  <c:v>46129.189147711477</c:v>
                </c:pt>
                <c:pt idx="21">
                  <c:v>46145.66295633297</c:v>
                </c:pt>
                <c:pt idx="22">
                  <c:v>46435.656553588873</c:v>
                </c:pt>
                <c:pt idx="23">
                  <c:v>46536.79147776778</c:v>
                </c:pt>
                <c:pt idx="24">
                  <c:v>46609.958457126711</c:v>
                </c:pt>
                <c:pt idx="25">
                  <c:v>46641.842910131483</c:v>
                </c:pt>
              </c:numCache>
            </c:numRef>
          </c:val>
        </c:ser>
        <c:ser>
          <c:idx val="17"/>
          <c:order val="16"/>
          <c:tx>
            <c:strRef>
              <c:f>'PS4'!$R$49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'PS4'!$S$49:$AR$49</c:f>
              <c:numCache>
                <c:formatCode>_-* #,##0_-;\-* #,##0_-;_-* "-"??_-;_-@_-</c:formatCode>
                <c:ptCount val="26"/>
                <c:pt idx="0">
                  <c:v>14911.428959999976</c:v>
                </c:pt>
                <c:pt idx="1">
                  <c:v>14999.909777999939</c:v>
                </c:pt>
                <c:pt idx="2">
                  <c:v>17335.405457999939</c:v>
                </c:pt>
                <c:pt idx="3">
                  <c:v>22384.905559199942</c:v>
                </c:pt>
                <c:pt idx="4">
                  <c:v>25036.811647199949</c:v>
                </c:pt>
                <c:pt idx="5">
                  <c:v>28094.506198799892</c:v>
                </c:pt>
                <c:pt idx="6">
                  <c:v>34290.652276799869</c:v>
                </c:pt>
                <c:pt idx="7">
                  <c:v>42218.515059328551</c:v>
                </c:pt>
                <c:pt idx="8">
                  <c:v>45025.802144357811</c:v>
                </c:pt>
                <c:pt idx="9">
                  <c:v>54768.470437947966</c:v>
                </c:pt>
                <c:pt idx="10">
                  <c:v>62457.478760668637</c:v>
                </c:pt>
                <c:pt idx="11">
                  <c:v>67987.600383890473</c:v>
                </c:pt>
                <c:pt idx="12">
                  <c:v>70630.105464054897</c:v>
                </c:pt>
                <c:pt idx="13">
                  <c:v>72775.769520252681</c:v>
                </c:pt>
                <c:pt idx="14">
                  <c:v>79161.882936298163</c:v>
                </c:pt>
                <c:pt idx="15">
                  <c:v>81180.539015188901</c:v>
                </c:pt>
                <c:pt idx="16">
                  <c:v>82329.546911903177</c:v>
                </c:pt>
                <c:pt idx="17">
                  <c:v>83901.893465663947</c:v>
                </c:pt>
                <c:pt idx="18">
                  <c:v>82489.587234808074</c:v>
                </c:pt>
                <c:pt idx="19">
                  <c:v>84132.521779492992</c:v>
                </c:pt>
                <c:pt idx="20">
                  <c:v>82683.386877529192</c:v>
                </c:pt>
                <c:pt idx="21">
                  <c:v>83681.345087069683</c:v>
                </c:pt>
                <c:pt idx="22">
                  <c:v>83114.312442908966</c:v>
                </c:pt>
                <c:pt idx="23">
                  <c:v>83428.592120030662</c:v>
                </c:pt>
                <c:pt idx="24">
                  <c:v>83605.549635868971</c:v>
                </c:pt>
                <c:pt idx="25">
                  <c:v>84498.846962714772</c:v>
                </c:pt>
              </c:numCache>
            </c:numRef>
          </c:val>
        </c:ser>
        <c:ser>
          <c:idx val="18"/>
          <c:order val="17"/>
          <c:tx>
            <c:strRef>
              <c:f>'PS4'!$R$50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'PS4'!$S$50:$AR$50</c:f>
              <c:numCache>
                <c:formatCode>_-* #,##0_-;\-* #,##0_-;_-* "-"??_-;_-@_-</c:formatCode>
                <c:ptCount val="26"/>
                <c:pt idx="0">
                  <c:v>10487.882111999994</c:v>
                </c:pt>
                <c:pt idx="1">
                  <c:v>13707.842995199993</c:v>
                </c:pt>
                <c:pt idx="2">
                  <c:v>15239.915769600015</c:v>
                </c:pt>
                <c:pt idx="3">
                  <c:v>17420.081356800019</c:v>
                </c:pt>
                <c:pt idx="4">
                  <c:v>17660.454403200023</c:v>
                </c:pt>
                <c:pt idx="5">
                  <c:v>17779.783123200014</c:v>
                </c:pt>
                <c:pt idx="6">
                  <c:v>18069.518913600008</c:v>
                </c:pt>
                <c:pt idx="7">
                  <c:v>20235.001124759496</c:v>
                </c:pt>
                <c:pt idx="8">
                  <c:v>21611.532601588795</c:v>
                </c:pt>
                <c:pt idx="9">
                  <c:v>22240.028565314606</c:v>
                </c:pt>
                <c:pt idx="10">
                  <c:v>23755.848198162199</c:v>
                </c:pt>
                <c:pt idx="11">
                  <c:v>24662.243655864091</c:v>
                </c:pt>
                <c:pt idx="12">
                  <c:v>22713.338128331608</c:v>
                </c:pt>
                <c:pt idx="13">
                  <c:v>22316.250504581392</c:v>
                </c:pt>
                <c:pt idx="14">
                  <c:v>18932.417765151942</c:v>
                </c:pt>
                <c:pt idx="15">
                  <c:v>19055.917715397856</c:v>
                </c:pt>
                <c:pt idx="16">
                  <c:v>17700.166246887151</c:v>
                </c:pt>
                <c:pt idx="17">
                  <c:v>17669.414604674224</c:v>
                </c:pt>
                <c:pt idx="18">
                  <c:v>18936.548707244317</c:v>
                </c:pt>
                <c:pt idx="19">
                  <c:v>20424.935210318836</c:v>
                </c:pt>
                <c:pt idx="20">
                  <c:v>20609.643246794793</c:v>
                </c:pt>
                <c:pt idx="21">
                  <c:v>20717.662456426187</c:v>
                </c:pt>
                <c:pt idx="22">
                  <c:v>21159.639682284684</c:v>
                </c:pt>
                <c:pt idx="23">
                  <c:v>21130.165988089357</c:v>
                </c:pt>
                <c:pt idx="24">
                  <c:v>21141.162875557347</c:v>
                </c:pt>
                <c:pt idx="25">
                  <c:v>20419.154228878957</c:v>
                </c:pt>
              </c:numCache>
            </c:numRef>
          </c:val>
        </c:ser>
        <c:ser>
          <c:idx val="19"/>
          <c:order val="18"/>
          <c:tx>
            <c:strRef>
              <c:f>'PS4'!$R$51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'PS4'!$S$32:$AR$32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'PS4'!$S$51:$AR$51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25.085999999999739</c:v>
                </c:pt>
                <c:pt idx="8">
                  <c:v>44.151360000001233</c:v>
                </c:pt>
                <c:pt idx="9">
                  <c:v>114.39215999999728</c:v>
                </c:pt>
                <c:pt idx="10">
                  <c:v>114.39215999999728</c:v>
                </c:pt>
                <c:pt idx="11">
                  <c:v>114.39215999999728</c:v>
                </c:pt>
                <c:pt idx="12">
                  <c:v>114.39215999999728</c:v>
                </c:pt>
                <c:pt idx="13">
                  <c:v>114.39215999999728</c:v>
                </c:pt>
                <c:pt idx="14">
                  <c:v>114.39215999999728</c:v>
                </c:pt>
                <c:pt idx="15">
                  <c:v>114.39215999999728</c:v>
                </c:pt>
                <c:pt idx="16">
                  <c:v>114.39215999999728</c:v>
                </c:pt>
                <c:pt idx="17">
                  <c:v>114.39215999999728</c:v>
                </c:pt>
                <c:pt idx="18">
                  <c:v>114.39215999999728</c:v>
                </c:pt>
                <c:pt idx="19">
                  <c:v>114.39215999999728</c:v>
                </c:pt>
                <c:pt idx="20">
                  <c:v>114.39215999999728</c:v>
                </c:pt>
                <c:pt idx="21">
                  <c:v>114.39215999999728</c:v>
                </c:pt>
                <c:pt idx="22">
                  <c:v>114.39215999999728</c:v>
                </c:pt>
                <c:pt idx="23">
                  <c:v>114.39215999999728</c:v>
                </c:pt>
                <c:pt idx="24">
                  <c:v>114.39215999999728</c:v>
                </c:pt>
                <c:pt idx="25">
                  <c:v>114.39215999999728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24640"/>
        <c:axId val="190246912"/>
      </c:areaChart>
      <c:catAx>
        <c:axId val="19022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246912"/>
        <c:crosses val="autoZero"/>
        <c:auto val="1"/>
        <c:lblAlgn val="ctr"/>
        <c:lblOffset val="100"/>
        <c:tickLblSkip val="5"/>
        <c:noMultiLvlLbl val="0"/>
      </c:catAx>
      <c:valAx>
        <c:axId val="190246912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022464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'PS4'!$R$61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'PS4'!$S$61:$AR$61</c:f>
              <c:numCache>
                <c:formatCode>_-* #,##0_-;\-* #,##0_-;_-* "-"??_-;_-@_-</c:formatCode>
                <c:ptCount val="26"/>
                <c:pt idx="0">
                  <c:v>9887.1311101893025</c:v>
                </c:pt>
                <c:pt idx="1">
                  <c:v>9961.3349705092332</c:v>
                </c:pt>
                <c:pt idx="2">
                  <c:v>10262.74195124084</c:v>
                </c:pt>
                <c:pt idx="3">
                  <c:v>10332.604163483384</c:v>
                </c:pt>
                <c:pt idx="4">
                  <c:v>10399.215769759705</c:v>
                </c:pt>
                <c:pt idx="5">
                  <c:v>10462.865862440152</c:v>
                </c:pt>
                <c:pt idx="6">
                  <c:v>10523.806604618459</c:v>
                </c:pt>
                <c:pt idx="7">
                  <c:v>10181.439395795054</c:v>
                </c:pt>
                <c:pt idx="8">
                  <c:v>10181.439395795054</c:v>
                </c:pt>
                <c:pt idx="9">
                  <c:v>10181.439395795054</c:v>
                </c:pt>
                <c:pt idx="10">
                  <c:v>10118.083997278904</c:v>
                </c:pt>
                <c:pt idx="11">
                  <c:v>10118.083997278904</c:v>
                </c:pt>
                <c:pt idx="12">
                  <c:v>10118.083997278904</c:v>
                </c:pt>
                <c:pt idx="13">
                  <c:v>10118.083997278904</c:v>
                </c:pt>
                <c:pt idx="14">
                  <c:v>10118.083997278904</c:v>
                </c:pt>
                <c:pt idx="15">
                  <c:v>10118.083997278904</c:v>
                </c:pt>
                <c:pt idx="16">
                  <c:v>10118.083997278904</c:v>
                </c:pt>
                <c:pt idx="17">
                  <c:v>10118.083997278904</c:v>
                </c:pt>
                <c:pt idx="18">
                  <c:v>10118.083997278904</c:v>
                </c:pt>
                <c:pt idx="19">
                  <c:v>10118.083997278904</c:v>
                </c:pt>
                <c:pt idx="20">
                  <c:v>10118.083997278904</c:v>
                </c:pt>
                <c:pt idx="21">
                  <c:v>10118.083997278904</c:v>
                </c:pt>
                <c:pt idx="22">
                  <c:v>10118.083997278904</c:v>
                </c:pt>
                <c:pt idx="23">
                  <c:v>10118.083997278904</c:v>
                </c:pt>
                <c:pt idx="24">
                  <c:v>10118.083997278904</c:v>
                </c:pt>
                <c:pt idx="25">
                  <c:v>10118.083997278904</c:v>
                </c:pt>
              </c:numCache>
            </c:numRef>
          </c:val>
        </c:ser>
        <c:ser>
          <c:idx val="2"/>
          <c:order val="1"/>
          <c:tx>
            <c:strRef>
              <c:f>'PS4'!$R$62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'PS4'!$S$62:$AR$62</c:f>
              <c:numCache>
                <c:formatCode>_-* #,##0_-;\-* #,##0_-;_-* "-"??_-;_-@_-</c:formatCode>
                <c:ptCount val="26"/>
                <c:pt idx="0">
                  <c:v>4113.407098010237</c:v>
                </c:pt>
                <c:pt idx="1">
                  <c:v>4420.6610015932865</c:v>
                </c:pt>
                <c:pt idx="2">
                  <c:v>4697.0193989349646</c:v>
                </c:pt>
                <c:pt idx="3">
                  <c:v>5467.3317593509228</c:v>
                </c:pt>
                <c:pt idx="4">
                  <c:v>5664.1855830247268</c:v>
                </c:pt>
                <c:pt idx="5">
                  <c:v>5855.8846712764953</c:v>
                </c:pt>
                <c:pt idx="6">
                  <c:v>6042.9518825689984</c:v>
                </c:pt>
                <c:pt idx="7">
                  <c:v>6889.3508180891831</c:v>
                </c:pt>
                <c:pt idx="8">
                  <c:v>7083.1487530603881</c:v>
                </c:pt>
                <c:pt idx="9">
                  <c:v>7298.9161704722646</c:v>
                </c:pt>
                <c:pt idx="10">
                  <c:v>7485.1558229382954</c:v>
                </c:pt>
                <c:pt idx="11">
                  <c:v>7799.9089929579713</c:v>
                </c:pt>
                <c:pt idx="12">
                  <c:v>7939.9850276974194</c:v>
                </c:pt>
                <c:pt idx="13">
                  <c:v>8072.4506871735957</c:v>
                </c:pt>
                <c:pt idx="14">
                  <c:v>8201.2992438801703</c:v>
                </c:pt>
                <c:pt idx="15">
                  <c:v>8549.8805093736373</c:v>
                </c:pt>
                <c:pt idx="16">
                  <c:v>8668.507350873324</c:v>
                </c:pt>
                <c:pt idx="17">
                  <c:v>8784.0493406173991</c:v>
                </c:pt>
                <c:pt idx="18">
                  <c:v>8896.6840678555727</c:v>
                </c:pt>
                <c:pt idx="19">
                  <c:v>9225.7659326235389</c:v>
                </c:pt>
                <c:pt idx="20">
                  <c:v>9316.5141184165059</c:v>
                </c:pt>
                <c:pt idx="21">
                  <c:v>9402.5170141380822</c:v>
                </c:pt>
                <c:pt idx="22">
                  <c:v>9485.823006290173</c:v>
                </c:pt>
                <c:pt idx="23">
                  <c:v>9555.7679325244517</c:v>
                </c:pt>
                <c:pt idx="24">
                  <c:v>9585.1558166097857</c:v>
                </c:pt>
                <c:pt idx="25">
                  <c:v>9594.0403855872646</c:v>
                </c:pt>
              </c:numCache>
            </c:numRef>
          </c:val>
        </c:ser>
        <c:ser>
          <c:idx val="3"/>
          <c:order val="2"/>
          <c:tx>
            <c:strRef>
              <c:f>'PS4'!$R$63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'PS4'!$S$63:$AR$63</c:f>
              <c:numCache>
                <c:formatCode>_-* #,##0_-;\-* #,##0_-;_-* "-"??_-;_-@_-</c:formatCode>
                <c:ptCount val="26"/>
                <c:pt idx="0">
                  <c:v>1502.8895461270147</c:v>
                </c:pt>
                <c:pt idx="1">
                  <c:v>1615.0840179447118</c:v>
                </c:pt>
                <c:pt idx="2">
                  <c:v>1615.0840179447118</c:v>
                </c:pt>
                <c:pt idx="3">
                  <c:v>1615.0840179447118</c:v>
                </c:pt>
                <c:pt idx="4">
                  <c:v>1615.0840179447118</c:v>
                </c:pt>
                <c:pt idx="5">
                  <c:v>1615.0840179447118</c:v>
                </c:pt>
                <c:pt idx="6">
                  <c:v>1615.0840179447118</c:v>
                </c:pt>
                <c:pt idx="7">
                  <c:v>1615.0840179447118</c:v>
                </c:pt>
                <c:pt idx="8">
                  <c:v>1995.3246964900443</c:v>
                </c:pt>
                <c:pt idx="9">
                  <c:v>1995.3246964900443</c:v>
                </c:pt>
                <c:pt idx="10">
                  <c:v>1995.3246964900443</c:v>
                </c:pt>
                <c:pt idx="11">
                  <c:v>1995.3246964900443</c:v>
                </c:pt>
                <c:pt idx="12">
                  <c:v>1995.3246964900443</c:v>
                </c:pt>
                <c:pt idx="13">
                  <c:v>1995.3246964900443</c:v>
                </c:pt>
                <c:pt idx="14">
                  <c:v>1995.3246964900443</c:v>
                </c:pt>
                <c:pt idx="15">
                  <c:v>1995.3246964900443</c:v>
                </c:pt>
                <c:pt idx="16">
                  <c:v>2124.4187540208668</c:v>
                </c:pt>
                <c:pt idx="17">
                  <c:v>2124.4187540208668</c:v>
                </c:pt>
                <c:pt idx="18">
                  <c:v>2124.4187540208668</c:v>
                </c:pt>
                <c:pt idx="19">
                  <c:v>2124.4187540208668</c:v>
                </c:pt>
                <c:pt idx="20">
                  <c:v>2124.4187540208668</c:v>
                </c:pt>
                <c:pt idx="21">
                  <c:v>2124.4187540208668</c:v>
                </c:pt>
                <c:pt idx="22">
                  <c:v>2124.4187540208668</c:v>
                </c:pt>
                <c:pt idx="23">
                  <c:v>2124.4187540208668</c:v>
                </c:pt>
                <c:pt idx="24">
                  <c:v>2124.4187540208668</c:v>
                </c:pt>
                <c:pt idx="25">
                  <c:v>2124.4187540208668</c:v>
                </c:pt>
              </c:numCache>
            </c:numRef>
          </c:val>
        </c:ser>
        <c:ser>
          <c:idx val="4"/>
          <c:order val="3"/>
          <c:tx>
            <c:strRef>
              <c:f>'PS4'!$R$64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'PS4'!$S$64:$AR$64</c:f>
              <c:numCache>
                <c:formatCode>_-* #,##0_-;\-* #,##0_-;_-* "-"??_-;_-@_-</c:formatCode>
                <c:ptCount val="26"/>
                <c:pt idx="0">
                  <c:v>7.9695169954948417</c:v>
                </c:pt>
                <c:pt idx="1">
                  <c:v>7.9695169954948417</c:v>
                </c:pt>
                <c:pt idx="2">
                  <c:v>7.9695169954948417</c:v>
                </c:pt>
                <c:pt idx="3">
                  <c:v>7.9695169954948417</c:v>
                </c:pt>
                <c:pt idx="4">
                  <c:v>7.9695169954948417</c:v>
                </c:pt>
                <c:pt idx="5">
                  <c:v>8.9654390653791758</c:v>
                </c:pt>
                <c:pt idx="6">
                  <c:v>9.9613611352635072</c:v>
                </c:pt>
                <c:pt idx="7">
                  <c:v>10.957283205147839</c:v>
                </c:pt>
                <c:pt idx="8">
                  <c:v>11.953205275032172</c:v>
                </c:pt>
                <c:pt idx="9">
                  <c:v>12.949127344916503</c:v>
                </c:pt>
                <c:pt idx="10">
                  <c:v>13.945049414800836</c:v>
                </c:pt>
                <c:pt idx="11">
                  <c:v>14.34341824275457</c:v>
                </c:pt>
                <c:pt idx="12">
                  <c:v>14.741787070708302</c:v>
                </c:pt>
                <c:pt idx="13">
                  <c:v>15.140155898662035</c:v>
                </c:pt>
                <c:pt idx="14">
                  <c:v>15.538524726615767</c:v>
                </c:pt>
                <c:pt idx="15">
                  <c:v>15.936893554569499</c:v>
                </c:pt>
                <c:pt idx="16">
                  <c:v>16.136077968546367</c:v>
                </c:pt>
                <c:pt idx="17">
                  <c:v>16.335262382523233</c:v>
                </c:pt>
                <c:pt idx="18">
                  <c:v>16.534446796500099</c:v>
                </c:pt>
                <c:pt idx="19">
                  <c:v>16.733631210476965</c:v>
                </c:pt>
                <c:pt idx="20">
                  <c:v>16.733631210476965</c:v>
                </c:pt>
                <c:pt idx="21">
                  <c:v>16.733631210476965</c:v>
                </c:pt>
                <c:pt idx="22">
                  <c:v>16.733631210476965</c:v>
                </c:pt>
                <c:pt idx="23">
                  <c:v>16.733631210476965</c:v>
                </c:pt>
                <c:pt idx="24">
                  <c:v>16.733631210476965</c:v>
                </c:pt>
                <c:pt idx="25">
                  <c:v>16.733631210476965</c:v>
                </c:pt>
              </c:numCache>
            </c:numRef>
          </c:val>
        </c:ser>
        <c:ser>
          <c:idx val="5"/>
          <c:order val="4"/>
          <c:tx>
            <c:strRef>
              <c:f>'PS4'!$R$65</c:f>
              <c:strCache>
                <c:ptCount val="1"/>
                <c:pt idx="0">
                  <c:v>Gas Reciprocating Engines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'PS4'!$S$65:$AR$65</c:f>
              <c:numCache>
                <c:formatCode>_-* #,##0_-;\-* #,##0_-;_-* "-"??_-;_-@_-</c:formatCode>
                <c:ptCount val="26"/>
                <c:pt idx="0">
                  <c:v>206.62111870766691</c:v>
                </c:pt>
                <c:pt idx="1">
                  <c:v>211.19435900452106</c:v>
                </c:pt>
                <c:pt idx="2">
                  <c:v>278.62892371177884</c:v>
                </c:pt>
                <c:pt idx="3">
                  <c:v>407.43625527975917</c:v>
                </c:pt>
                <c:pt idx="4">
                  <c:v>836.22756220666065</c:v>
                </c:pt>
                <c:pt idx="5">
                  <c:v>999.60893855058941</c:v>
                </c:pt>
                <c:pt idx="6">
                  <c:v>988.55845795797893</c:v>
                </c:pt>
                <c:pt idx="7">
                  <c:v>609.40537998047898</c:v>
                </c:pt>
                <c:pt idx="8">
                  <c:v>1464.5884430817246</c:v>
                </c:pt>
                <c:pt idx="9">
                  <c:v>1614.315043066669</c:v>
                </c:pt>
                <c:pt idx="10">
                  <c:v>1601.8827384023507</c:v>
                </c:pt>
                <c:pt idx="11">
                  <c:v>1727.7406809394267</c:v>
                </c:pt>
                <c:pt idx="12">
                  <c:v>1610.8452542582368</c:v>
                </c:pt>
                <c:pt idx="13">
                  <c:v>1990.9971758373076</c:v>
                </c:pt>
                <c:pt idx="14">
                  <c:v>2040.3247985071732</c:v>
                </c:pt>
                <c:pt idx="15">
                  <c:v>2169.5342573056728</c:v>
                </c:pt>
                <c:pt idx="16">
                  <c:v>2298.8968935209004</c:v>
                </c:pt>
                <c:pt idx="17">
                  <c:v>2172.6328168828823</c:v>
                </c:pt>
                <c:pt idx="18">
                  <c:v>2192.168845397005</c:v>
                </c:pt>
                <c:pt idx="19">
                  <c:v>2331.6210816960483</c:v>
                </c:pt>
                <c:pt idx="20">
                  <c:v>2359.5321956319626</c:v>
                </c:pt>
                <c:pt idx="21">
                  <c:v>2444.0263528333444</c:v>
                </c:pt>
                <c:pt idx="22">
                  <c:v>2316.4050286926686</c:v>
                </c:pt>
                <c:pt idx="23">
                  <c:v>1962.6737130600752</c:v>
                </c:pt>
                <c:pt idx="24">
                  <c:v>2055.0409134370934</c:v>
                </c:pt>
                <c:pt idx="25">
                  <c:v>2409.0503831462952</c:v>
                </c:pt>
              </c:numCache>
            </c:numRef>
          </c:val>
        </c:ser>
        <c:ser>
          <c:idx val="6"/>
          <c:order val="5"/>
          <c:tx>
            <c:strRef>
              <c:f>'PS4'!$R$66</c:f>
              <c:strCache>
                <c:ptCount val="1"/>
                <c:pt idx="0">
                  <c:v>Diesel Reciprocating Engines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'PS4'!$S$66:$AR$66</c:f>
              <c:numCache>
                <c:formatCode>_-* #,##0_-;\-* #,##0_-;_-* "-"??_-;_-@_-</c:formatCode>
                <c:ptCount val="26"/>
                <c:pt idx="0">
                  <c:v>7.7461155777227404</c:v>
                </c:pt>
                <c:pt idx="1">
                  <c:v>8.2942265073029535</c:v>
                </c:pt>
                <c:pt idx="2">
                  <c:v>10.486670225623811</c:v>
                </c:pt>
                <c:pt idx="3">
                  <c:v>19.852451579669019</c:v>
                </c:pt>
                <c:pt idx="4">
                  <c:v>26.323361698976967</c:v>
                </c:pt>
                <c:pt idx="5">
                  <c:v>26.534890241467235</c:v>
                </c:pt>
                <c:pt idx="6">
                  <c:v>27.529948625522255</c:v>
                </c:pt>
                <c:pt idx="7">
                  <c:v>28.562321698979343</c:v>
                </c:pt>
                <c:pt idx="8">
                  <c:v>29.633408762691069</c:v>
                </c:pt>
                <c:pt idx="9">
                  <c:v>30.74466159129199</c:v>
                </c:pt>
                <c:pt idx="10">
                  <c:v>31.513278131074287</c:v>
                </c:pt>
                <c:pt idx="11">
                  <c:v>32.301110084351137</c:v>
                </c:pt>
                <c:pt idx="12">
                  <c:v>33.108637836459913</c:v>
                </c:pt>
                <c:pt idx="13">
                  <c:v>33.936353782371413</c:v>
                </c:pt>
                <c:pt idx="14">
                  <c:v>34.7847626269307</c:v>
                </c:pt>
                <c:pt idx="15">
                  <c:v>35.219572159767324</c:v>
                </c:pt>
                <c:pt idx="16">
                  <c:v>35.659816811764415</c:v>
                </c:pt>
                <c:pt idx="17">
                  <c:v>36.105564521911468</c:v>
                </c:pt>
                <c:pt idx="18">
                  <c:v>36.556884078435353</c:v>
                </c:pt>
                <c:pt idx="19">
                  <c:v>37.013845129415792</c:v>
                </c:pt>
                <c:pt idx="20">
                  <c:v>37.245181661474646</c:v>
                </c:pt>
                <c:pt idx="21">
                  <c:v>37.477964046858872</c:v>
                </c:pt>
                <c:pt idx="22">
                  <c:v>37.712201322151735</c:v>
                </c:pt>
                <c:pt idx="23">
                  <c:v>37.947902580415189</c:v>
                </c:pt>
                <c:pt idx="24">
                  <c:v>38.185076971542792</c:v>
                </c:pt>
                <c:pt idx="25">
                  <c:v>38.280539663971652</c:v>
                </c:pt>
              </c:numCache>
            </c:numRef>
          </c:val>
        </c:ser>
        <c:ser>
          <c:idx val="7"/>
          <c:order val="6"/>
          <c:tx>
            <c:strRef>
              <c:f>'PS4'!$R$67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'PS4'!$S$67:$AR$67</c:f>
              <c:numCache>
                <c:formatCode>_-* #,##0_-;\-* #,##0_-;_-* "-"??_-;_-@_-</c:formatCode>
                <c:ptCount val="26"/>
                <c:pt idx="0">
                  <c:v>2.4535415824681523</c:v>
                </c:pt>
                <c:pt idx="1">
                  <c:v>2.4535415824681523</c:v>
                </c:pt>
                <c:pt idx="2">
                  <c:v>2.4535415824681523</c:v>
                </c:pt>
                <c:pt idx="3">
                  <c:v>2.4535415824681523</c:v>
                </c:pt>
                <c:pt idx="4">
                  <c:v>2.4535415824681523</c:v>
                </c:pt>
                <c:pt idx="5">
                  <c:v>2.4535415824681523</c:v>
                </c:pt>
                <c:pt idx="6">
                  <c:v>2.4535415824681523</c:v>
                </c:pt>
                <c:pt idx="7">
                  <c:v>2.4535415824681523</c:v>
                </c:pt>
                <c:pt idx="8">
                  <c:v>2.4535415824681523</c:v>
                </c:pt>
                <c:pt idx="9">
                  <c:v>2.4535415824681523</c:v>
                </c:pt>
                <c:pt idx="10">
                  <c:v>2.202349870348125</c:v>
                </c:pt>
                <c:pt idx="11">
                  <c:v>2.202349870348125</c:v>
                </c:pt>
                <c:pt idx="12">
                  <c:v>2.202349870348125</c:v>
                </c:pt>
                <c:pt idx="13">
                  <c:v>2.202349870348125</c:v>
                </c:pt>
                <c:pt idx="14">
                  <c:v>2.202349870348125</c:v>
                </c:pt>
                <c:pt idx="15">
                  <c:v>2.202349870348125</c:v>
                </c:pt>
                <c:pt idx="16">
                  <c:v>2.202349870348125</c:v>
                </c:pt>
                <c:pt idx="17">
                  <c:v>2.202349870348125</c:v>
                </c:pt>
                <c:pt idx="18">
                  <c:v>2.202349870348125</c:v>
                </c:pt>
                <c:pt idx="19">
                  <c:v>2.202349870348125</c:v>
                </c:pt>
                <c:pt idx="20">
                  <c:v>2.202349870348125</c:v>
                </c:pt>
                <c:pt idx="21">
                  <c:v>2.202349870348125</c:v>
                </c:pt>
                <c:pt idx="22">
                  <c:v>2.202349870348125</c:v>
                </c:pt>
                <c:pt idx="23">
                  <c:v>2.202349870348125</c:v>
                </c:pt>
                <c:pt idx="24">
                  <c:v>2.202349870348125</c:v>
                </c:pt>
                <c:pt idx="25">
                  <c:v>2.202349870348125</c:v>
                </c:pt>
              </c:numCache>
            </c:numRef>
          </c:val>
        </c:ser>
        <c:ser>
          <c:idx val="8"/>
          <c:order val="7"/>
          <c:tx>
            <c:strRef>
              <c:f>'PS4'!$R$68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'PS4'!$S$68:$AR$68</c:f>
              <c:numCache>
                <c:formatCode>_-* #,##0_-;\-* #,##0_-;_-* "-"??_-;_-@_-</c:formatCode>
                <c:ptCount val="26"/>
                <c:pt idx="0">
                  <c:v>9801.775741946276</c:v>
                </c:pt>
                <c:pt idx="1">
                  <c:v>10038.264261697364</c:v>
                </c:pt>
                <c:pt idx="2">
                  <c:v>10376.655690405601</c:v>
                </c:pt>
                <c:pt idx="3">
                  <c:v>10744.711590479865</c:v>
                </c:pt>
                <c:pt idx="4">
                  <c:v>10963.651426323049</c:v>
                </c:pt>
                <c:pt idx="5">
                  <c:v>11088.056778456703</c:v>
                </c:pt>
                <c:pt idx="6">
                  <c:v>11213.302074309944</c:v>
                </c:pt>
                <c:pt idx="7">
                  <c:v>11665.539417805512</c:v>
                </c:pt>
                <c:pt idx="8">
                  <c:v>11803.984818667805</c:v>
                </c:pt>
                <c:pt idx="9">
                  <c:v>11953.801249366667</c:v>
                </c:pt>
                <c:pt idx="10">
                  <c:v>12116.912574257423</c:v>
                </c:pt>
                <c:pt idx="11">
                  <c:v>12253.13407637417</c:v>
                </c:pt>
                <c:pt idx="12">
                  <c:v>12336.080288116504</c:v>
                </c:pt>
                <c:pt idx="13">
                  <c:v>12461.251472002479</c:v>
                </c:pt>
                <c:pt idx="14">
                  <c:v>12633.619544998299</c:v>
                </c:pt>
                <c:pt idx="15">
                  <c:v>12931.35403762082</c:v>
                </c:pt>
                <c:pt idx="16">
                  <c:v>13293.220922564451</c:v>
                </c:pt>
                <c:pt idx="17">
                  <c:v>13521.94336988692</c:v>
                </c:pt>
                <c:pt idx="18">
                  <c:v>13716.360125552679</c:v>
                </c:pt>
                <c:pt idx="19">
                  <c:v>13938.64006287852</c:v>
                </c:pt>
                <c:pt idx="20">
                  <c:v>14092.194581429725</c:v>
                </c:pt>
                <c:pt idx="21">
                  <c:v>14126.108917669842</c:v>
                </c:pt>
                <c:pt idx="22">
                  <c:v>14088.266094050739</c:v>
                </c:pt>
                <c:pt idx="23">
                  <c:v>14037.038388360072</c:v>
                </c:pt>
                <c:pt idx="24">
                  <c:v>13935.333062702433</c:v>
                </c:pt>
                <c:pt idx="25">
                  <c:v>13773.8065710636</c:v>
                </c:pt>
              </c:numCache>
            </c:numRef>
          </c:val>
        </c:ser>
        <c:ser>
          <c:idx val="9"/>
          <c:order val="8"/>
          <c:tx>
            <c:strRef>
              <c:f>'PS4'!$R$69</c:f>
              <c:strCache>
                <c:ptCount val="1"/>
                <c:pt idx="0">
                  <c:v>Tidal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'PS4'!$S$69:$AR$69</c:f>
              <c:numCache>
                <c:formatCode>_-* #,##0_-;\-* #,##0_-;_-* "-"??_-;_-@_-</c:formatCode>
                <c:ptCount val="26"/>
                <c:pt idx="0">
                  <c:v>1.0512000000000001</c:v>
                </c:pt>
                <c:pt idx="1">
                  <c:v>2.7594000000000003</c:v>
                </c:pt>
                <c:pt idx="2">
                  <c:v>4.5990000000000002</c:v>
                </c:pt>
                <c:pt idx="3">
                  <c:v>13.797000000000001</c:v>
                </c:pt>
                <c:pt idx="4">
                  <c:v>19.272000000000002</c:v>
                </c:pt>
                <c:pt idx="5">
                  <c:v>31.562864000000001</c:v>
                </c:pt>
                <c:pt idx="6">
                  <c:v>57.434064000000014</c:v>
                </c:pt>
                <c:pt idx="7">
                  <c:v>83.305264000000022</c:v>
                </c:pt>
                <c:pt idx="8">
                  <c:v>109.17646400000002</c:v>
                </c:pt>
                <c:pt idx="9">
                  <c:v>135.04766400000003</c:v>
                </c:pt>
                <c:pt idx="10">
                  <c:v>189.37718400000006</c:v>
                </c:pt>
                <c:pt idx="11">
                  <c:v>215.24838400000004</c:v>
                </c:pt>
                <c:pt idx="12">
                  <c:v>266.99078400000008</c:v>
                </c:pt>
                <c:pt idx="13">
                  <c:v>292.86198400000012</c:v>
                </c:pt>
                <c:pt idx="14">
                  <c:v>318.73318400000005</c:v>
                </c:pt>
                <c:pt idx="15">
                  <c:v>370.47558400000008</c:v>
                </c:pt>
                <c:pt idx="16">
                  <c:v>396.34678400000007</c:v>
                </c:pt>
                <c:pt idx="17">
                  <c:v>448.08918400000016</c:v>
                </c:pt>
                <c:pt idx="18">
                  <c:v>473.96038400000009</c:v>
                </c:pt>
                <c:pt idx="19">
                  <c:v>499.83158400000013</c:v>
                </c:pt>
                <c:pt idx="20">
                  <c:v>499.83158400000013</c:v>
                </c:pt>
                <c:pt idx="21">
                  <c:v>499.83158400000013</c:v>
                </c:pt>
                <c:pt idx="22">
                  <c:v>499.83158400000013</c:v>
                </c:pt>
                <c:pt idx="23">
                  <c:v>499.83158400000013</c:v>
                </c:pt>
                <c:pt idx="24">
                  <c:v>499.83158400000013</c:v>
                </c:pt>
                <c:pt idx="25">
                  <c:v>499.83158400000013</c:v>
                </c:pt>
              </c:numCache>
            </c:numRef>
          </c:val>
        </c:ser>
        <c:ser>
          <c:idx val="10"/>
          <c:order val="9"/>
          <c:tx>
            <c:strRef>
              <c:f>'PS4'!$R$70</c:f>
              <c:strCache>
                <c:ptCount val="1"/>
                <c:pt idx="0">
                  <c:v>Wave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'PS4'!$S$70:$AR$70</c:f>
              <c:numCache>
                <c:formatCode>_-* #,##0_-;\-* #,##0_-;_-* "-"??_-;_-@_-</c:formatCode>
                <c:ptCount val="26"/>
                <c:pt idx="0">
                  <c:v>9.7235999999999994</c:v>
                </c:pt>
                <c:pt idx="1">
                  <c:v>9.7235999999999994</c:v>
                </c:pt>
                <c:pt idx="2">
                  <c:v>9.7235999999999994</c:v>
                </c:pt>
                <c:pt idx="3">
                  <c:v>9.7235999999999994</c:v>
                </c:pt>
                <c:pt idx="4">
                  <c:v>9.7235999999999994</c:v>
                </c:pt>
                <c:pt idx="5">
                  <c:v>9.7235999999999994</c:v>
                </c:pt>
                <c:pt idx="6">
                  <c:v>9.7235999999999994</c:v>
                </c:pt>
                <c:pt idx="7">
                  <c:v>9.7235999999999994</c:v>
                </c:pt>
                <c:pt idx="8">
                  <c:v>9.7235999999999994</c:v>
                </c:pt>
                <c:pt idx="9">
                  <c:v>9.7235999999999994</c:v>
                </c:pt>
                <c:pt idx="10">
                  <c:v>9.7235999999999994</c:v>
                </c:pt>
                <c:pt idx="11">
                  <c:v>9.7235999999999994</c:v>
                </c:pt>
                <c:pt idx="12">
                  <c:v>9.7235999999999994</c:v>
                </c:pt>
                <c:pt idx="13">
                  <c:v>9.7235999999999994</c:v>
                </c:pt>
                <c:pt idx="14">
                  <c:v>9.7235999999999994</c:v>
                </c:pt>
                <c:pt idx="15">
                  <c:v>100.47720000000001</c:v>
                </c:pt>
                <c:pt idx="16">
                  <c:v>100.47720000000001</c:v>
                </c:pt>
                <c:pt idx="17">
                  <c:v>100.47720000000001</c:v>
                </c:pt>
                <c:pt idx="18">
                  <c:v>100.47720000000001</c:v>
                </c:pt>
                <c:pt idx="19">
                  <c:v>100.47720000000001</c:v>
                </c:pt>
                <c:pt idx="20">
                  <c:v>100.47720000000001</c:v>
                </c:pt>
                <c:pt idx="21">
                  <c:v>100.47720000000001</c:v>
                </c:pt>
                <c:pt idx="22">
                  <c:v>100.47720000000001</c:v>
                </c:pt>
                <c:pt idx="23">
                  <c:v>100.47720000000001</c:v>
                </c:pt>
                <c:pt idx="24">
                  <c:v>100.47720000000001</c:v>
                </c:pt>
                <c:pt idx="25">
                  <c:v>100.47720000000001</c:v>
                </c:pt>
              </c:numCache>
            </c:numRef>
          </c:val>
        </c:ser>
        <c:ser>
          <c:idx val="11"/>
          <c:order val="10"/>
          <c:tx>
            <c:strRef>
              <c:f>'PS4'!$R$71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'PS4'!$S$71:$AR$71</c:f>
              <c:numCache>
                <c:formatCode>_-* #,##0_-;\-* #,##0_-;_-* "-"??_-;_-@_-</c:formatCode>
                <c:ptCount val="26"/>
                <c:pt idx="0">
                  <c:v>1007.776799561939</c:v>
                </c:pt>
                <c:pt idx="1">
                  <c:v>1007.776799561939</c:v>
                </c:pt>
                <c:pt idx="2">
                  <c:v>1007.776799561939</c:v>
                </c:pt>
                <c:pt idx="3">
                  <c:v>1007.776799561939</c:v>
                </c:pt>
                <c:pt idx="4">
                  <c:v>1007.776799561939</c:v>
                </c:pt>
                <c:pt idx="5">
                  <c:v>1007.776799561939</c:v>
                </c:pt>
                <c:pt idx="6">
                  <c:v>1007.776799561939</c:v>
                </c:pt>
                <c:pt idx="7">
                  <c:v>1007.776799561939</c:v>
                </c:pt>
                <c:pt idx="8">
                  <c:v>1007.776799561939</c:v>
                </c:pt>
                <c:pt idx="9">
                  <c:v>1007.776799561939</c:v>
                </c:pt>
                <c:pt idx="10">
                  <c:v>1007.776799561939</c:v>
                </c:pt>
                <c:pt idx="11">
                  <c:v>1007.776799561939</c:v>
                </c:pt>
                <c:pt idx="12">
                  <c:v>1007.776799561939</c:v>
                </c:pt>
                <c:pt idx="13">
                  <c:v>1007.776799561939</c:v>
                </c:pt>
                <c:pt idx="14">
                  <c:v>1007.776799561939</c:v>
                </c:pt>
                <c:pt idx="15">
                  <c:v>1007.776799561939</c:v>
                </c:pt>
                <c:pt idx="16">
                  <c:v>1007.776799561939</c:v>
                </c:pt>
                <c:pt idx="17">
                  <c:v>1007.776799561939</c:v>
                </c:pt>
                <c:pt idx="18">
                  <c:v>1007.776799561939</c:v>
                </c:pt>
                <c:pt idx="19">
                  <c:v>1007.776799561939</c:v>
                </c:pt>
                <c:pt idx="20">
                  <c:v>1007.776799561939</c:v>
                </c:pt>
                <c:pt idx="21">
                  <c:v>1007.776799561939</c:v>
                </c:pt>
                <c:pt idx="22">
                  <c:v>1007.776799561939</c:v>
                </c:pt>
                <c:pt idx="23">
                  <c:v>1007.776799561939</c:v>
                </c:pt>
                <c:pt idx="24">
                  <c:v>1007.776799561939</c:v>
                </c:pt>
                <c:pt idx="25">
                  <c:v>1007.776799561939</c:v>
                </c:pt>
              </c:numCache>
            </c:numRef>
          </c:val>
        </c:ser>
        <c:ser>
          <c:idx val="12"/>
          <c:order val="11"/>
          <c:tx>
            <c:strRef>
              <c:f>'PS4'!$R$72</c:f>
              <c:strCache>
                <c:ptCount val="1"/>
                <c:pt idx="0">
                  <c:v>Liquid Air Storage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'PS4'!$S$72:$AR$72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'PS4'!$R$73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'PS4'!$S$73:$AR$73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4"/>
          <c:order val="13"/>
          <c:tx>
            <c:strRef>
              <c:f>'PS4'!$R$74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'PS4'!$S$74:$AR$74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39.146250000000009</c:v>
                </c:pt>
                <c:pt idx="3">
                  <c:v>33.123750000000008</c:v>
                </c:pt>
                <c:pt idx="4">
                  <c:v>36.135000000000005</c:v>
                </c:pt>
                <c:pt idx="5">
                  <c:v>58.301993507985401</c:v>
                </c:pt>
                <c:pt idx="6">
                  <c:v>81.153187499999987</c:v>
                </c:pt>
                <c:pt idx="7">
                  <c:v>69.559875000000005</c:v>
                </c:pt>
                <c:pt idx="8">
                  <c:v>59.622750000000011</c:v>
                </c:pt>
                <c:pt idx="9">
                  <c:v>85.994608333333261</c:v>
                </c:pt>
                <c:pt idx="10">
                  <c:v>47.334416666666655</c:v>
                </c:pt>
                <c:pt idx="11">
                  <c:v>36.134999999999991</c:v>
                </c:pt>
                <c:pt idx="12">
                  <c:v>6.3877183552424217</c:v>
                </c:pt>
                <c:pt idx="13">
                  <c:v>44.714028486696911</c:v>
                </c:pt>
                <c:pt idx="14">
                  <c:v>95.815775328636207</c:v>
                </c:pt>
                <c:pt idx="15">
                  <c:v>83.040338618151409</c:v>
                </c:pt>
                <c:pt idx="16">
                  <c:v>70.26490190766657</c:v>
                </c:pt>
                <c:pt idx="17">
                  <c:v>63.877183552424221</c:v>
                </c:pt>
                <c:pt idx="18">
                  <c:v>57.489465197181794</c:v>
                </c:pt>
                <c:pt idx="19">
                  <c:v>38.326310131454527</c:v>
                </c:pt>
                <c:pt idx="20">
                  <c:v>95.815775328636178</c:v>
                </c:pt>
                <c:pt idx="21">
                  <c:v>70.264901907666484</c:v>
                </c:pt>
                <c:pt idx="22">
                  <c:v>63.877183552424079</c:v>
                </c:pt>
                <c:pt idx="23">
                  <c:v>127.75436710484828</c:v>
                </c:pt>
                <c:pt idx="24">
                  <c:v>102.20349368387846</c:v>
                </c:pt>
                <c:pt idx="25">
                  <c:v>95.815775328636178</c:v>
                </c:pt>
              </c:numCache>
            </c:numRef>
          </c:val>
        </c:ser>
        <c:ser>
          <c:idx val="15"/>
          <c:order val="14"/>
          <c:tx>
            <c:strRef>
              <c:f>'PS4'!$R$75</c:f>
              <c:strCache>
                <c:ptCount val="1"/>
                <c:pt idx="0">
                  <c:v>Battery associated with solar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'PS4'!$S$75:$AR$75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142.00324999999992</c:v>
                </c:pt>
                <c:pt idx="11">
                  <c:v>204.76499999999996</c:v>
                </c:pt>
                <c:pt idx="12">
                  <c:v>249.12101585445421</c:v>
                </c:pt>
                <c:pt idx="13">
                  <c:v>274.67188927542389</c:v>
                </c:pt>
                <c:pt idx="14">
                  <c:v>287.44732598590872</c:v>
                </c:pt>
                <c:pt idx="15">
                  <c:v>300.2227626963936</c:v>
                </c:pt>
                <c:pt idx="16">
                  <c:v>312.99819940687837</c:v>
                </c:pt>
                <c:pt idx="17">
                  <c:v>638.77183552424151</c:v>
                </c:pt>
                <c:pt idx="18">
                  <c:v>645.15955387948406</c:v>
                </c:pt>
                <c:pt idx="19">
                  <c:v>664.32270894521128</c:v>
                </c:pt>
                <c:pt idx="20">
                  <c:v>670.7104273004536</c:v>
                </c:pt>
                <c:pt idx="21">
                  <c:v>1015.6472184835442</c:v>
                </c:pt>
                <c:pt idx="22">
                  <c:v>1022.0349368387866</c:v>
                </c:pt>
                <c:pt idx="23">
                  <c:v>1022.0349368387866</c:v>
                </c:pt>
                <c:pt idx="24">
                  <c:v>1366.9717280218772</c:v>
                </c:pt>
                <c:pt idx="25">
                  <c:v>1373.3594463771194</c:v>
                </c:pt>
              </c:numCache>
            </c:numRef>
          </c:val>
        </c:ser>
        <c:ser>
          <c:idx val="16"/>
          <c:order val="15"/>
          <c:tx>
            <c:strRef>
              <c:f>'PS4'!$R$76</c:f>
              <c:strCache>
                <c:ptCount val="1"/>
                <c:pt idx="0">
                  <c:v>Biomass - Co Firing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'PS4'!$S$76:$AR$76</c:f>
              <c:numCache>
                <c:formatCode>_-* #,##0_-;\-* #,##0_-;_-* "-"??_-;_-@_-</c:formatCode>
                <c:ptCount val="26"/>
                <c:pt idx="0">
                  <c:v>214.20608999999999</c:v>
                </c:pt>
                <c:pt idx="1">
                  <c:v>214.20608999999999</c:v>
                </c:pt>
                <c:pt idx="2">
                  <c:v>214.20608999999999</c:v>
                </c:pt>
                <c:pt idx="3">
                  <c:v>214.20608999999999</c:v>
                </c:pt>
                <c:pt idx="4">
                  <c:v>214.20608999999999</c:v>
                </c:pt>
                <c:pt idx="5">
                  <c:v>214.20608999999999</c:v>
                </c:pt>
                <c:pt idx="6">
                  <c:v>214.20608999999999</c:v>
                </c:pt>
                <c:pt idx="7">
                  <c:v>214.20608999999999</c:v>
                </c:pt>
                <c:pt idx="8">
                  <c:v>214.20608999999999</c:v>
                </c:pt>
                <c:pt idx="9">
                  <c:v>214.20608999999999</c:v>
                </c:pt>
                <c:pt idx="10">
                  <c:v>214.20608999999999</c:v>
                </c:pt>
                <c:pt idx="11">
                  <c:v>214.20608999999999</c:v>
                </c:pt>
                <c:pt idx="12">
                  <c:v>214.20608999999999</c:v>
                </c:pt>
                <c:pt idx="13">
                  <c:v>214.20608999999999</c:v>
                </c:pt>
                <c:pt idx="14">
                  <c:v>214.20608999999999</c:v>
                </c:pt>
                <c:pt idx="15">
                  <c:v>214.20608999999999</c:v>
                </c:pt>
                <c:pt idx="16">
                  <c:v>214.20608999999999</c:v>
                </c:pt>
                <c:pt idx="17">
                  <c:v>214.20608999999999</c:v>
                </c:pt>
                <c:pt idx="18">
                  <c:v>214.20608999999999</c:v>
                </c:pt>
                <c:pt idx="19">
                  <c:v>214.20608999999999</c:v>
                </c:pt>
                <c:pt idx="20">
                  <c:v>214.20608999999999</c:v>
                </c:pt>
                <c:pt idx="21">
                  <c:v>214.20608999999999</c:v>
                </c:pt>
                <c:pt idx="22">
                  <c:v>214.20608999999999</c:v>
                </c:pt>
                <c:pt idx="23">
                  <c:v>214.20608999999999</c:v>
                </c:pt>
                <c:pt idx="24">
                  <c:v>214.20608999999999</c:v>
                </c:pt>
                <c:pt idx="25">
                  <c:v>214.20608999999999</c:v>
                </c:pt>
              </c:numCache>
            </c:numRef>
          </c:val>
        </c:ser>
        <c:ser>
          <c:idx val="17"/>
          <c:order val="16"/>
          <c:tx>
            <c:strRef>
              <c:f>'PS4'!$R$77</c:f>
              <c:strCache>
                <c:ptCount val="1"/>
                <c:pt idx="0">
                  <c:v>Biomass - Dedicated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'PS4'!$S$77:$AR$77</c:f>
              <c:numCache>
                <c:formatCode>_-* #,##0_-;\-* #,##0_-;_-* "-"??_-;_-@_-</c:formatCode>
                <c:ptCount val="26"/>
                <c:pt idx="0">
                  <c:v>2066.3277410214796</c:v>
                </c:pt>
                <c:pt idx="1">
                  <c:v>2066.3277410214796</c:v>
                </c:pt>
                <c:pt idx="2">
                  <c:v>2066.3277410214796</c:v>
                </c:pt>
                <c:pt idx="3">
                  <c:v>2066.3277410214796</c:v>
                </c:pt>
                <c:pt idx="4">
                  <c:v>2066.3277410214796</c:v>
                </c:pt>
                <c:pt idx="5">
                  <c:v>2066.3277410214796</c:v>
                </c:pt>
                <c:pt idx="6">
                  <c:v>2066.3277410214796</c:v>
                </c:pt>
                <c:pt idx="7">
                  <c:v>2066.3277410214796</c:v>
                </c:pt>
                <c:pt idx="8">
                  <c:v>2066.3277410214796</c:v>
                </c:pt>
                <c:pt idx="9">
                  <c:v>2066.3277410214796</c:v>
                </c:pt>
                <c:pt idx="10">
                  <c:v>2066.3277410214796</c:v>
                </c:pt>
                <c:pt idx="11">
                  <c:v>2066.3277410214796</c:v>
                </c:pt>
                <c:pt idx="12">
                  <c:v>2066.3277410214796</c:v>
                </c:pt>
                <c:pt idx="13">
                  <c:v>1872.0617460063177</c:v>
                </c:pt>
                <c:pt idx="14">
                  <c:v>1872.0617460063177</c:v>
                </c:pt>
                <c:pt idx="15">
                  <c:v>1872.0617460063177</c:v>
                </c:pt>
                <c:pt idx="16">
                  <c:v>1872.0617460063177</c:v>
                </c:pt>
                <c:pt idx="17">
                  <c:v>1872.0617460063177</c:v>
                </c:pt>
                <c:pt idx="18">
                  <c:v>1642.6050341201524</c:v>
                </c:pt>
                <c:pt idx="19">
                  <c:v>1642.6050341201524</c:v>
                </c:pt>
                <c:pt idx="20">
                  <c:v>1471.6156574742122</c:v>
                </c:pt>
                <c:pt idx="21">
                  <c:v>1471.6156574742122</c:v>
                </c:pt>
                <c:pt idx="22">
                  <c:v>1471.6156574742122</c:v>
                </c:pt>
                <c:pt idx="23">
                  <c:v>1471.6156574742122</c:v>
                </c:pt>
                <c:pt idx="24">
                  <c:v>1471.6156574742122</c:v>
                </c:pt>
                <c:pt idx="25">
                  <c:v>1471.6156574742122</c:v>
                </c:pt>
              </c:numCache>
            </c:numRef>
          </c:val>
        </c:ser>
        <c:ser>
          <c:idx val="18"/>
          <c:order val="17"/>
          <c:tx>
            <c:strRef>
              <c:f>'PS4'!$R$78</c:f>
              <c:strCache>
                <c:ptCount val="1"/>
                <c:pt idx="0">
                  <c:v>Solar 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'PS4'!$S$78:$AR$78</c:f>
              <c:numCache>
                <c:formatCode>_-* #,##0_-;\-* #,##0_-;_-* "-"??_-;_-@_-</c:formatCode>
                <c:ptCount val="26"/>
                <c:pt idx="0">
                  <c:v>7311.3175499006256</c:v>
                </c:pt>
                <c:pt idx="1">
                  <c:v>9636.8026352621218</c:v>
                </c:pt>
                <c:pt idx="2">
                  <c:v>10911.826794350616</c:v>
                </c:pt>
                <c:pt idx="3">
                  <c:v>11392.583455039678</c:v>
                </c:pt>
                <c:pt idx="4">
                  <c:v>11530.345641910899</c:v>
                </c:pt>
                <c:pt idx="5">
                  <c:v>11747.464927759958</c:v>
                </c:pt>
                <c:pt idx="6">
                  <c:v>11964.584213609014</c:v>
                </c:pt>
                <c:pt idx="7">
                  <c:v>12290.263142382597</c:v>
                </c:pt>
                <c:pt idx="8">
                  <c:v>12615.942071156183</c:v>
                </c:pt>
                <c:pt idx="9">
                  <c:v>13158.740285778826</c:v>
                </c:pt>
                <c:pt idx="10">
                  <c:v>13918.657786250522</c:v>
                </c:pt>
                <c:pt idx="11">
                  <c:v>14787.134929646749</c:v>
                </c:pt>
                <c:pt idx="12">
                  <c:v>15764.171715967504</c:v>
                </c:pt>
                <c:pt idx="13">
                  <c:v>16632.648859363733</c:v>
                </c:pt>
                <c:pt idx="14">
                  <c:v>17175.447073986372</c:v>
                </c:pt>
                <c:pt idx="15">
                  <c:v>17609.685645684483</c:v>
                </c:pt>
                <c:pt idx="16">
                  <c:v>17935.364574458068</c:v>
                </c:pt>
                <c:pt idx="17">
                  <c:v>18152.483860307129</c:v>
                </c:pt>
                <c:pt idx="18">
                  <c:v>18315.323324693916</c:v>
                </c:pt>
                <c:pt idx="19">
                  <c:v>18586.722432005245</c:v>
                </c:pt>
                <c:pt idx="20">
                  <c:v>18695.282074929768</c:v>
                </c:pt>
                <c:pt idx="21">
                  <c:v>18803.841717854295</c:v>
                </c:pt>
                <c:pt idx="22">
                  <c:v>18858.121539316569</c:v>
                </c:pt>
                <c:pt idx="23">
                  <c:v>18912.401360778826</c:v>
                </c:pt>
                <c:pt idx="24">
                  <c:v>18939.541271509956</c:v>
                </c:pt>
                <c:pt idx="25">
                  <c:v>18966.681182241089</c:v>
                </c:pt>
              </c:numCache>
            </c:numRef>
          </c:val>
        </c:ser>
        <c:ser>
          <c:idx val="19"/>
          <c:order val="18"/>
          <c:tx>
            <c:strRef>
              <c:f>'PS4'!$R$79</c:f>
              <c:strCache>
                <c:ptCount val="1"/>
                <c:pt idx="0">
                  <c:v>Wind Onshore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'PS4'!$S$79:$AR$79</c:f>
              <c:numCache>
                <c:formatCode>_-* #,##0_-;\-* #,##0_-;_-* "-"??_-;_-@_-</c:formatCode>
                <c:ptCount val="26"/>
                <c:pt idx="0">
                  <c:v>8890.8916930254964</c:v>
                </c:pt>
                <c:pt idx="1">
                  <c:v>9602.6371584214103</c:v>
                </c:pt>
                <c:pt idx="2">
                  <c:v>10184.717366447472</c:v>
                </c:pt>
                <c:pt idx="3">
                  <c:v>10351.250754945395</c:v>
                </c:pt>
                <c:pt idx="4">
                  <c:v>10430.437111673367</c:v>
                </c:pt>
                <c:pt idx="5">
                  <c:v>10542.089807737688</c:v>
                </c:pt>
                <c:pt idx="6">
                  <c:v>10584.010386084941</c:v>
                </c:pt>
                <c:pt idx="7">
                  <c:v>10650.689651517276</c:v>
                </c:pt>
                <c:pt idx="8">
                  <c:v>10726.676096166717</c:v>
                </c:pt>
                <c:pt idx="9">
                  <c:v>10800.624979188822</c:v>
                </c:pt>
                <c:pt idx="10">
                  <c:v>10872.655654344884</c:v>
                </c:pt>
                <c:pt idx="11">
                  <c:v>10942.877359442231</c:v>
                </c:pt>
                <c:pt idx="12">
                  <c:v>11011.39032682823</c:v>
                </c:pt>
                <c:pt idx="13">
                  <c:v>11078.286745637404</c:v>
                </c:pt>
                <c:pt idx="14">
                  <c:v>11143.651598918041</c:v>
                </c:pt>
                <c:pt idx="15">
                  <c:v>11309.212657000649</c:v>
                </c:pt>
                <c:pt idx="16">
                  <c:v>11292.809562837192</c:v>
                </c:pt>
                <c:pt idx="17">
                  <c:v>11354.151378417449</c:v>
                </c:pt>
                <c:pt idx="18">
                  <c:v>11414.240321209796</c:v>
                </c:pt>
                <c:pt idx="19">
                  <c:v>11473.134803153513</c:v>
                </c:pt>
                <c:pt idx="20">
                  <c:v>11530.889284408784</c:v>
                </c:pt>
                <c:pt idx="21">
                  <c:v>11587.554621444349</c:v>
                </c:pt>
                <c:pt idx="22">
                  <c:v>11643.178377647586</c:v>
                </c:pt>
                <c:pt idx="23">
                  <c:v>11697.805101195649</c:v>
                </c:pt>
                <c:pt idx="24">
                  <c:v>11751.476574241913</c:v>
                </c:pt>
                <c:pt idx="25">
                  <c:v>11804.232036898162</c:v>
                </c:pt>
              </c:numCache>
            </c:numRef>
          </c:val>
        </c:ser>
        <c:ser>
          <c:idx val="20"/>
          <c:order val="19"/>
          <c:tx>
            <c:strRef>
              <c:f>'PS4'!$R$80</c:f>
              <c:strCache>
                <c:ptCount val="1"/>
                <c:pt idx="0">
                  <c:v>Wind Offshore</c:v>
                </c:pt>
              </c:strCache>
            </c:strRef>
          </c:tx>
          <c:cat>
            <c:numRef>
              <c:f>'PS4'!$S$60:$AR$60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'PS4'!$S$80:$AR$80</c:f>
              <c:numCache>
                <c:formatCode>_-* #,##0_-;\-* #,##0_-;_-* "-"??_-;_-@_-</c:formatCode>
                <c:ptCount val="26"/>
                <c:pt idx="0">
                  <c:v>1778.5200240000001</c:v>
                </c:pt>
                <c:pt idx="1">
                  <c:v>1778.5200240000001</c:v>
                </c:pt>
                <c:pt idx="2">
                  <c:v>1778.5200240000001</c:v>
                </c:pt>
                <c:pt idx="3">
                  <c:v>1778.5200240000001</c:v>
                </c:pt>
                <c:pt idx="4">
                  <c:v>1778.5200240000001</c:v>
                </c:pt>
                <c:pt idx="5">
                  <c:v>1778.5200240000001</c:v>
                </c:pt>
                <c:pt idx="6">
                  <c:v>1778.5200240000001</c:v>
                </c:pt>
                <c:pt idx="7">
                  <c:v>1778.5200240000001</c:v>
                </c:pt>
                <c:pt idx="8">
                  <c:v>2109.7544579999999</c:v>
                </c:pt>
                <c:pt idx="9">
                  <c:v>2109.7544579999999</c:v>
                </c:pt>
                <c:pt idx="10">
                  <c:v>2109.7544579999999</c:v>
                </c:pt>
                <c:pt idx="11">
                  <c:v>2109.7544579999999</c:v>
                </c:pt>
                <c:pt idx="12">
                  <c:v>2109.7544579999999</c:v>
                </c:pt>
                <c:pt idx="13">
                  <c:v>2109.7544579999999</c:v>
                </c:pt>
                <c:pt idx="14">
                  <c:v>2109.7544579999999</c:v>
                </c:pt>
                <c:pt idx="15">
                  <c:v>2109.7544579999999</c:v>
                </c:pt>
                <c:pt idx="16">
                  <c:v>2109.7544579999999</c:v>
                </c:pt>
                <c:pt idx="17">
                  <c:v>2109.7544579999999</c:v>
                </c:pt>
                <c:pt idx="18">
                  <c:v>2109.7544579999999</c:v>
                </c:pt>
                <c:pt idx="19">
                  <c:v>2109.7544579999999</c:v>
                </c:pt>
                <c:pt idx="20">
                  <c:v>2109.7544579999999</c:v>
                </c:pt>
                <c:pt idx="21">
                  <c:v>2109.7544579999999</c:v>
                </c:pt>
                <c:pt idx="22">
                  <c:v>2109.7544579999999</c:v>
                </c:pt>
                <c:pt idx="23">
                  <c:v>2109.7544579999999</c:v>
                </c:pt>
                <c:pt idx="24">
                  <c:v>2109.7544579999999</c:v>
                </c:pt>
                <c:pt idx="25">
                  <c:v>2109.7544579999999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29184"/>
        <c:axId val="190035072"/>
      </c:areaChart>
      <c:catAx>
        <c:axId val="19002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035072"/>
        <c:crosses val="autoZero"/>
        <c:auto val="1"/>
        <c:lblAlgn val="ctr"/>
        <c:lblOffset val="100"/>
        <c:tickLblSkip val="5"/>
        <c:noMultiLvlLbl val="0"/>
      </c:catAx>
      <c:valAx>
        <c:axId val="190035072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002918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'PS4'!$R$89</c:f>
              <c:strCache>
                <c:ptCount val="1"/>
                <c:pt idx="0">
                  <c:v>PV</c:v>
                </c:pt>
              </c:strCache>
            </c:strRef>
          </c:tx>
          <c:cat>
            <c:numRef>
              <c:f>'PS4'!$S$88:$AR$88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'PS4'!$S$89:$AR$89</c:f>
              <c:numCache>
                <c:formatCode>_-* #,##0_-;\-* #,##0_-;_-* "-"??_-;_-@_-</c:formatCode>
                <c:ptCount val="26"/>
                <c:pt idx="0">
                  <c:v>2752.6737312372607</c:v>
                </c:pt>
                <c:pt idx="1">
                  <c:v>2945.3920916257616</c:v>
                </c:pt>
                <c:pt idx="2">
                  <c:v>3192.1517591262441</c:v>
                </c:pt>
                <c:pt idx="3">
                  <c:v>3480.5231999999996</c:v>
                </c:pt>
                <c:pt idx="4">
                  <c:v>3653.7567834747697</c:v>
                </c:pt>
                <c:pt idx="5">
                  <c:v>3907.0743169973671</c:v>
                </c:pt>
                <c:pt idx="6">
                  <c:v>4203.1094951950126</c:v>
                </c:pt>
                <c:pt idx="7">
                  <c:v>4530.8152493946845</c:v>
                </c:pt>
                <c:pt idx="8">
                  <c:v>4884.2839491355626</c:v>
                </c:pt>
                <c:pt idx="9">
                  <c:v>5259.739360977881</c:v>
                </c:pt>
                <c:pt idx="10">
                  <c:v>5654.5232073757788</c:v>
                </c:pt>
                <c:pt idx="11">
                  <c:v>6066.6455779856979</c:v>
                </c:pt>
                <c:pt idx="12">
                  <c:v>6494.5516783735202</c:v>
                </c:pt>
                <c:pt idx="13">
                  <c:v>6936.9876079422456</c:v>
                </c:pt>
                <c:pt idx="14">
                  <c:v>7392.9171613072558</c:v>
                </c:pt>
                <c:pt idx="15">
                  <c:v>7861.4672734418127</c:v>
                </c:pt>
                <c:pt idx="16">
                  <c:v>8341.8906323596111</c:v>
                </c:pt>
                <c:pt idx="17">
                  <c:v>8833.5391273849946</c:v>
                </c:pt>
                <c:pt idx="18">
                  <c:v>9335.8444299379044</c:v>
                </c:pt>
                <c:pt idx="19">
                  <c:v>9848.303435766722</c:v>
                </c:pt>
                <c:pt idx="20">
                  <c:v>10370.46711953725</c:v>
                </c:pt>
                <c:pt idx="21">
                  <c:v>10777.668340799954</c:v>
                </c:pt>
                <c:pt idx="22">
                  <c:v>11145.736205804165</c:v>
                </c:pt>
                <c:pt idx="23">
                  <c:v>11480.994413331911</c:v>
                </c:pt>
                <c:pt idx="24">
                  <c:v>11779.445834359238</c:v>
                </c:pt>
                <c:pt idx="25">
                  <c:v>12053.417213876979</c:v>
                </c:pt>
              </c:numCache>
            </c:numRef>
          </c:val>
        </c:ser>
        <c:ser>
          <c:idx val="3"/>
          <c:order val="1"/>
          <c:tx>
            <c:strRef>
              <c:f>'PS4'!$R$90</c:f>
              <c:strCache>
                <c:ptCount val="1"/>
                <c:pt idx="0">
                  <c:v>mCHP</c:v>
                </c:pt>
              </c:strCache>
            </c:strRef>
          </c:tx>
          <c:cat>
            <c:numRef>
              <c:f>'PS4'!$S$88:$AR$88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'PS4'!$S$90:$AR$90</c:f>
              <c:numCache>
                <c:formatCode>_-* #,##0_-;\-* #,##0_-;_-* "-"??_-;_-@_-</c:formatCode>
                <c:ptCount val="26"/>
                <c:pt idx="0">
                  <c:v>3.5433958333333342</c:v>
                </c:pt>
                <c:pt idx="1">
                  <c:v>4.3079108960648078</c:v>
                </c:pt>
                <c:pt idx="2">
                  <c:v>4.9876565553373027</c:v>
                </c:pt>
                <c:pt idx="3">
                  <c:v>5.5010525881451411</c:v>
                </c:pt>
                <c:pt idx="4">
                  <c:v>6.3612623401422281</c:v>
                </c:pt>
                <c:pt idx="5">
                  <c:v>7.2454132966101294</c:v>
                </c:pt>
                <c:pt idx="6">
                  <c:v>8.0173197630160615</c:v>
                </c:pt>
                <c:pt idx="7">
                  <c:v>8.9948919933927378</c:v>
                </c:pt>
                <c:pt idx="8">
                  <c:v>10.018651302044489</c:v>
                </c:pt>
                <c:pt idx="9">
                  <c:v>10.867297501576415</c:v>
                </c:pt>
                <c:pt idx="10">
                  <c:v>11.585117176740571</c:v>
                </c:pt>
                <c:pt idx="11">
                  <c:v>12.288506364433049</c:v>
                </c:pt>
                <c:pt idx="12">
                  <c:v>12.977973857452668</c:v>
                </c:pt>
                <c:pt idx="13">
                  <c:v>13.787875814571525</c:v>
                </c:pt>
                <c:pt idx="14">
                  <c:v>14.537524210024051</c:v>
                </c:pt>
                <c:pt idx="15">
                  <c:v>15.284798034710171</c:v>
                </c:pt>
                <c:pt idx="16">
                  <c:v>15.930523698542267</c:v>
                </c:pt>
                <c:pt idx="17">
                  <c:v>16.527873281992562</c:v>
                </c:pt>
                <c:pt idx="18">
                  <c:v>16.999606958282946</c:v>
                </c:pt>
                <c:pt idx="19">
                  <c:v>17.495080572582182</c:v>
                </c:pt>
                <c:pt idx="20">
                  <c:v>17.948133485839058</c:v>
                </c:pt>
                <c:pt idx="21">
                  <c:v>18.206911046301883</c:v>
                </c:pt>
                <c:pt idx="22">
                  <c:v>18.615471003153932</c:v>
                </c:pt>
                <c:pt idx="23">
                  <c:v>19.033286722611304</c:v>
                </c:pt>
                <c:pt idx="24">
                  <c:v>19.460569852001406</c:v>
                </c:pt>
                <c:pt idx="25">
                  <c:v>19.897536921736602</c:v>
                </c:pt>
              </c:numCache>
            </c:numRef>
          </c:val>
        </c:ser>
        <c:ser>
          <c:idx val="4"/>
          <c:order val="2"/>
          <c:tx>
            <c:strRef>
              <c:f>'PS4'!$R$91</c:f>
              <c:strCache>
                <c:ptCount val="1"/>
                <c:pt idx="0">
                  <c:v>Fuel Cell</c:v>
                </c:pt>
              </c:strCache>
            </c:strRef>
          </c:tx>
          <c:cat>
            <c:numRef>
              <c:f>'PS4'!$S$88:$AR$88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'PS4'!$S$91:$AR$91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1.9393480806195632E-2</c:v>
                </c:pt>
                <c:pt idx="2">
                  <c:v>3.8398643988361708E-2</c:v>
                </c:pt>
                <c:pt idx="3">
                  <c:v>5.4179251421588991E-2</c:v>
                </c:pt>
                <c:pt idx="4">
                  <c:v>7.7771247166603732E-2</c:v>
                </c:pt>
                <c:pt idx="5">
                  <c:v>0.10241647108609225</c:v>
                </c:pt>
                <c:pt idx="6">
                  <c:v>0.12790470226610798</c:v>
                </c:pt>
                <c:pt idx="7">
                  <c:v>0.17328692566677067</c:v>
                </c:pt>
                <c:pt idx="8">
                  <c:v>0.22288473524602426</c:v>
                </c:pt>
                <c:pt idx="9">
                  <c:v>0.26888106992786415</c:v>
                </c:pt>
                <c:pt idx="10">
                  <c:v>0.33772486491522519</c:v>
                </c:pt>
                <c:pt idx="11">
                  <c:v>0.39384007722781839</c:v>
                </c:pt>
                <c:pt idx="12">
                  <c:v>0.44724363848135584</c:v>
                </c:pt>
                <c:pt idx="13">
                  <c:v>0.50582538977968294</c:v>
                </c:pt>
                <c:pt idx="14">
                  <c:v>0.55850834893005052</c:v>
                </c:pt>
                <c:pt idx="15">
                  <c:v>0.6098085412900468</c:v>
                </c:pt>
                <c:pt idx="16">
                  <c:v>0.65367706364483746</c:v>
                </c:pt>
                <c:pt idx="17">
                  <c:v>0.69367488781241882</c:v>
                </c:pt>
                <c:pt idx="18">
                  <c:v>0.72579078048352252</c:v>
                </c:pt>
                <c:pt idx="19">
                  <c:v>0.75757579324571978</c:v>
                </c:pt>
                <c:pt idx="20">
                  <c:v>0.7857836549870888</c:v>
                </c:pt>
                <c:pt idx="21">
                  <c:v>0.80792020965878586</c:v>
                </c:pt>
                <c:pt idx="22">
                  <c:v>0.83184094733861014</c:v>
                </c:pt>
                <c:pt idx="23">
                  <c:v>0.85646992536730326</c:v>
                </c:pt>
                <c:pt idx="24">
                  <c:v>0.88182811318144705</c:v>
                </c:pt>
                <c:pt idx="25">
                  <c:v>0.90793710107644787</c:v>
                </c:pt>
              </c:numCache>
            </c:numRef>
          </c:val>
        </c:ser>
        <c:ser>
          <c:idx val="5"/>
          <c:order val="3"/>
          <c:tx>
            <c:strRef>
              <c:f>'PS4'!$R$92</c:f>
              <c:strCache>
                <c:ptCount val="1"/>
                <c:pt idx="0">
                  <c:v>Anaerobic Digestion</c:v>
                </c:pt>
              </c:strCache>
            </c:strRef>
          </c:tx>
          <c:cat>
            <c:numRef>
              <c:f>'PS4'!$S$88:$AR$88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'PS4'!$S$92:$AR$92</c:f>
              <c:numCache>
                <c:formatCode>_-* #,##0_-;\-* #,##0_-;_-* "-"??_-;_-@_-</c:formatCode>
                <c:ptCount val="26"/>
                <c:pt idx="0">
                  <c:v>522.11836252799992</c:v>
                </c:pt>
                <c:pt idx="1">
                  <c:v>732.28067501421185</c:v>
                </c:pt>
                <c:pt idx="2">
                  <c:v>908.52360250718118</c:v>
                </c:pt>
                <c:pt idx="3">
                  <c:v>1049.5179445015569</c:v>
                </c:pt>
                <c:pt idx="4">
                  <c:v>1176.4128522964952</c:v>
                </c:pt>
                <c:pt idx="5">
                  <c:v>1290.6182693119392</c:v>
                </c:pt>
                <c:pt idx="6">
                  <c:v>1393.4031446258391</c:v>
                </c:pt>
                <c:pt idx="7">
                  <c:v>1485.9095324083489</c:v>
                </c:pt>
                <c:pt idx="8">
                  <c:v>1569.1652814126076</c:v>
                </c:pt>
                <c:pt idx="9">
                  <c:v>1648.2582429666536</c:v>
                </c:pt>
                <c:pt idx="10">
                  <c:v>1723.3965564429971</c:v>
                </c:pt>
                <c:pt idx="11">
                  <c:v>1794.7779542455232</c:v>
                </c:pt>
                <c:pt idx="12">
                  <c:v>1862.5902821579236</c:v>
                </c:pt>
                <c:pt idx="13">
                  <c:v>1929.0463635120755</c:v>
                </c:pt>
                <c:pt idx="14">
                  <c:v>1994.1733232391446</c:v>
                </c:pt>
                <c:pt idx="15">
                  <c:v>2059.3002829662137</c:v>
                </c:pt>
                <c:pt idx="16">
                  <c:v>2124.4272426932826</c:v>
                </c:pt>
                <c:pt idx="17">
                  <c:v>2189.5542024203519</c:v>
                </c:pt>
                <c:pt idx="18">
                  <c:v>2254.6811621474212</c:v>
                </c:pt>
                <c:pt idx="19">
                  <c:v>2319.8081218744901</c:v>
                </c:pt>
                <c:pt idx="20">
                  <c:v>2384.9350816015594</c:v>
                </c:pt>
                <c:pt idx="21">
                  <c:v>2450.0620413286292</c:v>
                </c:pt>
                <c:pt idx="22">
                  <c:v>2515.1890010556981</c:v>
                </c:pt>
                <c:pt idx="23">
                  <c:v>2580.315960782767</c:v>
                </c:pt>
                <c:pt idx="24">
                  <c:v>2645.4429205098363</c:v>
                </c:pt>
                <c:pt idx="25">
                  <c:v>2710.5698802369056</c:v>
                </c:pt>
              </c:numCache>
            </c:numRef>
          </c:val>
        </c:ser>
        <c:ser>
          <c:idx val="6"/>
          <c:order val="4"/>
          <c:tx>
            <c:strRef>
              <c:f>'PS4'!$R$93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'PS4'!$S$88:$AR$88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'PS4'!$S$93:$AR$93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1.1323123617804646E-3</c:v>
                </c:pt>
                <c:pt idx="3">
                  <c:v>1.091682042816057E-2</c:v>
                </c:pt>
                <c:pt idx="4">
                  <c:v>3.0657132683154661E-2</c:v>
                </c:pt>
                <c:pt idx="5">
                  <c:v>9.9695073463725442E-2</c:v>
                </c:pt>
                <c:pt idx="6">
                  <c:v>0.25869727372857382</c:v>
                </c:pt>
                <c:pt idx="7">
                  <c:v>0.56414994608508673</c:v>
                </c:pt>
                <c:pt idx="8">
                  <c:v>1.0857515247075835</c:v>
                </c:pt>
                <c:pt idx="9">
                  <c:v>1.9020108400552149</c:v>
                </c:pt>
                <c:pt idx="10">
                  <c:v>3.0870833352643952</c:v>
                </c:pt>
                <c:pt idx="11">
                  <c:v>4.6970076521316413</c:v>
                </c:pt>
                <c:pt idx="12">
                  <c:v>6.818343649946299</c:v>
                </c:pt>
                <c:pt idx="13">
                  <c:v>9.5447009679527728</c:v>
                </c:pt>
                <c:pt idx="14">
                  <c:v>12.976607060554848</c:v>
                </c:pt>
                <c:pt idx="15">
                  <c:v>17.462527086880002</c:v>
                </c:pt>
                <c:pt idx="16">
                  <c:v>23.016337382736989</c:v>
                </c:pt>
                <c:pt idx="17">
                  <c:v>29.644354439867563</c:v>
                </c:pt>
                <c:pt idx="18">
                  <c:v>37.345359291122413</c:v>
                </c:pt>
                <c:pt idx="19">
                  <c:v>46.110252382286795</c:v>
                </c:pt>
                <c:pt idx="20">
                  <c:v>55.921240254270664</c:v>
                </c:pt>
                <c:pt idx="21">
                  <c:v>64.218334268843478</c:v>
                </c:pt>
                <c:pt idx="22">
                  <c:v>72.259532428010715</c:v>
                </c:pt>
                <c:pt idx="23">
                  <c:v>80.029484362544025</c:v>
                </c:pt>
                <c:pt idx="24">
                  <c:v>87.285800522594485</c:v>
                </c:pt>
                <c:pt idx="25">
                  <c:v>94.159991499585118</c:v>
                </c:pt>
              </c:numCache>
            </c:numRef>
          </c:val>
        </c:ser>
        <c:ser>
          <c:idx val="7"/>
          <c:order val="5"/>
          <c:tx>
            <c:strRef>
              <c:f>'PS4'!$R$94</c:f>
              <c:strCache>
                <c:ptCount val="1"/>
                <c:pt idx="0">
                  <c:v>Wind</c:v>
                </c:pt>
              </c:strCache>
            </c:strRef>
          </c:tx>
          <c:cat>
            <c:numRef>
              <c:f>'PS4'!$S$88:$AR$88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'PS4'!$S$94:$AR$94</c:f>
              <c:numCache>
                <c:formatCode>_-* #,##0_-;\-* #,##0_-;_-* "-"??_-;_-@_-</c:formatCode>
                <c:ptCount val="26"/>
                <c:pt idx="0">
                  <c:v>741.0909332160013</c:v>
                </c:pt>
                <c:pt idx="1">
                  <c:v>771.15912192081248</c:v>
                </c:pt>
                <c:pt idx="2">
                  <c:v>859.95362165635197</c:v>
                </c:pt>
                <c:pt idx="3">
                  <c:v>949.63606638924671</c:v>
                </c:pt>
                <c:pt idx="4">
                  <c:v>1040.2153355694707</c:v>
                </c:pt>
                <c:pt idx="5">
                  <c:v>1131.7003974414965</c:v>
                </c:pt>
                <c:pt idx="6">
                  <c:v>1224.1003099322429</c:v>
                </c:pt>
                <c:pt idx="7">
                  <c:v>1321.1202180475264</c:v>
                </c:pt>
                <c:pt idx="8">
                  <c:v>1422.991121568574</c:v>
                </c:pt>
                <c:pt idx="9">
                  <c:v>1529.9555702656742</c:v>
                </c:pt>
                <c:pt idx="10">
                  <c:v>1642.2682413976295</c:v>
                </c:pt>
                <c:pt idx="11">
                  <c:v>1760.1965460861823</c:v>
                </c:pt>
                <c:pt idx="12">
                  <c:v>1884.0212660091629</c:v>
                </c:pt>
                <c:pt idx="13">
                  <c:v>2014.0372219282926</c:v>
                </c:pt>
                <c:pt idx="14">
                  <c:v>2150.5539756433786</c:v>
                </c:pt>
                <c:pt idx="15">
                  <c:v>2287.0707293584646</c:v>
                </c:pt>
                <c:pt idx="16">
                  <c:v>2423.5874830735506</c:v>
                </c:pt>
                <c:pt idx="17">
                  <c:v>2560.1042367886371</c:v>
                </c:pt>
                <c:pt idx="18">
                  <c:v>2696.6209905037226</c:v>
                </c:pt>
                <c:pt idx="19">
                  <c:v>2826.3119065330548</c:v>
                </c:pt>
                <c:pt idx="20">
                  <c:v>2949.5182767609199</c:v>
                </c:pt>
                <c:pt idx="21">
                  <c:v>3066.5643284773919</c:v>
                </c:pt>
                <c:pt idx="22">
                  <c:v>3177.7580776080399</c:v>
                </c:pt>
                <c:pt idx="23">
                  <c:v>3283.3921392821562</c:v>
                </c:pt>
                <c:pt idx="24">
                  <c:v>3383.7444978725662</c:v>
                </c:pt>
                <c:pt idx="25">
                  <c:v>3479.0792385334557</c:v>
                </c:pt>
              </c:numCache>
            </c:numRef>
          </c:val>
        </c:ser>
        <c:ser>
          <c:idx val="8"/>
          <c:order val="6"/>
          <c:tx>
            <c:strRef>
              <c:f>'PS4'!$R$95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'PS4'!$S$88:$AR$88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'PS4'!$S$95:$AR$95</c:f>
              <c:numCache>
                <c:formatCode>_-* #,##0_-;\-* #,##0_-;_-* "-"??_-;_-@_-</c:formatCode>
                <c:ptCount val="26"/>
                <c:pt idx="0">
                  <c:v>256.18690080000005</c:v>
                </c:pt>
                <c:pt idx="1">
                  <c:v>283.42760669480117</c:v>
                </c:pt>
                <c:pt idx="2">
                  <c:v>310.10654797285486</c:v>
                </c:pt>
                <c:pt idx="3">
                  <c:v>336.2116367549707</c:v>
                </c:pt>
                <c:pt idx="4">
                  <c:v>361.72996941710699</c:v>
                </c:pt>
                <c:pt idx="5">
                  <c:v>386.64773047337781</c:v>
                </c:pt>
                <c:pt idx="6">
                  <c:v>410.95007981105675</c:v>
                </c:pt>
                <c:pt idx="7">
                  <c:v>434.62101937495879</c:v>
                </c:pt>
                <c:pt idx="8">
                  <c:v>457.64323421824685</c:v>
                </c:pt>
                <c:pt idx="9">
                  <c:v>479.99790120960012</c:v>
                </c:pt>
                <c:pt idx="10">
                  <c:v>501.66445640547494</c:v>
                </c:pt>
                <c:pt idx="11">
                  <c:v>522.62030883715022</c:v>
                </c:pt>
                <c:pt idx="12">
                  <c:v>542.84048370711207</c:v>
                </c:pt>
                <c:pt idx="13">
                  <c:v>562.29717088436234</c:v>
                </c:pt>
                <c:pt idx="14">
                  <c:v>580.95914368131241</c:v>
                </c:pt>
                <c:pt idx="15">
                  <c:v>598.7909956237354</c:v>
                </c:pt>
                <c:pt idx="16">
                  <c:v>615.75211457280011</c:v>
                </c:pt>
                <c:pt idx="17">
                  <c:v>631.79526499998781</c:v>
                </c:pt>
                <c:pt idx="18">
                  <c:v>646.86456173195666</c:v>
                </c:pt>
                <c:pt idx="19">
                  <c:v>660.89245083685012</c:v>
                </c:pt>
                <c:pt idx="20">
                  <c:v>673.7949663091722</c:v>
                </c:pt>
                <c:pt idx="21">
                  <c:v>685.46373765120006</c:v>
                </c:pt>
                <c:pt idx="22">
                  <c:v>695.75114636054536</c:v>
                </c:pt>
                <c:pt idx="23">
                  <c:v>704.43840812499855</c:v>
                </c:pt>
                <c:pt idx="24">
                  <c:v>711.14696720639995</c:v>
                </c:pt>
                <c:pt idx="25">
                  <c:v>714.81600000000003</c:v>
                </c:pt>
              </c:numCache>
            </c:numRef>
          </c:val>
        </c:ser>
        <c:ser>
          <c:idx val="9"/>
          <c:order val="7"/>
          <c:tx>
            <c:strRef>
              <c:f>'PS4'!$R$96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'PS4'!$S$88:$AR$88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'PS4'!$S$96:$AR$96</c:f>
              <c:numCache>
                <c:formatCode>_-* #,##0_-;\-* #,##0_-;_-* "-"??_-;_-@_-</c:formatCode>
                <c:ptCount val="26"/>
                <c:pt idx="0">
                  <c:v>2004.1128000000001</c:v>
                </c:pt>
                <c:pt idx="1">
                  <c:v>2757.0268208901898</c:v>
                </c:pt>
                <c:pt idx="2">
                  <c:v>2827.0080878981107</c:v>
                </c:pt>
                <c:pt idx="3">
                  <c:v>2887.8016230256458</c:v>
                </c:pt>
                <c:pt idx="4">
                  <c:v>2961.9602952349874</c:v>
                </c:pt>
                <c:pt idx="5">
                  <c:v>3040.3299326947904</c:v>
                </c:pt>
                <c:pt idx="6">
                  <c:v>3148.338470029842</c:v>
                </c:pt>
                <c:pt idx="7">
                  <c:v>3171.5104989726119</c:v>
                </c:pt>
                <c:pt idx="8">
                  <c:v>3208.1458602407024</c:v>
                </c:pt>
                <c:pt idx="9">
                  <c:v>3266.3032147038944</c:v>
                </c:pt>
                <c:pt idx="10">
                  <c:v>3347.0570877815812</c:v>
                </c:pt>
                <c:pt idx="11">
                  <c:v>3402.6285292170965</c:v>
                </c:pt>
                <c:pt idx="12">
                  <c:v>3423.2859330634992</c:v>
                </c:pt>
                <c:pt idx="13">
                  <c:v>3444.9168099299877</c:v>
                </c:pt>
                <c:pt idx="14">
                  <c:v>3494.8834338203624</c:v>
                </c:pt>
                <c:pt idx="15">
                  <c:v>3529.6969487231177</c:v>
                </c:pt>
                <c:pt idx="16">
                  <c:v>3572.8931716341694</c:v>
                </c:pt>
                <c:pt idx="17">
                  <c:v>3630.1546666934973</c:v>
                </c:pt>
                <c:pt idx="18">
                  <c:v>3712.4299297073121</c:v>
                </c:pt>
                <c:pt idx="19">
                  <c:v>3806.1124050341323</c:v>
                </c:pt>
                <c:pt idx="20">
                  <c:v>3884.5877398695957</c:v>
                </c:pt>
                <c:pt idx="21">
                  <c:v>3890.7596411974973</c:v>
                </c:pt>
                <c:pt idx="22">
                  <c:v>3885.4271595108753</c:v>
                </c:pt>
                <c:pt idx="23">
                  <c:v>3881.9203775665865</c:v>
                </c:pt>
                <c:pt idx="24">
                  <c:v>3880.5324269448433</c:v>
                </c:pt>
                <c:pt idx="25">
                  <c:v>3880.7021744231424</c:v>
                </c:pt>
              </c:numCache>
            </c:numRef>
          </c:val>
        </c:ser>
        <c:ser>
          <c:idx val="10"/>
          <c:order val="8"/>
          <c:tx>
            <c:strRef>
              <c:f>'PS4'!$R$97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'PS4'!$S$88:$AR$88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'PS4'!$S$97:$AR$97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64.150067959025051</c:v>
                </c:pt>
                <c:pt idx="2">
                  <c:v>89.888134855326967</c:v>
                </c:pt>
                <c:pt idx="3">
                  <c:v>111.43763364715412</c:v>
                </c:pt>
                <c:pt idx="4">
                  <c:v>136.85937428446024</c:v>
                </c:pt>
                <c:pt idx="5">
                  <c:v>165.3124985867689</c:v>
                </c:pt>
                <c:pt idx="6">
                  <c:v>196.55361647881665</c:v>
                </c:pt>
                <c:pt idx="7">
                  <c:v>216.09994869630981</c:v>
                </c:pt>
                <c:pt idx="8">
                  <c:v>237.07219567400801</c:v>
                </c:pt>
                <c:pt idx="9">
                  <c:v>262.43237070968752</c:v>
                </c:pt>
                <c:pt idx="10">
                  <c:v>292.80933559197427</c:v>
                </c:pt>
                <c:pt idx="11">
                  <c:v>313.38606399478704</c:v>
                </c:pt>
                <c:pt idx="12">
                  <c:v>326.34026906327574</c:v>
                </c:pt>
                <c:pt idx="13">
                  <c:v>336.00938075444378</c:v>
                </c:pt>
                <c:pt idx="14">
                  <c:v>348.77045635664217</c:v>
                </c:pt>
                <c:pt idx="15">
                  <c:v>354.60254432382982</c:v>
                </c:pt>
                <c:pt idx="16">
                  <c:v>357.58639031950759</c:v>
                </c:pt>
                <c:pt idx="17">
                  <c:v>361.91858303430962</c:v>
                </c:pt>
                <c:pt idx="18">
                  <c:v>369.39322136476881</c:v>
                </c:pt>
                <c:pt idx="19">
                  <c:v>377.50130108936787</c:v>
                </c:pt>
                <c:pt idx="20">
                  <c:v>376.49442066460171</c:v>
                </c:pt>
                <c:pt idx="21">
                  <c:v>375.08384724685908</c:v>
                </c:pt>
                <c:pt idx="22">
                  <c:v>373.98056419955617</c:v>
                </c:pt>
                <c:pt idx="23">
                  <c:v>373.1885567731029</c:v>
                </c:pt>
                <c:pt idx="24">
                  <c:v>372.9271825764954</c:v>
                </c:pt>
                <c:pt idx="25">
                  <c:v>372.87870130261223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148992"/>
        <c:axId val="190150528"/>
      </c:areaChart>
      <c:catAx>
        <c:axId val="19014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150528"/>
        <c:crosses val="autoZero"/>
        <c:auto val="1"/>
        <c:lblAlgn val="ctr"/>
        <c:lblOffset val="100"/>
        <c:tickLblSkip val="5"/>
        <c:noMultiLvlLbl val="0"/>
      </c:catAx>
      <c:valAx>
        <c:axId val="190150528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014899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'PS5'!$Q$7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'PS5'!$S$7:$AR$7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2944.001104800639</c:v>
                </c:pt>
                <c:pt idx="3">
                  <c:v>2944.0071725721123</c:v>
                </c:pt>
                <c:pt idx="4">
                  <c:v>2944.0296853109785</c:v>
                </c:pt>
                <c:pt idx="5">
                  <c:v>3064.0800939611668</c:v>
                </c:pt>
                <c:pt idx="6">
                  <c:v>3074.173152001305</c:v>
                </c:pt>
                <c:pt idx="7">
                  <c:v>3084.3261624394127</c:v>
                </c:pt>
                <c:pt idx="8">
                  <c:v>3094.5579771079629</c:v>
                </c:pt>
                <c:pt idx="9">
                  <c:v>3104.8880459771572</c:v>
                </c:pt>
                <c:pt idx="10">
                  <c:v>3095.335547671431</c:v>
                </c:pt>
                <c:pt idx="11">
                  <c:v>3105.8522710649395</c:v>
                </c:pt>
                <c:pt idx="12">
                  <c:v>3116.532597963243</c:v>
                </c:pt>
                <c:pt idx="13">
                  <c:v>3227.563721480954</c:v>
                </c:pt>
                <c:pt idx="14">
                  <c:v>3239.2374881175297</c:v>
                </c:pt>
                <c:pt idx="15">
                  <c:v>3452.1148055997983</c:v>
                </c:pt>
                <c:pt idx="16">
                  <c:v>3465.8679902458048</c:v>
                </c:pt>
                <c:pt idx="17">
                  <c:v>3480.1996091848077</c:v>
                </c:pt>
                <c:pt idx="18">
                  <c:v>3494.9318150341078</c:v>
                </c:pt>
                <c:pt idx="19">
                  <c:v>3509.9127108572461</c:v>
                </c:pt>
                <c:pt idx="20">
                  <c:v>3525.3459022630582</c:v>
                </c:pt>
                <c:pt idx="21">
                  <c:v>3540.8615771886452</c:v>
                </c:pt>
                <c:pt idx="22">
                  <c:v>3556.3100278719439</c:v>
                </c:pt>
                <c:pt idx="23">
                  <c:v>3566.4900165350064</c:v>
                </c:pt>
                <c:pt idx="24">
                  <c:v>3576.3417876710996</c:v>
                </c:pt>
                <c:pt idx="25">
                  <c:v>3600.8085050057098</c:v>
                </c:pt>
              </c:numCache>
            </c:numRef>
          </c:val>
        </c:ser>
        <c:ser>
          <c:idx val="1"/>
          <c:order val="1"/>
          <c:tx>
            <c:strRef>
              <c:f>'PS5'!$Q$8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'PS5'!$S$8:$AR$8</c:f>
              <c:numCache>
                <c:formatCode>_-* #,##0_-;\-* #,##0_-;_-* "-"??_-;_-@_-</c:formatCode>
                <c:ptCount val="26"/>
                <c:pt idx="0">
                  <c:v>2532.8706999999999</c:v>
                </c:pt>
                <c:pt idx="1">
                  <c:v>2532.8706999999999</c:v>
                </c:pt>
                <c:pt idx="2">
                  <c:v>2532.8706999999999</c:v>
                </c:pt>
                <c:pt idx="3">
                  <c:v>2532.8706999999999</c:v>
                </c:pt>
                <c:pt idx="4">
                  <c:v>2532.8706999999999</c:v>
                </c:pt>
                <c:pt idx="5">
                  <c:v>2817.8706999999999</c:v>
                </c:pt>
                <c:pt idx="6">
                  <c:v>2777.8706999999999</c:v>
                </c:pt>
                <c:pt idx="7">
                  <c:v>2777.8706999999999</c:v>
                </c:pt>
                <c:pt idx="8">
                  <c:v>2736.3706999999999</c:v>
                </c:pt>
                <c:pt idx="9">
                  <c:v>2736.3706999999999</c:v>
                </c:pt>
                <c:pt idx="10">
                  <c:v>2736.3706999999999</c:v>
                </c:pt>
                <c:pt idx="11">
                  <c:v>2736.3706999999999</c:v>
                </c:pt>
                <c:pt idx="12">
                  <c:v>2542.3706999999999</c:v>
                </c:pt>
                <c:pt idx="13">
                  <c:v>2507.1507000000001</c:v>
                </c:pt>
                <c:pt idx="14">
                  <c:v>2507.1507000000001</c:v>
                </c:pt>
                <c:pt idx="15">
                  <c:v>2507.1507000000001</c:v>
                </c:pt>
                <c:pt idx="16">
                  <c:v>2507.1507000000001</c:v>
                </c:pt>
                <c:pt idx="17">
                  <c:v>602.15070000000003</c:v>
                </c:pt>
                <c:pt idx="18">
                  <c:v>560.55070000000001</c:v>
                </c:pt>
                <c:pt idx="19">
                  <c:v>560.55070000000001</c:v>
                </c:pt>
                <c:pt idx="20">
                  <c:v>529.55070000000001</c:v>
                </c:pt>
                <c:pt idx="21">
                  <c:v>529.55070000000001</c:v>
                </c:pt>
                <c:pt idx="22">
                  <c:v>529.55070000000001</c:v>
                </c:pt>
                <c:pt idx="23">
                  <c:v>529.55070000000001</c:v>
                </c:pt>
                <c:pt idx="24">
                  <c:v>509.55070000000006</c:v>
                </c:pt>
                <c:pt idx="25">
                  <c:v>509.55070000000006</c:v>
                </c:pt>
              </c:numCache>
            </c:numRef>
          </c:val>
        </c:ser>
        <c:ser>
          <c:idx val="2"/>
          <c:order val="2"/>
          <c:tx>
            <c:strRef>
              <c:f>'PS5'!$Q$9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'PS5'!$S$9:$AR$9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'PS5'!$Q$10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'PS5'!$S$10:$AR$10</c:f>
              <c:numCache>
                <c:formatCode>_-* #,##0_-;\-* #,##0_-;_-* "-"??_-;_-@_-</c:formatCode>
                <c:ptCount val="26"/>
                <c:pt idx="0">
                  <c:v>5321.4717645749997</c:v>
                </c:pt>
                <c:pt idx="1">
                  <c:v>5522.2970953945069</c:v>
                </c:pt>
                <c:pt idx="2">
                  <c:v>5714.3531839550087</c:v>
                </c:pt>
                <c:pt idx="3">
                  <c:v>5894.8058063703711</c:v>
                </c:pt>
                <c:pt idx="4">
                  <c:v>5978.0411717263923</c:v>
                </c:pt>
                <c:pt idx="5">
                  <c:v>6035.0888640886178</c:v>
                </c:pt>
                <c:pt idx="6">
                  <c:v>6215.3082917580323</c:v>
                </c:pt>
                <c:pt idx="7">
                  <c:v>6317.7949226242035</c:v>
                </c:pt>
                <c:pt idx="8">
                  <c:v>6414.4064415110688</c:v>
                </c:pt>
                <c:pt idx="9">
                  <c:v>6466.8632538922311</c:v>
                </c:pt>
                <c:pt idx="10">
                  <c:v>6502.7280692966406</c:v>
                </c:pt>
                <c:pt idx="11">
                  <c:v>6570.7650413612</c:v>
                </c:pt>
                <c:pt idx="12">
                  <c:v>6606.8790044116531</c:v>
                </c:pt>
                <c:pt idx="13">
                  <c:v>6678.9377261808877</c:v>
                </c:pt>
                <c:pt idx="14">
                  <c:v>6718.2248630184822</c:v>
                </c:pt>
                <c:pt idx="15">
                  <c:v>6781.6725245086864</c:v>
                </c:pt>
                <c:pt idx="16">
                  <c:v>6808.2930727805669</c:v>
                </c:pt>
                <c:pt idx="17">
                  <c:v>6680.1385833383356</c:v>
                </c:pt>
                <c:pt idx="18">
                  <c:v>6611.8951982727021</c:v>
                </c:pt>
                <c:pt idx="19">
                  <c:v>6668.5570436741882</c:v>
                </c:pt>
                <c:pt idx="20">
                  <c:v>6690.6379022368301</c:v>
                </c:pt>
                <c:pt idx="21">
                  <c:v>6553.0304742185799</c:v>
                </c:pt>
                <c:pt idx="22">
                  <c:v>6572.9429197601512</c:v>
                </c:pt>
                <c:pt idx="23">
                  <c:v>6592.1695106839488</c:v>
                </c:pt>
                <c:pt idx="24">
                  <c:v>6578.6754603657955</c:v>
                </c:pt>
                <c:pt idx="25">
                  <c:v>6591.3964695636441</c:v>
                </c:pt>
              </c:numCache>
            </c:numRef>
          </c:val>
        </c:ser>
        <c:ser>
          <c:idx val="4"/>
          <c:order val="4"/>
          <c:tx>
            <c:strRef>
              <c:f>'PS5'!$Q$11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'PS5'!$S$11:$AR$11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30339.120157580557</c:v>
                </c:pt>
                <c:pt idx="2">
                  <c:v>29208.81757195876</c:v>
                </c:pt>
                <c:pt idx="3">
                  <c:v>27975.616069724238</c:v>
                </c:pt>
                <c:pt idx="4">
                  <c:v>28229.443361577705</c:v>
                </c:pt>
                <c:pt idx="5">
                  <c:v>29797.842628484213</c:v>
                </c:pt>
                <c:pt idx="6">
                  <c:v>32198.071551368579</c:v>
                </c:pt>
                <c:pt idx="7">
                  <c:v>33522.668132838066</c:v>
                </c:pt>
                <c:pt idx="8">
                  <c:v>33298.85161123304</c:v>
                </c:pt>
                <c:pt idx="9">
                  <c:v>34568.159182878386</c:v>
                </c:pt>
                <c:pt idx="10">
                  <c:v>36774.060701991293</c:v>
                </c:pt>
                <c:pt idx="11">
                  <c:v>35996.367879828511</c:v>
                </c:pt>
                <c:pt idx="12">
                  <c:v>35333.196388506396</c:v>
                </c:pt>
                <c:pt idx="13">
                  <c:v>35778.186283124596</c:v>
                </c:pt>
                <c:pt idx="14">
                  <c:v>36625.020455356287</c:v>
                </c:pt>
                <c:pt idx="15">
                  <c:v>37573.884910190718</c:v>
                </c:pt>
                <c:pt idx="16">
                  <c:v>37337.546696381585</c:v>
                </c:pt>
                <c:pt idx="17">
                  <c:v>37449.518384011011</c:v>
                </c:pt>
                <c:pt idx="18">
                  <c:v>37589.067948343087</c:v>
                </c:pt>
                <c:pt idx="19">
                  <c:v>35964.474056902865</c:v>
                </c:pt>
                <c:pt idx="20">
                  <c:v>36040.245835783862</c:v>
                </c:pt>
                <c:pt idx="21">
                  <c:v>36786.631288516481</c:v>
                </c:pt>
                <c:pt idx="22">
                  <c:v>37270.670621920144</c:v>
                </c:pt>
                <c:pt idx="23">
                  <c:v>37351.405560775274</c:v>
                </c:pt>
                <c:pt idx="24">
                  <c:v>38338.878458269741</c:v>
                </c:pt>
                <c:pt idx="25">
                  <c:v>38381.003262019374</c:v>
                </c:pt>
              </c:numCache>
            </c:numRef>
          </c:val>
        </c:ser>
        <c:ser>
          <c:idx val="5"/>
          <c:order val="5"/>
          <c:tx>
            <c:strRef>
              <c:f>'PS5'!$Q$12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'PS5'!$S$12:$AR$12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12351</c:v>
                </c:pt>
                <c:pt idx="2">
                  <c:v>11097</c:v>
                </c:pt>
                <c:pt idx="3">
                  <c:v>10597</c:v>
                </c:pt>
                <c:pt idx="4">
                  <c:v>10482</c:v>
                </c:pt>
                <c:pt idx="5">
                  <c:v>7467</c:v>
                </c:pt>
                <c:pt idx="6">
                  <c:v>3914</c:v>
                </c:pt>
                <c:pt idx="7">
                  <c:v>3914</c:v>
                </c:pt>
                <c:pt idx="8">
                  <c:v>3914</c:v>
                </c:pt>
                <c:pt idx="9">
                  <c:v>2920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'PS5'!$Q$13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'PS5'!$S$13:$AR$13</c:f>
              <c:numCache>
                <c:formatCode>_-* #,##0_-;\-* #,##0_-;_-* "-"??_-;_-@_-</c:formatCode>
                <c:ptCount val="26"/>
                <c:pt idx="0">
                  <c:v>1586.2672500000001</c:v>
                </c:pt>
                <c:pt idx="1">
                  <c:v>1586.8563000000001</c:v>
                </c:pt>
                <c:pt idx="2">
                  <c:v>1587.4394595000001</c:v>
                </c:pt>
                <c:pt idx="3">
                  <c:v>1588.0167874050001</c:v>
                </c:pt>
                <c:pt idx="4">
                  <c:v>1588.5883420309501</c:v>
                </c:pt>
                <c:pt idx="5">
                  <c:v>1589.1541811106406</c:v>
                </c:pt>
                <c:pt idx="6">
                  <c:v>1589.7143617995343</c:v>
                </c:pt>
                <c:pt idx="7">
                  <c:v>1590.2689406815389</c:v>
                </c:pt>
                <c:pt idx="8">
                  <c:v>1590.8179737747234</c:v>
                </c:pt>
                <c:pt idx="9">
                  <c:v>1591.3615165369763</c:v>
                </c:pt>
                <c:pt idx="10">
                  <c:v>1591.8996238716065</c:v>
                </c:pt>
                <c:pt idx="11">
                  <c:v>1592.4323501328904</c:v>
                </c:pt>
                <c:pt idx="12">
                  <c:v>1592.9597491315617</c:v>
                </c:pt>
                <c:pt idx="13">
                  <c:v>1593.481874140246</c:v>
                </c:pt>
                <c:pt idx="14">
                  <c:v>1593.9987778988434</c:v>
                </c:pt>
                <c:pt idx="15">
                  <c:v>1594.510512619855</c:v>
                </c:pt>
                <c:pt idx="16">
                  <c:v>1595.0171299936565</c:v>
                </c:pt>
                <c:pt idx="17">
                  <c:v>1595.5186811937199</c:v>
                </c:pt>
                <c:pt idx="18">
                  <c:v>1596.0152168817829</c:v>
                </c:pt>
                <c:pt idx="19">
                  <c:v>1596.506787212965</c:v>
                </c:pt>
                <c:pt idx="20">
                  <c:v>1596.9934418408352</c:v>
                </c:pt>
                <c:pt idx="21">
                  <c:v>1597.4752299224269</c:v>
                </c:pt>
                <c:pt idx="22">
                  <c:v>1597.9522001232026</c:v>
                </c:pt>
                <c:pt idx="23">
                  <c:v>1598.4244006219706</c:v>
                </c:pt>
                <c:pt idx="24">
                  <c:v>1598.891879115751</c:v>
                </c:pt>
                <c:pt idx="25">
                  <c:v>1599.3546828245935</c:v>
                </c:pt>
              </c:numCache>
            </c:numRef>
          </c:val>
        </c:ser>
        <c:ser>
          <c:idx val="7"/>
          <c:order val="7"/>
          <c:tx>
            <c:strRef>
              <c:f>'PS5'!$Q$14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'PS5'!$S$14:$AR$14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4150</c:v>
                </c:pt>
                <c:pt idx="5">
                  <c:v>4150</c:v>
                </c:pt>
                <c:pt idx="6">
                  <c:v>5150</c:v>
                </c:pt>
                <c:pt idx="7">
                  <c:v>6155</c:v>
                </c:pt>
                <c:pt idx="8">
                  <c:v>6155</c:v>
                </c:pt>
                <c:pt idx="9">
                  <c:v>7555</c:v>
                </c:pt>
                <c:pt idx="10">
                  <c:v>9955</c:v>
                </c:pt>
                <c:pt idx="11">
                  <c:v>9955</c:v>
                </c:pt>
                <c:pt idx="12">
                  <c:v>9955</c:v>
                </c:pt>
                <c:pt idx="13">
                  <c:v>11355</c:v>
                </c:pt>
                <c:pt idx="14">
                  <c:v>11355</c:v>
                </c:pt>
                <c:pt idx="15">
                  <c:v>11355</c:v>
                </c:pt>
                <c:pt idx="16">
                  <c:v>11355</c:v>
                </c:pt>
                <c:pt idx="17">
                  <c:v>11355</c:v>
                </c:pt>
                <c:pt idx="18">
                  <c:v>12755</c:v>
                </c:pt>
                <c:pt idx="19">
                  <c:v>13955</c:v>
                </c:pt>
                <c:pt idx="20">
                  <c:v>13955</c:v>
                </c:pt>
                <c:pt idx="21">
                  <c:v>13955</c:v>
                </c:pt>
                <c:pt idx="22">
                  <c:v>13955</c:v>
                </c:pt>
                <c:pt idx="23">
                  <c:v>13955</c:v>
                </c:pt>
                <c:pt idx="24">
                  <c:v>13955</c:v>
                </c:pt>
                <c:pt idx="25">
                  <c:v>13955</c:v>
                </c:pt>
              </c:numCache>
            </c:numRef>
          </c:val>
        </c:ser>
        <c:ser>
          <c:idx val="8"/>
          <c:order val="8"/>
          <c:tx>
            <c:strRef>
              <c:f>'PS5'!$Q$15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'PS5'!$S$15:$AR$15</c:f>
              <c:numCache>
                <c:formatCode>_-* #,##0_-;\-* #,##0_-;_-* "-"??_-;_-@_-</c:formatCode>
                <c:ptCount val="26"/>
                <c:pt idx="0">
                  <c:v>41</c:v>
                </c:pt>
                <c:pt idx="1">
                  <c:v>47.5</c:v>
                </c:pt>
                <c:pt idx="2">
                  <c:v>47.5</c:v>
                </c:pt>
                <c:pt idx="3">
                  <c:v>47.5</c:v>
                </c:pt>
                <c:pt idx="4">
                  <c:v>47.5</c:v>
                </c:pt>
                <c:pt idx="5">
                  <c:v>47.5</c:v>
                </c:pt>
                <c:pt idx="6">
                  <c:v>47.5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47.5</c:v>
                </c:pt>
                <c:pt idx="14">
                  <c:v>47.5</c:v>
                </c:pt>
                <c:pt idx="15">
                  <c:v>47.5</c:v>
                </c:pt>
                <c:pt idx="16">
                  <c:v>47.5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47.5</c:v>
                </c:pt>
                <c:pt idx="22">
                  <c:v>47.5</c:v>
                </c:pt>
                <c:pt idx="23">
                  <c:v>47.5</c:v>
                </c:pt>
                <c:pt idx="24">
                  <c:v>47.5</c:v>
                </c:pt>
                <c:pt idx="25">
                  <c:v>47.5</c:v>
                </c:pt>
              </c:numCache>
            </c:numRef>
          </c:val>
        </c:ser>
        <c:ser>
          <c:idx val="9"/>
          <c:order val="9"/>
          <c:tx>
            <c:strRef>
              <c:f>'PS5'!$Q$16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'PS5'!$S$16:$AR$16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7782</c:v>
                </c:pt>
                <c:pt idx="6">
                  <c:v>7782</c:v>
                </c:pt>
                <c:pt idx="7">
                  <c:v>6835</c:v>
                </c:pt>
                <c:pt idx="8">
                  <c:v>5923</c:v>
                </c:pt>
                <c:pt idx="9">
                  <c:v>4715</c:v>
                </c:pt>
                <c:pt idx="10">
                  <c:v>4715</c:v>
                </c:pt>
                <c:pt idx="11">
                  <c:v>4715</c:v>
                </c:pt>
                <c:pt idx="12">
                  <c:v>4715</c:v>
                </c:pt>
                <c:pt idx="13">
                  <c:v>3635</c:v>
                </c:pt>
                <c:pt idx="14">
                  <c:v>2432</c:v>
                </c:pt>
                <c:pt idx="15">
                  <c:v>1216</c:v>
                </c:pt>
                <c:pt idx="16">
                  <c:v>1216</c:v>
                </c:pt>
                <c:pt idx="17">
                  <c:v>2886</c:v>
                </c:pt>
                <c:pt idx="18">
                  <c:v>2886</c:v>
                </c:pt>
                <c:pt idx="19">
                  <c:v>4556</c:v>
                </c:pt>
                <c:pt idx="20">
                  <c:v>4556</c:v>
                </c:pt>
                <c:pt idx="21">
                  <c:v>4556</c:v>
                </c:pt>
                <c:pt idx="22">
                  <c:v>4556</c:v>
                </c:pt>
                <c:pt idx="23">
                  <c:v>4556</c:v>
                </c:pt>
                <c:pt idx="24">
                  <c:v>4556</c:v>
                </c:pt>
                <c:pt idx="25">
                  <c:v>4556</c:v>
                </c:pt>
              </c:numCache>
            </c:numRef>
          </c:val>
        </c:ser>
        <c:ser>
          <c:idx val="10"/>
          <c:order val="10"/>
          <c:tx>
            <c:strRef>
              <c:f>'PS5'!$Q$17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'PS5'!$S$17:$AR$17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5471.4</c:v>
                </c:pt>
                <c:pt idx="3">
                  <c:v>6576.4</c:v>
                </c:pt>
                <c:pt idx="4">
                  <c:v>6830.4</c:v>
                </c:pt>
                <c:pt idx="5">
                  <c:v>7009.4</c:v>
                </c:pt>
                <c:pt idx="6">
                  <c:v>8804.4</c:v>
                </c:pt>
                <c:pt idx="7">
                  <c:v>9404.4</c:v>
                </c:pt>
                <c:pt idx="8">
                  <c:v>9404.4</c:v>
                </c:pt>
                <c:pt idx="9">
                  <c:v>10766.4</c:v>
                </c:pt>
                <c:pt idx="10">
                  <c:v>11971.4</c:v>
                </c:pt>
                <c:pt idx="11">
                  <c:v>13570.4</c:v>
                </c:pt>
                <c:pt idx="12">
                  <c:v>15796.4</c:v>
                </c:pt>
                <c:pt idx="13">
                  <c:v>16596.400000000001</c:v>
                </c:pt>
                <c:pt idx="14">
                  <c:v>17096.400000000001</c:v>
                </c:pt>
                <c:pt idx="15">
                  <c:v>17096.400000000001</c:v>
                </c:pt>
                <c:pt idx="16">
                  <c:v>17096.400000000001</c:v>
                </c:pt>
                <c:pt idx="17">
                  <c:v>17096.400000000001</c:v>
                </c:pt>
                <c:pt idx="18">
                  <c:v>17096.400000000001</c:v>
                </c:pt>
                <c:pt idx="19">
                  <c:v>17096.400000000001</c:v>
                </c:pt>
                <c:pt idx="20">
                  <c:v>17096.400000000001</c:v>
                </c:pt>
                <c:pt idx="21">
                  <c:v>17096.400000000001</c:v>
                </c:pt>
                <c:pt idx="22">
                  <c:v>17096.400000000001</c:v>
                </c:pt>
                <c:pt idx="23">
                  <c:v>17096.400000000001</c:v>
                </c:pt>
                <c:pt idx="24">
                  <c:v>17096.400000000001</c:v>
                </c:pt>
                <c:pt idx="25">
                  <c:v>17096.400000000001</c:v>
                </c:pt>
              </c:numCache>
            </c:numRef>
          </c:val>
        </c:ser>
        <c:ser>
          <c:idx val="11"/>
          <c:order val="11"/>
          <c:tx>
            <c:strRef>
              <c:f>'PS5'!$Q$18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'PS5'!$S$18:$AR$18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9776.7105364702511</c:v>
                </c:pt>
                <c:pt idx="2">
                  <c:v>10535.353481994987</c:v>
                </c:pt>
                <c:pt idx="3">
                  <c:v>10866.44570841612</c:v>
                </c:pt>
                <c:pt idx="4">
                  <c:v>11583.848397331418</c:v>
                </c:pt>
                <c:pt idx="5">
                  <c:v>11583.607761541483</c:v>
                </c:pt>
                <c:pt idx="6">
                  <c:v>11583.187979389597</c:v>
                </c:pt>
                <c:pt idx="7">
                  <c:v>11547.794618720773</c:v>
                </c:pt>
                <c:pt idx="8">
                  <c:v>11501.511140664132</c:v>
                </c:pt>
                <c:pt idx="9">
                  <c:v>11479.704228888108</c:v>
                </c:pt>
                <c:pt idx="10">
                  <c:v>11460.003031827087</c:v>
                </c:pt>
                <c:pt idx="11">
                  <c:v>11538.772173308738</c:v>
                </c:pt>
                <c:pt idx="12">
                  <c:v>11606.568460179278</c:v>
                </c:pt>
                <c:pt idx="13">
                  <c:v>11570.610905641219</c:v>
                </c:pt>
                <c:pt idx="14">
                  <c:v>11541.868285814982</c:v>
                </c:pt>
                <c:pt idx="15">
                  <c:v>11530.747037727764</c:v>
                </c:pt>
                <c:pt idx="16">
                  <c:v>10925.396441986668</c:v>
                </c:pt>
                <c:pt idx="17">
                  <c:v>10764.617694620538</c:v>
                </c:pt>
                <c:pt idx="18">
                  <c:v>10115.281051383427</c:v>
                </c:pt>
                <c:pt idx="19">
                  <c:v>9861.1898020516346</c:v>
                </c:pt>
                <c:pt idx="20">
                  <c:v>9352.4206289526646</c:v>
                </c:pt>
                <c:pt idx="21">
                  <c:v>8789.9146431580921</c:v>
                </c:pt>
                <c:pt idx="22">
                  <c:v>7467.1787639151635</c:v>
                </c:pt>
                <c:pt idx="23">
                  <c:v>6890.5037010771694</c:v>
                </c:pt>
                <c:pt idx="24">
                  <c:v>6073.5702561863609</c:v>
                </c:pt>
                <c:pt idx="25">
                  <c:v>5470.4713208326384</c:v>
                </c:pt>
              </c:numCache>
            </c:numRef>
          </c:val>
        </c:ser>
        <c:ser>
          <c:idx val="12"/>
          <c:order val="12"/>
          <c:tx>
            <c:strRef>
              <c:f>'PS5'!$Q$19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'PS5'!$S$19:$AR$19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10908.063432286852</c:v>
                </c:pt>
                <c:pt idx="2">
                  <c:v>11675.298854199727</c:v>
                </c:pt>
                <c:pt idx="3">
                  <c:v>12286.607771956331</c:v>
                </c:pt>
                <c:pt idx="4">
                  <c:v>12562.280787445696</c:v>
                </c:pt>
                <c:pt idx="5">
                  <c:v>12797.792174653474</c:v>
                </c:pt>
                <c:pt idx="6">
                  <c:v>13016.81626031232</c:v>
                </c:pt>
                <c:pt idx="7">
                  <c:v>13273.129207250384</c:v>
                </c:pt>
                <c:pt idx="8">
                  <c:v>13567.918745622561</c:v>
                </c:pt>
                <c:pt idx="9">
                  <c:v>13876.369989300936</c:v>
                </c:pt>
                <c:pt idx="10">
                  <c:v>14151.17927914209</c:v>
                </c:pt>
                <c:pt idx="11">
                  <c:v>14385.737444615414</c:v>
                </c:pt>
                <c:pt idx="12">
                  <c:v>14554.07315803581</c:v>
                </c:pt>
                <c:pt idx="13">
                  <c:v>14737.863263545882</c:v>
                </c:pt>
                <c:pt idx="14">
                  <c:v>14867.127705984287</c:v>
                </c:pt>
                <c:pt idx="15">
                  <c:v>14709.680677240747</c:v>
                </c:pt>
                <c:pt idx="16">
                  <c:v>14822.912551508078</c:v>
                </c:pt>
                <c:pt idx="17">
                  <c:v>14979.420674264207</c:v>
                </c:pt>
                <c:pt idx="18">
                  <c:v>14584.313173183811</c:v>
                </c:pt>
                <c:pt idx="19">
                  <c:v>13245.45224933088</c:v>
                </c:pt>
                <c:pt idx="20">
                  <c:v>12405.5615744719</c:v>
                </c:pt>
                <c:pt idx="21">
                  <c:v>11306.401712995852</c:v>
                </c:pt>
                <c:pt idx="22">
                  <c:v>10441.550473974232</c:v>
                </c:pt>
                <c:pt idx="23">
                  <c:v>10313.710031753086</c:v>
                </c:pt>
                <c:pt idx="24">
                  <c:v>10168.849239994268</c:v>
                </c:pt>
                <c:pt idx="25">
                  <c:v>10258.183586686471</c:v>
                </c:pt>
              </c:numCache>
            </c:numRef>
          </c:val>
        </c:ser>
        <c:ser>
          <c:idx val="13"/>
          <c:order val="13"/>
          <c:tx>
            <c:strRef>
              <c:f>'PS5'!$Q$20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'PS5'!$S$20:$AR$20</c:f>
              <c:numCache>
                <c:formatCode>_-* #,##0_-;\-* #,##0_-;_-* "-"??_-;_-@_-</c:formatCode>
                <c:ptCount val="26"/>
                <c:pt idx="0">
                  <c:v>1443.5919999999999</c:v>
                </c:pt>
                <c:pt idx="1">
                  <c:v>1433.5620000000001</c:v>
                </c:pt>
                <c:pt idx="2">
                  <c:v>1631.3032803875735</c:v>
                </c:pt>
                <c:pt idx="3">
                  <c:v>2187.6171215502936</c:v>
                </c:pt>
                <c:pt idx="4">
                  <c:v>2426.773523488162</c:v>
                </c:pt>
                <c:pt idx="5">
                  <c:v>2423.6048038757353</c:v>
                </c:pt>
                <c:pt idx="6">
                  <c:v>2498.7976641664154</c:v>
                </c:pt>
                <c:pt idx="7">
                  <c:v>2522.629988978897</c:v>
                </c:pt>
                <c:pt idx="8">
                  <c:v>2655.7497381523135</c:v>
                </c:pt>
                <c:pt idx="9">
                  <c:v>2798.8534685137374</c:v>
                </c:pt>
                <c:pt idx="10">
                  <c:v>2853.2111419394246</c:v>
                </c:pt>
                <c:pt idx="11">
                  <c:v>2960.8966990363961</c:v>
                </c:pt>
                <c:pt idx="12">
                  <c:v>3073.9665339882158</c:v>
                </c:pt>
                <c:pt idx="13">
                  <c:v>3192.6898606876271</c:v>
                </c:pt>
                <c:pt idx="14">
                  <c:v>3317.3493537220083</c:v>
                </c:pt>
                <c:pt idx="15">
                  <c:v>3382.7955875650578</c:v>
                </c:pt>
                <c:pt idx="16">
                  <c:v>3449.8779772541839</c:v>
                </c:pt>
                <c:pt idx="17">
                  <c:v>3443.6374266855382</c:v>
                </c:pt>
                <c:pt idx="18">
                  <c:v>3514.1158623526762</c:v>
                </c:pt>
                <c:pt idx="19">
                  <c:v>3586.3562589114931</c:v>
                </c:pt>
                <c:pt idx="20">
                  <c:v>3623.379462147886</c:v>
                </c:pt>
                <c:pt idx="21">
                  <c:v>3660.865455424735</c:v>
                </c:pt>
                <c:pt idx="22">
                  <c:v>3698.8200236175435</c:v>
                </c:pt>
                <c:pt idx="23">
                  <c:v>3737.2490239127628</c:v>
                </c:pt>
                <c:pt idx="24">
                  <c:v>3641.1583867116724</c:v>
                </c:pt>
                <c:pt idx="25">
                  <c:v>3656.9166786452306</c:v>
                </c:pt>
              </c:numCache>
            </c:numRef>
          </c:val>
        </c:ser>
        <c:ser>
          <c:idx val="14"/>
          <c:order val="14"/>
          <c:tx>
            <c:strRef>
              <c:f>'PS5'!$Q$21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'PS5'!$S$21:$AR$21</c:f>
              <c:numCache>
                <c:formatCode>_-* #,##0_-;\-* #,##0_-;_-* "-"??_-;_-@_-</c:formatCode>
                <c:ptCount val="26"/>
                <c:pt idx="0">
                  <c:v>2079.1467199999997</c:v>
                </c:pt>
                <c:pt idx="1">
                  <c:v>2129.9759581937719</c:v>
                </c:pt>
                <c:pt idx="2">
                  <c:v>2194.63691996535</c:v>
                </c:pt>
                <c:pt idx="3">
                  <c:v>2262.9751699823178</c:v>
                </c:pt>
                <c:pt idx="4">
                  <c:v>2301.0355177148181</c:v>
                </c:pt>
                <c:pt idx="5">
                  <c:v>2319.9159946108894</c:v>
                </c:pt>
                <c:pt idx="6">
                  <c:v>2337.195321590375</c:v>
                </c:pt>
                <c:pt idx="7">
                  <c:v>2430.3031747156292</c:v>
                </c:pt>
                <c:pt idx="8">
                  <c:v>2447.03066269787</c:v>
                </c:pt>
                <c:pt idx="9">
                  <c:v>2464.7375249898478</c:v>
                </c:pt>
                <c:pt idx="10">
                  <c:v>2483.7279401345559</c:v>
                </c:pt>
                <c:pt idx="11">
                  <c:v>2504.9282101743802</c:v>
                </c:pt>
                <c:pt idx="12">
                  <c:v>2514.7510208849976</c:v>
                </c:pt>
                <c:pt idx="13">
                  <c:v>2532.0426288594872</c:v>
                </c:pt>
                <c:pt idx="14">
                  <c:v>2557.8562953377277</c:v>
                </c:pt>
                <c:pt idx="15">
                  <c:v>2606.4062830297444</c:v>
                </c:pt>
                <c:pt idx="16">
                  <c:v>2663.2749284870615</c:v>
                </c:pt>
                <c:pt idx="17">
                  <c:v>2695.6688213953448</c:v>
                </c:pt>
                <c:pt idx="18">
                  <c:v>2721.5953113744436</c:v>
                </c:pt>
                <c:pt idx="19">
                  <c:v>2753.5967927728389</c:v>
                </c:pt>
                <c:pt idx="20">
                  <c:v>2772.9448618037513</c:v>
                </c:pt>
                <c:pt idx="21">
                  <c:v>2771.7650704584325</c:v>
                </c:pt>
                <c:pt idx="22">
                  <c:v>2758.9178580750768</c:v>
                </c:pt>
                <c:pt idx="23">
                  <c:v>2744.3885496294774</c:v>
                </c:pt>
                <c:pt idx="24">
                  <c:v>2722.639886162578</c:v>
                </c:pt>
                <c:pt idx="25">
                  <c:v>2691.6680464705146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058240"/>
        <c:axId val="186059776"/>
      </c:barChart>
      <c:lineChart>
        <c:grouping val="standard"/>
        <c:varyColors val="0"/>
        <c:ser>
          <c:idx val="15"/>
          <c:order val="15"/>
          <c:tx>
            <c:strRef>
              <c:f>'PS5'!$Q$23</c:f>
              <c:strCache>
                <c:ptCount val="1"/>
                <c:pt idx="0">
                  <c:v>GB ACS Peak Demand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'PS5'!$S$6:$AR$6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'PS5'!$S$23:$AR$23</c:f>
              <c:numCache>
                <c:formatCode>_-* #,##0_-;\-* #,##0_-;_-* "-"??_-;_-@_-</c:formatCode>
                <c:ptCount val="26"/>
                <c:pt idx="0">
                  <c:v>61100</c:v>
                </c:pt>
                <c:pt idx="1">
                  <c:v>61000</c:v>
                </c:pt>
                <c:pt idx="2">
                  <c:v>60900</c:v>
                </c:pt>
                <c:pt idx="3">
                  <c:v>60800</c:v>
                </c:pt>
                <c:pt idx="4">
                  <c:v>60700</c:v>
                </c:pt>
                <c:pt idx="5">
                  <c:v>60800</c:v>
                </c:pt>
                <c:pt idx="6">
                  <c:v>60800</c:v>
                </c:pt>
                <c:pt idx="7">
                  <c:v>60600</c:v>
                </c:pt>
                <c:pt idx="8">
                  <c:v>60600</c:v>
                </c:pt>
                <c:pt idx="9">
                  <c:v>60500</c:v>
                </c:pt>
                <c:pt idx="10">
                  <c:v>60400</c:v>
                </c:pt>
                <c:pt idx="11">
                  <c:v>60300</c:v>
                </c:pt>
                <c:pt idx="12">
                  <c:v>60300</c:v>
                </c:pt>
                <c:pt idx="13">
                  <c:v>60400</c:v>
                </c:pt>
                <c:pt idx="14">
                  <c:v>60500</c:v>
                </c:pt>
                <c:pt idx="15">
                  <c:v>60500</c:v>
                </c:pt>
                <c:pt idx="16">
                  <c:v>60500</c:v>
                </c:pt>
                <c:pt idx="17">
                  <c:v>60700</c:v>
                </c:pt>
                <c:pt idx="18">
                  <c:v>61100</c:v>
                </c:pt>
                <c:pt idx="19">
                  <c:v>61200</c:v>
                </c:pt>
                <c:pt idx="20">
                  <c:v>61400</c:v>
                </c:pt>
                <c:pt idx="21">
                  <c:v>61700</c:v>
                </c:pt>
                <c:pt idx="22">
                  <c:v>62100</c:v>
                </c:pt>
                <c:pt idx="23">
                  <c:v>62400</c:v>
                </c:pt>
                <c:pt idx="24">
                  <c:v>62800</c:v>
                </c:pt>
                <c:pt idx="25">
                  <c:v>63300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58240"/>
        <c:axId val="186059776"/>
      </c:lineChart>
      <c:catAx>
        <c:axId val="18605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6059776"/>
        <c:crosses val="autoZero"/>
        <c:auto val="1"/>
        <c:lblAlgn val="ctr"/>
        <c:lblOffset val="100"/>
        <c:tickLblSkip val="5"/>
        <c:noMultiLvlLbl val="0"/>
      </c:catAx>
      <c:valAx>
        <c:axId val="186059776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605824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'PS5'!$R$33</c:f>
              <c:strCache>
                <c:ptCount val="1"/>
                <c:pt idx="0">
                  <c:v>Battery Storage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'PS5'!$S$33:$AR$33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  <c:pt idx="6">
                  <c:v>110</c:v>
                </c:pt>
                <c:pt idx="7">
                  <c:v>120</c:v>
                </c:pt>
                <c:pt idx="8">
                  <c:v>130</c:v>
                </c:pt>
                <c:pt idx="9">
                  <c:v>140</c:v>
                </c:pt>
                <c:pt idx="10">
                  <c:v>150</c:v>
                </c:pt>
                <c:pt idx="11">
                  <c:v>160</c:v>
                </c:pt>
                <c:pt idx="12">
                  <c:v>170</c:v>
                </c:pt>
                <c:pt idx="13">
                  <c:v>180</c:v>
                </c:pt>
                <c:pt idx="14">
                  <c:v>190</c:v>
                </c:pt>
                <c:pt idx="15">
                  <c:v>200</c:v>
                </c:pt>
                <c:pt idx="16">
                  <c:v>210</c:v>
                </c:pt>
                <c:pt idx="17">
                  <c:v>220</c:v>
                </c:pt>
                <c:pt idx="18">
                  <c:v>230</c:v>
                </c:pt>
                <c:pt idx="19">
                  <c:v>240</c:v>
                </c:pt>
                <c:pt idx="20">
                  <c:v>250</c:v>
                </c:pt>
                <c:pt idx="21">
                  <c:v>260</c:v>
                </c:pt>
                <c:pt idx="22">
                  <c:v>270</c:v>
                </c:pt>
                <c:pt idx="23">
                  <c:v>275</c:v>
                </c:pt>
                <c:pt idx="24">
                  <c:v>280</c:v>
                </c:pt>
                <c:pt idx="25">
                  <c:v>300</c:v>
                </c:pt>
              </c:numCache>
            </c:numRef>
          </c:val>
        </c:ser>
        <c:ser>
          <c:idx val="2"/>
          <c:order val="1"/>
          <c:tx>
            <c:strRef>
              <c:f>'PS5'!$R$34</c:f>
              <c:strCache>
                <c:ptCount val="1"/>
                <c:pt idx="0">
                  <c:v>Compressed Air Storage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'PS5'!$S$34:$AR$34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'PS5'!$R$35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'PS5'!$S$35:$AR$35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2744</c:v>
                </c:pt>
                <c:pt idx="3">
                  <c:v>2744</c:v>
                </c:pt>
                <c:pt idx="4">
                  <c:v>2744</c:v>
                </c:pt>
                <c:pt idx="5">
                  <c:v>2744</c:v>
                </c:pt>
                <c:pt idx="6">
                  <c:v>2744</c:v>
                </c:pt>
                <c:pt idx="7">
                  <c:v>2744</c:v>
                </c:pt>
                <c:pt idx="8">
                  <c:v>2744</c:v>
                </c:pt>
                <c:pt idx="9">
                  <c:v>2744</c:v>
                </c:pt>
                <c:pt idx="10">
                  <c:v>2744</c:v>
                </c:pt>
                <c:pt idx="11">
                  <c:v>2744</c:v>
                </c:pt>
                <c:pt idx="12">
                  <c:v>2744</c:v>
                </c:pt>
                <c:pt idx="13">
                  <c:v>2744</c:v>
                </c:pt>
                <c:pt idx="14">
                  <c:v>2744</c:v>
                </c:pt>
                <c:pt idx="15">
                  <c:v>2744</c:v>
                </c:pt>
                <c:pt idx="16">
                  <c:v>2744</c:v>
                </c:pt>
                <c:pt idx="17">
                  <c:v>2744</c:v>
                </c:pt>
                <c:pt idx="18">
                  <c:v>2744</c:v>
                </c:pt>
                <c:pt idx="19">
                  <c:v>2744</c:v>
                </c:pt>
                <c:pt idx="20">
                  <c:v>2744</c:v>
                </c:pt>
                <c:pt idx="21">
                  <c:v>2744</c:v>
                </c:pt>
                <c:pt idx="22">
                  <c:v>2744</c:v>
                </c:pt>
                <c:pt idx="23">
                  <c:v>2744</c:v>
                </c:pt>
                <c:pt idx="24">
                  <c:v>2744</c:v>
                </c:pt>
                <c:pt idx="25">
                  <c:v>2744</c:v>
                </c:pt>
              </c:numCache>
            </c:numRef>
          </c:val>
        </c:ser>
        <c:ser>
          <c:idx val="4"/>
          <c:order val="3"/>
          <c:tx>
            <c:strRef>
              <c:f>'PS5'!$R$36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'PS5'!$S$36:$AR$36</c:f>
              <c:numCache>
                <c:formatCode>_-* #,##0_-;\-* #,##0_-;_-* "-"??_-;_-@_-</c:formatCode>
                <c:ptCount val="26"/>
                <c:pt idx="0">
                  <c:v>2099</c:v>
                </c:pt>
                <c:pt idx="1">
                  <c:v>2099</c:v>
                </c:pt>
                <c:pt idx="2">
                  <c:v>2099</c:v>
                </c:pt>
                <c:pt idx="3">
                  <c:v>2099</c:v>
                </c:pt>
                <c:pt idx="4">
                  <c:v>2099</c:v>
                </c:pt>
                <c:pt idx="5">
                  <c:v>2384</c:v>
                </c:pt>
                <c:pt idx="6">
                  <c:v>2384</c:v>
                </c:pt>
                <c:pt idx="7">
                  <c:v>2384</c:v>
                </c:pt>
                <c:pt idx="8">
                  <c:v>2384</c:v>
                </c:pt>
                <c:pt idx="9">
                  <c:v>2384</c:v>
                </c:pt>
                <c:pt idx="10">
                  <c:v>2384</c:v>
                </c:pt>
                <c:pt idx="11">
                  <c:v>2384</c:v>
                </c:pt>
                <c:pt idx="12">
                  <c:v>2190</c:v>
                </c:pt>
                <c:pt idx="13">
                  <c:v>2190</c:v>
                </c:pt>
                <c:pt idx="14">
                  <c:v>2190</c:v>
                </c:pt>
                <c:pt idx="15">
                  <c:v>2190</c:v>
                </c:pt>
                <c:pt idx="16">
                  <c:v>2190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</c:numCache>
            </c:numRef>
          </c:val>
        </c:ser>
        <c:ser>
          <c:idx val="5"/>
          <c:order val="4"/>
          <c:tx>
            <c:strRef>
              <c:f>'PS5'!$R$37</c:f>
              <c:strCache>
                <c:ptCount val="1"/>
                <c:pt idx="0">
                  <c:v>Biomass CHP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'PS5'!$S$37:$AR$37</c:f>
              <c:numCache>
                <c:formatCode>_-* #,##0_-;\-* #,##0_-;_-* "-"??_-;_-@_-</c:formatCode>
                <c:ptCount val="2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5"/>
          <c:tx>
            <c:strRef>
              <c:f>'PS5'!$R$38</c:f>
              <c:strCache>
                <c:ptCount val="1"/>
                <c:pt idx="0">
                  <c:v>CCS - Biomass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'PS5'!$S$38:$AR$38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7"/>
          <c:order val="6"/>
          <c:tx>
            <c:strRef>
              <c:f>'PS5'!$R$39</c:f>
              <c:strCache>
                <c:ptCount val="1"/>
                <c:pt idx="0">
                  <c:v>CCS - Gas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'PS5'!$S$39:$AR$39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8"/>
          <c:order val="7"/>
          <c:tx>
            <c:strRef>
              <c:f>'PS5'!$R$40</c:f>
              <c:strCache>
                <c:ptCount val="1"/>
                <c:pt idx="0">
                  <c:v>Gas CHP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'PS5'!$S$40:$AR$40</c:f>
              <c:numCache>
                <c:formatCode>_-* #,##0_-;\-* #,##0_-;_-* "-"??_-;_-@_-</c:formatCode>
                <c:ptCount val="26"/>
                <c:pt idx="0">
                  <c:v>1814</c:v>
                </c:pt>
                <c:pt idx="1">
                  <c:v>1814</c:v>
                </c:pt>
                <c:pt idx="2">
                  <c:v>1856</c:v>
                </c:pt>
                <c:pt idx="3">
                  <c:v>1856</c:v>
                </c:pt>
                <c:pt idx="4">
                  <c:v>1856</c:v>
                </c:pt>
                <c:pt idx="5">
                  <c:v>1856</c:v>
                </c:pt>
                <c:pt idx="6">
                  <c:v>1941</c:v>
                </c:pt>
                <c:pt idx="7">
                  <c:v>1971</c:v>
                </c:pt>
                <c:pt idx="8">
                  <c:v>1971</c:v>
                </c:pt>
                <c:pt idx="9">
                  <c:v>1971</c:v>
                </c:pt>
                <c:pt idx="10">
                  <c:v>1971</c:v>
                </c:pt>
                <c:pt idx="11">
                  <c:v>1971</c:v>
                </c:pt>
                <c:pt idx="12">
                  <c:v>1971</c:v>
                </c:pt>
                <c:pt idx="13">
                  <c:v>1971</c:v>
                </c:pt>
                <c:pt idx="14">
                  <c:v>1971</c:v>
                </c:pt>
                <c:pt idx="15">
                  <c:v>1971</c:v>
                </c:pt>
                <c:pt idx="16">
                  <c:v>1971</c:v>
                </c:pt>
                <c:pt idx="17">
                  <c:v>1816</c:v>
                </c:pt>
                <c:pt idx="18">
                  <c:v>1675</c:v>
                </c:pt>
                <c:pt idx="19">
                  <c:v>1675</c:v>
                </c:pt>
                <c:pt idx="20">
                  <c:v>1639</c:v>
                </c:pt>
                <c:pt idx="21">
                  <c:v>1481</c:v>
                </c:pt>
                <c:pt idx="22">
                  <c:v>1481</c:v>
                </c:pt>
                <c:pt idx="23">
                  <c:v>1481</c:v>
                </c:pt>
                <c:pt idx="24">
                  <c:v>1453</c:v>
                </c:pt>
                <c:pt idx="25">
                  <c:v>1453</c:v>
                </c:pt>
              </c:numCache>
            </c:numRef>
          </c:val>
        </c:ser>
        <c:ser>
          <c:idx val="9"/>
          <c:order val="8"/>
          <c:tx>
            <c:strRef>
              <c:f>'PS5'!$R$41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'PS5'!$S$41:$AR$41</c:f>
              <c:numCache>
                <c:formatCode>_-* #,##0_-;\-* #,##0_-;_-* "-"??_-;_-@_-</c:formatCode>
                <c:ptCount val="26"/>
                <c:pt idx="0">
                  <c:v>26905</c:v>
                </c:pt>
                <c:pt idx="1">
                  <c:v>28870</c:v>
                </c:pt>
                <c:pt idx="2">
                  <c:v>27631</c:v>
                </c:pt>
                <c:pt idx="3">
                  <c:v>26138</c:v>
                </c:pt>
                <c:pt idx="4">
                  <c:v>26138</c:v>
                </c:pt>
                <c:pt idx="5">
                  <c:v>27239</c:v>
                </c:pt>
                <c:pt idx="6">
                  <c:v>29453</c:v>
                </c:pt>
                <c:pt idx="7">
                  <c:v>30593</c:v>
                </c:pt>
                <c:pt idx="8">
                  <c:v>29713</c:v>
                </c:pt>
                <c:pt idx="9">
                  <c:v>30798</c:v>
                </c:pt>
                <c:pt idx="10">
                  <c:v>32842</c:v>
                </c:pt>
                <c:pt idx="11">
                  <c:v>31917</c:v>
                </c:pt>
                <c:pt idx="12">
                  <c:v>31098</c:v>
                </c:pt>
                <c:pt idx="13">
                  <c:v>31378</c:v>
                </c:pt>
                <c:pt idx="14">
                  <c:v>32050</c:v>
                </c:pt>
                <c:pt idx="15">
                  <c:v>32864</c:v>
                </c:pt>
                <c:pt idx="16">
                  <c:v>32444</c:v>
                </c:pt>
                <c:pt idx="17">
                  <c:v>32454</c:v>
                </c:pt>
                <c:pt idx="18">
                  <c:v>32454</c:v>
                </c:pt>
                <c:pt idx="19">
                  <c:v>30684</c:v>
                </c:pt>
                <c:pt idx="20">
                  <c:v>30684</c:v>
                </c:pt>
                <c:pt idx="21">
                  <c:v>31353</c:v>
                </c:pt>
                <c:pt idx="22">
                  <c:v>31758</c:v>
                </c:pt>
                <c:pt idx="23">
                  <c:v>31758</c:v>
                </c:pt>
                <c:pt idx="24">
                  <c:v>32663</c:v>
                </c:pt>
                <c:pt idx="25">
                  <c:v>32663</c:v>
                </c:pt>
              </c:numCache>
            </c:numRef>
          </c:val>
        </c:ser>
        <c:ser>
          <c:idx val="10"/>
          <c:order val="9"/>
          <c:tx>
            <c:strRef>
              <c:f>'PS5'!$R$42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'PS5'!$S$42:$AR$42</c:f>
              <c:numCache>
                <c:formatCode>_-* #,##0_-;\-* #,##0_-;_-* "-"??_-;_-@_-</c:formatCode>
                <c:ptCount val="2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356</c:v>
                </c:pt>
                <c:pt idx="6">
                  <c:v>356</c:v>
                </c:pt>
                <c:pt idx="7">
                  <c:v>356</c:v>
                </c:pt>
                <c:pt idx="8">
                  <c:v>655</c:v>
                </c:pt>
                <c:pt idx="9">
                  <c:v>655</c:v>
                </c:pt>
                <c:pt idx="10">
                  <c:v>655</c:v>
                </c:pt>
                <c:pt idx="11">
                  <c:v>655</c:v>
                </c:pt>
                <c:pt idx="12">
                  <c:v>655</c:v>
                </c:pt>
                <c:pt idx="13">
                  <c:v>655</c:v>
                </c:pt>
                <c:pt idx="14">
                  <c:v>655</c:v>
                </c:pt>
                <c:pt idx="15">
                  <c:v>655</c:v>
                </c:pt>
                <c:pt idx="16">
                  <c:v>655</c:v>
                </c:pt>
                <c:pt idx="17">
                  <c:v>623</c:v>
                </c:pt>
                <c:pt idx="18">
                  <c:v>623</c:v>
                </c:pt>
                <c:pt idx="19">
                  <c:v>623</c:v>
                </c:pt>
                <c:pt idx="20">
                  <c:v>623</c:v>
                </c:pt>
                <c:pt idx="21">
                  <c:v>623</c:v>
                </c:pt>
                <c:pt idx="22">
                  <c:v>623</c:v>
                </c:pt>
                <c:pt idx="23">
                  <c:v>623</c:v>
                </c:pt>
                <c:pt idx="24">
                  <c:v>623</c:v>
                </c:pt>
                <c:pt idx="25">
                  <c:v>623</c:v>
                </c:pt>
              </c:numCache>
            </c:numRef>
          </c:val>
        </c:ser>
        <c:ser>
          <c:idx val="11"/>
          <c:order val="10"/>
          <c:tx>
            <c:strRef>
              <c:f>'PS5'!$R$43</c:f>
              <c:strCache>
                <c:ptCount val="1"/>
                <c:pt idx="0">
                  <c:v>Other (Gas Oil / Gas Engines)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'PS5'!$S$43:$AR$43</c:f>
              <c:numCache>
                <c:formatCode>_-* #,##0_-;\-* #,##0_-;_-* "-"??_-;_-@_-</c:formatCode>
                <c:ptCount val="26"/>
                <c:pt idx="0">
                  <c:v>867</c:v>
                </c:pt>
                <c:pt idx="1">
                  <c:v>795</c:v>
                </c:pt>
                <c:pt idx="2">
                  <c:v>759</c:v>
                </c:pt>
                <c:pt idx="3">
                  <c:v>800</c:v>
                </c:pt>
                <c:pt idx="4">
                  <c:v>800</c:v>
                </c:pt>
                <c:pt idx="5">
                  <c:v>749</c:v>
                </c:pt>
                <c:pt idx="6">
                  <c:v>709</c:v>
                </c:pt>
                <c:pt idx="7">
                  <c:v>609</c:v>
                </c:pt>
                <c:pt idx="8">
                  <c:v>609</c:v>
                </c:pt>
                <c:pt idx="9">
                  <c:v>609</c:v>
                </c:pt>
                <c:pt idx="10">
                  <c:v>575</c:v>
                </c:pt>
                <c:pt idx="11">
                  <c:v>575</c:v>
                </c:pt>
                <c:pt idx="12">
                  <c:v>575</c:v>
                </c:pt>
                <c:pt idx="13">
                  <c:v>575</c:v>
                </c:pt>
                <c:pt idx="14">
                  <c:v>575</c:v>
                </c:pt>
                <c:pt idx="15">
                  <c:v>575</c:v>
                </c:pt>
                <c:pt idx="16">
                  <c:v>575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  <c:pt idx="20">
                  <c:v>500</c:v>
                </c:pt>
                <c:pt idx="21">
                  <c:v>500</c:v>
                </c:pt>
                <c:pt idx="22">
                  <c:v>500</c:v>
                </c:pt>
                <c:pt idx="23">
                  <c:v>500</c:v>
                </c:pt>
                <c:pt idx="24">
                  <c:v>365</c:v>
                </c:pt>
                <c:pt idx="25">
                  <c:v>365</c:v>
                </c:pt>
              </c:numCache>
            </c:numRef>
          </c:val>
        </c:ser>
        <c:ser>
          <c:idx val="12"/>
          <c:order val="11"/>
          <c:tx>
            <c:strRef>
              <c:f>'PS5'!$R$44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'PS5'!$S$44:$AR$44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12351</c:v>
                </c:pt>
                <c:pt idx="2">
                  <c:v>11097</c:v>
                </c:pt>
                <c:pt idx="3">
                  <c:v>10597</c:v>
                </c:pt>
                <c:pt idx="4">
                  <c:v>10482</c:v>
                </c:pt>
                <c:pt idx="5">
                  <c:v>7467</c:v>
                </c:pt>
                <c:pt idx="6">
                  <c:v>3914</c:v>
                </c:pt>
                <c:pt idx="7">
                  <c:v>3914</c:v>
                </c:pt>
                <c:pt idx="8">
                  <c:v>3914</c:v>
                </c:pt>
                <c:pt idx="9">
                  <c:v>2920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'PS5'!$R$45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'PS5'!$S$45:$AR$45</c:f>
              <c:numCache>
                <c:formatCode>_-* #,##0_-;\-* #,##0_-;_-* "-"??_-;_-@_-</c:formatCode>
                <c:ptCount val="26"/>
                <c:pt idx="0">
                  <c:v>1193</c:v>
                </c:pt>
                <c:pt idx="1">
                  <c:v>1193</c:v>
                </c:pt>
                <c:pt idx="2">
                  <c:v>1193</c:v>
                </c:pt>
                <c:pt idx="3">
                  <c:v>1193</c:v>
                </c:pt>
                <c:pt idx="4">
                  <c:v>1193</c:v>
                </c:pt>
                <c:pt idx="5">
                  <c:v>1193</c:v>
                </c:pt>
                <c:pt idx="6">
                  <c:v>1193</c:v>
                </c:pt>
                <c:pt idx="7">
                  <c:v>1193</c:v>
                </c:pt>
                <c:pt idx="8">
                  <c:v>1193</c:v>
                </c:pt>
                <c:pt idx="9">
                  <c:v>1193</c:v>
                </c:pt>
                <c:pt idx="10">
                  <c:v>1193</c:v>
                </c:pt>
                <c:pt idx="11">
                  <c:v>1193</c:v>
                </c:pt>
                <c:pt idx="12">
                  <c:v>1193</c:v>
                </c:pt>
                <c:pt idx="13">
                  <c:v>1193</c:v>
                </c:pt>
                <c:pt idx="14">
                  <c:v>1193</c:v>
                </c:pt>
                <c:pt idx="15">
                  <c:v>1193</c:v>
                </c:pt>
                <c:pt idx="16">
                  <c:v>1193</c:v>
                </c:pt>
                <c:pt idx="17">
                  <c:v>1193</c:v>
                </c:pt>
                <c:pt idx="18">
                  <c:v>1193</c:v>
                </c:pt>
                <c:pt idx="19">
                  <c:v>1193</c:v>
                </c:pt>
                <c:pt idx="20">
                  <c:v>1193</c:v>
                </c:pt>
                <c:pt idx="21">
                  <c:v>1193</c:v>
                </c:pt>
                <c:pt idx="22">
                  <c:v>1193</c:v>
                </c:pt>
                <c:pt idx="23">
                  <c:v>1193</c:v>
                </c:pt>
                <c:pt idx="24">
                  <c:v>1193</c:v>
                </c:pt>
                <c:pt idx="25">
                  <c:v>1193</c:v>
                </c:pt>
              </c:numCache>
            </c:numRef>
          </c:val>
        </c:ser>
        <c:ser>
          <c:idx val="14"/>
          <c:order val="13"/>
          <c:tx>
            <c:strRef>
              <c:f>'PS5'!$R$46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'PS5'!$S$46:$AR$46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4150</c:v>
                </c:pt>
                <c:pt idx="5">
                  <c:v>4150</c:v>
                </c:pt>
                <c:pt idx="6">
                  <c:v>5150</c:v>
                </c:pt>
                <c:pt idx="7">
                  <c:v>6155</c:v>
                </c:pt>
                <c:pt idx="8">
                  <c:v>6155</c:v>
                </c:pt>
                <c:pt idx="9">
                  <c:v>7555</c:v>
                </c:pt>
                <c:pt idx="10">
                  <c:v>9955</c:v>
                </c:pt>
                <c:pt idx="11">
                  <c:v>9955</c:v>
                </c:pt>
                <c:pt idx="12">
                  <c:v>9955</c:v>
                </c:pt>
                <c:pt idx="13">
                  <c:v>11355</c:v>
                </c:pt>
                <c:pt idx="14">
                  <c:v>11355</c:v>
                </c:pt>
                <c:pt idx="15">
                  <c:v>11355</c:v>
                </c:pt>
                <c:pt idx="16">
                  <c:v>11355</c:v>
                </c:pt>
                <c:pt idx="17">
                  <c:v>11355</c:v>
                </c:pt>
                <c:pt idx="18">
                  <c:v>12755</c:v>
                </c:pt>
                <c:pt idx="19">
                  <c:v>13955</c:v>
                </c:pt>
                <c:pt idx="20">
                  <c:v>13955</c:v>
                </c:pt>
                <c:pt idx="21">
                  <c:v>13955</c:v>
                </c:pt>
                <c:pt idx="22">
                  <c:v>13955</c:v>
                </c:pt>
                <c:pt idx="23">
                  <c:v>13955</c:v>
                </c:pt>
                <c:pt idx="24">
                  <c:v>13955</c:v>
                </c:pt>
                <c:pt idx="25">
                  <c:v>13955</c:v>
                </c:pt>
              </c:numCache>
            </c:numRef>
          </c:val>
        </c:ser>
        <c:ser>
          <c:idx val="15"/>
          <c:order val="14"/>
          <c:tx>
            <c:strRef>
              <c:f>'PS5'!$R$47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'PS5'!$S$47:$AR$47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6"/>
          <c:order val="15"/>
          <c:tx>
            <c:strRef>
              <c:f>'PS5'!$R$48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'PS5'!$S$48:$AR$48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7782</c:v>
                </c:pt>
                <c:pt idx="6">
                  <c:v>7782</c:v>
                </c:pt>
                <c:pt idx="7">
                  <c:v>6835</c:v>
                </c:pt>
                <c:pt idx="8">
                  <c:v>5923</c:v>
                </c:pt>
                <c:pt idx="9">
                  <c:v>4715</c:v>
                </c:pt>
                <c:pt idx="10">
                  <c:v>4715</c:v>
                </c:pt>
                <c:pt idx="11">
                  <c:v>4715</c:v>
                </c:pt>
                <c:pt idx="12">
                  <c:v>4715</c:v>
                </c:pt>
                <c:pt idx="13">
                  <c:v>3635</c:v>
                </c:pt>
                <c:pt idx="14">
                  <c:v>2432</c:v>
                </c:pt>
                <c:pt idx="15">
                  <c:v>1216</c:v>
                </c:pt>
                <c:pt idx="16">
                  <c:v>1216</c:v>
                </c:pt>
                <c:pt idx="17">
                  <c:v>2886</c:v>
                </c:pt>
                <c:pt idx="18">
                  <c:v>2886</c:v>
                </c:pt>
                <c:pt idx="19">
                  <c:v>4556</c:v>
                </c:pt>
                <c:pt idx="20">
                  <c:v>4556</c:v>
                </c:pt>
                <c:pt idx="21">
                  <c:v>4556</c:v>
                </c:pt>
                <c:pt idx="22">
                  <c:v>4556</c:v>
                </c:pt>
                <c:pt idx="23">
                  <c:v>4556</c:v>
                </c:pt>
                <c:pt idx="24">
                  <c:v>4556</c:v>
                </c:pt>
                <c:pt idx="25">
                  <c:v>4556</c:v>
                </c:pt>
              </c:numCache>
            </c:numRef>
          </c:val>
        </c:ser>
        <c:ser>
          <c:idx val="17"/>
          <c:order val="16"/>
          <c:tx>
            <c:strRef>
              <c:f>'PS5'!$R$49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'PS5'!$S$49:$AR$49</c:f>
              <c:numCache>
                <c:formatCode>_-* #,##0_-;\-* #,##0_-;_-* "-"??_-;_-@_-</c:formatCode>
                <c:ptCount val="26"/>
                <c:pt idx="0">
                  <c:v>4335</c:v>
                </c:pt>
                <c:pt idx="1">
                  <c:v>4335</c:v>
                </c:pt>
                <c:pt idx="2">
                  <c:v>4935</c:v>
                </c:pt>
                <c:pt idx="3">
                  <c:v>6040</c:v>
                </c:pt>
                <c:pt idx="4">
                  <c:v>6294</c:v>
                </c:pt>
                <c:pt idx="5">
                  <c:v>6473</c:v>
                </c:pt>
                <c:pt idx="6">
                  <c:v>8268</c:v>
                </c:pt>
                <c:pt idx="7">
                  <c:v>8868</c:v>
                </c:pt>
                <c:pt idx="8">
                  <c:v>8868</c:v>
                </c:pt>
                <c:pt idx="9">
                  <c:v>10230</c:v>
                </c:pt>
                <c:pt idx="10">
                  <c:v>11435</c:v>
                </c:pt>
                <c:pt idx="11">
                  <c:v>13034</c:v>
                </c:pt>
                <c:pt idx="12">
                  <c:v>15260</c:v>
                </c:pt>
                <c:pt idx="13">
                  <c:v>16060</c:v>
                </c:pt>
                <c:pt idx="14">
                  <c:v>16560</c:v>
                </c:pt>
                <c:pt idx="15">
                  <c:v>16560</c:v>
                </c:pt>
                <c:pt idx="16">
                  <c:v>16560</c:v>
                </c:pt>
                <c:pt idx="17">
                  <c:v>16560</c:v>
                </c:pt>
                <c:pt idx="18">
                  <c:v>16560</c:v>
                </c:pt>
                <c:pt idx="19">
                  <c:v>16560</c:v>
                </c:pt>
                <c:pt idx="20">
                  <c:v>16560</c:v>
                </c:pt>
                <c:pt idx="21">
                  <c:v>16560</c:v>
                </c:pt>
                <c:pt idx="22">
                  <c:v>16560</c:v>
                </c:pt>
                <c:pt idx="23">
                  <c:v>16560</c:v>
                </c:pt>
                <c:pt idx="24">
                  <c:v>16560</c:v>
                </c:pt>
                <c:pt idx="25">
                  <c:v>16560</c:v>
                </c:pt>
              </c:numCache>
            </c:numRef>
          </c:val>
        </c:ser>
        <c:ser>
          <c:idx val="18"/>
          <c:order val="17"/>
          <c:tx>
            <c:strRef>
              <c:f>'PS5'!$R$50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'PS5'!$S$50:$AR$50</c:f>
              <c:numCache>
                <c:formatCode>_-* #,##0_-;\-* #,##0_-;_-* "-"??_-;_-@_-</c:formatCode>
                <c:ptCount val="26"/>
                <c:pt idx="0">
                  <c:v>4156</c:v>
                </c:pt>
                <c:pt idx="1">
                  <c:v>5396</c:v>
                </c:pt>
                <c:pt idx="2">
                  <c:v>5940</c:v>
                </c:pt>
                <c:pt idx="3">
                  <c:v>6177</c:v>
                </c:pt>
                <c:pt idx="4">
                  <c:v>6810</c:v>
                </c:pt>
                <c:pt idx="5">
                  <c:v>6810</c:v>
                </c:pt>
                <c:pt idx="6">
                  <c:v>6835</c:v>
                </c:pt>
                <c:pt idx="7">
                  <c:v>6879</c:v>
                </c:pt>
                <c:pt idx="8">
                  <c:v>6864</c:v>
                </c:pt>
                <c:pt idx="9">
                  <c:v>6864</c:v>
                </c:pt>
                <c:pt idx="10">
                  <c:v>6864</c:v>
                </c:pt>
                <c:pt idx="11">
                  <c:v>6996</c:v>
                </c:pt>
                <c:pt idx="12">
                  <c:v>7085</c:v>
                </c:pt>
                <c:pt idx="13">
                  <c:v>7085</c:v>
                </c:pt>
                <c:pt idx="14">
                  <c:v>7085</c:v>
                </c:pt>
                <c:pt idx="15">
                  <c:v>7085</c:v>
                </c:pt>
                <c:pt idx="16">
                  <c:v>6587</c:v>
                </c:pt>
                <c:pt idx="17">
                  <c:v>6587</c:v>
                </c:pt>
                <c:pt idx="18">
                  <c:v>6074</c:v>
                </c:pt>
                <c:pt idx="19">
                  <c:v>6074</c:v>
                </c:pt>
                <c:pt idx="20">
                  <c:v>5803</c:v>
                </c:pt>
                <c:pt idx="21">
                  <c:v>5405</c:v>
                </c:pt>
                <c:pt idx="22">
                  <c:v>4213</c:v>
                </c:pt>
                <c:pt idx="23">
                  <c:v>4075</c:v>
                </c:pt>
                <c:pt idx="24">
                  <c:v>3919</c:v>
                </c:pt>
                <c:pt idx="25">
                  <c:v>3708</c:v>
                </c:pt>
              </c:numCache>
            </c:numRef>
          </c:val>
        </c:ser>
        <c:ser>
          <c:idx val="19"/>
          <c:order val="18"/>
          <c:tx>
            <c:strRef>
              <c:f>'PS5'!$R$51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'PS5'!$S$32:$AR$32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'PS5'!$S$51:$AR$51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19</c:v>
                </c:pt>
                <c:pt idx="12">
                  <c:v>19</c:v>
                </c:pt>
                <c:pt idx="13">
                  <c:v>19</c:v>
                </c:pt>
                <c:pt idx="14">
                  <c:v>19</c:v>
                </c:pt>
                <c:pt idx="15">
                  <c:v>19</c:v>
                </c:pt>
                <c:pt idx="16">
                  <c:v>19</c:v>
                </c:pt>
                <c:pt idx="17">
                  <c:v>19</c:v>
                </c:pt>
                <c:pt idx="18">
                  <c:v>19</c:v>
                </c:pt>
                <c:pt idx="19">
                  <c:v>19</c:v>
                </c:pt>
                <c:pt idx="20">
                  <c:v>19</c:v>
                </c:pt>
                <c:pt idx="21">
                  <c:v>19</c:v>
                </c:pt>
                <c:pt idx="22">
                  <c:v>19</c:v>
                </c:pt>
                <c:pt idx="23">
                  <c:v>19</c:v>
                </c:pt>
                <c:pt idx="24">
                  <c:v>19</c:v>
                </c:pt>
                <c:pt idx="25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021184"/>
        <c:axId val="187022720"/>
      </c:areaChart>
      <c:catAx>
        <c:axId val="18702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022720"/>
        <c:crosses val="autoZero"/>
        <c:auto val="1"/>
        <c:lblAlgn val="ctr"/>
        <c:lblOffset val="100"/>
        <c:tickLblSkip val="5"/>
        <c:noMultiLvlLbl val="0"/>
      </c:catAx>
      <c:valAx>
        <c:axId val="187022720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702118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'PS5'!$R$61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'PS5'!$S$61:$AR$61</c:f>
              <c:numCache>
                <c:formatCode>_-* #,##0_-;\-* #,##0_-;_-* "-"??_-;_-@_-</c:formatCode>
                <c:ptCount val="26"/>
                <c:pt idx="0">
                  <c:v>2294.0559245750001</c:v>
                </c:pt>
                <c:pt idx="1">
                  <c:v>2371.4604289310855</c:v>
                </c:pt>
                <c:pt idx="2">
                  <c:v>2467.8224320972167</c:v>
                </c:pt>
                <c:pt idx="3">
                  <c:v>2512.6700876258683</c:v>
                </c:pt>
                <c:pt idx="4">
                  <c:v>2557.9356305426199</c:v>
                </c:pt>
                <c:pt idx="5">
                  <c:v>2574.3238550990018</c:v>
                </c:pt>
                <c:pt idx="6">
                  <c:v>2630.0144931702553</c:v>
                </c:pt>
                <c:pt idx="7">
                  <c:v>2552.4659278293043</c:v>
                </c:pt>
                <c:pt idx="8">
                  <c:v>2607.9234993055843</c:v>
                </c:pt>
                <c:pt idx="9">
                  <c:v>2621.7318388383778</c:v>
                </c:pt>
                <c:pt idx="10">
                  <c:v>2620.3379441522347</c:v>
                </c:pt>
                <c:pt idx="11">
                  <c:v>2633.1770710095343</c:v>
                </c:pt>
                <c:pt idx="12">
                  <c:v>2645.5808883912787</c:v>
                </c:pt>
                <c:pt idx="13">
                  <c:v>2692.7979491207398</c:v>
                </c:pt>
                <c:pt idx="14">
                  <c:v>2704.6727002214438</c:v>
                </c:pt>
                <c:pt idx="15">
                  <c:v>2716.1820157846496</c:v>
                </c:pt>
                <c:pt idx="16">
                  <c:v>2727.3477178713442</c:v>
                </c:pt>
                <c:pt idx="17">
                  <c:v>2738.1897304156591</c:v>
                </c:pt>
                <c:pt idx="18">
                  <c:v>2790.3262931733975</c:v>
                </c:pt>
                <c:pt idx="19">
                  <c:v>2800.8289464410013</c:v>
                </c:pt>
                <c:pt idx="20">
                  <c:v>2842.0514953012516</c:v>
                </c:pt>
                <c:pt idx="21">
                  <c:v>2852.1863537030586</c:v>
                </c:pt>
                <c:pt idx="22">
                  <c:v>2862.0646056434234</c:v>
                </c:pt>
                <c:pt idx="23">
                  <c:v>2871.6989250278216</c:v>
                </c:pt>
                <c:pt idx="24">
                  <c:v>2876.610842079077</c:v>
                </c:pt>
                <c:pt idx="25">
                  <c:v>2881.2663990323022</c:v>
                </c:pt>
              </c:numCache>
            </c:numRef>
          </c:val>
        </c:ser>
        <c:ser>
          <c:idx val="2"/>
          <c:order val="1"/>
          <c:tx>
            <c:strRef>
              <c:f>'PS5'!$R$62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'PS5'!$S$62:$AR$62</c:f>
              <c:numCache>
                <c:formatCode>_-* #,##0_-;\-* #,##0_-;_-* "-"??_-;_-@_-</c:formatCode>
                <c:ptCount val="26"/>
                <c:pt idx="0">
                  <c:v>748.41584</c:v>
                </c:pt>
                <c:pt idx="1">
                  <c:v>795.50085054540102</c:v>
                </c:pt>
                <c:pt idx="2">
                  <c:v>837.99186904992871</c:v>
                </c:pt>
                <c:pt idx="3">
                  <c:v>967.61271113835801</c:v>
                </c:pt>
                <c:pt idx="4">
                  <c:v>992.87458223335148</c:v>
                </c:pt>
                <c:pt idx="5">
                  <c:v>1016.8694493513169</c:v>
                </c:pt>
                <c:pt idx="6">
                  <c:v>1039.8862445399366</c:v>
                </c:pt>
                <c:pt idx="7">
                  <c:v>1169.6907470480116</c:v>
                </c:pt>
                <c:pt idx="8">
                  <c:v>1193.4094685732268</c:v>
                </c:pt>
                <c:pt idx="9">
                  <c:v>1214.9348006534156</c:v>
                </c:pt>
                <c:pt idx="10">
                  <c:v>1226.5069690140497</c:v>
                </c:pt>
                <c:pt idx="11">
                  <c:v>1259.8592019524649</c:v>
                </c:pt>
                <c:pt idx="12">
                  <c:v>1269.4420022654585</c:v>
                </c:pt>
                <c:pt idx="13">
                  <c:v>1277.1892417278318</c:v>
                </c:pt>
                <c:pt idx="14">
                  <c:v>1283.5975149710202</c:v>
                </c:pt>
                <c:pt idx="15">
                  <c:v>1319.3614087509159</c:v>
                </c:pt>
                <c:pt idx="16">
                  <c:v>1324.7548039797352</c:v>
                </c:pt>
                <c:pt idx="17">
                  <c:v>1329.6887341028578</c:v>
                </c:pt>
                <c:pt idx="18">
                  <c:v>1332.6203642674045</c:v>
                </c:pt>
                <c:pt idx="19">
                  <c:v>1363.7825479230469</c:v>
                </c:pt>
                <c:pt idx="20">
                  <c:v>1365.0305359060499</c:v>
                </c:pt>
                <c:pt idx="21">
                  <c:v>1366.2461049227932</c:v>
                </c:pt>
                <c:pt idx="22">
                  <c:v>1367.4308967099334</c:v>
                </c:pt>
                <c:pt idx="23">
                  <c:v>1368.5864313683155</c:v>
                </c:pt>
                <c:pt idx="24">
                  <c:v>1369.7141190898899</c:v>
                </c:pt>
                <c:pt idx="25">
                  <c:v>1370.8152705045868</c:v>
                </c:pt>
              </c:numCache>
            </c:numRef>
          </c:val>
        </c:ser>
        <c:ser>
          <c:idx val="3"/>
          <c:order val="2"/>
          <c:tx>
            <c:strRef>
              <c:f>'PS5'!$R$63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'PS5'!$S$63:$AR$63</c:f>
              <c:numCache>
                <c:formatCode>_-* #,##0_-;\-* #,##0_-;_-* "-"??_-;_-@_-</c:formatCode>
                <c:ptCount val="26"/>
                <c:pt idx="0">
                  <c:v>640.29999999999995</c:v>
                </c:pt>
                <c:pt idx="1">
                  <c:v>688.1</c:v>
                </c:pt>
                <c:pt idx="2">
                  <c:v>688.1</c:v>
                </c:pt>
                <c:pt idx="3">
                  <c:v>688.1</c:v>
                </c:pt>
                <c:pt idx="4">
                  <c:v>688.1</c:v>
                </c:pt>
                <c:pt idx="5">
                  <c:v>688.1</c:v>
                </c:pt>
                <c:pt idx="6">
                  <c:v>688.1</c:v>
                </c:pt>
                <c:pt idx="7">
                  <c:v>688.1</c:v>
                </c:pt>
                <c:pt idx="8">
                  <c:v>850.1</c:v>
                </c:pt>
                <c:pt idx="9">
                  <c:v>850.1</c:v>
                </c:pt>
                <c:pt idx="10">
                  <c:v>850.1</c:v>
                </c:pt>
                <c:pt idx="11">
                  <c:v>850.1</c:v>
                </c:pt>
                <c:pt idx="12">
                  <c:v>850.1</c:v>
                </c:pt>
                <c:pt idx="13">
                  <c:v>850.1</c:v>
                </c:pt>
                <c:pt idx="14">
                  <c:v>850.1</c:v>
                </c:pt>
                <c:pt idx="15">
                  <c:v>850.1</c:v>
                </c:pt>
                <c:pt idx="16">
                  <c:v>905.1</c:v>
                </c:pt>
                <c:pt idx="17">
                  <c:v>905.1</c:v>
                </c:pt>
                <c:pt idx="18">
                  <c:v>905.1</c:v>
                </c:pt>
                <c:pt idx="19">
                  <c:v>905.1</c:v>
                </c:pt>
                <c:pt idx="20">
                  <c:v>905.1</c:v>
                </c:pt>
                <c:pt idx="21">
                  <c:v>905.1</c:v>
                </c:pt>
                <c:pt idx="22">
                  <c:v>905.1</c:v>
                </c:pt>
                <c:pt idx="23">
                  <c:v>905.1</c:v>
                </c:pt>
                <c:pt idx="24">
                  <c:v>905.1</c:v>
                </c:pt>
                <c:pt idx="25">
                  <c:v>905.1</c:v>
                </c:pt>
              </c:numCache>
            </c:numRef>
          </c:val>
        </c:ser>
        <c:ser>
          <c:idx val="4"/>
          <c:order val="3"/>
          <c:tx>
            <c:strRef>
              <c:f>'PS5'!$R$64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'PS5'!$S$64:$AR$64</c:f>
              <c:numCache>
                <c:formatCode>_-* #,##0_-;\-* #,##0_-;_-* "-"??_-;_-@_-</c:formatCode>
                <c:ptCount val="26"/>
                <c:pt idx="0">
                  <c:v>450.52100000000002</c:v>
                </c:pt>
                <c:pt idx="1">
                  <c:v>450.52100000000002</c:v>
                </c:pt>
                <c:pt idx="2">
                  <c:v>450.52100000000002</c:v>
                </c:pt>
                <c:pt idx="3">
                  <c:v>450.52100000000002</c:v>
                </c:pt>
                <c:pt idx="4">
                  <c:v>450.52100000000002</c:v>
                </c:pt>
                <c:pt idx="5">
                  <c:v>551.86099999999999</c:v>
                </c:pt>
                <c:pt idx="6">
                  <c:v>641.94100000000003</c:v>
                </c:pt>
                <c:pt idx="7">
                  <c:v>720.76100000000008</c:v>
                </c:pt>
                <c:pt idx="8">
                  <c:v>799.58100000000013</c:v>
                </c:pt>
                <c:pt idx="9">
                  <c:v>855.88100000000009</c:v>
                </c:pt>
                <c:pt idx="10">
                  <c:v>912.18100000000004</c:v>
                </c:pt>
                <c:pt idx="11">
                  <c:v>945.96100000000001</c:v>
                </c:pt>
                <c:pt idx="12">
                  <c:v>979.74099999999999</c:v>
                </c:pt>
                <c:pt idx="13">
                  <c:v>1013.521</c:v>
                </c:pt>
                <c:pt idx="14">
                  <c:v>1047.3009999999999</c:v>
                </c:pt>
                <c:pt idx="15">
                  <c:v>1081.0809999999999</c:v>
                </c:pt>
                <c:pt idx="16">
                  <c:v>1103.6009999999999</c:v>
                </c:pt>
                <c:pt idx="17">
                  <c:v>1126.1209999999999</c:v>
                </c:pt>
                <c:pt idx="18">
                  <c:v>1148.6409999999998</c:v>
                </c:pt>
                <c:pt idx="19">
                  <c:v>1171.1609999999998</c:v>
                </c:pt>
                <c:pt idx="20">
                  <c:v>1182.4209999999998</c:v>
                </c:pt>
                <c:pt idx="21">
                  <c:v>1193.6809999999998</c:v>
                </c:pt>
                <c:pt idx="22">
                  <c:v>1204.9409999999998</c:v>
                </c:pt>
                <c:pt idx="23">
                  <c:v>1216.2009999999998</c:v>
                </c:pt>
                <c:pt idx="24">
                  <c:v>1227.4609999999998</c:v>
                </c:pt>
                <c:pt idx="25">
                  <c:v>1233.0909999999999</c:v>
                </c:pt>
              </c:numCache>
            </c:numRef>
          </c:val>
        </c:ser>
        <c:ser>
          <c:idx val="5"/>
          <c:order val="4"/>
          <c:tx>
            <c:strRef>
              <c:f>'PS5'!$R$65</c:f>
              <c:strCache>
                <c:ptCount val="1"/>
                <c:pt idx="0">
                  <c:v>Gas Reciprocating Engines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'PS5'!$S$65:$AR$65</c:f>
              <c:numCache>
                <c:formatCode>_-* #,##0_-;\-* #,##0_-;_-* "-"??_-;_-@_-</c:formatCode>
                <c:ptCount val="26"/>
                <c:pt idx="0">
                  <c:v>250.23199999999997</c:v>
                </c:pt>
                <c:pt idx="1">
                  <c:v>272.38599999999997</c:v>
                </c:pt>
                <c:pt idx="2">
                  <c:v>381.16381961242638</c:v>
                </c:pt>
                <c:pt idx="3">
                  <c:v>641.03527844970563</c:v>
                </c:pt>
                <c:pt idx="4">
                  <c:v>894.93019612426417</c:v>
                </c:pt>
                <c:pt idx="5">
                  <c:v>962.0499608335839</c:v>
                </c:pt>
                <c:pt idx="6">
                  <c:v>1058.2549569169423</c:v>
                </c:pt>
                <c:pt idx="7">
                  <c:v>1164.0804526086367</c:v>
                </c:pt>
                <c:pt idx="8">
                  <c:v>1280.4884978695004</c:v>
                </c:pt>
                <c:pt idx="9">
                  <c:v>1408.5373476564505</c:v>
                </c:pt>
                <c:pt idx="10">
                  <c:v>1514.1776487306843</c:v>
                </c:pt>
                <c:pt idx="11">
                  <c:v>1627.7409723854855</c:v>
                </c:pt>
                <c:pt idx="12">
                  <c:v>1749.8215453143969</c:v>
                </c:pt>
                <c:pt idx="13">
                  <c:v>1881.0581612129765</c:v>
                </c:pt>
                <c:pt idx="14">
                  <c:v>2022.1375233039496</c:v>
                </c:pt>
                <c:pt idx="15">
                  <c:v>2123.2443994691471</c:v>
                </c:pt>
                <c:pt idx="16">
                  <c:v>2229.4066194426046</c:v>
                </c:pt>
                <c:pt idx="17">
                  <c:v>2340.8769504147349</c:v>
                </c:pt>
                <c:pt idx="18">
                  <c:v>2457.9207979354719</c:v>
                </c:pt>
                <c:pt idx="19">
                  <c:v>2580.8168378322457</c:v>
                </c:pt>
                <c:pt idx="20">
                  <c:v>2645.3372587780518</c:v>
                </c:pt>
                <c:pt idx="21">
                  <c:v>2711.4706902475027</c:v>
                </c:pt>
                <c:pt idx="22">
                  <c:v>2779.2574575036901</c:v>
                </c:pt>
                <c:pt idx="23">
                  <c:v>2848.7388939412822</c:v>
                </c:pt>
                <c:pt idx="24">
                  <c:v>2919.9573662898138</c:v>
                </c:pt>
                <c:pt idx="25">
                  <c:v>2956.4568333684365</c:v>
                </c:pt>
              </c:numCache>
            </c:numRef>
          </c:val>
        </c:ser>
        <c:ser>
          <c:idx val="6"/>
          <c:order val="5"/>
          <c:tx>
            <c:strRef>
              <c:f>'PS5'!$R$66</c:f>
              <c:strCache>
                <c:ptCount val="1"/>
                <c:pt idx="0">
                  <c:v>Diesel Reciprocating Engines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'PS5'!$S$66:$AR$66</c:f>
              <c:numCache>
                <c:formatCode>_-* #,##0_-;\-* #,##0_-;_-* "-"??_-;_-@_-</c:formatCode>
                <c:ptCount val="26"/>
                <c:pt idx="0">
                  <c:v>437.89199999999994</c:v>
                </c:pt>
                <c:pt idx="1">
                  <c:v>499.86199999999997</c:v>
                </c:pt>
                <c:pt idx="2">
                  <c:v>733.60328038757348</c:v>
                </c:pt>
                <c:pt idx="3">
                  <c:v>1248.917121550294</c:v>
                </c:pt>
                <c:pt idx="4">
                  <c:v>1488.0735234881622</c:v>
                </c:pt>
                <c:pt idx="5">
                  <c:v>1535.9048038757355</c:v>
                </c:pt>
                <c:pt idx="6">
                  <c:v>1651.0976641664156</c:v>
                </c:pt>
                <c:pt idx="7">
                  <c:v>1774.929988978897</c:v>
                </c:pt>
                <c:pt idx="8">
                  <c:v>1908.0497381523139</c:v>
                </c:pt>
                <c:pt idx="9">
                  <c:v>2051.1534685137376</c:v>
                </c:pt>
                <c:pt idx="10">
                  <c:v>2153.7111419394246</c:v>
                </c:pt>
                <c:pt idx="11">
                  <c:v>2261.3966990363961</c:v>
                </c:pt>
                <c:pt idx="12">
                  <c:v>2374.4665339882158</c:v>
                </c:pt>
                <c:pt idx="13">
                  <c:v>2493.1898606876271</c:v>
                </c:pt>
                <c:pt idx="14">
                  <c:v>2617.8493537220083</c:v>
                </c:pt>
                <c:pt idx="15">
                  <c:v>2683.2955875650578</c:v>
                </c:pt>
                <c:pt idx="16">
                  <c:v>2750.3779772541839</c:v>
                </c:pt>
                <c:pt idx="17">
                  <c:v>2819.1374266855382</c:v>
                </c:pt>
                <c:pt idx="18">
                  <c:v>2889.6158623526762</c:v>
                </c:pt>
                <c:pt idx="19">
                  <c:v>2961.8562589114931</c:v>
                </c:pt>
                <c:pt idx="20">
                  <c:v>2998.879462147886</c:v>
                </c:pt>
                <c:pt idx="21">
                  <c:v>3036.365455424735</c:v>
                </c:pt>
                <c:pt idx="22">
                  <c:v>3074.3200236175435</c:v>
                </c:pt>
                <c:pt idx="23">
                  <c:v>3112.7490239127628</c:v>
                </c:pt>
                <c:pt idx="24">
                  <c:v>3151.6583867116724</c:v>
                </c:pt>
                <c:pt idx="25">
                  <c:v>3167.4166786452306</c:v>
                </c:pt>
              </c:numCache>
            </c:numRef>
          </c:val>
        </c:ser>
        <c:ser>
          <c:idx val="7"/>
          <c:order val="6"/>
          <c:tx>
            <c:strRef>
              <c:f>'PS5'!$R$67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'PS5'!$S$67:$AR$67</c:f>
              <c:numCache>
                <c:formatCode>_-* #,##0_-;\-* #,##0_-;_-* "-"??_-;_-@_-</c:formatCode>
                <c:ptCount val="26"/>
                <c:pt idx="0">
                  <c:v>138.69999999999999</c:v>
                </c:pt>
                <c:pt idx="1">
                  <c:v>138.69999999999999</c:v>
                </c:pt>
                <c:pt idx="2">
                  <c:v>138.69999999999999</c:v>
                </c:pt>
                <c:pt idx="3">
                  <c:v>138.69999999999999</c:v>
                </c:pt>
                <c:pt idx="4">
                  <c:v>138.69999999999999</c:v>
                </c:pt>
                <c:pt idx="5">
                  <c:v>138.69999999999999</c:v>
                </c:pt>
                <c:pt idx="6">
                  <c:v>138.69999999999999</c:v>
                </c:pt>
                <c:pt idx="7">
                  <c:v>138.69999999999999</c:v>
                </c:pt>
                <c:pt idx="8">
                  <c:v>138.69999999999999</c:v>
                </c:pt>
                <c:pt idx="9">
                  <c:v>138.69999999999999</c:v>
                </c:pt>
                <c:pt idx="10">
                  <c:v>124.49999999999999</c:v>
                </c:pt>
                <c:pt idx="11">
                  <c:v>124.49999999999999</c:v>
                </c:pt>
                <c:pt idx="12">
                  <c:v>124.49999999999999</c:v>
                </c:pt>
                <c:pt idx="13">
                  <c:v>124.49999999999999</c:v>
                </c:pt>
                <c:pt idx="14">
                  <c:v>124.49999999999999</c:v>
                </c:pt>
                <c:pt idx="15">
                  <c:v>124.49999999999999</c:v>
                </c:pt>
                <c:pt idx="16">
                  <c:v>124.49999999999999</c:v>
                </c:pt>
                <c:pt idx="17">
                  <c:v>124.49999999999999</c:v>
                </c:pt>
                <c:pt idx="18">
                  <c:v>124.49999999999999</c:v>
                </c:pt>
                <c:pt idx="19">
                  <c:v>124.49999999999999</c:v>
                </c:pt>
                <c:pt idx="20">
                  <c:v>124.49999999999999</c:v>
                </c:pt>
                <c:pt idx="21">
                  <c:v>124.49999999999999</c:v>
                </c:pt>
                <c:pt idx="22">
                  <c:v>124.49999999999999</c:v>
                </c:pt>
                <c:pt idx="23">
                  <c:v>124.49999999999999</c:v>
                </c:pt>
                <c:pt idx="24">
                  <c:v>124.49999999999999</c:v>
                </c:pt>
                <c:pt idx="25">
                  <c:v>124.49999999999999</c:v>
                </c:pt>
              </c:numCache>
            </c:numRef>
          </c:val>
        </c:ser>
        <c:ser>
          <c:idx val="8"/>
          <c:order val="7"/>
          <c:tx>
            <c:strRef>
              <c:f>'PS5'!$R$68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'PS5'!$S$68:$AR$68</c:f>
              <c:numCache>
                <c:formatCode>_-* #,##0_-;\-* #,##0_-;_-* "-"??_-;_-@_-</c:formatCode>
                <c:ptCount val="26"/>
                <c:pt idx="0">
                  <c:v>2008.1913</c:v>
                </c:pt>
                <c:pt idx="1">
                  <c:v>2047.2471942079526</c:v>
                </c:pt>
                <c:pt idx="2">
                  <c:v>2103.6323839866209</c:v>
                </c:pt>
                <c:pt idx="3">
                  <c:v>2165.3500164092611</c:v>
                </c:pt>
                <c:pt idx="4">
                  <c:v>2198.1138700662991</c:v>
                </c:pt>
                <c:pt idx="5">
                  <c:v>2212.7571517020006</c:v>
                </c:pt>
                <c:pt idx="6">
                  <c:v>2226.6467224731905</c:v>
                </c:pt>
                <c:pt idx="7">
                  <c:v>2317.0427706318083</c:v>
                </c:pt>
                <c:pt idx="8">
                  <c:v>2331.6008146407394</c:v>
                </c:pt>
                <c:pt idx="9">
                  <c:v>2347.3551773567387</c:v>
                </c:pt>
                <c:pt idx="10">
                  <c:v>2364.5883428830666</c:v>
                </c:pt>
                <c:pt idx="11">
                  <c:v>2384.2070882663484</c:v>
                </c:pt>
                <c:pt idx="12">
                  <c:v>2392.6065267860777</c:v>
                </c:pt>
                <c:pt idx="13">
                  <c:v>2408.6170997887675</c:v>
                </c:pt>
                <c:pt idx="14">
                  <c:v>2433.1497312952088</c:v>
                </c:pt>
                <c:pt idx="15">
                  <c:v>2480.4186840154262</c:v>
                </c:pt>
                <c:pt idx="16">
                  <c:v>2536.0062945009436</c:v>
                </c:pt>
                <c:pt idx="17">
                  <c:v>2567.1191524374276</c:v>
                </c:pt>
                <c:pt idx="18">
                  <c:v>2591.7646074447271</c:v>
                </c:pt>
                <c:pt idx="19">
                  <c:v>2622.4850538713231</c:v>
                </c:pt>
                <c:pt idx="20">
                  <c:v>2640.5520879304358</c:v>
                </c:pt>
                <c:pt idx="21">
                  <c:v>2638.0912616133178</c:v>
                </c:pt>
                <c:pt idx="22">
                  <c:v>2623.9630142581627</c:v>
                </c:pt>
                <c:pt idx="23">
                  <c:v>2608.1526708407637</c:v>
                </c:pt>
                <c:pt idx="24">
                  <c:v>2585.122972402065</c:v>
                </c:pt>
                <c:pt idx="25">
                  <c:v>2552.8700977382023</c:v>
                </c:pt>
              </c:numCache>
            </c:numRef>
          </c:val>
        </c:ser>
        <c:ser>
          <c:idx val="9"/>
          <c:order val="8"/>
          <c:tx>
            <c:strRef>
              <c:f>'PS5'!$R$69</c:f>
              <c:strCache>
                <c:ptCount val="1"/>
                <c:pt idx="0">
                  <c:v>Tidal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'PS5'!$S$69:$AR$69</c:f>
              <c:numCache>
                <c:formatCode>_-* #,##0_-;\-* #,##0_-;_-* "-"??_-;_-@_-</c:formatCode>
                <c:ptCount val="26"/>
                <c:pt idx="0">
                  <c:v>4</c:v>
                </c:pt>
                <c:pt idx="1">
                  <c:v>10.5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10.5</c:v>
                </c:pt>
                <c:pt idx="8">
                  <c:v>10.5</c:v>
                </c:pt>
                <c:pt idx="9">
                  <c:v>10.5</c:v>
                </c:pt>
                <c:pt idx="10">
                  <c:v>10.5</c:v>
                </c:pt>
                <c:pt idx="11">
                  <c:v>10.5</c:v>
                </c:pt>
                <c:pt idx="12">
                  <c:v>10.5</c:v>
                </c:pt>
                <c:pt idx="13">
                  <c:v>10.5</c:v>
                </c:pt>
                <c:pt idx="14">
                  <c:v>10.5</c:v>
                </c:pt>
                <c:pt idx="15">
                  <c:v>10.5</c:v>
                </c:pt>
                <c:pt idx="16">
                  <c:v>10.5</c:v>
                </c:pt>
                <c:pt idx="17">
                  <c:v>10.5</c:v>
                </c:pt>
                <c:pt idx="18">
                  <c:v>10.5</c:v>
                </c:pt>
                <c:pt idx="19">
                  <c:v>10.5</c:v>
                </c:pt>
                <c:pt idx="20">
                  <c:v>10.5</c:v>
                </c:pt>
                <c:pt idx="21">
                  <c:v>10.5</c:v>
                </c:pt>
                <c:pt idx="22">
                  <c:v>10.5</c:v>
                </c:pt>
                <c:pt idx="23">
                  <c:v>10.5</c:v>
                </c:pt>
                <c:pt idx="24">
                  <c:v>10.5</c:v>
                </c:pt>
                <c:pt idx="25">
                  <c:v>10.5</c:v>
                </c:pt>
              </c:numCache>
            </c:numRef>
          </c:val>
        </c:ser>
        <c:ser>
          <c:idx val="10"/>
          <c:order val="9"/>
          <c:tx>
            <c:strRef>
              <c:f>'PS5'!$R$70</c:f>
              <c:strCache>
                <c:ptCount val="1"/>
                <c:pt idx="0">
                  <c:v>Wave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'PS5'!$S$70:$AR$70</c:f>
              <c:numCache>
                <c:formatCode>_-* #,##0_-;\-* #,##0_-;_-* "-"??_-;_-@_-</c:formatCode>
                <c:ptCount val="26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37</c:v>
                </c:pt>
                <c:pt idx="25">
                  <c:v>37</c:v>
                </c:pt>
              </c:numCache>
            </c:numRef>
          </c:val>
        </c:ser>
        <c:ser>
          <c:idx val="11"/>
          <c:order val="10"/>
          <c:tx>
            <c:strRef>
              <c:f>'PS5'!$R$71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'PS5'!$S$71:$AR$71</c:f>
              <c:numCache>
                <c:formatCode>_-* #,##0_-;\-* #,##0_-;_-* "-"??_-;_-@_-</c:formatCode>
                <c:ptCount val="26"/>
                <c:pt idx="0">
                  <c:v>332.34000000000003</c:v>
                </c:pt>
                <c:pt idx="1">
                  <c:v>332.34000000000003</c:v>
                </c:pt>
                <c:pt idx="2">
                  <c:v>332.34000000000003</c:v>
                </c:pt>
                <c:pt idx="3">
                  <c:v>332.34000000000003</c:v>
                </c:pt>
                <c:pt idx="4">
                  <c:v>332.34000000000003</c:v>
                </c:pt>
                <c:pt idx="5">
                  <c:v>332.34000000000003</c:v>
                </c:pt>
                <c:pt idx="6">
                  <c:v>332.34000000000003</c:v>
                </c:pt>
                <c:pt idx="7">
                  <c:v>332.34000000000003</c:v>
                </c:pt>
                <c:pt idx="8">
                  <c:v>332.34000000000003</c:v>
                </c:pt>
                <c:pt idx="9">
                  <c:v>332.34000000000003</c:v>
                </c:pt>
                <c:pt idx="10">
                  <c:v>332.34000000000003</c:v>
                </c:pt>
                <c:pt idx="11">
                  <c:v>332.34000000000003</c:v>
                </c:pt>
                <c:pt idx="12">
                  <c:v>332.34000000000003</c:v>
                </c:pt>
                <c:pt idx="13">
                  <c:v>332.34000000000003</c:v>
                </c:pt>
                <c:pt idx="14">
                  <c:v>332.34000000000003</c:v>
                </c:pt>
                <c:pt idx="15">
                  <c:v>332.34000000000003</c:v>
                </c:pt>
                <c:pt idx="16">
                  <c:v>332.34000000000003</c:v>
                </c:pt>
                <c:pt idx="17">
                  <c:v>332.34000000000003</c:v>
                </c:pt>
                <c:pt idx="18">
                  <c:v>332.34000000000003</c:v>
                </c:pt>
                <c:pt idx="19">
                  <c:v>332.34000000000003</c:v>
                </c:pt>
                <c:pt idx="20">
                  <c:v>332.34000000000003</c:v>
                </c:pt>
                <c:pt idx="21">
                  <c:v>332.34000000000003</c:v>
                </c:pt>
                <c:pt idx="22">
                  <c:v>332.34000000000003</c:v>
                </c:pt>
                <c:pt idx="23">
                  <c:v>332.34000000000003</c:v>
                </c:pt>
                <c:pt idx="24">
                  <c:v>332.34000000000003</c:v>
                </c:pt>
                <c:pt idx="25">
                  <c:v>332.34000000000003</c:v>
                </c:pt>
              </c:numCache>
            </c:numRef>
          </c:val>
        </c:ser>
        <c:ser>
          <c:idx val="12"/>
          <c:order val="11"/>
          <c:tx>
            <c:strRef>
              <c:f>'PS5'!$R$72</c:f>
              <c:strCache>
                <c:ptCount val="1"/>
                <c:pt idx="0">
                  <c:v>Liquid Air Storage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'PS5'!$S$72:$AR$72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'PS5'!$R$73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'PS5'!$S$73:$AR$73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4"/>
          <c:order val="13"/>
          <c:tx>
            <c:strRef>
              <c:f>'PS5'!$R$74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'PS5'!$S$74:$AR$74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220</c:v>
                </c:pt>
                <c:pt idx="6">
                  <c:v>220</c:v>
                </c:pt>
                <c:pt idx="7">
                  <c:v>220</c:v>
                </c:pt>
                <c:pt idx="8">
                  <c:v>220</c:v>
                </c:pt>
                <c:pt idx="9">
                  <c:v>220</c:v>
                </c:pt>
                <c:pt idx="10">
                  <c:v>200</c:v>
                </c:pt>
                <c:pt idx="11">
                  <c:v>200</c:v>
                </c:pt>
                <c:pt idx="12">
                  <c:v>200</c:v>
                </c:pt>
                <c:pt idx="13">
                  <c:v>300</c:v>
                </c:pt>
                <c:pt idx="14">
                  <c:v>300</c:v>
                </c:pt>
                <c:pt idx="15">
                  <c:v>329.99999999999994</c:v>
                </c:pt>
                <c:pt idx="16">
                  <c:v>329.99999999999994</c:v>
                </c:pt>
                <c:pt idx="17">
                  <c:v>329.99999999999994</c:v>
                </c:pt>
                <c:pt idx="18">
                  <c:v>329.99999999999994</c:v>
                </c:pt>
                <c:pt idx="19">
                  <c:v>329.99999999999994</c:v>
                </c:pt>
                <c:pt idx="20">
                  <c:v>329.99999999999994</c:v>
                </c:pt>
                <c:pt idx="21">
                  <c:v>329.99999999999994</c:v>
                </c:pt>
                <c:pt idx="22">
                  <c:v>329.99999999999994</c:v>
                </c:pt>
                <c:pt idx="23">
                  <c:v>329.99999999999994</c:v>
                </c:pt>
                <c:pt idx="24">
                  <c:v>329.99999999999994</c:v>
                </c:pt>
                <c:pt idx="25">
                  <c:v>329.99999999999994</c:v>
                </c:pt>
              </c:numCache>
            </c:numRef>
          </c:val>
        </c:ser>
        <c:ser>
          <c:idx val="15"/>
          <c:order val="14"/>
          <c:tx>
            <c:strRef>
              <c:f>'PS5'!$R$75</c:f>
              <c:strCache>
                <c:ptCount val="1"/>
                <c:pt idx="0">
                  <c:v>Battery associated with solar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'PS5'!$S$75:$AR$75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</c:numCache>
            </c:numRef>
          </c:val>
        </c:ser>
        <c:ser>
          <c:idx val="16"/>
          <c:order val="15"/>
          <c:tx>
            <c:strRef>
              <c:f>'PS5'!$R$76</c:f>
              <c:strCache>
                <c:ptCount val="1"/>
                <c:pt idx="0">
                  <c:v>Biomass - Co Firing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'PS5'!$S$76:$AR$76</c:f>
              <c:numCache>
                <c:formatCode>_-* #,##0_-;\-* #,##0_-;_-* "-"??_-;_-@_-</c:formatCode>
                <c:ptCount val="26"/>
                <c:pt idx="0">
                  <c:v>39.25</c:v>
                </c:pt>
                <c:pt idx="1">
                  <c:v>39.25</c:v>
                </c:pt>
                <c:pt idx="2">
                  <c:v>39.25</c:v>
                </c:pt>
                <c:pt idx="3">
                  <c:v>39.25</c:v>
                </c:pt>
                <c:pt idx="4">
                  <c:v>39.25</c:v>
                </c:pt>
                <c:pt idx="5">
                  <c:v>39.25</c:v>
                </c:pt>
                <c:pt idx="6">
                  <c:v>39.25</c:v>
                </c:pt>
                <c:pt idx="7">
                  <c:v>39.25</c:v>
                </c:pt>
                <c:pt idx="8">
                  <c:v>39.25</c:v>
                </c:pt>
                <c:pt idx="9">
                  <c:v>39.25</c:v>
                </c:pt>
                <c:pt idx="10">
                  <c:v>39.25</c:v>
                </c:pt>
                <c:pt idx="11">
                  <c:v>39.25</c:v>
                </c:pt>
                <c:pt idx="12">
                  <c:v>39.25</c:v>
                </c:pt>
                <c:pt idx="13">
                  <c:v>39.25</c:v>
                </c:pt>
                <c:pt idx="14">
                  <c:v>39.25</c:v>
                </c:pt>
                <c:pt idx="15">
                  <c:v>39.25</c:v>
                </c:pt>
                <c:pt idx="16">
                  <c:v>39.25</c:v>
                </c:pt>
                <c:pt idx="17">
                  <c:v>39.25</c:v>
                </c:pt>
                <c:pt idx="18">
                  <c:v>39.25</c:v>
                </c:pt>
                <c:pt idx="19">
                  <c:v>39.25</c:v>
                </c:pt>
                <c:pt idx="20">
                  <c:v>39.25</c:v>
                </c:pt>
                <c:pt idx="21">
                  <c:v>39.25</c:v>
                </c:pt>
                <c:pt idx="22">
                  <c:v>39.25</c:v>
                </c:pt>
                <c:pt idx="23">
                  <c:v>39.25</c:v>
                </c:pt>
                <c:pt idx="24">
                  <c:v>39.25</c:v>
                </c:pt>
                <c:pt idx="25">
                  <c:v>39.25</c:v>
                </c:pt>
              </c:numCache>
            </c:numRef>
          </c:val>
        </c:ser>
        <c:ser>
          <c:idx val="17"/>
          <c:order val="16"/>
          <c:tx>
            <c:strRef>
              <c:f>'PS5'!$R$77</c:f>
              <c:strCache>
                <c:ptCount val="1"/>
                <c:pt idx="0">
                  <c:v>Biomass - Dedicated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'PS5'!$S$77:$AR$77</c:f>
              <c:numCache>
                <c:formatCode>_-* #,##0_-;\-* #,##0_-;_-* "-"??_-;_-@_-</c:formatCode>
                <c:ptCount val="26"/>
                <c:pt idx="0">
                  <c:v>374.62070000000006</c:v>
                </c:pt>
                <c:pt idx="1">
                  <c:v>374.62070000000006</c:v>
                </c:pt>
                <c:pt idx="2">
                  <c:v>374.62070000000006</c:v>
                </c:pt>
                <c:pt idx="3">
                  <c:v>374.62070000000006</c:v>
                </c:pt>
                <c:pt idx="4">
                  <c:v>374.62070000000006</c:v>
                </c:pt>
                <c:pt idx="5">
                  <c:v>374.62070000000006</c:v>
                </c:pt>
                <c:pt idx="6">
                  <c:v>334.62070000000011</c:v>
                </c:pt>
                <c:pt idx="7">
                  <c:v>334.62070000000011</c:v>
                </c:pt>
                <c:pt idx="8">
                  <c:v>293.12070000000006</c:v>
                </c:pt>
                <c:pt idx="9">
                  <c:v>293.12070000000006</c:v>
                </c:pt>
                <c:pt idx="10">
                  <c:v>293.12070000000006</c:v>
                </c:pt>
                <c:pt idx="11">
                  <c:v>293.12070000000006</c:v>
                </c:pt>
                <c:pt idx="12">
                  <c:v>293.12070000000006</c:v>
                </c:pt>
                <c:pt idx="13">
                  <c:v>257.90070000000003</c:v>
                </c:pt>
                <c:pt idx="14">
                  <c:v>257.90070000000003</c:v>
                </c:pt>
                <c:pt idx="15">
                  <c:v>257.90070000000003</c:v>
                </c:pt>
                <c:pt idx="16">
                  <c:v>257.90070000000003</c:v>
                </c:pt>
                <c:pt idx="17">
                  <c:v>257.90070000000003</c:v>
                </c:pt>
                <c:pt idx="18">
                  <c:v>216.30070000000003</c:v>
                </c:pt>
                <c:pt idx="19">
                  <c:v>216.30070000000003</c:v>
                </c:pt>
                <c:pt idx="20">
                  <c:v>185.30070000000006</c:v>
                </c:pt>
                <c:pt idx="21">
                  <c:v>185.30070000000006</c:v>
                </c:pt>
                <c:pt idx="22">
                  <c:v>185.30070000000006</c:v>
                </c:pt>
                <c:pt idx="23">
                  <c:v>185.30070000000006</c:v>
                </c:pt>
                <c:pt idx="24">
                  <c:v>185.30070000000006</c:v>
                </c:pt>
                <c:pt idx="25">
                  <c:v>185.30070000000006</c:v>
                </c:pt>
              </c:numCache>
            </c:numRef>
          </c:val>
        </c:ser>
        <c:ser>
          <c:idx val="18"/>
          <c:order val="17"/>
          <c:tx>
            <c:strRef>
              <c:f>'PS5'!$R$78</c:f>
              <c:strCache>
                <c:ptCount val="1"/>
                <c:pt idx="0">
                  <c:v>Solar 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'PS5'!$S$78:$AR$78</c:f>
              <c:numCache>
                <c:formatCode>_-* #,##0_-;\-* #,##0_-;_-* "-"??_-;_-@_-</c:formatCode>
                <c:ptCount val="26"/>
                <c:pt idx="0">
                  <c:v>6734.8393500000038</c:v>
                </c:pt>
                <c:pt idx="1">
                  <c:v>7959.9474198815042</c:v>
                </c:pt>
                <c:pt idx="2">
                  <c:v>8565.6155150592531</c:v>
                </c:pt>
                <c:pt idx="3">
                  <c:v>9044.3081500000044</c:v>
                </c:pt>
                <c:pt idx="4">
                  <c:v>9171.208150000004</c:v>
                </c:pt>
                <c:pt idx="5">
                  <c:v>9271.208150000004</c:v>
                </c:pt>
                <c:pt idx="6">
                  <c:v>9369.5981500000053</c:v>
                </c:pt>
                <c:pt idx="7">
                  <c:v>9518.8281500000048</c:v>
                </c:pt>
                <c:pt idx="8">
                  <c:v>9718.5981500000016</c:v>
                </c:pt>
                <c:pt idx="9">
                  <c:v>9942.7381500000029</c:v>
                </c:pt>
                <c:pt idx="10">
                  <c:v>10142.738150000001</c:v>
                </c:pt>
                <c:pt idx="11">
                  <c:v>10291.918150000005</c:v>
                </c:pt>
                <c:pt idx="12">
                  <c:v>10391.388150000001</c:v>
                </c:pt>
                <c:pt idx="13">
                  <c:v>10491.208150000002</c:v>
                </c:pt>
                <c:pt idx="14">
                  <c:v>10508.888150000002</c:v>
                </c:pt>
                <c:pt idx="15">
                  <c:v>10200.628150000002</c:v>
                </c:pt>
                <c:pt idx="16">
                  <c:v>10150.938150000002</c:v>
                </c:pt>
                <c:pt idx="17">
                  <c:v>10146.208150000004</c:v>
                </c:pt>
                <c:pt idx="18">
                  <c:v>9596.2081500000022</c:v>
                </c:pt>
                <c:pt idx="19">
                  <c:v>8111.2081500000031</c:v>
                </c:pt>
                <c:pt idx="20">
                  <c:v>7126.208150000004</c:v>
                </c:pt>
                <c:pt idx="21">
                  <c:v>5891.208150000004</c:v>
                </c:pt>
                <c:pt idx="22">
                  <c:v>4901.2081500000049</c:v>
                </c:pt>
                <c:pt idx="23">
                  <c:v>4661.2081500000049</c:v>
                </c:pt>
                <c:pt idx="24">
                  <c:v>4416.2081500000049</c:v>
                </c:pt>
                <c:pt idx="25">
                  <c:v>4416.2081500000049</c:v>
                </c:pt>
              </c:numCache>
            </c:numRef>
          </c:val>
        </c:ser>
        <c:ser>
          <c:idx val="19"/>
          <c:order val="18"/>
          <c:tx>
            <c:strRef>
              <c:f>'PS5'!$R$79</c:f>
              <c:strCache>
                <c:ptCount val="1"/>
                <c:pt idx="0">
                  <c:v>Wind Onshore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'PS5'!$S$79:$AR$79</c:f>
              <c:numCache>
                <c:formatCode>_-* #,##0_-;\-* #,##0_-;_-* "-"??_-;_-@_-</c:formatCode>
                <c:ptCount val="26"/>
                <c:pt idx="0">
                  <c:v>3714.3990000000003</c:v>
                </c:pt>
                <c:pt idx="1">
                  <c:v>4011.7490000000003</c:v>
                </c:pt>
                <c:pt idx="2">
                  <c:v>4209.9279990544865</c:v>
                </c:pt>
                <c:pt idx="3">
                  <c:v>4275.4821805904567</c:v>
                </c:pt>
                <c:pt idx="4">
                  <c:v>4334.2006291091093</c:v>
                </c:pt>
                <c:pt idx="5">
                  <c:v>4309.5599649423648</c:v>
                </c:pt>
                <c:pt idx="6">
                  <c:v>4260.9601558325057</c:v>
                </c:pt>
                <c:pt idx="7">
                  <c:v>4159.5457695536052</c:v>
                </c:pt>
                <c:pt idx="8">
                  <c:v>4107.3423171673976</c:v>
                </c:pt>
                <c:pt idx="9">
                  <c:v>4065.6614297782789</c:v>
                </c:pt>
                <c:pt idx="10">
                  <c:v>4026.4837366164311</c:v>
                </c:pt>
                <c:pt idx="11">
                  <c:v>3954.1659119192677</c:v>
                </c:pt>
                <c:pt idx="12">
                  <c:v>3914.256971934572</c:v>
                </c:pt>
                <c:pt idx="13">
                  <c:v>3859.9682950783813</c:v>
                </c:pt>
                <c:pt idx="14">
                  <c:v>3813.2611753803762</c:v>
                </c:pt>
                <c:pt idx="15">
                  <c:v>3784.1754274213872</c:v>
                </c:pt>
                <c:pt idx="16">
                  <c:v>3658.8603318085234</c:v>
                </c:pt>
                <c:pt idx="17">
                  <c:v>3480.1170845706242</c:v>
                </c:pt>
                <c:pt idx="18">
                  <c:v>3325.8159414617417</c:v>
                </c:pt>
                <c:pt idx="19">
                  <c:v>3053.7601922581821</c:v>
                </c:pt>
                <c:pt idx="20">
                  <c:v>2798.026519287444</c:v>
                </c:pt>
                <c:pt idx="21">
                  <c:v>2615.5560336211001</c:v>
                </c:pt>
                <c:pt idx="22">
                  <c:v>2466.855654506403</c:v>
                </c:pt>
                <c:pt idx="23">
                  <c:v>2010.2160917966398</c:v>
                </c:pt>
                <c:pt idx="24">
                  <c:v>1331.3181470340612</c:v>
                </c:pt>
                <c:pt idx="25">
                  <c:v>921.2547118085696</c:v>
                </c:pt>
              </c:numCache>
            </c:numRef>
          </c:val>
        </c:ser>
        <c:ser>
          <c:idx val="20"/>
          <c:order val="19"/>
          <c:tx>
            <c:strRef>
              <c:f>'PS5'!$R$80</c:f>
              <c:strCache>
                <c:ptCount val="1"/>
                <c:pt idx="0">
                  <c:v>Wind Offshore</c:v>
                </c:pt>
              </c:strCache>
            </c:strRef>
          </c:tx>
          <c:cat>
            <c:numRef>
              <c:f>'PS5'!$S$60:$AR$60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'PS5'!$S$80:$AR$80</c:f>
              <c:numCache>
                <c:formatCode>_-* #,##0_-;\-* #,##0_-;_-* "-"??_-;_-@_-</c:formatCode>
                <c:ptCount val="26"/>
                <c:pt idx="0">
                  <c:v>536.40000000000009</c:v>
                </c:pt>
                <c:pt idx="1">
                  <c:v>536.40000000000009</c:v>
                </c:pt>
                <c:pt idx="2">
                  <c:v>536.40000000000009</c:v>
                </c:pt>
                <c:pt idx="3">
                  <c:v>536.40000000000009</c:v>
                </c:pt>
                <c:pt idx="4">
                  <c:v>536.40000000000009</c:v>
                </c:pt>
                <c:pt idx="5">
                  <c:v>536.40000000000009</c:v>
                </c:pt>
                <c:pt idx="6">
                  <c:v>536.40000000000009</c:v>
                </c:pt>
                <c:pt idx="7">
                  <c:v>536.40000000000009</c:v>
                </c:pt>
                <c:pt idx="8">
                  <c:v>536.40000000000009</c:v>
                </c:pt>
                <c:pt idx="9">
                  <c:v>536.40000000000009</c:v>
                </c:pt>
                <c:pt idx="10">
                  <c:v>536.40000000000009</c:v>
                </c:pt>
                <c:pt idx="11">
                  <c:v>536.40000000000009</c:v>
                </c:pt>
                <c:pt idx="12">
                  <c:v>536.40000000000009</c:v>
                </c:pt>
                <c:pt idx="13">
                  <c:v>536.40000000000009</c:v>
                </c:pt>
                <c:pt idx="14">
                  <c:v>536.40000000000009</c:v>
                </c:pt>
                <c:pt idx="15">
                  <c:v>536.40000000000009</c:v>
                </c:pt>
                <c:pt idx="16">
                  <c:v>536.40000000000009</c:v>
                </c:pt>
                <c:pt idx="17">
                  <c:v>536.40000000000009</c:v>
                </c:pt>
                <c:pt idx="18">
                  <c:v>536.40000000000009</c:v>
                </c:pt>
                <c:pt idx="19">
                  <c:v>536.40000000000009</c:v>
                </c:pt>
                <c:pt idx="20">
                  <c:v>536.40000000000009</c:v>
                </c:pt>
                <c:pt idx="21">
                  <c:v>536.40000000000009</c:v>
                </c:pt>
                <c:pt idx="22">
                  <c:v>536.40000000000009</c:v>
                </c:pt>
                <c:pt idx="23">
                  <c:v>536.40000000000009</c:v>
                </c:pt>
                <c:pt idx="24">
                  <c:v>536.40000000000009</c:v>
                </c:pt>
                <c:pt idx="25">
                  <c:v>536.40000000000009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71872"/>
        <c:axId val="190673664"/>
      </c:areaChart>
      <c:catAx>
        <c:axId val="19067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673664"/>
        <c:crosses val="autoZero"/>
        <c:auto val="1"/>
        <c:lblAlgn val="ctr"/>
        <c:lblOffset val="100"/>
        <c:tickLblSkip val="5"/>
        <c:noMultiLvlLbl val="0"/>
      </c:catAx>
      <c:valAx>
        <c:axId val="190673664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067187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6981224811933473"/>
          <c:h val="0.78131519923645909"/>
        </c:manualLayout>
      </c:layout>
      <c:lineChart>
        <c:grouping val="standard"/>
        <c:varyColors val="0"/>
        <c:ser>
          <c:idx val="1"/>
          <c:order val="0"/>
          <c:tx>
            <c:strRef>
              <c:f>'Fig 3.1.2'!$L$5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 3.1.2'!$M$4:$AV$4</c:f>
              <c:numCache>
                <c:formatCode>yyyy</c:formatCode>
                <c:ptCount val="3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</c:numCache>
            </c:numRef>
          </c:cat>
          <c:val>
            <c:numRef>
              <c:f>'Fig 3.1.2'!$M$5:$AV$5</c:f>
              <c:numCache>
                <c:formatCode>_-* #,##0_-;\-* #,##0_-;_-* "-"??_-;_-@_-</c:formatCode>
                <c:ptCount val="36"/>
                <c:pt idx="0">
                  <c:v>1059.895</c:v>
                </c:pt>
                <c:pt idx="1">
                  <c:v>1045.336</c:v>
                </c:pt>
                <c:pt idx="2">
                  <c:v>1075.941</c:v>
                </c:pt>
                <c:pt idx="3">
                  <c:v>1079.5509999999999</c:v>
                </c:pt>
                <c:pt idx="4">
                  <c:v>1038.1210000000001</c:v>
                </c:pt>
                <c:pt idx="5">
                  <c:v>1119.5719999999999</c:v>
                </c:pt>
                <c:pt idx="6">
                  <c:v>1031.348</c:v>
                </c:pt>
                <c:pt idx="7">
                  <c:v>880.24800000000005</c:v>
                </c:pt>
                <c:pt idx="8">
                  <c:v>839.846</c:v>
                </c:pt>
                <c:pt idx="9">
                  <c:v>851.51599999999996</c:v>
                </c:pt>
                <c:pt idx="10">
                  <c:v>880.03399999999999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 3.1.2'!$L$6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3.1.2'!$M$4:$AV$4</c:f>
              <c:numCache>
                <c:formatCode>yyyy</c:formatCode>
                <c:ptCount val="3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</c:numCache>
            </c:numRef>
          </c:cat>
          <c:val>
            <c:numRef>
              <c:f>'Fig 3.1.2'!$M$6:$AV$6</c:f>
              <c:numCache>
                <c:formatCode>_-* #,##0_-;\-* #,##0_-;_-* "-"??_-;_-@_-</c:formatCode>
                <c:ptCount val="36"/>
                <c:pt idx="10">
                  <c:v>880.03399999999999</c:v>
                </c:pt>
                <c:pt idx="11">
                  <c:v>926.09500000000003</c:v>
                </c:pt>
                <c:pt idx="12">
                  <c:v>859.37400000000002</c:v>
                </c:pt>
                <c:pt idx="13">
                  <c:v>825.51599999999996</c:v>
                </c:pt>
                <c:pt idx="14">
                  <c:v>786.44500000000005</c:v>
                </c:pt>
                <c:pt idx="15">
                  <c:v>746.32100000000003</c:v>
                </c:pt>
                <c:pt idx="16">
                  <c:v>703.66700000000003</c:v>
                </c:pt>
                <c:pt idx="17">
                  <c:v>683.53499999999997</c:v>
                </c:pt>
                <c:pt idx="18">
                  <c:v>684.7</c:v>
                </c:pt>
                <c:pt idx="19">
                  <c:v>678.79</c:v>
                </c:pt>
                <c:pt idx="20">
                  <c:v>664.75800000000004</c:v>
                </c:pt>
                <c:pt idx="21">
                  <c:v>646.803</c:v>
                </c:pt>
                <c:pt idx="22">
                  <c:v>631.00400000000002</c:v>
                </c:pt>
                <c:pt idx="23">
                  <c:v>614.33100000000002</c:v>
                </c:pt>
                <c:pt idx="24">
                  <c:v>602.15899999999999</c:v>
                </c:pt>
                <c:pt idx="25">
                  <c:v>602.84199999999998</c:v>
                </c:pt>
                <c:pt idx="26">
                  <c:v>598.16200000000003</c:v>
                </c:pt>
                <c:pt idx="27">
                  <c:v>598.66800000000001</c:v>
                </c:pt>
                <c:pt idx="28">
                  <c:v>600.505</c:v>
                </c:pt>
                <c:pt idx="29">
                  <c:v>602.49300000000005</c:v>
                </c:pt>
                <c:pt idx="30">
                  <c:v>604.66200000000003</c:v>
                </c:pt>
                <c:pt idx="31">
                  <c:v>611.74900000000002</c:v>
                </c:pt>
                <c:pt idx="32">
                  <c:v>622.88400000000001</c:v>
                </c:pt>
                <c:pt idx="33">
                  <c:v>641.59799999999996</c:v>
                </c:pt>
                <c:pt idx="34">
                  <c:v>647.00800000000004</c:v>
                </c:pt>
                <c:pt idx="35">
                  <c:v>648.20500000000004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 3.1.2'!$L$7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3.1.2'!$M$4:$AV$4</c:f>
              <c:numCache>
                <c:formatCode>yyyy</c:formatCode>
                <c:ptCount val="3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</c:numCache>
            </c:numRef>
          </c:cat>
          <c:val>
            <c:numRef>
              <c:f>'Fig 3.1.2'!$M$7:$AV$7</c:f>
              <c:numCache>
                <c:formatCode>_-* #,##0_-;\-* #,##0_-;_-* "-"??_-;_-@_-</c:formatCode>
                <c:ptCount val="36"/>
                <c:pt idx="10">
                  <c:v>880.03399999999999</c:v>
                </c:pt>
                <c:pt idx="11">
                  <c:v>924.4</c:v>
                </c:pt>
                <c:pt idx="12">
                  <c:v>854.98400000000004</c:v>
                </c:pt>
                <c:pt idx="13">
                  <c:v>835.61599999999999</c:v>
                </c:pt>
                <c:pt idx="14">
                  <c:v>816.26700000000005</c:v>
                </c:pt>
                <c:pt idx="15">
                  <c:v>803.83299999999997</c:v>
                </c:pt>
                <c:pt idx="16">
                  <c:v>788.33399999999995</c:v>
                </c:pt>
                <c:pt idx="17">
                  <c:v>778.48900000000003</c:v>
                </c:pt>
                <c:pt idx="18">
                  <c:v>755.82500000000005</c:v>
                </c:pt>
                <c:pt idx="19">
                  <c:v>735.84199999999998</c:v>
                </c:pt>
                <c:pt idx="20">
                  <c:v>715.346</c:v>
                </c:pt>
                <c:pt idx="21">
                  <c:v>708.13699999999994</c:v>
                </c:pt>
                <c:pt idx="22">
                  <c:v>687.79399999999998</c:v>
                </c:pt>
                <c:pt idx="23">
                  <c:v>673.89300000000003</c:v>
                </c:pt>
                <c:pt idx="24">
                  <c:v>647.71299999999997</c:v>
                </c:pt>
                <c:pt idx="25">
                  <c:v>633.26599999999996</c:v>
                </c:pt>
                <c:pt idx="26">
                  <c:v>619.79899999999998</c:v>
                </c:pt>
                <c:pt idx="27">
                  <c:v>612.95100000000002</c:v>
                </c:pt>
                <c:pt idx="28">
                  <c:v>605.85400000000004</c:v>
                </c:pt>
                <c:pt idx="29">
                  <c:v>602.00800000000004</c:v>
                </c:pt>
                <c:pt idx="30">
                  <c:v>597.17100000000005</c:v>
                </c:pt>
                <c:pt idx="31">
                  <c:v>592.26400000000001</c:v>
                </c:pt>
                <c:pt idx="32">
                  <c:v>591.91399999999999</c:v>
                </c:pt>
                <c:pt idx="33">
                  <c:v>591.41800000000001</c:v>
                </c:pt>
                <c:pt idx="34">
                  <c:v>590.27599999999995</c:v>
                </c:pt>
                <c:pt idx="35">
                  <c:v>588.798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 3.1.2'!$L$8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3.1.2'!$M$4:$AV$4</c:f>
              <c:numCache>
                <c:formatCode>yyyy</c:formatCode>
                <c:ptCount val="3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</c:numCache>
            </c:numRef>
          </c:cat>
          <c:val>
            <c:numRef>
              <c:f>'Fig 3.1.2'!$M$8:$AV$8</c:f>
              <c:numCache>
                <c:formatCode>_-* #,##0_-;\-* #,##0_-;_-* "-"??_-;_-@_-</c:formatCode>
                <c:ptCount val="36"/>
                <c:pt idx="10">
                  <c:v>880.03399999999999</c:v>
                </c:pt>
                <c:pt idx="11">
                  <c:v>933.06700000000001</c:v>
                </c:pt>
                <c:pt idx="12">
                  <c:v>880.274</c:v>
                </c:pt>
                <c:pt idx="13">
                  <c:v>859.10699999999997</c:v>
                </c:pt>
                <c:pt idx="14">
                  <c:v>842.37400000000002</c:v>
                </c:pt>
                <c:pt idx="15">
                  <c:v>848.41600000000005</c:v>
                </c:pt>
                <c:pt idx="16">
                  <c:v>840.75300000000004</c:v>
                </c:pt>
                <c:pt idx="17">
                  <c:v>833.66600000000005</c:v>
                </c:pt>
                <c:pt idx="18">
                  <c:v>833.68100000000004</c:v>
                </c:pt>
                <c:pt idx="19">
                  <c:v>828.33</c:v>
                </c:pt>
                <c:pt idx="20">
                  <c:v>837.529</c:v>
                </c:pt>
                <c:pt idx="21">
                  <c:v>822.96900000000005</c:v>
                </c:pt>
                <c:pt idx="22">
                  <c:v>804.37900000000002</c:v>
                </c:pt>
                <c:pt idx="23">
                  <c:v>791.096</c:v>
                </c:pt>
                <c:pt idx="24">
                  <c:v>794.16399999999999</c:v>
                </c:pt>
                <c:pt idx="25">
                  <c:v>808.476</c:v>
                </c:pt>
                <c:pt idx="26">
                  <c:v>812.85400000000004</c:v>
                </c:pt>
                <c:pt idx="27">
                  <c:v>807.02200000000005</c:v>
                </c:pt>
                <c:pt idx="28">
                  <c:v>806.61</c:v>
                </c:pt>
                <c:pt idx="29">
                  <c:v>811.51300000000003</c:v>
                </c:pt>
                <c:pt idx="30">
                  <c:v>812.31899999999996</c:v>
                </c:pt>
                <c:pt idx="31">
                  <c:v>808.72699999999998</c:v>
                </c:pt>
                <c:pt idx="32">
                  <c:v>808.58399999999995</c:v>
                </c:pt>
                <c:pt idx="33">
                  <c:v>808.75099999999998</c:v>
                </c:pt>
                <c:pt idx="34">
                  <c:v>809.83600000000001</c:v>
                </c:pt>
                <c:pt idx="35">
                  <c:v>808.57399999999996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 3.1.2'!$L$9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 3.1.2'!$M$4:$AV$4</c:f>
              <c:numCache>
                <c:formatCode>yyyy</c:formatCode>
                <c:ptCount val="3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</c:numCache>
            </c:numRef>
          </c:cat>
          <c:val>
            <c:numRef>
              <c:f>'Fig 3.1.2'!$M$9:$AV$9</c:f>
              <c:numCache>
                <c:formatCode>_-* #,##0_-;\-* #,##0_-;_-* "-"??_-;_-@_-</c:formatCode>
                <c:ptCount val="36"/>
                <c:pt idx="10">
                  <c:v>880.03399999999999</c:v>
                </c:pt>
                <c:pt idx="11">
                  <c:v>943.71</c:v>
                </c:pt>
                <c:pt idx="12">
                  <c:v>909.83900000000006</c:v>
                </c:pt>
                <c:pt idx="13">
                  <c:v>891.91099999999994</c:v>
                </c:pt>
                <c:pt idx="14">
                  <c:v>861.75699999999995</c:v>
                </c:pt>
                <c:pt idx="15">
                  <c:v>825.24199999999996</c:v>
                </c:pt>
                <c:pt idx="16">
                  <c:v>788.85199999999998</c:v>
                </c:pt>
                <c:pt idx="17">
                  <c:v>774.71699999999998</c:v>
                </c:pt>
                <c:pt idx="18">
                  <c:v>779.27700000000004</c:v>
                </c:pt>
                <c:pt idx="19">
                  <c:v>788.37699999999995</c:v>
                </c:pt>
                <c:pt idx="20">
                  <c:v>780.28700000000003</c:v>
                </c:pt>
                <c:pt idx="21">
                  <c:v>759.41499999999996</c:v>
                </c:pt>
                <c:pt idx="22">
                  <c:v>755.202</c:v>
                </c:pt>
                <c:pt idx="23">
                  <c:v>754.34</c:v>
                </c:pt>
                <c:pt idx="24">
                  <c:v>748.14200000000005</c:v>
                </c:pt>
                <c:pt idx="25">
                  <c:v>745.62400000000002</c:v>
                </c:pt>
                <c:pt idx="26">
                  <c:v>746.4</c:v>
                </c:pt>
                <c:pt idx="27">
                  <c:v>735.36199999999997</c:v>
                </c:pt>
                <c:pt idx="28">
                  <c:v>734.66499999999996</c:v>
                </c:pt>
                <c:pt idx="29">
                  <c:v>737.33500000000004</c:v>
                </c:pt>
                <c:pt idx="30">
                  <c:v>727.66399999999999</c:v>
                </c:pt>
                <c:pt idx="31">
                  <c:v>718.93299999999999</c:v>
                </c:pt>
                <c:pt idx="32">
                  <c:v>715.69899999999996</c:v>
                </c:pt>
                <c:pt idx="33">
                  <c:v>707.97799999999995</c:v>
                </c:pt>
                <c:pt idx="34">
                  <c:v>703.428</c:v>
                </c:pt>
                <c:pt idx="35">
                  <c:v>700.05899999999997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471040"/>
        <c:axId val="172472576"/>
      </c:lineChart>
      <c:dateAx>
        <c:axId val="172471040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2472576"/>
        <c:crosses val="autoZero"/>
        <c:auto val="1"/>
        <c:lblOffset val="100"/>
        <c:baseTimeUnit val="years"/>
        <c:majorUnit val="5"/>
        <c:minorUnit val="1"/>
      </c:dateAx>
      <c:valAx>
        <c:axId val="172472576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6.1151210265383482E-3"/>
              <c:y val="0.3550363377873220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72471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'PS5'!$R$89</c:f>
              <c:strCache>
                <c:ptCount val="1"/>
                <c:pt idx="0">
                  <c:v>PV</c:v>
                </c:pt>
              </c:strCache>
            </c:strRef>
          </c:tx>
          <c:cat>
            <c:numRef>
              <c:f>'PS5'!$S$88:$AR$88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'PS5'!$S$89:$AR$89</c:f>
              <c:numCache>
                <c:formatCode>_-* #,##0_-;\-* #,##0_-;_-* "-"??_-;_-@_-</c:formatCode>
                <c:ptCount val="26"/>
                <c:pt idx="0">
                  <c:v>2856.6560100013085</c:v>
                </c:pt>
                <c:pt idx="1">
                  <c:v>2948.1160124053476</c:v>
                </c:pt>
                <c:pt idx="2">
                  <c:v>3109.6833391404748</c:v>
                </c:pt>
                <c:pt idx="3">
                  <c:v>3242.299621956327</c:v>
                </c:pt>
                <c:pt idx="4">
                  <c:v>3391.0726374456917</c:v>
                </c:pt>
                <c:pt idx="5">
                  <c:v>3526.5840246534708</c:v>
                </c:pt>
                <c:pt idx="6">
                  <c:v>3647.2181103123144</c:v>
                </c:pt>
                <c:pt idx="7">
                  <c:v>3754.3010572503786</c:v>
                </c:pt>
                <c:pt idx="8">
                  <c:v>3849.3205956225597</c:v>
                </c:pt>
                <c:pt idx="9">
                  <c:v>3933.6318393009337</c:v>
                </c:pt>
                <c:pt idx="10">
                  <c:v>4008.4411291420897</c:v>
                </c:pt>
                <c:pt idx="11">
                  <c:v>4074.8192946154086</c:v>
                </c:pt>
                <c:pt idx="12">
                  <c:v>4143.685008035809</c:v>
                </c:pt>
                <c:pt idx="13">
                  <c:v>4227.6551135458785</c:v>
                </c:pt>
                <c:pt idx="14">
                  <c:v>4339.2395559842835</c:v>
                </c:pt>
                <c:pt idx="15">
                  <c:v>4490.0525272407449</c:v>
                </c:pt>
                <c:pt idx="16">
                  <c:v>4652.974401508076</c:v>
                </c:pt>
                <c:pt idx="17">
                  <c:v>4814.2125242642032</c:v>
                </c:pt>
                <c:pt idx="18">
                  <c:v>4969.105023183808</c:v>
                </c:pt>
                <c:pt idx="19">
                  <c:v>5115.2440993308755</c:v>
                </c:pt>
                <c:pt idx="20">
                  <c:v>5260.3534244718949</c:v>
                </c:pt>
                <c:pt idx="21">
                  <c:v>5396.1935629958471</c:v>
                </c:pt>
                <c:pt idx="22">
                  <c:v>5521.342323974226</c:v>
                </c:pt>
                <c:pt idx="23">
                  <c:v>5633.5018817530799</c:v>
                </c:pt>
                <c:pt idx="24">
                  <c:v>5733.641089994263</c:v>
                </c:pt>
                <c:pt idx="25">
                  <c:v>5822.9754366864654</c:v>
                </c:pt>
              </c:numCache>
            </c:numRef>
          </c:val>
        </c:ser>
        <c:ser>
          <c:idx val="3"/>
          <c:order val="1"/>
          <c:tx>
            <c:strRef>
              <c:f>'PS5'!$R$90</c:f>
              <c:strCache>
                <c:ptCount val="1"/>
                <c:pt idx="0">
                  <c:v>mCHP</c:v>
                </c:pt>
              </c:strCache>
            </c:strRef>
          </c:tx>
          <c:cat>
            <c:numRef>
              <c:f>'PS5'!$S$88:$AR$88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'PS5'!$S$90:$AR$90</c:f>
              <c:numCache>
                <c:formatCode>_-* #,##0_-;\-* #,##0_-;_-* "-"??_-;_-@_-</c:formatCode>
                <c:ptCount val="26"/>
                <c:pt idx="0">
                  <c:v>1.2</c:v>
                </c:pt>
                <c:pt idx="1">
                  <c:v>1.1068919861948163</c:v>
                </c:pt>
                <c:pt idx="2">
                  <c:v>1.0211545135218751</c:v>
                </c:pt>
                <c:pt idx="3">
                  <c:v>0.94301128048706961</c:v>
                </c:pt>
                <c:pt idx="4">
                  <c:v>0.87101294508189264</c:v>
                </c:pt>
                <c:pt idx="5">
                  <c:v>0.80587371025222321</c:v>
                </c:pt>
                <c:pt idx="6">
                  <c:v>0.74586563408461193</c:v>
                </c:pt>
                <c:pt idx="7">
                  <c:v>0.69086808790520393</c:v>
                </c:pt>
                <c:pt idx="8">
                  <c:v>0.64058639566210851</c:v>
                </c:pt>
                <c:pt idx="9">
                  <c:v>0.59436236366902262</c:v>
                </c:pt>
                <c:pt idx="10">
                  <c:v>0.55159807158485752</c:v>
                </c:pt>
                <c:pt idx="11">
                  <c:v>0.51228740912995208</c:v>
                </c:pt>
                <c:pt idx="12">
                  <c:v>0.47677091543663586</c:v>
                </c:pt>
                <c:pt idx="13">
                  <c:v>0.44428137970888232</c:v>
                </c:pt>
                <c:pt idx="14">
                  <c:v>0.41419735911742744</c:v>
                </c:pt>
                <c:pt idx="15">
                  <c:v>0.3869940672629949</c:v>
                </c:pt>
                <c:pt idx="16">
                  <c:v>0.36215297487499204</c:v>
                </c:pt>
                <c:pt idx="17">
                  <c:v>0.33980061579036119</c:v>
                </c:pt>
                <c:pt idx="18">
                  <c:v>0.32109674306288077</c:v>
                </c:pt>
                <c:pt idx="19">
                  <c:v>0.30411496739344507</c:v>
                </c:pt>
                <c:pt idx="20">
                  <c:v>0.28845830030200259</c:v>
                </c:pt>
                <c:pt idx="21">
                  <c:v>0.27406850741907068</c:v>
                </c:pt>
                <c:pt idx="22">
                  <c:v>0.26093957545180613</c:v>
                </c:pt>
                <c:pt idx="23">
                  <c:v>0.24843956964692443</c:v>
                </c:pt>
                <c:pt idx="24">
                  <c:v>0.23653836203067141</c:v>
                </c:pt>
                <c:pt idx="25">
                  <c:v>0.22520726787471157</c:v>
                </c:pt>
              </c:numCache>
            </c:numRef>
          </c:val>
        </c:ser>
        <c:ser>
          <c:idx val="4"/>
          <c:order val="2"/>
          <c:tx>
            <c:strRef>
              <c:f>'PS5'!$R$91</c:f>
              <c:strCache>
                <c:ptCount val="1"/>
                <c:pt idx="0">
                  <c:v>Fuel Cell</c:v>
                </c:pt>
              </c:strCache>
            </c:strRef>
          </c:tx>
          <c:cat>
            <c:numRef>
              <c:f>'PS5'!$S$88:$AR$88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'PS5'!$S$91:$AR$91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6.2655943654370532E-3</c:v>
                </c:pt>
                <c:pt idx="2">
                  <c:v>1.1597832813968614E-2</c:v>
                </c:pt>
                <c:pt idx="3">
                  <c:v>1.6779994046834879E-2</c:v>
                </c:pt>
                <c:pt idx="4">
                  <c:v>2.1152508362725017E-2</c:v>
                </c:pt>
                <c:pt idx="5">
                  <c:v>2.5793940378754841E-2</c:v>
                </c:pt>
                <c:pt idx="6">
                  <c:v>2.9728817554986076E-2</c:v>
                </c:pt>
                <c:pt idx="7">
                  <c:v>3.5812141524688756E-2</c:v>
                </c:pt>
                <c:pt idx="8">
                  <c:v>4.152696788382923E-2</c:v>
                </c:pt>
                <c:pt idx="9">
                  <c:v>4.6472858269809778E-2</c:v>
                </c:pt>
                <c:pt idx="10">
                  <c:v>5.0455189022671661E-2</c:v>
                </c:pt>
                <c:pt idx="11">
                  <c:v>5.3620033890099672E-2</c:v>
                </c:pt>
                <c:pt idx="12">
                  <c:v>5.7072276560099694E-2</c:v>
                </c:pt>
                <c:pt idx="13">
                  <c:v>6.284053191414557E-2</c:v>
                </c:pt>
                <c:pt idx="14">
                  <c:v>6.7734693220951353E-2</c:v>
                </c:pt>
                <c:pt idx="15">
                  <c:v>7.2516654311716167E-2</c:v>
                </c:pt>
                <c:pt idx="16">
                  <c:v>7.6923964102042802E-2</c:v>
                </c:pt>
                <c:pt idx="17">
                  <c:v>8.0632980490838405E-2</c:v>
                </c:pt>
                <c:pt idx="18">
                  <c:v>8.5053664554429198E-2</c:v>
                </c:pt>
                <c:pt idx="19">
                  <c:v>9.2104103229930803E-2</c:v>
                </c:pt>
                <c:pt idx="20">
                  <c:v>9.9118705507634117E-2</c:v>
                </c:pt>
                <c:pt idx="21">
                  <c:v>0.1055297615687546</c:v>
                </c:pt>
                <c:pt idx="22">
                  <c:v>0.11122484100182933</c:v>
                </c:pt>
                <c:pt idx="23">
                  <c:v>0.11722726434686676</c:v>
                </c:pt>
                <c:pt idx="24">
                  <c:v>0.12355361790109602</c:v>
                </c:pt>
                <c:pt idx="25">
                  <c:v>0.13022138306734313</c:v>
                </c:pt>
              </c:numCache>
            </c:numRef>
          </c:val>
        </c:ser>
        <c:ser>
          <c:idx val="5"/>
          <c:order val="3"/>
          <c:tx>
            <c:strRef>
              <c:f>'PS5'!$R$92</c:f>
              <c:strCache>
                <c:ptCount val="1"/>
                <c:pt idx="0">
                  <c:v>Anaerobic Digestion</c:v>
                </c:pt>
              </c:strCache>
            </c:strRef>
          </c:tx>
          <c:cat>
            <c:numRef>
              <c:f>'PS5'!$S$88:$AR$88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'PS5'!$S$92:$AR$92</c:f>
              <c:numCache>
                <c:formatCode>_-* #,##0_-;\-* #,##0_-;_-* "-"??_-;_-@_-</c:formatCode>
                <c:ptCount val="26"/>
                <c:pt idx="0">
                  <c:v>70.955420000000004</c:v>
                </c:pt>
                <c:pt idx="1">
                  <c:v>82.728763985819342</c:v>
                </c:pt>
                <c:pt idx="2">
                  <c:v>91.00453597872901</c:v>
                </c:pt>
                <c:pt idx="3">
                  <c:v>97.625153573056735</c:v>
                </c:pt>
                <c:pt idx="4">
                  <c:v>102.92164764851893</c:v>
                </c:pt>
                <c:pt idx="5">
                  <c:v>107.15884290888867</c:v>
                </c:pt>
                <c:pt idx="6">
                  <c:v>110.54859911718447</c:v>
                </c:pt>
                <c:pt idx="7">
                  <c:v>113.2604040838211</c:v>
                </c:pt>
                <c:pt idx="8">
                  <c:v>115.42984805713041</c:v>
                </c:pt>
                <c:pt idx="9">
                  <c:v>117.38234763310879</c:v>
                </c:pt>
                <c:pt idx="10">
                  <c:v>119.13959725148933</c:v>
                </c:pt>
                <c:pt idx="11">
                  <c:v>120.72112190803182</c:v>
                </c:pt>
                <c:pt idx="12">
                  <c:v>122.14449409892006</c:v>
                </c:pt>
                <c:pt idx="13">
                  <c:v>123.42552907071948</c:v>
                </c:pt>
                <c:pt idx="14">
                  <c:v>124.70656404251889</c:v>
                </c:pt>
                <c:pt idx="15">
                  <c:v>125.98759901431831</c:v>
                </c:pt>
                <c:pt idx="16">
                  <c:v>127.26863398611772</c:v>
                </c:pt>
                <c:pt idx="17">
                  <c:v>128.54966895791713</c:v>
                </c:pt>
                <c:pt idx="18">
                  <c:v>129.83070392971655</c:v>
                </c:pt>
                <c:pt idx="19">
                  <c:v>131.11173890151596</c:v>
                </c:pt>
                <c:pt idx="20">
                  <c:v>132.39277387331538</c:v>
                </c:pt>
                <c:pt idx="21">
                  <c:v>133.67380884511479</c:v>
                </c:pt>
                <c:pt idx="22">
                  <c:v>134.95484381691421</c:v>
                </c:pt>
                <c:pt idx="23">
                  <c:v>136.23587878871362</c:v>
                </c:pt>
                <c:pt idx="24">
                  <c:v>137.51691376051303</c:v>
                </c:pt>
                <c:pt idx="25">
                  <c:v>138.79794873231245</c:v>
                </c:pt>
              </c:numCache>
            </c:numRef>
          </c:val>
        </c:ser>
        <c:ser>
          <c:idx val="6"/>
          <c:order val="4"/>
          <c:tx>
            <c:strRef>
              <c:f>'PS5'!$R$93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'PS5'!$S$88:$AR$88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'PS5'!$S$93:$AR$93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1.1048006390971491E-3</c:v>
                </c:pt>
                <c:pt idx="3">
                  <c:v>7.1725721120902333E-3</c:v>
                </c:pt>
                <c:pt idx="4">
                  <c:v>2.9685310978655514E-2</c:v>
                </c:pt>
                <c:pt idx="5">
                  <c:v>8.0093961166956773E-2</c:v>
                </c:pt>
                <c:pt idx="6">
                  <c:v>0.17315200130501998</c:v>
                </c:pt>
                <c:pt idx="7">
                  <c:v>0.32616243941267942</c:v>
                </c:pt>
                <c:pt idx="8">
                  <c:v>0.55797710796302047</c:v>
                </c:pt>
                <c:pt idx="9">
                  <c:v>0.88804597715697031</c:v>
                </c:pt>
                <c:pt idx="10">
                  <c:v>1.3355476714310519</c:v>
                </c:pt>
                <c:pt idx="11">
                  <c:v>1.8522710649393057</c:v>
                </c:pt>
                <c:pt idx="12">
                  <c:v>2.5325979632431905</c:v>
                </c:pt>
                <c:pt idx="13">
                  <c:v>3.5637214809537801</c:v>
                </c:pt>
                <c:pt idx="14">
                  <c:v>5.2374881175298542</c:v>
                </c:pt>
                <c:pt idx="15">
                  <c:v>8.1148055997980961</c:v>
                </c:pt>
                <c:pt idx="16">
                  <c:v>11.86799024580484</c:v>
                </c:pt>
                <c:pt idx="17">
                  <c:v>16.19960918480762</c:v>
                </c:pt>
                <c:pt idx="18">
                  <c:v>20.931815034107586</c:v>
                </c:pt>
                <c:pt idx="19">
                  <c:v>25.912710857245937</c:v>
                </c:pt>
                <c:pt idx="20">
                  <c:v>31.34590226305831</c:v>
                </c:pt>
                <c:pt idx="21">
                  <c:v>36.861577188645015</c:v>
                </c:pt>
                <c:pt idx="22">
                  <c:v>42.310027871943738</c:v>
                </c:pt>
                <c:pt idx="23">
                  <c:v>47.490016535006426</c:v>
                </c:pt>
                <c:pt idx="24">
                  <c:v>52.341787671099809</c:v>
                </c:pt>
                <c:pt idx="25">
                  <c:v>56.808505005709932</c:v>
                </c:pt>
              </c:numCache>
            </c:numRef>
          </c:val>
        </c:ser>
        <c:ser>
          <c:idx val="7"/>
          <c:order val="5"/>
          <c:tx>
            <c:strRef>
              <c:f>'PS5'!$R$94</c:f>
              <c:strCache>
                <c:ptCount val="1"/>
                <c:pt idx="0">
                  <c:v>Wind</c:v>
                </c:pt>
              </c:strCache>
            </c:strRef>
          </c:tx>
          <c:cat>
            <c:numRef>
              <c:f>'PS5'!$S$88:$AR$88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'PS5'!$S$94:$AR$94</c:f>
              <c:numCache>
                <c:formatCode>_-* #,##0_-;\-* #,##0_-;_-* "-"??_-;_-@_-</c:formatCode>
                <c:ptCount val="26"/>
                <c:pt idx="0">
                  <c:v>352.49759000000063</c:v>
                </c:pt>
                <c:pt idx="1">
                  <c:v>368.96153647025119</c:v>
                </c:pt>
                <c:pt idx="2">
                  <c:v>385.42548294050181</c:v>
                </c:pt>
                <c:pt idx="3">
                  <c:v>413.96352782566282</c:v>
                </c:pt>
                <c:pt idx="4">
                  <c:v>439.64776822230772</c:v>
                </c:pt>
                <c:pt idx="5">
                  <c:v>464.04779659912037</c:v>
                </c:pt>
                <c:pt idx="6">
                  <c:v>487.22782355709239</c:v>
                </c:pt>
                <c:pt idx="7">
                  <c:v>509.24884916716582</c:v>
                </c:pt>
                <c:pt idx="8">
                  <c:v>530.16882349673563</c:v>
                </c:pt>
                <c:pt idx="9">
                  <c:v>550.04279910982689</c:v>
                </c:pt>
                <c:pt idx="10">
                  <c:v>569.51929521065631</c:v>
                </c:pt>
                <c:pt idx="11">
                  <c:v>588.60626138946918</c:v>
                </c:pt>
                <c:pt idx="12">
                  <c:v>607.31148824470574</c:v>
                </c:pt>
                <c:pt idx="13">
                  <c:v>625.6426105628376</c:v>
                </c:pt>
                <c:pt idx="14">
                  <c:v>643.60711043460685</c:v>
                </c:pt>
                <c:pt idx="15">
                  <c:v>661.5716103063761</c:v>
                </c:pt>
                <c:pt idx="16">
                  <c:v>679.53611017814535</c:v>
                </c:pt>
                <c:pt idx="17">
                  <c:v>697.5006100499146</c:v>
                </c:pt>
                <c:pt idx="18">
                  <c:v>715.46510992168385</c:v>
                </c:pt>
                <c:pt idx="19">
                  <c:v>733.4296097934531</c:v>
                </c:pt>
                <c:pt idx="20">
                  <c:v>751.39410966522235</c:v>
                </c:pt>
                <c:pt idx="21">
                  <c:v>769.35860953699159</c:v>
                </c:pt>
                <c:pt idx="22">
                  <c:v>787.32310940876084</c:v>
                </c:pt>
                <c:pt idx="23">
                  <c:v>805.28760928053009</c:v>
                </c:pt>
                <c:pt idx="24">
                  <c:v>823.25210915229934</c:v>
                </c:pt>
                <c:pt idx="25">
                  <c:v>841.21660902406859</c:v>
                </c:pt>
              </c:numCache>
            </c:numRef>
          </c:val>
        </c:ser>
        <c:ser>
          <c:idx val="8"/>
          <c:order val="6"/>
          <c:tx>
            <c:strRef>
              <c:f>'PS5'!$R$95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'PS5'!$S$88:$AR$88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'PS5'!$S$95:$AR$95</c:f>
              <c:numCache>
                <c:formatCode>_-* #,##0_-;\-* #,##0_-;_-* "-"??_-;_-@_-</c:formatCode>
                <c:ptCount val="26"/>
                <c:pt idx="0">
                  <c:v>60.927250000000022</c:v>
                </c:pt>
                <c:pt idx="1">
                  <c:v>61.516300000000022</c:v>
                </c:pt>
                <c:pt idx="2">
                  <c:v>62.099459500000023</c:v>
                </c:pt>
                <c:pt idx="3">
                  <c:v>62.67678740500002</c:v>
                </c:pt>
                <c:pt idx="4">
                  <c:v>63.24834203095002</c:v>
                </c:pt>
                <c:pt idx="5">
                  <c:v>63.814181110640519</c:v>
                </c:pt>
                <c:pt idx="6">
                  <c:v>64.374361799534114</c:v>
                </c:pt>
                <c:pt idx="7">
                  <c:v>64.928940681538776</c:v>
                </c:pt>
                <c:pt idx="8">
                  <c:v>65.477973774723395</c:v>
                </c:pt>
                <c:pt idx="9">
                  <c:v>66.021516536976165</c:v>
                </c:pt>
                <c:pt idx="10">
                  <c:v>66.559623871606405</c:v>
                </c:pt>
                <c:pt idx="11">
                  <c:v>67.092350132890346</c:v>
                </c:pt>
                <c:pt idx="12">
                  <c:v>67.619749131561449</c:v>
                </c:pt>
                <c:pt idx="13">
                  <c:v>68.141874140245832</c:v>
                </c:pt>
                <c:pt idx="14">
                  <c:v>68.658777898843368</c:v>
                </c:pt>
                <c:pt idx="15">
                  <c:v>69.170512619854932</c:v>
                </c:pt>
                <c:pt idx="16">
                  <c:v>69.677129993656379</c:v>
                </c:pt>
                <c:pt idx="17">
                  <c:v>70.178681193719811</c:v>
                </c:pt>
                <c:pt idx="18">
                  <c:v>70.675216881782617</c:v>
                </c:pt>
                <c:pt idx="19">
                  <c:v>71.166787212964792</c:v>
                </c:pt>
                <c:pt idx="20">
                  <c:v>71.653441840835143</c:v>
                </c:pt>
                <c:pt idx="21">
                  <c:v>72.135229922426788</c:v>
                </c:pt>
                <c:pt idx="22">
                  <c:v>72.612200123202527</c:v>
                </c:pt>
                <c:pt idx="23">
                  <c:v>73.084400621970502</c:v>
                </c:pt>
                <c:pt idx="24">
                  <c:v>73.551879115750793</c:v>
                </c:pt>
                <c:pt idx="25">
                  <c:v>74.01468282459328</c:v>
                </c:pt>
              </c:numCache>
            </c:numRef>
          </c:val>
        </c:ser>
        <c:ser>
          <c:idx val="9"/>
          <c:order val="7"/>
          <c:tx>
            <c:strRef>
              <c:f>'PS5'!$R$96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'PS5'!$S$88:$AR$88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'PS5'!$S$96:$AR$96</c:f>
              <c:numCache>
                <c:formatCode>_-* #,##0_-;\-* #,##0_-;_-* "-"??_-;_-@_-</c:formatCode>
                <c:ptCount val="26"/>
                <c:pt idx="0">
                  <c:v>465</c:v>
                </c:pt>
                <c:pt idx="1">
                  <c:v>541.33581591802056</c:v>
                </c:pt>
                <c:pt idx="2">
                  <c:v>552.53888280786339</c:v>
                </c:pt>
                <c:pt idx="3">
                  <c:v>558.52300760614446</c:v>
                </c:pt>
                <c:pt idx="4">
                  <c:v>571.23095895042138</c:v>
                </c:pt>
                <c:pt idx="5">
                  <c:v>587.89555963829957</c:v>
                </c:pt>
                <c:pt idx="6">
                  <c:v>604.40755404784113</c:v>
                </c:pt>
                <c:pt idx="7">
                  <c:v>624.63824774688783</c:v>
                </c:pt>
                <c:pt idx="8">
                  <c:v>642.07347363225722</c:v>
                </c:pt>
                <c:pt idx="9">
                  <c:v>659.19661440043785</c:v>
                </c:pt>
                <c:pt idx="10">
                  <c:v>684.88315613035593</c:v>
                </c:pt>
                <c:pt idx="11">
                  <c:v>706.72876839920104</c:v>
                </c:pt>
                <c:pt idx="12">
                  <c:v>720.85611375491612</c:v>
                </c:pt>
                <c:pt idx="13">
                  <c:v>737.95053533231646</c:v>
                </c:pt>
                <c:pt idx="14">
                  <c:v>758.954647826018</c:v>
                </c:pt>
                <c:pt idx="15">
                  <c:v>775.12909997312113</c:v>
                </c:pt>
                <c:pt idx="16">
                  <c:v>785.19055092948838</c:v>
                </c:pt>
                <c:pt idx="17">
                  <c:v>796.26011881981822</c:v>
                </c:pt>
                <c:pt idx="18">
                  <c:v>813.9485408319008</c:v>
                </c:pt>
                <c:pt idx="19">
                  <c:v>828.94554931014068</c:v>
                </c:pt>
                <c:pt idx="20">
                  <c:v>844.55587102952927</c:v>
                </c:pt>
                <c:pt idx="21">
                  <c:v>853.59801559272864</c:v>
                </c:pt>
                <c:pt idx="22">
                  <c:v>862.44741740679478</c:v>
                </c:pt>
                <c:pt idx="23">
                  <c:v>870.88415428781082</c:v>
                </c:pt>
                <c:pt idx="24">
                  <c:v>879.35049919682865</c:v>
                </c:pt>
                <c:pt idx="25">
                  <c:v>886.31480002675562</c:v>
                </c:pt>
              </c:numCache>
            </c:numRef>
          </c:val>
        </c:ser>
        <c:ser>
          <c:idx val="10"/>
          <c:order val="8"/>
          <c:tx>
            <c:strRef>
              <c:f>'PS5'!$R$97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'PS5'!$S$88:$AR$88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'PS5'!$S$97:$AR$97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808064"/>
        <c:axId val="190809600"/>
      </c:areaChart>
      <c:catAx>
        <c:axId val="1908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809600"/>
        <c:crosses val="autoZero"/>
        <c:auto val="1"/>
        <c:lblAlgn val="ctr"/>
        <c:lblOffset val="100"/>
        <c:tickLblSkip val="5"/>
        <c:noMultiLvlLbl val="0"/>
      </c:catAx>
      <c:valAx>
        <c:axId val="190809600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080806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'PS6'!$Q$7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'PS6'!$S$7:$AR$7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2666.7478819996982</c:v>
                </c:pt>
                <c:pt idx="2">
                  <c:v>2705.8967085516024</c:v>
                </c:pt>
                <c:pt idx="3">
                  <c:v>2699.8852623682869</c:v>
                </c:pt>
                <c:pt idx="4">
                  <c:v>2702.9305192638803</c:v>
                </c:pt>
                <c:pt idx="5">
                  <c:v>2822.3463144922098</c:v>
                </c:pt>
                <c:pt idx="6">
                  <c:v>2855.0166472555911</c:v>
                </c:pt>
                <c:pt idx="7">
                  <c:v>2853.2833662867711</c:v>
                </c:pt>
                <c:pt idx="8">
                  <c:v>2853.248836526081</c:v>
                </c:pt>
                <c:pt idx="9">
                  <c:v>2889.5643102811782</c:v>
                </c:pt>
                <c:pt idx="10">
                  <c:v>2908.2170671338881</c:v>
                </c:pt>
                <c:pt idx="11">
                  <c:v>2944.0015849351257</c:v>
                </c:pt>
                <c:pt idx="12">
                  <c:v>2961.382047301192</c:v>
                </c:pt>
                <c:pt idx="13">
                  <c:v>3035.4966573016386</c:v>
                </c:pt>
                <c:pt idx="14">
                  <c:v>3046.0244720815422</c:v>
                </c:pt>
                <c:pt idx="15">
                  <c:v>3185.2259398746405</c:v>
                </c:pt>
                <c:pt idx="16">
                  <c:v>3197.3732440107042</c:v>
                </c:pt>
                <c:pt idx="17">
                  <c:v>3209.9403450372643</c:v>
                </c:pt>
                <c:pt idx="18">
                  <c:v>3222.7281887821982</c:v>
                </c:pt>
                <c:pt idx="19">
                  <c:v>3235.5785633894761</c:v>
                </c:pt>
                <c:pt idx="20">
                  <c:v>3248.5747832741931</c:v>
                </c:pt>
                <c:pt idx="21">
                  <c:v>3261.4669878129398</c:v>
                </c:pt>
                <c:pt idx="22">
                  <c:v>3274.1682854671949</c:v>
                </c:pt>
                <c:pt idx="23">
                  <c:v>3281.7278535889977</c:v>
                </c:pt>
                <c:pt idx="24">
                  <c:v>3289.0069397406642</c:v>
                </c:pt>
                <c:pt idx="25">
                  <c:v>3310.6037582217059</c:v>
                </c:pt>
              </c:numCache>
            </c:numRef>
          </c:val>
        </c:ser>
        <c:ser>
          <c:idx val="1"/>
          <c:order val="1"/>
          <c:tx>
            <c:strRef>
              <c:f>'PS6'!$Q$8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'PS6'!$S$8:$AR$8</c:f>
              <c:numCache>
                <c:formatCode>_-* #,##0_-;\-* #,##0_-;_-* "-"??_-;_-@_-</c:formatCode>
                <c:ptCount val="26"/>
                <c:pt idx="0">
                  <c:v>16426.375431021301</c:v>
                </c:pt>
                <c:pt idx="1">
                  <c:v>16324.132433841898</c:v>
                </c:pt>
                <c:pt idx="2">
                  <c:v>17645.422074348186</c:v>
                </c:pt>
                <c:pt idx="3">
                  <c:v>17575.190624860879</c:v>
                </c:pt>
                <c:pt idx="4">
                  <c:v>17530.888533839785</c:v>
                </c:pt>
                <c:pt idx="5">
                  <c:v>19280.582554379078</c:v>
                </c:pt>
                <c:pt idx="6">
                  <c:v>18938.670223057099</c:v>
                </c:pt>
                <c:pt idx="7">
                  <c:v>18913.45578343152</c:v>
                </c:pt>
                <c:pt idx="8">
                  <c:v>18703.235739197433</c:v>
                </c:pt>
                <c:pt idx="9">
                  <c:v>18601.624301953747</c:v>
                </c:pt>
                <c:pt idx="10">
                  <c:v>18371.014226657699</c:v>
                </c:pt>
                <c:pt idx="11">
                  <c:v>17898.382007211934</c:v>
                </c:pt>
                <c:pt idx="12">
                  <c:v>16499.214726851726</c:v>
                </c:pt>
                <c:pt idx="13">
                  <c:v>16017.727266886519</c:v>
                </c:pt>
                <c:pt idx="14">
                  <c:v>16133.881754736376</c:v>
                </c:pt>
                <c:pt idx="15">
                  <c:v>11808.884667992766</c:v>
                </c:pt>
                <c:pt idx="16">
                  <c:v>11901.322801111251</c:v>
                </c:pt>
                <c:pt idx="17">
                  <c:v>3378.0165860825723</c:v>
                </c:pt>
                <c:pt idx="18">
                  <c:v>3169.1730354835659</c:v>
                </c:pt>
                <c:pt idx="19">
                  <c:v>3169.6482077921505</c:v>
                </c:pt>
                <c:pt idx="20">
                  <c:v>1260.131475808131</c:v>
                </c:pt>
                <c:pt idx="21">
                  <c:v>1256.4135882382586</c:v>
                </c:pt>
                <c:pt idx="22">
                  <c:v>1258.0548344621416</c:v>
                </c:pt>
                <c:pt idx="23">
                  <c:v>1271.9539432976812</c:v>
                </c:pt>
                <c:pt idx="24">
                  <c:v>1268.9032851878678</c:v>
                </c:pt>
                <c:pt idx="25">
                  <c:v>1270.0687666405715</c:v>
                </c:pt>
              </c:numCache>
            </c:numRef>
          </c:val>
        </c:ser>
        <c:ser>
          <c:idx val="2"/>
          <c:order val="2"/>
          <c:tx>
            <c:strRef>
              <c:f>'PS6'!$Q$9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'PS6'!$S$9:$AR$9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'PS6'!$Q$10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'PS6'!$S$10:$AR$10</c:f>
              <c:numCache>
                <c:formatCode>_-* #,##0_-;\-* #,##0_-;_-* "-"??_-;_-@_-</c:formatCode>
                <c:ptCount val="26"/>
                <c:pt idx="0">
                  <c:v>26179.806429905773</c:v>
                </c:pt>
                <c:pt idx="1">
                  <c:v>26692.685064592977</c:v>
                </c:pt>
                <c:pt idx="2">
                  <c:v>27642.241639028063</c:v>
                </c:pt>
                <c:pt idx="3">
                  <c:v>28619.149564269792</c:v>
                </c:pt>
                <c:pt idx="4">
                  <c:v>29041.354518564163</c:v>
                </c:pt>
                <c:pt idx="5">
                  <c:v>29349.664014097863</c:v>
                </c:pt>
                <c:pt idx="6">
                  <c:v>30268.661131358214</c:v>
                </c:pt>
                <c:pt idx="7">
                  <c:v>30978.92260419032</c:v>
                </c:pt>
                <c:pt idx="8">
                  <c:v>31460.084382165638</c:v>
                </c:pt>
                <c:pt idx="9">
                  <c:v>31748.572646666897</c:v>
                </c:pt>
                <c:pt idx="10">
                  <c:v>31951.372821223016</c:v>
                </c:pt>
                <c:pt idx="11">
                  <c:v>32301.175884956185</c:v>
                </c:pt>
                <c:pt idx="12">
                  <c:v>32470.308094792614</c:v>
                </c:pt>
                <c:pt idx="13">
                  <c:v>32791.977107798361</c:v>
                </c:pt>
                <c:pt idx="14">
                  <c:v>32971.69463196976</c:v>
                </c:pt>
                <c:pt idx="15">
                  <c:v>33311.254270989222</c:v>
                </c:pt>
                <c:pt idx="16">
                  <c:v>33435.03504024999</c:v>
                </c:pt>
                <c:pt idx="17">
                  <c:v>33325.262517152063</c:v>
                </c:pt>
                <c:pt idx="18">
                  <c:v>32903.930822122362</c:v>
                </c:pt>
                <c:pt idx="19">
                  <c:v>33208.5664357801</c:v>
                </c:pt>
                <c:pt idx="20">
                  <c:v>33273.586886704914</c:v>
                </c:pt>
                <c:pt idx="21">
                  <c:v>32466.002119679524</c:v>
                </c:pt>
                <c:pt idx="22">
                  <c:v>32555.53848287501</c:v>
                </c:pt>
                <c:pt idx="23">
                  <c:v>32642.027121900392</c:v>
                </c:pt>
                <c:pt idx="24">
                  <c:v>32645.010981290172</c:v>
                </c:pt>
                <c:pt idx="25">
                  <c:v>32703.290677428093</c:v>
                </c:pt>
              </c:numCache>
            </c:numRef>
          </c:val>
        </c:ser>
        <c:ser>
          <c:idx val="4"/>
          <c:order val="4"/>
          <c:tx>
            <c:strRef>
              <c:f>'PS6'!$Q$11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'PS6'!$S$11:$AR$11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107585.80466971768</c:v>
                </c:pt>
                <c:pt idx="2">
                  <c:v>91854.48325691896</c:v>
                </c:pt>
                <c:pt idx="3">
                  <c:v>78874.312335392911</c:v>
                </c:pt>
                <c:pt idx="4">
                  <c:v>74952.713717244551</c:v>
                </c:pt>
                <c:pt idx="5">
                  <c:v>82942.688273204854</c:v>
                </c:pt>
                <c:pt idx="6">
                  <c:v>79877.300547017556</c:v>
                </c:pt>
                <c:pt idx="7">
                  <c:v>77936.305835386753</c:v>
                </c:pt>
                <c:pt idx="8">
                  <c:v>81610.125433904919</c:v>
                </c:pt>
                <c:pt idx="9">
                  <c:v>83535.269520915477</c:v>
                </c:pt>
                <c:pt idx="10">
                  <c:v>91662.287714092308</c:v>
                </c:pt>
                <c:pt idx="11">
                  <c:v>79653.306026267339</c:v>
                </c:pt>
                <c:pt idx="12">
                  <c:v>71468.874317236507</c:v>
                </c:pt>
                <c:pt idx="13">
                  <c:v>67986.901519839754</c:v>
                </c:pt>
                <c:pt idx="14">
                  <c:v>74142.467243368592</c:v>
                </c:pt>
                <c:pt idx="15">
                  <c:v>84131.885076259539</c:v>
                </c:pt>
                <c:pt idx="16">
                  <c:v>85372.949965885913</c:v>
                </c:pt>
                <c:pt idx="17">
                  <c:v>81510.647849296511</c:v>
                </c:pt>
                <c:pt idx="18">
                  <c:v>84273.195003988367</c:v>
                </c:pt>
                <c:pt idx="19">
                  <c:v>91675.417958328529</c:v>
                </c:pt>
                <c:pt idx="20">
                  <c:v>94804.643187840906</c:v>
                </c:pt>
                <c:pt idx="21">
                  <c:v>98842.222796397808</c:v>
                </c:pt>
                <c:pt idx="22">
                  <c:v>103895.05464607738</c:v>
                </c:pt>
                <c:pt idx="23">
                  <c:v>106612.41751906325</c:v>
                </c:pt>
                <c:pt idx="24">
                  <c:v>110121.98170892334</c:v>
                </c:pt>
                <c:pt idx="25">
                  <c:v>112932.15631660397</c:v>
                </c:pt>
              </c:numCache>
            </c:numRef>
          </c:val>
        </c:ser>
        <c:ser>
          <c:idx val="5"/>
          <c:order val="5"/>
          <c:tx>
            <c:strRef>
              <c:f>'PS6'!$Q$12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'PS6'!$S$12:$AR$12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36877.095573205828</c:v>
                </c:pt>
                <c:pt idx="2">
                  <c:v>42597.218420191261</c:v>
                </c:pt>
                <c:pt idx="3">
                  <c:v>44751.549097483665</c:v>
                </c:pt>
                <c:pt idx="4">
                  <c:v>43817.219311070061</c:v>
                </c:pt>
                <c:pt idx="5">
                  <c:v>36016.176326823581</c:v>
                </c:pt>
                <c:pt idx="6">
                  <c:v>24769.667810649626</c:v>
                </c:pt>
                <c:pt idx="7">
                  <c:v>24786.057992760376</c:v>
                </c:pt>
                <c:pt idx="8">
                  <c:v>24879.413137100662</c:v>
                </c:pt>
                <c:pt idx="9">
                  <c:v>19003.39021539209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'PS6'!$Q$13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'PS6'!$S$13:$AR$13</c:f>
              <c:numCache>
                <c:formatCode>_-* #,##0_-;\-* #,##0_-;_-* "-"??_-;_-@_-</c:formatCode>
                <c:ptCount val="26"/>
                <c:pt idx="0">
                  <c:v>4658.2873003618597</c:v>
                </c:pt>
                <c:pt idx="1">
                  <c:v>4668.5484840418594</c:v>
                </c:pt>
                <c:pt idx="2">
                  <c:v>4678.7070558850592</c:v>
                </c:pt>
                <c:pt idx="3">
                  <c:v>4688.7640420098278</c:v>
                </c:pt>
                <c:pt idx="4">
                  <c:v>4698.7204582733475</c:v>
                </c:pt>
                <c:pt idx="5">
                  <c:v>4708.5773103742331</c:v>
                </c:pt>
                <c:pt idx="6">
                  <c:v>4718.3355939541088</c:v>
                </c:pt>
                <c:pt idx="7">
                  <c:v>4727.9962946981868</c:v>
                </c:pt>
                <c:pt idx="8">
                  <c:v>4737.5603884348238</c:v>
                </c:pt>
                <c:pt idx="9">
                  <c:v>4747.0288412340933</c:v>
                </c:pt>
                <c:pt idx="10">
                  <c:v>4756.4026095053714</c:v>
                </c:pt>
                <c:pt idx="11">
                  <c:v>4765.6826400939362</c:v>
                </c:pt>
                <c:pt idx="12">
                  <c:v>4774.8698703766158</c:v>
                </c:pt>
                <c:pt idx="13">
                  <c:v>4783.9652283564683</c:v>
                </c:pt>
                <c:pt idx="14">
                  <c:v>4792.9696327565216</c:v>
                </c:pt>
                <c:pt idx="15">
                  <c:v>4801.8839931125749</c:v>
                </c:pt>
                <c:pt idx="16">
                  <c:v>4810.7092098650683</c:v>
                </c:pt>
                <c:pt idx="17">
                  <c:v>4819.4461744500359</c:v>
                </c:pt>
                <c:pt idx="18">
                  <c:v>4828.0957693891542</c:v>
                </c:pt>
                <c:pt idx="19">
                  <c:v>4836.6588683788814</c:v>
                </c:pt>
                <c:pt idx="20">
                  <c:v>4845.1363363787113</c:v>
                </c:pt>
                <c:pt idx="21">
                  <c:v>4853.5290296985422</c:v>
                </c:pt>
                <c:pt idx="22">
                  <c:v>4861.8377960851758</c:v>
                </c:pt>
                <c:pt idx="23">
                  <c:v>4870.0634748079428</c:v>
                </c:pt>
                <c:pt idx="24">
                  <c:v>4878.2068967434816</c:v>
                </c:pt>
                <c:pt idx="25">
                  <c:v>4886.2688844596651</c:v>
                </c:pt>
              </c:numCache>
            </c:numRef>
          </c:val>
        </c:ser>
        <c:ser>
          <c:idx val="7"/>
          <c:order val="7"/>
          <c:tx>
            <c:strRef>
              <c:f>'PS6'!$Q$14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'PS6'!$S$14:$AR$14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25260.264243265101</c:v>
                </c:pt>
                <c:pt idx="2">
                  <c:v>26042.670947085942</c:v>
                </c:pt>
                <c:pt idx="3">
                  <c:v>28222.282061038237</c:v>
                </c:pt>
                <c:pt idx="4">
                  <c:v>28382.957623341114</c:v>
                </c:pt>
                <c:pt idx="5">
                  <c:v>29622.229477073033</c:v>
                </c:pt>
                <c:pt idx="6">
                  <c:v>35747.146115948271</c:v>
                </c:pt>
                <c:pt idx="7">
                  <c:v>40347.814018695964</c:v>
                </c:pt>
                <c:pt idx="8">
                  <c:v>41217.756763042118</c:v>
                </c:pt>
                <c:pt idx="9">
                  <c:v>46259.317370078526</c:v>
                </c:pt>
                <c:pt idx="10">
                  <c:v>52414.889659876899</c:v>
                </c:pt>
                <c:pt idx="11">
                  <c:v>58372.94229174433</c:v>
                </c:pt>
                <c:pt idx="12">
                  <c:v>59403.201189844825</c:v>
                </c:pt>
                <c:pt idx="13">
                  <c:v>64975.324997401309</c:v>
                </c:pt>
                <c:pt idx="14">
                  <c:v>64790.223707702724</c:v>
                </c:pt>
                <c:pt idx="15">
                  <c:v>64816.52852386103</c:v>
                </c:pt>
                <c:pt idx="16">
                  <c:v>64507.557992375965</c:v>
                </c:pt>
                <c:pt idx="17">
                  <c:v>67143.538167318111</c:v>
                </c:pt>
                <c:pt idx="18">
                  <c:v>69541.099520049058</c:v>
                </c:pt>
                <c:pt idx="19">
                  <c:v>59751.053674038776</c:v>
                </c:pt>
                <c:pt idx="20">
                  <c:v>60341.132991667604</c:v>
                </c:pt>
                <c:pt idx="21">
                  <c:v>60341.132991667604</c:v>
                </c:pt>
                <c:pt idx="22">
                  <c:v>60341.132991667604</c:v>
                </c:pt>
                <c:pt idx="23">
                  <c:v>60341.132991667604</c:v>
                </c:pt>
                <c:pt idx="24">
                  <c:v>60341.132991667604</c:v>
                </c:pt>
                <c:pt idx="25">
                  <c:v>60341.132991667604</c:v>
                </c:pt>
              </c:numCache>
            </c:numRef>
          </c:val>
        </c:ser>
        <c:ser>
          <c:idx val="8"/>
          <c:order val="8"/>
          <c:tx>
            <c:strRef>
              <c:f>'PS6'!$Q$15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'PS6'!$S$15:$AR$15</c:f>
              <c:numCache>
                <c:formatCode>_-* #,##0_-;\-* #,##0_-;_-* "-"??_-;_-@_-</c:formatCode>
                <c:ptCount val="26"/>
                <c:pt idx="0">
                  <c:v>10.774799999999999</c:v>
                </c:pt>
                <c:pt idx="1">
                  <c:v>12.483000000000001</c:v>
                </c:pt>
                <c:pt idx="2">
                  <c:v>14.3226</c:v>
                </c:pt>
                <c:pt idx="3">
                  <c:v>23.520600000000002</c:v>
                </c:pt>
                <c:pt idx="4">
                  <c:v>28.119599999999998</c:v>
                </c:pt>
                <c:pt idx="5">
                  <c:v>36.888359999999999</c:v>
                </c:pt>
                <c:pt idx="6">
                  <c:v>36.888359999999999</c:v>
                </c:pt>
                <c:pt idx="7">
                  <c:v>36.888359999999999</c:v>
                </c:pt>
                <c:pt idx="8">
                  <c:v>36.888359999999999</c:v>
                </c:pt>
                <c:pt idx="9">
                  <c:v>36.888359999999999</c:v>
                </c:pt>
                <c:pt idx="10">
                  <c:v>36.888359999999999</c:v>
                </c:pt>
                <c:pt idx="11">
                  <c:v>36.888359999999999</c:v>
                </c:pt>
                <c:pt idx="12">
                  <c:v>36.888359999999999</c:v>
                </c:pt>
                <c:pt idx="13">
                  <c:v>36.888359999999999</c:v>
                </c:pt>
                <c:pt idx="14">
                  <c:v>36.888359999999999</c:v>
                </c:pt>
                <c:pt idx="15">
                  <c:v>127.64196000000001</c:v>
                </c:pt>
                <c:pt idx="16">
                  <c:v>127.64196000000001</c:v>
                </c:pt>
                <c:pt idx="17">
                  <c:v>127.64196000000001</c:v>
                </c:pt>
                <c:pt idx="18">
                  <c:v>127.64196000000001</c:v>
                </c:pt>
                <c:pt idx="19">
                  <c:v>127.64196000000001</c:v>
                </c:pt>
                <c:pt idx="20">
                  <c:v>127.64196000000001</c:v>
                </c:pt>
                <c:pt idx="21">
                  <c:v>127.64196000000001</c:v>
                </c:pt>
                <c:pt idx="22">
                  <c:v>127.64196000000001</c:v>
                </c:pt>
                <c:pt idx="23">
                  <c:v>127.64196000000001</c:v>
                </c:pt>
                <c:pt idx="24">
                  <c:v>127.64196000000001</c:v>
                </c:pt>
                <c:pt idx="25">
                  <c:v>127.64196000000001</c:v>
                </c:pt>
              </c:numCache>
            </c:numRef>
          </c:val>
        </c:ser>
        <c:ser>
          <c:idx val="9"/>
          <c:order val="9"/>
          <c:tx>
            <c:strRef>
              <c:f>'PS6'!$Q$16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'PS6'!$S$16:$AR$16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57234.903578547106</c:v>
                </c:pt>
                <c:pt idx="4">
                  <c:v>57230.152048208169</c:v>
                </c:pt>
                <c:pt idx="5">
                  <c:v>51299.009942407414</c:v>
                </c:pt>
                <c:pt idx="6">
                  <c:v>51247.050217626514</c:v>
                </c:pt>
                <c:pt idx="7">
                  <c:v>44433.844753087367</c:v>
                </c:pt>
                <c:pt idx="8">
                  <c:v>38273.376436672035</c:v>
                </c:pt>
                <c:pt idx="9">
                  <c:v>31139.550263633046</c:v>
                </c:pt>
                <c:pt idx="10">
                  <c:v>30862.319877575384</c:v>
                </c:pt>
                <c:pt idx="11">
                  <c:v>30080.605989263629</c:v>
                </c:pt>
                <c:pt idx="12">
                  <c:v>28976.204653199191</c:v>
                </c:pt>
                <c:pt idx="13">
                  <c:v>24191.004934603647</c:v>
                </c:pt>
                <c:pt idx="14">
                  <c:v>15861.694022131685</c:v>
                </c:pt>
                <c:pt idx="15">
                  <c:v>7902.363308784632</c:v>
                </c:pt>
                <c:pt idx="16">
                  <c:v>7974.9388502395159</c:v>
                </c:pt>
                <c:pt idx="17">
                  <c:v>18914.564121986761</c:v>
                </c:pt>
                <c:pt idx="18">
                  <c:v>19016.801634083389</c:v>
                </c:pt>
                <c:pt idx="19">
                  <c:v>30487.599479242032</c:v>
                </c:pt>
                <c:pt idx="20">
                  <c:v>30531.30853455031</c:v>
                </c:pt>
                <c:pt idx="21">
                  <c:v>30585.510669675677</c:v>
                </c:pt>
                <c:pt idx="22">
                  <c:v>30726.412353488253</c:v>
                </c:pt>
                <c:pt idx="23">
                  <c:v>30780.944887136866</c:v>
                </c:pt>
                <c:pt idx="24">
                  <c:v>30823.110322434295</c:v>
                </c:pt>
                <c:pt idx="25">
                  <c:v>30857.667508929913</c:v>
                </c:pt>
              </c:numCache>
            </c:numRef>
          </c:val>
        </c:ser>
        <c:ser>
          <c:idx val="10"/>
          <c:order val="10"/>
          <c:tx>
            <c:strRef>
              <c:f>'PS6'!$Q$17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'PS6'!$S$17:$AR$17</c:f>
              <c:numCache>
                <c:formatCode>_-* #,##0_-;\-* #,##0_-;_-* "-"??_-;_-@_-</c:formatCode>
                <c:ptCount val="26"/>
                <c:pt idx="0">
                  <c:v>16689.948983999977</c:v>
                </c:pt>
                <c:pt idx="1">
                  <c:v>16799.304808894027</c:v>
                </c:pt>
                <c:pt idx="2">
                  <c:v>19118.22344440933</c:v>
                </c:pt>
                <c:pt idx="3">
                  <c:v>23294.408380179968</c:v>
                </c:pt>
                <c:pt idx="4">
                  <c:v>24505.201293272647</c:v>
                </c:pt>
                <c:pt idx="5">
                  <c:v>25466.231052170649</c:v>
                </c:pt>
                <c:pt idx="6">
                  <c:v>32436.921686399906</c:v>
                </c:pt>
                <c:pt idx="7">
                  <c:v>34843.430465851023</c:v>
                </c:pt>
                <c:pt idx="8">
                  <c:v>35025.091519438669</c:v>
                </c:pt>
                <c:pt idx="9">
                  <c:v>40340.858654642529</c:v>
                </c:pt>
                <c:pt idx="10">
                  <c:v>45117.393878971634</c:v>
                </c:pt>
                <c:pt idx="11">
                  <c:v>51437.867518304702</c:v>
                </c:pt>
                <c:pt idx="12">
                  <c:v>60205.236927783073</c:v>
                </c:pt>
                <c:pt idx="13">
                  <c:v>63532.502478659604</c:v>
                </c:pt>
                <c:pt idx="14">
                  <c:v>65700.147951869323</c:v>
                </c:pt>
                <c:pt idx="15">
                  <c:v>65975.914233934964</c:v>
                </c:pt>
                <c:pt idx="16">
                  <c:v>66309.166101991665</c:v>
                </c:pt>
                <c:pt idx="17">
                  <c:v>66031.053024879278</c:v>
                </c:pt>
                <c:pt idx="18">
                  <c:v>65876.765271253957</c:v>
                </c:pt>
                <c:pt idx="19">
                  <c:v>66136.864640053216</c:v>
                </c:pt>
                <c:pt idx="20">
                  <c:v>66110.411383205093</c:v>
                </c:pt>
                <c:pt idx="21">
                  <c:v>66218.311692403047</c:v>
                </c:pt>
                <c:pt idx="22">
                  <c:v>66353.815478261895</c:v>
                </c:pt>
                <c:pt idx="23">
                  <c:v>66398.409967686443</c:v>
                </c:pt>
                <c:pt idx="24">
                  <c:v>66433.121331600996</c:v>
                </c:pt>
                <c:pt idx="25">
                  <c:v>66444.172560665844</c:v>
                </c:pt>
              </c:numCache>
            </c:numRef>
          </c:val>
        </c:ser>
        <c:ser>
          <c:idx val="11"/>
          <c:order val="11"/>
          <c:tx>
            <c:strRef>
              <c:f>'PS6'!$Q$18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'PS6'!$S$18:$AR$18</c:f>
              <c:numCache>
                <c:formatCode>_-* #,##0_-;\-* #,##0_-;_-* "-"??_-;_-@_-</c:formatCode>
                <c:ptCount val="26"/>
                <c:pt idx="0">
                  <c:v>20119.864738241493</c:v>
                </c:pt>
                <c:pt idx="1">
                  <c:v>24076.338253047004</c:v>
                </c:pt>
                <c:pt idx="2">
                  <c:v>26112.37794301923</c:v>
                </c:pt>
                <c:pt idx="3">
                  <c:v>27052.455233895038</c:v>
                </c:pt>
                <c:pt idx="4">
                  <c:v>29006.560025273247</c:v>
                </c:pt>
                <c:pt idx="5">
                  <c:v>29126.539154648199</c:v>
                </c:pt>
                <c:pt idx="6">
                  <c:v>29252.274344797584</c:v>
                </c:pt>
                <c:pt idx="7">
                  <c:v>29186.015368661541</c:v>
                </c:pt>
                <c:pt idx="8">
                  <c:v>29079.71920470128</c:v>
                </c:pt>
                <c:pt idx="9">
                  <c:v>29031.238953466589</c:v>
                </c:pt>
                <c:pt idx="10">
                  <c:v>28985.99703279094</c:v>
                </c:pt>
                <c:pt idx="11">
                  <c:v>29122.327501046017</c:v>
                </c:pt>
                <c:pt idx="12">
                  <c:v>29028.957227689949</c:v>
                </c:pt>
                <c:pt idx="13">
                  <c:v>28543.350009826503</c:v>
                </c:pt>
                <c:pt idx="14">
                  <c:v>28286.999444257468</c:v>
                </c:pt>
                <c:pt idx="15">
                  <c:v>28389.409049874019</c:v>
                </c:pt>
                <c:pt idx="16">
                  <c:v>27006.620245506518</c:v>
                </c:pt>
                <c:pt idx="17">
                  <c:v>25932.176569561801</c:v>
                </c:pt>
                <c:pt idx="18">
                  <c:v>24716.879368430429</c:v>
                </c:pt>
                <c:pt idx="19">
                  <c:v>24354.902827241433</c:v>
                </c:pt>
                <c:pt idx="20">
                  <c:v>23136.839685576866</c:v>
                </c:pt>
                <c:pt idx="21">
                  <c:v>21780.38942151039</c:v>
                </c:pt>
                <c:pt idx="22">
                  <c:v>18473.511578281665</c:v>
                </c:pt>
                <c:pt idx="23">
                  <c:v>17107.271543269548</c:v>
                </c:pt>
                <c:pt idx="24">
                  <c:v>15151.748209220619</c:v>
                </c:pt>
                <c:pt idx="25">
                  <c:v>13685.019323410857</c:v>
                </c:pt>
              </c:numCache>
            </c:numRef>
          </c:val>
        </c:ser>
        <c:ser>
          <c:idx val="12"/>
          <c:order val="12"/>
          <c:tx>
            <c:strRef>
              <c:f>'PS6'!$Q$19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'PS6'!$S$19:$AR$19</c:f>
              <c:numCache>
                <c:formatCode>_-* #,##0_-;\-* #,##0_-;_-* "-"??_-;_-@_-</c:formatCode>
                <c:ptCount val="26"/>
                <c:pt idx="0">
                  <c:v>10063.991281137885</c:v>
                </c:pt>
                <c:pt idx="1">
                  <c:v>11482.095085557356</c:v>
                </c:pt>
                <c:pt idx="2">
                  <c:v>12295.292483032081</c:v>
                </c:pt>
                <c:pt idx="3">
                  <c:v>12942.74854835113</c:v>
                </c:pt>
                <c:pt idx="4">
                  <c:v>13223.868412947908</c:v>
                </c:pt>
                <c:pt idx="5">
                  <c:v>13463.006828585854</c:v>
                </c:pt>
                <c:pt idx="6">
                  <c:v>13686.061666200159</c:v>
                </c:pt>
                <c:pt idx="7">
                  <c:v>13951.25034900595</c:v>
                </c:pt>
                <c:pt idx="8">
                  <c:v>14259.680774851713</c:v>
                </c:pt>
                <c:pt idx="9">
                  <c:v>14584.248672911233</c:v>
                </c:pt>
                <c:pt idx="10">
                  <c:v>14873.454190451226</c:v>
                </c:pt>
                <c:pt idx="11">
                  <c:v>15118.430826016129</c:v>
                </c:pt>
                <c:pt idx="12">
                  <c:v>15292.774104285054</c:v>
                </c:pt>
                <c:pt idx="13">
                  <c:v>15482.05193352182</c:v>
                </c:pt>
                <c:pt idx="14">
                  <c:v>15608.768047124522</c:v>
                </c:pt>
                <c:pt idx="15">
                  <c:v>15419.4454709481</c:v>
                </c:pt>
                <c:pt idx="16">
                  <c:v>15522.4937024229</c:v>
                </c:pt>
                <c:pt idx="17">
                  <c:v>15672.727886400382</c:v>
                </c:pt>
                <c:pt idx="18">
                  <c:v>15224.904262274402</c:v>
                </c:pt>
                <c:pt idx="19">
                  <c:v>13753.613178620471</c:v>
                </c:pt>
                <c:pt idx="20">
                  <c:v>12824.128041519754</c:v>
                </c:pt>
                <c:pt idx="21">
                  <c:v>11614.312008883513</c:v>
                </c:pt>
                <c:pt idx="22">
                  <c:v>10660.164890009448</c:v>
                </c:pt>
                <c:pt idx="23">
                  <c:v>10507.698696866284</c:v>
                </c:pt>
                <c:pt idx="24">
                  <c:v>10338.221712762395</c:v>
                </c:pt>
                <c:pt idx="25">
                  <c:v>10424.304289235</c:v>
                </c:pt>
              </c:numCache>
            </c:numRef>
          </c:val>
        </c:ser>
        <c:ser>
          <c:idx val="13"/>
          <c:order val="13"/>
          <c:tx>
            <c:strRef>
              <c:f>'PS6'!$Q$20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'PS6'!$S$20:$AR$20</c:f>
              <c:numCache>
                <c:formatCode>_-* #,##0_-;\-* #,##0_-;_-* "-"??_-;_-@_-</c:formatCode>
                <c:ptCount val="26"/>
                <c:pt idx="0">
                  <c:v>14.541201406305234</c:v>
                </c:pt>
                <c:pt idx="1">
                  <c:v>150.38796883780071</c:v>
                </c:pt>
                <c:pt idx="2">
                  <c:v>51.930165660560924</c:v>
                </c:pt>
                <c:pt idx="3">
                  <c:v>50.817265973400374</c:v>
                </c:pt>
                <c:pt idx="4">
                  <c:v>42.79376804248411</c:v>
                </c:pt>
                <c:pt idx="5">
                  <c:v>40.95284432132248</c:v>
                </c:pt>
                <c:pt idx="6">
                  <c:v>34.265415842636521</c:v>
                </c:pt>
                <c:pt idx="7">
                  <c:v>34.776937935747547</c:v>
                </c:pt>
                <c:pt idx="8">
                  <c:v>37.463780142899601</c:v>
                </c:pt>
                <c:pt idx="9">
                  <c:v>39.224505024471419</c:v>
                </c:pt>
                <c:pt idx="10">
                  <c:v>40.300546289766636</c:v>
                </c:pt>
                <c:pt idx="11">
                  <c:v>42.205456110737558</c:v>
                </c:pt>
                <c:pt idx="12">
                  <c:v>44.254467683164599</c:v>
                </c:pt>
                <c:pt idx="13">
                  <c:v>46.305774500377488</c:v>
                </c:pt>
                <c:pt idx="14">
                  <c:v>48.510945731878948</c:v>
                </c:pt>
                <c:pt idx="15">
                  <c:v>49.668660628417214</c:v>
                </c:pt>
                <c:pt idx="16">
                  <c:v>50.85531839736894</c:v>
                </c:pt>
                <c:pt idx="17">
                  <c:v>52.071642610544444</c:v>
                </c:pt>
                <c:pt idx="18">
                  <c:v>53.378215794220402</c:v>
                </c:pt>
                <c:pt idx="19">
                  <c:v>56.232571305545832</c:v>
                </c:pt>
                <c:pt idx="20">
                  <c:v>57.066976590931183</c:v>
                </c:pt>
                <c:pt idx="21">
                  <c:v>56.626823258038435</c:v>
                </c:pt>
                <c:pt idx="22">
                  <c:v>57.534271383905654</c:v>
                </c:pt>
                <c:pt idx="23">
                  <c:v>58.806269193071664</c:v>
                </c:pt>
                <c:pt idx="24">
                  <c:v>58.577748492155983</c:v>
                </c:pt>
                <c:pt idx="25">
                  <c:v>59.347661844091057</c:v>
                </c:pt>
              </c:numCache>
            </c:numRef>
          </c:val>
        </c:ser>
        <c:ser>
          <c:idx val="14"/>
          <c:order val="14"/>
          <c:tx>
            <c:strRef>
              <c:f>'PS6'!$Q$21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'PS6'!$S$21:$AR$21</c:f>
              <c:numCache>
                <c:formatCode>_-* #,##0_-;\-* #,##0_-;_-* "-"??_-;_-@_-</c:formatCode>
                <c:ptCount val="26"/>
                <c:pt idx="0">
                  <c:v>10323.894104474275</c:v>
                </c:pt>
                <c:pt idx="1">
                  <c:v>10687.931064449247</c:v>
                </c:pt>
                <c:pt idx="2">
                  <c:v>11095.167386709425</c:v>
                </c:pt>
                <c:pt idx="3">
                  <c:v>11518.299201625241</c:v>
                </c:pt>
                <c:pt idx="4">
                  <c:v>11781.299769341669</c:v>
                </c:pt>
                <c:pt idx="5">
                  <c:v>11940.953706973916</c:v>
                </c:pt>
                <c:pt idx="6">
                  <c:v>12094.397871226032</c:v>
                </c:pt>
                <c:pt idx="7">
                  <c:v>12569.1943094407</c:v>
                </c:pt>
                <c:pt idx="8">
                  <c:v>12725.686986078272</c:v>
                </c:pt>
                <c:pt idx="9">
                  <c:v>12891.745964974887</c:v>
                </c:pt>
                <c:pt idx="10">
                  <c:v>13069.47558324362</c:v>
                </c:pt>
                <c:pt idx="11">
                  <c:v>13218.853549400546</c:v>
                </c:pt>
                <c:pt idx="12">
                  <c:v>13313.640578779041</c:v>
                </c:pt>
                <c:pt idx="13">
                  <c:v>13449.468498537562</c:v>
                </c:pt>
                <c:pt idx="14">
                  <c:v>13632.493307405926</c:v>
                </c:pt>
                <c:pt idx="15">
                  <c:v>13940.884535900994</c:v>
                </c:pt>
                <c:pt idx="16">
                  <c:v>14313.408156717169</c:v>
                </c:pt>
                <c:pt idx="17">
                  <c:v>14552.787339912184</c:v>
                </c:pt>
                <c:pt idx="18">
                  <c:v>14757.860831450487</c:v>
                </c:pt>
                <c:pt idx="19">
                  <c:v>14990.797504648874</c:v>
                </c:pt>
                <c:pt idx="20">
                  <c:v>15155.008759072623</c:v>
                </c:pt>
                <c:pt idx="21">
                  <c:v>15199.579831185287</c:v>
                </c:pt>
                <c:pt idx="22">
                  <c:v>15172.393743438728</c:v>
                </c:pt>
                <c:pt idx="23">
                  <c:v>15131.822773620606</c:v>
                </c:pt>
                <c:pt idx="24">
                  <c:v>15040.774183835514</c:v>
                </c:pt>
                <c:pt idx="25">
                  <c:v>14889.904428069225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057472"/>
        <c:axId val="188059008"/>
      </c:barChart>
      <c:lineChart>
        <c:grouping val="standard"/>
        <c:varyColors val="0"/>
        <c:ser>
          <c:idx val="15"/>
          <c:order val="15"/>
          <c:tx>
            <c:strRef>
              <c:f>'PS6'!$Q$23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'PS6'!$S$6:$AR$6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'PS6'!$S$23:$AR$23</c:f>
              <c:numCache>
                <c:formatCode>_(* #,##0.00_);_(* \(#,##0.00\);_(* "-"??_);_(@_)</c:formatCode>
                <c:ptCount val="26"/>
                <c:pt idx="0">
                  <c:v>290</c:v>
                </c:pt>
                <c:pt idx="1">
                  <c:v>281.06</c:v>
                </c:pt>
                <c:pt idx="2">
                  <c:v>272.12</c:v>
                </c:pt>
                <c:pt idx="3">
                  <c:v>263.18</c:v>
                </c:pt>
                <c:pt idx="4">
                  <c:v>254.24</c:v>
                </c:pt>
                <c:pt idx="5">
                  <c:v>245.3</c:v>
                </c:pt>
                <c:pt idx="6">
                  <c:v>228.17000000000002</c:v>
                </c:pt>
                <c:pt idx="7">
                  <c:v>211.04000000000002</c:v>
                </c:pt>
                <c:pt idx="8">
                  <c:v>193.91000000000003</c:v>
                </c:pt>
                <c:pt idx="9">
                  <c:v>176.78000000000003</c:v>
                </c:pt>
                <c:pt idx="10">
                  <c:v>159.65000000000003</c:v>
                </c:pt>
                <c:pt idx="11">
                  <c:v>158.22000000000003</c:v>
                </c:pt>
                <c:pt idx="12">
                  <c:v>156.79000000000002</c:v>
                </c:pt>
                <c:pt idx="13">
                  <c:v>155.36000000000001</c:v>
                </c:pt>
                <c:pt idx="14">
                  <c:v>153.93</c:v>
                </c:pt>
                <c:pt idx="15">
                  <c:v>152.5</c:v>
                </c:pt>
                <c:pt idx="16">
                  <c:v>153.44999999999999</c:v>
                </c:pt>
                <c:pt idx="17">
                  <c:v>154.39999999999998</c:v>
                </c:pt>
                <c:pt idx="18">
                  <c:v>155.34999999999997</c:v>
                </c:pt>
                <c:pt idx="19">
                  <c:v>156.29999999999995</c:v>
                </c:pt>
                <c:pt idx="20">
                  <c:v>157.24999999999994</c:v>
                </c:pt>
                <c:pt idx="21">
                  <c:v>156.60999999999996</c:v>
                </c:pt>
                <c:pt idx="22">
                  <c:v>155.96999999999997</c:v>
                </c:pt>
                <c:pt idx="23">
                  <c:v>155.32999999999998</c:v>
                </c:pt>
                <c:pt idx="24">
                  <c:v>154.69</c:v>
                </c:pt>
                <c:pt idx="25">
                  <c:v>154.05000000000001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067200"/>
        <c:axId val="188065280"/>
      </c:lineChart>
      <c:catAx>
        <c:axId val="18805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8059008"/>
        <c:crosses val="autoZero"/>
        <c:auto val="1"/>
        <c:lblAlgn val="ctr"/>
        <c:lblOffset val="100"/>
        <c:tickLblSkip val="5"/>
        <c:noMultiLvlLbl val="0"/>
      </c:catAx>
      <c:valAx>
        <c:axId val="188059008"/>
        <c:scaling>
          <c:orientation val="minMax"/>
          <c:max val="5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805747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Generation Output</a:t>
                  </a:r>
                  <a:r>
                    <a:rPr lang="en-GB" baseline="0"/>
                    <a:t> TWh</a:t>
                  </a:r>
                  <a:endParaRPr lang="en-GB"/>
                </a:p>
              </c:rich>
            </c:tx>
          </c:dispUnitsLbl>
        </c:dispUnits>
      </c:valAx>
      <c:valAx>
        <c:axId val="18806528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88067200"/>
        <c:crosses val="max"/>
        <c:crossBetween val="between"/>
      </c:valAx>
      <c:catAx>
        <c:axId val="18806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8065280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'PS6'!$R$33</c:f>
              <c:strCache>
                <c:ptCount val="1"/>
                <c:pt idx="0">
                  <c:v>Battery Storage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'PS6'!$S$33:$AR$33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97.184646622391909</c:v>
                </c:pt>
                <c:pt idx="6">
                  <c:v>106.9031116680423</c:v>
                </c:pt>
                <c:pt idx="7">
                  <c:v>116.6215730603307</c:v>
                </c:pt>
                <c:pt idx="8">
                  <c:v>126.34003935251295</c:v>
                </c:pt>
                <c:pt idx="9">
                  <c:v>136.05850233442635</c:v>
                </c:pt>
                <c:pt idx="10">
                  <c:v>145.77696559590058</c:v>
                </c:pt>
                <c:pt idx="11">
                  <c:v>155.49543123638048</c:v>
                </c:pt>
                <c:pt idx="12">
                  <c:v>165.21389336520068</c:v>
                </c:pt>
                <c:pt idx="13">
                  <c:v>174.93235702962912</c:v>
                </c:pt>
                <c:pt idx="14">
                  <c:v>184.65081949718004</c:v>
                </c:pt>
                <c:pt idx="15">
                  <c:v>194.36928537483149</c:v>
                </c:pt>
                <c:pt idx="16">
                  <c:v>204.08774863817015</c:v>
                </c:pt>
                <c:pt idx="17">
                  <c:v>213.80621244333767</c:v>
                </c:pt>
                <c:pt idx="18">
                  <c:v>223.52467695401944</c:v>
                </c:pt>
                <c:pt idx="19">
                  <c:v>233.24313784965489</c:v>
                </c:pt>
                <c:pt idx="20">
                  <c:v>242.96160456672203</c:v>
                </c:pt>
                <c:pt idx="21">
                  <c:v>252.6800658970248</c:v>
                </c:pt>
                <c:pt idx="22">
                  <c:v>262.39853258138641</c:v>
                </c:pt>
                <c:pt idx="23">
                  <c:v>267.25776018372682</c:v>
                </c:pt>
                <c:pt idx="24">
                  <c:v>272.11699499274027</c:v>
                </c:pt>
                <c:pt idx="25">
                  <c:v>291.55392394650562</c:v>
                </c:pt>
              </c:numCache>
            </c:numRef>
          </c:val>
        </c:ser>
        <c:ser>
          <c:idx val="2"/>
          <c:order val="1"/>
          <c:tx>
            <c:strRef>
              <c:f>'PS6'!$R$34</c:f>
              <c:strCache>
                <c:ptCount val="1"/>
                <c:pt idx="0">
                  <c:v>Compressed Air Storage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'PS6'!$S$34:$AR$34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'PS6'!$R$35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'PS6'!$S$35:$AR$35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2666.7464309303273</c:v>
                </c:pt>
                <c:pt idx="2">
                  <c:v>2666.7464316707246</c:v>
                </c:pt>
                <c:pt idx="3">
                  <c:v>2666.7464310392215</c:v>
                </c:pt>
                <c:pt idx="4">
                  <c:v>2666.7464320613199</c:v>
                </c:pt>
                <c:pt idx="5">
                  <c:v>2666.7464312239063</c:v>
                </c:pt>
                <c:pt idx="6">
                  <c:v>2666.746431879179</c:v>
                </c:pt>
                <c:pt idx="7">
                  <c:v>2666.7464314356907</c:v>
                </c:pt>
                <c:pt idx="8">
                  <c:v>2666.7464321866987</c:v>
                </c:pt>
                <c:pt idx="9">
                  <c:v>2666.7464311010881</c:v>
                </c:pt>
                <c:pt idx="10">
                  <c:v>2666.7464308710732</c:v>
                </c:pt>
                <c:pt idx="11">
                  <c:v>2666.7464291343567</c:v>
                </c:pt>
                <c:pt idx="12">
                  <c:v>2666.7464304411778</c:v>
                </c:pt>
                <c:pt idx="13">
                  <c:v>2666.7464319767678</c:v>
                </c:pt>
                <c:pt idx="14">
                  <c:v>2666.7464310844707</c:v>
                </c:pt>
                <c:pt idx="15">
                  <c:v>2666.7464313474966</c:v>
                </c:pt>
                <c:pt idx="16">
                  <c:v>2666.7464319002297</c:v>
                </c:pt>
                <c:pt idx="17">
                  <c:v>2666.7464319887736</c:v>
                </c:pt>
                <c:pt idx="18">
                  <c:v>2666.7464326225436</c:v>
                </c:pt>
                <c:pt idx="19">
                  <c:v>2666.7464319450282</c:v>
                </c:pt>
                <c:pt idx="20">
                  <c:v>2666.746431953035</c:v>
                </c:pt>
                <c:pt idx="21">
                  <c:v>2666.7464321777279</c:v>
                </c:pt>
                <c:pt idx="22">
                  <c:v>2666.7464323224303</c:v>
                </c:pt>
                <c:pt idx="23">
                  <c:v>2666.7464332295158</c:v>
                </c:pt>
                <c:pt idx="24">
                  <c:v>2666.7464321703092</c:v>
                </c:pt>
                <c:pt idx="25">
                  <c:v>2666.7464315970005</c:v>
                </c:pt>
              </c:numCache>
            </c:numRef>
          </c:val>
        </c:ser>
        <c:ser>
          <c:idx val="4"/>
          <c:order val="3"/>
          <c:tx>
            <c:strRef>
              <c:f>'PS6'!$R$36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'PS6'!$S$36:$AR$36</c:f>
              <c:numCache>
                <c:formatCode>_-* #,##0_-;\-* #,##0_-;_-* "-"??_-;_-@_-</c:formatCode>
                <c:ptCount val="26"/>
                <c:pt idx="0">
                  <c:v>14145.841599999821</c:v>
                </c:pt>
                <c:pt idx="1">
                  <c:v>14028.844932159896</c:v>
                </c:pt>
                <c:pt idx="2">
                  <c:v>15350.134572666184</c:v>
                </c:pt>
                <c:pt idx="3">
                  <c:v>15279.903123178879</c:v>
                </c:pt>
                <c:pt idx="4">
                  <c:v>15235.601032157783</c:v>
                </c:pt>
                <c:pt idx="5">
                  <c:v>16985.295052697078</c:v>
                </c:pt>
                <c:pt idx="6">
                  <c:v>16864.014175111795</c:v>
                </c:pt>
                <c:pt idx="7">
                  <c:v>16838.799735486216</c:v>
                </c:pt>
                <c:pt idx="8">
                  <c:v>16857.484824503954</c:v>
                </c:pt>
                <c:pt idx="9">
                  <c:v>16755.873387260268</c:v>
                </c:pt>
                <c:pt idx="10">
                  <c:v>16525.26331196422</c:v>
                </c:pt>
                <c:pt idx="11">
                  <c:v>16052.631092518452</c:v>
                </c:pt>
                <c:pt idx="12">
                  <c:v>14653.463812158243</c:v>
                </c:pt>
                <c:pt idx="13">
                  <c:v>14366.242347208201</c:v>
                </c:pt>
                <c:pt idx="14">
                  <c:v>14482.396835058058</c:v>
                </c:pt>
                <c:pt idx="15">
                  <c:v>10157.399748314449</c:v>
                </c:pt>
                <c:pt idx="16">
                  <c:v>10249.837881432932</c:v>
                </c:pt>
                <c:pt idx="17">
                  <c:v>1726.5316664042532</c:v>
                </c:pt>
                <c:pt idx="18">
                  <c:v>1747.1448276914123</c:v>
                </c:pt>
                <c:pt idx="19">
                  <c:v>1747.6199999999969</c:v>
                </c:pt>
                <c:pt idx="20">
                  <c:v>9.0926446619174648</c:v>
                </c:pt>
                <c:pt idx="21">
                  <c:v>5.3747570920451908</c:v>
                </c:pt>
                <c:pt idx="22">
                  <c:v>7.0160033159280903</c:v>
                </c:pt>
                <c:pt idx="23">
                  <c:v>20.915112151467696</c:v>
                </c:pt>
                <c:pt idx="24">
                  <c:v>32.618124702176686</c:v>
                </c:pt>
                <c:pt idx="25">
                  <c:v>33.783606154880353</c:v>
                </c:pt>
              </c:numCache>
            </c:numRef>
          </c:val>
        </c:ser>
        <c:ser>
          <c:idx val="5"/>
          <c:order val="4"/>
          <c:tx>
            <c:strRef>
              <c:f>'PS6'!$R$37</c:f>
              <c:strCache>
                <c:ptCount val="1"/>
                <c:pt idx="0">
                  <c:v>Biomass CHP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'PS6'!$S$37:$AR$37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14.753670660522332</c:v>
                </c:pt>
                <c:pt idx="2">
                  <c:v>14.753670660522332</c:v>
                </c:pt>
                <c:pt idx="3">
                  <c:v>14.753670660522332</c:v>
                </c:pt>
                <c:pt idx="4">
                  <c:v>14.753670660522332</c:v>
                </c:pt>
                <c:pt idx="5">
                  <c:v>14.753670660522332</c:v>
                </c:pt>
                <c:pt idx="6">
                  <c:v>14.753670660522332</c:v>
                </c:pt>
                <c:pt idx="7">
                  <c:v>14.753670660522332</c:v>
                </c:pt>
                <c:pt idx="8">
                  <c:v>14.753670660522332</c:v>
                </c:pt>
                <c:pt idx="9">
                  <c:v>14.753670660522332</c:v>
                </c:pt>
                <c:pt idx="10">
                  <c:v>14.753670660522332</c:v>
                </c:pt>
                <c:pt idx="11">
                  <c:v>14.753670660522332</c:v>
                </c:pt>
                <c:pt idx="12">
                  <c:v>14.753670660522332</c:v>
                </c:pt>
                <c:pt idx="13">
                  <c:v>14.753670660522332</c:v>
                </c:pt>
                <c:pt idx="14">
                  <c:v>14.753670660522332</c:v>
                </c:pt>
                <c:pt idx="15">
                  <c:v>14.753670660522332</c:v>
                </c:pt>
                <c:pt idx="16">
                  <c:v>14.753670660522332</c:v>
                </c:pt>
                <c:pt idx="17">
                  <c:v>14.753670660522332</c:v>
                </c:pt>
                <c:pt idx="18">
                  <c:v>14.753670660522332</c:v>
                </c:pt>
                <c:pt idx="19">
                  <c:v>14.753670660522332</c:v>
                </c:pt>
                <c:pt idx="20">
                  <c:v>14.753670660522332</c:v>
                </c:pt>
                <c:pt idx="21">
                  <c:v>14.753670660522332</c:v>
                </c:pt>
                <c:pt idx="22">
                  <c:v>14.753670660522332</c:v>
                </c:pt>
                <c:pt idx="23">
                  <c:v>14.753670660522332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5"/>
          <c:tx>
            <c:strRef>
              <c:f>'PS6'!$R$38</c:f>
              <c:strCache>
                <c:ptCount val="1"/>
                <c:pt idx="0">
                  <c:v>CCS - Biomass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'PS6'!$S$38:$AR$38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7"/>
          <c:order val="6"/>
          <c:tx>
            <c:strRef>
              <c:f>'PS6'!$R$39</c:f>
              <c:strCache>
                <c:ptCount val="1"/>
                <c:pt idx="0">
                  <c:v>CCS - Gas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'PS6'!$S$39:$AR$39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8"/>
          <c:order val="7"/>
          <c:tx>
            <c:strRef>
              <c:f>'PS6'!$R$40</c:f>
              <c:strCache>
                <c:ptCount val="1"/>
                <c:pt idx="0">
                  <c:v>Gas CHP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'PS6'!$S$40:$AR$40</c:f>
              <c:numCache>
                <c:formatCode>_-* #,##0_-;\-* #,##0_-;_-* "-"??_-;_-@_-</c:formatCode>
                <c:ptCount val="26"/>
                <c:pt idx="0">
                  <c:v>10175.155421706233</c:v>
                </c:pt>
                <c:pt idx="1">
                  <c:v>9728.3797840186598</c:v>
                </c:pt>
                <c:pt idx="2">
                  <c:v>9949.1317840187094</c:v>
                </c:pt>
                <c:pt idx="3">
                  <c:v>9949.1317840187094</c:v>
                </c:pt>
                <c:pt idx="4">
                  <c:v>9949.1317840187094</c:v>
                </c:pt>
                <c:pt idx="5">
                  <c:v>9949.1317840187094</c:v>
                </c:pt>
                <c:pt idx="6">
                  <c:v>10395.89178401871</c:v>
                </c:pt>
                <c:pt idx="7">
                  <c:v>10553.57178401871</c:v>
                </c:pt>
                <c:pt idx="8">
                  <c:v>10553.57178401871</c:v>
                </c:pt>
                <c:pt idx="9">
                  <c:v>10553.57178401871</c:v>
                </c:pt>
                <c:pt idx="10">
                  <c:v>10553.57178401871</c:v>
                </c:pt>
                <c:pt idx="11">
                  <c:v>10553.57178401871</c:v>
                </c:pt>
                <c:pt idx="12">
                  <c:v>10553.57178401871</c:v>
                </c:pt>
                <c:pt idx="13">
                  <c:v>10553.57178401871</c:v>
                </c:pt>
                <c:pt idx="14">
                  <c:v>10553.57178401871</c:v>
                </c:pt>
                <c:pt idx="15">
                  <c:v>10553.57178401871</c:v>
                </c:pt>
                <c:pt idx="16">
                  <c:v>10553.57178401871</c:v>
                </c:pt>
                <c:pt idx="17">
                  <c:v>10319.658184018706</c:v>
                </c:pt>
                <c:pt idx="18">
                  <c:v>9578.5621840186759</c:v>
                </c:pt>
                <c:pt idx="19">
                  <c:v>9578.5621840186759</c:v>
                </c:pt>
                <c:pt idx="20">
                  <c:v>9389.3461840186847</c:v>
                </c:pt>
                <c:pt idx="21">
                  <c:v>8490.0592348238861</c:v>
                </c:pt>
                <c:pt idx="22">
                  <c:v>8490.0592348238861</c:v>
                </c:pt>
                <c:pt idx="23">
                  <c:v>8490.0592348238861</c:v>
                </c:pt>
                <c:pt idx="24">
                  <c:v>8426.9872348238841</c:v>
                </c:pt>
                <c:pt idx="25">
                  <c:v>8426.9872348238841</c:v>
                </c:pt>
              </c:numCache>
            </c:numRef>
          </c:val>
        </c:ser>
        <c:ser>
          <c:idx val="9"/>
          <c:order val="8"/>
          <c:tx>
            <c:strRef>
              <c:f>'PS6'!$R$41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'PS6'!$S$41:$AR$41</c:f>
              <c:numCache>
                <c:formatCode>_-* #,##0_-;\-* #,##0_-;_-* "-"??_-;_-@_-</c:formatCode>
                <c:ptCount val="26"/>
                <c:pt idx="0">
                  <c:v>88135.268552872221</c:v>
                </c:pt>
                <c:pt idx="1">
                  <c:v>105732.19037507405</c:v>
                </c:pt>
                <c:pt idx="2">
                  <c:v>89882.770515109194</c:v>
                </c:pt>
                <c:pt idx="3">
                  <c:v>76771.523401837709</c:v>
                </c:pt>
                <c:pt idx="4">
                  <c:v>72441.694517990007</c:v>
                </c:pt>
                <c:pt idx="5">
                  <c:v>80179.976696334386</c:v>
                </c:pt>
                <c:pt idx="6">
                  <c:v>77082.207734626179</c:v>
                </c:pt>
                <c:pt idx="7">
                  <c:v>75543.867410850522</c:v>
                </c:pt>
                <c:pt idx="8">
                  <c:v>77658.31626329523</c:v>
                </c:pt>
                <c:pt idx="9">
                  <c:v>79285.6050117665</c:v>
                </c:pt>
                <c:pt idx="10">
                  <c:v>87351.058105881224</c:v>
                </c:pt>
                <c:pt idx="11">
                  <c:v>75071.489902497415</c:v>
                </c:pt>
                <c:pt idx="12">
                  <c:v>66973.63005731476</c:v>
                </c:pt>
                <c:pt idx="13">
                  <c:v>62795.037437027626</c:v>
                </c:pt>
                <c:pt idx="14">
                  <c:v>68753.699758432645</c:v>
                </c:pt>
                <c:pt idx="15">
                  <c:v>78441.485047746901</c:v>
                </c:pt>
                <c:pt idx="16">
                  <c:v>79239.071278740666</c:v>
                </c:pt>
                <c:pt idx="17">
                  <c:v>75503.53214819773</c:v>
                </c:pt>
                <c:pt idx="18">
                  <c:v>78135.845144550185</c:v>
                </c:pt>
                <c:pt idx="19">
                  <c:v>85174.427580869378</c:v>
                </c:pt>
                <c:pt idx="20">
                  <c:v>88197.646734398761</c:v>
                </c:pt>
                <c:pt idx="21">
                  <c:v>92020.116205783328</c:v>
                </c:pt>
                <c:pt idx="22">
                  <c:v>97261.074432607784</c:v>
                </c:pt>
                <c:pt idx="23">
                  <c:v>100613.11991887772</c:v>
                </c:pt>
                <c:pt idx="24">
                  <c:v>103893.47389547827</c:v>
                </c:pt>
                <c:pt idx="25">
                  <c:v>105970.56799702765</c:v>
                </c:pt>
              </c:numCache>
            </c:numRef>
          </c:val>
        </c:ser>
        <c:ser>
          <c:idx val="10"/>
          <c:order val="9"/>
          <c:tx>
            <c:strRef>
              <c:f>'PS6'!$R$42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'PS6'!$S$42:$AR$42</c:f>
              <c:numCache>
                <c:formatCode>_-* #,##0_-;\-* #,##0_-;_-* "-"??_-;_-@_-</c:formatCode>
                <c:ptCount val="26"/>
                <c:pt idx="0">
                  <c:v>64.685755222196974</c:v>
                </c:pt>
                <c:pt idx="1">
                  <c:v>2.309702128279977</c:v>
                </c:pt>
                <c:pt idx="2">
                  <c:v>3.6487015721717269</c:v>
                </c:pt>
                <c:pt idx="3">
                  <c:v>2.2072896245412363</c:v>
                </c:pt>
                <c:pt idx="4">
                  <c:v>1.1689852680648005</c:v>
                </c:pt>
                <c:pt idx="5">
                  <c:v>26.951612105461585</c:v>
                </c:pt>
                <c:pt idx="6">
                  <c:v>4.0990100490890926</c:v>
                </c:pt>
                <c:pt idx="7">
                  <c:v>2.6876756428072439</c:v>
                </c:pt>
                <c:pt idx="8">
                  <c:v>4.7626852267057886</c:v>
                </c:pt>
                <c:pt idx="9">
                  <c:v>2.2897867124479148</c:v>
                </c:pt>
                <c:pt idx="10">
                  <c:v>0</c:v>
                </c:pt>
                <c:pt idx="11">
                  <c:v>0</c:v>
                </c:pt>
                <c:pt idx="12">
                  <c:v>0.11453380104347161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0.1240640837184037</c:v>
                </c:pt>
                <c:pt idx="19">
                  <c:v>5.9702142140337973</c:v>
                </c:pt>
                <c:pt idx="20">
                  <c:v>5.4008538272147266</c:v>
                </c:pt>
                <c:pt idx="21">
                  <c:v>3.8472062549128969</c:v>
                </c:pt>
                <c:pt idx="22">
                  <c:v>4.7770492199519685</c:v>
                </c:pt>
                <c:pt idx="23">
                  <c:v>7.413451497677932</c:v>
                </c:pt>
                <c:pt idx="24">
                  <c:v>5.8016432006191643</c:v>
                </c:pt>
                <c:pt idx="25">
                  <c:v>7.1398166949671715</c:v>
                </c:pt>
              </c:numCache>
            </c:numRef>
          </c:val>
        </c:ser>
        <c:ser>
          <c:idx val="11"/>
          <c:order val="10"/>
          <c:tx>
            <c:strRef>
              <c:f>'PS6'!$R$43</c:f>
              <c:strCache>
                <c:ptCount val="1"/>
                <c:pt idx="0">
                  <c:v>Other (Gas Oil / Gas Engines)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'PS6'!$S$43:$AR$43</c:f>
              <c:numCache>
                <c:formatCode>_-* #,##0_-;\-* #,##0_-;_-* "-"??_-;_-@_-</c:formatCode>
                <c:ptCount val="26"/>
                <c:pt idx="0">
                  <c:v>4.3415442461143412</c:v>
                </c:pt>
                <c:pt idx="1">
                  <c:v>139.09208981844941</c:v>
                </c:pt>
                <c:pt idx="2">
                  <c:v>36.499506893767212</c:v>
                </c:pt>
                <c:pt idx="3">
                  <c:v>26.270933541760787</c:v>
                </c:pt>
                <c:pt idx="4">
                  <c:v>14.01686476103899</c:v>
                </c:pt>
                <c:pt idx="5">
                  <c:v>11.329826869916257</c:v>
                </c:pt>
                <c:pt idx="6">
                  <c:v>2.604687701059957</c:v>
                </c:pt>
                <c:pt idx="7">
                  <c:v>0.92567080223783738</c:v>
                </c:pt>
                <c:pt idx="8">
                  <c:v>1.2576835930617849</c:v>
                </c:pt>
                <c:pt idx="9">
                  <c:v>0.4869668520808787</c:v>
                </c:pt>
                <c:pt idx="10">
                  <c:v>0</c:v>
                </c:pt>
                <c:pt idx="11">
                  <c:v>0</c:v>
                </c:pt>
                <c:pt idx="12">
                  <c:v>4.8856260407566882E-2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5.9840865171063344E-2</c:v>
                </c:pt>
                <c:pt idx="19">
                  <c:v>1.6362957500289474</c:v>
                </c:pt>
                <c:pt idx="20">
                  <c:v>1.8157769643497108</c:v>
                </c:pt>
                <c:pt idx="21">
                  <c:v>0.71251300950403429</c:v>
                </c:pt>
                <c:pt idx="22">
                  <c:v>0.9485616306439465</c:v>
                </c:pt>
                <c:pt idx="23">
                  <c:v>1.5407674412735286</c:v>
                </c:pt>
                <c:pt idx="24">
                  <c:v>0.6239573418397204</c:v>
                </c:pt>
                <c:pt idx="25">
                  <c:v>1.1151134873749566</c:v>
                </c:pt>
              </c:numCache>
            </c:numRef>
          </c:val>
        </c:ser>
        <c:ser>
          <c:idx val="12"/>
          <c:order val="11"/>
          <c:tx>
            <c:strRef>
              <c:f>'PS6'!$R$44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'PS6'!$S$44:$AR$44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36877.095573205828</c:v>
                </c:pt>
                <c:pt idx="2">
                  <c:v>42597.218420191261</c:v>
                </c:pt>
                <c:pt idx="3">
                  <c:v>44751.549097483665</c:v>
                </c:pt>
                <c:pt idx="4">
                  <c:v>43817.219311070061</c:v>
                </c:pt>
                <c:pt idx="5">
                  <c:v>36016.176326823581</c:v>
                </c:pt>
                <c:pt idx="6">
                  <c:v>24769.667810649626</c:v>
                </c:pt>
                <c:pt idx="7">
                  <c:v>24786.057992760376</c:v>
                </c:pt>
                <c:pt idx="8">
                  <c:v>24879.413137100662</c:v>
                </c:pt>
                <c:pt idx="9">
                  <c:v>19003.39021539209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'PS6'!$R$45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'PS6'!$S$45:$AR$45</c:f>
              <c:numCache>
                <c:formatCode>_-* #,##0_-;\-* #,##0_-;_-* "-"??_-;_-@_-</c:formatCode>
                <c:ptCount val="26"/>
                <c:pt idx="0">
                  <c:v>3394.3235999999206</c:v>
                </c:pt>
                <c:pt idx="1">
                  <c:v>3394.3235999999206</c:v>
                </c:pt>
                <c:pt idx="2">
                  <c:v>3394.3235999999206</c:v>
                </c:pt>
                <c:pt idx="3">
                  <c:v>3394.3235999999206</c:v>
                </c:pt>
                <c:pt idx="4">
                  <c:v>3394.3235999999206</c:v>
                </c:pt>
                <c:pt idx="5">
                  <c:v>3394.3235999999206</c:v>
                </c:pt>
                <c:pt idx="6">
                  <c:v>3394.3235999999206</c:v>
                </c:pt>
                <c:pt idx="7">
                  <c:v>3394.3235999999206</c:v>
                </c:pt>
                <c:pt idx="8">
                  <c:v>3394.3235999999206</c:v>
                </c:pt>
                <c:pt idx="9">
                  <c:v>3394.3235999999206</c:v>
                </c:pt>
                <c:pt idx="10">
                  <c:v>3394.3235999999206</c:v>
                </c:pt>
                <c:pt idx="11">
                  <c:v>3394.3235999999206</c:v>
                </c:pt>
                <c:pt idx="12">
                  <c:v>3394.3235999999206</c:v>
                </c:pt>
                <c:pt idx="13">
                  <c:v>3394.3235999999206</c:v>
                </c:pt>
                <c:pt idx="14">
                  <c:v>3394.3235999999206</c:v>
                </c:pt>
                <c:pt idx="15">
                  <c:v>3394.3235999999206</c:v>
                </c:pt>
                <c:pt idx="16">
                  <c:v>3394.3235999999206</c:v>
                </c:pt>
                <c:pt idx="17">
                  <c:v>3394.3235999999206</c:v>
                </c:pt>
                <c:pt idx="18">
                  <c:v>3394.3235999999206</c:v>
                </c:pt>
                <c:pt idx="19">
                  <c:v>3394.3235999999206</c:v>
                </c:pt>
                <c:pt idx="20">
                  <c:v>3394.3235999999206</c:v>
                </c:pt>
                <c:pt idx="21">
                  <c:v>3394.3235999999206</c:v>
                </c:pt>
                <c:pt idx="22">
                  <c:v>3394.3235999999206</c:v>
                </c:pt>
                <c:pt idx="23">
                  <c:v>3394.3235999999206</c:v>
                </c:pt>
                <c:pt idx="24">
                  <c:v>3394.3235999999206</c:v>
                </c:pt>
                <c:pt idx="25">
                  <c:v>3394.3235999999206</c:v>
                </c:pt>
              </c:numCache>
            </c:numRef>
          </c:val>
        </c:ser>
        <c:ser>
          <c:idx val="14"/>
          <c:order val="13"/>
          <c:tx>
            <c:strRef>
              <c:f>'PS6'!$R$46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'PS6'!$S$46:$AR$46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25260.264243265101</c:v>
                </c:pt>
                <c:pt idx="2">
                  <c:v>26042.670947085942</c:v>
                </c:pt>
                <c:pt idx="3">
                  <c:v>28222.282061038237</c:v>
                </c:pt>
                <c:pt idx="4">
                  <c:v>28382.957623341114</c:v>
                </c:pt>
                <c:pt idx="5">
                  <c:v>29622.229477073033</c:v>
                </c:pt>
                <c:pt idx="6">
                  <c:v>35747.146115948271</c:v>
                </c:pt>
                <c:pt idx="7">
                  <c:v>40347.814018695964</c:v>
                </c:pt>
                <c:pt idx="8">
                  <c:v>41217.756763042118</c:v>
                </c:pt>
                <c:pt idx="9">
                  <c:v>46259.317370078526</c:v>
                </c:pt>
                <c:pt idx="10">
                  <c:v>52414.889659876899</c:v>
                </c:pt>
                <c:pt idx="11">
                  <c:v>58372.94229174433</c:v>
                </c:pt>
                <c:pt idx="12">
                  <c:v>59403.201189844825</c:v>
                </c:pt>
                <c:pt idx="13">
                  <c:v>64975.324997401309</c:v>
                </c:pt>
                <c:pt idx="14">
                  <c:v>64790.223707702724</c:v>
                </c:pt>
                <c:pt idx="15">
                  <c:v>64816.52852386103</c:v>
                </c:pt>
                <c:pt idx="16">
                  <c:v>64507.557992375965</c:v>
                </c:pt>
                <c:pt idx="17">
                  <c:v>67143.538167318111</c:v>
                </c:pt>
                <c:pt idx="18">
                  <c:v>69541.099520049058</c:v>
                </c:pt>
                <c:pt idx="19">
                  <c:v>59751.053674038776</c:v>
                </c:pt>
                <c:pt idx="20">
                  <c:v>60341.132991667604</c:v>
                </c:pt>
                <c:pt idx="21">
                  <c:v>60341.132991667604</c:v>
                </c:pt>
                <c:pt idx="22">
                  <c:v>60341.132991667604</c:v>
                </c:pt>
                <c:pt idx="23">
                  <c:v>60341.132991667604</c:v>
                </c:pt>
                <c:pt idx="24">
                  <c:v>60341.132991667604</c:v>
                </c:pt>
                <c:pt idx="25">
                  <c:v>60341.132991667604</c:v>
                </c:pt>
              </c:numCache>
            </c:numRef>
          </c:val>
        </c:ser>
        <c:ser>
          <c:idx val="15"/>
          <c:order val="14"/>
          <c:tx>
            <c:strRef>
              <c:f>'PS6'!$R$47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'PS6'!$S$47:$AR$47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6"/>
          <c:order val="15"/>
          <c:tx>
            <c:strRef>
              <c:f>'PS6'!$R$48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'PS6'!$S$48:$AR$48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57234.903578547106</c:v>
                </c:pt>
                <c:pt idx="4">
                  <c:v>57230.152048208169</c:v>
                </c:pt>
                <c:pt idx="5">
                  <c:v>51299.009942407414</c:v>
                </c:pt>
                <c:pt idx="6">
                  <c:v>51247.050217626514</c:v>
                </c:pt>
                <c:pt idx="7">
                  <c:v>44433.844753087367</c:v>
                </c:pt>
                <c:pt idx="8">
                  <c:v>38273.376436672035</c:v>
                </c:pt>
                <c:pt idx="9">
                  <c:v>31139.550263633046</c:v>
                </c:pt>
                <c:pt idx="10">
                  <c:v>30862.319877575384</c:v>
                </c:pt>
                <c:pt idx="11">
                  <c:v>30080.605989263629</c:v>
                </c:pt>
                <c:pt idx="12">
                  <c:v>28976.204653199191</c:v>
                </c:pt>
                <c:pt idx="13">
                  <c:v>24191.004934603647</c:v>
                </c:pt>
                <c:pt idx="14">
                  <c:v>15861.694022131685</c:v>
                </c:pt>
                <c:pt idx="15">
                  <c:v>7902.363308784632</c:v>
                </c:pt>
                <c:pt idx="16">
                  <c:v>7974.9388502395159</c:v>
                </c:pt>
                <c:pt idx="17">
                  <c:v>18914.564121986761</c:v>
                </c:pt>
                <c:pt idx="18">
                  <c:v>19016.801634083389</c:v>
                </c:pt>
                <c:pt idx="19">
                  <c:v>30487.599479242032</c:v>
                </c:pt>
                <c:pt idx="20">
                  <c:v>30531.30853455031</c:v>
                </c:pt>
                <c:pt idx="21">
                  <c:v>30585.510669675677</c:v>
                </c:pt>
                <c:pt idx="22">
                  <c:v>30726.412353488253</c:v>
                </c:pt>
                <c:pt idx="23">
                  <c:v>30780.944887136866</c:v>
                </c:pt>
                <c:pt idx="24">
                  <c:v>30823.110322434295</c:v>
                </c:pt>
                <c:pt idx="25">
                  <c:v>30857.667508929913</c:v>
                </c:pt>
              </c:numCache>
            </c:numRef>
          </c:val>
        </c:ser>
        <c:ser>
          <c:idx val="17"/>
          <c:order val="16"/>
          <c:tx>
            <c:strRef>
              <c:f>'PS6'!$R$49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'PS6'!$S$49:$AR$49</c:f>
              <c:numCache>
                <c:formatCode>_-* #,##0_-;\-* #,##0_-;_-* "-"??_-;_-@_-</c:formatCode>
                <c:ptCount val="26"/>
                <c:pt idx="0">
                  <c:v>14911.428959999976</c:v>
                </c:pt>
                <c:pt idx="1">
                  <c:v>15020.784784894026</c:v>
                </c:pt>
                <c:pt idx="2">
                  <c:v>17339.703420409329</c:v>
                </c:pt>
                <c:pt idx="3">
                  <c:v>21515.888356179967</c:v>
                </c:pt>
                <c:pt idx="4">
                  <c:v>22726.681269272645</c:v>
                </c:pt>
                <c:pt idx="5">
                  <c:v>23687.711028170648</c:v>
                </c:pt>
                <c:pt idx="6">
                  <c:v>30658.401662399905</c:v>
                </c:pt>
                <c:pt idx="7">
                  <c:v>33064.910441851025</c:v>
                </c:pt>
                <c:pt idx="8">
                  <c:v>33246.571495438671</c:v>
                </c:pt>
                <c:pt idx="9">
                  <c:v>38562.338630642531</c:v>
                </c:pt>
                <c:pt idx="10">
                  <c:v>43338.873854971636</c:v>
                </c:pt>
                <c:pt idx="11">
                  <c:v>49659.347494304704</c:v>
                </c:pt>
                <c:pt idx="12">
                  <c:v>58426.716903783075</c:v>
                </c:pt>
                <c:pt idx="13">
                  <c:v>61753.982454659606</c:v>
                </c:pt>
                <c:pt idx="14">
                  <c:v>63921.627927869326</c:v>
                </c:pt>
                <c:pt idx="15">
                  <c:v>64197.394209934966</c:v>
                </c:pt>
                <c:pt idx="16">
                  <c:v>64530.646077991667</c:v>
                </c:pt>
                <c:pt idx="17">
                  <c:v>64252.533000879281</c:v>
                </c:pt>
                <c:pt idx="18">
                  <c:v>64098.245247253959</c:v>
                </c:pt>
                <c:pt idx="19">
                  <c:v>64358.344616053218</c:v>
                </c:pt>
                <c:pt idx="20">
                  <c:v>64331.891359205096</c:v>
                </c:pt>
                <c:pt idx="21">
                  <c:v>64439.791668403042</c:v>
                </c:pt>
                <c:pt idx="22">
                  <c:v>64575.295454261897</c:v>
                </c:pt>
                <c:pt idx="23">
                  <c:v>64619.889943686445</c:v>
                </c:pt>
                <c:pt idx="24">
                  <c:v>64654.601307600999</c:v>
                </c:pt>
                <c:pt idx="25">
                  <c:v>64665.652536665846</c:v>
                </c:pt>
              </c:numCache>
            </c:numRef>
          </c:val>
        </c:ser>
        <c:ser>
          <c:idx val="18"/>
          <c:order val="17"/>
          <c:tx>
            <c:strRef>
              <c:f>'PS6'!$R$50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'PS6'!$S$50:$AR$50</c:f>
              <c:numCache>
                <c:formatCode>_-* #,##0_-;\-* #,##0_-;_-* "-"??_-;_-@_-</c:formatCode>
                <c:ptCount val="26"/>
                <c:pt idx="0">
                  <c:v>10487.882111999994</c:v>
                </c:pt>
                <c:pt idx="1">
                  <c:v>13712.11691140776</c:v>
                </c:pt>
                <c:pt idx="2">
                  <c:v>15203.283313720549</c:v>
                </c:pt>
                <c:pt idx="3">
                  <c:v>15922.992510429256</c:v>
                </c:pt>
                <c:pt idx="4">
                  <c:v>17679.436986732995</c:v>
                </c:pt>
                <c:pt idx="5">
                  <c:v>17804.14206541625</c:v>
                </c:pt>
                <c:pt idx="6">
                  <c:v>17994.665232000003</c:v>
                </c:pt>
                <c:pt idx="7">
                  <c:v>18122.18981075766</c:v>
                </c:pt>
                <c:pt idx="8">
                  <c:v>18094.33274374454</c:v>
                </c:pt>
                <c:pt idx="9">
                  <c:v>18101.430305888203</c:v>
                </c:pt>
                <c:pt idx="10">
                  <c:v>18106.65829630549</c:v>
                </c:pt>
                <c:pt idx="11">
                  <c:v>18373.649981154329</c:v>
                </c:pt>
                <c:pt idx="12">
                  <c:v>18334.214906864483</c:v>
                </c:pt>
                <c:pt idx="13">
                  <c:v>17937.794477185416</c:v>
                </c:pt>
                <c:pt idx="14">
                  <c:v>17753.298470556383</c:v>
                </c:pt>
                <c:pt idx="15">
                  <c:v>17885.383615676918</c:v>
                </c:pt>
                <c:pt idx="16">
                  <c:v>16762.607669900844</c:v>
                </c:pt>
                <c:pt idx="17">
                  <c:v>16076.064004535467</c:v>
                </c:pt>
                <c:pt idx="18">
                  <c:v>15190.161494398555</c:v>
                </c:pt>
                <c:pt idx="19">
                  <c:v>15439.440437603616</c:v>
                </c:pt>
                <c:pt idx="20">
                  <c:v>14793.563791785742</c:v>
                </c:pt>
                <c:pt idx="21">
                  <c:v>13833.935162814814</c:v>
                </c:pt>
                <c:pt idx="22">
                  <c:v>10843.045861679884</c:v>
                </c:pt>
                <c:pt idx="23">
                  <c:v>10529.886406903512</c:v>
                </c:pt>
                <c:pt idx="24">
                  <c:v>10159.447673848103</c:v>
                </c:pt>
                <c:pt idx="25">
                  <c:v>9634.3134172647278</c:v>
                </c:pt>
              </c:numCache>
            </c:numRef>
          </c:val>
        </c:ser>
        <c:ser>
          <c:idx val="19"/>
          <c:order val="18"/>
          <c:tx>
            <c:strRef>
              <c:f>'PS6'!$R$51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'PS6'!$S$32:$AR$32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'PS6'!$S$51:$AR$51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19.065360000000585</c:v>
                </c:pt>
                <c:pt idx="12">
                  <c:v>19.065360000000585</c:v>
                </c:pt>
                <c:pt idx="13">
                  <c:v>19.065360000000585</c:v>
                </c:pt>
                <c:pt idx="14">
                  <c:v>19.065360000000585</c:v>
                </c:pt>
                <c:pt idx="15">
                  <c:v>19.065360000000585</c:v>
                </c:pt>
                <c:pt idx="16">
                  <c:v>19.065360000000585</c:v>
                </c:pt>
                <c:pt idx="17">
                  <c:v>19.065360000000585</c:v>
                </c:pt>
                <c:pt idx="18">
                  <c:v>19.065360000000585</c:v>
                </c:pt>
                <c:pt idx="19">
                  <c:v>19.065360000000585</c:v>
                </c:pt>
                <c:pt idx="20">
                  <c:v>19.065360000000585</c:v>
                </c:pt>
                <c:pt idx="21">
                  <c:v>19.065360000000585</c:v>
                </c:pt>
                <c:pt idx="22">
                  <c:v>19.065360000000585</c:v>
                </c:pt>
                <c:pt idx="23">
                  <c:v>19.065360000000585</c:v>
                </c:pt>
                <c:pt idx="24">
                  <c:v>19.065360000000585</c:v>
                </c:pt>
                <c:pt idx="25">
                  <c:v>19.065360000000585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125376"/>
        <c:axId val="191126912"/>
      </c:areaChart>
      <c:catAx>
        <c:axId val="19112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1126912"/>
        <c:crosses val="autoZero"/>
        <c:auto val="1"/>
        <c:lblAlgn val="ctr"/>
        <c:lblOffset val="100"/>
        <c:tickLblSkip val="5"/>
        <c:noMultiLvlLbl val="0"/>
      </c:catAx>
      <c:valAx>
        <c:axId val="191126912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112537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'PS6'!$R$61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'PS6'!$S$61:$AR$61</c:f>
              <c:numCache>
                <c:formatCode>_-* #,##0_-;\-* #,##0_-;_-* "-"??_-;_-@_-</c:formatCode>
                <c:ptCount val="26"/>
                <c:pt idx="0">
                  <c:v>9887.1311101893025</c:v>
                </c:pt>
                <c:pt idx="1">
                  <c:v>10220.736091170582</c:v>
                </c:pt>
                <c:pt idx="2">
                  <c:v>10636.045826708318</c:v>
                </c:pt>
                <c:pt idx="3">
                  <c:v>10829.334336132311</c:v>
                </c:pt>
                <c:pt idx="4">
                  <c:v>11024.423894672493</c:v>
                </c:pt>
                <c:pt idx="5">
                  <c:v>11095.055357103902</c:v>
                </c:pt>
                <c:pt idx="6">
                  <c:v>11335.07594000342</c:v>
                </c:pt>
                <c:pt idx="7">
                  <c:v>11000.850071872019</c:v>
                </c:pt>
                <c:pt idx="8">
                  <c:v>11239.86616313852</c:v>
                </c:pt>
                <c:pt idx="9">
                  <c:v>11299.378602182494</c:v>
                </c:pt>
                <c:pt idx="10">
                  <c:v>11293.371067942348</c:v>
                </c:pt>
                <c:pt idx="11">
                  <c:v>11348.706305945314</c:v>
                </c:pt>
                <c:pt idx="12">
                  <c:v>11402.165407533203</c:v>
                </c:pt>
                <c:pt idx="13">
                  <c:v>11605.665795239071</c:v>
                </c:pt>
                <c:pt idx="14">
                  <c:v>11656.844678794525</c:v>
                </c:pt>
                <c:pt idx="15">
                  <c:v>11706.448574995547</c:v>
                </c:pt>
                <c:pt idx="16">
                  <c:v>11754.571534547598</c:v>
                </c:pt>
                <c:pt idx="17">
                  <c:v>11801.299427436179</c:v>
                </c:pt>
                <c:pt idx="18">
                  <c:v>12026.002332931332</c:v>
                </c:pt>
                <c:pt idx="19">
                  <c:v>12071.267624308612</c:v>
                </c:pt>
                <c:pt idx="20">
                  <c:v>12248.932318927154</c:v>
                </c:pt>
                <c:pt idx="21">
                  <c:v>12292.612454502067</c:v>
                </c:pt>
                <c:pt idx="22">
                  <c:v>12335.186644184023</c:v>
                </c:pt>
                <c:pt idx="23">
                  <c:v>12376.709511124867</c:v>
                </c:pt>
                <c:pt idx="24">
                  <c:v>12397.879338489529</c:v>
                </c:pt>
                <c:pt idx="25">
                  <c:v>12417.944281760701</c:v>
                </c:pt>
              </c:numCache>
            </c:numRef>
          </c:val>
        </c:ser>
        <c:ser>
          <c:idx val="2"/>
          <c:order val="1"/>
          <c:tx>
            <c:strRef>
              <c:f>'PS6'!$R$62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'PS6'!$S$62:$AR$62</c:f>
              <c:numCache>
                <c:formatCode>_-* #,##0_-;\-* #,##0_-;_-* "-"??_-;_-@_-</c:formatCode>
                <c:ptCount val="26"/>
                <c:pt idx="0">
                  <c:v>4113.407098010237</c:v>
                </c:pt>
                <c:pt idx="1">
                  <c:v>4410.4551296623376</c:v>
                </c:pt>
                <c:pt idx="2">
                  <c:v>4675.6656465097703</c:v>
                </c:pt>
                <c:pt idx="3">
                  <c:v>5433.4939631768966</c:v>
                </c:pt>
                <c:pt idx="4">
                  <c:v>5605.8391052733614</c:v>
                </c:pt>
                <c:pt idx="5">
                  <c:v>5771.6940425789544</c:v>
                </c:pt>
                <c:pt idx="6">
                  <c:v>5932.7452019942129</c:v>
                </c:pt>
                <c:pt idx="7">
                  <c:v>6732.3598715703238</c:v>
                </c:pt>
                <c:pt idx="8">
                  <c:v>6899.3611295312685</c:v>
                </c:pt>
                <c:pt idx="9">
                  <c:v>7054.5375881289556</c:v>
                </c:pt>
                <c:pt idx="10">
                  <c:v>7152.6383569926138</c:v>
                </c:pt>
                <c:pt idx="11">
                  <c:v>7352.9533414930766</c:v>
                </c:pt>
                <c:pt idx="12">
                  <c:v>7407.7387214461169</c:v>
                </c:pt>
                <c:pt idx="13">
                  <c:v>7452.2317573011205</c:v>
                </c:pt>
                <c:pt idx="14">
                  <c:v>7490.2443533982132</c:v>
                </c:pt>
                <c:pt idx="15">
                  <c:v>7710.4895014188151</c:v>
                </c:pt>
                <c:pt idx="16">
                  <c:v>7742.7832624216644</c:v>
                </c:pt>
                <c:pt idx="17">
                  <c:v>7772.4874943932655</c:v>
                </c:pt>
                <c:pt idx="18">
                  <c:v>7791.313210070135</c:v>
                </c:pt>
                <c:pt idx="19">
                  <c:v>7986.0476255700487</c:v>
                </c:pt>
                <c:pt idx="20">
                  <c:v>7995.3401440914895</c:v>
                </c:pt>
                <c:pt idx="21">
                  <c:v>8004.3912709901597</c:v>
                </c:pt>
                <c:pt idx="22">
                  <c:v>8013.2132306372059</c:v>
                </c:pt>
                <c:pt idx="23">
                  <c:v>8021.8173417035196</c:v>
                </c:pt>
                <c:pt idx="24">
                  <c:v>8030.2141044783621</c:v>
                </c:pt>
                <c:pt idx="25">
                  <c:v>8038.4132779121937</c:v>
                </c:pt>
              </c:numCache>
            </c:numRef>
          </c:val>
        </c:ser>
        <c:ser>
          <c:idx val="3"/>
          <c:order val="2"/>
          <c:tx>
            <c:strRef>
              <c:f>'PS6'!$R$63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'PS6'!$S$63:$AR$63</c:f>
              <c:numCache>
                <c:formatCode>_-* #,##0_-;\-* #,##0_-;_-* "-"??_-;_-@_-</c:formatCode>
                <c:ptCount val="26"/>
                <c:pt idx="0">
                  <c:v>1502.8895461270147</c:v>
                </c:pt>
                <c:pt idx="1">
                  <c:v>1615.0840179447118</c:v>
                </c:pt>
                <c:pt idx="2">
                  <c:v>1615.0840179447118</c:v>
                </c:pt>
                <c:pt idx="3">
                  <c:v>1615.0840179447118</c:v>
                </c:pt>
                <c:pt idx="4">
                  <c:v>1615.0840179447118</c:v>
                </c:pt>
                <c:pt idx="5">
                  <c:v>1615.0840179447118</c:v>
                </c:pt>
                <c:pt idx="6">
                  <c:v>1615.0840179447118</c:v>
                </c:pt>
                <c:pt idx="7">
                  <c:v>1615.0840179447118</c:v>
                </c:pt>
                <c:pt idx="8">
                  <c:v>1995.3246964900443</c:v>
                </c:pt>
                <c:pt idx="9">
                  <c:v>1995.3246964900443</c:v>
                </c:pt>
                <c:pt idx="10">
                  <c:v>1995.3246964900443</c:v>
                </c:pt>
                <c:pt idx="11">
                  <c:v>1995.3246964900443</c:v>
                </c:pt>
                <c:pt idx="12">
                  <c:v>1995.3246964900443</c:v>
                </c:pt>
                <c:pt idx="13">
                  <c:v>1995.3246964900443</c:v>
                </c:pt>
                <c:pt idx="14">
                  <c:v>1995.3246964900443</c:v>
                </c:pt>
                <c:pt idx="15">
                  <c:v>1995.3246964900443</c:v>
                </c:pt>
                <c:pt idx="16">
                  <c:v>2124.4187540208668</c:v>
                </c:pt>
                <c:pt idx="17">
                  <c:v>2124.4187540208668</c:v>
                </c:pt>
                <c:pt idx="18">
                  <c:v>2124.4187540208668</c:v>
                </c:pt>
                <c:pt idx="19">
                  <c:v>2124.4187540208668</c:v>
                </c:pt>
                <c:pt idx="20">
                  <c:v>2124.4187540208668</c:v>
                </c:pt>
                <c:pt idx="21">
                  <c:v>2124.4187540208668</c:v>
                </c:pt>
                <c:pt idx="22">
                  <c:v>2124.4187540208668</c:v>
                </c:pt>
                <c:pt idx="23">
                  <c:v>2124.4187540208668</c:v>
                </c:pt>
                <c:pt idx="24">
                  <c:v>2124.4187540208668</c:v>
                </c:pt>
                <c:pt idx="25">
                  <c:v>2124.4187540208668</c:v>
                </c:pt>
              </c:numCache>
            </c:numRef>
          </c:val>
        </c:ser>
        <c:ser>
          <c:idx val="4"/>
          <c:order val="3"/>
          <c:tx>
            <c:strRef>
              <c:f>'PS6'!$R$64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'PS6'!$S$64:$AR$64</c:f>
              <c:numCache>
                <c:formatCode>_-* #,##0_-;\-* #,##0_-;_-* "-"??_-;_-@_-</c:formatCode>
                <c:ptCount val="26"/>
                <c:pt idx="0">
                  <c:v>7.9695169954948417</c:v>
                </c:pt>
                <c:pt idx="1">
                  <c:v>7.9695169954948417</c:v>
                </c:pt>
                <c:pt idx="2">
                  <c:v>7.9695169954948417</c:v>
                </c:pt>
                <c:pt idx="3">
                  <c:v>7.9695169954948417</c:v>
                </c:pt>
                <c:pt idx="4">
                  <c:v>7.9695169954948417</c:v>
                </c:pt>
                <c:pt idx="5">
                  <c:v>9.7621767212866413</c:v>
                </c:pt>
                <c:pt idx="6">
                  <c:v>11.355652033101572</c:v>
                </c:pt>
                <c:pt idx="7">
                  <c:v>12.749942930939643</c:v>
                </c:pt>
                <c:pt idx="8">
                  <c:v>14.144233828777708</c:v>
                </c:pt>
                <c:pt idx="9">
                  <c:v>15.140155898662041</c:v>
                </c:pt>
                <c:pt idx="10">
                  <c:v>16.136077968546374</c:v>
                </c:pt>
                <c:pt idx="11">
                  <c:v>16.733631210476972</c:v>
                </c:pt>
                <c:pt idx="12">
                  <c:v>17.331184452407573</c:v>
                </c:pt>
                <c:pt idx="13">
                  <c:v>17.928737694338171</c:v>
                </c:pt>
                <c:pt idx="14">
                  <c:v>18.526290936268769</c:v>
                </c:pt>
                <c:pt idx="15">
                  <c:v>19.123844178199366</c:v>
                </c:pt>
                <c:pt idx="16">
                  <c:v>19.522213006153102</c:v>
                </c:pt>
                <c:pt idx="17">
                  <c:v>19.920581834106834</c:v>
                </c:pt>
                <c:pt idx="18">
                  <c:v>20.318950662060569</c:v>
                </c:pt>
                <c:pt idx="19">
                  <c:v>20.717319490014297</c:v>
                </c:pt>
                <c:pt idx="20">
                  <c:v>20.916503903991163</c:v>
                </c:pt>
                <c:pt idx="21">
                  <c:v>21.115688317968033</c:v>
                </c:pt>
                <c:pt idx="22">
                  <c:v>21.314872731944899</c:v>
                </c:pt>
                <c:pt idx="23">
                  <c:v>21.514057145921765</c:v>
                </c:pt>
                <c:pt idx="24">
                  <c:v>21.713241559898634</c:v>
                </c:pt>
                <c:pt idx="25">
                  <c:v>21.812833766887071</c:v>
                </c:pt>
              </c:numCache>
            </c:numRef>
          </c:val>
        </c:ser>
        <c:ser>
          <c:idx val="5"/>
          <c:order val="4"/>
          <c:tx>
            <c:strRef>
              <c:f>'PS6'!$R$65</c:f>
              <c:strCache>
                <c:ptCount val="1"/>
                <c:pt idx="0">
                  <c:v>Gas Reciprocating Engines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'PS6'!$S$65:$AR$65</c:f>
              <c:numCache>
                <c:formatCode>_-* #,##0_-;\-* #,##0_-;_-* "-"??_-;_-@_-</c:formatCode>
                <c:ptCount val="26"/>
                <c:pt idx="0">
                  <c:v>206.62111870766691</c:v>
                </c:pt>
                <c:pt idx="1">
                  <c:v>224.9140798950836</c:v>
                </c:pt>
                <c:pt idx="2">
                  <c:v>341.86613950598922</c:v>
                </c:pt>
                <c:pt idx="3">
                  <c:v>474.55782902064578</c:v>
                </c:pt>
                <c:pt idx="4">
                  <c:v>883.98877041148978</c:v>
                </c:pt>
                <c:pt idx="5">
                  <c:v>1108.2481117368595</c:v>
                </c:pt>
                <c:pt idx="6">
                  <c:v>1162.0205407726062</c:v>
                </c:pt>
                <c:pt idx="7">
                  <c:v>759.49044168811633</c:v>
                </c:pt>
                <c:pt idx="8">
                  <c:v>1935.246145897745</c:v>
                </c:pt>
                <c:pt idx="9">
                  <c:v>2234.6642860521829</c:v>
                </c:pt>
                <c:pt idx="10">
                  <c:v>2297.6034509541355</c:v>
                </c:pt>
                <c:pt idx="11">
                  <c:v>2567.6940300810406</c:v>
                </c:pt>
                <c:pt idx="12">
                  <c:v>2480.4980674886669</c:v>
                </c:pt>
                <c:pt idx="13">
                  <c:v>3176.6990557351933</c:v>
                </c:pt>
                <c:pt idx="14">
                  <c:v>3373.0680029738364</c:v>
                </c:pt>
                <c:pt idx="15">
                  <c:v>3674.1572066531821</c:v>
                </c:pt>
                <c:pt idx="16">
                  <c:v>3988.1928409970978</c:v>
                </c:pt>
                <c:pt idx="17">
                  <c:v>3861.0766646363695</c:v>
                </c:pt>
                <c:pt idx="18">
                  <c:v>3990.8143473645264</c:v>
                </c:pt>
                <c:pt idx="19">
                  <c:v>4348.2142061464983</c:v>
                </c:pt>
                <c:pt idx="20">
                  <c:v>4454.5895952535939</c:v>
                </c:pt>
                <c:pt idx="21">
                  <c:v>4671.0714303691993</c:v>
                </c:pt>
                <c:pt idx="22">
                  <c:v>4481.8153197826923</c:v>
                </c:pt>
                <c:pt idx="23">
                  <c:v>3844.2922582676224</c:v>
                </c:pt>
                <c:pt idx="24">
                  <c:v>4074.9060227907862</c:v>
                </c:pt>
                <c:pt idx="25">
                  <c:v>4806.5354108473921</c:v>
                </c:pt>
              </c:numCache>
            </c:numRef>
          </c:val>
        </c:ser>
        <c:ser>
          <c:idx val="6"/>
          <c:order val="5"/>
          <c:tx>
            <c:strRef>
              <c:f>'PS6'!$R$66</c:f>
              <c:strCache>
                <c:ptCount val="1"/>
                <c:pt idx="0">
                  <c:v>Diesel Reciprocating Engines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'PS6'!$S$66:$AR$66</c:f>
              <c:numCache>
                <c:formatCode>_-* #,##0_-;\-* #,##0_-;_-* "-"??_-;_-@_-</c:formatCode>
                <c:ptCount val="26"/>
                <c:pt idx="0">
                  <c:v>7.7461155777227404</c:v>
                </c:pt>
                <c:pt idx="1">
                  <c:v>8.8423374368831684</c:v>
                </c:pt>
                <c:pt idx="2">
                  <c:v>12.977117184325557</c:v>
                </c:pt>
                <c:pt idx="3">
                  <c:v>22.092790849171436</c:v>
                </c:pt>
                <c:pt idx="4">
                  <c:v>26.323361698976967</c:v>
                </c:pt>
                <c:pt idx="5">
                  <c:v>27.169475868938065</c:v>
                </c:pt>
                <c:pt idx="6">
                  <c:v>29.207186559108411</c:v>
                </c:pt>
                <c:pt idx="7">
                  <c:v>31.397725551041553</c:v>
                </c:pt>
                <c:pt idx="8">
                  <c:v>33.752554967369662</c:v>
                </c:pt>
                <c:pt idx="9">
                  <c:v>36.283996589922388</c:v>
                </c:pt>
                <c:pt idx="10">
                  <c:v>38.098196419418514</c:v>
                </c:pt>
                <c:pt idx="11">
                  <c:v>40.003106240389435</c:v>
                </c:pt>
                <c:pt idx="12">
                  <c:v>42.003261552408908</c:v>
                </c:pt>
                <c:pt idx="13">
                  <c:v>44.103424630029366</c:v>
                </c:pt>
                <c:pt idx="14">
                  <c:v>46.308595861530826</c:v>
                </c:pt>
                <c:pt idx="15">
                  <c:v>47.466310758069092</c:v>
                </c:pt>
                <c:pt idx="16">
                  <c:v>48.652968527020818</c:v>
                </c:pt>
                <c:pt idx="17">
                  <c:v>49.869292740196322</c:v>
                </c:pt>
                <c:pt idx="18">
                  <c:v>51.116025058701219</c:v>
                </c:pt>
                <c:pt idx="19">
                  <c:v>52.39392568516876</c:v>
                </c:pt>
                <c:pt idx="20">
                  <c:v>53.048849756233352</c:v>
                </c:pt>
                <c:pt idx="21">
                  <c:v>53.711960378186276</c:v>
                </c:pt>
                <c:pt idx="22">
                  <c:v>54.383359882913588</c:v>
                </c:pt>
                <c:pt idx="23">
                  <c:v>55.063151881450011</c:v>
                </c:pt>
                <c:pt idx="24">
                  <c:v>55.751441279968141</c:v>
                </c:pt>
                <c:pt idx="25">
                  <c:v>56.030198486367979</c:v>
                </c:pt>
              </c:numCache>
            </c:numRef>
          </c:val>
        </c:ser>
        <c:ser>
          <c:idx val="7"/>
          <c:order val="6"/>
          <c:tx>
            <c:strRef>
              <c:f>'PS6'!$R$67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'PS6'!$S$67:$AR$67</c:f>
              <c:numCache>
                <c:formatCode>_-* #,##0_-;\-* #,##0_-;_-* "-"??_-;_-@_-</c:formatCode>
                <c:ptCount val="26"/>
                <c:pt idx="0">
                  <c:v>2.4535415824681523</c:v>
                </c:pt>
                <c:pt idx="1">
                  <c:v>2.4535415824681523</c:v>
                </c:pt>
                <c:pt idx="2">
                  <c:v>2.4535415824681523</c:v>
                </c:pt>
                <c:pt idx="3">
                  <c:v>2.4535415824681523</c:v>
                </c:pt>
                <c:pt idx="4">
                  <c:v>2.4535415824681523</c:v>
                </c:pt>
                <c:pt idx="5">
                  <c:v>2.4535415824681523</c:v>
                </c:pt>
                <c:pt idx="6">
                  <c:v>2.4535415824681523</c:v>
                </c:pt>
                <c:pt idx="7">
                  <c:v>2.4535415824681523</c:v>
                </c:pt>
                <c:pt idx="8">
                  <c:v>2.4535415824681523</c:v>
                </c:pt>
                <c:pt idx="9">
                  <c:v>2.4535415824681523</c:v>
                </c:pt>
                <c:pt idx="10">
                  <c:v>2.202349870348125</c:v>
                </c:pt>
                <c:pt idx="11">
                  <c:v>2.202349870348125</c:v>
                </c:pt>
                <c:pt idx="12">
                  <c:v>2.202349870348125</c:v>
                </c:pt>
                <c:pt idx="13">
                  <c:v>2.202349870348125</c:v>
                </c:pt>
                <c:pt idx="14">
                  <c:v>2.202349870348125</c:v>
                </c:pt>
                <c:pt idx="15">
                  <c:v>2.202349870348125</c:v>
                </c:pt>
                <c:pt idx="16">
                  <c:v>2.202349870348125</c:v>
                </c:pt>
                <c:pt idx="17">
                  <c:v>2.202349870348125</c:v>
                </c:pt>
                <c:pt idx="18">
                  <c:v>2.202349870348125</c:v>
                </c:pt>
                <c:pt idx="19">
                  <c:v>2.202349870348125</c:v>
                </c:pt>
                <c:pt idx="20">
                  <c:v>2.202349870348125</c:v>
                </c:pt>
                <c:pt idx="21">
                  <c:v>2.202349870348125</c:v>
                </c:pt>
                <c:pt idx="22">
                  <c:v>2.202349870348125</c:v>
                </c:pt>
                <c:pt idx="23">
                  <c:v>2.202349870348125</c:v>
                </c:pt>
                <c:pt idx="24">
                  <c:v>2.202349870348125</c:v>
                </c:pt>
                <c:pt idx="25">
                  <c:v>2.202349870348125</c:v>
                </c:pt>
              </c:numCache>
            </c:numRef>
          </c:val>
        </c:ser>
        <c:ser>
          <c:idx val="8"/>
          <c:order val="7"/>
          <c:tx>
            <c:strRef>
              <c:f>'PS6'!$R$68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'PS6'!$S$68:$AR$68</c:f>
              <c:numCache>
                <c:formatCode>_-* #,##0_-;\-* #,##0_-;_-* "-"??_-;_-@_-</c:formatCode>
                <c:ptCount val="26"/>
                <c:pt idx="0">
                  <c:v>9801.775741946276</c:v>
                </c:pt>
                <c:pt idx="1">
                  <c:v>10038.264261697364</c:v>
                </c:pt>
                <c:pt idx="2">
                  <c:v>10376.655690405601</c:v>
                </c:pt>
                <c:pt idx="3">
                  <c:v>10744.711590479865</c:v>
                </c:pt>
                <c:pt idx="4">
                  <c:v>10963.651426323049</c:v>
                </c:pt>
                <c:pt idx="5">
                  <c:v>11088.056778456703</c:v>
                </c:pt>
                <c:pt idx="6">
                  <c:v>11213.302074309944</c:v>
                </c:pt>
                <c:pt idx="7">
                  <c:v>11665.539417805512</c:v>
                </c:pt>
                <c:pt idx="8">
                  <c:v>11803.984818667805</c:v>
                </c:pt>
                <c:pt idx="9">
                  <c:v>11953.801249366667</c:v>
                </c:pt>
                <c:pt idx="10">
                  <c:v>12116.912574257423</c:v>
                </c:pt>
                <c:pt idx="11">
                  <c:v>12253.13407637417</c:v>
                </c:pt>
                <c:pt idx="12">
                  <c:v>12336.080288116504</c:v>
                </c:pt>
                <c:pt idx="13">
                  <c:v>12461.251472002479</c:v>
                </c:pt>
                <c:pt idx="14">
                  <c:v>12633.619544998299</c:v>
                </c:pt>
                <c:pt idx="15">
                  <c:v>12931.35403762082</c:v>
                </c:pt>
                <c:pt idx="16">
                  <c:v>13293.220922564451</c:v>
                </c:pt>
                <c:pt idx="17">
                  <c:v>13521.94336988692</c:v>
                </c:pt>
                <c:pt idx="18">
                  <c:v>13716.360125552679</c:v>
                </c:pt>
                <c:pt idx="19">
                  <c:v>13938.64006287852</c:v>
                </c:pt>
                <c:pt idx="20">
                  <c:v>14092.194581429725</c:v>
                </c:pt>
                <c:pt idx="21">
                  <c:v>14126.108917669842</c:v>
                </c:pt>
                <c:pt idx="22">
                  <c:v>14088.266094050739</c:v>
                </c:pt>
                <c:pt idx="23">
                  <c:v>14037.038388360072</c:v>
                </c:pt>
                <c:pt idx="24">
                  <c:v>13935.333062702433</c:v>
                </c:pt>
                <c:pt idx="25">
                  <c:v>13773.8065710636</c:v>
                </c:pt>
              </c:numCache>
            </c:numRef>
          </c:val>
        </c:ser>
        <c:ser>
          <c:idx val="9"/>
          <c:order val="8"/>
          <c:tx>
            <c:strRef>
              <c:f>'PS6'!$R$69</c:f>
              <c:strCache>
                <c:ptCount val="1"/>
                <c:pt idx="0">
                  <c:v>Tidal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'PS6'!$S$69:$AR$69</c:f>
              <c:numCache>
                <c:formatCode>_-* #,##0_-;\-* #,##0_-;_-* "-"??_-;_-@_-</c:formatCode>
                <c:ptCount val="26"/>
                <c:pt idx="0">
                  <c:v>1.0512000000000001</c:v>
                </c:pt>
                <c:pt idx="1">
                  <c:v>2.7594000000000003</c:v>
                </c:pt>
                <c:pt idx="2">
                  <c:v>4.5990000000000002</c:v>
                </c:pt>
                <c:pt idx="3">
                  <c:v>13.797000000000001</c:v>
                </c:pt>
                <c:pt idx="4">
                  <c:v>18.396000000000001</c:v>
                </c:pt>
                <c:pt idx="5">
                  <c:v>27.164760000000001</c:v>
                </c:pt>
                <c:pt idx="6">
                  <c:v>27.164760000000001</c:v>
                </c:pt>
                <c:pt idx="7">
                  <c:v>27.164760000000001</c:v>
                </c:pt>
                <c:pt idx="8">
                  <c:v>27.164760000000001</c:v>
                </c:pt>
                <c:pt idx="9">
                  <c:v>27.164760000000001</c:v>
                </c:pt>
                <c:pt idx="10">
                  <c:v>27.164760000000001</c:v>
                </c:pt>
                <c:pt idx="11">
                  <c:v>27.164760000000001</c:v>
                </c:pt>
                <c:pt idx="12">
                  <c:v>27.164760000000001</c:v>
                </c:pt>
                <c:pt idx="13">
                  <c:v>27.164760000000001</c:v>
                </c:pt>
                <c:pt idx="14">
                  <c:v>27.164760000000001</c:v>
                </c:pt>
                <c:pt idx="15">
                  <c:v>27.164760000000001</c:v>
                </c:pt>
                <c:pt idx="16">
                  <c:v>27.164760000000001</c:v>
                </c:pt>
                <c:pt idx="17">
                  <c:v>27.164760000000001</c:v>
                </c:pt>
                <c:pt idx="18">
                  <c:v>27.164760000000001</c:v>
                </c:pt>
                <c:pt idx="19">
                  <c:v>27.164760000000001</c:v>
                </c:pt>
                <c:pt idx="20">
                  <c:v>27.164760000000001</c:v>
                </c:pt>
                <c:pt idx="21">
                  <c:v>27.164760000000001</c:v>
                </c:pt>
                <c:pt idx="22">
                  <c:v>27.164760000000001</c:v>
                </c:pt>
                <c:pt idx="23">
                  <c:v>27.164760000000001</c:v>
                </c:pt>
                <c:pt idx="24">
                  <c:v>27.164760000000001</c:v>
                </c:pt>
                <c:pt idx="25">
                  <c:v>27.164760000000001</c:v>
                </c:pt>
              </c:numCache>
            </c:numRef>
          </c:val>
        </c:ser>
        <c:ser>
          <c:idx val="10"/>
          <c:order val="9"/>
          <c:tx>
            <c:strRef>
              <c:f>'PS6'!$R$70</c:f>
              <c:strCache>
                <c:ptCount val="1"/>
                <c:pt idx="0">
                  <c:v>Wave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'PS6'!$S$70:$AR$70</c:f>
              <c:numCache>
                <c:formatCode>_-* #,##0_-;\-* #,##0_-;_-* "-"??_-;_-@_-</c:formatCode>
                <c:ptCount val="26"/>
                <c:pt idx="0">
                  <c:v>9.7235999999999994</c:v>
                </c:pt>
                <c:pt idx="1">
                  <c:v>9.7235999999999994</c:v>
                </c:pt>
                <c:pt idx="2">
                  <c:v>9.7235999999999994</c:v>
                </c:pt>
                <c:pt idx="3">
                  <c:v>9.7235999999999994</c:v>
                </c:pt>
                <c:pt idx="4">
                  <c:v>9.7235999999999994</c:v>
                </c:pt>
                <c:pt idx="5">
                  <c:v>9.7235999999999994</c:v>
                </c:pt>
                <c:pt idx="6">
                  <c:v>9.7235999999999994</c:v>
                </c:pt>
                <c:pt idx="7">
                  <c:v>9.7235999999999994</c:v>
                </c:pt>
                <c:pt idx="8">
                  <c:v>9.7235999999999994</c:v>
                </c:pt>
                <c:pt idx="9">
                  <c:v>9.7235999999999994</c:v>
                </c:pt>
                <c:pt idx="10">
                  <c:v>9.7235999999999994</c:v>
                </c:pt>
                <c:pt idx="11">
                  <c:v>9.7235999999999994</c:v>
                </c:pt>
                <c:pt idx="12">
                  <c:v>9.7235999999999994</c:v>
                </c:pt>
                <c:pt idx="13">
                  <c:v>9.7235999999999994</c:v>
                </c:pt>
                <c:pt idx="14">
                  <c:v>9.7235999999999994</c:v>
                </c:pt>
                <c:pt idx="15">
                  <c:v>100.47720000000001</c:v>
                </c:pt>
                <c:pt idx="16">
                  <c:v>100.47720000000001</c:v>
                </c:pt>
                <c:pt idx="17">
                  <c:v>100.47720000000001</c:v>
                </c:pt>
                <c:pt idx="18">
                  <c:v>100.47720000000001</c:v>
                </c:pt>
                <c:pt idx="19">
                  <c:v>100.47720000000001</c:v>
                </c:pt>
                <c:pt idx="20">
                  <c:v>100.47720000000001</c:v>
                </c:pt>
                <c:pt idx="21">
                  <c:v>100.47720000000001</c:v>
                </c:pt>
                <c:pt idx="22">
                  <c:v>100.47720000000001</c:v>
                </c:pt>
                <c:pt idx="23">
                  <c:v>100.47720000000001</c:v>
                </c:pt>
                <c:pt idx="24">
                  <c:v>100.47720000000001</c:v>
                </c:pt>
                <c:pt idx="25">
                  <c:v>100.47720000000001</c:v>
                </c:pt>
              </c:numCache>
            </c:numRef>
          </c:val>
        </c:ser>
        <c:ser>
          <c:idx val="11"/>
          <c:order val="10"/>
          <c:tx>
            <c:strRef>
              <c:f>'PS6'!$R$71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'PS6'!$S$71:$AR$71</c:f>
              <c:numCache>
                <c:formatCode>_-* #,##0_-;\-* #,##0_-;_-* "-"??_-;_-@_-</c:formatCode>
                <c:ptCount val="26"/>
                <c:pt idx="0">
                  <c:v>1007.776799561939</c:v>
                </c:pt>
                <c:pt idx="1">
                  <c:v>1007.776799561939</c:v>
                </c:pt>
                <c:pt idx="2">
                  <c:v>1007.776799561939</c:v>
                </c:pt>
                <c:pt idx="3">
                  <c:v>1007.776799561939</c:v>
                </c:pt>
                <c:pt idx="4">
                  <c:v>1007.776799561939</c:v>
                </c:pt>
                <c:pt idx="5">
                  <c:v>1007.776799561939</c:v>
                </c:pt>
                <c:pt idx="6">
                  <c:v>1007.776799561939</c:v>
                </c:pt>
                <c:pt idx="7">
                  <c:v>1007.776799561939</c:v>
                </c:pt>
                <c:pt idx="8">
                  <c:v>1007.776799561939</c:v>
                </c:pt>
                <c:pt idx="9">
                  <c:v>1007.776799561939</c:v>
                </c:pt>
                <c:pt idx="10">
                  <c:v>1007.776799561939</c:v>
                </c:pt>
                <c:pt idx="11">
                  <c:v>1007.776799561939</c:v>
                </c:pt>
                <c:pt idx="12">
                  <c:v>1007.776799561939</c:v>
                </c:pt>
                <c:pt idx="13">
                  <c:v>1007.776799561939</c:v>
                </c:pt>
                <c:pt idx="14">
                  <c:v>1007.776799561939</c:v>
                </c:pt>
                <c:pt idx="15">
                  <c:v>1007.776799561939</c:v>
                </c:pt>
                <c:pt idx="16">
                  <c:v>1007.776799561939</c:v>
                </c:pt>
                <c:pt idx="17">
                  <c:v>1007.776799561939</c:v>
                </c:pt>
                <c:pt idx="18">
                  <c:v>1007.776799561939</c:v>
                </c:pt>
                <c:pt idx="19">
                  <c:v>1007.776799561939</c:v>
                </c:pt>
                <c:pt idx="20">
                  <c:v>1007.776799561939</c:v>
                </c:pt>
                <c:pt idx="21">
                  <c:v>1007.776799561939</c:v>
                </c:pt>
                <c:pt idx="22">
                  <c:v>1007.776799561939</c:v>
                </c:pt>
                <c:pt idx="23">
                  <c:v>1007.776799561939</c:v>
                </c:pt>
                <c:pt idx="24">
                  <c:v>1007.776799561939</c:v>
                </c:pt>
                <c:pt idx="25">
                  <c:v>1007.776799561939</c:v>
                </c:pt>
              </c:numCache>
            </c:numRef>
          </c:val>
        </c:ser>
        <c:ser>
          <c:idx val="12"/>
          <c:order val="11"/>
          <c:tx>
            <c:strRef>
              <c:f>'PS6'!$R$72</c:f>
              <c:strCache>
                <c:ptCount val="1"/>
                <c:pt idx="0">
                  <c:v>Liquid Air Storage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'PS6'!$S$72:$AR$72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'PS6'!$R$73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'PS6'!$S$73:$AR$73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4"/>
          <c:order val="13"/>
          <c:tx>
            <c:strRef>
              <c:f>'PS6'!$R$74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'PS6'!$S$74:$AR$74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39.146250000000009</c:v>
                </c:pt>
                <c:pt idx="3">
                  <c:v>33.123750000000008</c:v>
                </c:pt>
                <c:pt idx="4">
                  <c:v>36.135000000000005</c:v>
                </c:pt>
                <c:pt idx="5">
                  <c:v>58.301993507985401</c:v>
                </c:pt>
                <c:pt idx="6">
                  <c:v>81.153187499999987</c:v>
                </c:pt>
                <c:pt idx="7">
                  <c:v>69.559875000000005</c:v>
                </c:pt>
                <c:pt idx="8">
                  <c:v>59.622750000000011</c:v>
                </c:pt>
                <c:pt idx="9">
                  <c:v>85.994608333333261</c:v>
                </c:pt>
                <c:pt idx="10">
                  <c:v>94.668833333333282</c:v>
                </c:pt>
                <c:pt idx="11">
                  <c:v>120.44999999999999</c:v>
                </c:pt>
                <c:pt idx="12">
                  <c:v>127.75436710484833</c:v>
                </c:pt>
                <c:pt idx="13">
                  <c:v>191.6315506572725</c:v>
                </c:pt>
                <c:pt idx="14">
                  <c:v>191.6315506572725</c:v>
                </c:pt>
                <c:pt idx="15">
                  <c:v>210.79470572299971</c:v>
                </c:pt>
                <c:pt idx="16">
                  <c:v>210.79470572299971</c:v>
                </c:pt>
                <c:pt idx="17">
                  <c:v>210.79470572299971</c:v>
                </c:pt>
                <c:pt idx="18">
                  <c:v>210.79470572299971</c:v>
                </c:pt>
                <c:pt idx="19">
                  <c:v>210.79470572299971</c:v>
                </c:pt>
                <c:pt idx="20">
                  <c:v>210.79470572299971</c:v>
                </c:pt>
                <c:pt idx="21">
                  <c:v>210.79470572299971</c:v>
                </c:pt>
                <c:pt idx="22">
                  <c:v>210.79470572299971</c:v>
                </c:pt>
                <c:pt idx="23">
                  <c:v>210.79470572299971</c:v>
                </c:pt>
                <c:pt idx="24">
                  <c:v>210.79470572299971</c:v>
                </c:pt>
                <c:pt idx="25">
                  <c:v>210.79470572299971</c:v>
                </c:pt>
              </c:numCache>
            </c:numRef>
          </c:val>
        </c:ser>
        <c:ser>
          <c:idx val="15"/>
          <c:order val="14"/>
          <c:tx>
            <c:strRef>
              <c:f>'PS6'!$R$75</c:f>
              <c:strCache>
                <c:ptCount val="1"/>
                <c:pt idx="0">
                  <c:v>Battery associated with solar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'PS6'!$S$75:$AR$75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108.59121203912107</c:v>
                </c:pt>
                <c:pt idx="16">
                  <c:v>108.59121203912107</c:v>
                </c:pt>
                <c:pt idx="17">
                  <c:v>108.59121203912107</c:v>
                </c:pt>
                <c:pt idx="18">
                  <c:v>108.59121203912107</c:v>
                </c:pt>
                <c:pt idx="19">
                  <c:v>108.59121203912107</c:v>
                </c:pt>
                <c:pt idx="20">
                  <c:v>108.59121203912107</c:v>
                </c:pt>
                <c:pt idx="21">
                  <c:v>108.59121203912107</c:v>
                </c:pt>
                <c:pt idx="22">
                  <c:v>108.59121203912107</c:v>
                </c:pt>
                <c:pt idx="23">
                  <c:v>108.59121203912107</c:v>
                </c:pt>
                <c:pt idx="24">
                  <c:v>108.59121203912107</c:v>
                </c:pt>
                <c:pt idx="25">
                  <c:v>108.59121203912107</c:v>
                </c:pt>
              </c:numCache>
            </c:numRef>
          </c:val>
        </c:ser>
        <c:ser>
          <c:idx val="16"/>
          <c:order val="15"/>
          <c:tx>
            <c:strRef>
              <c:f>'PS6'!$R$76</c:f>
              <c:strCache>
                <c:ptCount val="1"/>
                <c:pt idx="0">
                  <c:v>Biomass - Co Firing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'PS6'!$S$76:$AR$76</c:f>
              <c:numCache>
                <c:formatCode>_-* #,##0_-;\-* #,##0_-;_-* "-"??_-;_-@_-</c:formatCode>
                <c:ptCount val="26"/>
                <c:pt idx="0">
                  <c:v>214.20608999999999</c:v>
                </c:pt>
                <c:pt idx="1">
                  <c:v>214.20608999999999</c:v>
                </c:pt>
                <c:pt idx="2">
                  <c:v>214.20608999999999</c:v>
                </c:pt>
                <c:pt idx="3">
                  <c:v>214.20608999999999</c:v>
                </c:pt>
                <c:pt idx="4">
                  <c:v>214.20608999999999</c:v>
                </c:pt>
                <c:pt idx="5">
                  <c:v>214.20608999999999</c:v>
                </c:pt>
                <c:pt idx="6">
                  <c:v>214.20608999999999</c:v>
                </c:pt>
                <c:pt idx="7">
                  <c:v>214.20608999999999</c:v>
                </c:pt>
                <c:pt idx="8">
                  <c:v>214.20608999999999</c:v>
                </c:pt>
                <c:pt idx="9">
                  <c:v>214.20608999999999</c:v>
                </c:pt>
                <c:pt idx="10">
                  <c:v>214.20608999999999</c:v>
                </c:pt>
                <c:pt idx="11">
                  <c:v>214.20608999999999</c:v>
                </c:pt>
                <c:pt idx="12">
                  <c:v>214.20608999999999</c:v>
                </c:pt>
                <c:pt idx="13">
                  <c:v>214.20608999999999</c:v>
                </c:pt>
                <c:pt idx="14">
                  <c:v>214.20608999999999</c:v>
                </c:pt>
                <c:pt idx="15">
                  <c:v>214.20608999999999</c:v>
                </c:pt>
                <c:pt idx="16">
                  <c:v>214.20608999999999</c:v>
                </c:pt>
                <c:pt idx="17">
                  <c:v>214.20608999999999</c:v>
                </c:pt>
                <c:pt idx="18">
                  <c:v>214.20608999999999</c:v>
                </c:pt>
                <c:pt idx="19">
                  <c:v>214.20608999999999</c:v>
                </c:pt>
                <c:pt idx="20">
                  <c:v>214.20608999999999</c:v>
                </c:pt>
                <c:pt idx="21">
                  <c:v>214.20608999999999</c:v>
                </c:pt>
                <c:pt idx="22">
                  <c:v>214.20608999999999</c:v>
                </c:pt>
                <c:pt idx="23">
                  <c:v>214.20608999999999</c:v>
                </c:pt>
                <c:pt idx="24">
                  <c:v>214.20608999999999</c:v>
                </c:pt>
                <c:pt idx="25">
                  <c:v>214.20608999999999</c:v>
                </c:pt>
              </c:numCache>
            </c:numRef>
          </c:val>
        </c:ser>
        <c:ser>
          <c:idx val="17"/>
          <c:order val="16"/>
          <c:tx>
            <c:strRef>
              <c:f>'PS6'!$R$77</c:f>
              <c:strCache>
                <c:ptCount val="1"/>
                <c:pt idx="0">
                  <c:v>Biomass - Dedicated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'PS6'!$S$77:$AR$77</c:f>
              <c:numCache>
                <c:formatCode>_-* #,##0_-;\-* #,##0_-;_-* "-"??_-;_-@_-</c:formatCode>
                <c:ptCount val="26"/>
                <c:pt idx="0">
                  <c:v>2066.3277410214796</c:v>
                </c:pt>
                <c:pt idx="1">
                  <c:v>2066.3277410214796</c:v>
                </c:pt>
                <c:pt idx="2">
                  <c:v>2066.3277410214796</c:v>
                </c:pt>
                <c:pt idx="3">
                  <c:v>2066.3277410214796</c:v>
                </c:pt>
                <c:pt idx="4">
                  <c:v>2066.3277410214796</c:v>
                </c:pt>
                <c:pt idx="5">
                  <c:v>2066.3277410214796</c:v>
                </c:pt>
                <c:pt idx="6">
                  <c:v>1845.6962872847823</c:v>
                </c:pt>
                <c:pt idx="7">
                  <c:v>1845.6962872847823</c:v>
                </c:pt>
                <c:pt idx="8">
                  <c:v>1616.791154032959</c:v>
                </c:pt>
                <c:pt idx="9">
                  <c:v>1616.791154032959</c:v>
                </c:pt>
                <c:pt idx="10">
                  <c:v>1616.791154032959</c:v>
                </c:pt>
                <c:pt idx="11">
                  <c:v>1616.791154032959</c:v>
                </c:pt>
                <c:pt idx="12">
                  <c:v>1616.791154032959</c:v>
                </c:pt>
                <c:pt idx="13">
                  <c:v>1422.5251590177968</c:v>
                </c:pt>
                <c:pt idx="14">
                  <c:v>1422.5251590177968</c:v>
                </c:pt>
                <c:pt idx="15">
                  <c:v>1422.5251590177968</c:v>
                </c:pt>
                <c:pt idx="16">
                  <c:v>1422.5251590177968</c:v>
                </c:pt>
                <c:pt idx="17">
                  <c:v>1422.5251590177968</c:v>
                </c:pt>
                <c:pt idx="18">
                  <c:v>1193.0684471316313</c:v>
                </c:pt>
                <c:pt idx="19">
                  <c:v>1193.0684471316313</c:v>
                </c:pt>
                <c:pt idx="20">
                  <c:v>1022.0790704856912</c:v>
                </c:pt>
                <c:pt idx="21">
                  <c:v>1022.0790704856912</c:v>
                </c:pt>
                <c:pt idx="22">
                  <c:v>1022.0790704856912</c:v>
                </c:pt>
                <c:pt idx="23">
                  <c:v>1022.0790704856912</c:v>
                </c:pt>
                <c:pt idx="24">
                  <c:v>1022.0790704856912</c:v>
                </c:pt>
                <c:pt idx="25">
                  <c:v>1022.0790704856912</c:v>
                </c:pt>
              </c:numCache>
            </c:numRef>
          </c:val>
        </c:ser>
        <c:ser>
          <c:idx val="18"/>
          <c:order val="17"/>
          <c:tx>
            <c:strRef>
              <c:f>'PS6'!$R$78</c:f>
              <c:strCache>
                <c:ptCount val="1"/>
                <c:pt idx="0">
                  <c:v>Solar 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'PS6'!$S$78:$AR$78</c:f>
              <c:numCache>
                <c:formatCode>_-* #,##0_-;\-* #,##0_-;_-* "-"??_-;_-@_-</c:formatCode>
                <c:ptCount val="26"/>
                <c:pt idx="0">
                  <c:v>7311.3175499006256</c:v>
                </c:pt>
                <c:pt idx="1">
                  <c:v>8641.290496003563</c:v>
                </c:pt>
                <c:pt idx="2">
                  <c:v>9298.8016174363183</c:v>
                </c:pt>
                <c:pt idx="3">
                  <c:v>9818.4686326340125</c:v>
                </c:pt>
                <c:pt idx="4">
                  <c:v>9956.2308195052392</c:v>
                </c:pt>
                <c:pt idx="5">
                  <c:v>10064.79046242977</c:v>
                </c:pt>
                <c:pt idx="6">
                  <c:v>10171.602295103214</c:v>
                </c:pt>
                <c:pt idx="7">
                  <c:v>10333.605850239484</c:v>
                </c:pt>
                <c:pt idx="8">
                  <c:v>10550.475448909814</c:v>
                </c:pt>
                <c:pt idx="9">
                  <c:v>10793.801032560854</c:v>
                </c:pt>
                <c:pt idx="10">
                  <c:v>11010.920318409908</c:v>
                </c:pt>
                <c:pt idx="11">
                  <c:v>11172.869593724721</c:v>
                </c:pt>
                <c:pt idx="12">
                  <c:v>11280.853870541747</c:v>
                </c:pt>
                <c:pt idx="13">
                  <c:v>11389.21810610901</c:v>
                </c:pt>
                <c:pt idx="14">
                  <c:v>11408.411450978067</c:v>
                </c:pt>
                <c:pt idx="15">
                  <c:v>11073.765495698917</c:v>
                </c:pt>
                <c:pt idx="16">
                  <c:v>11019.822209129718</c:v>
                </c:pt>
                <c:pt idx="17">
                  <c:v>11014.687338019394</c:v>
                </c:pt>
                <c:pt idx="18">
                  <c:v>10417.609301934483</c:v>
                </c:pt>
                <c:pt idx="19">
                  <c:v>8805.4986045052392</c:v>
                </c:pt>
                <c:pt idx="20">
                  <c:v>7736.1861216986372</c:v>
                </c:pt>
                <c:pt idx="21">
                  <c:v>6395.4745315807131</c:v>
                </c:pt>
                <c:pt idx="22">
                  <c:v>5320.7340666278842</c:v>
                </c:pt>
                <c:pt idx="23">
                  <c:v>5060.190923609016</c:v>
                </c:pt>
                <c:pt idx="24">
                  <c:v>4794.2197984439217</c:v>
                </c:pt>
                <c:pt idx="25">
                  <c:v>4794.2197984439217</c:v>
                </c:pt>
              </c:numCache>
            </c:numRef>
          </c:val>
        </c:ser>
        <c:ser>
          <c:idx val="19"/>
          <c:order val="18"/>
          <c:tx>
            <c:strRef>
              <c:f>'PS6'!$R$79</c:f>
              <c:strCache>
                <c:ptCount val="1"/>
                <c:pt idx="0">
                  <c:v>Wind Onshore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'PS6'!$S$79:$AR$79</c:f>
              <c:numCache>
                <c:formatCode>_-* #,##0_-;\-* #,##0_-;_-* "-"??_-;_-@_-</c:formatCode>
                <c:ptCount val="26"/>
                <c:pt idx="0">
                  <c:v>8890.8916930254964</c:v>
                </c:pt>
                <c:pt idx="1">
                  <c:v>9602.6371584214103</c:v>
                </c:pt>
                <c:pt idx="2">
                  <c:v>10077.004079267997</c:v>
                </c:pt>
                <c:pt idx="3">
                  <c:v>10233.916443303537</c:v>
                </c:pt>
                <c:pt idx="4">
                  <c:v>10374.466601259599</c:v>
                </c:pt>
                <c:pt idx="5">
                  <c:v>10315.486002688809</c:v>
                </c:pt>
                <c:pt idx="6">
                  <c:v>10199.156109455078</c:v>
                </c:pt>
                <c:pt idx="7">
                  <c:v>9956.4077336019836</c:v>
                </c:pt>
                <c:pt idx="8">
                  <c:v>9831.4520567434174</c:v>
                </c:pt>
                <c:pt idx="9">
                  <c:v>9731.6834924492105</c:v>
                </c:pt>
                <c:pt idx="10">
                  <c:v>9637.9066454587355</c:v>
                </c:pt>
                <c:pt idx="11">
                  <c:v>9464.8046316853925</c:v>
                </c:pt>
                <c:pt idx="12">
                  <c:v>9369.2774513831719</c:v>
                </c:pt>
                <c:pt idx="13">
                  <c:v>9239.3305215875189</c:v>
                </c:pt>
                <c:pt idx="14">
                  <c:v>9127.5310238684688</c:v>
                </c:pt>
                <c:pt idx="15">
                  <c:v>9057.9105455854387</c:v>
                </c:pt>
                <c:pt idx="16">
                  <c:v>8757.9527482149606</c:v>
                </c:pt>
                <c:pt idx="17">
                  <c:v>8330.1077988565739</c:v>
                </c:pt>
                <c:pt idx="18">
                  <c:v>7960.7681690830632</c:v>
                </c:pt>
                <c:pt idx="19">
                  <c:v>7309.5677459099588</c:v>
                </c:pt>
                <c:pt idx="20">
                  <c:v>6697.4363112842138</c:v>
                </c:pt>
                <c:pt idx="21">
                  <c:v>6260.6697374096175</c:v>
                </c:pt>
                <c:pt idx="22">
                  <c:v>5904.7362565367766</c:v>
                </c:pt>
                <c:pt idx="23">
                  <c:v>4811.710737521983</c:v>
                </c:pt>
                <c:pt idx="24">
                  <c:v>3186.6811977494144</c:v>
                </c:pt>
                <c:pt idx="25">
                  <c:v>2205.1416297439791</c:v>
                </c:pt>
              </c:numCache>
            </c:numRef>
          </c:val>
        </c:ser>
        <c:ser>
          <c:idx val="20"/>
          <c:order val="19"/>
          <c:tx>
            <c:strRef>
              <c:f>'PS6'!$R$80</c:f>
              <c:strCache>
                <c:ptCount val="1"/>
                <c:pt idx="0">
                  <c:v>Wind Offshore</c:v>
                </c:pt>
              </c:strCache>
            </c:strRef>
          </c:tx>
          <c:cat>
            <c:numRef>
              <c:f>'PS6'!$S$60:$AR$60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'PS6'!$S$80:$AR$80</c:f>
              <c:numCache>
                <c:formatCode>_-* #,##0_-;\-* #,##0_-;_-* "-"??_-;_-@_-</c:formatCode>
                <c:ptCount val="26"/>
                <c:pt idx="0">
                  <c:v>1778.5200240000001</c:v>
                </c:pt>
                <c:pt idx="1">
                  <c:v>1778.5200240000001</c:v>
                </c:pt>
                <c:pt idx="2">
                  <c:v>1778.5200240000001</c:v>
                </c:pt>
                <c:pt idx="3">
                  <c:v>1778.5200240000001</c:v>
                </c:pt>
                <c:pt idx="4">
                  <c:v>1778.5200240000001</c:v>
                </c:pt>
                <c:pt idx="5">
                  <c:v>1778.5200240000001</c:v>
                </c:pt>
                <c:pt idx="6">
                  <c:v>1778.5200240000001</c:v>
                </c:pt>
                <c:pt idx="7">
                  <c:v>1778.5200240000001</c:v>
                </c:pt>
                <c:pt idx="8">
                  <c:v>1778.5200240000001</c:v>
                </c:pt>
                <c:pt idx="9">
                  <c:v>1778.5200240000001</c:v>
                </c:pt>
                <c:pt idx="10">
                  <c:v>1778.5200240000001</c:v>
                </c:pt>
                <c:pt idx="11">
                  <c:v>1778.5200240000001</c:v>
                </c:pt>
                <c:pt idx="12">
                  <c:v>1778.5200240000001</c:v>
                </c:pt>
                <c:pt idx="13">
                  <c:v>1778.5200240000001</c:v>
                </c:pt>
                <c:pt idx="14">
                  <c:v>1778.5200240000001</c:v>
                </c:pt>
                <c:pt idx="15">
                  <c:v>1778.5200240000001</c:v>
                </c:pt>
                <c:pt idx="16">
                  <c:v>1778.5200240000001</c:v>
                </c:pt>
                <c:pt idx="17">
                  <c:v>1778.5200240000001</c:v>
                </c:pt>
                <c:pt idx="18">
                  <c:v>1778.5200240000001</c:v>
                </c:pt>
                <c:pt idx="19">
                  <c:v>1778.5200240000001</c:v>
                </c:pt>
                <c:pt idx="20">
                  <c:v>1778.5200240000001</c:v>
                </c:pt>
                <c:pt idx="21">
                  <c:v>1778.5200240000001</c:v>
                </c:pt>
                <c:pt idx="22">
                  <c:v>1778.5200240000001</c:v>
                </c:pt>
                <c:pt idx="23">
                  <c:v>1778.5200240000001</c:v>
                </c:pt>
                <c:pt idx="24">
                  <c:v>1778.5200240000001</c:v>
                </c:pt>
                <c:pt idx="25">
                  <c:v>1778.5200240000001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171584"/>
        <c:axId val="191185664"/>
      </c:areaChart>
      <c:catAx>
        <c:axId val="19117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1185664"/>
        <c:crosses val="autoZero"/>
        <c:auto val="1"/>
        <c:lblAlgn val="ctr"/>
        <c:lblOffset val="100"/>
        <c:tickLblSkip val="5"/>
        <c:noMultiLvlLbl val="0"/>
      </c:catAx>
      <c:valAx>
        <c:axId val="191185664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117158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'PS6'!$R$89</c:f>
              <c:strCache>
                <c:ptCount val="1"/>
                <c:pt idx="0">
                  <c:v>PV</c:v>
                </c:pt>
              </c:strCache>
            </c:strRef>
          </c:tx>
          <c:cat>
            <c:numRef>
              <c:f>'PS6'!$S$88:$AR$88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'PS6'!$S$89:$AR$89</c:f>
              <c:numCache>
                <c:formatCode>_-* #,##0_-;\-* #,##0_-;_-* "-"??_-;_-@_-</c:formatCode>
                <c:ptCount val="26"/>
                <c:pt idx="0">
                  <c:v>2752.6737312372607</c:v>
                </c:pt>
                <c:pt idx="1">
                  <c:v>2840.804589553793</c:v>
                </c:pt>
                <c:pt idx="2">
                  <c:v>2996.4908655957615</c:v>
                </c:pt>
                <c:pt idx="3">
                  <c:v>3124.2799157171171</c:v>
                </c:pt>
                <c:pt idx="4">
                  <c:v>3267.6375934426687</c:v>
                </c:pt>
                <c:pt idx="5">
                  <c:v>3398.2163661560844</c:v>
                </c:pt>
                <c:pt idx="6">
                  <c:v>3514.4593710969457</c:v>
                </c:pt>
                <c:pt idx="7">
                  <c:v>3617.6444987664645</c:v>
                </c:pt>
                <c:pt idx="8">
                  <c:v>3709.205325941899</c:v>
                </c:pt>
                <c:pt idx="9">
                  <c:v>3790.4476403503795</c:v>
                </c:pt>
                <c:pt idx="10">
                  <c:v>3862.5338720413174</c:v>
                </c:pt>
                <c:pt idx="11">
                  <c:v>3926.4958722914075</c:v>
                </c:pt>
                <c:pt idx="12">
                  <c:v>3992.8548737433057</c:v>
                </c:pt>
                <c:pt idx="13">
                  <c:v>4073.7684674128086</c:v>
                </c:pt>
                <c:pt idx="14">
                  <c:v>4181.291236146456</c:v>
                </c:pt>
                <c:pt idx="15">
                  <c:v>4326.614615249182</c:v>
                </c:pt>
                <c:pt idx="16">
                  <c:v>4483.6061332931813</c:v>
                </c:pt>
                <c:pt idx="17">
                  <c:v>4638.9751883809868</c:v>
                </c:pt>
                <c:pt idx="18">
                  <c:v>4788.2296003399179</c:v>
                </c:pt>
                <c:pt idx="19">
                  <c:v>4929.0492141152326</c:v>
                </c:pt>
                <c:pt idx="20">
                  <c:v>5068.8765598211176</c:v>
                </c:pt>
                <c:pt idx="21">
                  <c:v>5199.7721173027985</c:v>
                </c:pt>
                <c:pt idx="22">
                  <c:v>5320.365463381564</c:v>
                </c:pt>
                <c:pt idx="23">
                  <c:v>5428.4424132572676</c:v>
                </c:pt>
                <c:pt idx="24">
                  <c:v>5524.9365543184722</c:v>
                </c:pt>
                <c:pt idx="25">
                  <c:v>5611.0191307910782</c:v>
                </c:pt>
              </c:numCache>
            </c:numRef>
          </c:val>
        </c:ser>
        <c:ser>
          <c:idx val="3"/>
          <c:order val="1"/>
          <c:tx>
            <c:strRef>
              <c:f>'PS6'!$R$90</c:f>
              <c:strCache>
                <c:ptCount val="1"/>
                <c:pt idx="0">
                  <c:v>mCHP</c:v>
                </c:pt>
              </c:strCache>
            </c:strRef>
          </c:tx>
          <c:cat>
            <c:numRef>
              <c:f>'PS6'!$S$88:$AR$88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'PS6'!$S$90:$AR$90</c:f>
              <c:numCache>
                <c:formatCode>_-* #,##0_-;\-* #,##0_-;_-* "-"??_-;_-@_-</c:formatCode>
                <c:ptCount val="26"/>
                <c:pt idx="0">
                  <c:v>3.5433958333333342</c:v>
                </c:pt>
                <c:pt idx="1">
                  <c:v>3.3148530992467871</c:v>
                </c:pt>
                <c:pt idx="2">
                  <c:v>3.1007014140575544</c:v>
                </c:pt>
                <c:pt idx="3">
                  <c:v>2.9030020040817006</c:v>
                </c:pt>
                <c:pt idx="4">
                  <c:v>2.7177807353881152</c:v>
                </c:pt>
                <c:pt idx="5">
                  <c:v>2.5486960972048305</c:v>
                </c:pt>
                <c:pt idx="6">
                  <c:v>2.3904692339020377</c:v>
                </c:pt>
                <c:pt idx="7">
                  <c:v>2.2440333710658877</c:v>
                </c:pt>
                <c:pt idx="8">
                  <c:v>2.1080827163956295</c:v>
                </c:pt>
                <c:pt idx="9">
                  <c:v>1.9815029290906405</c:v>
                </c:pt>
                <c:pt idx="10">
                  <c:v>1.8626454289407757</c:v>
                </c:pt>
                <c:pt idx="11">
                  <c:v>1.7407465446728152</c:v>
                </c:pt>
                <c:pt idx="12">
                  <c:v>1.630327772534214</c:v>
                </c:pt>
                <c:pt idx="13">
                  <c:v>1.5287965915351629</c:v>
                </c:pt>
                <c:pt idx="14">
                  <c:v>1.4337301472771586</c:v>
                </c:pt>
                <c:pt idx="15">
                  <c:v>1.3477856724049042</c:v>
                </c:pt>
                <c:pt idx="16">
                  <c:v>1.2688057326449247</c:v>
                </c:pt>
                <c:pt idx="17">
                  <c:v>1.1983747449610904</c:v>
                </c:pt>
                <c:pt idx="18">
                  <c:v>1.1421358879308665</c:v>
                </c:pt>
                <c:pt idx="19">
                  <c:v>1.091187818539552</c:v>
                </c:pt>
                <c:pt idx="20">
                  <c:v>1.0440164421660028</c:v>
                </c:pt>
                <c:pt idx="21">
                  <c:v>0.98827266707444772</c:v>
                </c:pt>
                <c:pt idx="22">
                  <c:v>0.94913965663571376</c:v>
                </c:pt>
                <c:pt idx="23">
                  <c:v>0.91177628595579963</c:v>
                </c:pt>
                <c:pt idx="24">
                  <c:v>0.87609527820211164</c:v>
                </c:pt>
                <c:pt idx="25">
                  <c:v>0.84201387018063167</c:v>
                </c:pt>
              </c:numCache>
            </c:numRef>
          </c:val>
        </c:ser>
        <c:ser>
          <c:idx val="4"/>
          <c:order val="2"/>
          <c:tx>
            <c:strRef>
              <c:f>'PS6'!$R$91</c:f>
              <c:strCache>
                <c:ptCount val="1"/>
                <c:pt idx="0">
                  <c:v>Fuel Cell</c:v>
                </c:pt>
              </c:strCache>
            </c:strRef>
          </c:tx>
          <c:cat>
            <c:numRef>
              <c:f>'PS6'!$S$88:$AR$88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'PS6'!$S$91:$AR$91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2.2124580815070915E-2</c:v>
                </c:pt>
                <c:pt idx="2">
                  <c:v>4.3664377337277079E-2</c:v>
                </c:pt>
                <c:pt idx="3">
                  <c:v>6.7277965735959677E-2</c:v>
                </c:pt>
                <c:pt idx="4">
                  <c:v>9.0127899386211241E-2</c:v>
                </c:pt>
                <c:pt idx="5">
                  <c:v>0.11696226495251646</c:v>
                </c:pt>
                <c:pt idx="6">
                  <c:v>0.14312235797742584</c:v>
                </c:pt>
                <c:pt idx="7">
                  <c:v>0.18231295858977056</c:v>
                </c:pt>
                <c:pt idx="8">
                  <c:v>0.22332645001950241</c:v>
                </c:pt>
                <c:pt idx="9">
                  <c:v>0.26408106654940966</c:v>
                </c:pt>
                <c:pt idx="10">
                  <c:v>0.30273736939975687</c:v>
                </c:pt>
                <c:pt idx="11">
                  <c:v>0.32301944368570873</c:v>
                </c:pt>
                <c:pt idx="12">
                  <c:v>0.34544991705334122</c:v>
                </c:pt>
                <c:pt idx="13">
                  <c:v>0.38279630101012446</c:v>
                </c:pt>
                <c:pt idx="14">
                  <c:v>0.4147643885153004</c:v>
                </c:pt>
                <c:pt idx="15">
                  <c:v>0.44649551880093419</c:v>
                </c:pt>
                <c:pt idx="16">
                  <c:v>0.47607338847177694</c:v>
                </c:pt>
                <c:pt idx="17">
                  <c:v>0.50132586250115296</c:v>
                </c:pt>
                <c:pt idx="18">
                  <c:v>0.53160741907459208</c:v>
                </c:pt>
                <c:pt idx="19">
                  <c:v>0.57869576919978116</c:v>
                </c:pt>
                <c:pt idx="20">
                  <c:v>0.62672999430722909</c:v>
                </c:pt>
                <c:pt idx="21">
                  <c:v>0.66523898447165275</c:v>
                </c:pt>
                <c:pt idx="22">
                  <c:v>0.7050780575108625</c:v>
                </c:pt>
                <c:pt idx="23">
                  <c:v>0.7473029674863787</c:v>
                </c:pt>
                <c:pt idx="24">
                  <c:v>0.79205659467759548</c:v>
                </c:pt>
                <c:pt idx="25">
                  <c:v>0.83949037601500454</c:v>
                </c:pt>
              </c:numCache>
            </c:numRef>
          </c:val>
        </c:ser>
        <c:ser>
          <c:idx val="5"/>
          <c:order val="3"/>
          <c:tx>
            <c:strRef>
              <c:f>'PS6'!$R$92</c:f>
              <c:strCache>
                <c:ptCount val="1"/>
                <c:pt idx="0">
                  <c:v>Anaerobic Digestion</c:v>
                </c:pt>
              </c:strCache>
            </c:strRef>
          </c:tx>
          <c:cat>
            <c:numRef>
              <c:f>'PS6'!$S$88:$AR$88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'PS6'!$S$92:$AR$92</c:f>
              <c:numCache>
                <c:formatCode>_-* #,##0_-;\-* #,##0_-;_-* "-"??_-;_-@_-</c:formatCode>
                <c:ptCount val="26"/>
                <c:pt idx="0">
                  <c:v>522.11836252799992</c:v>
                </c:pt>
                <c:pt idx="1">
                  <c:v>649.66680275188241</c:v>
                </c:pt>
                <c:pt idx="2">
                  <c:v>718.51169630382344</c:v>
                </c:pt>
                <c:pt idx="3">
                  <c:v>773.58761114537651</c:v>
                </c:pt>
                <c:pt idx="4">
                  <c:v>817.64834301861902</c:v>
                </c:pt>
                <c:pt idx="5">
                  <c:v>852.8969285172127</c:v>
                </c:pt>
                <c:pt idx="6">
                  <c:v>881.09579691608781</c:v>
                </c:pt>
                <c:pt idx="7">
                  <c:v>903.65489163518816</c:v>
                </c:pt>
                <c:pt idx="8">
                  <c:v>921.70216741046806</c:v>
                </c:pt>
                <c:pt idx="9">
                  <c:v>937.94471560822024</c:v>
                </c:pt>
                <c:pt idx="10">
                  <c:v>952.56300898619702</c:v>
                </c:pt>
                <c:pt idx="11">
                  <c:v>965.71947302637625</c:v>
                </c:pt>
                <c:pt idx="12">
                  <c:v>977.56029066253745</c:v>
                </c:pt>
                <c:pt idx="13">
                  <c:v>988.2170265350826</c:v>
                </c:pt>
                <c:pt idx="14">
                  <c:v>998.87376240762762</c:v>
                </c:pt>
                <c:pt idx="15">
                  <c:v>1009.5304982801729</c:v>
                </c:pt>
                <c:pt idx="16">
                  <c:v>1020.1872341527181</c:v>
                </c:pt>
                <c:pt idx="17">
                  <c:v>1030.8439700252634</c:v>
                </c:pt>
                <c:pt idx="18">
                  <c:v>1041.5007058978085</c:v>
                </c:pt>
                <c:pt idx="19">
                  <c:v>1052.1574417703539</c:v>
                </c:pt>
                <c:pt idx="20">
                  <c:v>1062.8141776428988</c:v>
                </c:pt>
                <c:pt idx="21">
                  <c:v>1073.4709135154442</c:v>
                </c:pt>
                <c:pt idx="22">
                  <c:v>1084.1276493879891</c:v>
                </c:pt>
                <c:pt idx="23">
                  <c:v>1094.7843852605345</c:v>
                </c:pt>
                <c:pt idx="24">
                  <c:v>1105.4411211330798</c:v>
                </c:pt>
                <c:pt idx="25">
                  <c:v>1116.0978570056247</c:v>
                </c:pt>
              </c:numCache>
            </c:numRef>
          </c:val>
        </c:ser>
        <c:ser>
          <c:idx val="6"/>
          <c:order val="4"/>
          <c:tx>
            <c:strRef>
              <c:f>'PS6'!$R$93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'PS6'!$S$88:$AR$88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'PS6'!$S$93:$AR$93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1.4510693707257096E-3</c:v>
                </c:pt>
                <c:pt idx="2">
                  <c:v>4.0268808779290342E-3</c:v>
                </c:pt>
                <c:pt idx="3">
                  <c:v>1.508132906509631E-2</c:v>
                </c:pt>
                <c:pt idx="4">
                  <c:v>4.9087202560387941E-2</c:v>
                </c:pt>
                <c:pt idx="5">
                  <c:v>0.11324313792611465</c:v>
                </c:pt>
                <c:pt idx="6">
                  <c:v>0.2139162083697872</c:v>
                </c:pt>
                <c:pt idx="7">
                  <c:v>0.35548679074954181</c:v>
                </c:pt>
                <c:pt idx="8">
                  <c:v>0.53961498686932718</c:v>
                </c:pt>
                <c:pt idx="9">
                  <c:v>0.76476851233059395</c:v>
                </c:pt>
                <c:pt idx="10">
                  <c:v>1.0248373335811494</c:v>
                </c:pt>
                <c:pt idx="11">
                  <c:v>1.3097245643884357</c:v>
                </c:pt>
                <c:pt idx="12">
                  <c:v>1.6673563899646993</c:v>
                </c:pt>
                <c:pt idx="13">
                  <c:v>2.1863176379691196</c:v>
                </c:pt>
                <c:pt idx="14">
                  <c:v>2.9956708426187535</c:v>
                </c:pt>
                <c:pt idx="15">
                  <c:v>4.7243053901916241</c:v>
                </c:pt>
                <c:pt idx="16">
                  <c:v>7.1531457101837166</c:v>
                </c:pt>
                <c:pt idx="17">
                  <c:v>10.001782843032428</c:v>
                </c:pt>
                <c:pt idx="18">
                  <c:v>13.071161443514324</c:v>
                </c:pt>
                <c:pt idx="19">
                  <c:v>16.20307583267244</c:v>
                </c:pt>
                <c:pt idx="20">
                  <c:v>19.480828992315523</c:v>
                </c:pt>
                <c:pt idx="21">
                  <c:v>22.654571976065995</c:v>
                </c:pt>
                <c:pt idx="22">
                  <c:v>25.637402801257299</c:v>
                </c:pt>
                <c:pt idx="23">
                  <c:v>28.337742413634256</c:v>
                </c:pt>
                <c:pt idx="24">
                  <c:v>30.757594815493874</c:v>
                </c:pt>
                <c:pt idx="25">
                  <c:v>32.917484916079268</c:v>
                </c:pt>
              </c:numCache>
            </c:numRef>
          </c:val>
        </c:ser>
        <c:ser>
          <c:idx val="7"/>
          <c:order val="5"/>
          <c:tx>
            <c:strRef>
              <c:f>'PS6'!$R$94</c:f>
              <c:strCache>
                <c:ptCount val="1"/>
                <c:pt idx="0">
                  <c:v>Wind</c:v>
                </c:pt>
              </c:strCache>
            </c:strRef>
          </c:tx>
          <c:cat>
            <c:numRef>
              <c:f>'PS6'!$S$88:$AR$88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'PS6'!$S$94:$AR$94</c:f>
              <c:numCache>
                <c:formatCode>_-* #,##0_-;\-* #,##0_-;_-* "-"??_-;_-@_-</c:formatCode>
                <c:ptCount val="26"/>
                <c:pt idx="0">
                  <c:v>741.0909332160013</c:v>
                </c:pt>
                <c:pt idx="1">
                  <c:v>761.58418321783302</c:v>
                </c:pt>
                <c:pt idx="2">
                  <c:v>832.09055003068181</c:v>
                </c:pt>
                <c:pt idx="3">
                  <c:v>895.54628016224547</c:v>
                </c:pt>
                <c:pt idx="4">
                  <c:v>952.65643728065299</c:v>
                </c:pt>
                <c:pt idx="5">
                  <c:v>1006.91108654314</c:v>
                </c:pt>
                <c:pt idx="6">
                  <c:v>1058.4530033425028</c:v>
                </c:pt>
                <c:pt idx="7">
                  <c:v>1107.4178243018973</c:v>
                </c:pt>
                <c:pt idx="8">
                  <c:v>1153.9344042133221</c:v>
                </c:pt>
                <c:pt idx="9">
                  <c:v>1198.1251551291757</c:v>
                </c:pt>
                <c:pt idx="10">
                  <c:v>1241.4320910267124</c:v>
                </c:pt>
                <c:pt idx="11">
                  <c:v>1283.8728882062983</c:v>
                </c:pt>
                <c:pt idx="12">
                  <c:v>1325.4648694422924</c:v>
                </c:pt>
                <c:pt idx="13">
                  <c:v>1366.2250110535665</c:v>
                </c:pt>
                <c:pt idx="14">
                  <c:v>1406.1699498326152</c:v>
                </c:pt>
                <c:pt idx="15">
                  <c:v>1446.1148886116639</c:v>
                </c:pt>
                <c:pt idx="16">
                  <c:v>1486.0598273907124</c:v>
                </c:pt>
                <c:pt idx="17">
                  <c:v>1526.0047661697611</c:v>
                </c:pt>
                <c:pt idx="18">
                  <c:v>1565.9497049488102</c:v>
                </c:pt>
                <c:pt idx="19">
                  <c:v>1605.8946437278587</c:v>
                </c:pt>
                <c:pt idx="20">
                  <c:v>1645.8395825069074</c:v>
                </c:pt>
                <c:pt idx="21">
                  <c:v>1685.7845212859561</c:v>
                </c:pt>
                <c:pt idx="22">
                  <c:v>1725.7294600650046</c:v>
                </c:pt>
                <c:pt idx="23">
                  <c:v>1765.6743988440533</c:v>
                </c:pt>
                <c:pt idx="24">
                  <c:v>1805.619337623102</c:v>
                </c:pt>
                <c:pt idx="25">
                  <c:v>1845.5642764021504</c:v>
                </c:pt>
              </c:numCache>
            </c:numRef>
          </c:val>
        </c:ser>
        <c:ser>
          <c:idx val="8"/>
          <c:order val="6"/>
          <c:tx>
            <c:strRef>
              <c:f>'PS6'!$R$95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'PS6'!$S$88:$AR$88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'PS6'!$S$95:$AR$95</c:f>
              <c:numCache>
                <c:formatCode>_-* #,##0_-;\-* #,##0_-;_-* "-"??_-;_-@_-</c:formatCode>
                <c:ptCount val="26"/>
                <c:pt idx="0">
                  <c:v>256.18690080000005</c:v>
                </c:pt>
                <c:pt idx="1">
                  <c:v>266.44808448000009</c:v>
                </c:pt>
                <c:pt idx="2">
                  <c:v>276.60665632320007</c:v>
                </c:pt>
                <c:pt idx="3">
                  <c:v>286.66364244796813</c:v>
                </c:pt>
                <c:pt idx="4">
                  <c:v>296.62005871148847</c:v>
                </c:pt>
                <c:pt idx="5">
                  <c:v>306.47691081237355</c:v>
                </c:pt>
                <c:pt idx="6">
                  <c:v>316.23519439224975</c:v>
                </c:pt>
                <c:pt idx="7">
                  <c:v>325.89589513632723</c:v>
                </c:pt>
                <c:pt idx="8">
                  <c:v>335.459988872964</c:v>
                </c:pt>
                <c:pt idx="9">
                  <c:v>344.92844167223433</c:v>
                </c:pt>
                <c:pt idx="10">
                  <c:v>354.30220994351197</c:v>
                </c:pt>
                <c:pt idx="11">
                  <c:v>363.58224053207681</c:v>
                </c:pt>
                <c:pt idx="12">
                  <c:v>372.76947081475612</c:v>
                </c:pt>
                <c:pt idx="13">
                  <c:v>381.86482879460846</c:v>
                </c:pt>
                <c:pt idx="14">
                  <c:v>390.86923319466251</c:v>
                </c:pt>
                <c:pt idx="15">
                  <c:v>399.78359355071581</c:v>
                </c:pt>
                <c:pt idx="16">
                  <c:v>408.60881030320866</c:v>
                </c:pt>
                <c:pt idx="17">
                  <c:v>417.34577488817661</c:v>
                </c:pt>
                <c:pt idx="18">
                  <c:v>425.99536982729484</c:v>
                </c:pt>
                <c:pt idx="19">
                  <c:v>434.55846881702183</c:v>
                </c:pt>
                <c:pt idx="20">
                  <c:v>443.03593681685163</c:v>
                </c:pt>
                <c:pt idx="21">
                  <c:v>451.42863013668307</c:v>
                </c:pt>
                <c:pt idx="22">
                  <c:v>459.73739652331625</c:v>
                </c:pt>
                <c:pt idx="23">
                  <c:v>467.96307524608306</c:v>
                </c:pt>
                <c:pt idx="24">
                  <c:v>476.10649718162233</c:v>
                </c:pt>
                <c:pt idx="25">
                  <c:v>484.16848489780608</c:v>
                </c:pt>
              </c:numCache>
            </c:numRef>
          </c:val>
        </c:ser>
        <c:ser>
          <c:idx val="9"/>
          <c:order val="7"/>
          <c:tx>
            <c:strRef>
              <c:f>'PS6'!$R$96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'PS6'!$S$88:$AR$88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'PS6'!$S$96:$AR$96</c:f>
              <c:numCache>
                <c:formatCode>_-* #,##0_-;\-* #,##0_-;_-* "-"??_-;_-@_-</c:formatCode>
                <c:ptCount val="26"/>
                <c:pt idx="0">
                  <c:v>2004.1128000000001</c:v>
                </c:pt>
                <c:pt idx="1">
                  <c:v>2333.1140597413951</c:v>
                </c:pt>
                <c:pt idx="2">
                  <c:v>2381.3983817912667</c:v>
                </c:pt>
                <c:pt idx="3">
                  <c:v>2407.1894809418741</c:v>
                </c:pt>
                <c:pt idx="4">
                  <c:v>2461.9597345995999</c:v>
                </c:pt>
                <c:pt idx="5">
                  <c:v>2533.7828303963001</c:v>
                </c:pt>
                <c:pt idx="6">
                  <c:v>2604.9482053418715</c:v>
                </c:pt>
                <c:pt idx="7">
                  <c:v>2692.1408767292669</c:v>
                </c:pt>
                <c:pt idx="8">
                  <c:v>2767.2853054771381</c:v>
                </c:pt>
                <c:pt idx="9">
                  <c:v>2841.0846723367349</c:v>
                </c:pt>
                <c:pt idx="10">
                  <c:v>2951.7916122693437</c:v>
                </c:pt>
                <c:pt idx="11">
                  <c:v>3045.9444534990848</c:v>
                </c:pt>
                <c:pt idx="12">
                  <c:v>3106.832181794588</c:v>
                </c:pt>
                <c:pt idx="13">
                  <c:v>3180.5077712394573</c:v>
                </c:pt>
                <c:pt idx="14">
                  <c:v>3271.033815758311</c:v>
                </c:pt>
                <c:pt idx="15">
                  <c:v>3340.7444105561544</c:v>
                </c:pt>
                <c:pt idx="16">
                  <c:v>3384.1084592620205</c:v>
                </c:pt>
                <c:pt idx="17">
                  <c:v>3431.8174113039108</c:v>
                </c:pt>
                <c:pt idx="18">
                  <c:v>3508.0530951022261</c:v>
                </c:pt>
                <c:pt idx="19">
                  <c:v>3572.6890018827612</c:v>
                </c:pt>
                <c:pt idx="20">
                  <c:v>3639.9682396675885</c:v>
                </c:pt>
                <c:pt idx="21">
                  <c:v>3678.9391593634127</c:v>
                </c:pt>
                <c:pt idx="22">
                  <c:v>3717.079373229893</c:v>
                </c:pt>
                <c:pt idx="23">
                  <c:v>3753.4410342481215</c:v>
                </c:pt>
                <c:pt idx="24">
                  <c:v>3789.9303034983959</c:v>
                </c:pt>
                <c:pt idx="25">
                  <c:v>3819.9458829313148</c:v>
                </c:pt>
              </c:numCache>
            </c:numRef>
          </c:val>
        </c:ser>
        <c:ser>
          <c:idx val="10"/>
          <c:order val="8"/>
          <c:tx>
            <c:strRef>
              <c:f>'PS6'!$R$97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'PS6'!$S$88:$AR$88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'PS6'!$S$97:$AR$97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303680"/>
        <c:axId val="191305216"/>
      </c:areaChart>
      <c:catAx>
        <c:axId val="19130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1305216"/>
        <c:crosses val="autoZero"/>
        <c:auto val="1"/>
        <c:lblAlgn val="ctr"/>
        <c:lblOffset val="100"/>
        <c:tickLblSkip val="5"/>
        <c:noMultiLvlLbl val="0"/>
      </c:catAx>
      <c:valAx>
        <c:axId val="191305216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13036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'PS7'!$Q$7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'PS7'!$S$7:$AR$7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2744.7341485140928</c:v>
                </c:pt>
                <c:pt idx="2">
                  <c:v>2945.1909258106675</c:v>
                </c:pt>
                <c:pt idx="3">
                  <c:v>3155.8396557456899</c:v>
                </c:pt>
                <c:pt idx="4">
                  <c:v>3417.2886180012902</c:v>
                </c:pt>
                <c:pt idx="5">
                  <c:v>3730.530328483962</c:v>
                </c:pt>
                <c:pt idx="6">
                  <c:v>3831.450650223383</c:v>
                </c:pt>
                <c:pt idx="7">
                  <c:v>4186.0437500723901</c:v>
                </c:pt>
                <c:pt idx="8">
                  <c:v>4365.0232354552336</c:v>
                </c:pt>
                <c:pt idx="9">
                  <c:v>4631.5672111158847</c:v>
                </c:pt>
                <c:pt idx="10">
                  <c:v>4907.2536786095279</c:v>
                </c:pt>
                <c:pt idx="11">
                  <c:v>5152.0271923236851</c:v>
                </c:pt>
                <c:pt idx="12">
                  <c:v>7134.283933654805</c:v>
                </c:pt>
                <c:pt idx="13">
                  <c:v>8703.2961561836601</c:v>
                </c:pt>
                <c:pt idx="14">
                  <c:v>10310.972349458356</c:v>
                </c:pt>
                <c:pt idx="15">
                  <c:v>10691.905884027965</c:v>
                </c:pt>
                <c:pt idx="16">
                  <c:v>12477.088103675333</c:v>
                </c:pt>
                <c:pt idx="17">
                  <c:v>13014.995055721096</c:v>
                </c:pt>
                <c:pt idx="18">
                  <c:v>15405.065838786753</c:v>
                </c:pt>
                <c:pt idx="19">
                  <c:v>16005.730951829171</c:v>
                </c:pt>
                <c:pt idx="20">
                  <c:v>16357.116992870308</c:v>
                </c:pt>
                <c:pt idx="21">
                  <c:v>16942.163699351266</c:v>
                </c:pt>
                <c:pt idx="22">
                  <c:v>17261.248729846404</c:v>
                </c:pt>
                <c:pt idx="23">
                  <c:v>17582.434199426225</c:v>
                </c:pt>
                <c:pt idx="24">
                  <c:v>17916.172256823444</c:v>
                </c:pt>
                <c:pt idx="25">
                  <c:v>18255.452656203892</c:v>
                </c:pt>
              </c:numCache>
            </c:numRef>
          </c:val>
        </c:ser>
        <c:ser>
          <c:idx val="1"/>
          <c:order val="1"/>
          <c:tx>
            <c:strRef>
              <c:f>'PS7'!$Q$8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'PS7'!$S$8:$AR$8</c:f>
              <c:numCache>
                <c:formatCode>_-* #,##0_-;\-* #,##0_-;_-* "-"??_-;_-@_-</c:formatCode>
                <c:ptCount val="26"/>
                <c:pt idx="0">
                  <c:v>2532.8706999999999</c:v>
                </c:pt>
                <c:pt idx="1">
                  <c:v>2532.8706999999999</c:v>
                </c:pt>
                <c:pt idx="2">
                  <c:v>2532.8706999999999</c:v>
                </c:pt>
                <c:pt idx="3">
                  <c:v>2532.8706999999999</c:v>
                </c:pt>
                <c:pt idx="4">
                  <c:v>2922.8706999999999</c:v>
                </c:pt>
                <c:pt idx="5">
                  <c:v>2922.8706999999999</c:v>
                </c:pt>
                <c:pt idx="6">
                  <c:v>3207.8706999999999</c:v>
                </c:pt>
                <c:pt idx="7">
                  <c:v>3207.8706999999999</c:v>
                </c:pt>
                <c:pt idx="8">
                  <c:v>3207.8706999999999</c:v>
                </c:pt>
                <c:pt idx="9">
                  <c:v>3207.8706999999999</c:v>
                </c:pt>
                <c:pt idx="10">
                  <c:v>3207.8706999999999</c:v>
                </c:pt>
                <c:pt idx="11">
                  <c:v>3162.8706999999999</c:v>
                </c:pt>
                <c:pt idx="12">
                  <c:v>1257.8706999999999</c:v>
                </c:pt>
                <c:pt idx="13">
                  <c:v>1073.6507000000001</c:v>
                </c:pt>
                <c:pt idx="14">
                  <c:v>1073.6507000000001</c:v>
                </c:pt>
                <c:pt idx="15">
                  <c:v>1073.6507000000001</c:v>
                </c:pt>
                <c:pt idx="16">
                  <c:v>1073.6507000000001</c:v>
                </c:pt>
                <c:pt idx="17">
                  <c:v>1073.6507000000001</c:v>
                </c:pt>
                <c:pt idx="18">
                  <c:v>1032.0507</c:v>
                </c:pt>
                <c:pt idx="19">
                  <c:v>1032.0507</c:v>
                </c:pt>
                <c:pt idx="20">
                  <c:v>1001.0507</c:v>
                </c:pt>
                <c:pt idx="21">
                  <c:v>981.05070000000001</c:v>
                </c:pt>
                <c:pt idx="22">
                  <c:v>591.05070000000001</c:v>
                </c:pt>
                <c:pt idx="23">
                  <c:v>306.05070000000006</c:v>
                </c:pt>
                <c:pt idx="24">
                  <c:v>306.05070000000006</c:v>
                </c:pt>
                <c:pt idx="25">
                  <c:v>306.05070000000006</c:v>
                </c:pt>
              </c:numCache>
            </c:numRef>
          </c:val>
        </c:ser>
        <c:ser>
          <c:idx val="2"/>
          <c:order val="2"/>
          <c:tx>
            <c:strRef>
              <c:f>'PS7'!$Q$9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'PS7'!$S$9:$AR$9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'PS7'!$Q$10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'PS7'!$S$10:$AR$10</c:f>
              <c:numCache>
                <c:formatCode>_-* #,##0_-;\-* #,##0_-;_-* "-"??_-;_-@_-</c:formatCode>
                <c:ptCount val="26"/>
                <c:pt idx="0">
                  <c:v>5321.4717645749997</c:v>
                </c:pt>
                <c:pt idx="1">
                  <c:v>5728.9704527144186</c:v>
                </c:pt>
                <c:pt idx="2">
                  <c:v>5940.5339012141794</c:v>
                </c:pt>
                <c:pt idx="3">
                  <c:v>6135.1583995257288</c:v>
                </c:pt>
                <c:pt idx="4">
                  <c:v>6240.8686766094816</c:v>
                </c:pt>
                <c:pt idx="5">
                  <c:v>6252.2862758971078</c:v>
                </c:pt>
                <c:pt idx="6">
                  <c:v>6386.1316426624517</c:v>
                </c:pt>
                <c:pt idx="7">
                  <c:v>6461.7931267414033</c:v>
                </c:pt>
                <c:pt idx="8">
                  <c:v>6569.2868983212657</c:v>
                </c:pt>
                <c:pt idx="9">
                  <c:v>6648.5262961571616</c:v>
                </c:pt>
                <c:pt idx="10">
                  <c:v>6716.6652584709045</c:v>
                </c:pt>
                <c:pt idx="11">
                  <c:v>6659.1466399723067</c:v>
                </c:pt>
                <c:pt idx="12">
                  <c:v>6715.7486073891741</c:v>
                </c:pt>
                <c:pt idx="13">
                  <c:v>6808.1047702096785</c:v>
                </c:pt>
                <c:pt idx="14">
                  <c:v>6699.6575921003214</c:v>
                </c:pt>
                <c:pt idx="15">
                  <c:v>6795.8909531803174</c:v>
                </c:pt>
                <c:pt idx="16">
                  <c:v>6856.5285585420224</c:v>
                </c:pt>
                <c:pt idx="17">
                  <c:v>5706.2592818849171</c:v>
                </c:pt>
                <c:pt idx="18">
                  <c:v>5830.6609019068028</c:v>
                </c:pt>
                <c:pt idx="19">
                  <c:v>5951.1218214307191</c:v>
                </c:pt>
                <c:pt idx="20">
                  <c:v>6067.1646103341709</c:v>
                </c:pt>
                <c:pt idx="21">
                  <c:v>5964.9147035278211</c:v>
                </c:pt>
                <c:pt idx="22">
                  <c:v>6008.2476267137399</c:v>
                </c:pt>
                <c:pt idx="23">
                  <c:v>6059.2122497974306</c:v>
                </c:pt>
                <c:pt idx="24">
                  <c:v>6089.3703292324126</c:v>
                </c:pt>
                <c:pt idx="25">
                  <c:v>6128.1487355486015</c:v>
                </c:pt>
              </c:numCache>
            </c:numRef>
          </c:val>
        </c:ser>
        <c:ser>
          <c:idx val="4"/>
          <c:order val="4"/>
          <c:tx>
            <c:strRef>
              <c:f>'PS7'!$Q$11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'PS7'!$S$11:$AR$11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29529.943047920126</c:v>
                </c:pt>
                <c:pt idx="2">
                  <c:v>28300.013309213231</c:v>
                </c:pt>
                <c:pt idx="3">
                  <c:v>28558.918848767971</c:v>
                </c:pt>
                <c:pt idx="4">
                  <c:v>28822.827191339416</c:v>
                </c:pt>
                <c:pt idx="5">
                  <c:v>27504.84684017437</c:v>
                </c:pt>
                <c:pt idx="6">
                  <c:v>27629.646083276741</c:v>
                </c:pt>
                <c:pt idx="7">
                  <c:v>25675.038023597903</c:v>
                </c:pt>
                <c:pt idx="8">
                  <c:v>29420.228256289403</c:v>
                </c:pt>
                <c:pt idx="9">
                  <c:v>31402.320656094958</c:v>
                </c:pt>
                <c:pt idx="10">
                  <c:v>30906.297365656617</c:v>
                </c:pt>
                <c:pt idx="11">
                  <c:v>30437.171967650993</c:v>
                </c:pt>
                <c:pt idx="12">
                  <c:v>29479.627777799898</c:v>
                </c:pt>
                <c:pt idx="13">
                  <c:v>29149.779949970351</c:v>
                </c:pt>
                <c:pt idx="14">
                  <c:v>29121.685074114299</c:v>
                </c:pt>
                <c:pt idx="15">
                  <c:v>27908.605189720562</c:v>
                </c:pt>
                <c:pt idx="16">
                  <c:v>27370.689491102461</c:v>
                </c:pt>
                <c:pt idx="17">
                  <c:v>27141.931113096729</c:v>
                </c:pt>
                <c:pt idx="18">
                  <c:v>27233.201814099662</c:v>
                </c:pt>
                <c:pt idx="19">
                  <c:v>26695.052187309331</c:v>
                </c:pt>
                <c:pt idx="20">
                  <c:v>26064.759203161095</c:v>
                </c:pt>
                <c:pt idx="21">
                  <c:v>25472.36306047059</c:v>
                </c:pt>
                <c:pt idx="22">
                  <c:v>25717.203078072118</c:v>
                </c:pt>
                <c:pt idx="23">
                  <c:v>24686.787150890876</c:v>
                </c:pt>
                <c:pt idx="24">
                  <c:v>24962.173953313111</c:v>
                </c:pt>
                <c:pt idx="25">
                  <c:v>24818.006421385697</c:v>
                </c:pt>
              </c:numCache>
            </c:numRef>
          </c:val>
        </c:ser>
        <c:ser>
          <c:idx val="5"/>
          <c:order val="5"/>
          <c:tx>
            <c:strRef>
              <c:f>'PS7'!$Q$12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'PS7'!$S$12:$AR$12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12121</c:v>
                </c:pt>
                <c:pt idx="2">
                  <c:v>10867</c:v>
                </c:pt>
                <c:pt idx="3">
                  <c:v>7464</c:v>
                </c:pt>
                <c:pt idx="4">
                  <c:v>3914</c:v>
                </c:pt>
                <c:pt idx="5">
                  <c:v>2920</c:v>
                </c:pt>
                <c:pt idx="6">
                  <c:v>1926</c:v>
                </c:pt>
                <c:pt idx="7">
                  <c:v>1926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'PS7'!$Q$13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'PS7'!$S$13:$AR$13</c:f>
              <c:numCache>
                <c:formatCode>_-* #,##0_-;\-* #,##0_-;_-* "-"??_-;_-@_-</c:formatCode>
                <c:ptCount val="26"/>
                <c:pt idx="0">
                  <c:v>1586.2672500000001</c:v>
                </c:pt>
                <c:pt idx="1">
                  <c:v>1606.7496620557922</c:v>
                </c:pt>
                <c:pt idx="2">
                  <c:v>1626.313752670841</c:v>
                </c:pt>
                <c:pt idx="3">
                  <c:v>1646.6091787635628</c:v>
                </c:pt>
                <c:pt idx="4">
                  <c:v>1667.6688733549502</c:v>
                </c:pt>
                <c:pt idx="5">
                  <c:v>1687.3289365276628</c:v>
                </c:pt>
                <c:pt idx="6">
                  <c:v>1707.3683438746834</c:v>
                </c:pt>
                <c:pt idx="7">
                  <c:v>1725.6209726575651</c:v>
                </c:pt>
                <c:pt idx="8">
                  <c:v>1743.9557287470743</c:v>
                </c:pt>
                <c:pt idx="9">
                  <c:v>1762.3750124929381</c:v>
                </c:pt>
                <c:pt idx="10">
                  <c:v>1780.8811390244989</c:v>
                </c:pt>
                <c:pt idx="11">
                  <c:v>1798.8851470096656</c:v>
                </c:pt>
                <c:pt idx="12">
                  <c:v>1816.418784576445</c:v>
                </c:pt>
                <c:pt idx="13">
                  <c:v>1833.5122752627474</c:v>
                </c:pt>
                <c:pt idx="14">
                  <c:v>1850.1944010210898</c:v>
                </c:pt>
                <c:pt idx="15">
                  <c:v>1866.0110388620571</c:v>
                </c:pt>
                <c:pt idx="16">
                  <c:v>1881.0605481134974</c:v>
                </c:pt>
                <c:pt idx="17">
                  <c:v>1895.4316400481944</c:v>
                </c:pt>
                <c:pt idx="18">
                  <c:v>1909.2043459944341</c:v>
                </c:pt>
                <c:pt idx="19">
                  <c:v>1921.8190099636513</c:v>
                </c:pt>
                <c:pt idx="20">
                  <c:v>1931.1387530570364</c:v>
                </c:pt>
                <c:pt idx="21">
                  <c:v>1939.6947754142329</c:v>
                </c:pt>
                <c:pt idx="22">
                  <c:v>1947.6497146297531</c:v>
                </c:pt>
                <c:pt idx="23">
                  <c:v>1955.1338345452982</c:v>
                </c:pt>
                <c:pt idx="24">
                  <c:v>1962.2514983311778</c:v>
                </c:pt>
                <c:pt idx="25">
                  <c:v>1969.0863471780124</c:v>
                </c:pt>
              </c:numCache>
            </c:numRef>
          </c:val>
        </c:ser>
        <c:ser>
          <c:idx val="7"/>
          <c:order val="7"/>
          <c:tx>
            <c:strRef>
              <c:f>'PS7'!$Q$14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'PS7'!$S$14:$AR$14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6550</c:v>
                </c:pt>
                <c:pt idx="5">
                  <c:v>8550</c:v>
                </c:pt>
                <c:pt idx="6">
                  <c:v>11350</c:v>
                </c:pt>
                <c:pt idx="7">
                  <c:v>13455</c:v>
                </c:pt>
                <c:pt idx="8">
                  <c:v>13455</c:v>
                </c:pt>
                <c:pt idx="9">
                  <c:v>14955</c:v>
                </c:pt>
                <c:pt idx="10">
                  <c:v>20055</c:v>
                </c:pt>
                <c:pt idx="11">
                  <c:v>22055</c:v>
                </c:pt>
                <c:pt idx="12">
                  <c:v>22055</c:v>
                </c:pt>
                <c:pt idx="13">
                  <c:v>22055</c:v>
                </c:pt>
                <c:pt idx="14">
                  <c:v>23255</c:v>
                </c:pt>
                <c:pt idx="15">
                  <c:v>23255</c:v>
                </c:pt>
                <c:pt idx="16">
                  <c:v>23255</c:v>
                </c:pt>
                <c:pt idx="17">
                  <c:v>23255</c:v>
                </c:pt>
                <c:pt idx="18">
                  <c:v>23255</c:v>
                </c:pt>
                <c:pt idx="19">
                  <c:v>23255</c:v>
                </c:pt>
                <c:pt idx="20">
                  <c:v>23255</c:v>
                </c:pt>
                <c:pt idx="21">
                  <c:v>23255</c:v>
                </c:pt>
                <c:pt idx="22">
                  <c:v>23255</c:v>
                </c:pt>
                <c:pt idx="23">
                  <c:v>23255</c:v>
                </c:pt>
                <c:pt idx="24">
                  <c:v>23255</c:v>
                </c:pt>
                <c:pt idx="25">
                  <c:v>23255</c:v>
                </c:pt>
              </c:numCache>
            </c:numRef>
          </c:val>
        </c:ser>
        <c:ser>
          <c:idx val="8"/>
          <c:order val="8"/>
          <c:tx>
            <c:strRef>
              <c:f>'PS7'!$Q$15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'PS7'!$S$15:$AR$15</c:f>
              <c:numCache>
                <c:formatCode>_-* #,##0_-;\-* #,##0_-;_-* "-"??_-;_-@_-</c:formatCode>
                <c:ptCount val="26"/>
                <c:pt idx="0">
                  <c:v>41</c:v>
                </c:pt>
                <c:pt idx="1">
                  <c:v>47.5</c:v>
                </c:pt>
                <c:pt idx="2">
                  <c:v>47.5</c:v>
                </c:pt>
                <c:pt idx="3">
                  <c:v>47.5</c:v>
                </c:pt>
                <c:pt idx="4">
                  <c:v>48</c:v>
                </c:pt>
                <c:pt idx="5">
                  <c:v>59.2</c:v>
                </c:pt>
                <c:pt idx="6">
                  <c:v>69.2</c:v>
                </c:pt>
                <c:pt idx="7">
                  <c:v>79.2</c:v>
                </c:pt>
                <c:pt idx="8">
                  <c:v>99.2</c:v>
                </c:pt>
                <c:pt idx="9">
                  <c:v>454.2</c:v>
                </c:pt>
                <c:pt idx="10">
                  <c:v>578.20000000000005</c:v>
                </c:pt>
                <c:pt idx="11">
                  <c:v>644.20000000000005</c:v>
                </c:pt>
                <c:pt idx="12">
                  <c:v>664.2</c:v>
                </c:pt>
                <c:pt idx="13">
                  <c:v>674.2</c:v>
                </c:pt>
                <c:pt idx="14">
                  <c:v>684.2</c:v>
                </c:pt>
                <c:pt idx="15">
                  <c:v>704.2</c:v>
                </c:pt>
                <c:pt idx="16">
                  <c:v>714.2</c:v>
                </c:pt>
                <c:pt idx="17">
                  <c:v>734.2</c:v>
                </c:pt>
                <c:pt idx="18">
                  <c:v>744.2</c:v>
                </c:pt>
                <c:pt idx="19">
                  <c:v>754.2</c:v>
                </c:pt>
                <c:pt idx="20">
                  <c:v>754.2</c:v>
                </c:pt>
                <c:pt idx="21">
                  <c:v>754.2</c:v>
                </c:pt>
                <c:pt idx="22">
                  <c:v>754.2</c:v>
                </c:pt>
                <c:pt idx="23">
                  <c:v>754.2</c:v>
                </c:pt>
                <c:pt idx="24">
                  <c:v>754.2</c:v>
                </c:pt>
                <c:pt idx="25">
                  <c:v>754.2</c:v>
                </c:pt>
              </c:numCache>
            </c:numRef>
          </c:val>
        </c:ser>
        <c:ser>
          <c:idx val="9"/>
          <c:order val="9"/>
          <c:tx>
            <c:strRef>
              <c:f>'PS7'!$Q$16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'PS7'!$S$16:$AR$16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8985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4715</c:v>
                </c:pt>
                <c:pt idx="12">
                  <c:v>6385</c:v>
                </c:pt>
                <c:pt idx="13">
                  <c:v>6705</c:v>
                </c:pt>
                <c:pt idx="14">
                  <c:v>6705</c:v>
                </c:pt>
                <c:pt idx="15">
                  <c:v>7356</c:v>
                </c:pt>
                <c:pt idx="16">
                  <c:v>7356</c:v>
                </c:pt>
                <c:pt idx="17">
                  <c:v>8485</c:v>
                </c:pt>
                <c:pt idx="18">
                  <c:v>8485</c:v>
                </c:pt>
                <c:pt idx="19">
                  <c:v>9614</c:v>
                </c:pt>
                <c:pt idx="20">
                  <c:v>11284</c:v>
                </c:pt>
                <c:pt idx="21">
                  <c:v>12413</c:v>
                </c:pt>
                <c:pt idx="22">
                  <c:v>12413</c:v>
                </c:pt>
                <c:pt idx="23">
                  <c:v>14083</c:v>
                </c:pt>
                <c:pt idx="24">
                  <c:v>14083</c:v>
                </c:pt>
                <c:pt idx="25">
                  <c:v>14083</c:v>
                </c:pt>
              </c:numCache>
            </c:numRef>
          </c:val>
        </c:ser>
        <c:ser>
          <c:idx val="10"/>
          <c:order val="10"/>
          <c:tx>
            <c:strRef>
              <c:f>'PS7'!$Q$17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'PS7'!$S$17:$AR$17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5471.4</c:v>
                </c:pt>
                <c:pt idx="3">
                  <c:v>6830.4</c:v>
                </c:pt>
                <c:pt idx="4">
                  <c:v>6830.4</c:v>
                </c:pt>
                <c:pt idx="5">
                  <c:v>8269.4</c:v>
                </c:pt>
                <c:pt idx="6">
                  <c:v>9154.4</c:v>
                </c:pt>
                <c:pt idx="7">
                  <c:v>9962.4</c:v>
                </c:pt>
                <c:pt idx="8">
                  <c:v>11915.3</c:v>
                </c:pt>
                <c:pt idx="9">
                  <c:v>13120.3</c:v>
                </c:pt>
                <c:pt idx="10">
                  <c:v>15436.3</c:v>
                </c:pt>
                <c:pt idx="11">
                  <c:v>17632.3</c:v>
                </c:pt>
                <c:pt idx="12">
                  <c:v>18682.3</c:v>
                </c:pt>
                <c:pt idx="13">
                  <c:v>19182.3</c:v>
                </c:pt>
                <c:pt idx="14">
                  <c:v>20682.3</c:v>
                </c:pt>
                <c:pt idx="15">
                  <c:v>21682.3</c:v>
                </c:pt>
                <c:pt idx="16">
                  <c:v>21682.3</c:v>
                </c:pt>
                <c:pt idx="17">
                  <c:v>22182.3</c:v>
                </c:pt>
                <c:pt idx="18">
                  <c:v>22182.3</c:v>
                </c:pt>
                <c:pt idx="19">
                  <c:v>22682.3</c:v>
                </c:pt>
                <c:pt idx="20">
                  <c:v>22682.3</c:v>
                </c:pt>
                <c:pt idx="21">
                  <c:v>22682.3</c:v>
                </c:pt>
                <c:pt idx="22">
                  <c:v>22682.3</c:v>
                </c:pt>
                <c:pt idx="23">
                  <c:v>22682.3</c:v>
                </c:pt>
                <c:pt idx="24">
                  <c:v>22682.3</c:v>
                </c:pt>
                <c:pt idx="25">
                  <c:v>22682.3</c:v>
                </c:pt>
              </c:numCache>
            </c:numRef>
          </c:val>
        </c:ser>
        <c:ser>
          <c:idx val="11"/>
          <c:order val="11"/>
          <c:tx>
            <c:strRef>
              <c:f>'PS7'!$Q$18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'PS7'!$S$18:$AR$18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9800.3588455047266</c:v>
                </c:pt>
                <c:pt idx="2">
                  <c:v>10718.579352881488</c:v>
                </c:pt>
                <c:pt idx="3">
                  <c:v>11662.593750271186</c:v>
                </c:pt>
                <c:pt idx="4">
                  <c:v>11921.131843055704</c:v>
                </c:pt>
                <c:pt idx="5">
                  <c:v>12102.341279526925</c:v>
                </c:pt>
                <c:pt idx="6">
                  <c:v>12240.642663528852</c:v>
                </c:pt>
                <c:pt idx="7">
                  <c:v>12424.149650823072</c:v>
                </c:pt>
                <c:pt idx="8">
                  <c:v>13306.302831389319</c:v>
                </c:pt>
                <c:pt idx="9">
                  <c:v>14117.940551295855</c:v>
                </c:pt>
                <c:pt idx="10">
                  <c:v>14480.43180061549</c:v>
                </c:pt>
                <c:pt idx="11">
                  <c:v>14684.886173759385</c:v>
                </c:pt>
                <c:pt idx="12">
                  <c:v>14861.529616603015</c:v>
                </c:pt>
                <c:pt idx="13">
                  <c:v>15040.433679054277</c:v>
                </c:pt>
                <c:pt idx="14">
                  <c:v>15219.666139207297</c:v>
                </c:pt>
                <c:pt idx="15">
                  <c:v>15447.282506155534</c:v>
                </c:pt>
                <c:pt idx="16">
                  <c:v>15590.065055014105</c:v>
                </c:pt>
                <c:pt idx="17">
                  <c:v>15768.61114275468</c:v>
                </c:pt>
                <c:pt idx="18">
                  <c:v>15924.174297264455</c:v>
                </c:pt>
                <c:pt idx="19">
                  <c:v>16070.238019653563</c:v>
                </c:pt>
                <c:pt idx="20">
                  <c:v>16206.825054160117</c:v>
                </c:pt>
                <c:pt idx="21">
                  <c:v>16333.957200066978</c:v>
                </c:pt>
                <c:pt idx="22">
                  <c:v>16451.655403431167</c:v>
                </c:pt>
                <c:pt idx="23">
                  <c:v>16559.939839073686</c:v>
                </c:pt>
                <c:pt idx="24">
                  <c:v>16634.46917119568</c:v>
                </c:pt>
                <c:pt idx="25">
                  <c:v>16699.633906680196</c:v>
                </c:pt>
              </c:numCache>
            </c:numRef>
          </c:val>
        </c:ser>
        <c:ser>
          <c:idx val="12"/>
          <c:order val="12"/>
          <c:tx>
            <c:strRef>
              <c:f>'PS7'!$Q$19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'PS7'!$S$19:$AR$19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12705.48535175727</c:v>
                </c:pt>
                <c:pt idx="2">
                  <c:v>14001.536142027668</c:v>
                </c:pt>
                <c:pt idx="3">
                  <c:v>14893.855324554079</c:v>
                </c:pt>
                <c:pt idx="4">
                  <c:v>15661.844830151462</c:v>
                </c:pt>
                <c:pt idx="5">
                  <c:v>16753.07396842564</c:v>
                </c:pt>
                <c:pt idx="6">
                  <c:v>17977.730290816653</c:v>
                </c:pt>
                <c:pt idx="7">
                  <c:v>19484.948564301758</c:v>
                </c:pt>
                <c:pt idx="8">
                  <c:v>21104.209825803307</c:v>
                </c:pt>
                <c:pt idx="9">
                  <c:v>23080.741825734218</c:v>
                </c:pt>
                <c:pt idx="10">
                  <c:v>25102.25944690554</c:v>
                </c:pt>
                <c:pt idx="11">
                  <c:v>27143.665817608675</c:v>
                </c:pt>
                <c:pt idx="12">
                  <c:v>29101.004154946429</c:v>
                </c:pt>
                <c:pt idx="13">
                  <c:v>30871.603566648773</c:v>
                </c:pt>
                <c:pt idx="14">
                  <c:v>32313.952810311384</c:v>
                </c:pt>
                <c:pt idx="15">
                  <c:v>33617.139150390001</c:v>
                </c:pt>
                <c:pt idx="16">
                  <c:v>34882.521571635807</c:v>
                </c:pt>
                <c:pt idx="17">
                  <c:v>36056.097602076057</c:v>
                </c:pt>
                <c:pt idx="18">
                  <c:v>37142.792936605649</c:v>
                </c:pt>
                <c:pt idx="19">
                  <c:v>38188.370084703347</c:v>
                </c:pt>
                <c:pt idx="20">
                  <c:v>39101.495154218734</c:v>
                </c:pt>
                <c:pt idx="21">
                  <c:v>39974.289363004995</c:v>
                </c:pt>
                <c:pt idx="22">
                  <c:v>40715.640284234272</c:v>
                </c:pt>
                <c:pt idx="23">
                  <c:v>41318.970584601273</c:v>
                </c:pt>
                <c:pt idx="24">
                  <c:v>41893.228893820298</c:v>
                </c:pt>
                <c:pt idx="25">
                  <c:v>42331.974033137172</c:v>
                </c:pt>
              </c:numCache>
            </c:numRef>
          </c:val>
        </c:ser>
        <c:ser>
          <c:idx val="13"/>
          <c:order val="13"/>
          <c:tx>
            <c:strRef>
              <c:f>'PS7'!$Q$20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'PS7'!$S$20:$AR$20</c:f>
              <c:numCache>
                <c:formatCode>_-* #,##0_-;\-* #,##0_-;_-* "-"??_-;_-@_-</c:formatCode>
                <c:ptCount val="26"/>
                <c:pt idx="0">
                  <c:v>1443.5919999999999</c:v>
                </c:pt>
                <c:pt idx="1">
                  <c:v>1433.5620000000001</c:v>
                </c:pt>
                <c:pt idx="2">
                  <c:v>1631.3032803875735</c:v>
                </c:pt>
                <c:pt idx="3">
                  <c:v>2147.6171215502941</c:v>
                </c:pt>
                <c:pt idx="4">
                  <c:v>2335.773523488162</c:v>
                </c:pt>
                <c:pt idx="5">
                  <c:v>2383.6048038757353</c:v>
                </c:pt>
                <c:pt idx="6">
                  <c:v>2364.7976641664154</c:v>
                </c:pt>
                <c:pt idx="7">
                  <c:v>2488.629988978897</c:v>
                </c:pt>
                <c:pt idx="8">
                  <c:v>2481.7497381523135</c:v>
                </c:pt>
                <c:pt idx="9">
                  <c:v>2624.8534685137374</c:v>
                </c:pt>
                <c:pt idx="10">
                  <c:v>2713.2111419394246</c:v>
                </c:pt>
                <c:pt idx="11">
                  <c:v>2820.8966990363961</c:v>
                </c:pt>
                <c:pt idx="12">
                  <c:v>2858.9665339882158</c:v>
                </c:pt>
                <c:pt idx="13">
                  <c:v>2837.6898606876271</c:v>
                </c:pt>
                <c:pt idx="14">
                  <c:v>2962.3493537220083</c:v>
                </c:pt>
                <c:pt idx="15">
                  <c:v>3027.7955875650578</c:v>
                </c:pt>
                <c:pt idx="16">
                  <c:v>3059.8779772541839</c:v>
                </c:pt>
                <c:pt idx="17">
                  <c:v>3128.6374266855382</c:v>
                </c:pt>
                <c:pt idx="18">
                  <c:v>3199.1158623526762</c:v>
                </c:pt>
                <c:pt idx="19">
                  <c:v>3271.3562589114931</c:v>
                </c:pt>
                <c:pt idx="20">
                  <c:v>3308.379462147886</c:v>
                </c:pt>
                <c:pt idx="21">
                  <c:v>3245.865455424735</c:v>
                </c:pt>
                <c:pt idx="22">
                  <c:v>3283.8200236175435</c:v>
                </c:pt>
                <c:pt idx="23">
                  <c:v>3264.2490239127628</c:v>
                </c:pt>
                <c:pt idx="24">
                  <c:v>3303.1583867116724</c:v>
                </c:pt>
                <c:pt idx="25">
                  <c:v>3318.9166786452306</c:v>
                </c:pt>
              </c:numCache>
            </c:numRef>
          </c:val>
        </c:ser>
        <c:ser>
          <c:idx val="14"/>
          <c:order val="14"/>
          <c:tx>
            <c:strRef>
              <c:f>'PS7'!$Q$21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'PS7'!$S$21:$AR$21</c:f>
              <c:numCache>
                <c:formatCode>_-* #,##0_-;\-* #,##0_-;_-* "-"??_-;_-@_-</c:formatCode>
                <c:ptCount val="26"/>
                <c:pt idx="0">
                  <c:v>2079.1467199999997</c:v>
                </c:pt>
                <c:pt idx="1">
                  <c:v>2156.4509477810088</c:v>
                </c:pt>
                <c:pt idx="2">
                  <c:v>2255.0656507474937</c:v>
                </c:pt>
                <c:pt idx="3">
                  <c:v>2547.158741980445</c:v>
                </c:pt>
                <c:pt idx="4">
                  <c:v>2643.0502499906806</c:v>
                </c:pt>
                <c:pt idx="5">
                  <c:v>2726.4914519275667</c:v>
                </c:pt>
                <c:pt idx="6">
                  <c:v>2814.4883858878402</c:v>
                </c:pt>
                <c:pt idx="7">
                  <c:v>2913.0033347707281</c:v>
                </c:pt>
                <c:pt idx="8">
                  <c:v>3019.1566914240516</c:v>
                </c:pt>
                <c:pt idx="9">
                  <c:v>3131.5413426988516</c:v>
                </c:pt>
                <c:pt idx="10">
                  <c:v>3250.5221646906512</c:v>
                </c:pt>
                <c:pt idx="11">
                  <c:v>3382.5067081168472</c:v>
                </c:pt>
                <c:pt idx="12">
                  <c:v>3505.8227714943314</c:v>
                </c:pt>
                <c:pt idx="13">
                  <c:v>3649.6217245875837</c:v>
                </c:pt>
                <c:pt idx="14">
                  <c:v>3797.5852668253501</c:v>
                </c:pt>
                <c:pt idx="15">
                  <c:v>3967.0198569908207</c:v>
                </c:pt>
                <c:pt idx="16">
                  <c:v>4137.3346600130981</c:v>
                </c:pt>
                <c:pt idx="17">
                  <c:v>4273.6124576701723</c:v>
                </c:pt>
                <c:pt idx="18">
                  <c:v>4394.9634583354618</c:v>
                </c:pt>
                <c:pt idx="19">
                  <c:v>4520.855756996576</c:v>
                </c:pt>
                <c:pt idx="20">
                  <c:v>4617.7455131709012</c:v>
                </c:pt>
                <c:pt idx="21">
                  <c:v>4713.6137200458234</c:v>
                </c:pt>
                <c:pt idx="22">
                  <c:v>4763.5329219644291</c:v>
                </c:pt>
                <c:pt idx="23">
                  <c:v>4784.8667096411809</c:v>
                </c:pt>
                <c:pt idx="24">
                  <c:v>4785.8011414211023</c:v>
                </c:pt>
                <c:pt idx="25">
                  <c:v>4765.3242446298937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390848"/>
        <c:axId val="191392384"/>
      </c:barChart>
      <c:lineChart>
        <c:grouping val="standard"/>
        <c:varyColors val="0"/>
        <c:ser>
          <c:idx val="15"/>
          <c:order val="15"/>
          <c:tx>
            <c:strRef>
              <c:f>'PS7'!$Q$23</c:f>
              <c:strCache>
                <c:ptCount val="1"/>
                <c:pt idx="0">
                  <c:v>GB ACS Peak Demand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'PS7'!$S$6:$AR$6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'PS7'!$S$23:$AR$23</c:f>
              <c:numCache>
                <c:formatCode>_-* #,##0_-;\-* #,##0_-;_-* "-"??_-;_-@_-</c:formatCode>
                <c:ptCount val="26"/>
                <c:pt idx="0">
                  <c:v>61100</c:v>
                </c:pt>
                <c:pt idx="1">
                  <c:v>61000</c:v>
                </c:pt>
                <c:pt idx="2">
                  <c:v>60700</c:v>
                </c:pt>
                <c:pt idx="3">
                  <c:v>60400</c:v>
                </c:pt>
                <c:pt idx="4">
                  <c:v>60300</c:v>
                </c:pt>
                <c:pt idx="5">
                  <c:v>60700</c:v>
                </c:pt>
                <c:pt idx="6">
                  <c:v>61000</c:v>
                </c:pt>
                <c:pt idx="7">
                  <c:v>60900</c:v>
                </c:pt>
                <c:pt idx="8">
                  <c:v>60900</c:v>
                </c:pt>
                <c:pt idx="9">
                  <c:v>61200</c:v>
                </c:pt>
                <c:pt idx="10">
                  <c:v>61400</c:v>
                </c:pt>
                <c:pt idx="11">
                  <c:v>61700</c:v>
                </c:pt>
                <c:pt idx="12">
                  <c:v>61900</c:v>
                </c:pt>
                <c:pt idx="13">
                  <c:v>62300</c:v>
                </c:pt>
                <c:pt idx="14">
                  <c:v>62600</c:v>
                </c:pt>
                <c:pt idx="15">
                  <c:v>63200</c:v>
                </c:pt>
                <c:pt idx="16">
                  <c:v>63700</c:v>
                </c:pt>
                <c:pt idx="17">
                  <c:v>64200</c:v>
                </c:pt>
                <c:pt idx="18">
                  <c:v>64800</c:v>
                </c:pt>
                <c:pt idx="19">
                  <c:v>65200</c:v>
                </c:pt>
                <c:pt idx="20">
                  <c:v>65600</c:v>
                </c:pt>
                <c:pt idx="21">
                  <c:v>66000</c:v>
                </c:pt>
                <c:pt idx="22">
                  <c:v>66400</c:v>
                </c:pt>
                <c:pt idx="23">
                  <c:v>66800</c:v>
                </c:pt>
                <c:pt idx="24">
                  <c:v>67200</c:v>
                </c:pt>
                <c:pt idx="25">
                  <c:v>67700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390848"/>
        <c:axId val="191392384"/>
      </c:lineChart>
      <c:catAx>
        <c:axId val="19139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1392384"/>
        <c:crosses val="autoZero"/>
        <c:auto val="1"/>
        <c:lblAlgn val="ctr"/>
        <c:lblOffset val="100"/>
        <c:tickLblSkip val="5"/>
        <c:noMultiLvlLbl val="0"/>
      </c:catAx>
      <c:valAx>
        <c:axId val="191392384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139084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'PS7'!$R$33</c:f>
              <c:strCache>
                <c:ptCount val="1"/>
                <c:pt idx="0">
                  <c:v>Battery Storage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'PS7'!$S$33:$AR$33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  <c:pt idx="6">
                  <c:v>110</c:v>
                </c:pt>
                <c:pt idx="7">
                  <c:v>120</c:v>
                </c:pt>
                <c:pt idx="8">
                  <c:v>130</c:v>
                </c:pt>
                <c:pt idx="9">
                  <c:v>141</c:v>
                </c:pt>
                <c:pt idx="10">
                  <c:v>153</c:v>
                </c:pt>
                <c:pt idx="11">
                  <c:v>158</c:v>
                </c:pt>
                <c:pt idx="12">
                  <c:v>172</c:v>
                </c:pt>
                <c:pt idx="13">
                  <c:v>178</c:v>
                </c:pt>
                <c:pt idx="14">
                  <c:v>190</c:v>
                </c:pt>
                <c:pt idx="15">
                  <c:v>200</c:v>
                </c:pt>
                <c:pt idx="16">
                  <c:v>210</c:v>
                </c:pt>
                <c:pt idx="17">
                  <c:v>220</c:v>
                </c:pt>
                <c:pt idx="18">
                  <c:v>230</c:v>
                </c:pt>
                <c:pt idx="19">
                  <c:v>250</c:v>
                </c:pt>
                <c:pt idx="20">
                  <c:v>270</c:v>
                </c:pt>
                <c:pt idx="21">
                  <c:v>280</c:v>
                </c:pt>
                <c:pt idx="22">
                  <c:v>310</c:v>
                </c:pt>
                <c:pt idx="23">
                  <c:v>340</c:v>
                </c:pt>
                <c:pt idx="24">
                  <c:v>370</c:v>
                </c:pt>
                <c:pt idx="25">
                  <c:v>400</c:v>
                </c:pt>
              </c:numCache>
            </c:numRef>
          </c:val>
        </c:ser>
        <c:ser>
          <c:idx val="2"/>
          <c:order val="1"/>
          <c:tx>
            <c:strRef>
              <c:f>'PS7'!$R$34</c:f>
              <c:strCache>
                <c:ptCount val="1"/>
                <c:pt idx="0">
                  <c:v>Compressed Air Storage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'PS7'!$S$34:$AR$34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50</c:v>
                </c:pt>
                <c:pt idx="6">
                  <c:v>55</c:v>
                </c:pt>
                <c:pt idx="7">
                  <c:v>60</c:v>
                </c:pt>
                <c:pt idx="8">
                  <c:v>65</c:v>
                </c:pt>
                <c:pt idx="9">
                  <c:v>70</c:v>
                </c:pt>
                <c:pt idx="10">
                  <c:v>75.000000000000014</c:v>
                </c:pt>
                <c:pt idx="11">
                  <c:v>80.000000000000014</c:v>
                </c:pt>
                <c:pt idx="12">
                  <c:v>85.000000000000014</c:v>
                </c:pt>
                <c:pt idx="13">
                  <c:v>90.000000000000028</c:v>
                </c:pt>
                <c:pt idx="14">
                  <c:v>100</c:v>
                </c:pt>
                <c:pt idx="15">
                  <c:v>110</c:v>
                </c:pt>
                <c:pt idx="16">
                  <c:v>120</c:v>
                </c:pt>
                <c:pt idx="17">
                  <c:v>130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165</c:v>
                </c:pt>
                <c:pt idx="22">
                  <c:v>185</c:v>
                </c:pt>
                <c:pt idx="23">
                  <c:v>210</c:v>
                </c:pt>
                <c:pt idx="24">
                  <c:v>250</c:v>
                </c:pt>
                <c:pt idx="25">
                  <c:v>300</c:v>
                </c:pt>
              </c:numCache>
            </c:numRef>
          </c:val>
        </c:ser>
        <c:ser>
          <c:idx val="3"/>
          <c:order val="2"/>
          <c:tx>
            <c:strRef>
              <c:f>'PS7'!$R$35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'PS7'!$S$35:$AR$35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2744</c:v>
                </c:pt>
                <c:pt idx="3">
                  <c:v>2744</c:v>
                </c:pt>
                <c:pt idx="4">
                  <c:v>2744</c:v>
                </c:pt>
                <c:pt idx="5">
                  <c:v>2744</c:v>
                </c:pt>
                <c:pt idx="6">
                  <c:v>2744</c:v>
                </c:pt>
                <c:pt idx="7">
                  <c:v>2744</c:v>
                </c:pt>
                <c:pt idx="8">
                  <c:v>2744</c:v>
                </c:pt>
                <c:pt idx="9">
                  <c:v>2744</c:v>
                </c:pt>
                <c:pt idx="10">
                  <c:v>2744</c:v>
                </c:pt>
                <c:pt idx="11">
                  <c:v>2744</c:v>
                </c:pt>
                <c:pt idx="12">
                  <c:v>3356</c:v>
                </c:pt>
                <c:pt idx="13">
                  <c:v>3356</c:v>
                </c:pt>
                <c:pt idx="14">
                  <c:v>3356</c:v>
                </c:pt>
                <c:pt idx="15">
                  <c:v>3356</c:v>
                </c:pt>
                <c:pt idx="16">
                  <c:v>3356</c:v>
                </c:pt>
                <c:pt idx="17">
                  <c:v>3356</c:v>
                </c:pt>
                <c:pt idx="18">
                  <c:v>3356</c:v>
                </c:pt>
                <c:pt idx="19">
                  <c:v>3356</c:v>
                </c:pt>
                <c:pt idx="20">
                  <c:v>3356</c:v>
                </c:pt>
                <c:pt idx="21">
                  <c:v>3356</c:v>
                </c:pt>
                <c:pt idx="22">
                  <c:v>3356</c:v>
                </c:pt>
                <c:pt idx="23">
                  <c:v>3356</c:v>
                </c:pt>
                <c:pt idx="24">
                  <c:v>3356</c:v>
                </c:pt>
                <c:pt idx="25">
                  <c:v>3356</c:v>
                </c:pt>
              </c:numCache>
            </c:numRef>
          </c:val>
        </c:ser>
        <c:ser>
          <c:idx val="4"/>
          <c:order val="3"/>
          <c:tx>
            <c:strRef>
              <c:f>'PS7'!$R$36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'PS7'!$S$36:$AR$36</c:f>
              <c:numCache>
                <c:formatCode>_-* #,##0_-;\-* #,##0_-;_-* "-"??_-;_-@_-</c:formatCode>
                <c:ptCount val="26"/>
                <c:pt idx="0">
                  <c:v>2099</c:v>
                </c:pt>
                <c:pt idx="1">
                  <c:v>2099</c:v>
                </c:pt>
                <c:pt idx="2">
                  <c:v>2099</c:v>
                </c:pt>
                <c:pt idx="3">
                  <c:v>2099</c:v>
                </c:pt>
                <c:pt idx="4">
                  <c:v>2489</c:v>
                </c:pt>
                <c:pt idx="5">
                  <c:v>2489</c:v>
                </c:pt>
                <c:pt idx="6">
                  <c:v>2774</c:v>
                </c:pt>
                <c:pt idx="7">
                  <c:v>2774</c:v>
                </c:pt>
                <c:pt idx="8">
                  <c:v>2774</c:v>
                </c:pt>
                <c:pt idx="9">
                  <c:v>2774</c:v>
                </c:pt>
                <c:pt idx="10">
                  <c:v>2774</c:v>
                </c:pt>
                <c:pt idx="11">
                  <c:v>2729</c:v>
                </c:pt>
                <c:pt idx="12">
                  <c:v>824</c:v>
                </c:pt>
                <c:pt idx="13">
                  <c:v>675</c:v>
                </c:pt>
                <c:pt idx="14">
                  <c:v>675</c:v>
                </c:pt>
                <c:pt idx="15">
                  <c:v>675</c:v>
                </c:pt>
                <c:pt idx="16">
                  <c:v>675</c:v>
                </c:pt>
                <c:pt idx="17">
                  <c:v>675</c:v>
                </c:pt>
                <c:pt idx="18">
                  <c:v>675</c:v>
                </c:pt>
                <c:pt idx="19">
                  <c:v>675</c:v>
                </c:pt>
                <c:pt idx="20">
                  <c:v>675</c:v>
                </c:pt>
                <c:pt idx="21">
                  <c:v>675</c:v>
                </c:pt>
                <c:pt idx="22">
                  <c:v>285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5"/>
          <c:order val="4"/>
          <c:tx>
            <c:strRef>
              <c:f>'PS7'!$R$37</c:f>
              <c:strCache>
                <c:ptCount val="1"/>
                <c:pt idx="0">
                  <c:v>Biomass CHP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'PS7'!$S$37:$AR$37</c:f>
              <c:numCache>
                <c:formatCode>_-* #,##0_-;\-* #,##0_-;_-* "-"??_-;_-@_-</c:formatCode>
                <c:ptCount val="2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5"/>
          <c:tx>
            <c:strRef>
              <c:f>'PS7'!$R$38</c:f>
              <c:strCache>
                <c:ptCount val="1"/>
                <c:pt idx="0">
                  <c:v>CCS - Biomass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'PS7'!$S$38:$AR$38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7"/>
          <c:order val="6"/>
          <c:tx>
            <c:strRef>
              <c:f>'PS7'!$R$39</c:f>
              <c:strCache>
                <c:ptCount val="1"/>
                <c:pt idx="0">
                  <c:v>CCS - Gas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'PS7'!$S$39:$AR$39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8"/>
          <c:order val="7"/>
          <c:tx>
            <c:strRef>
              <c:f>'PS7'!$R$40</c:f>
              <c:strCache>
                <c:ptCount val="1"/>
                <c:pt idx="0">
                  <c:v>Gas CHP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'PS7'!$S$40:$AR$40</c:f>
              <c:numCache>
                <c:formatCode>_-* #,##0_-;\-* #,##0_-;_-* "-"??_-;_-@_-</c:formatCode>
                <c:ptCount val="26"/>
                <c:pt idx="0">
                  <c:v>1814</c:v>
                </c:pt>
                <c:pt idx="1">
                  <c:v>1814</c:v>
                </c:pt>
                <c:pt idx="2">
                  <c:v>1856</c:v>
                </c:pt>
                <c:pt idx="3">
                  <c:v>1856</c:v>
                </c:pt>
                <c:pt idx="4">
                  <c:v>1856</c:v>
                </c:pt>
                <c:pt idx="5">
                  <c:v>1786</c:v>
                </c:pt>
                <c:pt idx="6">
                  <c:v>1786</c:v>
                </c:pt>
                <c:pt idx="7">
                  <c:v>1786</c:v>
                </c:pt>
                <c:pt idx="8">
                  <c:v>1786</c:v>
                </c:pt>
                <c:pt idx="9">
                  <c:v>1786</c:v>
                </c:pt>
                <c:pt idx="10">
                  <c:v>1786</c:v>
                </c:pt>
                <c:pt idx="11">
                  <c:v>1628</c:v>
                </c:pt>
                <c:pt idx="12">
                  <c:v>1628</c:v>
                </c:pt>
                <c:pt idx="13">
                  <c:v>1628</c:v>
                </c:pt>
                <c:pt idx="14">
                  <c:v>1451</c:v>
                </c:pt>
                <c:pt idx="15">
                  <c:v>1451</c:v>
                </c:pt>
                <c:pt idx="16">
                  <c:v>1451</c:v>
                </c:pt>
                <c:pt idx="17">
                  <c:v>233</c:v>
                </c:pt>
                <c:pt idx="18">
                  <c:v>233</c:v>
                </c:pt>
                <c:pt idx="19">
                  <c:v>233</c:v>
                </c:pt>
                <c:pt idx="20">
                  <c:v>233</c:v>
                </c:pt>
                <c:pt idx="21">
                  <c:v>85</c:v>
                </c:pt>
                <c:pt idx="22">
                  <c:v>85</c:v>
                </c:pt>
                <c:pt idx="23">
                  <c:v>85</c:v>
                </c:pt>
                <c:pt idx="24">
                  <c:v>85</c:v>
                </c:pt>
                <c:pt idx="25">
                  <c:v>85</c:v>
                </c:pt>
              </c:numCache>
            </c:numRef>
          </c:val>
        </c:ser>
        <c:ser>
          <c:idx val="9"/>
          <c:order val="8"/>
          <c:tx>
            <c:strRef>
              <c:f>'PS7'!$R$41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'PS7'!$S$41:$AR$41</c:f>
              <c:numCache>
                <c:formatCode>_-* #,##0_-;\-* #,##0_-;_-* "-"??_-;_-@_-</c:formatCode>
                <c:ptCount val="26"/>
                <c:pt idx="0">
                  <c:v>26905</c:v>
                </c:pt>
                <c:pt idx="1">
                  <c:v>28060</c:v>
                </c:pt>
                <c:pt idx="2">
                  <c:v>26720</c:v>
                </c:pt>
                <c:pt idx="3">
                  <c:v>26717</c:v>
                </c:pt>
                <c:pt idx="4">
                  <c:v>26717</c:v>
                </c:pt>
                <c:pt idx="5">
                  <c:v>25250</c:v>
                </c:pt>
                <c:pt idx="6">
                  <c:v>24901</c:v>
                </c:pt>
                <c:pt idx="7">
                  <c:v>22726</c:v>
                </c:pt>
                <c:pt idx="8">
                  <c:v>26041</c:v>
                </c:pt>
                <c:pt idx="9">
                  <c:v>27717</c:v>
                </c:pt>
                <c:pt idx="10">
                  <c:v>26623</c:v>
                </c:pt>
                <c:pt idx="11">
                  <c:v>25913</c:v>
                </c:pt>
                <c:pt idx="12">
                  <c:v>24689</c:v>
                </c:pt>
                <c:pt idx="13">
                  <c:v>23985</c:v>
                </c:pt>
                <c:pt idx="14">
                  <c:v>23590</c:v>
                </c:pt>
                <c:pt idx="15">
                  <c:v>22065</c:v>
                </c:pt>
                <c:pt idx="16">
                  <c:v>21185</c:v>
                </c:pt>
                <c:pt idx="17">
                  <c:v>20665</c:v>
                </c:pt>
                <c:pt idx="18">
                  <c:v>20384</c:v>
                </c:pt>
                <c:pt idx="19">
                  <c:v>19484</c:v>
                </c:pt>
                <c:pt idx="20">
                  <c:v>18579</c:v>
                </c:pt>
                <c:pt idx="21">
                  <c:v>17729</c:v>
                </c:pt>
                <c:pt idx="22">
                  <c:v>17729</c:v>
                </c:pt>
                <c:pt idx="23">
                  <c:v>16439</c:v>
                </c:pt>
                <c:pt idx="24">
                  <c:v>16439</c:v>
                </c:pt>
                <c:pt idx="25">
                  <c:v>16039</c:v>
                </c:pt>
              </c:numCache>
            </c:numRef>
          </c:val>
        </c:ser>
        <c:ser>
          <c:idx val="10"/>
          <c:order val="9"/>
          <c:tx>
            <c:strRef>
              <c:f>'PS7'!$R$42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'PS7'!$S$42:$AR$42</c:f>
              <c:numCache>
                <c:formatCode>_-* #,##0_-;\-* #,##0_-;_-* "-"??_-;_-@_-</c:formatCode>
                <c:ptCount val="2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356</c:v>
                </c:pt>
                <c:pt idx="7">
                  <c:v>356</c:v>
                </c:pt>
                <c:pt idx="8">
                  <c:v>356</c:v>
                </c:pt>
                <c:pt idx="9">
                  <c:v>356</c:v>
                </c:pt>
                <c:pt idx="10">
                  <c:v>655</c:v>
                </c:pt>
                <c:pt idx="11">
                  <c:v>655</c:v>
                </c:pt>
                <c:pt idx="12">
                  <c:v>655</c:v>
                </c:pt>
                <c:pt idx="13">
                  <c:v>655</c:v>
                </c:pt>
                <c:pt idx="14">
                  <c:v>655</c:v>
                </c:pt>
                <c:pt idx="15">
                  <c:v>655</c:v>
                </c:pt>
                <c:pt idx="16">
                  <c:v>655</c:v>
                </c:pt>
                <c:pt idx="17">
                  <c:v>623</c:v>
                </c:pt>
                <c:pt idx="18">
                  <c:v>623</c:v>
                </c:pt>
                <c:pt idx="19">
                  <c:v>623</c:v>
                </c:pt>
                <c:pt idx="20">
                  <c:v>623</c:v>
                </c:pt>
                <c:pt idx="21">
                  <c:v>623</c:v>
                </c:pt>
                <c:pt idx="22">
                  <c:v>623</c:v>
                </c:pt>
                <c:pt idx="23">
                  <c:v>623</c:v>
                </c:pt>
                <c:pt idx="24">
                  <c:v>623</c:v>
                </c:pt>
                <c:pt idx="25">
                  <c:v>623</c:v>
                </c:pt>
              </c:numCache>
            </c:numRef>
          </c:val>
        </c:ser>
        <c:ser>
          <c:idx val="11"/>
          <c:order val="10"/>
          <c:tx>
            <c:strRef>
              <c:f>'PS7'!$R$43</c:f>
              <c:strCache>
                <c:ptCount val="1"/>
                <c:pt idx="0">
                  <c:v>Other (Gas Oil / Gas Engines)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'PS7'!$S$43:$AR$43</c:f>
              <c:numCache>
                <c:formatCode>_-* #,##0_-;\-* #,##0_-;_-* "-"??_-;_-@_-</c:formatCode>
                <c:ptCount val="26"/>
                <c:pt idx="0">
                  <c:v>867</c:v>
                </c:pt>
                <c:pt idx="1">
                  <c:v>795</c:v>
                </c:pt>
                <c:pt idx="2">
                  <c:v>759</c:v>
                </c:pt>
                <c:pt idx="3">
                  <c:v>760</c:v>
                </c:pt>
                <c:pt idx="4">
                  <c:v>709</c:v>
                </c:pt>
                <c:pt idx="5">
                  <c:v>709</c:v>
                </c:pt>
                <c:pt idx="6">
                  <c:v>575</c:v>
                </c:pt>
                <c:pt idx="7">
                  <c:v>575</c:v>
                </c:pt>
                <c:pt idx="8">
                  <c:v>435</c:v>
                </c:pt>
                <c:pt idx="9">
                  <c:v>435</c:v>
                </c:pt>
                <c:pt idx="10">
                  <c:v>435</c:v>
                </c:pt>
                <c:pt idx="11">
                  <c:v>435</c:v>
                </c:pt>
                <c:pt idx="12">
                  <c:v>360</c:v>
                </c:pt>
                <c:pt idx="13">
                  <c:v>220</c:v>
                </c:pt>
                <c:pt idx="14">
                  <c:v>220</c:v>
                </c:pt>
                <c:pt idx="15">
                  <c:v>220</c:v>
                </c:pt>
                <c:pt idx="16">
                  <c:v>185</c:v>
                </c:pt>
                <c:pt idx="17">
                  <c:v>185</c:v>
                </c:pt>
                <c:pt idx="18">
                  <c:v>185</c:v>
                </c:pt>
                <c:pt idx="19">
                  <c:v>185</c:v>
                </c:pt>
                <c:pt idx="20">
                  <c:v>185</c:v>
                </c:pt>
                <c:pt idx="21">
                  <c:v>85</c:v>
                </c:pt>
                <c:pt idx="22">
                  <c:v>85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</c:numCache>
            </c:numRef>
          </c:val>
        </c:ser>
        <c:ser>
          <c:idx val="12"/>
          <c:order val="11"/>
          <c:tx>
            <c:strRef>
              <c:f>'PS7'!$R$44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'PS7'!$S$44:$AR$44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12121</c:v>
                </c:pt>
                <c:pt idx="2">
                  <c:v>10867</c:v>
                </c:pt>
                <c:pt idx="3">
                  <c:v>7464</c:v>
                </c:pt>
                <c:pt idx="4">
                  <c:v>3914</c:v>
                </c:pt>
                <c:pt idx="5">
                  <c:v>2920</c:v>
                </c:pt>
                <c:pt idx="6">
                  <c:v>1926</c:v>
                </c:pt>
                <c:pt idx="7">
                  <c:v>1926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'PS7'!$R$45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'PS7'!$S$45:$AR$45</c:f>
              <c:numCache>
                <c:formatCode>_-* #,##0_-;\-* #,##0_-;_-* "-"??_-;_-@_-</c:formatCode>
                <c:ptCount val="26"/>
                <c:pt idx="0">
                  <c:v>1193</c:v>
                </c:pt>
                <c:pt idx="1">
                  <c:v>1193</c:v>
                </c:pt>
                <c:pt idx="2">
                  <c:v>1193</c:v>
                </c:pt>
                <c:pt idx="3">
                  <c:v>1193</c:v>
                </c:pt>
                <c:pt idx="4">
                  <c:v>1193</c:v>
                </c:pt>
                <c:pt idx="5">
                  <c:v>1193</c:v>
                </c:pt>
                <c:pt idx="6">
                  <c:v>1193</c:v>
                </c:pt>
                <c:pt idx="7">
                  <c:v>1193</c:v>
                </c:pt>
                <c:pt idx="8">
                  <c:v>1193</c:v>
                </c:pt>
                <c:pt idx="9">
                  <c:v>1193</c:v>
                </c:pt>
                <c:pt idx="10">
                  <c:v>1193</c:v>
                </c:pt>
                <c:pt idx="11">
                  <c:v>1193</c:v>
                </c:pt>
                <c:pt idx="12">
                  <c:v>1193</c:v>
                </c:pt>
                <c:pt idx="13">
                  <c:v>1193</c:v>
                </c:pt>
                <c:pt idx="14">
                  <c:v>1193</c:v>
                </c:pt>
                <c:pt idx="15">
                  <c:v>1193</c:v>
                </c:pt>
                <c:pt idx="16">
                  <c:v>1193</c:v>
                </c:pt>
                <c:pt idx="17">
                  <c:v>1193</c:v>
                </c:pt>
                <c:pt idx="18">
                  <c:v>1193</c:v>
                </c:pt>
                <c:pt idx="19">
                  <c:v>1193</c:v>
                </c:pt>
                <c:pt idx="20">
                  <c:v>1193</c:v>
                </c:pt>
                <c:pt idx="21">
                  <c:v>1193</c:v>
                </c:pt>
                <c:pt idx="22">
                  <c:v>1193</c:v>
                </c:pt>
                <c:pt idx="23">
                  <c:v>1193</c:v>
                </c:pt>
                <c:pt idx="24">
                  <c:v>1193</c:v>
                </c:pt>
                <c:pt idx="25">
                  <c:v>1193</c:v>
                </c:pt>
              </c:numCache>
            </c:numRef>
          </c:val>
        </c:ser>
        <c:ser>
          <c:idx val="14"/>
          <c:order val="13"/>
          <c:tx>
            <c:strRef>
              <c:f>'PS7'!$R$46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'PS7'!$S$46:$AR$46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6550</c:v>
                </c:pt>
                <c:pt idx="5">
                  <c:v>8550</c:v>
                </c:pt>
                <c:pt idx="6">
                  <c:v>11350</c:v>
                </c:pt>
                <c:pt idx="7">
                  <c:v>13455</c:v>
                </c:pt>
                <c:pt idx="8">
                  <c:v>13455</c:v>
                </c:pt>
                <c:pt idx="9">
                  <c:v>14955</c:v>
                </c:pt>
                <c:pt idx="10">
                  <c:v>20055</c:v>
                </c:pt>
                <c:pt idx="11">
                  <c:v>22055</c:v>
                </c:pt>
                <c:pt idx="12">
                  <c:v>22055</c:v>
                </c:pt>
                <c:pt idx="13">
                  <c:v>22055</c:v>
                </c:pt>
                <c:pt idx="14">
                  <c:v>23255</c:v>
                </c:pt>
                <c:pt idx="15">
                  <c:v>23255</c:v>
                </c:pt>
                <c:pt idx="16">
                  <c:v>23255</c:v>
                </c:pt>
                <c:pt idx="17">
                  <c:v>23255</c:v>
                </c:pt>
                <c:pt idx="18">
                  <c:v>23255</c:v>
                </c:pt>
                <c:pt idx="19">
                  <c:v>23255</c:v>
                </c:pt>
                <c:pt idx="20">
                  <c:v>23255</c:v>
                </c:pt>
                <c:pt idx="21">
                  <c:v>23255</c:v>
                </c:pt>
                <c:pt idx="22">
                  <c:v>23255</c:v>
                </c:pt>
                <c:pt idx="23">
                  <c:v>23255</c:v>
                </c:pt>
                <c:pt idx="24">
                  <c:v>23255</c:v>
                </c:pt>
                <c:pt idx="25">
                  <c:v>23255</c:v>
                </c:pt>
              </c:numCache>
            </c:numRef>
          </c:val>
        </c:ser>
        <c:ser>
          <c:idx val="15"/>
          <c:order val="14"/>
          <c:tx>
            <c:strRef>
              <c:f>'PS7'!$R$47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'PS7'!$S$47:$AR$47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20</c:v>
                </c:pt>
                <c:pt idx="9">
                  <c:v>365</c:v>
                </c:pt>
                <c:pt idx="10">
                  <c:v>468</c:v>
                </c:pt>
                <c:pt idx="11">
                  <c:v>524</c:v>
                </c:pt>
                <c:pt idx="12">
                  <c:v>524</c:v>
                </c:pt>
                <c:pt idx="13">
                  <c:v>524</c:v>
                </c:pt>
                <c:pt idx="14">
                  <c:v>524</c:v>
                </c:pt>
                <c:pt idx="15">
                  <c:v>524</c:v>
                </c:pt>
                <c:pt idx="16">
                  <c:v>524</c:v>
                </c:pt>
                <c:pt idx="17">
                  <c:v>524</c:v>
                </c:pt>
                <c:pt idx="18">
                  <c:v>524</c:v>
                </c:pt>
                <c:pt idx="19">
                  <c:v>524</c:v>
                </c:pt>
                <c:pt idx="20">
                  <c:v>524</c:v>
                </c:pt>
                <c:pt idx="21">
                  <c:v>524</c:v>
                </c:pt>
                <c:pt idx="22">
                  <c:v>524</c:v>
                </c:pt>
                <c:pt idx="23">
                  <c:v>524</c:v>
                </c:pt>
                <c:pt idx="24">
                  <c:v>524</c:v>
                </c:pt>
                <c:pt idx="25">
                  <c:v>524</c:v>
                </c:pt>
              </c:numCache>
            </c:numRef>
          </c:val>
        </c:ser>
        <c:ser>
          <c:idx val="16"/>
          <c:order val="15"/>
          <c:tx>
            <c:strRef>
              <c:f>'PS7'!$R$48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'PS7'!$S$48:$AR$48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8985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4715</c:v>
                </c:pt>
                <c:pt idx="12">
                  <c:v>6385</c:v>
                </c:pt>
                <c:pt idx="13">
                  <c:v>6705</c:v>
                </c:pt>
                <c:pt idx="14">
                  <c:v>6705</c:v>
                </c:pt>
                <c:pt idx="15">
                  <c:v>7356</c:v>
                </c:pt>
                <c:pt idx="16">
                  <c:v>7356</c:v>
                </c:pt>
                <c:pt idx="17">
                  <c:v>8485</c:v>
                </c:pt>
                <c:pt idx="18">
                  <c:v>8485</c:v>
                </c:pt>
                <c:pt idx="19">
                  <c:v>9614</c:v>
                </c:pt>
                <c:pt idx="20">
                  <c:v>11284</c:v>
                </c:pt>
                <c:pt idx="21">
                  <c:v>12413</c:v>
                </c:pt>
                <c:pt idx="22">
                  <c:v>12413</c:v>
                </c:pt>
                <c:pt idx="23">
                  <c:v>14083</c:v>
                </c:pt>
                <c:pt idx="24">
                  <c:v>14083</c:v>
                </c:pt>
                <c:pt idx="25">
                  <c:v>14083</c:v>
                </c:pt>
              </c:numCache>
            </c:numRef>
          </c:val>
        </c:ser>
        <c:ser>
          <c:idx val="17"/>
          <c:order val="16"/>
          <c:tx>
            <c:strRef>
              <c:f>'PS7'!$R$49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'PS7'!$S$49:$AR$49</c:f>
              <c:numCache>
                <c:formatCode>_-* #,##0_-;\-* #,##0_-;_-* "-"??_-;_-@_-</c:formatCode>
                <c:ptCount val="26"/>
                <c:pt idx="0">
                  <c:v>4335</c:v>
                </c:pt>
                <c:pt idx="1">
                  <c:v>4335</c:v>
                </c:pt>
                <c:pt idx="2">
                  <c:v>4935</c:v>
                </c:pt>
                <c:pt idx="3">
                  <c:v>6294</c:v>
                </c:pt>
                <c:pt idx="4">
                  <c:v>6294</c:v>
                </c:pt>
                <c:pt idx="5">
                  <c:v>7733</c:v>
                </c:pt>
                <c:pt idx="6">
                  <c:v>8618</c:v>
                </c:pt>
                <c:pt idx="7">
                  <c:v>9426</c:v>
                </c:pt>
                <c:pt idx="8">
                  <c:v>11279</c:v>
                </c:pt>
                <c:pt idx="9">
                  <c:v>12484</c:v>
                </c:pt>
                <c:pt idx="10">
                  <c:v>14800</c:v>
                </c:pt>
                <c:pt idx="11">
                  <c:v>16996</c:v>
                </c:pt>
                <c:pt idx="12">
                  <c:v>18046</c:v>
                </c:pt>
                <c:pt idx="13">
                  <c:v>18546</c:v>
                </c:pt>
                <c:pt idx="14">
                  <c:v>20046</c:v>
                </c:pt>
                <c:pt idx="15">
                  <c:v>21046</c:v>
                </c:pt>
                <c:pt idx="16">
                  <c:v>21046</c:v>
                </c:pt>
                <c:pt idx="17">
                  <c:v>21546</c:v>
                </c:pt>
                <c:pt idx="18">
                  <c:v>21546</c:v>
                </c:pt>
                <c:pt idx="19">
                  <c:v>22046</c:v>
                </c:pt>
                <c:pt idx="20">
                  <c:v>22046</c:v>
                </c:pt>
                <c:pt idx="21">
                  <c:v>22046</c:v>
                </c:pt>
                <c:pt idx="22">
                  <c:v>22046</c:v>
                </c:pt>
                <c:pt idx="23">
                  <c:v>22046</c:v>
                </c:pt>
                <c:pt idx="24">
                  <c:v>22046</c:v>
                </c:pt>
                <c:pt idx="25">
                  <c:v>22046</c:v>
                </c:pt>
              </c:numCache>
            </c:numRef>
          </c:val>
        </c:ser>
        <c:ser>
          <c:idx val="18"/>
          <c:order val="17"/>
          <c:tx>
            <c:strRef>
              <c:f>'PS7'!$R$50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'PS7'!$S$50:$AR$50</c:f>
              <c:numCache>
                <c:formatCode>_-* #,##0_-;\-* #,##0_-;_-* "-"??_-;_-@_-</c:formatCode>
                <c:ptCount val="26"/>
                <c:pt idx="0">
                  <c:v>4156</c:v>
                </c:pt>
                <c:pt idx="1">
                  <c:v>5396</c:v>
                </c:pt>
                <c:pt idx="2">
                  <c:v>6019</c:v>
                </c:pt>
                <c:pt idx="3">
                  <c:v>6781</c:v>
                </c:pt>
                <c:pt idx="4">
                  <c:v>6853</c:v>
                </c:pt>
                <c:pt idx="5">
                  <c:v>6853</c:v>
                </c:pt>
                <c:pt idx="6">
                  <c:v>6897</c:v>
                </c:pt>
                <c:pt idx="7">
                  <c:v>6978</c:v>
                </c:pt>
                <c:pt idx="8">
                  <c:v>7722</c:v>
                </c:pt>
                <c:pt idx="9">
                  <c:v>8382</c:v>
                </c:pt>
                <c:pt idx="10">
                  <c:v>8591</c:v>
                </c:pt>
                <c:pt idx="11">
                  <c:v>8621</c:v>
                </c:pt>
                <c:pt idx="12">
                  <c:v>8621</c:v>
                </c:pt>
                <c:pt idx="13">
                  <c:v>8621</c:v>
                </c:pt>
                <c:pt idx="14">
                  <c:v>8621</c:v>
                </c:pt>
                <c:pt idx="15">
                  <c:v>8621</c:v>
                </c:pt>
                <c:pt idx="16">
                  <c:v>8621</c:v>
                </c:pt>
                <c:pt idx="17">
                  <c:v>8621</c:v>
                </c:pt>
                <c:pt idx="18">
                  <c:v>8621</c:v>
                </c:pt>
                <c:pt idx="19">
                  <c:v>8621</c:v>
                </c:pt>
                <c:pt idx="20">
                  <c:v>8621</c:v>
                </c:pt>
                <c:pt idx="21">
                  <c:v>8621</c:v>
                </c:pt>
                <c:pt idx="22">
                  <c:v>8621</c:v>
                </c:pt>
                <c:pt idx="23">
                  <c:v>8621</c:v>
                </c:pt>
                <c:pt idx="24">
                  <c:v>8621</c:v>
                </c:pt>
                <c:pt idx="25">
                  <c:v>8621</c:v>
                </c:pt>
              </c:numCache>
            </c:numRef>
          </c:val>
        </c:ser>
        <c:ser>
          <c:idx val="19"/>
          <c:order val="18"/>
          <c:tx>
            <c:strRef>
              <c:f>'PS7'!$R$51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'PS7'!$S$32:$AR$32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'PS7'!$S$51:$AR$51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44</c:v>
                </c:pt>
                <c:pt idx="8">
                  <c:v>44</c:v>
                </c:pt>
                <c:pt idx="9">
                  <c:v>114</c:v>
                </c:pt>
                <c:pt idx="10">
                  <c:v>114</c:v>
                </c:pt>
                <c:pt idx="11">
                  <c:v>114</c:v>
                </c:pt>
                <c:pt idx="12">
                  <c:v>114</c:v>
                </c:pt>
                <c:pt idx="13">
                  <c:v>114</c:v>
                </c:pt>
                <c:pt idx="14">
                  <c:v>114</c:v>
                </c:pt>
                <c:pt idx="15">
                  <c:v>114</c:v>
                </c:pt>
                <c:pt idx="16">
                  <c:v>114</c:v>
                </c:pt>
                <c:pt idx="17">
                  <c:v>114</c:v>
                </c:pt>
                <c:pt idx="18">
                  <c:v>114</c:v>
                </c:pt>
                <c:pt idx="19">
                  <c:v>114</c:v>
                </c:pt>
                <c:pt idx="20">
                  <c:v>114</c:v>
                </c:pt>
                <c:pt idx="21">
                  <c:v>114</c:v>
                </c:pt>
                <c:pt idx="22">
                  <c:v>114</c:v>
                </c:pt>
                <c:pt idx="23">
                  <c:v>114</c:v>
                </c:pt>
                <c:pt idx="24">
                  <c:v>114</c:v>
                </c:pt>
                <c:pt idx="25">
                  <c:v>114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75552"/>
        <c:axId val="191577088"/>
      </c:areaChart>
      <c:catAx>
        <c:axId val="19157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1577088"/>
        <c:crosses val="autoZero"/>
        <c:auto val="1"/>
        <c:lblAlgn val="ctr"/>
        <c:lblOffset val="100"/>
        <c:tickLblSkip val="5"/>
        <c:noMultiLvlLbl val="0"/>
      </c:catAx>
      <c:valAx>
        <c:axId val="191577088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157555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'PS7'!$R$61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'PS7'!$S$61:$AR$61</c:f>
              <c:numCache>
                <c:formatCode>_-* #,##0_-;\-* #,##0_-;_-* "-"??_-;_-@_-</c:formatCode>
                <c:ptCount val="26"/>
                <c:pt idx="0">
                  <c:v>2294.0559245750001</c:v>
                </c:pt>
                <c:pt idx="1">
                  <c:v>2371.4604289310855</c:v>
                </c:pt>
                <c:pt idx="2">
                  <c:v>2467.8224320972167</c:v>
                </c:pt>
                <c:pt idx="3">
                  <c:v>2512.6700876258683</c:v>
                </c:pt>
                <c:pt idx="4">
                  <c:v>2557.9356305426199</c:v>
                </c:pt>
                <c:pt idx="5">
                  <c:v>2574.3238550990018</c:v>
                </c:pt>
                <c:pt idx="6">
                  <c:v>2630.0144931702553</c:v>
                </c:pt>
                <c:pt idx="7">
                  <c:v>2552.4659278293043</c:v>
                </c:pt>
                <c:pt idx="8">
                  <c:v>2607.9234993055843</c:v>
                </c:pt>
                <c:pt idx="9">
                  <c:v>2621.7318388383778</c:v>
                </c:pt>
                <c:pt idx="10">
                  <c:v>2620.3379441522347</c:v>
                </c:pt>
                <c:pt idx="11">
                  <c:v>2633.1770710095343</c:v>
                </c:pt>
                <c:pt idx="12">
                  <c:v>2645.5808883912787</c:v>
                </c:pt>
                <c:pt idx="13">
                  <c:v>2692.7979491207398</c:v>
                </c:pt>
                <c:pt idx="14">
                  <c:v>2704.6727002214438</c:v>
                </c:pt>
                <c:pt idx="15">
                  <c:v>2716.1820157846496</c:v>
                </c:pt>
                <c:pt idx="16">
                  <c:v>2727.3477178713442</c:v>
                </c:pt>
                <c:pt idx="17">
                  <c:v>2738.1897304156591</c:v>
                </c:pt>
                <c:pt idx="18">
                  <c:v>2790.3262931733975</c:v>
                </c:pt>
                <c:pt idx="19">
                  <c:v>2800.8289464410013</c:v>
                </c:pt>
                <c:pt idx="20">
                  <c:v>2842.0514953012516</c:v>
                </c:pt>
                <c:pt idx="21">
                  <c:v>2852.1863537030586</c:v>
                </c:pt>
                <c:pt idx="22">
                  <c:v>2862.0646056434234</c:v>
                </c:pt>
                <c:pt idx="23">
                  <c:v>2871.6989250278216</c:v>
                </c:pt>
                <c:pt idx="24">
                  <c:v>2876.610842079077</c:v>
                </c:pt>
                <c:pt idx="25">
                  <c:v>2881.2663990323022</c:v>
                </c:pt>
              </c:numCache>
            </c:numRef>
          </c:val>
        </c:ser>
        <c:ser>
          <c:idx val="2"/>
          <c:order val="1"/>
          <c:tx>
            <c:strRef>
              <c:f>'PS7'!$R$62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'PS7'!$S$62:$AR$62</c:f>
              <c:numCache>
                <c:formatCode>_-* #,##0_-;\-* #,##0_-;_-* "-"??_-;_-@_-</c:formatCode>
                <c:ptCount val="26"/>
                <c:pt idx="0">
                  <c:v>748.41584</c:v>
                </c:pt>
                <c:pt idx="1">
                  <c:v>797.14509134540094</c:v>
                </c:pt>
                <c:pt idx="2">
                  <c:v>841.38303827293589</c:v>
                </c:pt>
                <c:pt idx="3">
                  <c:v>972.92137246561185</c:v>
                </c:pt>
                <c:pt idx="4">
                  <c:v>1002.4495311426635</c:v>
                </c:pt>
                <c:pt idx="5">
                  <c:v>1030.8947400522934</c:v>
                </c:pt>
                <c:pt idx="6">
                  <c:v>1058.3552091093952</c:v>
                </c:pt>
                <c:pt idx="7">
                  <c:v>1195.9171878912148</c:v>
                </c:pt>
                <c:pt idx="8">
                  <c:v>1224.1286831205259</c:v>
                </c:pt>
                <c:pt idx="9">
                  <c:v>1255.4921809727589</c:v>
                </c:pt>
                <c:pt idx="10">
                  <c:v>1282.0747871861274</c:v>
                </c:pt>
                <c:pt idx="11">
                  <c:v>1334.9366193514318</c:v>
                </c:pt>
                <c:pt idx="12">
                  <c:v>1359.3312479844726</c:v>
                </c:pt>
                <c:pt idx="13">
                  <c:v>1382.5610530517636</c:v>
                </c:pt>
                <c:pt idx="14">
                  <c:v>1405.1722382174303</c:v>
                </c:pt>
                <c:pt idx="15">
                  <c:v>1463.2050432191957</c:v>
                </c:pt>
                <c:pt idx="16">
                  <c:v>1483.8371623768405</c:v>
                </c:pt>
                <c:pt idx="17">
                  <c:v>1503.9362640339587</c:v>
                </c:pt>
                <c:pt idx="18">
                  <c:v>1523.5331096208645</c:v>
                </c:pt>
                <c:pt idx="19">
                  <c:v>1577.9387250829768</c:v>
                </c:pt>
                <c:pt idx="20">
                  <c:v>1593.7681513804853</c:v>
                </c:pt>
                <c:pt idx="21">
                  <c:v>1608.6591262957616</c:v>
                </c:pt>
                <c:pt idx="22">
                  <c:v>1623.0828685898655</c:v>
                </c:pt>
                <c:pt idx="23">
                  <c:v>1634.955977400474</c:v>
                </c:pt>
                <c:pt idx="24">
                  <c:v>1639.6815422514812</c:v>
                </c:pt>
                <c:pt idx="25">
                  <c:v>1640.8747424901971</c:v>
                </c:pt>
              </c:numCache>
            </c:numRef>
          </c:val>
        </c:ser>
        <c:ser>
          <c:idx val="3"/>
          <c:order val="2"/>
          <c:tx>
            <c:strRef>
              <c:f>'PS7'!$R$63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'PS7'!$S$63:$AR$63</c:f>
              <c:numCache>
                <c:formatCode>_-* #,##0_-;\-* #,##0_-;_-* "-"??_-;_-@_-</c:formatCode>
                <c:ptCount val="26"/>
                <c:pt idx="0">
                  <c:v>640.29999999999995</c:v>
                </c:pt>
                <c:pt idx="1">
                  <c:v>688.1</c:v>
                </c:pt>
                <c:pt idx="2">
                  <c:v>688.1</c:v>
                </c:pt>
                <c:pt idx="3">
                  <c:v>688.1</c:v>
                </c:pt>
                <c:pt idx="4">
                  <c:v>688.1</c:v>
                </c:pt>
                <c:pt idx="5">
                  <c:v>688.1</c:v>
                </c:pt>
                <c:pt idx="6">
                  <c:v>688.1</c:v>
                </c:pt>
                <c:pt idx="7">
                  <c:v>688.1</c:v>
                </c:pt>
                <c:pt idx="8">
                  <c:v>850.1</c:v>
                </c:pt>
                <c:pt idx="9">
                  <c:v>850.1</c:v>
                </c:pt>
                <c:pt idx="10">
                  <c:v>850.1</c:v>
                </c:pt>
                <c:pt idx="11">
                  <c:v>850.1</c:v>
                </c:pt>
                <c:pt idx="12">
                  <c:v>850.1</c:v>
                </c:pt>
                <c:pt idx="13">
                  <c:v>850.1</c:v>
                </c:pt>
                <c:pt idx="14">
                  <c:v>850.1</c:v>
                </c:pt>
                <c:pt idx="15">
                  <c:v>850.1</c:v>
                </c:pt>
                <c:pt idx="16">
                  <c:v>905.1</c:v>
                </c:pt>
                <c:pt idx="17">
                  <c:v>905.1</c:v>
                </c:pt>
                <c:pt idx="18">
                  <c:v>905.1</c:v>
                </c:pt>
                <c:pt idx="19">
                  <c:v>905.1</c:v>
                </c:pt>
                <c:pt idx="20">
                  <c:v>905.1</c:v>
                </c:pt>
                <c:pt idx="21">
                  <c:v>905.1</c:v>
                </c:pt>
                <c:pt idx="22">
                  <c:v>905.1</c:v>
                </c:pt>
                <c:pt idx="23">
                  <c:v>905.1</c:v>
                </c:pt>
                <c:pt idx="24">
                  <c:v>905.1</c:v>
                </c:pt>
                <c:pt idx="25">
                  <c:v>905.1</c:v>
                </c:pt>
              </c:numCache>
            </c:numRef>
          </c:val>
        </c:ser>
        <c:ser>
          <c:idx val="4"/>
          <c:order val="3"/>
          <c:tx>
            <c:strRef>
              <c:f>'PS7'!$R$64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'PS7'!$S$64:$AR$64</c:f>
              <c:numCache>
                <c:formatCode>_-* #,##0_-;\-* #,##0_-;_-* "-"??_-;_-@_-</c:formatCode>
                <c:ptCount val="26"/>
                <c:pt idx="0">
                  <c:v>450.52100000000002</c:v>
                </c:pt>
                <c:pt idx="1">
                  <c:v>450.52100000000002</c:v>
                </c:pt>
                <c:pt idx="2">
                  <c:v>450.52100000000002</c:v>
                </c:pt>
                <c:pt idx="3">
                  <c:v>450.52100000000002</c:v>
                </c:pt>
                <c:pt idx="4">
                  <c:v>450.52100000000002</c:v>
                </c:pt>
                <c:pt idx="5">
                  <c:v>506.82100000000003</c:v>
                </c:pt>
                <c:pt idx="6">
                  <c:v>563.12099999999998</c:v>
                </c:pt>
                <c:pt idx="7">
                  <c:v>619.42099999999994</c:v>
                </c:pt>
                <c:pt idx="8">
                  <c:v>675.72099999999989</c:v>
                </c:pt>
                <c:pt idx="9">
                  <c:v>732.02099999999984</c:v>
                </c:pt>
                <c:pt idx="10">
                  <c:v>788.3209999999998</c:v>
                </c:pt>
                <c:pt idx="11">
                  <c:v>810.84099999999978</c:v>
                </c:pt>
                <c:pt idx="12">
                  <c:v>833.36099999999976</c:v>
                </c:pt>
                <c:pt idx="13">
                  <c:v>855.88099999999974</c:v>
                </c:pt>
                <c:pt idx="14">
                  <c:v>878.40099999999973</c:v>
                </c:pt>
                <c:pt idx="15">
                  <c:v>900.92099999999971</c:v>
                </c:pt>
                <c:pt idx="16">
                  <c:v>912.1809999999997</c:v>
                </c:pt>
                <c:pt idx="17">
                  <c:v>923.44099999999969</c:v>
                </c:pt>
                <c:pt idx="18">
                  <c:v>934.70099999999968</c:v>
                </c:pt>
                <c:pt idx="19">
                  <c:v>945.96099999999967</c:v>
                </c:pt>
                <c:pt idx="20">
                  <c:v>945.96099999999967</c:v>
                </c:pt>
                <c:pt idx="21">
                  <c:v>945.96099999999967</c:v>
                </c:pt>
                <c:pt idx="22">
                  <c:v>945.96099999999967</c:v>
                </c:pt>
                <c:pt idx="23">
                  <c:v>945.96099999999967</c:v>
                </c:pt>
                <c:pt idx="24">
                  <c:v>945.96099999999967</c:v>
                </c:pt>
                <c:pt idx="25">
                  <c:v>945.96099999999967</c:v>
                </c:pt>
              </c:numCache>
            </c:numRef>
          </c:val>
        </c:ser>
        <c:ser>
          <c:idx val="5"/>
          <c:order val="4"/>
          <c:tx>
            <c:strRef>
              <c:f>'PS7'!$R$65</c:f>
              <c:strCache>
                <c:ptCount val="1"/>
                <c:pt idx="0">
                  <c:v>Gas Reciprocating Engines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'PS7'!$S$65:$AR$65</c:f>
              <c:numCache>
                <c:formatCode>_-* #,##0_-;\-* #,##0_-;_-* "-"??_-;_-@_-</c:formatCode>
                <c:ptCount val="26"/>
                <c:pt idx="0">
                  <c:v>250.23199999999997</c:v>
                </c:pt>
                <c:pt idx="1">
                  <c:v>272.38599999999997</c:v>
                </c:pt>
                <c:pt idx="2">
                  <c:v>381.16381961242638</c:v>
                </c:pt>
                <c:pt idx="3">
                  <c:v>641.03527844970563</c:v>
                </c:pt>
                <c:pt idx="4">
                  <c:v>894.93019612426417</c:v>
                </c:pt>
                <c:pt idx="5">
                  <c:v>962.0499608335839</c:v>
                </c:pt>
                <c:pt idx="6">
                  <c:v>1058.2549569169423</c:v>
                </c:pt>
                <c:pt idx="7">
                  <c:v>1164.0804526086367</c:v>
                </c:pt>
                <c:pt idx="8">
                  <c:v>1280.4884978695004</c:v>
                </c:pt>
                <c:pt idx="9">
                  <c:v>1408.5373476564505</c:v>
                </c:pt>
                <c:pt idx="10">
                  <c:v>1514.1776487306843</c:v>
                </c:pt>
                <c:pt idx="11">
                  <c:v>1627.7409723854855</c:v>
                </c:pt>
                <c:pt idx="12">
                  <c:v>1749.8215453143969</c:v>
                </c:pt>
                <c:pt idx="13">
                  <c:v>1881.0581612129765</c:v>
                </c:pt>
                <c:pt idx="14">
                  <c:v>2022.1375233039496</c:v>
                </c:pt>
                <c:pt idx="15">
                  <c:v>2123.2443994691471</c:v>
                </c:pt>
                <c:pt idx="16">
                  <c:v>2229.4066194426046</c:v>
                </c:pt>
                <c:pt idx="17">
                  <c:v>2340.8769504147349</c:v>
                </c:pt>
                <c:pt idx="18">
                  <c:v>2457.9207979354719</c:v>
                </c:pt>
                <c:pt idx="19">
                  <c:v>2580.8168378322457</c:v>
                </c:pt>
                <c:pt idx="20">
                  <c:v>2645.3372587780518</c:v>
                </c:pt>
                <c:pt idx="21">
                  <c:v>2711.4706902475027</c:v>
                </c:pt>
                <c:pt idx="22">
                  <c:v>2779.2574575036901</c:v>
                </c:pt>
                <c:pt idx="23">
                  <c:v>2848.7388939412822</c:v>
                </c:pt>
                <c:pt idx="24">
                  <c:v>2919.9573662898138</c:v>
                </c:pt>
                <c:pt idx="25">
                  <c:v>2956.4568333684365</c:v>
                </c:pt>
              </c:numCache>
            </c:numRef>
          </c:val>
        </c:ser>
        <c:ser>
          <c:idx val="6"/>
          <c:order val="5"/>
          <c:tx>
            <c:strRef>
              <c:f>'PS7'!$R$66</c:f>
              <c:strCache>
                <c:ptCount val="1"/>
                <c:pt idx="0">
                  <c:v>Diesel Reciprocating Engines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'PS7'!$S$66:$AR$66</c:f>
              <c:numCache>
                <c:formatCode>_-* #,##0_-;\-* #,##0_-;_-* "-"??_-;_-@_-</c:formatCode>
                <c:ptCount val="26"/>
                <c:pt idx="0">
                  <c:v>437.89199999999994</c:v>
                </c:pt>
                <c:pt idx="1">
                  <c:v>499.86199999999997</c:v>
                </c:pt>
                <c:pt idx="2">
                  <c:v>733.60328038757348</c:v>
                </c:pt>
                <c:pt idx="3">
                  <c:v>1248.917121550294</c:v>
                </c:pt>
                <c:pt idx="4">
                  <c:v>1488.0735234881622</c:v>
                </c:pt>
                <c:pt idx="5">
                  <c:v>1535.9048038757355</c:v>
                </c:pt>
                <c:pt idx="6">
                  <c:v>1651.0976641664156</c:v>
                </c:pt>
                <c:pt idx="7">
                  <c:v>1774.929988978897</c:v>
                </c:pt>
                <c:pt idx="8">
                  <c:v>1908.0497381523139</c:v>
                </c:pt>
                <c:pt idx="9">
                  <c:v>2051.1534685137376</c:v>
                </c:pt>
                <c:pt idx="10">
                  <c:v>2153.7111419394246</c:v>
                </c:pt>
                <c:pt idx="11">
                  <c:v>2261.3966990363961</c:v>
                </c:pt>
                <c:pt idx="12">
                  <c:v>2374.4665339882158</c:v>
                </c:pt>
                <c:pt idx="13">
                  <c:v>2493.1898606876271</c:v>
                </c:pt>
                <c:pt idx="14">
                  <c:v>2617.8493537220083</c:v>
                </c:pt>
                <c:pt idx="15">
                  <c:v>2683.2955875650578</c:v>
                </c:pt>
                <c:pt idx="16">
                  <c:v>2750.3779772541839</c:v>
                </c:pt>
                <c:pt idx="17">
                  <c:v>2819.1374266855382</c:v>
                </c:pt>
                <c:pt idx="18">
                  <c:v>2889.6158623526762</c:v>
                </c:pt>
                <c:pt idx="19">
                  <c:v>2961.8562589114931</c:v>
                </c:pt>
                <c:pt idx="20">
                  <c:v>2998.879462147886</c:v>
                </c:pt>
                <c:pt idx="21">
                  <c:v>3036.365455424735</c:v>
                </c:pt>
                <c:pt idx="22">
                  <c:v>3074.3200236175435</c:v>
                </c:pt>
                <c:pt idx="23">
                  <c:v>3112.7490239127628</c:v>
                </c:pt>
                <c:pt idx="24">
                  <c:v>3151.6583867116724</c:v>
                </c:pt>
                <c:pt idx="25">
                  <c:v>3167.4166786452306</c:v>
                </c:pt>
              </c:numCache>
            </c:numRef>
          </c:val>
        </c:ser>
        <c:ser>
          <c:idx val="7"/>
          <c:order val="6"/>
          <c:tx>
            <c:strRef>
              <c:f>'PS7'!$R$67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'PS7'!$S$67:$AR$67</c:f>
              <c:numCache>
                <c:formatCode>_-* #,##0_-;\-* #,##0_-;_-* "-"??_-;_-@_-</c:formatCode>
                <c:ptCount val="26"/>
                <c:pt idx="0">
                  <c:v>138.69999999999999</c:v>
                </c:pt>
                <c:pt idx="1">
                  <c:v>138.69999999999999</c:v>
                </c:pt>
                <c:pt idx="2">
                  <c:v>138.69999999999999</c:v>
                </c:pt>
                <c:pt idx="3">
                  <c:v>138.69999999999999</c:v>
                </c:pt>
                <c:pt idx="4">
                  <c:v>138.69999999999999</c:v>
                </c:pt>
                <c:pt idx="5">
                  <c:v>138.69999999999999</c:v>
                </c:pt>
                <c:pt idx="6">
                  <c:v>138.69999999999999</c:v>
                </c:pt>
                <c:pt idx="7">
                  <c:v>138.69999999999999</c:v>
                </c:pt>
                <c:pt idx="8">
                  <c:v>138.69999999999999</c:v>
                </c:pt>
                <c:pt idx="9">
                  <c:v>138.69999999999999</c:v>
                </c:pt>
                <c:pt idx="10">
                  <c:v>124.49999999999999</c:v>
                </c:pt>
                <c:pt idx="11">
                  <c:v>124.49999999999999</c:v>
                </c:pt>
                <c:pt idx="12">
                  <c:v>124.49999999999999</c:v>
                </c:pt>
                <c:pt idx="13">
                  <c:v>124.49999999999999</c:v>
                </c:pt>
                <c:pt idx="14">
                  <c:v>124.49999999999999</c:v>
                </c:pt>
                <c:pt idx="15">
                  <c:v>124.49999999999999</c:v>
                </c:pt>
                <c:pt idx="16">
                  <c:v>124.49999999999999</c:v>
                </c:pt>
                <c:pt idx="17">
                  <c:v>124.49999999999999</c:v>
                </c:pt>
                <c:pt idx="18">
                  <c:v>124.49999999999999</c:v>
                </c:pt>
                <c:pt idx="19">
                  <c:v>124.49999999999999</c:v>
                </c:pt>
                <c:pt idx="20">
                  <c:v>124.49999999999999</c:v>
                </c:pt>
                <c:pt idx="21">
                  <c:v>124.49999999999999</c:v>
                </c:pt>
                <c:pt idx="22">
                  <c:v>124.49999999999999</c:v>
                </c:pt>
                <c:pt idx="23">
                  <c:v>124.49999999999999</c:v>
                </c:pt>
                <c:pt idx="24">
                  <c:v>124.49999999999999</c:v>
                </c:pt>
                <c:pt idx="25">
                  <c:v>124.49999999999999</c:v>
                </c:pt>
              </c:numCache>
            </c:numRef>
          </c:val>
        </c:ser>
        <c:ser>
          <c:idx val="8"/>
          <c:order val="7"/>
          <c:tx>
            <c:strRef>
              <c:f>'PS7'!$R$68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'PS7'!$S$68:$AR$68</c:f>
              <c:numCache>
                <c:formatCode>_-* #,##0_-;\-* #,##0_-;_-* "-"??_-;_-@_-</c:formatCode>
                <c:ptCount val="26"/>
                <c:pt idx="0">
                  <c:v>2008.1913</c:v>
                </c:pt>
                <c:pt idx="1">
                  <c:v>2058.8257942079522</c:v>
                </c:pt>
                <c:pt idx="2">
                  <c:v>2127.5649602800331</c:v>
                </c:pt>
                <c:pt idx="3">
                  <c:v>2389.7825146185805</c:v>
                </c:pt>
                <c:pt idx="4">
                  <c:v>2455.7984857344122</c:v>
                </c:pt>
                <c:pt idx="5">
                  <c:v>2507.8703739321741</c:v>
                </c:pt>
                <c:pt idx="6">
                  <c:v>2562.9295284663676</c:v>
                </c:pt>
                <c:pt idx="7">
                  <c:v>2628.5066979231751</c:v>
                </c:pt>
                <c:pt idx="8">
                  <c:v>2701.7222751504182</c:v>
                </c:pt>
                <c:pt idx="9">
                  <c:v>2784.4629249417458</c:v>
                </c:pt>
                <c:pt idx="10">
                  <c:v>2876.7641455984203</c:v>
                </c:pt>
                <c:pt idx="11">
                  <c:v>2984.7370478230041</c:v>
                </c:pt>
                <c:pt idx="12">
                  <c:v>3086.4426341190369</c:v>
                </c:pt>
                <c:pt idx="13">
                  <c:v>3209.7116339849103</c:v>
                </c:pt>
                <c:pt idx="14">
                  <c:v>3338.1717206566673</c:v>
                </c:pt>
                <c:pt idx="15">
                  <c:v>3489.0780280344284</c:v>
                </c:pt>
                <c:pt idx="16">
                  <c:v>3642.7173765477678</c:v>
                </c:pt>
                <c:pt idx="17">
                  <c:v>3763.9872651467967</c:v>
                </c:pt>
                <c:pt idx="18">
                  <c:v>3871.8311476598465</c:v>
                </c:pt>
                <c:pt idx="19">
                  <c:v>3985.5670399839451</c:v>
                </c:pt>
                <c:pt idx="20">
                  <c:v>4071.5160304549554</c:v>
                </c:pt>
                <c:pt idx="21">
                  <c:v>4157.5375481968949</c:v>
                </c:pt>
                <c:pt idx="22">
                  <c:v>4198.5947298958154</c:v>
                </c:pt>
                <c:pt idx="23">
                  <c:v>4211.9526993748514</c:v>
                </c:pt>
                <c:pt idx="24">
                  <c:v>4205.7088947768279</c:v>
                </c:pt>
                <c:pt idx="25">
                  <c:v>4178.7715852454694</c:v>
                </c:pt>
              </c:numCache>
            </c:numRef>
          </c:val>
        </c:ser>
        <c:ser>
          <c:idx val="9"/>
          <c:order val="8"/>
          <c:tx>
            <c:strRef>
              <c:f>'PS7'!$R$69</c:f>
              <c:strCache>
                <c:ptCount val="1"/>
                <c:pt idx="0">
                  <c:v>Tidal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'PS7'!$S$69:$AR$69</c:f>
              <c:numCache>
                <c:formatCode>_-* #,##0_-;\-* #,##0_-;_-* "-"??_-;_-@_-</c:formatCode>
                <c:ptCount val="26"/>
                <c:pt idx="0">
                  <c:v>4</c:v>
                </c:pt>
                <c:pt idx="1">
                  <c:v>10.5</c:v>
                </c:pt>
                <c:pt idx="2">
                  <c:v>10.5</c:v>
                </c:pt>
                <c:pt idx="3">
                  <c:v>10.5</c:v>
                </c:pt>
                <c:pt idx="4">
                  <c:v>11</c:v>
                </c:pt>
                <c:pt idx="5">
                  <c:v>12.2</c:v>
                </c:pt>
                <c:pt idx="6">
                  <c:v>22.2</c:v>
                </c:pt>
                <c:pt idx="7">
                  <c:v>32.200000000000003</c:v>
                </c:pt>
                <c:pt idx="8">
                  <c:v>42.2</c:v>
                </c:pt>
                <c:pt idx="9">
                  <c:v>52.2</c:v>
                </c:pt>
                <c:pt idx="10">
                  <c:v>73.2</c:v>
                </c:pt>
                <c:pt idx="11">
                  <c:v>83.2</c:v>
                </c:pt>
                <c:pt idx="12">
                  <c:v>103.2</c:v>
                </c:pt>
                <c:pt idx="13">
                  <c:v>113.2</c:v>
                </c:pt>
                <c:pt idx="14">
                  <c:v>123.2</c:v>
                </c:pt>
                <c:pt idx="15">
                  <c:v>143.19999999999999</c:v>
                </c:pt>
                <c:pt idx="16">
                  <c:v>153.19999999999999</c:v>
                </c:pt>
                <c:pt idx="17">
                  <c:v>173.2</c:v>
                </c:pt>
                <c:pt idx="18">
                  <c:v>183.2</c:v>
                </c:pt>
                <c:pt idx="19">
                  <c:v>193.2</c:v>
                </c:pt>
                <c:pt idx="20">
                  <c:v>193.2</c:v>
                </c:pt>
                <c:pt idx="21">
                  <c:v>193.2</c:v>
                </c:pt>
                <c:pt idx="22">
                  <c:v>193.2</c:v>
                </c:pt>
                <c:pt idx="23">
                  <c:v>193.2</c:v>
                </c:pt>
                <c:pt idx="24">
                  <c:v>193.2</c:v>
                </c:pt>
                <c:pt idx="25">
                  <c:v>193.2</c:v>
                </c:pt>
              </c:numCache>
            </c:numRef>
          </c:val>
        </c:ser>
        <c:ser>
          <c:idx val="10"/>
          <c:order val="9"/>
          <c:tx>
            <c:strRef>
              <c:f>'PS7'!$R$70</c:f>
              <c:strCache>
                <c:ptCount val="1"/>
                <c:pt idx="0">
                  <c:v>Wave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'PS7'!$S$70:$AR$70</c:f>
              <c:numCache>
                <c:formatCode>_-* #,##0_-;\-* #,##0_-;_-* "-"??_-;_-@_-</c:formatCode>
                <c:ptCount val="26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37</c:v>
                </c:pt>
                <c:pt idx="25">
                  <c:v>37</c:v>
                </c:pt>
              </c:numCache>
            </c:numRef>
          </c:val>
        </c:ser>
        <c:ser>
          <c:idx val="11"/>
          <c:order val="10"/>
          <c:tx>
            <c:strRef>
              <c:f>'PS7'!$R$71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'PS7'!$S$71:$AR$71</c:f>
              <c:numCache>
                <c:formatCode>_-* #,##0_-;\-* #,##0_-;_-* "-"??_-;_-@_-</c:formatCode>
                <c:ptCount val="26"/>
                <c:pt idx="0">
                  <c:v>332.34000000000003</c:v>
                </c:pt>
                <c:pt idx="1">
                  <c:v>343.0049120557922</c:v>
                </c:pt>
                <c:pt idx="2">
                  <c:v>352.26062767084125</c:v>
                </c:pt>
                <c:pt idx="3">
                  <c:v>361.73226001356278</c:v>
                </c:pt>
                <c:pt idx="4">
                  <c:v>371.42697116745023</c:v>
                </c:pt>
                <c:pt idx="5">
                  <c:v>379.49475123391278</c:v>
                </c:pt>
                <c:pt idx="6">
                  <c:v>387.71002981255822</c:v>
                </c:pt>
                <c:pt idx="7">
                  <c:v>394.13852982706493</c:v>
                </c:pt>
                <c:pt idx="8">
                  <c:v>400.64915714819927</c:v>
                </c:pt>
                <c:pt idx="9">
                  <c:v>407.24431212568811</c:v>
                </c:pt>
                <c:pt idx="10">
                  <c:v>413.9263098888739</c:v>
                </c:pt>
                <c:pt idx="11">
                  <c:v>420.69739554408443</c:v>
                </c:pt>
                <c:pt idx="12">
                  <c:v>427.55975689740507</c:v>
                </c:pt>
                <c:pt idx="13">
                  <c:v>434.51553518092226</c:v>
                </c:pt>
                <c:pt idx="14">
                  <c:v>441.56683415661831</c:v>
                </c:pt>
                <c:pt idx="15">
                  <c:v>448.71572789320408</c:v>
                </c:pt>
                <c:pt idx="16">
                  <c:v>455.96426745070096</c:v>
                </c:pt>
                <c:pt idx="17">
                  <c:v>463.31448666084862</c:v>
                </c:pt>
                <c:pt idx="18">
                  <c:v>470.76840715499429</c:v>
                </c:pt>
                <c:pt idx="19">
                  <c:v>478.3280427625358</c:v>
                </c:pt>
                <c:pt idx="20">
                  <c:v>483.60376316658096</c:v>
                </c:pt>
                <c:pt idx="21">
                  <c:v>488.92456737230515</c:v>
                </c:pt>
                <c:pt idx="22">
                  <c:v>494.29133206664756</c:v>
                </c:pt>
                <c:pt idx="23">
                  <c:v>499.70491236525027</c:v>
                </c:pt>
                <c:pt idx="24">
                  <c:v>505.16614445757625</c:v>
                </c:pt>
                <c:pt idx="25">
                  <c:v>510.67584794956764</c:v>
                </c:pt>
              </c:numCache>
            </c:numRef>
          </c:val>
        </c:ser>
        <c:ser>
          <c:idx val="12"/>
          <c:order val="11"/>
          <c:tx>
            <c:strRef>
              <c:f>'PS7'!$R$72</c:f>
              <c:strCache>
                <c:ptCount val="1"/>
                <c:pt idx="0">
                  <c:v>Liquid Air Storage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'PS7'!$S$72:$AR$72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60</c:v>
                </c:pt>
                <c:pt idx="13">
                  <c:v>70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150</c:v>
                </c:pt>
                <c:pt idx="18">
                  <c:v>150</c:v>
                </c:pt>
                <c:pt idx="19">
                  <c:v>150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300</c:v>
                </c:pt>
                <c:pt idx="25">
                  <c:v>300</c:v>
                </c:pt>
              </c:numCache>
            </c:numRef>
          </c:val>
        </c:ser>
        <c:ser>
          <c:idx val="13"/>
          <c:order val="12"/>
          <c:tx>
            <c:strRef>
              <c:f>'PS7'!$R$73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'PS7'!$S$73:$AR$73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99.9</c:v>
                </c:pt>
                <c:pt idx="25">
                  <c:v>99.9</c:v>
                </c:pt>
              </c:numCache>
            </c:numRef>
          </c:val>
        </c:ser>
        <c:ser>
          <c:idx val="14"/>
          <c:order val="13"/>
          <c:tx>
            <c:strRef>
              <c:f>'PS7'!$R$74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'PS7'!$S$74:$AR$74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3">
                  <c:v>199.99999999999997</c:v>
                </c:pt>
                <c:pt idx="4">
                  <c:v>300.00000000000006</c:v>
                </c:pt>
                <c:pt idx="5">
                  <c:v>349.99999999999994</c:v>
                </c:pt>
                <c:pt idx="6">
                  <c:v>399.99999999999989</c:v>
                </c:pt>
                <c:pt idx="7">
                  <c:v>400</c:v>
                </c:pt>
                <c:pt idx="8">
                  <c:v>449.99999999999983</c:v>
                </c:pt>
                <c:pt idx="9">
                  <c:v>499.99999999999977</c:v>
                </c:pt>
                <c:pt idx="10">
                  <c:v>139.99999999999991</c:v>
                </c:pt>
                <c:pt idx="11">
                  <c:v>100.00000000000009</c:v>
                </c:pt>
                <c:pt idx="12">
                  <c:v>109.99999999999987</c:v>
                </c:pt>
                <c:pt idx="13">
                  <c:v>149.99999999999946</c:v>
                </c:pt>
                <c:pt idx="14">
                  <c:v>129.99999999999989</c:v>
                </c:pt>
                <c:pt idx="15">
                  <c:v>129.99999999999989</c:v>
                </c:pt>
                <c:pt idx="16">
                  <c:v>180.00000000000148</c:v>
                </c:pt>
                <c:pt idx="17">
                  <c:v>250.00000000000176</c:v>
                </c:pt>
                <c:pt idx="18">
                  <c:v>60.000000000000497</c:v>
                </c:pt>
                <c:pt idx="19">
                  <c:v>189.99999999999949</c:v>
                </c:pt>
                <c:pt idx="20">
                  <c:v>89.999999999999858</c:v>
                </c:pt>
                <c:pt idx="21">
                  <c:v>289.99999999999915</c:v>
                </c:pt>
                <c:pt idx="22">
                  <c:v>259.99999999999977</c:v>
                </c:pt>
                <c:pt idx="23">
                  <c:v>310.00000000000051</c:v>
                </c:pt>
                <c:pt idx="24">
                  <c:v>160.00000000000014</c:v>
                </c:pt>
                <c:pt idx="25">
                  <c:v>290.00000000000091</c:v>
                </c:pt>
              </c:numCache>
            </c:numRef>
          </c:val>
        </c:ser>
        <c:ser>
          <c:idx val="15"/>
          <c:order val="14"/>
          <c:tx>
            <c:strRef>
              <c:f>'PS7'!$R$75</c:f>
              <c:strCache>
                <c:ptCount val="1"/>
                <c:pt idx="0">
                  <c:v>Battery associated with solar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'PS7'!$S$75:$AR$75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210</c:v>
                </c:pt>
                <c:pt idx="4">
                  <c:v>350</c:v>
                </c:pt>
                <c:pt idx="5">
                  <c:v>460</c:v>
                </c:pt>
                <c:pt idx="6">
                  <c:v>490</c:v>
                </c:pt>
                <c:pt idx="7">
                  <c:v>820</c:v>
                </c:pt>
                <c:pt idx="8">
                  <c:v>920</c:v>
                </c:pt>
                <c:pt idx="9">
                  <c:v>1070</c:v>
                </c:pt>
                <c:pt idx="10">
                  <c:v>1660</c:v>
                </c:pt>
                <c:pt idx="11">
                  <c:v>1900</c:v>
                </c:pt>
                <c:pt idx="12">
                  <c:v>3190</c:v>
                </c:pt>
                <c:pt idx="13">
                  <c:v>4650</c:v>
                </c:pt>
                <c:pt idx="14">
                  <c:v>6170</c:v>
                </c:pt>
                <c:pt idx="15">
                  <c:v>6470</c:v>
                </c:pt>
                <c:pt idx="16">
                  <c:v>8119.9999999999991</c:v>
                </c:pt>
                <c:pt idx="17">
                  <c:v>8450</c:v>
                </c:pt>
                <c:pt idx="18">
                  <c:v>10940</c:v>
                </c:pt>
                <c:pt idx="19">
                  <c:v>11310</c:v>
                </c:pt>
                <c:pt idx="20">
                  <c:v>11610</c:v>
                </c:pt>
                <c:pt idx="21">
                  <c:v>11910</c:v>
                </c:pt>
                <c:pt idx="22">
                  <c:v>12140</c:v>
                </c:pt>
                <c:pt idx="23">
                  <c:v>12290</c:v>
                </c:pt>
                <c:pt idx="24">
                  <c:v>12440</c:v>
                </c:pt>
                <c:pt idx="25">
                  <c:v>12510</c:v>
                </c:pt>
              </c:numCache>
            </c:numRef>
          </c:val>
        </c:ser>
        <c:ser>
          <c:idx val="16"/>
          <c:order val="15"/>
          <c:tx>
            <c:strRef>
              <c:f>'PS7'!$R$76</c:f>
              <c:strCache>
                <c:ptCount val="1"/>
                <c:pt idx="0">
                  <c:v>Biomass - Co Firing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'PS7'!$S$76:$AR$76</c:f>
              <c:numCache>
                <c:formatCode>_-* #,##0_-;\-* #,##0_-;_-* "-"??_-;_-@_-</c:formatCode>
                <c:ptCount val="26"/>
                <c:pt idx="0">
                  <c:v>39.25</c:v>
                </c:pt>
                <c:pt idx="1">
                  <c:v>39.25</c:v>
                </c:pt>
                <c:pt idx="2">
                  <c:v>39.25</c:v>
                </c:pt>
                <c:pt idx="3">
                  <c:v>39.25</c:v>
                </c:pt>
                <c:pt idx="4">
                  <c:v>39.25</c:v>
                </c:pt>
                <c:pt idx="5">
                  <c:v>39.25</c:v>
                </c:pt>
                <c:pt idx="6">
                  <c:v>39.25</c:v>
                </c:pt>
                <c:pt idx="7">
                  <c:v>39.25</c:v>
                </c:pt>
                <c:pt idx="8">
                  <c:v>39.25</c:v>
                </c:pt>
                <c:pt idx="9">
                  <c:v>39.25</c:v>
                </c:pt>
                <c:pt idx="10">
                  <c:v>39.25</c:v>
                </c:pt>
                <c:pt idx="11">
                  <c:v>39.25</c:v>
                </c:pt>
                <c:pt idx="12">
                  <c:v>39.25</c:v>
                </c:pt>
                <c:pt idx="13">
                  <c:v>39.25</c:v>
                </c:pt>
                <c:pt idx="14">
                  <c:v>39.25</c:v>
                </c:pt>
                <c:pt idx="15">
                  <c:v>39.25</c:v>
                </c:pt>
                <c:pt idx="16">
                  <c:v>39.25</c:v>
                </c:pt>
                <c:pt idx="17">
                  <c:v>39.25</c:v>
                </c:pt>
                <c:pt idx="18">
                  <c:v>39.25</c:v>
                </c:pt>
                <c:pt idx="19">
                  <c:v>39.25</c:v>
                </c:pt>
                <c:pt idx="20">
                  <c:v>39.25</c:v>
                </c:pt>
                <c:pt idx="21">
                  <c:v>39.25</c:v>
                </c:pt>
                <c:pt idx="22">
                  <c:v>39.25</c:v>
                </c:pt>
                <c:pt idx="23">
                  <c:v>39.25</c:v>
                </c:pt>
                <c:pt idx="24">
                  <c:v>39.25</c:v>
                </c:pt>
                <c:pt idx="25">
                  <c:v>39.25</c:v>
                </c:pt>
              </c:numCache>
            </c:numRef>
          </c:val>
        </c:ser>
        <c:ser>
          <c:idx val="17"/>
          <c:order val="16"/>
          <c:tx>
            <c:strRef>
              <c:f>'PS7'!$R$77</c:f>
              <c:strCache>
                <c:ptCount val="1"/>
                <c:pt idx="0">
                  <c:v>Biomass - Dedicated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'PS7'!$S$77:$AR$77</c:f>
              <c:numCache>
                <c:formatCode>_-* #,##0_-;\-* #,##0_-;_-* "-"??_-;_-@_-</c:formatCode>
                <c:ptCount val="26"/>
                <c:pt idx="0">
                  <c:v>374.62070000000006</c:v>
                </c:pt>
                <c:pt idx="1">
                  <c:v>374.62070000000006</c:v>
                </c:pt>
                <c:pt idx="2">
                  <c:v>374.62070000000006</c:v>
                </c:pt>
                <c:pt idx="3">
                  <c:v>374.62070000000006</c:v>
                </c:pt>
                <c:pt idx="4">
                  <c:v>374.62070000000006</c:v>
                </c:pt>
                <c:pt idx="5">
                  <c:v>374.62070000000006</c:v>
                </c:pt>
                <c:pt idx="6">
                  <c:v>374.62070000000006</c:v>
                </c:pt>
                <c:pt idx="7">
                  <c:v>374.62070000000006</c:v>
                </c:pt>
                <c:pt idx="8">
                  <c:v>374.62070000000006</c:v>
                </c:pt>
                <c:pt idx="9">
                  <c:v>374.62070000000006</c:v>
                </c:pt>
                <c:pt idx="10">
                  <c:v>374.62070000000006</c:v>
                </c:pt>
                <c:pt idx="11">
                  <c:v>374.62070000000006</c:v>
                </c:pt>
                <c:pt idx="12">
                  <c:v>374.62070000000006</c:v>
                </c:pt>
                <c:pt idx="13">
                  <c:v>339.40070000000009</c:v>
                </c:pt>
                <c:pt idx="14">
                  <c:v>339.40070000000009</c:v>
                </c:pt>
                <c:pt idx="15">
                  <c:v>339.40070000000009</c:v>
                </c:pt>
                <c:pt idx="16">
                  <c:v>339.40070000000009</c:v>
                </c:pt>
                <c:pt idx="17">
                  <c:v>339.40070000000009</c:v>
                </c:pt>
                <c:pt idx="18">
                  <c:v>297.80070000000001</c:v>
                </c:pt>
                <c:pt idx="19">
                  <c:v>297.80070000000001</c:v>
                </c:pt>
                <c:pt idx="20">
                  <c:v>266.80070000000006</c:v>
                </c:pt>
                <c:pt idx="21">
                  <c:v>266.80070000000006</c:v>
                </c:pt>
                <c:pt idx="22">
                  <c:v>266.80070000000006</c:v>
                </c:pt>
                <c:pt idx="23">
                  <c:v>266.80070000000006</c:v>
                </c:pt>
                <c:pt idx="24">
                  <c:v>266.80070000000006</c:v>
                </c:pt>
                <c:pt idx="25">
                  <c:v>266.80070000000006</c:v>
                </c:pt>
              </c:numCache>
            </c:numRef>
          </c:val>
        </c:ser>
        <c:ser>
          <c:idx val="18"/>
          <c:order val="17"/>
          <c:tx>
            <c:strRef>
              <c:f>'PS7'!$R$78</c:f>
              <c:strCache>
                <c:ptCount val="1"/>
                <c:pt idx="0">
                  <c:v>Solar 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'PS7'!$S$78:$AR$78</c:f>
              <c:numCache>
                <c:formatCode>_-* #,##0_-;\-* #,##0_-;_-* "-"??_-;_-@_-</c:formatCode>
                <c:ptCount val="26"/>
                <c:pt idx="0">
                  <c:v>6734.8393500000038</c:v>
                </c:pt>
                <c:pt idx="1">
                  <c:v>9326.8952089185059</c:v>
                </c:pt>
                <c:pt idx="2">
                  <c:v>10301.452890237006</c:v>
                </c:pt>
                <c:pt idx="3">
                  <c:v>10844.308150000008</c:v>
                </c:pt>
                <c:pt idx="4">
                  <c:v>11071.208150000008</c:v>
                </c:pt>
                <c:pt idx="5">
                  <c:v>11371.208150000008</c:v>
                </c:pt>
                <c:pt idx="6">
                  <c:v>11671.208150000008</c:v>
                </c:pt>
                <c:pt idx="7">
                  <c:v>12171.208150000009</c:v>
                </c:pt>
                <c:pt idx="8">
                  <c:v>12871.208150000006</c:v>
                </c:pt>
                <c:pt idx="9">
                  <c:v>13871.208150000006</c:v>
                </c:pt>
                <c:pt idx="10">
                  <c:v>15021.208150000006</c:v>
                </c:pt>
                <c:pt idx="11">
                  <c:v>16221.208150000006</c:v>
                </c:pt>
                <c:pt idx="12">
                  <c:v>17371.208150000002</c:v>
                </c:pt>
                <c:pt idx="13">
                  <c:v>18371.208150000009</c:v>
                </c:pt>
                <c:pt idx="14">
                  <c:v>19071.208150000006</c:v>
                </c:pt>
                <c:pt idx="15">
                  <c:v>19671.208150000006</c:v>
                </c:pt>
                <c:pt idx="16">
                  <c:v>20271.208150000006</c:v>
                </c:pt>
                <c:pt idx="17">
                  <c:v>20821.208150000006</c:v>
                </c:pt>
                <c:pt idx="18">
                  <c:v>21321.208150000006</c:v>
                </c:pt>
                <c:pt idx="19">
                  <c:v>21821.208150000006</c:v>
                </c:pt>
                <c:pt idx="20">
                  <c:v>22221.208150000006</c:v>
                </c:pt>
                <c:pt idx="21">
                  <c:v>22621.208150000006</c:v>
                </c:pt>
                <c:pt idx="22">
                  <c:v>22921.208150000006</c:v>
                </c:pt>
                <c:pt idx="23">
                  <c:v>23121.208150000006</c:v>
                </c:pt>
                <c:pt idx="24">
                  <c:v>23321.208150000002</c:v>
                </c:pt>
                <c:pt idx="25">
                  <c:v>23421.208150000006</c:v>
                </c:pt>
              </c:numCache>
            </c:numRef>
          </c:val>
        </c:ser>
        <c:ser>
          <c:idx val="19"/>
          <c:order val="18"/>
          <c:tx>
            <c:strRef>
              <c:f>'PS7'!$R$79</c:f>
              <c:strCache>
                <c:ptCount val="1"/>
                <c:pt idx="0">
                  <c:v>Wind Onshore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'PS7'!$S$79:$AR$79</c:f>
              <c:numCache>
                <c:formatCode>_-* #,##0_-;\-* #,##0_-;_-* "-"??_-;_-@_-</c:formatCode>
                <c:ptCount val="26"/>
                <c:pt idx="0">
                  <c:v>3714.3990000000003</c:v>
                </c:pt>
                <c:pt idx="1">
                  <c:v>4011.7490000000003</c:v>
                </c:pt>
                <c:pt idx="2">
                  <c:v>4254.9279990544874</c:v>
                </c:pt>
                <c:pt idx="3">
                  <c:v>4379.1889270511829</c:v>
                </c:pt>
                <c:pt idx="4">
                  <c:v>4503.9204992259793</c:v>
                </c:pt>
                <c:pt idx="5">
                  <c:v>4620.1233459870136</c:v>
                </c:pt>
                <c:pt idx="6">
                  <c:v>4646.7486891249027</c:v>
                </c:pt>
                <c:pt idx="7">
                  <c:v>4679.2759299487761</c:v>
                </c:pt>
                <c:pt idx="8">
                  <c:v>4745.4147598804184</c:v>
                </c:pt>
                <c:pt idx="9">
                  <c:v>4823.2107258129045</c:v>
                </c:pt>
                <c:pt idx="10">
                  <c:v>4901.1978037784647</c:v>
                </c:pt>
                <c:pt idx="11">
                  <c:v>4979.4138657942667</c:v>
                </c:pt>
                <c:pt idx="12">
                  <c:v>5057.8942312872423</c:v>
                </c:pt>
                <c:pt idx="13">
                  <c:v>5136.6719548408373</c:v>
                </c:pt>
                <c:pt idx="14">
                  <c:v>5215.7780760961887</c:v>
                </c:pt>
                <c:pt idx="15">
                  <c:v>5343.2681041467586</c:v>
                </c:pt>
                <c:pt idx="16">
                  <c:v>5385.9243141076613</c:v>
                </c:pt>
                <c:pt idx="17">
                  <c:v>5466.3465897285232</c:v>
                </c:pt>
                <c:pt idx="18">
                  <c:v>5547.2061238538035</c:v>
                </c:pt>
                <c:pt idx="19">
                  <c:v>5628.5267085763498</c:v>
                </c:pt>
                <c:pt idx="20">
                  <c:v>5710.331088134275</c:v>
                </c:pt>
                <c:pt idx="21">
                  <c:v>5792.6410618104373</c:v>
                </c:pt>
                <c:pt idx="22">
                  <c:v>5875.4775756618619</c:v>
                </c:pt>
                <c:pt idx="23">
                  <c:v>5958.8608045095516</c:v>
                </c:pt>
                <c:pt idx="24">
                  <c:v>6018.4494125546471</c:v>
                </c:pt>
                <c:pt idx="25">
                  <c:v>6078.6339066801938</c:v>
                </c:pt>
              </c:numCache>
            </c:numRef>
          </c:val>
        </c:ser>
        <c:ser>
          <c:idx val="20"/>
          <c:order val="19"/>
          <c:tx>
            <c:strRef>
              <c:f>'PS7'!$R$80</c:f>
              <c:strCache>
                <c:ptCount val="1"/>
                <c:pt idx="0">
                  <c:v>Wind Offshore</c:v>
                </c:pt>
              </c:strCache>
            </c:strRef>
          </c:tx>
          <c:cat>
            <c:numRef>
              <c:f>'PS7'!$S$60:$AR$60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'PS7'!$S$80:$AR$80</c:f>
              <c:numCache>
                <c:formatCode>_-* #,##0_-;\-* #,##0_-;_-* "-"??_-;_-@_-</c:formatCode>
                <c:ptCount val="26"/>
                <c:pt idx="0">
                  <c:v>536.40000000000009</c:v>
                </c:pt>
                <c:pt idx="1">
                  <c:v>536.40000000000009</c:v>
                </c:pt>
                <c:pt idx="2">
                  <c:v>536.40000000000009</c:v>
                </c:pt>
                <c:pt idx="3">
                  <c:v>536.40000000000009</c:v>
                </c:pt>
                <c:pt idx="4">
                  <c:v>536.40000000000009</c:v>
                </c:pt>
                <c:pt idx="5">
                  <c:v>536.40000000000009</c:v>
                </c:pt>
                <c:pt idx="6">
                  <c:v>536.40000000000009</c:v>
                </c:pt>
                <c:pt idx="7">
                  <c:v>536.40000000000009</c:v>
                </c:pt>
                <c:pt idx="8">
                  <c:v>636.29999999999995</c:v>
                </c:pt>
                <c:pt idx="9">
                  <c:v>636.29999999999995</c:v>
                </c:pt>
                <c:pt idx="10">
                  <c:v>636.29999999999995</c:v>
                </c:pt>
                <c:pt idx="11">
                  <c:v>636.29999999999995</c:v>
                </c:pt>
                <c:pt idx="12">
                  <c:v>636.29999999999995</c:v>
                </c:pt>
                <c:pt idx="13">
                  <c:v>636.29999999999995</c:v>
                </c:pt>
                <c:pt idx="14">
                  <c:v>636.29999999999995</c:v>
                </c:pt>
                <c:pt idx="15">
                  <c:v>636.29999999999995</c:v>
                </c:pt>
                <c:pt idx="16">
                  <c:v>636.29999999999995</c:v>
                </c:pt>
                <c:pt idx="17">
                  <c:v>636.29999999999995</c:v>
                </c:pt>
                <c:pt idx="18">
                  <c:v>636.29999999999995</c:v>
                </c:pt>
                <c:pt idx="19">
                  <c:v>636.29999999999995</c:v>
                </c:pt>
                <c:pt idx="20">
                  <c:v>636.29999999999995</c:v>
                </c:pt>
                <c:pt idx="21">
                  <c:v>636.29999999999995</c:v>
                </c:pt>
                <c:pt idx="22">
                  <c:v>636.29999999999995</c:v>
                </c:pt>
                <c:pt idx="23">
                  <c:v>636.29999999999995</c:v>
                </c:pt>
                <c:pt idx="24">
                  <c:v>636.29999999999995</c:v>
                </c:pt>
                <c:pt idx="25">
                  <c:v>636.29999999999995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87296"/>
        <c:axId val="191693184"/>
      </c:areaChart>
      <c:catAx>
        <c:axId val="19168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1693184"/>
        <c:crosses val="autoZero"/>
        <c:auto val="1"/>
        <c:lblAlgn val="ctr"/>
        <c:lblOffset val="100"/>
        <c:tickLblSkip val="5"/>
        <c:noMultiLvlLbl val="0"/>
      </c:catAx>
      <c:valAx>
        <c:axId val="191693184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168729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'PS7'!$R$89</c:f>
              <c:strCache>
                <c:ptCount val="1"/>
                <c:pt idx="0">
                  <c:v>PV</c:v>
                </c:pt>
              </c:strCache>
            </c:strRef>
          </c:tx>
          <c:cat>
            <c:numRef>
              <c:f>'PS7'!$S$88:$AR$88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'PS7'!$S$89:$AR$89</c:f>
              <c:numCache>
                <c:formatCode>_-* #,##0_-;\-* #,##0_-;_-* "-"??_-;_-@_-</c:formatCode>
                <c:ptCount val="26"/>
                <c:pt idx="0">
                  <c:v>2856.6560100013085</c:v>
                </c:pt>
                <c:pt idx="1">
                  <c:v>3378.5901428387647</c:v>
                </c:pt>
                <c:pt idx="2">
                  <c:v>3700.0832517906624</c:v>
                </c:pt>
                <c:pt idx="3">
                  <c:v>4049.5471745540713</c:v>
                </c:pt>
                <c:pt idx="4">
                  <c:v>4590.6366801514541</c:v>
                </c:pt>
                <c:pt idx="5">
                  <c:v>5381.8658184256328</c:v>
                </c:pt>
                <c:pt idx="6">
                  <c:v>6306.5221408166435</c:v>
                </c:pt>
                <c:pt idx="7">
                  <c:v>7269.7404143017484</c:v>
                </c:pt>
                <c:pt idx="8">
                  <c:v>8189.0016758033034</c:v>
                </c:pt>
                <c:pt idx="9">
                  <c:v>9095.533675734212</c:v>
                </c:pt>
                <c:pt idx="10">
                  <c:v>9967.0512969055362</c:v>
                </c:pt>
                <c:pt idx="11">
                  <c:v>10808.457667608669</c:v>
                </c:pt>
                <c:pt idx="12">
                  <c:v>11615.796004946425</c:v>
                </c:pt>
                <c:pt idx="13">
                  <c:v>12386.395416648764</c:v>
                </c:pt>
                <c:pt idx="14">
                  <c:v>13128.744660311379</c:v>
                </c:pt>
                <c:pt idx="15">
                  <c:v>13831.931000389995</c:v>
                </c:pt>
                <c:pt idx="16">
                  <c:v>14497.313421635799</c:v>
                </c:pt>
                <c:pt idx="17">
                  <c:v>15120.88945207605</c:v>
                </c:pt>
                <c:pt idx="18">
                  <c:v>15707.584786605643</c:v>
                </c:pt>
                <c:pt idx="19">
                  <c:v>16253.161934703339</c:v>
                </c:pt>
                <c:pt idx="20">
                  <c:v>16766.287004218724</c:v>
                </c:pt>
                <c:pt idx="21">
                  <c:v>17239.081213004989</c:v>
                </c:pt>
                <c:pt idx="22">
                  <c:v>17680.432134234266</c:v>
                </c:pt>
                <c:pt idx="23">
                  <c:v>18083.762434601267</c:v>
                </c:pt>
                <c:pt idx="24">
                  <c:v>18458.0207438203</c:v>
                </c:pt>
                <c:pt idx="25">
                  <c:v>18796.765883137163</c:v>
                </c:pt>
              </c:numCache>
            </c:numRef>
          </c:val>
        </c:ser>
        <c:ser>
          <c:idx val="3"/>
          <c:order val="1"/>
          <c:tx>
            <c:strRef>
              <c:f>'PS7'!$R$90</c:f>
              <c:strCache>
                <c:ptCount val="1"/>
                <c:pt idx="0">
                  <c:v>mCHP</c:v>
                </c:pt>
              </c:strCache>
            </c:strRef>
          </c:tx>
          <c:cat>
            <c:numRef>
              <c:f>'PS7'!$S$88:$AR$88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'PS7'!$S$90:$AR$90</c:f>
              <c:numCache>
                <c:formatCode>_-* #,##0_-;\-* #,##0_-;_-* "-"??_-;_-@_-</c:formatCode>
                <c:ptCount val="26"/>
                <c:pt idx="0">
                  <c:v>1.2</c:v>
                </c:pt>
                <c:pt idx="1">
                  <c:v>1.921719465368624</c:v>
                </c:pt>
                <c:pt idx="2">
                  <c:v>3.1936014496103553</c:v>
                </c:pt>
                <c:pt idx="3">
                  <c:v>5.1807388968198937</c:v>
                </c:pt>
                <c:pt idx="4">
                  <c:v>15.132827713349409</c:v>
                </c:pt>
                <c:pt idx="5">
                  <c:v>40.52251125207615</c:v>
                </c:pt>
                <c:pt idx="6">
                  <c:v>62.582102521534182</c:v>
                </c:pt>
                <c:pt idx="7">
                  <c:v>120.18441121181218</c:v>
                </c:pt>
                <c:pt idx="8">
                  <c:v>211.73278433832661</c:v>
                </c:pt>
                <c:pt idx="9">
                  <c:v>314.72612616365211</c:v>
                </c:pt>
                <c:pt idx="10">
                  <c:v>422.87877628416794</c:v>
                </c:pt>
                <c:pt idx="11">
                  <c:v>502.72155731539215</c:v>
                </c:pt>
                <c:pt idx="12">
                  <c:v>601.68132906730966</c:v>
                </c:pt>
                <c:pt idx="13">
                  <c:v>696.28710722113931</c:v>
                </c:pt>
                <c:pt idx="14">
                  <c:v>790.34917284303685</c:v>
                </c:pt>
                <c:pt idx="15">
                  <c:v>880.72630770678211</c:v>
                </c:pt>
                <c:pt idx="16">
                  <c:v>962.5193593238746</c:v>
                </c:pt>
                <c:pt idx="17">
                  <c:v>1054.8442334871493</c:v>
                </c:pt>
                <c:pt idx="18">
                  <c:v>1156.7580942830098</c:v>
                </c:pt>
                <c:pt idx="19">
                  <c:v>1251.6912389369188</c:v>
                </c:pt>
                <c:pt idx="20">
                  <c:v>1339.9671842517562</c:v>
                </c:pt>
                <c:pt idx="21">
                  <c:v>1421.6922033564199</c:v>
                </c:pt>
                <c:pt idx="22">
                  <c:v>1497.7133726717568</c:v>
                </c:pt>
                <c:pt idx="23">
                  <c:v>1577.7995696846694</c:v>
                </c:pt>
                <c:pt idx="24">
                  <c:v>1662.1681608252043</c:v>
                </c:pt>
                <c:pt idx="25">
                  <c:v>1751.0481356090124</c:v>
                </c:pt>
              </c:numCache>
            </c:numRef>
          </c:val>
        </c:ser>
        <c:ser>
          <c:idx val="4"/>
          <c:order val="2"/>
          <c:tx>
            <c:strRef>
              <c:f>'PS7'!$R$91</c:f>
              <c:strCache>
                <c:ptCount val="1"/>
                <c:pt idx="0">
                  <c:v>Fuel Cell</c:v>
                </c:pt>
              </c:strCache>
            </c:strRef>
          </c:tx>
          <c:cat>
            <c:numRef>
              <c:f>'PS7'!$S$88:$AR$88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'PS7'!$S$91:$AR$91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1.4328454759550148E-2</c:v>
                </c:pt>
                <c:pt idx="2">
                  <c:v>3.4888151197026492E-2</c:v>
                </c:pt>
                <c:pt idx="3">
                  <c:v>8.1831421448890662E-2</c:v>
                </c:pt>
                <c:pt idx="4">
                  <c:v>0.14316750180133403</c:v>
                </c:pt>
                <c:pt idx="5">
                  <c:v>0.35336808871106845</c:v>
                </c:pt>
                <c:pt idx="6">
                  <c:v>0.58802383826780957</c:v>
                </c:pt>
                <c:pt idx="7">
                  <c:v>1.2521597774581383</c:v>
                </c:pt>
                <c:pt idx="8">
                  <c:v>5.1859740815741704</c:v>
                </c:pt>
                <c:pt idx="9">
                  <c:v>23.936182274856208</c:v>
                </c:pt>
                <c:pt idx="10">
                  <c:v>52.819940641766664</c:v>
                </c:pt>
                <c:pt idx="11">
                  <c:v>77.768437950115427</c:v>
                </c:pt>
                <c:pt idx="12">
                  <c:v>100.66390341819393</c:v>
                </c:pt>
                <c:pt idx="13">
                  <c:v>226.45368153623636</c:v>
                </c:pt>
                <c:pt idx="14">
                  <c:v>335.69737796731454</c:v>
                </c:pt>
                <c:pt idx="15">
                  <c:v>433.61348254463371</c:v>
                </c:pt>
                <c:pt idx="16">
                  <c:v>521.48251233598103</c:v>
                </c:pt>
                <c:pt idx="17">
                  <c:v>629.66892919484735</c:v>
                </c:pt>
                <c:pt idx="18">
                  <c:v>771.72192188118163</c:v>
                </c:pt>
                <c:pt idx="19">
                  <c:v>904.48311054016995</c:v>
                </c:pt>
                <c:pt idx="20">
                  <c:v>1026.3937601312891</c:v>
                </c:pt>
                <c:pt idx="21">
                  <c:v>1136.1391668666681</c:v>
                </c:pt>
                <c:pt idx="22">
                  <c:v>1237.1712478966715</c:v>
                </c:pt>
                <c:pt idx="23">
                  <c:v>1347.187687264927</c:v>
                </c:pt>
                <c:pt idx="24">
                  <c:v>1466.9874261980945</c:v>
                </c:pt>
                <c:pt idx="25">
                  <c:v>1597.4404524082504</c:v>
                </c:pt>
              </c:numCache>
            </c:numRef>
          </c:val>
        </c:ser>
        <c:ser>
          <c:idx val="5"/>
          <c:order val="3"/>
          <c:tx>
            <c:strRef>
              <c:f>'PS7'!$R$92</c:f>
              <c:strCache>
                <c:ptCount val="1"/>
                <c:pt idx="0">
                  <c:v>Anaerobic Digestion</c:v>
                </c:pt>
              </c:strCache>
            </c:strRef>
          </c:tx>
          <c:cat>
            <c:numRef>
              <c:f>'PS7'!$S$88:$AR$88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'PS7'!$S$92:$AR$92</c:f>
              <c:numCache>
                <c:formatCode>_-* #,##0_-;\-* #,##0_-;_-* "-"??_-;_-@_-</c:formatCode>
                <c:ptCount val="26"/>
                <c:pt idx="0">
                  <c:v>70.955420000000004</c:v>
                </c:pt>
                <c:pt idx="1">
                  <c:v>97.625153573056735</c:v>
                </c:pt>
                <c:pt idx="2">
                  <c:v>127.50069046746063</c:v>
                </c:pt>
                <c:pt idx="3">
                  <c:v>157.37622736186452</c:v>
                </c:pt>
                <c:pt idx="4">
                  <c:v>187.25176425626842</c:v>
                </c:pt>
                <c:pt idx="5">
                  <c:v>218.62107799539251</c:v>
                </c:pt>
                <c:pt idx="6">
                  <c:v>251.55885742147279</c:v>
                </c:pt>
                <c:pt idx="7">
                  <c:v>284.49663684755308</c:v>
                </c:pt>
                <c:pt idx="8">
                  <c:v>317.43441627363336</c:v>
                </c:pt>
                <c:pt idx="9">
                  <c:v>347.07841775710563</c:v>
                </c:pt>
                <c:pt idx="10">
                  <c:v>373.75801909223065</c:v>
                </c:pt>
                <c:pt idx="11">
                  <c:v>397.76966029384317</c:v>
                </c:pt>
                <c:pt idx="12">
                  <c:v>419.38013737529445</c:v>
                </c:pt>
                <c:pt idx="13">
                  <c:v>439.91009060267316</c:v>
                </c:pt>
                <c:pt idx="14">
                  <c:v>459.41354616868296</c:v>
                </c:pt>
                <c:pt idx="15">
                  <c:v>477.94182895639227</c:v>
                </c:pt>
                <c:pt idx="16">
                  <c:v>494.61728346533062</c:v>
                </c:pt>
                <c:pt idx="17">
                  <c:v>509.62519252337512</c:v>
                </c:pt>
                <c:pt idx="18">
                  <c:v>523.13231067561514</c:v>
                </c:pt>
                <c:pt idx="19">
                  <c:v>535.2887170126312</c:v>
                </c:pt>
                <c:pt idx="20">
                  <c:v>546.22948271594566</c:v>
                </c:pt>
                <c:pt idx="21">
                  <c:v>556.07617184892865</c:v>
                </c:pt>
                <c:pt idx="22">
                  <c:v>564.93819206861338</c:v>
                </c:pt>
                <c:pt idx="23">
                  <c:v>572.91401026632957</c:v>
                </c:pt>
                <c:pt idx="24">
                  <c:v>580.09224664427416</c:v>
                </c:pt>
                <c:pt idx="25">
                  <c:v>586.55265938442426</c:v>
                </c:pt>
              </c:numCache>
            </c:numRef>
          </c:val>
        </c:ser>
        <c:ser>
          <c:idx val="6"/>
          <c:order val="4"/>
          <c:tx>
            <c:strRef>
              <c:f>'PS7'!$R$93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'PS7'!$S$88:$AR$88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'PS7'!$S$93:$AR$93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0.73414851409277104</c:v>
                </c:pt>
                <c:pt idx="2">
                  <c:v>1.19092581066752</c:v>
                </c:pt>
                <c:pt idx="3">
                  <c:v>1.8396557456897307</c:v>
                </c:pt>
                <c:pt idx="4">
                  <c:v>3.2886180012899837</c:v>
                </c:pt>
                <c:pt idx="5">
                  <c:v>6.5303284839617914</c:v>
                </c:pt>
                <c:pt idx="6">
                  <c:v>12.450650223383102</c:v>
                </c:pt>
                <c:pt idx="7">
                  <c:v>22.043750072390054</c:v>
                </c:pt>
                <c:pt idx="8">
                  <c:v>36.023235455234001</c:v>
                </c:pt>
                <c:pt idx="9">
                  <c:v>56.567211115884888</c:v>
                </c:pt>
                <c:pt idx="10">
                  <c:v>85.253678609528208</c:v>
                </c:pt>
                <c:pt idx="11">
                  <c:v>120.02719232368553</c:v>
                </c:pt>
                <c:pt idx="12">
                  <c:v>161.28393365480514</c:v>
                </c:pt>
                <c:pt idx="13">
                  <c:v>209.29615618366071</c:v>
                </c:pt>
                <c:pt idx="14">
                  <c:v>264.9723494583568</c:v>
                </c:pt>
                <c:pt idx="15">
                  <c:v>325.90588402796499</c:v>
                </c:pt>
                <c:pt idx="16">
                  <c:v>391.08810367533317</c:v>
                </c:pt>
                <c:pt idx="17">
                  <c:v>458.99505572109376</c:v>
                </c:pt>
                <c:pt idx="18">
                  <c:v>529.06583878675383</c:v>
                </c:pt>
                <c:pt idx="19">
                  <c:v>599.730951829172</c:v>
                </c:pt>
                <c:pt idx="20">
                  <c:v>671.11699287030785</c:v>
                </c:pt>
                <c:pt idx="21">
                  <c:v>741.16369935126738</c:v>
                </c:pt>
                <c:pt idx="22">
                  <c:v>810.24872984640308</c:v>
                </c:pt>
                <c:pt idx="23">
                  <c:v>876.43419942622336</c:v>
                </c:pt>
                <c:pt idx="24">
                  <c:v>940.27225682344067</c:v>
                </c:pt>
                <c:pt idx="25">
                  <c:v>999.55265620389173</c:v>
                </c:pt>
              </c:numCache>
            </c:numRef>
          </c:val>
        </c:ser>
        <c:ser>
          <c:idx val="7"/>
          <c:order val="5"/>
          <c:tx>
            <c:strRef>
              <c:f>'PS7'!$R$94</c:f>
              <c:strCache>
                <c:ptCount val="1"/>
                <c:pt idx="0">
                  <c:v>Wind</c:v>
                </c:pt>
              </c:strCache>
            </c:strRef>
          </c:tx>
          <c:cat>
            <c:numRef>
              <c:f>'PS7'!$S$88:$AR$88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'PS7'!$S$94:$AR$94</c:f>
              <c:numCache>
                <c:formatCode>_-* #,##0_-;\-* #,##0_-;_-* "-"??_-;_-@_-</c:formatCode>
                <c:ptCount val="26"/>
                <c:pt idx="0">
                  <c:v>352.49759000000063</c:v>
                </c:pt>
                <c:pt idx="1">
                  <c:v>392.6098455047275</c:v>
                </c:pt>
                <c:pt idx="2">
                  <c:v>444.65135382700163</c:v>
                </c:pt>
                <c:pt idx="3">
                  <c:v>502.40482322000389</c:v>
                </c:pt>
                <c:pt idx="4">
                  <c:v>564.21134382972332</c:v>
                </c:pt>
                <c:pt idx="5">
                  <c:v>629.21793353991325</c:v>
                </c:pt>
                <c:pt idx="6">
                  <c:v>696.89397440394987</c:v>
                </c:pt>
                <c:pt idx="7">
                  <c:v>766.87372087429526</c:v>
                </c:pt>
                <c:pt idx="8">
                  <c:v>838.88807150889988</c:v>
                </c:pt>
                <c:pt idx="9">
                  <c:v>912.72982548295204</c:v>
                </c:pt>
                <c:pt idx="10">
                  <c:v>988.23399683702473</c:v>
                </c:pt>
                <c:pt idx="11">
                  <c:v>1084.4723079651174</c:v>
                </c:pt>
                <c:pt idx="12">
                  <c:v>1182.6353853157718</c:v>
                </c:pt>
                <c:pt idx="13">
                  <c:v>1282.7617242134395</c:v>
                </c:pt>
                <c:pt idx="14">
                  <c:v>1382.8880631111072</c:v>
                </c:pt>
                <c:pt idx="15">
                  <c:v>1483.0144020087748</c:v>
                </c:pt>
                <c:pt idx="16">
                  <c:v>1583.1407409064425</c:v>
                </c:pt>
                <c:pt idx="17">
                  <c:v>1681.2645530261566</c:v>
                </c:pt>
                <c:pt idx="18">
                  <c:v>1755.9681734106512</c:v>
                </c:pt>
                <c:pt idx="19">
                  <c:v>1820.7113110772132</c:v>
                </c:pt>
                <c:pt idx="20">
                  <c:v>1875.4939660258424</c:v>
                </c:pt>
                <c:pt idx="21">
                  <c:v>1920.316138256539</c:v>
                </c:pt>
                <c:pt idx="22">
                  <c:v>1955.1778277693033</c:v>
                </c:pt>
                <c:pt idx="23">
                  <c:v>1980.0790345641349</c:v>
                </c:pt>
                <c:pt idx="24">
                  <c:v>1995.0197586410336</c:v>
                </c:pt>
                <c:pt idx="25">
                  <c:v>2000</c:v>
                </c:pt>
              </c:numCache>
            </c:numRef>
          </c:val>
        </c:ser>
        <c:ser>
          <c:idx val="8"/>
          <c:order val="6"/>
          <c:tx>
            <c:strRef>
              <c:f>'PS7'!$R$95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'PS7'!$S$88:$AR$88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'PS7'!$S$95:$AR$95</c:f>
              <c:numCache>
                <c:formatCode>_-* #,##0_-;\-* #,##0_-;_-* "-"??_-;_-@_-</c:formatCode>
                <c:ptCount val="26"/>
                <c:pt idx="0">
                  <c:v>60.927250000000022</c:v>
                </c:pt>
                <c:pt idx="1">
                  <c:v>70.744749999999996</c:v>
                </c:pt>
                <c:pt idx="2">
                  <c:v>81.053125000000023</c:v>
                </c:pt>
                <c:pt idx="3">
                  <c:v>91.87691875000003</c:v>
                </c:pt>
                <c:pt idx="4">
                  <c:v>103.24190218750003</c:v>
                </c:pt>
                <c:pt idx="5">
                  <c:v>114.83418529375004</c:v>
                </c:pt>
                <c:pt idx="6">
                  <c:v>126.65831406212504</c:v>
                </c:pt>
                <c:pt idx="7">
                  <c:v>138.48244283050005</c:v>
                </c:pt>
                <c:pt idx="8">
                  <c:v>150.30657159887505</c:v>
                </c:pt>
                <c:pt idx="9">
                  <c:v>162.13070036725006</c:v>
                </c:pt>
                <c:pt idx="10">
                  <c:v>173.95482913562506</c:v>
                </c:pt>
                <c:pt idx="11">
                  <c:v>185.1877514655813</c:v>
                </c:pt>
                <c:pt idx="12">
                  <c:v>195.85902767903974</c:v>
                </c:pt>
                <c:pt idx="13">
                  <c:v>205.99674008182527</c:v>
                </c:pt>
                <c:pt idx="14">
                  <c:v>215.6275668644715</c:v>
                </c:pt>
                <c:pt idx="15">
                  <c:v>224.29531096885313</c:v>
                </c:pt>
                <c:pt idx="16">
                  <c:v>232.09628066279657</c:v>
                </c:pt>
                <c:pt idx="17">
                  <c:v>239.1171533873457</c:v>
                </c:pt>
                <c:pt idx="18">
                  <c:v>245.4359388394399</c:v>
                </c:pt>
                <c:pt idx="19">
                  <c:v>250.49096720111527</c:v>
                </c:pt>
                <c:pt idx="20">
                  <c:v>254.53498989045556</c:v>
                </c:pt>
                <c:pt idx="21">
                  <c:v>257.77020804192779</c:v>
                </c:pt>
                <c:pt idx="22">
                  <c:v>260.35838256310558</c:v>
                </c:pt>
                <c:pt idx="23">
                  <c:v>262.42892218004783</c:v>
                </c:pt>
                <c:pt idx="24">
                  <c:v>264.0853538736016</c:v>
                </c:pt>
                <c:pt idx="25">
                  <c:v>265.41049922844462</c:v>
                </c:pt>
              </c:numCache>
            </c:numRef>
          </c:val>
        </c:ser>
        <c:ser>
          <c:idx val="9"/>
          <c:order val="7"/>
          <c:tx>
            <c:strRef>
              <c:f>'PS7'!$R$96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'PS7'!$S$88:$AR$88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'PS7'!$S$96:$AR$96</c:f>
              <c:numCache>
                <c:formatCode>_-* #,##0_-;\-* #,##0_-;_-* "-"??_-;_-@_-</c:formatCode>
                <c:ptCount val="26"/>
                <c:pt idx="0">
                  <c:v>465</c:v>
                </c:pt>
                <c:pt idx="1">
                  <c:v>713.07405889604865</c:v>
                </c:pt>
                <c:pt idx="2">
                  <c:v>736.15546508152238</c:v>
                </c:pt>
                <c:pt idx="3">
                  <c:v>752.93334488280721</c:v>
                </c:pt>
                <c:pt idx="4">
                  <c:v>781.50917638213866</c:v>
                </c:pt>
                <c:pt idx="5">
                  <c:v>814.18352151971385</c:v>
                </c:pt>
                <c:pt idx="6">
                  <c:v>861.54073699755247</c:v>
                </c:pt>
                <c:pt idx="7">
                  <c:v>875.35194041363525</c:v>
                </c:pt>
                <c:pt idx="8">
                  <c:v>896.45962643511052</c:v>
                </c:pt>
                <c:pt idx="9">
                  <c:v>926.98213073194233</c:v>
                </c:pt>
                <c:pt idx="10">
                  <c:v>965.34050288349761</c:v>
                </c:pt>
                <c:pt idx="11">
                  <c:v>996.19646737505616</c:v>
                </c:pt>
                <c:pt idx="12">
                  <c:v>1012.4552669164539</c:v>
                </c:pt>
                <c:pt idx="13">
                  <c:v>1030.4591888652676</c:v>
                </c:pt>
                <c:pt idx="14">
                  <c:v>1059.8993628629926</c:v>
                </c:pt>
                <c:pt idx="15">
                  <c:v>1082.3323667785558</c:v>
                </c:pt>
                <c:pt idx="16">
                  <c:v>1106.8548246538789</c:v>
                </c:pt>
                <c:pt idx="17">
                  <c:v>1138.6247055274262</c:v>
                </c:pt>
                <c:pt idx="18">
                  <c:v>1185.3304859349646</c:v>
                </c:pt>
                <c:pt idx="19">
                  <c:v>1234.8721445211086</c:v>
                </c:pt>
                <c:pt idx="20">
                  <c:v>1287.9022140016314</c:v>
                </c:pt>
                <c:pt idx="21">
                  <c:v>1304.899858500492</c:v>
                </c:pt>
                <c:pt idx="22">
                  <c:v>1319.7601646707687</c:v>
                </c:pt>
                <c:pt idx="23">
                  <c:v>1343.8248239041084</c:v>
                </c:pt>
                <c:pt idx="24">
                  <c:v>1359.5045029154476</c:v>
                </c:pt>
                <c:pt idx="25">
                  <c:v>1386.0025191323475</c:v>
                </c:pt>
              </c:numCache>
            </c:numRef>
          </c:val>
        </c:ser>
        <c:ser>
          <c:idx val="10"/>
          <c:order val="8"/>
          <c:tx>
            <c:strRef>
              <c:f>'PS7'!$R$97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'PS7'!$S$88:$AR$88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'PS7'!$S$97:$AR$97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33.290873541882782</c:v>
                </c:pt>
                <c:pt idx="2">
                  <c:v>39.172965762504383</c:v>
                </c:pt>
                <c:pt idx="3">
                  <c:v>40.633594551441405</c:v>
                </c:pt>
                <c:pt idx="4">
                  <c:v>42.97433854205967</c:v>
                </c:pt>
                <c:pt idx="5">
                  <c:v>46.884159226099889</c:v>
                </c:pt>
                <c:pt idx="6">
                  <c:v>50.22120338524811</c:v>
                </c:pt>
                <c:pt idx="7">
                  <c:v>52.05807060724927</c:v>
                </c:pt>
                <c:pt idx="8">
                  <c:v>54.77508946004501</c:v>
                </c:pt>
                <c:pt idx="9">
                  <c:v>58.320145614083657</c:v>
                </c:pt>
                <c:pt idx="10">
                  <c:v>62.912024249044023</c:v>
                </c:pt>
                <c:pt idx="11">
                  <c:v>66.83648223628451</c:v>
                </c:pt>
                <c:pt idx="12">
                  <c:v>70.381204096968759</c:v>
                </c:pt>
                <c:pt idx="13">
                  <c:v>74.286579171907505</c:v>
                </c:pt>
                <c:pt idx="14">
                  <c:v>78.913290798455094</c:v>
                </c:pt>
                <c:pt idx="15">
                  <c:v>83.171527397916336</c:v>
                </c:pt>
                <c:pt idx="16">
                  <c:v>87.488853639959217</c:v>
                </c:pt>
                <c:pt idx="17">
                  <c:v>92.508581907872852</c:v>
                </c:pt>
                <c:pt idx="18">
                  <c:v>98.471013177576026</c:v>
                </c:pt>
                <c:pt idx="19">
                  <c:v>104.48200538563289</c:v>
                </c:pt>
                <c:pt idx="20">
                  <c:v>110.4427496508021</c:v>
                </c:pt>
                <c:pt idx="21">
                  <c:v>114.16936502850898</c:v>
                </c:pt>
                <c:pt idx="22">
                  <c:v>118.33998780968206</c:v>
                </c:pt>
                <c:pt idx="23">
                  <c:v>123.73252346502576</c:v>
                </c:pt>
                <c:pt idx="24">
                  <c:v>128.57344198640624</c:v>
                </c:pt>
                <c:pt idx="25">
                  <c:v>135.00507489375477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49504"/>
        <c:axId val="191825024"/>
      </c:areaChart>
      <c:catAx>
        <c:axId val="1917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1825024"/>
        <c:crosses val="autoZero"/>
        <c:auto val="1"/>
        <c:lblAlgn val="ctr"/>
        <c:lblOffset val="100"/>
        <c:tickLblSkip val="5"/>
        <c:noMultiLvlLbl val="0"/>
      </c:catAx>
      <c:valAx>
        <c:axId val="191825024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174950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'PS8'!$Q$7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'PS8'!$S$7:$AR$7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2667.101430238105</c:v>
                </c:pt>
                <c:pt idx="2">
                  <c:v>2706.5430477815307</c:v>
                </c:pt>
                <c:pt idx="3">
                  <c:v>2735.7640556812839</c:v>
                </c:pt>
                <c:pt idx="4">
                  <c:v>2789.0119839968975</c:v>
                </c:pt>
                <c:pt idx="5">
                  <c:v>2994.7314713136348</c:v>
                </c:pt>
                <c:pt idx="6">
                  <c:v>3159.1593334892655</c:v>
                </c:pt>
                <c:pt idx="7">
                  <c:v>3200.2802898025839</c:v>
                </c:pt>
                <c:pt idx="8">
                  <c:v>3241.0705157589473</c:v>
                </c:pt>
                <c:pt idx="9">
                  <c:v>3515.551759542031</c:v>
                </c:pt>
                <c:pt idx="10">
                  <c:v>3754.3179846451212</c:v>
                </c:pt>
                <c:pt idx="11">
                  <c:v>4149.2911074105868</c:v>
                </c:pt>
                <c:pt idx="12">
                  <c:v>5772.663927137236</c:v>
                </c:pt>
                <c:pt idx="13">
                  <c:v>6688.7644417697229</c:v>
                </c:pt>
                <c:pt idx="14">
                  <c:v>7750.7758349900814</c:v>
                </c:pt>
                <c:pt idx="15">
                  <c:v>7949.9278456558441</c:v>
                </c:pt>
                <c:pt idx="16">
                  <c:v>9104.9608558258133</c:v>
                </c:pt>
                <c:pt idx="17">
                  <c:v>9449.9040070079045</c:v>
                </c:pt>
                <c:pt idx="18">
                  <c:v>11014.565866941422</c:v>
                </c:pt>
                <c:pt idx="19">
                  <c:v>11410.310767889479</c:v>
                </c:pt>
                <c:pt idx="20">
                  <c:v>11629.415944670629</c:v>
                </c:pt>
                <c:pt idx="21">
                  <c:v>11994.612083652391</c:v>
                </c:pt>
                <c:pt idx="22">
                  <c:v>12251.537121440668</c:v>
                </c:pt>
                <c:pt idx="23">
                  <c:v>12515.725287594585</c:v>
                </c:pt>
                <c:pt idx="24">
                  <c:v>12965.640057044862</c:v>
                </c:pt>
                <c:pt idx="25">
                  <c:v>13421.357210418841</c:v>
                </c:pt>
              </c:numCache>
            </c:numRef>
          </c:val>
        </c:ser>
        <c:ser>
          <c:idx val="1"/>
          <c:order val="1"/>
          <c:tx>
            <c:strRef>
              <c:f>'PS8'!$Q$8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'PS8'!$S$8:$AR$8</c:f>
              <c:numCache>
                <c:formatCode>_-* #,##0_-;\-* #,##0_-;_-* "-"??_-;_-@_-</c:formatCode>
                <c:ptCount val="26"/>
                <c:pt idx="0">
                  <c:v>16426.375431021301</c:v>
                </c:pt>
                <c:pt idx="1">
                  <c:v>16360.879261442065</c:v>
                </c:pt>
                <c:pt idx="2">
                  <c:v>17534.702544618962</c:v>
                </c:pt>
                <c:pt idx="3">
                  <c:v>17476.420954253274</c:v>
                </c:pt>
                <c:pt idx="4">
                  <c:v>19536.869501731424</c:v>
                </c:pt>
                <c:pt idx="5">
                  <c:v>18559.535093316852</c:v>
                </c:pt>
                <c:pt idx="6">
                  <c:v>19142.651068522729</c:v>
                </c:pt>
                <c:pt idx="7">
                  <c:v>18705.904939328986</c:v>
                </c:pt>
                <c:pt idx="8">
                  <c:v>18694.348251712177</c:v>
                </c:pt>
                <c:pt idx="9">
                  <c:v>18607.408472548519</c:v>
                </c:pt>
                <c:pt idx="10">
                  <c:v>17312.861788354981</c:v>
                </c:pt>
                <c:pt idx="11">
                  <c:v>14761.750619088652</c:v>
                </c:pt>
                <c:pt idx="12">
                  <c:v>6087.9910635531633</c:v>
                </c:pt>
                <c:pt idx="13">
                  <c:v>4980.2378073013897</c:v>
                </c:pt>
                <c:pt idx="14">
                  <c:v>4695.4761980022195</c:v>
                </c:pt>
                <c:pt idx="15">
                  <c:v>4051.7569880595556</c:v>
                </c:pt>
                <c:pt idx="16">
                  <c:v>4393.457355831184</c:v>
                </c:pt>
                <c:pt idx="17">
                  <c:v>4401.6564922050802</c:v>
                </c:pt>
                <c:pt idx="18">
                  <c:v>5051.8929724241843</c:v>
                </c:pt>
                <c:pt idx="19">
                  <c:v>3372.8750590687605</c:v>
                </c:pt>
                <c:pt idx="20">
                  <c:v>3122.3613196313618</c:v>
                </c:pt>
                <c:pt idx="21">
                  <c:v>1685.8217474742121</c:v>
                </c:pt>
                <c:pt idx="22">
                  <c:v>1685.8217474742121</c:v>
                </c:pt>
                <c:pt idx="23">
                  <c:v>1685.8217474742121</c:v>
                </c:pt>
                <c:pt idx="24">
                  <c:v>1685.8217474742121</c:v>
                </c:pt>
                <c:pt idx="25">
                  <c:v>1685.8217474742121</c:v>
                </c:pt>
              </c:numCache>
            </c:numRef>
          </c:val>
        </c:ser>
        <c:ser>
          <c:idx val="2"/>
          <c:order val="2"/>
          <c:tx>
            <c:strRef>
              <c:f>'PS8'!$Q$9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'PS8'!$S$9:$AR$9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'PS8'!$Q$10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'PS8'!$S$10:$AR$10</c:f>
              <c:numCache>
                <c:formatCode>_-* #,##0_-;\-* #,##0_-;_-* "-"??_-;_-@_-</c:formatCode>
                <c:ptCount val="26"/>
                <c:pt idx="0">
                  <c:v>26179.806429905773</c:v>
                </c:pt>
                <c:pt idx="1">
                  <c:v>27586.550026395435</c:v>
                </c:pt>
                <c:pt idx="2">
                  <c:v>28623.800520325221</c:v>
                </c:pt>
                <c:pt idx="3">
                  <c:v>29666.007903108341</c:v>
                </c:pt>
                <c:pt idx="4">
                  <c:v>30191.199252357965</c:v>
                </c:pt>
                <c:pt idx="5">
                  <c:v>30824.051030999039</c:v>
                </c:pt>
                <c:pt idx="6">
                  <c:v>31469.6270286857</c:v>
                </c:pt>
                <c:pt idx="7">
                  <c:v>32049.242028678975</c:v>
                </c:pt>
                <c:pt idx="8">
                  <c:v>32584.738626948398</c:v>
                </c:pt>
                <c:pt idx="9">
                  <c:v>33006.846943542667</c:v>
                </c:pt>
                <c:pt idx="10">
                  <c:v>33372.191206638374</c:v>
                </c:pt>
                <c:pt idx="11">
                  <c:v>32992.893503916064</c:v>
                </c:pt>
                <c:pt idx="12">
                  <c:v>33271.780233204663</c:v>
                </c:pt>
                <c:pt idx="13">
                  <c:v>33702.173597815308</c:v>
                </c:pt>
                <c:pt idx="14">
                  <c:v>33098.714589767129</c:v>
                </c:pt>
                <c:pt idx="15">
                  <c:v>33611.936862782124</c:v>
                </c:pt>
                <c:pt idx="16">
                  <c:v>33902.983826196985</c:v>
                </c:pt>
                <c:pt idx="17">
                  <c:v>27286.326284627758</c:v>
                </c:pt>
                <c:pt idx="18">
                  <c:v>27850.659696233066</c:v>
                </c:pt>
                <c:pt idx="19">
                  <c:v>28464.434333089252</c:v>
                </c:pt>
                <c:pt idx="20">
                  <c:v>28987.092901479595</c:v>
                </c:pt>
                <c:pt idx="21">
                  <c:v>28257.964296512258</c:v>
                </c:pt>
                <c:pt idx="22">
                  <c:v>28465.866259652739</c:v>
                </c:pt>
                <c:pt idx="23">
                  <c:v>28704.292206222497</c:v>
                </c:pt>
                <c:pt idx="24">
                  <c:v>28843.292051390712</c:v>
                </c:pt>
                <c:pt idx="25">
                  <c:v>29014.165716992942</c:v>
                </c:pt>
              </c:numCache>
            </c:numRef>
          </c:val>
        </c:ser>
        <c:ser>
          <c:idx val="4"/>
          <c:order val="4"/>
          <c:tx>
            <c:strRef>
              <c:f>'PS8'!$Q$11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'PS8'!$S$11:$AR$11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108532.01461239962</c:v>
                </c:pt>
                <c:pt idx="2">
                  <c:v>95801.959920001464</c:v>
                </c:pt>
                <c:pt idx="3">
                  <c:v>89332.183583444858</c:v>
                </c:pt>
                <c:pt idx="4">
                  <c:v>73962.314328114735</c:v>
                </c:pt>
                <c:pt idx="5">
                  <c:v>55075.633095327255</c:v>
                </c:pt>
                <c:pt idx="6">
                  <c:v>40079.12414150581</c:v>
                </c:pt>
                <c:pt idx="7">
                  <c:v>32839.322703304002</c:v>
                </c:pt>
                <c:pt idx="8">
                  <c:v>42674.908819133285</c:v>
                </c:pt>
                <c:pt idx="9">
                  <c:v>46792.15930826839</c:v>
                </c:pt>
                <c:pt idx="10">
                  <c:v>36889.645667891877</c:v>
                </c:pt>
                <c:pt idx="11">
                  <c:v>26266.120791451434</c:v>
                </c:pt>
                <c:pt idx="12">
                  <c:v>25303.471424048003</c:v>
                </c:pt>
                <c:pt idx="13">
                  <c:v>25271.764713090954</c:v>
                </c:pt>
                <c:pt idx="14">
                  <c:v>23706.556839963323</c:v>
                </c:pt>
                <c:pt idx="15">
                  <c:v>22427.171840601659</c:v>
                </c:pt>
                <c:pt idx="16">
                  <c:v>25185.767379756155</c:v>
                </c:pt>
                <c:pt idx="17">
                  <c:v>25522.931893150642</c:v>
                </c:pt>
                <c:pt idx="18">
                  <c:v>30376.325740429354</c:v>
                </c:pt>
                <c:pt idx="19">
                  <c:v>36022.624332212617</c:v>
                </c:pt>
                <c:pt idx="20">
                  <c:v>31774.157454841785</c:v>
                </c:pt>
                <c:pt idx="21">
                  <c:v>30335.65454829426</c:v>
                </c:pt>
                <c:pt idx="22">
                  <c:v>31272.24819485988</c:v>
                </c:pt>
                <c:pt idx="23">
                  <c:v>28657.806323733341</c:v>
                </c:pt>
                <c:pt idx="24">
                  <c:v>30179.74987583037</c:v>
                </c:pt>
                <c:pt idx="25">
                  <c:v>32079.982748958995</c:v>
                </c:pt>
              </c:numCache>
            </c:numRef>
          </c:val>
        </c:ser>
        <c:ser>
          <c:idx val="5"/>
          <c:order val="5"/>
          <c:tx>
            <c:strRef>
              <c:f>'PS8'!$Q$12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'PS8'!$S$12:$AR$12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31369.710200516722</c:v>
                </c:pt>
                <c:pt idx="2">
                  <c:v>31501.411574255719</c:v>
                </c:pt>
                <c:pt idx="3">
                  <c:v>18780.120341795569</c:v>
                </c:pt>
                <c:pt idx="4">
                  <c:v>10137.456143031497</c:v>
                </c:pt>
                <c:pt idx="5">
                  <c:v>7393.3330106317635</c:v>
                </c:pt>
                <c:pt idx="6">
                  <c:v>4873.2693310418781</c:v>
                </c:pt>
                <c:pt idx="7">
                  <c:v>4913.4232087356004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'PS8'!$Q$13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'PS8'!$S$13:$AR$13</c:f>
              <c:numCache>
                <c:formatCode>_-* #,##0_-;\-* #,##0_-;_-* "-"??_-;_-@_-</c:formatCode>
                <c:ptCount val="26"/>
                <c:pt idx="0">
                  <c:v>4658.2873003618597</c:v>
                </c:pt>
                <c:pt idx="1">
                  <c:v>4731.9078501583208</c:v>
                </c:pt>
                <c:pt idx="2">
                  <c:v>4803.3192305800503</c:v>
                </c:pt>
                <c:pt idx="3">
                  <c:v>4877.5525824895458</c:v>
                </c:pt>
                <c:pt idx="4">
                  <c:v>4954.7379855893823</c:v>
                </c:pt>
                <c:pt idx="5">
                  <c:v>5027.9456864365393</c:v>
                </c:pt>
                <c:pt idx="6">
                  <c:v>5102.5755215228482</c:v>
                </c:pt>
                <c:pt idx="7">
                  <c:v>5171.7871885195691</c:v>
                </c:pt>
                <c:pt idx="8">
                  <c:v>5241.2478956385439</c:v>
                </c:pt>
                <c:pt idx="9">
                  <c:v>5310.9649216207181</c:v>
                </c:pt>
                <c:pt idx="10">
                  <c:v>5380.9452867875652</c:v>
                </c:pt>
                <c:pt idx="11">
                  <c:v>5448.7098942928315</c:v>
                </c:pt>
                <c:pt idx="12">
                  <c:v>5514.3896736087809</c:v>
                </c:pt>
                <c:pt idx="13">
                  <c:v>5578.1091982161479</c:v>
                </c:pt>
                <c:pt idx="14">
                  <c:v>5639.9870239485881</c:v>
                </c:pt>
                <c:pt idx="15">
                  <c:v>5698.1112227533022</c:v>
                </c:pt>
                <c:pt idx="16">
                  <c:v>5752.8929712012687</c:v>
                </c:pt>
                <c:pt idx="17">
                  <c:v>5804.7028979205361</c:v>
                </c:pt>
                <c:pt idx="18">
                  <c:v>5853.8751484126797</c:v>
                </c:pt>
                <c:pt idx="19">
                  <c:v>5898.0541200966381</c:v>
                </c:pt>
                <c:pt idx="20">
                  <c:v>5931.05634637392</c:v>
                </c:pt>
                <c:pt idx="21">
                  <c:v>5960.7944219561423</c:v>
                </c:pt>
                <c:pt idx="22">
                  <c:v>5987.9511775438859</c:v>
                </c:pt>
                <c:pt idx="23">
                  <c:v>6013.0733439728101</c:v>
                </c:pt>
                <c:pt idx="24">
                  <c:v>6036.5987671251924</c:v>
                </c:pt>
                <c:pt idx="25">
                  <c:v>6058.8781805461731</c:v>
                </c:pt>
              </c:numCache>
            </c:numRef>
          </c:val>
        </c:ser>
        <c:ser>
          <c:idx val="7"/>
          <c:order val="7"/>
          <c:tx>
            <c:strRef>
              <c:f>'PS8'!$Q$14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'PS8'!$S$14:$AR$14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26018.93034659094</c:v>
                </c:pt>
                <c:pt idx="2">
                  <c:v>26719.183138483648</c:v>
                </c:pt>
                <c:pt idx="3">
                  <c:v>31669.056014143564</c:v>
                </c:pt>
                <c:pt idx="4">
                  <c:v>49924.137319371992</c:v>
                </c:pt>
                <c:pt idx="5">
                  <c:v>65553.684034279169</c:v>
                </c:pt>
                <c:pt idx="6">
                  <c:v>81120.830835813351</c:v>
                </c:pt>
                <c:pt idx="7">
                  <c:v>84350.174610972754</c:v>
                </c:pt>
                <c:pt idx="8">
                  <c:v>79814.763134235545</c:v>
                </c:pt>
                <c:pt idx="9">
                  <c:v>78453.858615567791</c:v>
                </c:pt>
                <c:pt idx="10">
                  <c:v>82865.819701662826</c:v>
                </c:pt>
                <c:pt idx="11">
                  <c:v>94680.666039818694</c:v>
                </c:pt>
                <c:pt idx="12">
                  <c:v>94257.693197385117</c:v>
                </c:pt>
                <c:pt idx="13">
                  <c:v>91161.063026998367</c:v>
                </c:pt>
                <c:pt idx="14">
                  <c:v>94252.728373738064</c:v>
                </c:pt>
                <c:pt idx="15">
                  <c:v>90476.992111890751</c:v>
                </c:pt>
                <c:pt idx="16">
                  <c:v>85773.978002030562</c:v>
                </c:pt>
                <c:pt idx="17">
                  <c:v>85580.280315962154</c:v>
                </c:pt>
                <c:pt idx="18">
                  <c:v>77809.085452405212</c:v>
                </c:pt>
                <c:pt idx="19">
                  <c:v>66669.927153528552</c:v>
                </c:pt>
                <c:pt idx="20">
                  <c:v>66477.687388025544</c:v>
                </c:pt>
                <c:pt idx="21">
                  <c:v>66477.687388025544</c:v>
                </c:pt>
                <c:pt idx="22">
                  <c:v>66477.687388025544</c:v>
                </c:pt>
                <c:pt idx="23">
                  <c:v>66477.687388025544</c:v>
                </c:pt>
                <c:pt idx="24">
                  <c:v>66477.687388025544</c:v>
                </c:pt>
                <c:pt idx="25">
                  <c:v>66477.687388025544</c:v>
                </c:pt>
              </c:numCache>
            </c:numRef>
          </c:val>
        </c:ser>
        <c:ser>
          <c:idx val="8"/>
          <c:order val="8"/>
          <c:tx>
            <c:strRef>
              <c:f>'PS8'!$Q$15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'PS8'!$S$15:$AR$15</c:f>
              <c:numCache>
                <c:formatCode>_-* #,##0_-;\-* #,##0_-;_-* "-"??_-;_-@_-</c:formatCode>
                <c:ptCount val="26"/>
                <c:pt idx="0">
                  <c:v>10.774799999999999</c:v>
                </c:pt>
                <c:pt idx="1">
                  <c:v>12.483000000000001</c:v>
                </c:pt>
                <c:pt idx="2">
                  <c:v>14.3226</c:v>
                </c:pt>
                <c:pt idx="3">
                  <c:v>23.520600000000002</c:v>
                </c:pt>
                <c:pt idx="4">
                  <c:v>28.995600000000003</c:v>
                </c:pt>
                <c:pt idx="5">
                  <c:v>60.558463999999198</c:v>
                </c:pt>
                <c:pt idx="6">
                  <c:v>86.429663999999221</c:v>
                </c:pt>
                <c:pt idx="7">
                  <c:v>112.30086399999922</c:v>
                </c:pt>
                <c:pt idx="8">
                  <c:v>157.44406399999843</c:v>
                </c:pt>
                <c:pt idx="9">
                  <c:v>848.19926399998747</c:v>
                </c:pt>
                <c:pt idx="10">
                  <c:v>1101.0303839999847</c:v>
                </c:pt>
                <c:pt idx="11">
                  <c:v>1234.8247839999908</c:v>
                </c:pt>
                <c:pt idx="12">
                  <c:v>1286.5671839999909</c:v>
                </c:pt>
                <c:pt idx="13">
                  <c:v>1312.4383839999909</c:v>
                </c:pt>
                <c:pt idx="14">
                  <c:v>1338.3095839999908</c:v>
                </c:pt>
                <c:pt idx="15">
                  <c:v>1480.8055839999909</c:v>
                </c:pt>
                <c:pt idx="16">
                  <c:v>1506.6767839999909</c:v>
                </c:pt>
                <c:pt idx="17">
                  <c:v>1558.419183999991</c:v>
                </c:pt>
                <c:pt idx="18">
                  <c:v>1584.290383999991</c:v>
                </c:pt>
                <c:pt idx="19">
                  <c:v>1610.1615839999911</c:v>
                </c:pt>
                <c:pt idx="20">
                  <c:v>1610.1615839999911</c:v>
                </c:pt>
                <c:pt idx="21">
                  <c:v>1610.1615839999911</c:v>
                </c:pt>
                <c:pt idx="22">
                  <c:v>1610.1615839999911</c:v>
                </c:pt>
                <c:pt idx="23">
                  <c:v>1610.1615839999911</c:v>
                </c:pt>
                <c:pt idx="24">
                  <c:v>1610.1615839999911</c:v>
                </c:pt>
                <c:pt idx="25">
                  <c:v>1610.1615839999911</c:v>
                </c:pt>
              </c:numCache>
            </c:numRef>
          </c:val>
        </c:ser>
        <c:ser>
          <c:idx val="9"/>
          <c:order val="9"/>
          <c:tx>
            <c:strRef>
              <c:f>'PS8'!$Q$16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'PS8'!$S$16:$AR$16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57219.721020363722</c:v>
                </c:pt>
                <c:pt idx="4">
                  <c:v>56943.168983553143</c:v>
                </c:pt>
                <c:pt idx="5">
                  <c:v>55261.519828927085</c:v>
                </c:pt>
                <c:pt idx="6">
                  <c:v>51201.475853978503</c:v>
                </c:pt>
                <c:pt idx="7">
                  <c:v>49096.887746200911</c:v>
                </c:pt>
                <c:pt idx="8">
                  <c:v>37552.070928362366</c:v>
                </c:pt>
                <c:pt idx="9">
                  <c:v>26106.236360880041</c:v>
                </c:pt>
                <c:pt idx="10">
                  <c:v>23775.396627353563</c:v>
                </c:pt>
                <c:pt idx="11">
                  <c:v>19529.333316166922</c:v>
                </c:pt>
                <c:pt idx="12">
                  <c:v>27099.268249450848</c:v>
                </c:pt>
                <c:pt idx="13">
                  <c:v>32120.997180567436</c:v>
                </c:pt>
                <c:pt idx="14">
                  <c:v>29710.903867367197</c:v>
                </c:pt>
                <c:pt idx="15">
                  <c:v>35304.501051859246</c:v>
                </c:pt>
                <c:pt idx="16">
                  <c:v>36925.860793975196</c:v>
                </c:pt>
                <c:pt idx="17">
                  <c:v>43488.638615172065</c:v>
                </c:pt>
                <c:pt idx="18">
                  <c:v>49108.212435871843</c:v>
                </c:pt>
                <c:pt idx="19">
                  <c:v>59008.527141177445</c:v>
                </c:pt>
                <c:pt idx="20">
                  <c:v>68529.293967376114</c:v>
                </c:pt>
                <c:pt idx="21">
                  <c:v>74566.610124238592</c:v>
                </c:pt>
                <c:pt idx="22">
                  <c:v>74155.139106488088</c:v>
                </c:pt>
                <c:pt idx="23">
                  <c:v>81860.340728308263</c:v>
                </c:pt>
                <c:pt idx="24">
                  <c:v>82474.807782661257</c:v>
                </c:pt>
                <c:pt idx="25">
                  <c:v>83008.135589937796</c:v>
                </c:pt>
              </c:numCache>
            </c:numRef>
          </c:val>
        </c:ser>
        <c:ser>
          <c:idx val="10"/>
          <c:order val="10"/>
          <c:tx>
            <c:strRef>
              <c:f>'PS8'!$Q$17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'PS8'!$S$17:$AR$17</c:f>
              <c:numCache>
                <c:formatCode>_-* #,##0_-;\-* #,##0_-;_-* "-"??_-;_-@_-</c:formatCode>
                <c:ptCount val="26"/>
                <c:pt idx="0">
                  <c:v>16689.948983999977</c:v>
                </c:pt>
                <c:pt idx="1">
                  <c:v>16777.284130614444</c:v>
                </c:pt>
                <c:pt idx="2">
                  <c:v>19068.086398361036</c:v>
                </c:pt>
                <c:pt idx="3">
                  <c:v>24103.29993164277</c:v>
                </c:pt>
                <c:pt idx="4">
                  <c:v>24377.313727790413</c:v>
                </c:pt>
                <c:pt idx="5">
                  <c:v>29880.747605350651</c:v>
                </c:pt>
                <c:pt idx="6">
                  <c:v>33469.935851719601</c:v>
                </c:pt>
                <c:pt idx="7">
                  <c:v>36729.392078519792</c:v>
                </c:pt>
                <c:pt idx="8">
                  <c:v>44249.504583158523</c:v>
                </c:pt>
                <c:pt idx="9">
                  <c:v>49040.920489743898</c:v>
                </c:pt>
                <c:pt idx="10">
                  <c:v>57835.205741185571</c:v>
                </c:pt>
                <c:pt idx="11">
                  <c:v>64880.088848338222</c:v>
                </c:pt>
                <c:pt idx="12">
                  <c:v>67507.414196636353</c:v>
                </c:pt>
                <c:pt idx="13">
                  <c:v>69194.232985879891</c:v>
                </c:pt>
                <c:pt idx="14">
                  <c:v>73289.241378782914</c:v>
                </c:pt>
                <c:pt idx="15">
                  <c:v>74123.993165438704</c:v>
                </c:pt>
                <c:pt idx="16">
                  <c:v>75500.093583123758</c:v>
                </c:pt>
                <c:pt idx="17">
                  <c:v>76719.199725270519</c:v>
                </c:pt>
                <c:pt idx="18">
                  <c:v>74730.217964731521</c:v>
                </c:pt>
                <c:pt idx="19">
                  <c:v>77098.972175519753</c:v>
                </c:pt>
                <c:pt idx="20">
                  <c:v>71505.416440823683</c:v>
                </c:pt>
                <c:pt idx="21">
                  <c:v>69563.535690797304</c:v>
                </c:pt>
                <c:pt idx="22">
                  <c:v>69370.140344910978</c:v>
                </c:pt>
                <c:pt idx="23">
                  <c:v>66958.610911319192</c:v>
                </c:pt>
                <c:pt idx="24">
                  <c:v>65274.601167797249</c:v>
                </c:pt>
                <c:pt idx="25">
                  <c:v>63221.410386524622</c:v>
                </c:pt>
              </c:numCache>
            </c:numRef>
          </c:val>
        </c:ser>
        <c:ser>
          <c:idx val="11"/>
          <c:order val="11"/>
          <c:tx>
            <c:strRef>
              <c:f>'PS8'!$Q$18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'PS8'!$S$18:$AR$18</c:f>
              <c:numCache>
                <c:formatCode>_-* #,##0_-;\-* #,##0_-;_-* "-"??_-;_-@_-</c:formatCode>
                <c:ptCount val="26"/>
                <c:pt idx="0">
                  <c:v>20119.864738241493</c:v>
                </c:pt>
                <c:pt idx="1">
                  <c:v>24095.125213599458</c:v>
                </c:pt>
                <c:pt idx="2">
                  <c:v>26477.590871961365</c:v>
                </c:pt>
                <c:pt idx="3">
                  <c:v>28967.497208591016</c:v>
                </c:pt>
                <c:pt idx="4">
                  <c:v>29706.399104950699</c:v>
                </c:pt>
                <c:pt idx="5">
                  <c:v>30250.89795856502</c:v>
                </c:pt>
                <c:pt idx="6">
                  <c:v>30630.108564248549</c:v>
                </c:pt>
                <c:pt idx="7">
                  <c:v>31024.10614839687</c:v>
                </c:pt>
                <c:pt idx="8">
                  <c:v>32952.984752261342</c:v>
                </c:pt>
                <c:pt idx="9">
                  <c:v>34487.660835633236</c:v>
                </c:pt>
                <c:pt idx="10">
                  <c:v>33933.918980953429</c:v>
                </c:pt>
                <c:pt idx="11">
                  <c:v>31722.38190597545</c:v>
                </c:pt>
                <c:pt idx="12">
                  <c:v>29768.785833813567</c:v>
                </c:pt>
                <c:pt idx="13">
                  <c:v>28903.020900873886</c:v>
                </c:pt>
                <c:pt idx="14">
                  <c:v>27692.543330113549</c:v>
                </c:pt>
                <c:pt idx="15">
                  <c:v>24223.206446883552</c:v>
                </c:pt>
                <c:pt idx="16">
                  <c:v>25656.241221778146</c:v>
                </c:pt>
                <c:pt idx="17">
                  <c:v>25182.372655581916</c:v>
                </c:pt>
                <c:pt idx="18">
                  <c:v>28336.998663021652</c:v>
                </c:pt>
                <c:pt idx="19">
                  <c:v>30651.340001417579</c:v>
                </c:pt>
                <c:pt idx="20">
                  <c:v>29265.179959884201</c:v>
                </c:pt>
                <c:pt idx="21">
                  <c:v>29101.002953371077</c:v>
                </c:pt>
                <c:pt idx="22">
                  <c:v>29562.104091230918</c:v>
                </c:pt>
                <c:pt idx="23">
                  <c:v>27927.131334041838</c:v>
                </c:pt>
                <c:pt idx="24">
                  <c:v>28608.554539309662</c:v>
                </c:pt>
                <c:pt idx="25">
                  <c:v>29554.353687218081</c:v>
                </c:pt>
              </c:numCache>
            </c:numRef>
          </c:val>
        </c:ser>
        <c:ser>
          <c:idx val="12"/>
          <c:order val="12"/>
          <c:tx>
            <c:strRef>
              <c:f>'PS8'!$Q$19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'PS8'!$S$19:$AR$19</c:f>
              <c:numCache>
                <c:formatCode>_-* #,##0_-;\-* #,##0_-;_-* "-"??_-;_-@_-</c:formatCode>
                <c:ptCount val="26"/>
                <c:pt idx="0">
                  <c:v>10063.991281137885</c:v>
                </c:pt>
                <c:pt idx="1">
                  <c:v>13380.853596386298</c:v>
                </c:pt>
                <c:pt idx="2">
                  <c:v>14748.620695105272</c:v>
                </c:pt>
                <c:pt idx="3">
                  <c:v>15674.685862675829</c:v>
                </c:pt>
                <c:pt idx="4">
                  <c:v>16442.401540065221</c:v>
                </c:pt>
                <c:pt idx="5">
                  <c:v>17530.508866479806</c:v>
                </c:pt>
                <c:pt idx="6">
                  <c:v>18747.186627509367</c:v>
                </c:pt>
                <c:pt idx="7">
                  <c:v>20262.29333046226</c:v>
                </c:pt>
                <c:pt idx="8">
                  <c:v>21908.010982516855</c:v>
                </c:pt>
                <c:pt idx="9">
                  <c:v>23937.382446895557</c:v>
                </c:pt>
                <c:pt idx="10">
                  <c:v>26025.612720288314</c:v>
                </c:pt>
                <c:pt idx="11">
                  <c:v>28139.107614192195</c:v>
                </c:pt>
                <c:pt idx="12">
                  <c:v>30165.49472968293</c:v>
                </c:pt>
                <c:pt idx="13">
                  <c:v>31993.640752044594</c:v>
                </c:pt>
                <c:pt idx="14">
                  <c:v>33468.885983709573</c:v>
                </c:pt>
                <c:pt idx="15">
                  <c:v>34797.834198556513</c:v>
                </c:pt>
                <c:pt idx="16">
                  <c:v>36090.354557216131</c:v>
                </c:pt>
                <c:pt idx="17">
                  <c:v>37288.310456233266</c:v>
                </c:pt>
                <c:pt idx="18">
                  <c:v>38396.448295208625</c:v>
                </c:pt>
                <c:pt idx="19">
                  <c:v>39464.964649738205</c:v>
                </c:pt>
                <c:pt idx="20">
                  <c:v>40393.650538421345</c:v>
                </c:pt>
                <c:pt idx="21">
                  <c:v>41283.473609705892</c:v>
                </c:pt>
                <c:pt idx="22">
                  <c:v>42034.438286176024</c:v>
                </c:pt>
                <c:pt idx="23">
                  <c:v>42640.206649458705</c:v>
                </c:pt>
                <c:pt idx="24">
                  <c:v>43217.961242071222</c:v>
                </c:pt>
                <c:pt idx="25">
                  <c:v>43652.935701241484</c:v>
                </c:pt>
              </c:numCache>
            </c:numRef>
          </c:val>
        </c:ser>
        <c:ser>
          <c:idx val="13"/>
          <c:order val="13"/>
          <c:tx>
            <c:strRef>
              <c:f>'PS8'!$Q$20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'PS8'!$S$20:$AR$20</c:f>
              <c:numCache>
                <c:formatCode>_-* #,##0_-;\-* #,##0_-;_-* "-"??_-;_-@_-</c:formatCode>
                <c:ptCount val="26"/>
                <c:pt idx="0">
                  <c:v>14.541201406305234</c:v>
                </c:pt>
                <c:pt idx="1">
                  <c:v>149.36334780713028</c:v>
                </c:pt>
                <c:pt idx="2">
                  <c:v>24.170105791653722</c:v>
                </c:pt>
                <c:pt idx="3">
                  <c:v>36.933516596582898</c:v>
                </c:pt>
                <c:pt idx="4">
                  <c:v>29.419062203736988</c:v>
                </c:pt>
                <c:pt idx="5">
                  <c:v>34.415629355732214</c:v>
                </c:pt>
                <c:pt idx="6">
                  <c:v>32.659959845794361</c:v>
                </c:pt>
                <c:pt idx="7">
                  <c:v>34.631670525204591</c:v>
                </c:pt>
                <c:pt idx="8">
                  <c:v>36.884212499510333</c:v>
                </c:pt>
                <c:pt idx="9">
                  <c:v>38.737538172390543</c:v>
                </c:pt>
                <c:pt idx="10">
                  <c:v>40.300546289766636</c:v>
                </c:pt>
                <c:pt idx="11">
                  <c:v>42.205456110737558</c:v>
                </c:pt>
                <c:pt idx="12">
                  <c:v>44.20561142275703</c:v>
                </c:pt>
                <c:pt idx="13">
                  <c:v>46.305774500377488</c:v>
                </c:pt>
                <c:pt idx="14">
                  <c:v>48.510945731878948</c:v>
                </c:pt>
                <c:pt idx="15">
                  <c:v>49.668660628417214</c:v>
                </c:pt>
                <c:pt idx="16">
                  <c:v>50.85531839736894</c:v>
                </c:pt>
                <c:pt idx="17">
                  <c:v>52.071642610544444</c:v>
                </c:pt>
                <c:pt idx="18">
                  <c:v>53.453374929049339</c:v>
                </c:pt>
                <c:pt idx="19">
                  <c:v>55.865275555516881</c:v>
                </c:pt>
                <c:pt idx="20">
                  <c:v>55.696699626581477</c:v>
                </c:pt>
                <c:pt idx="21">
                  <c:v>55.914310248534399</c:v>
                </c:pt>
                <c:pt idx="22">
                  <c:v>56.58570975326171</c:v>
                </c:pt>
                <c:pt idx="23">
                  <c:v>57.265501751798134</c:v>
                </c:pt>
                <c:pt idx="24">
                  <c:v>57.953791150316263</c:v>
                </c:pt>
                <c:pt idx="25">
                  <c:v>58.232548356716102</c:v>
                </c:pt>
              </c:numCache>
            </c:numRef>
          </c:val>
        </c:ser>
        <c:ser>
          <c:idx val="14"/>
          <c:order val="14"/>
          <c:tx>
            <c:strRef>
              <c:f>'PS8'!$Q$21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'PS8'!$S$21:$AR$21</c:f>
              <c:numCache>
                <c:formatCode>_-* #,##0_-;\-* #,##0_-;_-* "-"??_-;_-@_-</c:formatCode>
                <c:ptCount val="26"/>
                <c:pt idx="0">
                  <c:v>10323.894104474275</c:v>
                </c:pt>
                <c:pt idx="1">
                  <c:v>10865.023507662849</c:v>
                </c:pt>
                <c:pt idx="2">
                  <c:v>11509.098104569548</c:v>
                </c:pt>
                <c:pt idx="3">
                  <c:v>13197.251578328522</c:v>
                </c:pt>
                <c:pt idx="4">
                  <c:v>13880.552373117956</c:v>
                </c:pt>
                <c:pt idx="5">
                  <c:v>14499.802005651847</c:v>
                </c:pt>
                <c:pt idx="6">
                  <c:v>15160.526036251627</c:v>
                </c:pt>
                <c:pt idx="7">
                  <c:v>15891.688884819196</c:v>
                </c:pt>
                <c:pt idx="8">
                  <c:v>16678.123450924802</c:v>
                </c:pt>
                <c:pt idx="9">
                  <c:v>17503.572239422956</c:v>
                </c:pt>
                <c:pt idx="10">
                  <c:v>18371.823645479159</c:v>
                </c:pt>
                <c:pt idx="11">
                  <c:v>19225.784747419035</c:v>
                </c:pt>
                <c:pt idx="12">
                  <c:v>20036.063312357757</c:v>
                </c:pt>
                <c:pt idx="13">
                  <c:v>20959.508106346886</c:v>
                </c:pt>
                <c:pt idx="14">
                  <c:v>21906.664426449941</c:v>
                </c:pt>
                <c:pt idx="15">
                  <c:v>22973.07041965731</c:v>
                </c:pt>
                <c:pt idx="16">
                  <c:v>24050.338242659538</c:v>
                </c:pt>
                <c:pt idx="17">
                  <c:v>24933.127318003466</c:v>
                </c:pt>
                <c:pt idx="18">
                  <c:v>25733.749414491966</c:v>
                </c:pt>
                <c:pt idx="19">
                  <c:v>26544.376522019666</c:v>
                </c:pt>
                <c:pt idx="20">
                  <c:v>27200.13993597385</c:v>
                </c:pt>
                <c:pt idx="21">
                  <c:v>27833.323657524896</c:v>
                </c:pt>
                <c:pt idx="22">
                  <c:v>28196.947429651555</c:v>
                </c:pt>
                <c:pt idx="23">
                  <c:v>28392.832537740545</c:v>
                </c:pt>
                <c:pt idx="24">
                  <c:v>28452.397671889834</c:v>
                </c:pt>
                <c:pt idx="25">
                  <c:v>28371.717722248675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972864"/>
        <c:axId val="191974400"/>
      </c:barChart>
      <c:lineChart>
        <c:grouping val="standard"/>
        <c:varyColors val="0"/>
        <c:ser>
          <c:idx val="15"/>
          <c:order val="15"/>
          <c:tx>
            <c:strRef>
              <c:f>'PS8'!$Q$23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'PS8'!$S$6:$AR$6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'PS8'!$S$23:$AR$23</c:f>
              <c:numCache>
                <c:formatCode>_(* #,##0.00_);_(* \(#,##0.00\);_(* "-"??_);_(@_)</c:formatCode>
                <c:ptCount val="26"/>
                <c:pt idx="0">
                  <c:v>290</c:v>
                </c:pt>
                <c:pt idx="1">
                  <c:v>256.52999999999997</c:v>
                </c:pt>
                <c:pt idx="2">
                  <c:v>223.05999999999997</c:v>
                </c:pt>
                <c:pt idx="3">
                  <c:v>189.58999999999997</c:v>
                </c:pt>
                <c:pt idx="4">
                  <c:v>156.11999999999998</c:v>
                </c:pt>
                <c:pt idx="5">
                  <c:v>122.64999999999998</c:v>
                </c:pt>
                <c:pt idx="6">
                  <c:v>117.56999999999998</c:v>
                </c:pt>
                <c:pt idx="7">
                  <c:v>112.48999999999998</c:v>
                </c:pt>
                <c:pt idx="8">
                  <c:v>107.40999999999998</c:v>
                </c:pt>
                <c:pt idx="9">
                  <c:v>102.32999999999998</c:v>
                </c:pt>
                <c:pt idx="10">
                  <c:v>97.249999999999986</c:v>
                </c:pt>
                <c:pt idx="11">
                  <c:v>92.009999999999991</c:v>
                </c:pt>
                <c:pt idx="12">
                  <c:v>86.77</c:v>
                </c:pt>
                <c:pt idx="13">
                  <c:v>81.53</c:v>
                </c:pt>
                <c:pt idx="14">
                  <c:v>76.290000000000006</c:v>
                </c:pt>
                <c:pt idx="15">
                  <c:v>71.050000000000011</c:v>
                </c:pt>
                <c:pt idx="16">
                  <c:v>70.250000000000014</c:v>
                </c:pt>
                <c:pt idx="17">
                  <c:v>69.450000000000017</c:v>
                </c:pt>
                <c:pt idx="18">
                  <c:v>68.65000000000002</c:v>
                </c:pt>
                <c:pt idx="19">
                  <c:v>67.850000000000023</c:v>
                </c:pt>
                <c:pt idx="20">
                  <c:v>67.050000000000026</c:v>
                </c:pt>
                <c:pt idx="21">
                  <c:v>66.240000000000023</c:v>
                </c:pt>
                <c:pt idx="22">
                  <c:v>65.430000000000021</c:v>
                </c:pt>
                <c:pt idx="23">
                  <c:v>64.620000000000019</c:v>
                </c:pt>
                <c:pt idx="24">
                  <c:v>63.810000000000016</c:v>
                </c:pt>
                <c:pt idx="25">
                  <c:v>63.000000000000014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86688"/>
        <c:axId val="191984768"/>
      </c:lineChart>
      <c:catAx>
        <c:axId val="19197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1974400"/>
        <c:crosses val="autoZero"/>
        <c:auto val="1"/>
        <c:lblAlgn val="ctr"/>
        <c:lblOffset val="100"/>
        <c:tickLblSkip val="5"/>
        <c:noMultiLvlLbl val="0"/>
      </c:catAx>
      <c:valAx>
        <c:axId val="191974400"/>
        <c:scaling>
          <c:orientation val="minMax"/>
          <c:max val="5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197286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Generation Output</a:t>
                  </a:r>
                  <a:r>
                    <a:rPr lang="en-GB" baseline="0"/>
                    <a:t> TWh</a:t>
                  </a:r>
                  <a:endParaRPr lang="en-GB"/>
                </a:p>
              </c:rich>
            </c:tx>
          </c:dispUnitsLbl>
        </c:dispUnits>
      </c:valAx>
      <c:valAx>
        <c:axId val="19198476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91986688"/>
        <c:crosses val="max"/>
        <c:crossBetween val="between"/>
      </c:valAx>
      <c:catAx>
        <c:axId val="19198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1984768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4"/>
          <c:order val="1"/>
          <c:tx>
            <c:strRef>
              <c:f>'Fig 3.1.3'!$L$5</c:f>
              <c:strCache>
                <c:ptCount val="1"/>
                <c:pt idx="0">
                  <c:v>Residential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3.1.3'!$M$5:$AL$5</c:f>
              <c:numCache>
                <c:formatCode>0.0</c:formatCode>
                <c:ptCount val="26"/>
                <c:pt idx="0">
                  <c:v>0</c:v>
                </c:pt>
                <c:pt idx="1">
                  <c:v>-5.0870335395971779E-2</c:v>
                </c:pt>
                <c:pt idx="2">
                  <c:v>-0.27761025272363621</c:v>
                </c:pt>
                <c:pt idx="3">
                  <c:v>-0.78498879546410172</c:v>
                </c:pt>
                <c:pt idx="4">
                  <c:v>-1.6277509656119655</c:v>
                </c:pt>
                <c:pt idx="5">
                  <c:v>-2.5382341232050969</c:v>
                </c:pt>
                <c:pt idx="6">
                  <c:v>-3.3342354363815101</c:v>
                </c:pt>
                <c:pt idx="7">
                  <c:v>-3.7092783646991592</c:v>
                </c:pt>
                <c:pt idx="8">
                  <c:v>-4.2185478352177892</c:v>
                </c:pt>
                <c:pt idx="9">
                  <c:v>-3.490112970300979</c:v>
                </c:pt>
                <c:pt idx="10">
                  <c:v>-2.3232549615198659</c:v>
                </c:pt>
                <c:pt idx="11">
                  <c:v>-0.65619597962200349</c:v>
                </c:pt>
                <c:pt idx="12">
                  <c:v>0.85215671564436346</c:v>
                </c:pt>
                <c:pt idx="13">
                  <c:v>2.5135322591486911</c:v>
                </c:pt>
                <c:pt idx="14">
                  <c:v>4.1542025597614991</c:v>
                </c:pt>
                <c:pt idx="15">
                  <c:v>5.7771175327973321</c:v>
                </c:pt>
                <c:pt idx="16">
                  <c:v>7.5865534843889177</c:v>
                </c:pt>
                <c:pt idx="17">
                  <c:v>9.3646005977648024</c:v>
                </c:pt>
                <c:pt idx="18">
                  <c:v>10.926767198969319</c:v>
                </c:pt>
                <c:pt idx="19">
                  <c:v>12.479033693857767</c:v>
                </c:pt>
                <c:pt idx="20">
                  <c:v>13.837661981920668</c:v>
                </c:pt>
                <c:pt idx="21">
                  <c:v>15.429114049881566</c:v>
                </c:pt>
                <c:pt idx="22">
                  <c:v>16.527488454047678</c:v>
                </c:pt>
                <c:pt idx="23">
                  <c:v>17.794130136245919</c:v>
                </c:pt>
                <c:pt idx="24">
                  <c:v>19.174637492523704</c:v>
                </c:pt>
                <c:pt idx="25">
                  <c:v>20.520654179032675</c:v>
                </c:pt>
              </c:numCache>
            </c:numRef>
          </c:val>
        </c:ser>
        <c:ser>
          <c:idx val="5"/>
          <c:order val="2"/>
          <c:tx>
            <c:strRef>
              <c:f>'Fig 3.1.3'!$L$6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3.1.3'!$M$6:$AL$6</c:f>
              <c:numCache>
                <c:formatCode>0.0</c:formatCode>
                <c:ptCount val="26"/>
                <c:pt idx="0">
                  <c:v>0</c:v>
                </c:pt>
                <c:pt idx="1">
                  <c:v>-1.5150335949764848</c:v>
                </c:pt>
                <c:pt idx="2">
                  <c:v>-2.9077934082272985</c:v>
                </c:pt>
                <c:pt idx="3">
                  <c:v>-3.3901776395813941</c:v>
                </c:pt>
                <c:pt idx="4">
                  <c:v>-4.2788515297824921</c:v>
                </c:pt>
                <c:pt idx="5">
                  <c:v>-5.1475366914364278</c:v>
                </c:pt>
                <c:pt idx="6">
                  <c:v>-5.3512369604591514</c:v>
                </c:pt>
                <c:pt idx="7">
                  <c:v>-5.1623039639350461</c:v>
                </c:pt>
                <c:pt idx="8">
                  <c:v>-4.7641826073549742</c:v>
                </c:pt>
                <c:pt idx="9">
                  <c:v>-4.3568684231133226</c:v>
                </c:pt>
                <c:pt idx="10">
                  <c:v>-4.1378357103977033</c:v>
                </c:pt>
                <c:pt idx="11">
                  <c:v>-3.8381350767950497</c:v>
                </c:pt>
                <c:pt idx="12">
                  <c:v>-3.3060130215938117</c:v>
                </c:pt>
                <c:pt idx="13">
                  <c:v>-2.7868919025222274</c:v>
                </c:pt>
                <c:pt idx="14">
                  <c:v>-2.2393458590346706</c:v>
                </c:pt>
                <c:pt idx="15">
                  <c:v>-1.5845646710102301</c:v>
                </c:pt>
                <c:pt idx="16">
                  <c:v>-0.90512980040848201</c:v>
                </c:pt>
                <c:pt idx="17">
                  <c:v>-0.14851271505226032</c:v>
                </c:pt>
                <c:pt idx="18">
                  <c:v>0.46423100135687856</c:v>
                </c:pt>
                <c:pt idx="19">
                  <c:v>1.1314948754700744</c:v>
                </c:pt>
                <c:pt idx="20">
                  <c:v>1.6250722514251974</c:v>
                </c:pt>
                <c:pt idx="21">
                  <c:v>2.2129233442187397</c:v>
                </c:pt>
                <c:pt idx="22">
                  <c:v>2.8950759081960133</c:v>
                </c:pt>
                <c:pt idx="23">
                  <c:v>3.6112158531130261</c:v>
                </c:pt>
                <c:pt idx="24">
                  <c:v>4.5228375496566438</c:v>
                </c:pt>
                <c:pt idx="25">
                  <c:v>5.2249857585808206</c:v>
                </c:pt>
              </c:numCache>
            </c:numRef>
          </c:val>
        </c:ser>
        <c:ser>
          <c:idx val="6"/>
          <c:order val="3"/>
          <c:tx>
            <c:strRef>
              <c:f>'Fig 3.1.3'!$L$7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3.1.3'!$M$7:$AL$7</c:f>
              <c:numCache>
                <c:formatCode>0.0</c:formatCode>
                <c:ptCount val="26"/>
                <c:pt idx="0">
                  <c:v>0</c:v>
                </c:pt>
                <c:pt idx="1">
                  <c:v>-0.43538426339166469</c:v>
                </c:pt>
                <c:pt idx="2">
                  <c:v>-2.1513429023987993</c:v>
                </c:pt>
                <c:pt idx="3">
                  <c:v>-2.5794794944982713</c:v>
                </c:pt>
                <c:pt idx="4">
                  <c:v>-3.183504968294903</c:v>
                </c:pt>
                <c:pt idx="5">
                  <c:v>-3.7174663374924419</c:v>
                </c:pt>
                <c:pt idx="6">
                  <c:v>-3.6309754284662192</c:v>
                </c:pt>
                <c:pt idx="7">
                  <c:v>-3.4649593888950476</c:v>
                </c:pt>
                <c:pt idx="8">
                  <c:v>-3.3262195647559127</c:v>
                </c:pt>
                <c:pt idx="9">
                  <c:v>-3.3541305374572694</c:v>
                </c:pt>
                <c:pt idx="10">
                  <c:v>-3.5519778425081023</c:v>
                </c:pt>
                <c:pt idx="11">
                  <c:v>-3.6115786993393848</c:v>
                </c:pt>
                <c:pt idx="12">
                  <c:v>-3.4084947615987913</c:v>
                </c:pt>
                <c:pt idx="13">
                  <c:v>-3.2369608780580457</c:v>
                </c:pt>
                <c:pt idx="14">
                  <c:v>-3.0366416096333122</c:v>
                </c:pt>
                <c:pt idx="15">
                  <c:v>-2.8341806822318611</c:v>
                </c:pt>
                <c:pt idx="16">
                  <c:v>-2.5958610531049633</c:v>
                </c:pt>
                <c:pt idx="17">
                  <c:v>-2.255080357704617</c:v>
                </c:pt>
                <c:pt idx="18">
                  <c:v>-2.0005561271862096</c:v>
                </c:pt>
                <c:pt idx="19">
                  <c:v>-1.731587428230152</c:v>
                </c:pt>
                <c:pt idx="20">
                  <c:v>-1.5001932024396956</c:v>
                </c:pt>
                <c:pt idx="21">
                  <c:v>-1.1970361743438698</c:v>
                </c:pt>
                <c:pt idx="22">
                  <c:v>-0.73267558015018586</c:v>
                </c:pt>
                <c:pt idx="23">
                  <c:v>-0.32691006015271706</c:v>
                </c:pt>
                <c:pt idx="24">
                  <c:v>0.19494904946493624</c:v>
                </c:pt>
                <c:pt idx="25">
                  <c:v>0.47919628865519187</c:v>
                </c:pt>
              </c:numCache>
            </c:numRef>
          </c:val>
        </c:ser>
        <c:ser>
          <c:idx val="7"/>
          <c:order val="4"/>
          <c:tx>
            <c:strRef>
              <c:f>'Fig 3.1.3'!$L$8</c:f>
              <c:strCache>
                <c:ptCount val="1"/>
                <c:pt idx="0">
                  <c:v>Electric vehicles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3.1.3'!$M$8:$AL$8</c:f>
              <c:numCache>
                <c:formatCode>0.0</c:formatCode>
                <c:ptCount val="26"/>
                <c:pt idx="0">
                  <c:v>0</c:v>
                </c:pt>
                <c:pt idx="1">
                  <c:v>8.9194286778185708E-2</c:v>
                </c:pt>
                <c:pt idx="2">
                  <c:v>0.2251406120790525</c:v>
                </c:pt>
                <c:pt idx="3">
                  <c:v>0.42787921421683894</c:v>
                </c:pt>
                <c:pt idx="4">
                  <c:v>0.71587680326355707</c:v>
                </c:pt>
                <c:pt idx="5">
                  <c:v>1.1061315579403834</c:v>
                </c:pt>
                <c:pt idx="6">
                  <c:v>1.613785002980755</c:v>
                </c:pt>
                <c:pt idx="7">
                  <c:v>2.2518243451547386</c:v>
                </c:pt>
                <c:pt idx="8">
                  <c:v>3.0310341790394775</c:v>
                </c:pt>
                <c:pt idx="9">
                  <c:v>3.9601214538090845</c:v>
                </c:pt>
                <c:pt idx="10">
                  <c:v>5.0405719083352052</c:v>
                </c:pt>
                <c:pt idx="11">
                  <c:v>6.2296088175456772</c:v>
                </c:pt>
                <c:pt idx="12">
                  <c:v>7.5234225999851985</c:v>
                </c:pt>
                <c:pt idx="13">
                  <c:v>8.9172588923493876</c:v>
                </c:pt>
                <c:pt idx="14">
                  <c:v>10.406181683026789</c:v>
                </c:pt>
                <c:pt idx="15">
                  <c:v>11.972690498221827</c:v>
                </c:pt>
                <c:pt idx="16">
                  <c:v>13.498229356028338</c:v>
                </c:pt>
                <c:pt idx="17">
                  <c:v>14.965076626544651</c:v>
                </c:pt>
                <c:pt idx="18">
                  <c:v>16.359095169973756</c:v>
                </c:pt>
                <c:pt idx="19">
                  <c:v>17.669585942034285</c:v>
                </c:pt>
                <c:pt idx="20">
                  <c:v>18.888480540688764</c:v>
                </c:pt>
                <c:pt idx="21">
                  <c:v>20.010534771096982</c:v>
                </c:pt>
                <c:pt idx="22">
                  <c:v>21.035402704374405</c:v>
                </c:pt>
                <c:pt idx="23">
                  <c:v>21.969947188069128</c:v>
                </c:pt>
                <c:pt idx="24">
                  <c:v>22.827715321037182</c:v>
                </c:pt>
                <c:pt idx="25">
                  <c:v>23.624783961202571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4233856"/>
        <c:axId val="174232320"/>
      </c:barChart>
      <c:lineChart>
        <c:grouping val="standard"/>
        <c:varyColors val="0"/>
        <c:ser>
          <c:idx val="3"/>
          <c:order val="0"/>
          <c:spPr>
            <a:ln>
              <a:noFill/>
            </a:ln>
          </c:spPr>
          <c:marker>
            <c:symbol val="none"/>
          </c:marker>
          <c:cat>
            <c:numRef>
              <c:f>'Fig 3.1.3'!$M$4:$AL$4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28608"/>
        <c:axId val="174230144"/>
      </c:lineChart>
      <c:lineChart>
        <c:grouping val="standard"/>
        <c:varyColors val="0"/>
        <c:ser>
          <c:idx val="9"/>
          <c:order val="5"/>
          <c:tx>
            <c:strRef>
              <c:f>'Fig 3.1.3'!$L$9</c:f>
              <c:strCache>
                <c:ptCount val="1"/>
                <c:pt idx="0">
                  <c:v>Total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 3.1.3'!$M$9:$AL$9</c:f>
              <c:numCache>
                <c:formatCode>0.0</c:formatCode>
                <c:ptCount val="26"/>
                <c:pt idx="0">
                  <c:v>0</c:v>
                </c:pt>
                <c:pt idx="1">
                  <c:v>-1.9120939069859357</c:v>
                </c:pt>
                <c:pt idx="2">
                  <c:v>-5.1116059512706817</c:v>
                </c:pt>
                <c:pt idx="3">
                  <c:v>-6.3267667153269276</c:v>
                </c:pt>
                <c:pt idx="4">
                  <c:v>-8.3742306604258037</c:v>
                </c:pt>
                <c:pt idx="5">
                  <c:v>-10.297105594193583</c:v>
                </c:pt>
                <c:pt idx="6">
                  <c:v>-10.702662822326126</c:v>
                </c:pt>
                <c:pt idx="7">
                  <c:v>-10.084717372374513</c:v>
                </c:pt>
                <c:pt idx="8">
                  <c:v>-9.2779158282891991</c:v>
                </c:pt>
                <c:pt idx="9">
                  <c:v>-7.2409904770624864</c:v>
                </c:pt>
                <c:pt idx="10">
                  <c:v>-4.9724966060904672</c:v>
                </c:pt>
                <c:pt idx="11">
                  <c:v>-1.8763009382107603</c:v>
                </c:pt>
                <c:pt idx="12">
                  <c:v>1.6610715324369592</c:v>
                </c:pt>
                <c:pt idx="13">
                  <c:v>5.4069383709178052</c:v>
                </c:pt>
                <c:pt idx="14">
                  <c:v>9.2843967741203048</c:v>
                </c:pt>
                <c:pt idx="15">
                  <c:v>13.331062677777068</c:v>
                </c:pt>
                <c:pt idx="16">
                  <c:v>17.583791986903812</c:v>
                </c:pt>
                <c:pt idx="17">
                  <c:v>21.926084151552573</c:v>
                </c:pt>
                <c:pt idx="18">
                  <c:v>25.749537243113743</c:v>
                </c:pt>
                <c:pt idx="19">
                  <c:v>29.548527083131976</c:v>
                </c:pt>
                <c:pt idx="20">
                  <c:v>32.851021571594934</c:v>
                </c:pt>
                <c:pt idx="21">
                  <c:v>36.45553599085342</c:v>
                </c:pt>
                <c:pt idx="22">
                  <c:v>39.72529148646791</c:v>
                </c:pt>
                <c:pt idx="23">
                  <c:v>43.048383117275357</c:v>
                </c:pt>
                <c:pt idx="24">
                  <c:v>46.720139412682464</c:v>
                </c:pt>
                <c:pt idx="25">
                  <c:v>49.84962018747126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33856"/>
        <c:axId val="174232320"/>
      </c:lineChart>
      <c:catAx>
        <c:axId val="17422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230144"/>
        <c:crosses val="autoZero"/>
        <c:auto val="1"/>
        <c:lblAlgn val="ctr"/>
        <c:lblOffset val="100"/>
        <c:tickLblSkip val="5"/>
        <c:noMultiLvlLbl val="0"/>
      </c:catAx>
      <c:valAx>
        <c:axId val="174230144"/>
        <c:scaling>
          <c:orientation val="minMax"/>
          <c:max val="385"/>
          <c:min val="28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4228608"/>
        <c:crosses val="autoZero"/>
        <c:crossBetween val="between"/>
        <c:majorUnit val="10"/>
      </c:valAx>
      <c:valAx>
        <c:axId val="174232320"/>
        <c:scaling>
          <c:orientation val="minMax"/>
          <c:max val="50"/>
          <c:min val="-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">
                <a:solidFill>
                  <a:schemeClr val="bg1"/>
                </a:solidFill>
              </a:defRPr>
            </a:pPr>
            <a:endParaRPr lang="en-US"/>
          </a:p>
        </c:txPr>
        <c:crossAx val="174233856"/>
        <c:crosses val="max"/>
        <c:crossBetween val="between"/>
      </c:valAx>
      <c:catAx>
        <c:axId val="174233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42323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4"/>
        <c:delete val="1"/>
      </c:legendEntry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'PS8'!$R$33</c:f>
              <c:strCache>
                <c:ptCount val="1"/>
                <c:pt idx="0">
                  <c:v>Battery Storage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'PS8'!$S$33:$AR$33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97.184647324183942</c:v>
                </c:pt>
                <c:pt idx="6">
                  <c:v>106.90311201440289</c:v>
                </c:pt>
                <c:pt idx="7">
                  <c:v>116.62157366932864</c:v>
                </c:pt>
                <c:pt idx="8">
                  <c:v>126.3400406580194</c:v>
                </c:pt>
                <c:pt idx="9">
                  <c:v>137.03034788611717</c:v>
                </c:pt>
                <c:pt idx="10">
                  <c:v>148.69250488761651</c:v>
                </c:pt>
                <c:pt idx="11">
                  <c:v>153.55173918690917</c:v>
                </c:pt>
                <c:pt idx="12">
                  <c:v>167.15758993713786</c:v>
                </c:pt>
                <c:pt idx="13">
                  <c:v>172.98866700468525</c:v>
                </c:pt>
                <c:pt idx="14">
                  <c:v>184.65082337765418</c:v>
                </c:pt>
                <c:pt idx="15">
                  <c:v>194.36928662801012</c:v>
                </c:pt>
                <c:pt idx="16">
                  <c:v>204.08775393946098</c:v>
                </c:pt>
                <c:pt idx="17">
                  <c:v>213.80621566934133</c:v>
                </c:pt>
                <c:pt idx="18">
                  <c:v>223.52468067442231</c:v>
                </c:pt>
                <c:pt idx="19">
                  <c:v>242.96160747161321</c:v>
                </c:pt>
                <c:pt idx="20">
                  <c:v>262.39853443655227</c:v>
                </c:pt>
                <c:pt idx="21">
                  <c:v>272.11700133284171</c:v>
                </c:pt>
                <c:pt idx="22">
                  <c:v>301.27239058095483</c:v>
                </c:pt>
                <c:pt idx="23">
                  <c:v>330.4277799003367</c:v>
                </c:pt>
                <c:pt idx="24">
                  <c:v>359.58317217168849</c:v>
                </c:pt>
                <c:pt idx="25">
                  <c:v>388.7385627830605</c:v>
                </c:pt>
              </c:numCache>
            </c:numRef>
          </c:val>
        </c:ser>
        <c:ser>
          <c:idx val="2"/>
          <c:order val="1"/>
          <c:tx>
            <c:strRef>
              <c:f>'PS8'!$R$34</c:f>
              <c:strCache>
                <c:ptCount val="1"/>
                <c:pt idx="0">
                  <c:v>Compressed Air Storage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'PS8'!$S$34:$AR$34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9.5812632007841234</c:v>
                </c:pt>
                <c:pt idx="6">
                  <c:v>40.65188723320864</c:v>
                </c:pt>
                <c:pt idx="7">
                  <c:v>14.125521636782956</c:v>
                </c:pt>
                <c:pt idx="8">
                  <c:v>46.26376213358764</c:v>
                </c:pt>
                <c:pt idx="9">
                  <c:v>46.299713543150517</c:v>
                </c:pt>
                <c:pt idx="10">
                  <c:v>28.822575205349104</c:v>
                </c:pt>
                <c:pt idx="11">
                  <c:v>44.807023499982193</c:v>
                </c:pt>
                <c:pt idx="12">
                  <c:v>109.35436819001156</c:v>
                </c:pt>
                <c:pt idx="13">
                  <c:v>56.524815918704427</c:v>
                </c:pt>
                <c:pt idx="14">
                  <c:v>94.176789655857704</c:v>
                </c:pt>
                <c:pt idx="15">
                  <c:v>76.207657760003173</c:v>
                </c:pt>
                <c:pt idx="16">
                  <c:v>97.505082140005939</c:v>
                </c:pt>
                <c:pt idx="17">
                  <c:v>115.66900501537955</c:v>
                </c:pt>
                <c:pt idx="18">
                  <c:v>151.6150524615021</c:v>
                </c:pt>
                <c:pt idx="19">
                  <c:v>170.13640875142855</c:v>
                </c:pt>
                <c:pt idx="20">
                  <c:v>178.43345663626172</c:v>
                </c:pt>
                <c:pt idx="21">
                  <c:v>181.99618880556133</c:v>
                </c:pt>
                <c:pt idx="22">
                  <c:v>231.99379845099256</c:v>
                </c:pt>
                <c:pt idx="23">
                  <c:v>292.16929283396138</c:v>
                </c:pt>
                <c:pt idx="24">
                  <c:v>365.25366071890375</c:v>
                </c:pt>
                <c:pt idx="25">
                  <c:v>554.04149061484202</c:v>
                </c:pt>
              </c:numCache>
            </c:numRef>
          </c:val>
        </c:ser>
        <c:ser>
          <c:idx val="3"/>
          <c:order val="2"/>
          <c:tx>
            <c:strRef>
              <c:f>'PS8'!$R$35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'PS8'!$S$35:$AR$35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2666.7464312558186</c:v>
                </c:pt>
                <c:pt idx="2">
                  <c:v>2666.7464311028439</c:v>
                </c:pt>
                <c:pt idx="3">
                  <c:v>2666.7464317267186</c:v>
                </c:pt>
                <c:pt idx="4">
                  <c:v>2666.7464303673928</c:v>
                </c:pt>
                <c:pt idx="5">
                  <c:v>2666.7464301414047</c:v>
                </c:pt>
                <c:pt idx="6">
                  <c:v>2666.7464315215389</c:v>
                </c:pt>
                <c:pt idx="7">
                  <c:v>2666.7464318811958</c:v>
                </c:pt>
                <c:pt idx="8">
                  <c:v>2666.7464336451335</c:v>
                </c:pt>
                <c:pt idx="9">
                  <c:v>2666.7464321718307</c:v>
                </c:pt>
                <c:pt idx="10">
                  <c:v>2666.7464315484035</c:v>
                </c:pt>
                <c:pt idx="11">
                  <c:v>2666.7464329207128</c:v>
                </c:pt>
                <c:pt idx="12">
                  <c:v>3261.51640874349</c:v>
                </c:pt>
                <c:pt idx="13">
                  <c:v>3261.5164083686795</c:v>
                </c:pt>
                <c:pt idx="14">
                  <c:v>3261.5164096710005</c:v>
                </c:pt>
                <c:pt idx="15">
                  <c:v>3261.5164094619095</c:v>
                </c:pt>
                <c:pt idx="16">
                  <c:v>3261.5164083420459</c:v>
                </c:pt>
                <c:pt idx="17">
                  <c:v>3261.5164088628408</c:v>
                </c:pt>
                <c:pt idx="18">
                  <c:v>3261.5164087130379</c:v>
                </c:pt>
                <c:pt idx="19">
                  <c:v>3261.5164110599649</c:v>
                </c:pt>
                <c:pt idx="20">
                  <c:v>3261.5164121446096</c:v>
                </c:pt>
                <c:pt idx="21">
                  <c:v>3261.5164122098713</c:v>
                </c:pt>
                <c:pt idx="22">
                  <c:v>3261.5164115309881</c:v>
                </c:pt>
                <c:pt idx="23">
                  <c:v>3261.5164095287496</c:v>
                </c:pt>
                <c:pt idx="24">
                  <c:v>3261.5164106565157</c:v>
                </c:pt>
                <c:pt idx="25">
                  <c:v>3261.5164099630497</c:v>
                </c:pt>
              </c:numCache>
            </c:numRef>
          </c:val>
        </c:ser>
        <c:ser>
          <c:idx val="4"/>
          <c:order val="3"/>
          <c:tx>
            <c:strRef>
              <c:f>'PS8'!$R$36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'PS8'!$S$36:$AR$36</c:f>
              <c:numCache>
                <c:formatCode>_-* #,##0_-;\-* #,##0_-;_-* "-"??_-;_-@_-</c:formatCode>
                <c:ptCount val="26"/>
                <c:pt idx="0">
                  <c:v>14145.841599999821</c:v>
                </c:pt>
                <c:pt idx="1">
                  <c:v>14065.591759760064</c:v>
                </c:pt>
                <c:pt idx="2">
                  <c:v>15239.41504293696</c:v>
                </c:pt>
                <c:pt idx="3">
                  <c:v>15181.133452571272</c:v>
                </c:pt>
                <c:pt idx="4">
                  <c:v>17241.582000049424</c:v>
                </c:pt>
                <c:pt idx="5">
                  <c:v>16264.247591634849</c:v>
                </c:pt>
                <c:pt idx="6">
                  <c:v>16847.36356684073</c:v>
                </c:pt>
                <c:pt idx="7">
                  <c:v>16410.617437646986</c:v>
                </c:pt>
                <c:pt idx="8">
                  <c:v>16399.060750030178</c:v>
                </c:pt>
                <c:pt idx="9">
                  <c:v>16312.120970866516</c:v>
                </c:pt>
                <c:pt idx="10">
                  <c:v>15017.57428667298</c:v>
                </c:pt>
                <c:pt idx="11">
                  <c:v>12466.463117406651</c:v>
                </c:pt>
                <c:pt idx="12">
                  <c:v>3792.7035618711616</c:v>
                </c:pt>
                <c:pt idx="13">
                  <c:v>2879.21630063455</c:v>
                </c:pt>
                <c:pt idx="14">
                  <c:v>2594.4546913353797</c:v>
                </c:pt>
                <c:pt idx="15">
                  <c:v>1950.7354813927154</c:v>
                </c:pt>
                <c:pt idx="16">
                  <c:v>2292.4358491643443</c:v>
                </c:pt>
                <c:pt idx="17">
                  <c:v>2300.6349855382396</c:v>
                </c:pt>
                <c:pt idx="18">
                  <c:v>3180.3281776435097</c:v>
                </c:pt>
                <c:pt idx="19">
                  <c:v>1501.3102642880858</c:v>
                </c:pt>
                <c:pt idx="20">
                  <c:v>1421.7859014966273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5"/>
          <c:order val="4"/>
          <c:tx>
            <c:strRef>
              <c:f>'PS8'!$R$37</c:f>
              <c:strCache>
                <c:ptCount val="1"/>
                <c:pt idx="0">
                  <c:v>Biomass CHP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'PS8'!$S$37:$AR$37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14.753670660522332</c:v>
                </c:pt>
                <c:pt idx="2">
                  <c:v>14.753670660522332</c:v>
                </c:pt>
                <c:pt idx="3">
                  <c:v>14.753670660522332</c:v>
                </c:pt>
                <c:pt idx="4">
                  <c:v>14.753670660522332</c:v>
                </c:pt>
                <c:pt idx="5">
                  <c:v>14.753670660522332</c:v>
                </c:pt>
                <c:pt idx="6">
                  <c:v>14.753670660522332</c:v>
                </c:pt>
                <c:pt idx="7">
                  <c:v>14.753670660522332</c:v>
                </c:pt>
                <c:pt idx="8">
                  <c:v>14.753670660522332</c:v>
                </c:pt>
                <c:pt idx="9">
                  <c:v>14.753670660522332</c:v>
                </c:pt>
                <c:pt idx="10">
                  <c:v>14.753670660522332</c:v>
                </c:pt>
                <c:pt idx="11">
                  <c:v>14.753670660522332</c:v>
                </c:pt>
                <c:pt idx="12">
                  <c:v>14.753670660522332</c:v>
                </c:pt>
                <c:pt idx="13">
                  <c:v>14.753670660522332</c:v>
                </c:pt>
                <c:pt idx="14">
                  <c:v>14.753670660522332</c:v>
                </c:pt>
                <c:pt idx="15">
                  <c:v>14.753670660522332</c:v>
                </c:pt>
                <c:pt idx="16">
                  <c:v>14.753670660522332</c:v>
                </c:pt>
                <c:pt idx="17">
                  <c:v>14.753670660522332</c:v>
                </c:pt>
                <c:pt idx="18">
                  <c:v>14.753670660522332</c:v>
                </c:pt>
                <c:pt idx="19">
                  <c:v>14.753670660522332</c:v>
                </c:pt>
                <c:pt idx="20">
                  <c:v>14.753670660522332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5"/>
          <c:tx>
            <c:strRef>
              <c:f>'PS8'!$R$38</c:f>
              <c:strCache>
                <c:ptCount val="1"/>
                <c:pt idx="0">
                  <c:v>CCS - Biomass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'PS8'!$S$38:$AR$38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7"/>
          <c:order val="6"/>
          <c:tx>
            <c:strRef>
              <c:f>'PS8'!$R$39</c:f>
              <c:strCache>
                <c:ptCount val="1"/>
                <c:pt idx="0">
                  <c:v>CCS - Gas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'PS8'!$S$39:$AR$39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8"/>
          <c:order val="7"/>
          <c:tx>
            <c:strRef>
              <c:f>'PS8'!$R$40</c:f>
              <c:strCache>
                <c:ptCount val="1"/>
                <c:pt idx="0">
                  <c:v>Gas CHP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'PS8'!$S$40:$AR$40</c:f>
              <c:numCache>
                <c:formatCode>_-* #,##0_-;\-* #,##0_-;_-* "-"??_-;_-@_-</c:formatCode>
                <c:ptCount val="26"/>
                <c:pt idx="0">
                  <c:v>10175.155421706233</c:v>
                </c:pt>
                <c:pt idx="1">
                  <c:v>9728.379784018678</c:v>
                </c:pt>
                <c:pt idx="2">
                  <c:v>9949.1317840186493</c:v>
                </c:pt>
                <c:pt idx="3">
                  <c:v>9949.1317840186493</c:v>
                </c:pt>
                <c:pt idx="4">
                  <c:v>9949.1317840186493</c:v>
                </c:pt>
                <c:pt idx="5">
                  <c:v>10161.978184018642</c:v>
                </c:pt>
                <c:pt idx="6">
                  <c:v>10161.978184018642</c:v>
                </c:pt>
                <c:pt idx="7">
                  <c:v>10161.978184018642</c:v>
                </c:pt>
                <c:pt idx="8">
                  <c:v>10161.978184018642</c:v>
                </c:pt>
                <c:pt idx="9">
                  <c:v>10161.978184018642</c:v>
                </c:pt>
                <c:pt idx="10">
                  <c:v>10161.978184018642</c:v>
                </c:pt>
                <c:pt idx="11">
                  <c:v>9262.6912348238675</c:v>
                </c:pt>
                <c:pt idx="12">
                  <c:v>9262.6912348238675</c:v>
                </c:pt>
                <c:pt idx="13">
                  <c:v>9262.6912348238675</c:v>
                </c:pt>
                <c:pt idx="14">
                  <c:v>8332.3792348238821</c:v>
                </c:pt>
                <c:pt idx="15">
                  <c:v>8332.3792348238821</c:v>
                </c:pt>
                <c:pt idx="16">
                  <c:v>8332.3792348238821</c:v>
                </c:pt>
                <c:pt idx="17">
                  <c:v>1394.8915383910371</c:v>
                </c:pt>
                <c:pt idx="18">
                  <c:v>1394.8915383910371</c:v>
                </c:pt>
                <c:pt idx="19">
                  <c:v>1394.8915383910371</c:v>
                </c:pt>
                <c:pt idx="20">
                  <c:v>1394.8915383910371</c:v>
                </c:pt>
                <c:pt idx="21">
                  <c:v>446.75999999999931</c:v>
                </c:pt>
                <c:pt idx="22">
                  <c:v>446.75999999999931</c:v>
                </c:pt>
                <c:pt idx="23">
                  <c:v>446.75999999999931</c:v>
                </c:pt>
                <c:pt idx="24">
                  <c:v>446.75999999999931</c:v>
                </c:pt>
                <c:pt idx="25">
                  <c:v>446.75999999999931</c:v>
                </c:pt>
              </c:numCache>
            </c:numRef>
          </c:val>
        </c:ser>
        <c:ser>
          <c:idx val="9"/>
          <c:order val="8"/>
          <c:tx>
            <c:strRef>
              <c:f>'PS8'!$R$41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'PS8'!$S$41:$AR$41</c:f>
              <c:numCache>
                <c:formatCode>_-* #,##0_-;\-* #,##0_-;_-* "-"??_-;_-@_-</c:formatCode>
                <c:ptCount val="26"/>
                <c:pt idx="0">
                  <c:v>88135.268552872221</c:v>
                </c:pt>
                <c:pt idx="1">
                  <c:v>106675.64569485218</c:v>
                </c:pt>
                <c:pt idx="2">
                  <c:v>93825.99878716802</c:v>
                </c:pt>
                <c:pt idx="3">
                  <c:v>87217.412358107948</c:v>
                </c:pt>
                <c:pt idx="4">
                  <c:v>71407.4677692361</c:v>
                </c:pt>
                <c:pt idx="5">
                  <c:v>52216.027879594607</c:v>
                </c:pt>
                <c:pt idx="6">
                  <c:v>37117.485873735546</c:v>
                </c:pt>
                <c:pt idx="7">
                  <c:v>30105.917802090949</c:v>
                </c:pt>
                <c:pt idx="8">
                  <c:v>38083.191622150298</c:v>
                </c:pt>
                <c:pt idx="9">
                  <c:v>41470.50701983647</c:v>
                </c:pt>
                <c:pt idx="10">
                  <c:v>30957.064639306474</c:v>
                </c:pt>
                <c:pt idx="11">
                  <c:v>19623.387109996977</c:v>
                </c:pt>
                <c:pt idx="12">
                  <c:v>18244.653772004604</c:v>
                </c:pt>
                <c:pt idx="13">
                  <c:v>16431.684367322567</c:v>
                </c:pt>
                <c:pt idx="14">
                  <c:v>13679.076891180823</c:v>
                </c:pt>
                <c:pt idx="15">
                  <c:v>11179.851233760748</c:v>
                </c:pt>
                <c:pt idx="16">
                  <c:v>12663.168436298341</c:v>
                </c:pt>
                <c:pt idx="17">
                  <c:v>12128.514773825309</c:v>
                </c:pt>
                <c:pt idx="18">
                  <c:v>15593.817438230733</c:v>
                </c:pt>
                <c:pt idx="19">
                  <c:v>19698.652913987302</c:v>
                </c:pt>
                <c:pt idx="20">
                  <c:v>14249.157721279134</c:v>
                </c:pt>
                <c:pt idx="21">
                  <c:v>11699.999348756633</c:v>
                </c:pt>
                <c:pt idx="22">
                  <c:v>11890.111632243939</c:v>
                </c:pt>
                <c:pt idx="23">
                  <c:v>8899.945607940379</c:v>
                </c:pt>
                <c:pt idx="24">
                  <c:v>9093.8686237448255</c:v>
                </c:pt>
                <c:pt idx="25">
                  <c:v>9073.6706414246328</c:v>
                </c:pt>
              </c:numCache>
            </c:numRef>
          </c:val>
        </c:ser>
        <c:ser>
          <c:idx val="10"/>
          <c:order val="9"/>
          <c:tx>
            <c:strRef>
              <c:f>'PS8'!$R$42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'PS8'!$S$42:$AR$42</c:f>
              <c:numCache>
                <c:formatCode>_-* #,##0_-;\-* #,##0_-;_-* "-"??_-;_-@_-</c:formatCode>
                <c:ptCount val="26"/>
                <c:pt idx="0">
                  <c:v>64.685755222196974</c:v>
                </c:pt>
                <c:pt idx="1">
                  <c:v>2.7509709733991992</c:v>
                </c:pt>
                <c:pt idx="2">
                  <c:v>1.5940036457436693</c:v>
                </c:pt>
                <c:pt idx="3">
                  <c:v>1.3318841549834919</c:v>
                </c:pt>
                <c:pt idx="4">
                  <c:v>0.15707741066983844</c:v>
                </c:pt>
                <c:pt idx="5">
                  <c:v>0.5591294717777493</c:v>
                </c:pt>
                <c:pt idx="6">
                  <c:v>2.5138615638947019</c:v>
                </c:pt>
                <c:pt idx="7">
                  <c:v>1.7805231401762862</c:v>
                </c:pt>
                <c:pt idx="8">
                  <c:v>1.3882356100425584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1.8342128696962319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1"/>
          <c:order val="10"/>
          <c:tx>
            <c:strRef>
              <c:f>'PS8'!$R$43</c:f>
              <c:strCache>
                <c:ptCount val="1"/>
                <c:pt idx="0">
                  <c:v>Other (Gas Oil / Gas Engines)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'PS8'!$S$43:$AR$43</c:f>
              <c:numCache>
                <c:formatCode>_-* #,##0_-;\-* #,##0_-;_-* "-"??_-;_-@_-</c:formatCode>
                <c:ptCount val="26"/>
                <c:pt idx="0">
                  <c:v>4.3415442461143412</c:v>
                </c:pt>
                <c:pt idx="1">
                  <c:v>138.06746878777898</c:v>
                </c:pt>
                <c:pt idx="2">
                  <c:v>8.7394470248600147</c:v>
                </c:pt>
                <c:pt idx="3">
                  <c:v>12.38718416494331</c:v>
                </c:pt>
                <c:pt idx="4">
                  <c:v>0.64215892229186866</c:v>
                </c:pt>
                <c:pt idx="5">
                  <c:v>4.792611904325998</c:v>
                </c:pt>
                <c:pt idx="6">
                  <c:v>0.9992317042177945</c:v>
                </c:pt>
                <c:pt idx="7">
                  <c:v>0.78040339169488337</c:v>
                </c:pt>
                <c:pt idx="8">
                  <c:v>0.6781159496725172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0.13500000000000001</c:v>
                </c:pt>
                <c:pt idx="19">
                  <c:v>1.2690000000000001</c:v>
                </c:pt>
                <c:pt idx="20">
                  <c:v>0.44550000000000001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2"/>
          <c:order val="11"/>
          <c:tx>
            <c:strRef>
              <c:f>'PS8'!$R$44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'PS8'!$S$44:$AR$44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31369.710200516722</c:v>
                </c:pt>
                <c:pt idx="2">
                  <c:v>31501.411574255719</c:v>
                </c:pt>
                <c:pt idx="3">
                  <c:v>18780.120341795569</c:v>
                </c:pt>
                <c:pt idx="4">
                  <c:v>10137.456143031497</c:v>
                </c:pt>
                <c:pt idx="5">
                  <c:v>7393.3330106317635</c:v>
                </c:pt>
                <c:pt idx="6">
                  <c:v>4873.2693310418781</c:v>
                </c:pt>
                <c:pt idx="7">
                  <c:v>4913.4232087356004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'PS8'!$R$45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'PS8'!$S$45:$AR$45</c:f>
              <c:numCache>
                <c:formatCode>_-* #,##0_-;\-* #,##0_-;_-* "-"??_-;_-@_-</c:formatCode>
                <c:ptCount val="26"/>
                <c:pt idx="0">
                  <c:v>3394.3235999999206</c:v>
                </c:pt>
                <c:pt idx="1">
                  <c:v>3394.3235999999206</c:v>
                </c:pt>
                <c:pt idx="2">
                  <c:v>3394.3235999999206</c:v>
                </c:pt>
                <c:pt idx="3">
                  <c:v>3394.3235999999206</c:v>
                </c:pt>
                <c:pt idx="4">
                  <c:v>3394.3235999999206</c:v>
                </c:pt>
                <c:pt idx="5">
                  <c:v>3394.3235999999206</c:v>
                </c:pt>
                <c:pt idx="6">
                  <c:v>3394.3235999999206</c:v>
                </c:pt>
                <c:pt idx="7">
                  <c:v>3394.3235999999206</c:v>
                </c:pt>
                <c:pt idx="8">
                  <c:v>3394.3235999999206</c:v>
                </c:pt>
                <c:pt idx="9">
                  <c:v>3394.3235999999206</c:v>
                </c:pt>
                <c:pt idx="10">
                  <c:v>3394.3235999999206</c:v>
                </c:pt>
                <c:pt idx="11">
                  <c:v>3394.3235999999206</c:v>
                </c:pt>
                <c:pt idx="12">
                  <c:v>3394.3235999999206</c:v>
                </c:pt>
                <c:pt idx="13">
                  <c:v>3394.3235999999206</c:v>
                </c:pt>
                <c:pt idx="14">
                  <c:v>3394.3235999999206</c:v>
                </c:pt>
                <c:pt idx="15">
                  <c:v>3394.3235999999206</c:v>
                </c:pt>
                <c:pt idx="16">
                  <c:v>3394.3235999999206</c:v>
                </c:pt>
                <c:pt idx="17">
                  <c:v>3394.3235999999206</c:v>
                </c:pt>
                <c:pt idx="18">
                  <c:v>3394.3235999999206</c:v>
                </c:pt>
                <c:pt idx="19">
                  <c:v>3394.3235999999206</c:v>
                </c:pt>
                <c:pt idx="20">
                  <c:v>3394.3235999999206</c:v>
                </c:pt>
                <c:pt idx="21">
                  <c:v>3394.3235999999206</c:v>
                </c:pt>
                <c:pt idx="22">
                  <c:v>3394.3235999999206</c:v>
                </c:pt>
                <c:pt idx="23">
                  <c:v>3394.3235999999206</c:v>
                </c:pt>
                <c:pt idx="24">
                  <c:v>3394.3235999999206</c:v>
                </c:pt>
                <c:pt idx="25">
                  <c:v>3394.3235999999206</c:v>
                </c:pt>
              </c:numCache>
            </c:numRef>
          </c:val>
        </c:ser>
        <c:ser>
          <c:idx val="14"/>
          <c:order val="13"/>
          <c:tx>
            <c:strRef>
              <c:f>'PS8'!$R$46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'PS8'!$S$46:$AR$46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26018.93034659094</c:v>
                </c:pt>
                <c:pt idx="2">
                  <c:v>26719.183138483648</c:v>
                </c:pt>
                <c:pt idx="3">
                  <c:v>31669.056014143564</c:v>
                </c:pt>
                <c:pt idx="4">
                  <c:v>49924.137319371992</c:v>
                </c:pt>
                <c:pt idx="5">
                  <c:v>65553.684034279169</c:v>
                </c:pt>
                <c:pt idx="6">
                  <c:v>81120.830835813351</c:v>
                </c:pt>
                <c:pt idx="7">
                  <c:v>84350.174610972754</c:v>
                </c:pt>
                <c:pt idx="8">
                  <c:v>79814.763134235545</c:v>
                </c:pt>
                <c:pt idx="9">
                  <c:v>78453.858615567791</c:v>
                </c:pt>
                <c:pt idx="10">
                  <c:v>82865.819701662826</c:v>
                </c:pt>
                <c:pt idx="11">
                  <c:v>94680.666039818694</c:v>
                </c:pt>
                <c:pt idx="12">
                  <c:v>94257.693197385117</c:v>
                </c:pt>
                <c:pt idx="13">
                  <c:v>91161.063026998367</c:v>
                </c:pt>
                <c:pt idx="14">
                  <c:v>94252.728373738064</c:v>
                </c:pt>
                <c:pt idx="15">
                  <c:v>90476.992111890751</c:v>
                </c:pt>
                <c:pt idx="16">
                  <c:v>85773.978002030562</c:v>
                </c:pt>
                <c:pt idx="17">
                  <c:v>85580.280315962154</c:v>
                </c:pt>
                <c:pt idx="18">
                  <c:v>77809.085452405212</c:v>
                </c:pt>
                <c:pt idx="19">
                  <c:v>66669.927153528552</c:v>
                </c:pt>
                <c:pt idx="20">
                  <c:v>66477.687388025544</c:v>
                </c:pt>
                <c:pt idx="21">
                  <c:v>66477.687388025544</c:v>
                </c:pt>
                <c:pt idx="22">
                  <c:v>66477.687388025544</c:v>
                </c:pt>
                <c:pt idx="23">
                  <c:v>66477.687388025544</c:v>
                </c:pt>
                <c:pt idx="24">
                  <c:v>66477.687388025544</c:v>
                </c:pt>
                <c:pt idx="25">
                  <c:v>66477.687388025544</c:v>
                </c:pt>
              </c:numCache>
            </c:numRef>
          </c:val>
        </c:ser>
        <c:ser>
          <c:idx val="15"/>
          <c:order val="14"/>
          <c:tx>
            <c:strRef>
              <c:f>'PS8'!$R$47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'PS8'!$S$47:$AR$47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19.271999999999203</c:v>
                </c:pt>
                <c:pt idx="6">
                  <c:v>19.271999999999203</c:v>
                </c:pt>
                <c:pt idx="7">
                  <c:v>19.271999999999203</c:v>
                </c:pt>
                <c:pt idx="8">
                  <c:v>38.543999999998405</c:v>
                </c:pt>
                <c:pt idx="9">
                  <c:v>703.42799999998738</c:v>
                </c:pt>
                <c:pt idx="10">
                  <c:v>901.92959999998459</c:v>
                </c:pt>
                <c:pt idx="11">
                  <c:v>1009.8527999999908</c:v>
                </c:pt>
                <c:pt idx="12">
                  <c:v>1009.8527999999908</c:v>
                </c:pt>
                <c:pt idx="13">
                  <c:v>1009.8527999999908</c:v>
                </c:pt>
                <c:pt idx="14">
                  <c:v>1009.8527999999908</c:v>
                </c:pt>
                <c:pt idx="15">
                  <c:v>1009.8527999999908</c:v>
                </c:pt>
                <c:pt idx="16">
                  <c:v>1009.8527999999908</c:v>
                </c:pt>
                <c:pt idx="17">
                  <c:v>1009.8527999999908</c:v>
                </c:pt>
                <c:pt idx="18">
                  <c:v>1009.8527999999908</c:v>
                </c:pt>
                <c:pt idx="19">
                  <c:v>1009.8527999999908</c:v>
                </c:pt>
                <c:pt idx="20">
                  <c:v>1009.8527999999908</c:v>
                </c:pt>
                <c:pt idx="21">
                  <c:v>1009.8527999999908</c:v>
                </c:pt>
                <c:pt idx="22">
                  <c:v>1009.8527999999908</c:v>
                </c:pt>
                <c:pt idx="23">
                  <c:v>1009.8527999999908</c:v>
                </c:pt>
                <c:pt idx="24">
                  <c:v>1009.8527999999908</c:v>
                </c:pt>
                <c:pt idx="25">
                  <c:v>1009.8527999999908</c:v>
                </c:pt>
              </c:numCache>
            </c:numRef>
          </c:val>
        </c:ser>
        <c:ser>
          <c:idx val="16"/>
          <c:order val="15"/>
          <c:tx>
            <c:strRef>
              <c:f>'PS8'!$R$48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'PS8'!$S$48:$AR$48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57219.721020363722</c:v>
                </c:pt>
                <c:pt idx="4">
                  <c:v>56943.168983553143</c:v>
                </c:pt>
                <c:pt idx="5">
                  <c:v>55261.519828927085</c:v>
                </c:pt>
                <c:pt idx="6">
                  <c:v>51201.475853978503</c:v>
                </c:pt>
                <c:pt idx="7">
                  <c:v>49096.887746200911</c:v>
                </c:pt>
                <c:pt idx="8">
                  <c:v>37552.070928362366</c:v>
                </c:pt>
                <c:pt idx="9">
                  <c:v>26106.236360880041</c:v>
                </c:pt>
                <c:pt idx="10">
                  <c:v>23775.396627353563</c:v>
                </c:pt>
                <c:pt idx="11">
                  <c:v>19529.333316166922</c:v>
                </c:pt>
                <c:pt idx="12">
                  <c:v>27099.268249450848</c:v>
                </c:pt>
                <c:pt idx="13">
                  <c:v>32120.997180567436</c:v>
                </c:pt>
                <c:pt idx="14">
                  <c:v>29710.903867367197</c:v>
                </c:pt>
                <c:pt idx="15">
                  <c:v>35304.501051859246</c:v>
                </c:pt>
                <c:pt idx="16">
                  <c:v>36925.860793975196</c:v>
                </c:pt>
                <c:pt idx="17">
                  <c:v>43488.638615172065</c:v>
                </c:pt>
                <c:pt idx="18">
                  <c:v>49108.212435871843</c:v>
                </c:pt>
                <c:pt idx="19">
                  <c:v>59008.527141177445</c:v>
                </c:pt>
                <c:pt idx="20">
                  <c:v>68529.293967376114</c:v>
                </c:pt>
                <c:pt idx="21">
                  <c:v>74566.610124238592</c:v>
                </c:pt>
                <c:pt idx="22">
                  <c:v>74155.139106488088</c:v>
                </c:pt>
                <c:pt idx="23">
                  <c:v>81860.340728308263</c:v>
                </c:pt>
                <c:pt idx="24">
                  <c:v>82474.807782661257</c:v>
                </c:pt>
                <c:pt idx="25">
                  <c:v>83008.135589937796</c:v>
                </c:pt>
              </c:numCache>
            </c:numRef>
          </c:val>
        </c:ser>
        <c:ser>
          <c:idx val="17"/>
          <c:order val="16"/>
          <c:tx>
            <c:strRef>
              <c:f>'PS8'!$R$49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'PS8'!$S$49:$AR$49</c:f>
              <c:numCache>
                <c:formatCode>_-* #,##0_-;\-* #,##0_-;_-* "-"??_-;_-@_-</c:formatCode>
                <c:ptCount val="26"/>
                <c:pt idx="0">
                  <c:v>14911.428959999976</c:v>
                </c:pt>
                <c:pt idx="1">
                  <c:v>14998.764106614442</c:v>
                </c:pt>
                <c:pt idx="2">
                  <c:v>17289.566374361035</c:v>
                </c:pt>
                <c:pt idx="3">
                  <c:v>22324.779907642769</c:v>
                </c:pt>
                <c:pt idx="4">
                  <c:v>22598.793703790412</c:v>
                </c:pt>
                <c:pt idx="5">
                  <c:v>28102.227581350649</c:v>
                </c:pt>
                <c:pt idx="6">
                  <c:v>31691.4158277196</c:v>
                </c:pt>
                <c:pt idx="7">
                  <c:v>34950.872054519794</c:v>
                </c:pt>
                <c:pt idx="8">
                  <c:v>42139.75012515852</c:v>
                </c:pt>
                <c:pt idx="9">
                  <c:v>46931.166031743895</c:v>
                </c:pt>
                <c:pt idx="10">
                  <c:v>55725.451283185568</c:v>
                </c:pt>
                <c:pt idx="11">
                  <c:v>62770.334390338219</c:v>
                </c:pt>
                <c:pt idx="12">
                  <c:v>65397.659738636357</c:v>
                </c:pt>
                <c:pt idx="13">
                  <c:v>67084.478527879895</c:v>
                </c:pt>
                <c:pt idx="14">
                  <c:v>71179.486920782918</c:v>
                </c:pt>
                <c:pt idx="15">
                  <c:v>72014.238707438708</c:v>
                </c:pt>
                <c:pt idx="16">
                  <c:v>73390.339125123763</c:v>
                </c:pt>
                <c:pt idx="17">
                  <c:v>74609.445267270523</c:v>
                </c:pt>
                <c:pt idx="18">
                  <c:v>72620.463506731525</c:v>
                </c:pt>
                <c:pt idx="19">
                  <c:v>74989.217717519758</c:v>
                </c:pt>
                <c:pt idx="20">
                  <c:v>69395.661982823687</c:v>
                </c:pt>
                <c:pt idx="21">
                  <c:v>67453.781232797308</c:v>
                </c:pt>
                <c:pt idx="22">
                  <c:v>67260.385886910983</c:v>
                </c:pt>
                <c:pt idx="23">
                  <c:v>64848.856453319189</c:v>
                </c:pt>
                <c:pt idx="24">
                  <c:v>63164.846709797246</c:v>
                </c:pt>
                <c:pt idx="25">
                  <c:v>61111.655928524619</c:v>
                </c:pt>
              </c:numCache>
            </c:numRef>
          </c:val>
        </c:ser>
        <c:ser>
          <c:idx val="18"/>
          <c:order val="17"/>
          <c:tx>
            <c:strRef>
              <c:f>'PS8'!$R$50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'PS8'!$S$50:$AR$50</c:f>
              <c:numCache>
                <c:formatCode>_-* #,##0_-;\-* #,##0_-;_-* "-"??_-;_-@_-</c:formatCode>
                <c:ptCount val="26"/>
                <c:pt idx="0">
                  <c:v>10487.882111999994</c:v>
                </c:pt>
                <c:pt idx="1">
                  <c:v>13713.494892500254</c:v>
                </c:pt>
                <c:pt idx="2">
                  <c:v>15408.556017103325</c:v>
                </c:pt>
                <c:pt idx="3">
                  <c:v>17485.171083815902</c:v>
                </c:pt>
                <c:pt idx="4">
                  <c:v>17798.069487060911</c:v>
                </c:pt>
                <c:pt idx="5">
                  <c:v>17924.235205252826</c:v>
                </c:pt>
                <c:pt idx="6">
                  <c:v>18085.509282705145</c:v>
                </c:pt>
                <c:pt idx="7">
                  <c:v>18235.106959878845</c:v>
                </c:pt>
                <c:pt idx="8">
                  <c:v>19825.808653820459</c:v>
                </c:pt>
                <c:pt idx="9">
                  <c:v>20980.015763916155</c:v>
                </c:pt>
                <c:pt idx="10">
                  <c:v>20029.807138815595</c:v>
                </c:pt>
                <c:pt idx="11">
                  <c:v>17417.059297247128</c:v>
                </c:pt>
                <c:pt idx="12">
                  <c:v>15057.340002866502</c:v>
                </c:pt>
                <c:pt idx="13">
                  <c:v>13780.374675458086</c:v>
                </c:pt>
                <c:pt idx="14">
                  <c:v>12157.910648096604</c:v>
                </c:pt>
                <c:pt idx="15">
                  <c:v>8160.7742049877215</c:v>
                </c:pt>
                <c:pt idx="16">
                  <c:v>9269.0700735684022</c:v>
                </c:pt>
                <c:pt idx="17">
                  <c:v>8384.5173816747483</c:v>
                </c:pt>
                <c:pt idx="18">
                  <c:v>11131.776290281021</c:v>
                </c:pt>
                <c:pt idx="19">
                  <c:v>13041.923334046904</c:v>
                </c:pt>
                <c:pt idx="20">
                  <c:v>11254.601833065963</c:v>
                </c:pt>
                <c:pt idx="21">
                  <c:v>10692.160205693979</c:v>
                </c:pt>
                <c:pt idx="22">
                  <c:v>10757.761283339776</c:v>
                </c:pt>
                <c:pt idx="23">
                  <c:v>8729.9242375074609</c:v>
                </c:pt>
                <c:pt idx="24">
                  <c:v>9079.3041552458035</c:v>
                </c:pt>
                <c:pt idx="25">
                  <c:v>9695.4218914746725</c:v>
                </c:pt>
              </c:numCache>
            </c:numRef>
          </c:val>
        </c:ser>
        <c:ser>
          <c:idx val="19"/>
          <c:order val="18"/>
          <c:tx>
            <c:strRef>
              <c:f>'PS8'!$R$51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'PS8'!$S$32:$AR$32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'PS8'!$S$51:$AR$51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44.151360000001233</c:v>
                </c:pt>
                <c:pt idx="8">
                  <c:v>44.151360000001233</c:v>
                </c:pt>
                <c:pt idx="9">
                  <c:v>114.39215999999728</c:v>
                </c:pt>
                <c:pt idx="10">
                  <c:v>114.39215999999728</c:v>
                </c:pt>
                <c:pt idx="11">
                  <c:v>114.39215999999728</c:v>
                </c:pt>
                <c:pt idx="12">
                  <c:v>114.39215999999728</c:v>
                </c:pt>
                <c:pt idx="13">
                  <c:v>114.39215999999728</c:v>
                </c:pt>
                <c:pt idx="14">
                  <c:v>114.39215999999728</c:v>
                </c:pt>
                <c:pt idx="15">
                  <c:v>114.39215999999728</c:v>
                </c:pt>
                <c:pt idx="16">
                  <c:v>114.39215999999728</c:v>
                </c:pt>
                <c:pt idx="17">
                  <c:v>114.39215999999728</c:v>
                </c:pt>
                <c:pt idx="18">
                  <c:v>114.39215999999728</c:v>
                </c:pt>
                <c:pt idx="19">
                  <c:v>114.39215999999728</c:v>
                </c:pt>
                <c:pt idx="20">
                  <c:v>114.39215999999728</c:v>
                </c:pt>
                <c:pt idx="21">
                  <c:v>114.39215999999728</c:v>
                </c:pt>
                <c:pt idx="22">
                  <c:v>114.39215999999728</c:v>
                </c:pt>
                <c:pt idx="23">
                  <c:v>114.39215999999728</c:v>
                </c:pt>
                <c:pt idx="24">
                  <c:v>114.39215999999728</c:v>
                </c:pt>
                <c:pt idx="25">
                  <c:v>114.39215999999728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58880"/>
        <c:axId val="192060416"/>
      </c:areaChart>
      <c:catAx>
        <c:axId val="19205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2060416"/>
        <c:crosses val="autoZero"/>
        <c:auto val="1"/>
        <c:lblAlgn val="ctr"/>
        <c:lblOffset val="100"/>
        <c:tickLblSkip val="5"/>
        <c:noMultiLvlLbl val="0"/>
      </c:catAx>
      <c:valAx>
        <c:axId val="192060416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2058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'PS8'!$R$61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'PS8'!$S$61:$AR$61</c:f>
              <c:numCache>
                <c:formatCode>_-* #,##0_-;\-* #,##0_-;_-* "-"??_-;_-@_-</c:formatCode>
                <c:ptCount val="26"/>
                <c:pt idx="0">
                  <c:v>9887.1311101893025</c:v>
                </c:pt>
                <c:pt idx="1">
                  <c:v>10220.736091170582</c:v>
                </c:pt>
                <c:pt idx="2">
                  <c:v>10636.045826708318</c:v>
                </c:pt>
                <c:pt idx="3">
                  <c:v>10829.334336132311</c:v>
                </c:pt>
                <c:pt idx="4">
                  <c:v>11024.423894672493</c:v>
                </c:pt>
                <c:pt idx="5">
                  <c:v>11095.055357103902</c:v>
                </c:pt>
                <c:pt idx="6">
                  <c:v>11335.07594000342</c:v>
                </c:pt>
                <c:pt idx="7">
                  <c:v>11000.850071872019</c:v>
                </c:pt>
                <c:pt idx="8">
                  <c:v>11239.86616313852</c:v>
                </c:pt>
                <c:pt idx="9">
                  <c:v>11299.378602182494</c:v>
                </c:pt>
                <c:pt idx="10">
                  <c:v>11293.371067942348</c:v>
                </c:pt>
                <c:pt idx="11">
                  <c:v>11348.706305945314</c:v>
                </c:pt>
                <c:pt idx="12">
                  <c:v>11402.165407533203</c:v>
                </c:pt>
                <c:pt idx="13">
                  <c:v>11605.665795239071</c:v>
                </c:pt>
                <c:pt idx="14">
                  <c:v>11656.844678794525</c:v>
                </c:pt>
                <c:pt idx="15">
                  <c:v>11706.448574995547</c:v>
                </c:pt>
                <c:pt idx="16">
                  <c:v>11754.571534547598</c:v>
                </c:pt>
                <c:pt idx="17">
                  <c:v>11801.299427436179</c:v>
                </c:pt>
                <c:pt idx="18">
                  <c:v>12026.002332931332</c:v>
                </c:pt>
                <c:pt idx="19">
                  <c:v>12071.267624308612</c:v>
                </c:pt>
                <c:pt idx="20">
                  <c:v>12248.932318927154</c:v>
                </c:pt>
                <c:pt idx="21">
                  <c:v>12292.612454502067</c:v>
                </c:pt>
                <c:pt idx="22">
                  <c:v>12335.186644184023</c:v>
                </c:pt>
                <c:pt idx="23">
                  <c:v>12376.709511124867</c:v>
                </c:pt>
                <c:pt idx="24">
                  <c:v>12397.879338489529</c:v>
                </c:pt>
                <c:pt idx="25">
                  <c:v>12417.944281760701</c:v>
                </c:pt>
              </c:numCache>
            </c:numRef>
          </c:val>
        </c:ser>
        <c:ser>
          <c:idx val="2"/>
          <c:order val="1"/>
          <c:tx>
            <c:strRef>
              <c:f>'PS8'!$R$62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'PS8'!$S$62:$AR$62</c:f>
              <c:numCache>
                <c:formatCode>_-* #,##0_-;\-* #,##0_-;_-* "-"??_-;_-@_-</c:formatCode>
                <c:ptCount val="26"/>
                <c:pt idx="0">
                  <c:v>4113.407098010237</c:v>
                </c:pt>
                <c:pt idx="1">
                  <c:v>4420.6610015932865</c:v>
                </c:pt>
                <c:pt idx="2">
                  <c:v>4697.0193989349646</c:v>
                </c:pt>
                <c:pt idx="3">
                  <c:v>5467.3317593509228</c:v>
                </c:pt>
                <c:pt idx="4">
                  <c:v>5664.1855830247268</c:v>
                </c:pt>
                <c:pt idx="5">
                  <c:v>5855.8846712764953</c:v>
                </c:pt>
                <c:pt idx="6">
                  <c:v>6042.9518825689984</c:v>
                </c:pt>
                <c:pt idx="7">
                  <c:v>6889.3508180891831</c:v>
                </c:pt>
                <c:pt idx="8">
                  <c:v>7083.1487530603881</c:v>
                </c:pt>
                <c:pt idx="9">
                  <c:v>7298.9161704722646</c:v>
                </c:pt>
                <c:pt idx="10">
                  <c:v>7485.1558229382954</c:v>
                </c:pt>
                <c:pt idx="11">
                  <c:v>7799.9089929579713</c:v>
                </c:pt>
                <c:pt idx="12">
                  <c:v>7939.9850276974194</c:v>
                </c:pt>
                <c:pt idx="13">
                  <c:v>8072.4506871735957</c:v>
                </c:pt>
                <c:pt idx="14">
                  <c:v>8201.2992438801703</c:v>
                </c:pt>
                <c:pt idx="15">
                  <c:v>8549.8805093736373</c:v>
                </c:pt>
                <c:pt idx="16">
                  <c:v>8668.507350873324</c:v>
                </c:pt>
                <c:pt idx="17">
                  <c:v>8784.0493406173991</c:v>
                </c:pt>
                <c:pt idx="18">
                  <c:v>8896.6840678555727</c:v>
                </c:pt>
                <c:pt idx="19">
                  <c:v>9225.7659326235389</c:v>
                </c:pt>
                <c:pt idx="20">
                  <c:v>9316.5141184165059</c:v>
                </c:pt>
                <c:pt idx="21">
                  <c:v>9402.5170141380822</c:v>
                </c:pt>
                <c:pt idx="22">
                  <c:v>9485.823006290173</c:v>
                </c:pt>
                <c:pt idx="23">
                  <c:v>9555.7679325244517</c:v>
                </c:pt>
                <c:pt idx="24">
                  <c:v>9585.1558166097857</c:v>
                </c:pt>
                <c:pt idx="25">
                  <c:v>9594.0403855872646</c:v>
                </c:pt>
              </c:numCache>
            </c:numRef>
          </c:val>
        </c:ser>
        <c:ser>
          <c:idx val="3"/>
          <c:order val="2"/>
          <c:tx>
            <c:strRef>
              <c:f>'PS8'!$R$63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'PS8'!$S$63:$AR$63</c:f>
              <c:numCache>
                <c:formatCode>_-* #,##0_-;\-* #,##0_-;_-* "-"??_-;_-@_-</c:formatCode>
                <c:ptCount val="26"/>
                <c:pt idx="0">
                  <c:v>1502.8895461270147</c:v>
                </c:pt>
                <c:pt idx="1">
                  <c:v>1615.0840179447118</c:v>
                </c:pt>
                <c:pt idx="2">
                  <c:v>1615.0840179447118</c:v>
                </c:pt>
                <c:pt idx="3">
                  <c:v>1615.0840179447118</c:v>
                </c:pt>
                <c:pt idx="4">
                  <c:v>1615.0840179447118</c:v>
                </c:pt>
                <c:pt idx="5">
                  <c:v>1615.0840179447118</c:v>
                </c:pt>
                <c:pt idx="6">
                  <c:v>1615.0840179447118</c:v>
                </c:pt>
                <c:pt idx="7">
                  <c:v>1615.0840179447118</c:v>
                </c:pt>
                <c:pt idx="8">
                  <c:v>1995.3246964900443</c:v>
                </c:pt>
                <c:pt idx="9">
                  <c:v>1995.3246964900443</c:v>
                </c:pt>
                <c:pt idx="10">
                  <c:v>1995.3246964900443</c:v>
                </c:pt>
                <c:pt idx="11">
                  <c:v>1995.3246964900443</c:v>
                </c:pt>
                <c:pt idx="12">
                  <c:v>1995.3246964900443</c:v>
                </c:pt>
                <c:pt idx="13">
                  <c:v>1995.3246964900443</c:v>
                </c:pt>
                <c:pt idx="14">
                  <c:v>1995.3246964900443</c:v>
                </c:pt>
                <c:pt idx="15">
                  <c:v>1995.3246964900443</c:v>
                </c:pt>
                <c:pt idx="16">
                  <c:v>2124.4187540208668</c:v>
                </c:pt>
                <c:pt idx="17">
                  <c:v>2124.4187540208668</c:v>
                </c:pt>
                <c:pt idx="18">
                  <c:v>2124.4187540208668</c:v>
                </c:pt>
                <c:pt idx="19">
                  <c:v>2124.4187540208668</c:v>
                </c:pt>
                <c:pt idx="20">
                  <c:v>2124.4187540208668</c:v>
                </c:pt>
                <c:pt idx="21">
                  <c:v>2124.4187540208668</c:v>
                </c:pt>
                <c:pt idx="22">
                  <c:v>2124.4187540208668</c:v>
                </c:pt>
                <c:pt idx="23">
                  <c:v>2124.4187540208668</c:v>
                </c:pt>
                <c:pt idx="24">
                  <c:v>2124.4187540208668</c:v>
                </c:pt>
                <c:pt idx="25">
                  <c:v>2124.4187540208668</c:v>
                </c:pt>
              </c:numCache>
            </c:numRef>
          </c:val>
        </c:ser>
        <c:ser>
          <c:idx val="4"/>
          <c:order val="3"/>
          <c:tx>
            <c:strRef>
              <c:f>'PS8'!$R$64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'PS8'!$S$64:$AR$64</c:f>
              <c:numCache>
                <c:formatCode>_-* #,##0_-;\-* #,##0_-;_-* "-"??_-;_-@_-</c:formatCode>
                <c:ptCount val="26"/>
                <c:pt idx="0">
                  <c:v>7.9695169954948417</c:v>
                </c:pt>
                <c:pt idx="1">
                  <c:v>7.9695169954948417</c:v>
                </c:pt>
                <c:pt idx="2">
                  <c:v>7.9695169954948417</c:v>
                </c:pt>
                <c:pt idx="3">
                  <c:v>7.9695169954948417</c:v>
                </c:pt>
                <c:pt idx="4">
                  <c:v>7.9695169954948417</c:v>
                </c:pt>
                <c:pt idx="5">
                  <c:v>8.9654390653791758</c:v>
                </c:pt>
                <c:pt idx="6">
                  <c:v>9.9613611352635072</c:v>
                </c:pt>
                <c:pt idx="7">
                  <c:v>10.957283205147839</c:v>
                </c:pt>
                <c:pt idx="8">
                  <c:v>11.953205275032172</c:v>
                </c:pt>
                <c:pt idx="9">
                  <c:v>12.949127344916503</c:v>
                </c:pt>
                <c:pt idx="10">
                  <c:v>13.945049414800836</c:v>
                </c:pt>
                <c:pt idx="11">
                  <c:v>14.34341824275457</c:v>
                </c:pt>
                <c:pt idx="12">
                  <c:v>14.741787070708302</c:v>
                </c:pt>
                <c:pt idx="13">
                  <c:v>15.140155898662035</c:v>
                </c:pt>
                <c:pt idx="14">
                  <c:v>15.538524726615767</c:v>
                </c:pt>
                <c:pt idx="15">
                  <c:v>15.936893554569499</c:v>
                </c:pt>
                <c:pt idx="16">
                  <c:v>16.136077968546367</c:v>
                </c:pt>
                <c:pt idx="17">
                  <c:v>16.335262382523233</c:v>
                </c:pt>
                <c:pt idx="18">
                  <c:v>16.534446796500099</c:v>
                </c:pt>
                <c:pt idx="19">
                  <c:v>16.733631210476965</c:v>
                </c:pt>
                <c:pt idx="20">
                  <c:v>16.733631210476965</c:v>
                </c:pt>
                <c:pt idx="21">
                  <c:v>16.733631210476965</c:v>
                </c:pt>
                <c:pt idx="22">
                  <c:v>16.733631210476965</c:v>
                </c:pt>
                <c:pt idx="23">
                  <c:v>16.733631210476965</c:v>
                </c:pt>
                <c:pt idx="24">
                  <c:v>16.733631210476965</c:v>
                </c:pt>
                <c:pt idx="25">
                  <c:v>16.733631210476965</c:v>
                </c:pt>
              </c:numCache>
            </c:numRef>
          </c:val>
        </c:ser>
        <c:ser>
          <c:idx val="5"/>
          <c:order val="4"/>
          <c:tx>
            <c:strRef>
              <c:f>'PS8'!$R$65</c:f>
              <c:strCache>
                <c:ptCount val="1"/>
                <c:pt idx="0">
                  <c:v>Gas Reciprocating Engines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'PS8'!$S$65:$AR$65</c:f>
              <c:numCache>
                <c:formatCode>_-* #,##0_-;\-* #,##0_-;_-* "-"??_-;_-@_-</c:formatCode>
                <c:ptCount val="26"/>
                <c:pt idx="0">
                  <c:v>206.62111870766691</c:v>
                </c:pt>
                <c:pt idx="1">
                  <c:v>224.9140798950836</c:v>
                </c:pt>
                <c:pt idx="2">
                  <c:v>341.86613950598922</c:v>
                </c:pt>
                <c:pt idx="3">
                  <c:v>474.55782902064578</c:v>
                </c:pt>
                <c:pt idx="4">
                  <c:v>883.98877041148978</c:v>
                </c:pt>
                <c:pt idx="5">
                  <c:v>1108.2481117368595</c:v>
                </c:pt>
                <c:pt idx="6">
                  <c:v>1162.0205407726062</c:v>
                </c:pt>
                <c:pt idx="7">
                  <c:v>759.49044168811633</c:v>
                </c:pt>
                <c:pt idx="8">
                  <c:v>1935.246145897745</c:v>
                </c:pt>
                <c:pt idx="9">
                  <c:v>2234.6642860521829</c:v>
                </c:pt>
                <c:pt idx="10">
                  <c:v>2297.6034509541355</c:v>
                </c:pt>
                <c:pt idx="11">
                  <c:v>2567.6940300810406</c:v>
                </c:pt>
                <c:pt idx="12">
                  <c:v>2480.4980674886669</c:v>
                </c:pt>
                <c:pt idx="13">
                  <c:v>3176.6990557351933</c:v>
                </c:pt>
                <c:pt idx="14">
                  <c:v>3373.0680029738364</c:v>
                </c:pt>
                <c:pt idx="15">
                  <c:v>3674.1572066531821</c:v>
                </c:pt>
                <c:pt idx="16">
                  <c:v>3988.1928409970978</c:v>
                </c:pt>
                <c:pt idx="17">
                  <c:v>3861.0766646363695</c:v>
                </c:pt>
                <c:pt idx="18">
                  <c:v>3990.8143473645264</c:v>
                </c:pt>
                <c:pt idx="19">
                  <c:v>4348.2142061464983</c:v>
                </c:pt>
                <c:pt idx="20">
                  <c:v>4454.5895952535939</c:v>
                </c:pt>
                <c:pt idx="21">
                  <c:v>4671.0714303691993</c:v>
                </c:pt>
                <c:pt idx="22">
                  <c:v>4481.8153197826923</c:v>
                </c:pt>
                <c:pt idx="23">
                  <c:v>3844.2922582676224</c:v>
                </c:pt>
                <c:pt idx="24">
                  <c:v>4074.9060227907862</c:v>
                </c:pt>
                <c:pt idx="25">
                  <c:v>4806.5354108473921</c:v>
                </c:pt>
              </c:numCache>
            </c:numRef>
          </c:val>
        </c:ser>
        <c:ser>
          <c:idx val="6"/>
          <c:order val="5"/>
          <c:tx>
            <c:strRef>
              <c:f>'PS8'!$R$66</c:f>
              <c:strCache>
                <c:ptCount val="1"/>
                <c:pt idx="0">
                  <c:v>Diesel Reciprocating Engines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'PS8'!$S$66:$AR$66</c:f>
              <c:numCache>
                <c:formatCode>_-* #,##0_-;\-* #,##0_-;_-* "-"??_-;_-@_-</c:formatCode>
                <c:ptCount val="26"/>
                <c:pt idx="0">
                  <c:v>7.7461155777227404</c:v>
                </c:pt>
                <c:pt idx="1">
                  <c:v>8.8423374368831684</c:v>
                </c:pt>
                <c:pt idx="2">
                  <c:v>12.977117184325557</c:v>
                </c:pt>
                <c:pt idx="3">
                  <c:v>22.092790849171436</c:v>
                </c:pt>
                <c:pt idx="4">
                  <c:v>26.323361698976967</c:v>
                </c:pt>
                <c:pt idx="5">
                  <c:v>27.169475868938065</c:v>
                </c:pt>
                <c:pt idx="6">
                  <c:v>29.207186559108411</c:v>
                </c:pt>
                <c:pt idx="7">
                  <c:v>31.397725551041553</c:v>
                </c:pt>
                <c:pt idx="8">
                  <c:v>33.752554967369662</c:v>
                </c:pt>
                <c:pt idx="9">
                  <c:v>36.283996589922388</c:v>
                </c:pt>
                <c:pt idx="10">
                  <c:v>38.098196419418514</c:v>
                </c:pt>
                <c:pt idx="11">
                  <c:v>40.003106240389435</c:v>
                </c:pt>
                <c:pt idx="12">
                  <c:v>42.003261552408908</c:v>
                </c:pt>
                <c:pt idx="13">
                  <c:v>44.103424630029366</c:v>
                </c:pt>
                <c:pt idx="14">
                  <c:v>46.308595861530826</c:v>
                </c:pt>
                <c:pt idx="15">
                  <c:v>47.466310758069092</c:v>
                </c:pt>
                <c:pt idx="16">
                  <c:v>48.652968527020818</c:v>
                </c:pt>
                <c:pt idx="17">
                  <c:v>49.869292740196322</c:v>
                </c:pt>
                <c:pt idx="18">
                  <c:v>51.116025058701219</c:v>
                </c:pt>
                <c:pt idx="19">
                  <c:v>52.39392568516876</c:v>
                </c:pt>
                <c:pt idx="20">
                  <c:v>53.048849756233352</c:v>
                </c:pt>
                <c:pt idx="21">
                  <c:v>53.711960378186276</c:v>
                </c:pt>
                <c:pt idx="22">
                  <c:v>54.383359882913588</c:v>
                </c:pt>
                <c:pt idx="23">
                  <c:v>55.063151881450011</c:v>
                </c:pt>
                <c:pt idx="24">
                  <c:v>55.751441279968141</c:v>
                </c:pt>
                <c:pt idx="25">
                  <c:v>56.030198486367979</c:v>
                </c:pt>
              </c:numCache>
            </c:numRef>
          </c:val>
        </c:ser>
        <c:ser>
          <c:idx val="7"/>
          <c:order val="6"/>
          <c:tx>
            <c:strRef>
              <c:f>'PS8'!$R$67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'PS8'!$S$67:$AR$67</c:f>
              <c:numCache>
                <c:formatCode>_-* #,##0_-;\-* #,##0_-;_-* "-"??_-;_-@_-</c:formatCode>
                <c:ptCount val="26"/>
                <c:pt idx="0">
                  <c:v>2.4535415824681523</c:v>
                </c:pt>
                <c:pt idx="1">
                  <c:v>2.4535415824681523</c:v>
                </c:pt>
                <c:pt idx="2">
                  <c:v>2.4535415824681523</c:v>
                </c:pt>
                <c:pt idx="3">
                  <c:v>2.4535415824681523</c:v>
                </c:pt>
                <c:pt idx="4">
                  <c:v>2.4535415824681523</c:v>
                </c:pt>
                <c:pt idx="5">
                  <c:v>2.4535415824681523</c:v>
                </c:pt>
                <c:pt idx="6">
                  <c:v>2.4535415824681523</c:v>
                </c:pt>
                <c:pt idx="7">
                  <c:v>2.4535415824681523</c:v>
                </c:pt>
                <c:pt idx="8">
                  <c:v>2.4535415824681523</c:v>
                </c:pt>
                <c:pt idx="9">
                  <c:v>2.4535415824681523</c:v>
                </c:pt>
                <c:pt idx="10">
                  <c:v>2.202349870348125</c:v>
                </c:pt>
                <c:pt idx="11">
                  <c:v>2.202349870348125</c:v>
                </c:pt>
                <c:pt idx="12">
                  <c:v>2.202349870348125</c:v>
                </c:pt>
                <c:pt idx="13">
                  <c:v>2.202349870348125</c:v>
                </c:pt>
                <c:pt idx="14">
                  <c:v>2.202349870348125</c:v>
                </c:pt>
                <c:pt idx="15">
                  <c:v>2.202349870348125</c:v>
                </c:pt>
                <c:pt idx="16">
                  <c:v>2.202349870348125</c:v>
                </c:pt>
                <c:pt idx="17">
                  <c:v>2.202349870348125</c:v>
                </c:pt>
                <c:pt idx="18">
                  <c:v>2.202349870348125</c:v>
                </c:pt>
                <c:pt idx="19">
                  <c:v>2.202349870348125</c:v>
                </c:pt>
                <c:pt idx="20">
                  <c:v>2.202349870348125</c:v>
                </c:pt>
                <c:pt idx="21">
                  <c:v>2.202349870348125</c:v>
                </c:pt>
                <c:pt idx="22">
                  <c:v>2.202349870348125</c:v>
                </c:pt>
                <c:pt idx="23">
                  <c:v>2.202349870348125</c:v>
                </c:pt>
                <c:pt idx="24">
                  <c:v>2.202349870348125</c:v>
                </c:pt>
                <c:pt idx="25">
                  <c:v>2.202349870348125</c:v>
                </c:pt>
              </c:numCache>
            </c:numRef>
          </c:val>
        </c:ser>
        <c:ser>
          <c:idx val="8"/>
          <c:order val="7"/>
          <c:tx>
            <c:strRef>
              <c:f>'PS8'!$R$68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'PS8'!$S$68:$AR$68</c:f>
              <c:numCache>
                <c:formatCode>_-* #,##0_-;\-* #,##0_-;_-* "-"??_-;_-@_-</c:formatCode>
                <c:ptCount val="26"/>
                <c:pt idx="0">
                  <c:v>9801.775741946276</c:v>
                </c:pt>
                <c:pt idx="1">
                  <c:v>10091.435896517472</c:v>
                </c:pt>
                <c:pt idx="2">
                  <c:v>10486.980427701665</c:v>
                </c:pt>
                <c:pt idx="3">
                  <c:v>11926.603835738129</c:v>
                </c:pt>
                <c:pt idx="4">
                  <c:v>12361.374564805057</c:v>
                </c:pt>
                <c:pt idx="5">
                  <c:v>12719.667628330315</c:v>
                </c:pt>
                <c:pt idx="6">
                  <c:v>13106.387261471029</c:v>
                </c:pt>
                <c:pt idx="7">
                  <c:v>13563.545712579535</c:v>
                </c:pt>
                <c:pt idx="8">
                  <c:v>14075.975881226077</c:v>
                </c:pt>
                <c:pt idx="9">
                  <c:v>14654.820712011071</c:v>
                </c:pt>
                <c:pt idx="10">
                  <c:v>15301.128556125432</c:v>
                </c:pt>
                <c:pt idx="11">
                  <c:v>15955.34045231765</c:v>
                </c:pt>
                <c:pt idx="12">
                  <c:v>16585.844732083478</c:v>
                </c:pt>
                <c:pt idx="13">
                  <c:v>17338.503955158361</c:v>
                </c:pt>
                <c:pt idx="14">
                  <c:v>18123.413982892882</c:v>
                </c:pt>
                <c:pt idx="15">
                  <c:v>19035.685998350142</c:v>
                </c:pt>
                <c:pt idx="16">
                  <c:v>19974.233241377271</c:v>
                </c:pt>
                <c:pt idx="17">
                  <c:v>20732.173794743612</c:v>
                </c:pt>
                <c:pt idx="18">
                  <c:v>21420.432221452284</c:v>
                </c:pt>
                <c:pt idx="19">
                  <c:v>22129.932026178139</c:v>
                </c:pt>
                <c:pt idx="20">
                  <c:v>22694.680867610659</c:v>
                </c:pt>
                <c:pt idx="21">
                  <c:v>23245.951473892208</c:v>
                </c:pt>
                <c:pt idx="22">
                  <c:v>23535.853442276322</c:v>
                </c:pt>
                <c:pt idx="23">
                  <c:v>23665.388926997024</c:v>
                </c:pt>
                <c:pt idx="24">
                  <c:v>23665.23940011485</c:v>
                </c:pt>
                <c:pt idx="25">
                  <c:v>23530.816255545375</c:v>
                </c:pt>
              </c:numCache>
            </c:numRef>
          </c:val>
        </c:ser>
        <c:ser>
          <c:idx val="9"/>
          <c:order val="8"/>
          <c:tx>
            <c:strRef>
              <c:f>'PS8'!$R$69</c:f>
              <c:strCache>
                <c:ptCount val="1"/>
                <c:pt idx="0">
                  <c:v>Tidal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'PS8'!$S$69:$AR$69</c:f>
              <c:numCache>
                <c:formatCode>_-* #,##0_-;\-* #,##0_-;_-* "-"??_-;_-@_-</c:formatCode>
                <c:ptCount val="26"/>
                <c:pt idx="0">
                  <c:v>1.0512000000000001</c:v>
                </c:pt>
                <c:pt idx="1">
                  <c:v>2.7594000000000003</c:v>
                </c:pt>
                <c:pt idx="2">
                  <c:v>4.5990000000000002</c:v>
                </c:pt>
                <c:pt idx="3">
                  <c:v>13.797000000000001</c:v>
                </c:pt>
                <c:pt idx="4">
                  <c:v>19.272000000000002</c:v>
                </c:pt>
                <c:pt idx="5">
                  <c:v>31.562864000000001</c:v>
                </c:pt>
                <c:pt idx="6">
                  <c:v>57.434064000000014</c:v>
                </c:pt>
                <c:pt idx="7">
                  <c:v>83.305264000000022</c:v>
                </c:pt>
                <c:pt idx="8">
                  <c:v>109.17646400000002</c:v>
                </c:pt>
                <c:pt idx="9">
                  <c:v>135.04766400000003</c:v>
                </c:pt>
                <c:pt idx="10">
                  <c:v>189.37718400000006</c:v>
                </c:pt>
                <c:pt idx="11">
                  <c:v>215.24838400000004</c:v>
                </c:pt>
                <c:pt idx="12">
                  <c:v>266.99078400000008</c:v>
                </c:pt>
                <c:pt idx="13">
                  <c:v>292.86198400000012</c:v>
                </c:pt>
                <c:pt idx="14">
                  <c:v>318.73318400000005</c:v>
                </c:pt>
                <c:pt idx="15">
                  <c:v>370.47558400000008</c:v>
                </c:pt>
                <c:pt idx="16">
                  <c:v>396.34678400000007</c:v>
                </c:pt>
                <c:pt idx="17">
                  <c:v>448.08918400000016</c:v>
                </c:pt>
                <c:pt idx="18">
                  <c:v>473.96038400000009</c:v>
                </c:pt>
                <c:pt idx="19">
                  <c:v>499.83158400000013</c:v>
                </c:pt>
                <c:pt idx="20">
                  <c:v>499.83158400000013</c:v>
                </c:pt>
                <c:pt idx="21">
                  <c:v>499.83158400000013</c:v>
                </c:pt>
                <c:pt idx="22">
                  <c:v>499.83158400000013</c:v>
                </c:pt>
                <c:pt idx="23">
                  <c:v>499.83158400000013</c:v>
                </c:pt>
                <c:pt idx="24">
                  <c:v>499.83158400000013</c:v>
                </c:pt>
                <c:pt idx="25">
                  <c:v>499.83158400000013</c:v>
                </c:pt>
              </c:numCache>
            </c:numRef>
          </c:val>
        </c:ser>
        <c:ser>
          <c:idx val="10"/>
          <c:order val="9"/>
          <c:tx>
            <c:strRef>
              <c:f>'PS8'!$R$70</c:f>
              <c:strCache>
                <c:ptCount val="1"/>
                <c:pt idx="0">
                  <c:v>Wave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'PS8'!$S$70:$AR$70</c:f>
              <c:numCache>
                <c:formatCode>_-* #,##0_-;\-* #,##0_-;_-* "-"??_-;_-@_-</c:formatCode>
                <c:ptCount val="26"/>
                <c:pt idx="0">
                  <c:v>9.7235999999999994</c:v>
                </c:pt>
                <c:pt idx="1">
                  <c:v>9.7235999999999994</c:v>
                </c:pt>
                <c:pt idx="2">
                  <c:v>9.7235999999999994</c:v>
                </c:pt>
                <c:pt idx="3">
                  <c:v>9.7235999999999994</c:v>
                </c:pt>
                <c:pt idx="4">
                  <c:v>9.7235999999999994</c:v>
                </c:pt>
                <c:pt idx="5">
                  <c:v>9.7235999999999994</c:v>
                </c:pt>
                <c:pt idx="6">
                  <c:v>9.7235999999999994</c:v>
                </c:pt>
                <c:pt idx="7">
                  <c:v>9.7235999999999994</c:v>
                </c:pt>
                <c:pt idx="8">
                  <c:v>9.7235999999999994</c:v>
                </c:pt>
                <c:pt idx="9">
                  <c:v>9.7235999999999994</c:v>
                </c:pt>
                <c:pt idx="10">
                  <c:v>9.7235999999999994</c:v>
                </c:pt>
                <c:pt idx="11">
                  <c:v>9.7235999999999994</c:v>
                </c:pt>
                <c:pt idx="12">
                  <c:v>9.7235999999999994</c:v>
                </c:pt>
                <c:pt idx="13">
                  <c:v>9.7235999999999994</c:v>
                </c:pt>
                <c:pt idx="14">
                  <c:v>9.7235999999999994</c:v>
                </c:pt>
                <c:pt idx="15">
                  <c:v>100.47720000000001</c:v>
                </c:pt>
                <c:pt idx="16">
                  <c:v>100.47720000000001</c:v>
                </c:pt>
                <c:pt idx="17">
                  <c:v>100.47720000000001</c:v>
                </c:pt>
                <c:pt idx="18">
                  <c:v>100.47720000000001</c:v>
                </c:pt>
                <c:pt idx="19">
                  <c:v>100.47720000000001</c:v>
                </c:pt>
                <c:pt idx="20">
                  <c:v>100.47720000000001</c:v>
                </c:pt>
                <c:pt idx="21">
                  <c:v>100.47720000000001</c:v>
                </c:pt>
                <c:pt idx="22">
                  <c:v>100.47720000000001</c:v>
                </c:pt>
                <c:pt idx="23">
                  <c:v>100.47720000000001</c:v>
                </c:pt>
                <c:pt idx="24">
                  <c:v>100.47720000000001</c:v>
                </c:pt>
                <c:pt idx="25">
                  <c:v>100.47720000000001</c:v>
                </c:pt>
              </c:numCache>
            </c:numRef>
          </c:val>
        </c:ser>
        <c:ser>
          <c:idx val="11"/>
          <c:order val="10"/>
          <c:tx>
            <c:strRef>
              <c:f>'PS8'!$R$71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'PS8'!$S$71:$AR$71</c:f>
              <c:numCache>
                <c:formatCode>_-* #,##0_-;\-* #,##0_-;_-* "-"??_-;_-@_-</c:formatCode>
                <c:ptCount val="26"/>
                <c:pt idx="0">
                  <c:v>1007.776799561939</c:v>
                </c:pt>
                <c:pt idx="1">
                  <c:v>1040.1167253583999</c:v>
                </c:pt>
                <c:pt idx="2">
                  <c:v>1068.1834505801294</c:v>
                </c:pt>
                <c:pt idx="3">
                  <c:v>1096.9049145296249</c:v>
                </c:pt>
                <c:pt idx="4">
                  <c:v>1126.3028352714618</c:v>
                </c:pt>
                <c:pt idx="5">
                  <c:v>1150.7673041134587</c:v>
                </c:pt>
                <c:pt idx="6">
                  <c:v>1175.6790425545041</c:v>
                </c:pt>
                <c:pt idx="7">
                  <c:v>1195.1726129059621</c:v>
                </c:pt>
                <c:pt idx="8">
                  <c:v>1214.9152233796733</c:v>
                </c:pt>
                <c:pt idx="9">
                  <c:v>1234.9141527165837</c:v>
                </c:pt>
                <c:pt idx="10">
                  <c:v>1255.1764212381681</c:v>
                </c:pt>
                <c:pt idx="11">
                  <c:v>1275.7088369304347</c:v>
                </c:pt>
                <c:pt idx="12">
                  <c:v>1296.5180340240343</c:v>
                </c:pt>
                <c:pt idx="13">
                  <c:v>1317.6105055201692</c:v>
                </c:pt>
                <c:pt idx="14">
                  <c:v>1338.9926307969379</c:v>
                </c:pt>
                <c:pt idx="15">
                  <c:v>1360.6706991915485</c:v>
                </c:pt>
                <c:pt idx="16">
                  <c:v>1382.6509302704203</c:v>
                </c:pt>
                <c:pt idx="17">
                  <c:v>1404.9394913575038</c:v>
                </c:pt>
                <c:pt idx="18">
                  <c:v>1427.5425127806825</c:v>
                </c:pt>
                <c:pt idx="19">
                  <c:v>1450.4661012094684</c:v>
                </c:pt>
                <c:pt idx="20">
                  <c:v>1466.4640208826113</c:v>
                </c:pt>
                <c:pt idx="21">
                  <c:v>1482.5986511815231</c:v>
                </c:pt>
                <c:pt idx="22">
                  <c:v>1498.8726505426184</c:v>
                </c:pt>
                <c:pt idx="23">
                  <c:v>1515.2886119902246</c:v>
                </c:pt>
                <c:pt idx="24">
                  <c:v>1531.849071157551</c:v>
                </c:pt>
                <c:pt idx="25">
                  <c:v>1548.5565133904879</c:v>
                </c:pt>
              </c:numCache>
            </c:numRef>
          </c:val>
        </c:ser>
        <c:ser>
          <c:idx val="12"/>
          <c:order val="11"/>
          <c:tx>
            <c:strRef>
              <c:f>'PS8'!$R$72</c:f>
              <c:strCache>
                <c:ptCount val="1"/>
                <c:pt idx="0">
                  <c:v>Liquid Air Storage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'PS8'!$S$72:$AR$72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2.6614583333333326</c:v>
                </c:pt>
                <c:pt idx="5">
                  <c:v>2.1078749999999999</c:v>
                </c:pt>
                <c:pt idx="6">
                  <c:v>8.1303749999999972</c:v>
                </c:pt>
                <c:pt idx="7">
                  <c:v>2.5896750000000006</c:v>
                </c:pt>
                <c:pt idx="8">
                  <c:v>7.8292499999999974</c:v>
                </c:pt>
                <c:pt idx="9">
                  <c:v>18.189166666666654</c:v>
                </c:pt>
                <c:pt idx="10">
                  <c:v>10.568270833333331</c:v>
                </c:pt>
                <c:pt idx="11">
                  <c:v>15.402407529055337</c:v>
                </c:pt>
                <c:pt idx="12">
                  <c:v>42.455218978526418</c:v>
                </c:pt>
                <c:pt idx="13">
                  <c:v>24.180049674948076</c:v>
                </c:pt>
                <c:pt idx="14">
                  <c:v>51.797223586135289</c:v>
                </c:pt>
                <c:pt idx="15">
                  <c:v>38.103819941012453</c:v>
                </c:pt>
                <c:pt idx="16">
                  <c:v>44.689826473254968</c:v>
                </c:pt>
                <c:pt idx="17">
                  <c:v>73.405315843968438</c:v>
                </c:pt>
                <c:pt idx="18">
                  <c:v>89.344574477365228</c:v>
                </c:pt>
                <c:pt idx="19">
                  <c:v>93.575015487369285</c:v>
                </c:pt>
                <c:pt idx="20">
                  <c:v>122.6729863117301</c:v>
                </c:pt>
                <c:pt idx="21">
                  <c:v>121.33078338824275</c:v>
                </c:pt>
                <c:pt idx="22">
                  <c:v>137.94225119102239</c:v>
                </c:pt>
                <c:pt idx="23">
                  <c:v>153.04105235372069</c:v>
                </c:pt>
                <c:pt idx="24">
                  <c:v>241.06740532189917</c:v>
                </c:pt>
                <c:pt idx="25">
                  <c:v>304.7228078127842</c:v>
                </c:pt>
              </c:numCache>
            </c:numRef>
          </c:val>
        </c:ser>
        <c:ser>
          <c:idx val="13"/>
          <c:order val="12"/>
          <c:tx>
            <c:strRef>
              <c:f>'PS8'!$R$73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'PS8'!$S$73:$AR$73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228.77963486749971</c:v>
                </c:pt>
                <c:pt idx="25">
                  <c:v>246.47864315068338</c:v>
                </c:pt>
              </c:numCache>
            </c:numRef>
          </c:val>
        </c:ser>
        <c:ser>
          <c:idx val="14"/>
          <c:order val="13"/>
          <c:tx>
            <c:strRef>
              <c:f>'PS8'!$R$74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'PS8'!$S$74:$AR$74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39.146250000000009</c:v>
                </c:pt>
                <c:pt idx="3">
                  <c:v>33.123750000000001</c:v>
                </c:pt>
                <c:pt idx="4">
                  <c:v>54.202500000000022</c:v>
                </c:pt>
                <c:pt idx="5">
                  <c:v>92.753171489976765</c:v>
                </c:pt>
                <c:pt idx="6">
                  <c:v>147.55124999999995</c:v>
                </c:pt>
                <c:pt idx="7">
                  <c:v>126.4725</c:v>
                </c:pt>
                <c:pt idx="8">
                  <c:v>121.95562499999998</c:v>
                </c:pt>
                <c:pt idx="9">
                  <c:v>195.44229166666642</c:v>
                </c:pt>
                <c:pt idx="10">
                  <c:v>66.268183333333255</c:v>
                </c:pt>
                <c:pt idx="11">
                  <c:v>60.225000000000044</c:v>
                </c:pt>
                <c:pt idx="12">
                  <c:v>70.264901907666484</c:v>
                </c:pt>
                <c:pt idx="13">
                  <c:v>95.815775328635894</c:v>
                </c:pt>
                <c:pt idx="14">
                  <c:v>83.040338618151338</c:v>
                </c:pt>
                <c:pt idx="15">
                  <c:v>83.040338618151338</c:v>
                </c:pt>
                <c:pt idx="16">
                  <c:v>114.97893039436444</c:v>
                </c:pt>
                <c:pt idx="17">
                  <c:v>159.69295888106154</c:v>
                </c:pt>
                <c:pt idx="18">
                  <c:v>38.326310131454818</c:v>
                </c:pt>
                <c:pt idx="19">
                  <c:v>121.36664874960557</c:v>
                </c:pt>
                <c:pt idx="20">
                  <c:v>57.489465197181659</c:v>
                </c:pt>
                <c:pt idx="21">
                  <c:v>185.24383230202952</c:v>
                </c:pt>
                <c:pt idx="22">
                  <c:v>166.08067723630268</c:v>
                </c:pt>
                <c:pt idx="23">
                  <c:v>198.01926901251522</c:v>
                </c:pt>
                <c:pt idx="24">
                  <c:v>102.20349368387875</c:v>
                </c:pt>
                <c:pt idx="25">
                  <c:v>185.24383230203068</c:v>
                </c:pt>
              </c:numCache>
            </c:numRef>
          </c:val>
        </c:ser>
        <c:ser>
          <c:idx val="15"/>
          <c:order val="14"/>
          <c:tx>
            <c:strRef>
              <c:f>'PS8'!$R$75</c:f>
              <c:strCache>
                <c:ptCount val="1"/>
                <c:pt idx="0">
                  <c:v>Battery associated with solar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'PS8'!$S$75:$AR$75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34.77993750000001</c:v>
                </c:pt>
                <c:pt idx="4">
                  <c:v>63.236250000000013</c:v>
                </c:pt>
                <c:pt idx="5">
                  <c:v>121.90416824396948</c:v>
                </c:pt>
                <c:pt idx="6">
                  <c:v>180.75028124999997</c:v>
                </c:pt>
                <c:pt idx="7">
                  <c:v>259.26862499999999</c:v>
                </c:pt>
                <c:pt idx="8">
                  <c:v>249.33150000000006</c:v>
                </c:pt>
                <c:pt idx="9">
                  <c:v>418.24650416666628</c:v>
                </c:pt>
                <c:pt idx="10">
                  <c:v>785.75131666666618</c:v>
                </c:pt>
                <c:pt idx="11">
                  <c:v>1144.2749999999999</c:v>
                </c:pt>
                <c:pt idx="12">
                  <c:v>2037.6821553223308</c:v>
                </c:pt>
                <c:pt idx="13">
                  <c:v>2970.2890351877231</c:v>
                </c:pt>
                <c:pt idx="14">
                  <c:v>3941.2222251845706</c:v>
                </c:pt>
                <c:pt idx="15">
                  <c:v>4132.8537758418424</c:v>
                </c:pt>
                <c:pt idx="16">
                  <c:v>5186.8273044568414</c:v>
                </c:pt>
                <c:pt idx="17">
                  <c:v>5397.6220101798417</c:v>
                </c:pt>
                <c:pt idx="18">
                  <c:v>6988.1638806352039</c:v>
                </c:pt>
                <c:pt idx="19">
                  <c:v>7224.5094597791722</c:v>
                </c:pt>
                <c:pt idx="20">
                  <c:v>7416.141010436445</c:v>
                </c:pt>
                <c:pt idx="21">
                  <c:v>7607.7725610937177</c:v>
                </c:pt>
                <c:pt idx="22">
                  <c:v>7754.6900832642932</c:v>
                </c:pt>
                <c:pt idx="23">
                  <c:v>7850.5058585929291</c:v>
                </c:pt>
                <c:pt idx="24">
                  <c:v>7946.3216339215651</c:v>
                </c:pt>
                <c:pt idx="25">
                  <c:v>7991.0356624082624</c:v>
                </c:pt>
              </c:numCache>
            </c:numRef>
          </c:val>
        </c:ser>
        <c:ser>
          <c:idx val="16"/>
          <c:order val="15"/>
          <c:tx>
            <c:strRef>
              <c:f>'PS8'!$R$76</c:f>
              <c:strCache>
                <c:ptCount val="1"/>
                <c:pt idx="0">
                  <c:v>Biomass - Co Firing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'PS8'!$S$76:$AR$76</c:f>
              <c:numCache>
                <c:formatCode>_-* #,##0_-;\-* #,##0_-;_-* "-"??_-;_-@_-</c:formatCode>
                <c:ptCount val="26"/>
                <c:pt idx="0">
                  <c:v>214.20608999999999</c:v>
                </c:pt>
                <c:pt idx="1">
                  <c:v>214.20608999999999</c:v>
                </c:pt>
                <c:pt idx="2">
                  <c:v>214.20608999999999</c:v>
                </c:pt>
                <c:pt idx="3">
                  <c:v>214.20608999999999</c:v>
                </c:pt>
                <c:pt idx="4">
                  <c:v>214.20608999999999</c:v>
                </c:pt>
                <c:pt idx="5">
                  <c:v>214.20608999999999</c:v>
                </c:pt>
                <c:pt idx="6">
                  <c:v>214.20608999999999</c:v>
                </c:pt>
                <c:pt idx="7">
                  <c:v>214.20608999999999</c:v>
                </c:pt>
                <c:pt idx="8">
                  <c:v>214.20608999999999</c:v>
                </c:pt>
                <c:pt idx="9">
                  <c:v>214.20608999999999</c:v>
                </c:pt>
                <c:pt idx="10">
                  <c:v>214.20608999999999</c:v>
                </c:pt>
                <c:pt idx="11">
                  <c:v>214.20608999999999</c:v>
                </c:pt>
                <c:pt idx="12">
                  <c:v>214.20608999999999</c:v>
                </c:pt>
                <c:pt idx="13">
                  <c:v>214.20608999999999</c:v>
                </c:pt>
                <c:pt idx="14">
                  <c:v>214.20608999999999</c:v>
                </c:pt>
                <c:pt idx="15">
                  <c:v>214.20608999999999</c:v>
                </c:pt>
                <c:pt idx="16">
                  <c:v>214.20608999999999</c:v>
                </c:pt>
                <c:pt idx="17">
                  <c:v>214.20608999999999</c:v>
                </c:pt>
                <c:pt idx="18">
                  <c:v>214.20608999999999</c:v>
                </c:pt>
                <c:pt idx="19">
                  <c:v>214.20608999999999</c:v>
                </c:pt>
                <c:pt idx="20">
                  <c:v>214.20608999999999</c:v>
                </c:pt>
                <c:pt idx="21">
                  <c:v>214.20608999999999</c:v>
                </c:pt>
                <c:pt idx="22">
                  <c:v>214.20608999999999</c:v>
                </c:pt>
                <c:pt idx="23">
                  <c:v>214.20608999999999</c:v>
                </c:pt>
                <c:pt idx="24">
                  <c:v>214.20608999999999</c:v>
                </c:pt>
                <c:pt idx="25">
                  <c:v>214.20608999999999</c:v>
                </c:pt>
              </c:numCache>
            </c:numRef>
          </c:val>
        </c:ser>
        <c:ser>
          <c:idx val="17"/>
          <c:order val="16"/>
          <c:tx>
            <c:strRef>
              <c:f>'PS8'!$R$77</c:f>
              <c:strCache>
                <c:ptCount val="1"/>
                <c:pt idx="0">
                  <c:v>Biomass - Dedicated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'PS8'!$S$77:$AR$77</c:f>
              <c:numCache>
                <c:formatCode>_-* #,##0_-;\-* #,##0_-;_-* "-"??_-;_-@_-</c:formatCode>
                <c:ptCount val="26"/>
                <c:pt idx="0">
                  <c:v>2066.3277410214796</c:v>
                </c:pt>
                <c:pt idx="1">
                  <c:v>2066.3277410214796</c:v>
                </c:pt>
                <c:pt idx="2">
                  <c:v>2066.3277410214796</c:v>
                </c:pt>
                <c:pt idx="3">
                  <c:v>2066.3277410214796</c:v>
                </c:pt>
                <c:pt idx="4">
                  <c:v>2066.3277410214796</c:v>
                </c:pt>
                <c:pt idx="5">
                  <c:v>2066.3277410214796</c:v>
                </c:pt>
                <c:pt idx="6">
                  <c:v>2066.3277410214796</c:v>
                </c:pt>
                <c:pt idx="7">
                  <c:v>2066.3277410214796</c:v>
                </c:pt>
                <c:pt idx="8">
                  <c:v>2066.3277410214796</c:v>
                </c:pt>
                <c:pt idx="9">
                  <c:v>2066.3277410214796</c:v>
                </c:pt>
                <c:pt idx="10">
                  <c:v>2066.3277410214796</c:v>
                </c:pt>
                <c:pt idx="11">
                  <c:v>2066.3277410214796</c:v>
                </c:pt>
                <c:pt idx="12">
                  <c:v>2066.3277410214796</c:v>
                </c:pt>
                <c:pt idx="13">
                  <c:v>1872.0617460063177</c:v>
                </c:pt>
                <c:pt idx="14">
                  <c:v>1872.0617460063177</c:v>
                </c:pt>
                <c:pt idx="15">
                  <c:v>1872.0617460063177</c:v>
                </c:pt>
                <c:pt idx="16">
                  <c:v>1872.0617460063177</c:v>
                </c:pt>
                <c:pt idx="17">
                  <c:v>1872.0617460063177</c:v>
                </c:pt>
                <c:pt idx="18">
                  <c:v>1642.6050341201524</c:v>
                </c:pt>
                <c:pt idx="19">
                  <c:v>1642.6050341201524</c:v>
                </c:pt>
                <c:pt idx="20">
                  <c:v>1471.6156574742122</c:v>
                </c:pt>
                <c:pt idx="21">
                  <c:v>1471.6156574742122</c:v>
                </c:pt>
                <c:pt idx="22">
                  <c:v>1471.6156574742122</c:v>
                </c:pt>
                <c:pt idx="23">
                  <c:v>1471.6156574742122</c:v>
                </c:pt>
                <c:pt idx="24">
                  <c:v>1471.6156574742122</c:v>
                </c:pt>
                <c:pt idx="25">
                  <c:v>1471.6156574742122</c:v>
                </c:pt>
              </c:numCache>
            </c:numRef>
          </c:val>
        </c:ser>
        <c:ser>
          <c:idx val="18"/>
          <c:order val="17"/>
          <c:tx>
            <c:strRef>
              <c:f>'PS8'!$R$78</c:f>
              <c:strCache>
                <c:ptCount val="1"/>
                <c:pt idx="0">
                  <c:v>Solar 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'PS8'!$S$78:$AR$78</c:f>
              <c:numCache>
                <c:formatCode>_-* #,##0_-;\-* #,##0_-;_-* "-"??_-;_-@_-</c:formatCode>
                <c:ptCount val="26"/>
                <c:pt idx="0">
                  <c:v>7311.3175499006256</c:v>
                </c:pt>
                <c:pt idx="1">
                  <c:v>10125.244134746865</c:v>
                </c:pt>
                <c:pt idx="2">
                  <c:v>11183.22047367979</c:v>
                </c:pt>
                <c:pt idx="3">
                  <c:v>11772.542205275526</c:v>
                </c:pt>
                <c:pt idx="4">
                  <c:v>12018.864035071281</c:v>
                </c:pt>
                <c:pt idx="5">
                  <c:v>12344.542963844866</c:v>
                </c:pt>
                <c:pt idx="6">
                  <c:v>12670.221892618451</c:v>
                </c:pt>
                <c:pt idx="7">
                  <c:v>13213.020107241095</c:v>
                </c:pt>
                <c:pt idx="8">
                  <c:v>13972.937607712789</c:v>
                </c:pt>
                <c:pt idx="9">
                  <c:v>15058.534036958072</c:v>
                </c:pt>
                <c:pt idx="10">
                  <c:v>16306.969930590145</c:v>
                </c:pt>
                <c:pt idx="11">
                  <c:v>17609.685645684487</c:v>
                </c:pt>
                <c:pt idx="12">
                  <c:v>18858.121539316558</c:v>
                </c:pt>
                <c:pt idx="13">
                  <c:v>19943.71796856185</c:v>
                </c:pt>
                <c:pt idx="14">
                  <c:v>20703.635469033536</c:v>
                </c:pt>
                <c:pt idx="15">
                  <c:v>21354.993326580716</c:v>
                </c:pt>
                <c:pt idx="16">
                  <c:v>22006.351184127881</c:v>
                </c:pt>
                <c:pt idx="17">
                  <c:v>22603.429220212787</c:v>
                </c:pt>
                <c:pt idx="18">
                  <c:v>23146.227434835429</c:v>
                </c:pt>
                <c:pt idx="19">
                  <c:v>23689.025649458068</c:v>
                </c:pt>
                <c:pt idx="20">
                  <c:v>24123.264221156187</c:v>
                </c:pt>
                <c:pt idx="21">
                  <c:v>24557.502792854295</c:v>
                </c:pt>
                <c:pt idx="22">
                  <c:v>24883.181721627887</c:v>
                </c:pt>
                <c:pt idx="23">
                  <c:v>25100.301007476934</c:v>
                </c:pt>
                <c:pt idx="24">
                  <c:v>25317.420293325991</c:v>
                </c:pt>
                <c:pt idx="25">
                  <c:v>25425.979936250522</c:v>
                </c:pt>
              </c:numCache>
            </c:numRef>
          </c:val>
        </c:ser>
        <c:ser>
          <c:idx val="19"/>
          <c:order val="18"/>
          <c:tx>
            <c:strRef>
              <c:f>'PS8'!$R$79</c:f>
              <c:strCache>
                <c:ptCount val="1"/>
                <c:pt idx="0">
                  <c:v>Wind Onshore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'PS8'!$S$79:$AR$79</c:f>
              <c:numCache>
                <c:formatCode>_-* #,##0_-;\-* #,##0_-;_-* "-"??_-;_-@_-</c:formatCode>
                <c:ptCount val="26"/>
                <c:pt idx="0">
                  <c:v>8890.8916930254964</c:v>
                </c:pt>
                <c:pt idx="1">
                  <c:v>9602.6371584214103</c:v>
                </c:pt>
                <c:pt idx="2">
                  <c:v>10184.717366447472</c:v>
                </c:pt>
                <c:pt idx="3">
                  <c:v>10482.151878058492</c:v>
                </c:pt>
                <c:pt idx="4">
                  <c:v>10780.712937036513</c:v>
                </c:pt>
                <c:pt idx="5">
                  <c:v>11058.859394908595</c:v>
                </c:pt>
                <c:pt idx="6">
                  <c:v>11122.590577834448</c:v>
                </c:pt>
                <c:pt idx="7">
                  <c:v>11200.448711879286</c:v>
                </c:pt>
                <c:pt idx="8">
                  <c:v>11358.760507037981</c:v>
                </c:pt>
                <c:pt idx="9">
                  <c:v>11544.975156368881</c:v>
                </c:pt>
                <c:pt idx="10">
                  <c:v>11731.647256928711</c:v>
                </c:pt>
                <c:pt idx="11">
                  <c:v>11918.867460261055</c:v>
                </c:pt>
                <c:pt idx="12">
                  <c:v>12106.720307956497</c:v>
                </c:pt>
                <c:pt idx="13">
                  <c:v>12295.284920411463</c:v>
                </c:pt>
                <c:pt idx="14">
                  <c:v>12484.635594998836</c:v>
                </c:pt>
                <c:pt idx="15">
                  <c:v>12789.799372863954</c:v>
                </c:pt>
                <c:pt idx="16">
                  <c:v>12891.902497164097</c:v>
                </c:pt>
                <c:pt idx="17">
                  <c:v>13084.403556488025</c:v>
                </c:pt>
                <c:pt idx="18">
                  <c:v>13277.951250275462</c:v>
                </c:pt>
                <c:pt idx="19">
                  <c:v>13472.602527960402</c:v>
                </c:pt>
                <c:pt idx="20">
                  <c:v>13668.411830801764</c:v>
                </c:pt>
                <c:pt idx="21">
                  <c:v>13865.431338186549</c:v>
                </c:pt>
                <c:pt idx="22">
                  <c:v>14063.711187195993</c:v>
                </c:pt>
                <c:pt idx="23">
                  <c:v>14263.299668858726</c:v>
                </c:pt>
                <c:pt idx="24">
                  <c:v>14405.932665547312</c:v>
                </c:pt>
                <c:pt idx="25">
                  <c:v>14549.991992202784</c:v>
                </c:pt>
              </c:numCache>
            </c:numRef>
          </c:val>
        </c:ser>
        <c:ser>
          <c:idx val="20"/>
          <c:order val="19"/>
          <c:tx>
            <c:strRef>
              <c:f>'PS8'!$R$80</c:f>
              <c:strCache>
                <c:ptCount val="1"/>
                <c:pt idx="0">
                  <c:v>Wind Offshore</c:v>
                </c:pt>
              </c:strCache>
            </c:strRef>
          </c:tx>
          <c:cat>
            <c:numRef>
              <c:f>'PS8'!$S$60:$AR$60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'PS8'!$S$80:$AR$80</c:f>
              <c:numCache>
                <c:formatCode>_-* #,##0_-;\-* #,##0_-;_-* "-"??_-;_-@_-</c:formatCode>
                <c:ptCount val="26"/>
                <c:pt idx="0">
                  <c:v>1778.5200240000001</c:v>
                </c:pt>
                <c:pt idx="1">
                  <c:v>1778.5200240000001</c:v>
                </c:pt>
                <c:pt idx="2">
                  <c:v>1778.5200240000001</c:v>
                </c:pt>
                <c:pt idx="3">
                  <c:v>1778.5200240000001</c:v>
                </c:pt>
                <c:pt idx="4">
                  <c:v>1778.5200240000001</c:v>
                </c:pt>
                <c:pt idx="5">
                  <c:v>1778.5200240000001</c:v>
                </c:pt>
                <c:pt idx="6">
                  <c:v>1778.5200240000001</c:v>
                </c:pt>
                <c:pt idx="7">
                  <c:v>1778.5200240000001</c:v>
                </c:pt>
                <c:pt idx="8">
                  <c:v>2109.7544579999999</c:v>
                </c:pt>
                <c:pt idx="9">
                  <c:v>2109.7544579999999</c:v>
                </c:pt>
                <c:pt idx="10">
                  <c:v>2109.7544579999999</c:v>
                </c:pt>
                <c:pt idx="11">
                  <c:v>2109.7544579999999</c:v>
                </c:pt>
                <c:pt idx="12">
                  <c:v>2109.7544579999999</c:v>
                </c:pt>
                <c:pt idx="13">
                  <c:v>2109.7544579999999</c:v>
                </c:pt>
                <c:pt idx="14">
                  <c:v>2109.7544579999999</c:v>
                </c:pt>
                <c:pt idx="15">
                  <c:v>2109.7544579999999</c:v>
                </c:pt>
                <c:pt idx="16">
                  <c:v>2109.7544579999999</c:v>
                </c:pt>
                <c:pt idx="17">
                  <c:v>2109.7544579999999</c:v>
                </c:pt>
                <c:pt idx="18">
                  <c:v>2109.7544579999999</c:v>
                </c:pt>
                <c:pt idx="19">
                  <c:v>2109.7544579999999</c:v>
                </c:pt>
                <c:pt idx="20">
                  <c:v>2109.7544579999999</c:v>
                </c:pt>
                <c:pt idx="21">
                  <c:v>2109.7544579999999</c:v>
                </c:pt>
                <c:pt idx="22">
                  <c:v>2109.7544579999999</c:v>
                </c:pt>
                <c:pt idx="23">
                  <c:v>2109.7544579999999</c:v>
                </c:pt>
                <c:pt idx="24">
                  <c:v>2109.7544579999999</c:v>
                </c:pt>
                <c:pt idx="25">
                  <c:v>2109.7544579999999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309888"/>
        <c:axId val="192323968"/>
      </c:areaChart>
      <c:catAx>
        <c:axId val="19230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2323968"/>
        <c:crosses val="autoZero"/>
        <c:auto val="1"/>
        <c:lblAlgn val="ctr"/>
        <c:lblOffset val="100"/>
        <c:tickLblSkip val="5"/>
        <c:noMultiLvlLbl val="0"/>
      </c:catAx>
      <c:valAx>
        <c:axId val="192323968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230988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'PS8'!$R$89</c:f>
              <c:strCache>
                <c:ptCount val="1"/>
                <c:pt idx="0">
                  <c:v>PV</c:v>
                </c:pt>
              </c:strCache>
            </c:strRef>
          </c:tx>
          <c:cat>
            <c:numRef>
              <c:f>'PS8'!$S$88:$AR$88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'PS8'!$S$89:$AR$89</c:f>
              <c:numCache>
                <c:formatCode>_-* #,##0_-;\-* #,##0_-;_-* "-"??_-;_-@_-</c:formatCode>
                <c:ptCount val="26"/>
                <c:pt idx="0">
                  <c:v>2752.6737312372607</c:v>
                </c:pt>
                <c:pt idx="1">
                  <c:v>3255.6094616394334</c:v>
                </c:pt>
                <c:pt idx="2">
                  <c:v>3565.400221425482</c:v>
                </c:pt>
                <c:pt idx="3">
                  <c:v>3902.1436574003033</c:v>
                </c:pt>
                <c:pt idx="4">
                  <c:v>4423.5375049939412</c:v>
                </c:pt>
                <c:pt idx="5">
                  <c:v>5185.9659026349391</c:v>
                </c:pt>
                <c:pt idx="6">
                  <c:v>6076.9647348909175</c:v>
                </c:pt>
                <c:pt idx="7">
                  <c:v>7005.1218632211639</c:v>
                </c:pt>
                <c:pt idx="8">
                  <c:v>7890.9220148040631</c:v>
                </c:pt>
                <c:pt idx="9">
                  <c:v>8764.4562499374861</c:v>
                </c:pt>
                <c:pt idx="10">
                  <c:v>9604.2506296981737</c:v>
                </c:pt>
                <c:pt idx="11">
                  <c:v>10415.029808507712</c:v>
                </c:pt>
                <c:pt idx="12">
                  <c:v>11192.981030366376</c:v>
                </c:pt>
                <c:pt idx="13">
                  <c:v>11935.530623482749</c:v>
                </c:pt>
                <c:pt idx="14">
                  <c:v>12650.858354676044</c:v>
                </c:pt>
                <c:pt idx="15">
                  <c:v>13328.4487119758</c:v>
                </c:pt>
                <c:pt idx="16">
                  <c:v>13969.611213088256</c:v>
                </c:pt>
                <c:pt idx="17">
                  <c:v>14570.489076020482</c:v>
                </c:pt>
                <c:pt idx="18">
                  <c:v>15135.828700373198</c:v>
                </c:pt>
                <c:pt idx="19">
                  <c:v>15661.546840280138</c:v>
                </c:pt>
                <c:pt idx="20">
                  <c:v>16155.994157265164</c:v>
                </c:pt>
                <c:pt idx="21">
                  <c:v>16611.578656851605</c:v>
                </c:pt>
                <c:pt idx="22">
                  <c:v>17036.864404548138</c:v>
                </c:pt>
                <c:pt idx="23">
                  <c:v>17425.513481981779</c:v>
                </c:pt>
                <c:pt idx="24">
                  <c:v>17786.148788745239</c:v>
                </c:pt>
                <c:pt idx="25">
                  <c:v>18112.56360499097</c:v>
                </c:pt>
              </c:numCache>
            </c:numRef>
          </c:val>
        </c:ser>
        <c:ser>
          <c:idx val="3"/>
          <c:order val="1"/>
          <c:tx>
            <c:strRef>
              <c:f>'PS8'!$R$90</c:f>
              <c:strCache>
                <c:ptCount val="1"/>
                <c:pt idx="0">
                  <c:v>mCHP</c:v>
                </c:pt>
              </c:strCache>
            </c:strRef>
          </c:tx>
          <c:cat>
            <c:numRef>
              <c:f>'PS8'!$S$88:$AR$88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'PS8'!$S$90:$AR$90</c:f>
              <c:numCache>
                <c:formatCode>_-* #,##0_-;\-* #,##0_-;_-* "-"??_-;_-@_-</c:formatCode>
                <c:ptCount val="26"/>
                <c:pt idx="0">
                  <c:v>3.5433958333333342</c:v>
                </c:pt>
                <c:pt idx="1">
                  <c:v>5.6011963914671892</c:v>
                </c:pt>
                <c:pt idx="2">
                  <c:v>9.3203296598086265</c:v>
                </c:pt>
                <c:pt idx="3">
                  <c:v>15.505368678955499</c:v>
                </c:pt>
                <c:pt idx="4">
                  <c:v>47.04644409993675</c:v>
                </c:pt>
                <c:pt idx="5">
                  <c:v>125.18172528919334</c:v>
                </c:pt>
                <c:pt idx="6">
                  <c:v>169.28335938341772</c:v>
                </c:pt>
                <c:pt idx="7">
                  <c:v>339.76474984120148</c:v>
                </c:pt>
                <c:pt idx="8">
                  <c:v>619.26909306050641</c:v>
                </c:pt>
                <c:pt idx="9">
                  <c:v>940.40261994899231</c:v>
                </c:pt>
                <c:pt idx="10">
                  <c:v>1307.4051214089582</c:v>
                </c:pt>
                <c:pt idx="11">
                  <c:v>1599.713354301949</c:v>
                </c:pt>
                <c:pt idx="12">
                  <c:v>1964.7786527355429</c:v>
                </c:pt>
                <c:pt idx="13">
                  <c:v>2301.4291338647395</c:v>
                </c:pt>
                <c:pt idx="14">
                  <c:v>2639.5885882967796</c:v>
                </c:pt>
                <c:pt idx="15">
                  <c:v>2965.7323474398354</c:v>
                </c:pt>
                <c:pt idx="16">
                  <c:v>3261.5903184444251</c:v>
                </c:pt>
                <c:pt idx="17">
                  <c:v>3594.5119223555407</c:v>
                </c:pt>
                <c:pt idx="18">
                  <c:v>3969.805419588346</c:v>
                </c:pt>
                <c:pt idx="19">
                  <c:v>4321.2202859076533</c:v>
                </c:pt>
                <c:pt idx="20">
                  <c:v>4651.6750007343917</c:v>
                </c:pt>
                <c:pt idx="21">
                  <c:v>4904.4864182659067</c:v>
                </c:pt>
                <c:pt idx="22">
                  <c:v>5195.9756129836251</c:v>
                </c:pt>
                <c:pt idx="23">
                  <c:v>5504.9862344717994</c:v>
                </c:pt>
                <c:pt idx="24">
                  <c:v>5832.58236737076</c:v>
                </c:pt>
                <c:pt idx="25">
                  <c:v>6179.8933109291047</c:v>
                </c:pt>
              </c:numCache>
            </c:numRef>
          </c:val>
        </c:ser>
        <c:ser>
          <c:idx val="4"/>
          <c:order val="2"/>
          <c:tx>
            <c:strRef>
              <c:f>'PS8'!$R$91</c:f>
              <c:strCache>
                <c:ptCount val="1"/>
                <c:pt idx="0">
                  <c:v>Fuel Cell</c:v>
                </c:pt>
              </c:strCache>
            </c:strRef>
          </c:tx>
          <c:cat>
            <c:numRef>
              <c:f>'PS8'!$S$88:$AR$88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'PS8'!$S$91:$AR$91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4.9135347287796581E-2</c:v>
                </c:pt>
                <c:pt idx="2">
                  <c:v>0.12712508170032008</c:v>
                </c:pt>
                <c:pt idx="3">
                  <c:v>0.32260854211374745</c:v>
                </c:pt>
                <c:pt idx="4">
                  <c:v>0.60073201633886297</c:v>
                </c:pt>
                <c:pt idx="5">
                  <c:v>1.5667922247298298</c:v>
                </c:pt>
                <c:pt idx="6">
                  <c:v>2.7751269703798971</c:v>
                </c:pt>
                <c:pt idx="7">
                  <c:v>6.3278853936941895</c:v>
                </c:pt>
                <c:pt idx="8">
                  <c:v>28.535820649618746</c:v>
                </c:pt>
                <c:pt idx="9">
                  <c:v>138.31155859578936</c:v>
                </c:pt>
                <c:pt idx="10">
                  <c:v>318.30271031745747</c:v>
                </c:pt>
                <c:pt idx="11">
                  <c:v>465.65818233866867</c:v>
                </c:pt>
                <c:pt idx="12">
                  <c:v>603.47444825843854</c:v>
                </c:pt>
                <c:pt idx="13">
                  <c:v>1351.4873037797506</c:v>
                </c:pt>
                <c:pt idx="14">
                  <c:v>2003.960136295228</c:v>
                </c:pt>
                <c:pt idx="15">
                  <c:v>2596.1694627032766</c:v>
                </c:pt>
                <c:pt idx="16">
                  <c:v>3132.2609520268784</c:v>
                </c:pt>
                <c:pt idx="17">
                  <c:v>3798.0745159300295</c:v>
                </c:pt>
                <c:pt idx="18">
                  <c:v>4680.9353344283863</c:v>
                </c:pt>
                <c:pt idx="19">
                  <c:v>5511.5503280701223</c:v>
                </c:pt>
                <c:pt idx="20">
                  <c:v>6277.5827523433227</c:v>
                </c:pt>
                <c:pt idx="21">
                  <c:v>6918.9449656711786</c:v>
                </c:pt>
                <c:pt idx="22">
                  <c:v>7563.1932446182809</c:v>
                </c:pt>
                <c:pt idx="23">
                  <c:v>8267.4298378221993</c:v>
                </c:pt>
                <c:pt idx="24">
                  <c:v>9037.2404766926575</c:v>
                </c:pt>
                <c:pt idx="25">
                  <c:v>9878.7310005265244</c:v>
                </c:pt>
              </c:numCache>
            </c:numRef>
          </c:val>
        </c:ser>
        <c:ser>
          <c:idx val="5"/>
          <c:order val="3"/>
          <c:tx>
            <c:strRef>
              <c:f>'PS8'!$R$92</c:f>
              <c:strCache>
                <c:ptCount val="1"/>
                <c:pt idx="0">
                  <c:v>Anaerobic Digestion</c:v>
                </c:pt>
              </c:strCache>
            </c:strRef>
          </c:tx>
          <c:cat>
            <c:numRef>
              <c:f>'PS8'!$S$88:$AR$88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'PS8'!$S$92:$AR$92</c:f>
              <c:numCache>
                <c:formatCode>_-* #,##0_-;\-* #,##0_-;_-* "-"??_-;_-@_-</c:formatCode>
                <c:ptCount val="26"/>
                <c:pt idx="0">
                  <c:v>522.11836252799992</c:v>
                </c:pt>
                <c:pt idx="1">
                  <c:v>773.58761114537651</c:v>
                </c:pt>
                <c:pt idx="2">
                  <c:v>1022.1176768678843</c:v>
                </c:pt>
                <c:pt idx="3">
                  <c:v>1270.6477425903918</c:v>
                </c:pt>
                <c:pt idx="4">
                  <c:v>1519.1778083128995</c:v>
                </c:pt>
                <c:pt idx="5">
                  <c:v>1780.1343773215324</c:v>
                </c:pt>
                <c:pt idx="6">
                  <c:v>2054.1387747805975</c:v>
                </c:pt>
                <c:pt idx="7">
                  <c:v>2328.1431722396619</c:v>
                </c:pt>
                <c:pt idx="8">
                  <c:v>2602.1475696987263</c:v>
                </c:pt>
                <c:pt idx="9">
                  <c:v>2848.7515274118846</c:v>
                </c:pt>
                <c:pt idx="10">
                  <c:v>3070.6950893537273</c:v>
                </c:pt>
                <c:pt idx="11">
                  <c:v>3270.4442951013853</c:v>
                </c:pt>
                <c:pt idx="12">
                  <c:v>3450.218580274277</c:v>
                </c:pt>
                <c:pt idx="13">
                  <c:v>3621.0041511885252</c:v>
                </c:pt>
                <c:pt idx="14">
                  <c:v>3783.2504435570604</c:v>
                </c:pt>
                <c:pt idx="15">
                  <c:v>3937.3844213071689</c:v>
                </c:pt>
                <c:pt idx="16">
                  <c:v>4076.1050012822657</c:v>
                </c:pt>
                <c:pt idx="17">
                  <c:v>4200.9535232598537</c:v>
                </c:pt>
                <c:pt idx="18">
                  <c:v>4313.3171930396829</c:v>
                </c:pt>
                <c:pt idx="19">
                  <c:v>4414.4444958415279</c:v>
                </c:pt>
                <c:pt idx="20">
                  <c:v>4505.4590683631905</c:v>
                </c:pt>
                <c:pt idx="21">
                  <c:v>4587.3721836326858</c:v>
                </c:pt>
                <c:pt idx="22">
                  <c:v>4661.0939873752313</c:v>
                </c:pt>
                <c:pt idx="23">
                  <c:v>4727.4436107435213</c:v>
                </c:pt>
                <c:pt idx="24">
                  <c:v>4787.1582717749843</c:v>
                </c:pt>
                <c:pt idx="25">
                  <c:v>4840.9014667032998</c:v>
                </c:pt>
              </c:numCache>
            </c:numRef>
          </c:val>
        </c:ser>
        <c:ser>
          <c:idx val="6"/>
          <c:order val="4"/>
          <c:tx>
            <c:strRef>
              <c:f>'PS8'!$R$93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'PS8'!$S$88:$AR$88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'PS8'!$S$93:$AR$93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0.35499898228658761</c:v>
                </c:pt>
                <c:pt idx="2">
                  <c:v>0.65036667868643883</c:v>
                </c:pt>
                <c:pt idx="3">
                  <c:v>1.1139364545650146</c:v>
                </c:pt>
                <c:pt idx="4">
                  <c:v>2.1653452961712536</c:v>
                </c:pt>
                <c:pt idx="5">
                  <c:v>4.4539159133157025</c:v>
                </c:pt>
                <c:pt idx="6">
                  <c:v>8.4259964701151162</c:v>
                </c:pt>
                <c:pt idx="7">
                  <c:v>14.455962615276952</c:v>
                </c:pt>
                <c:pt idx="8">
                  <c:v>22.603904322206873</c:v>
                </c:pt>
                <c:pt idx="9">
                  <c:v>33.597303440933153</c:v>
                </c:pt>
                <c:pt idx="10">
                  <c:v>47.468702170419377</c:v>
                </c:pt>
                <c:pt idx="11">
                  <c:v>64.283504273927576</c:v>
                </c:pt>
                <c:pt idx="12">
                  <c:v>84.233284058073124</c:v>
                </c:pt>
                <c:pt idx="13">
                  <c:v>107.44969028634627</c:v>
                </c:pt>
                <c:pt idx="14">
                  <c:v>134.37202489671213</c:v>
                </c:pt>
                <c:pt idx="15">
                  <c:v>163.83655740491528</c:v>
                </c:pt>
                <c:pt idx="16">
                  <c:v>195.35555007983945</c:v>
                </c:pt>
                <c:pt idx="17">
                  <c:v>228.19209255547113</c:v>
                </c:pt>
                <c:pt idx="18">
                  <c:v>262.07495984843712</c:v>
                </c:pt>
                <c:pt idx="19">
                  <c:v>296.24521659032456</c:v>
                </c:pt>
                <c:pt idx="20">
                  <c:v>330.7640795078479</c:v>
                </c:pt>
                <c:pt idx="21">
                  <c:v>364.63530452012884</c:v>
                </c:pt>
                <c:pt idx="22">
                  <c:v>398.04150918611265</c:v>
                </c:pt>
                <c:pt idx="23">
                  <c:v>430.04562537237399</c:v>
                </c:pt>
                <c:pt idx="24">
                  <c:v>460.91464570291311</c:v>
                </c:pt>
                <c:pt idx="25">
                  <c:v>489.57980138412898</c:v>
                </c:pt>
              </c:numCache>
            </c:numRef>
          </c:val>
        </c:ser>
        <c:ser>
          <c:idx val="7"/>
          <c:order val="5"/>
          <c:tx>
            <c:strRef>
              <c:f>'PS8'!$R$94</c:f>
              <c:strCache>
                <c:ptCount val="1"/>
                <c:pt idx="0">
                  <c:v>Wind</c:v>
                </c:pt>
              </c:strCache>
            </c:strRef>
          </c:tx>
          <c:cat>
            <c:numRef>
              <c:f>'PS8'!$S$88:$AR$88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'PS8'!$S$94:$AR$94</c:f>
              <c:numCache>
                <c:formatCode>_-* #,##0_-;\-* #,##0_-;_-* "-"??_-;_-@_-</c:formatCode>
                <c:ptCount val="26"/>
                <c:pt idx="0">
                  <c:v>741.0909332160013</c:v>
                </c:pt>
                <c:pt idx="1">
                  <c:v>778.99316267779579</c:v>
                </c:pt>
                <c:pt idx="2">
                  <c:v>884.31748841056969</c:v>
                </c:pt>
                <c:pt idx="3">
                  <c:v>1000.1742467166209</c:v>
                </c:pt>
                <c:pt idx="4">
                  <c:v>1127.6166808532778</c:v>
                </c:pt>
                <c:pt idx="5">
                  <c:v>1267.8033584035998</c:v>
                </c:pt>
                <c:pt idx="6">
                  <c:v>1422.0087037089545</c:v>
                </c:pt>
                <c:pt idx="7">
                  <c:v>1588.5504766387371</c:v>
                </c:pt>
                <c:pt idx="8">
                  <c:v>1768.4155914029025</c:v>
                </c:pt>
                <c:pt idx="9">
                  <c:v>1962.6699153482014</c:v>
                </c:pt>
                <c:pt idx="10">
                  <c:v>2172.4645852091239</c:v>
                </c:pt>
                <c:pt idx="11">
                  <c:v>2386.4551484672652</c:v>
                </c:pt>
                <c:pt idx="12">
                  <c:v>2604.7255229905686</c:v>
                </c:pt>
                <c:pt idx="13">
                  <c:v>2827.3613050043382</c:v>
                </c:pt>
                <c:pt idx="14">
                  <c:v>3049.9970870181078</c:v>
                </c:pt>
                <c:pt idx="15">
                  <c:v>3272.6328690318783</c:v>
                </c:pt>
                <c:pt idx="16">
                  <c:v>3495.2686510456479</c:v>
                </c:pt>
                <c:pt idx="17">
                  <c:v>3713.4517174191424</c:v>
                </c:pt>
                <c:pt idx="18">
                  <c:v>3927.2711224651671</c:v>
                </c:pt>
                <c:pt idx="19">
                  <c:v>4136.8141394102713</c:v>
                </c:pt>
                <c:pt idx="20">
                  <c:v>4342.1662960164731</c:v>
                </c:pt>
                <c:pt idx="21">
                  <c:v>4543.4114094905508</c:v>
                </c:pt>
                <c:pt idx="22">
                  <c:v>4740.6316206951478</c:v>
                </c:pt>
                <c:pt idx="23">
                  <c:v>4933.907427675651</c:v>
                </c:pt>
                <c:pt idx="24">
                  <c:v>5123.3177185165459</c:v>
                </c:pt>
                <c:pt idx="25">
                  <c:v>5308.9398035406221</c:v>
                </c:pt>
              </c:numCache>
            </c:numRef>
          </c:val>
        </c:ser>
        <c:ser>
          <c:idx val="8"/>
          <c:order val="6"/>
          <c:tx>
            <c:strRef>
              <c:f>'PS8'!$R$95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'PS8'!$S$88:$AR$88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'PS8'!$S$95:$AR$95</c:f>
              <c:numCache>
                <c:formatCode>_-* #,##0_-;\-* #,##0_-;_-* "-"??_-;_-@_-</c:formatCode>
                <c:ptCount val="26"/>
                <c:pt idx="0">
                  <c:v>256.18690080000005</c:v>
                </c:pt>
                <c:pt idx="1">
                  <c:v>297.46752480000009</c:v>
                </c:pt>
                <c:pt idx="2">
                  <c:v>340.81218000000013</c:v>
                </c:pt>
                <c:pt idx="3">
                  <c:v>386.32406796000015</c:v>
                </c:pt>
                <c:pt idx="4">
                  <c:v>434.11155031800013</c:v>
                </c:pt>
                <c:pt idx="5">
                  <c:v>482.85478232316012</c:v>
                </c:pt>
                <c:pt idx="6">
                  <c:v>532.57287896842331</c:v>
                </c:pt>
                <c:pt idx="7">
                  <c:v>582.29097561368656</c:v>
                </c:pt>
                <c:pt idx="8">
                  <c:v>632.0090722589498</c:v>
                </c:pt>
                <c:pt idx="9">
                  <c:v>681.72716890421316</c:v>
                </c:pt>
                <c:pt idx="10">
                  <c:v>731.44526554947629</c:v>
                </c:pt>
                <c:pt idx="11">
                  <c:v>778.67745736247628</c:v>
                </c:pt>
                <c:pt idx="12">
                  <c:v>823.54803958482637</c:v>
                </c:pt>
                <c:pt idx="13">
                  <c:v>866.17509269605887</c:v>
                </c:pt>
                <c:pt idx="14">
                  <c:v>906.67079315172975</c:v>
                </c:pt>
                <c:pt idx="15">
                  <c:v>943.11692356183357</c:v>
                </c:pt>
                <c:pt idx="16">
                  <c:v>975.91844093092698</c:v>
                </c:pt>
                <c:pt idx="17">
                  <c:v>1005.4398065631111</c:v>
                </c:pt>
                <c:pt idx="18">
                  <c:v>1032.0090356320768</c:v>
                </c:pt>
                <c:pt idx="19">
                  <c:v>1053.2644188872493</c:v>
                </c:pt>
                <c:pt idx="20">
                  <c:v>1070.2687254913876</c:v>
                </c:pt>
                <c:pt idx="21">
                  <c:v>1083.8721707746981</c:v>
                </c:pt>
                <c:pt idx="22">
                  <c:v>1094.7549270013465</c:v>
                </c:pt>
                <c:pt idx="23">
                  <c:v>1103.4611319826649</c:v>
                </c:pt>
                <c:pt idx="24">
                  <c:v>1110.4260959677201</c:v>
                </c:pt>
                <c:pt idx="25">
                  <c:v>1115.9980671557639</c:v>
                </c:pt>
              </c:numCache>
            </c:numRef>
          </c:val>
        </c:ser>
        <c:ser>
          <c:idx val="9"/>
          <c:order val="7"/>
          <c:tx>
            <c:strRef>
              <c:f>'PS8'!$R$96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'PS8'!$S$88:$AR$88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'PS8'!$S$96:$AR$96</c:f>
              <c:numCache>
                <c:formatCode>_-* #,##0_-;\-* #,##0_-;_-* "-"??_-;_-@_-</c:formatCode>
                <c:ptCount val="26"/>
                <c:pt idx="0">
                  <c:v>2004.1128000000001</c:v>
                </c:pt>
                <c:pt idx="1">
                  <c:v>3073.2921479172583</c:v>
                </c:pt>
                <c:pt idx="2">
                  <c:v>3172.7711620641553</c:v>
                </c:pt>
                <c:pt idx="3">
                  <c:v>3245.0824817773087</c:v>
                </c:pt>
                <c:pt idx="4">
                  <c:v>3368.2420294729072</c:v>
                </c:pt>
                <c:pt idx="5">
                  <c:v>3509.0658430682447</c:v>
                </c:pt>
                <c:pt idx="6">
                  <c:v>3713.1716532004912</c:v>
                </c:pt>
                <c:pt idx="7">
                  <c:v>3772.6968350275351</c:v>
                </c:pt>
                <c:pt idx="8">
                  <c:v>3863.6692731652115</c:v>
                </c:pt>
                <c:pt idx="9">
                  <c:v>3995.2188248842131</c:v>
                </c:pt>
                <c:pt idx="10">
                  <c:v>4160.5403401876438</c:v>
                </c:pt>
                <c:pt idx="11">
                  <c:v>4293.5270786691017</c:v>
                </c:pt>
                <c:pt idx="12">
                  <c:v>4363.6012039885636</c:v>
                </c:pt>
                <c:pt idx="13">
                  <c:v>4441.1966672741937</c:v>
                </c:pt>
                <c:pt idx="14">
                  <c:v>4568.0814619904695</c:v>
                </c:pt>
                <c:pt idx="15">
                  <c:v>4664.7659142262328</c:v>
                </c:pt>
                <c:pt idx="16">
                  <c:v>4770.4557458722466</c:v>
                </c:pt>
                <c:pt idx="17">
                  <c:v>4907.3813908467646</c:v>
                </c:pt>
                <c:pt idx="18">
                  <c:v>5108.6795679408224</c:v>
                </c:pt>
                <c:pt idx="19">
                  <c:v>5322.2001531144169</c:v>
                </c:pt>
                <c:pt idx="20">
                  <c:v>5550.7555101699108</c:v>
                </c:pt>
                <c:pt idx="21">
                  <c:v>5624.0139981484399</c:v>
                </c:pt>
                <c:pt idx="22">
                  <c:v>5688.0607289178388</c:v>
                </c:pt>
                <c:pt idx="23">
                  <c:v>5791.7774850407941</c:v>
                </c:pt>
                <c:pt idx="24">
                  <c:v>5859.3556472053451</c:v>
                </c:pt>
                <c:pt idx="25">
                  <c:v>5973.5599772588876</c:v>
                </c:pt>
              </c:numCache>
            </c:numRef>
          </c:val>
        </c:ser>
        <c:ser>
          <c:idx val="10"/>
          <c:order val="8"/>
          <c:tx>
            <c:strRef>
              <c:f>'PS8'!$R$97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'PS8'!$S$88:$AR$88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'PS8'!$S$97:$AR$97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143.48100169563145</c:v>
                </c:pt>
                <c:pt idx="2">
                  <c:v>168.83234859913287</c:v>
                </c:pt>
                <c:pt idx="3">
                  <c:v>175.12754182914833</c:v>
                </c:pt>
                <c:pt idx="4">
                  <c:v>185.2159611691938</c:v>
                </c:pt>
                <c:pt idx="5">
                  <c:v>202.06697553175246</c:v>
                </c:pt>
                <c:pt idx="6">
                  <c:v>216.44936889414853</c:v>
                </c:pt>
                <c:pt idx="7">
                  <c:v>224.36611967159575</c:v>
                </c:pt>
                <c:pt idx="8">
                  <c:v>236.07625356563719</c:v>
                </c:pt>
                <c:pt idx="9">
                  <c:v>251.35516198505144</c:v>
                </c:pt>
                <c:pt idx="10">
                  <c:v>271.1457915514398</c:v>
                </c:pt>
                <c:pt idx="11">
                  <c:v>288.05989151980737</c:v>
                </c:pt>
                <c:pt idx="12">
                  <c:v>303.33735916160759</c:v>
                </c:pt>
                <c:pt idx="13">
                  <c:v>320.16921330458757</c:v>
                </c:pt>
                <c:pt idx="14">
                  <c:v>340.10997027807758</c:v>
                </c:pt>
                <c:pt idx="15">
                  <c:v>358.46262936282756</c:v>
                </c:pt>
                <c:pt idx="16">
                  <c:v>377.06996007993303</c:v>
                </c:pt>
                <c:pt idx="17">
                  <c:v>398.7045873363794</c:v>
                </c:pt>
                <c:pt idx="18">
                  <c:v>424.40218911429849</c:v>
                </c:pt>
                <c:pt idx="19">
                  <c:v>450.30908465164686</c:v>
                </c:pt>
                <c:pt idx="20">
                  <c:v>475.99941557498499</c:v>
                </c:pt>
                <c:pt idx="21">
                  <c:v>492.06082972367142</c:v>
                </c:pt>
                <c:pt idx="22">
                  <c:v>510.03588026070491</c:v>
                </c:pt>
                <c:pt idx="23">
                  <c:v>533.27727753238378</c:v>
                </c:pt>
                <c:pt idx="24">
                  <c:v>554.14124908605197</c:v>
                </c:pt>
                <c:pt idx="25">
                  <c:v>581.86107238609156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368000"/>
        <c:axId val="192377984"/>
      </c:areaChart>
      <c:catAx>
        <c:axId val="19236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2377984"/>
        <c:crosses val="autoZero"/>
        <c:auto val="1"/>
        <c:lblAlgn val="ctr"/>
        <c:lblOffset val="100"/>
        <c:tickLblSkip val="5"/>
        <c:noMultiLvlLbl val="0"/>
      </c:catAx>
      <c:valAx>
        <c:axId val="192377984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236800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'PS10'!$N$3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'PS10'!$O$2:$AN$2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'PS10'!$O$3:$AN$3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12255.556182568393</c:v>
                </c:pt>
                <c:pt idx="2">
                  <c:v>13751.541142027667</c:v>
                </c:pt>
                <c:pt idx="3">
                  <c:v>14543.855324554077</c:v>
                </c:pt>
                <c:pt idx="4">
                  <c:v>15211.844830151458</c:v>
                </c:pt>
                <c:pt idx="5">
                  <c:v>16228.073968425637</c:v>
                </c:pt>
                <c:pt idx="6">
                  <c:v>17371.730290816646</c:v>
                </c:pt>
                <c:pt idx="7">
                  <c:v>18704.948564301754</c:v>
                </c:pt>
                <c:pt idx="8">
                  <c:v>19924.209825803307</c:v>
                </c:pt>
                <c:pt idx="9">
                  <c:v>21330.741825734214</c:v>
                </c:pt>
                <c:pt idx="10">
                  <c:v>22902.25944690554</c:v>
                </c:pt>
                <c:pt idx="11">
                  <c:v>24543.665817608675</c:v>
                </c:pt>
                <c:pt idx="12">
                  <c:v>26300.004154946429</c:v>
                </c:pt>
                <c:pt idx="13">
                  <c:v>27964.60356664877</c:v>
                </c:pt>
                <c:pt idx="14">
                  <c:v>29340.952810311384</c:v>
                </c:pt>
                <c:pt idx="15">
                  <c:v>30578.139150390001</c:v>
                </c:pt>
                <c:pt idx="16">
                  <c:v>31583.521571635807</c:v>
                </c:pt>
                <c:pt idx="17">
                  <c:v>32407.097602076057</c:v>
                </c:pt>
                <c:pt idx="18">
                  <c:v>33143.792936605649</c:v>
                </c:pt>
                <c:pt idx="19">
                  <c:v>33939.370084703347</c:v>
                </c:pt>
                <c:pt idx="20">
                  <c:v>34552.495154218734</c:v>
                </c:pt>
                <c:pt idx="21">
                  <c:v>35125.289363004995</c:v>
                </c:pt>
                <c:pt idx="22">
                  <c:v>35616.64028423428</c:v>
                </c:pt>
                <c:pt idx="23">
                  <c:v>36069.97058460128</c:v>
                </c:pt>
                <c:pt idx="24">
                  <c:v>36469.228893820306</c:v>
                </c:pt>
                <c:pt idx="25">
                  <c:v>36832.974033137172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'PS10'!$N$4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'PS10'!$O$2:$AN$2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'PS10'!$O$4:$AN$4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11933.620348183096</c:v>
                </c:pt>
                <c:pt idx="2">
                  <c:v>13364.193215191597</c:v>
                </c:pt>
                <c:pt idx="3">
                  <c:v>14106.308150000006</c:v>
                </c:pt>
                <c:pt idx="4">
                  <c:v>14412.985633888307</c:v>
                </c:pt>
                <c:pt idx="5">
                  <c:v>14875.872239868588</c:v>
                </c:pt>
                <c:pt idx="6">
                  <c:v>15383.090149994829</c:v>
                </c:pt>
                <c:pt idx="7">
                  <c:v>16048.174992460241</c:v>
                </c:pt>
                <c:pt idx="8">
                  <c:v>16733.995976002043</c:v>
                </c:pt>
                <c:pt idx="9">
                  <c:v>17693.634219923086</c:v>
                </c:pt>
                <c:pt idx="10">
                  <c:v>18803.331030215631</c:v>
                </c:pt>
                <c:pt idx="11">
                  <c:v>20031.021327652245</c:v>
                </c:pt>
                <c:pt idx="12">
                  <c:v>21375.091585422921</c:v>
                </c:pt>
                <c:pt idx="13">
                  <c:v>22634.240536822595</c:v>
                </c:pt>
                <c:pt idx="14">
                  <c:v>23607.39283379749</c:v>
                </c:pt>
                <c:pt idx="15">
                  <c:v>24493.642431280423</c:v>
                </c:pt>
                <c:pt idx="16">
                  <c:v>25292.21378756706</c:v>
                </c:pt>
                <c:pt idx="17">
                  <c:v>26002.434309594231</c:v>
                </c:pt>
                <c:pt idx="18">
                  <c:v>26673.714200163875</c:v>
                </c:pt>
                <c:pt idx="19">
                  <c:v>27455.531350256046</c:v>
                </c:pt>
                <c:pt idx="20">
                  <c:v>28097.419772599893</c:v>
                </c:pt>
                <c:pt idx="21">
                  <c:v>28620.003024221623</c:v>
                </c:pt>
                <c:pt idx="22">
                  <c:v>29051.974656646093</c:v>
                </c:pt>
                <c:pt idx="23">
                  <c:v>29449.897246442426</c:v>
                </c:pt>
                <c:pt idx="24">
                  <c:v>29784.622672996309</c:v>
                </c:pt>
                <c:pt idx="25">
                  <c:v>30093.943324218541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'PS10'!$N$5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'PS10'!$O$2:$AN$2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'PS10'!$O$5:$AN$5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10908.063432286852</c:v>
                </c:pt>
                <c:pt idx="2">
                  <c:v>11675.298854199727</c:v>
                </c:pt>
                <c:pt idx="3">
                  <c:v>12286.607771956331</c:v>
                </c:pt>
                <c:pt idx="4">
                  <c:v>12562.280787445696</c:v>
                </c:pt>
                <c:pt idx="5">
                  <c:v>12797.792174653474</c:v>
                </c:pt>
                <c:pt idx="6">
                  <c:v>13016.81626031232</c:v>
                </c:pt>
                <c:pt idx="7">
                  <c:v>13273.129207250384</c:v>
                </c:pt>
                <c:pt idx="8">
                  <c:v>13567.918745622561</c:v>
                </c:pt>
                <c:pt idx="9">
                  <c:v>13876.369989300936</c:v>
                </c:pt>
                <c:pt idx="10">
                  <c:v>14151.17927914209</c:v>
                </c:pt>
                <c:pt idx="11">
                  <c:v>14385.737444615414</c:v>
                </c:pt>
                <c:pt idx="12">
                  <c:v>14554.07315803581</c:v>
                </c:pt>
                <c:pt idx="13">
                  <c:v>14737.863263545882</c:v>
                </c:pt>
                <c:pt idx="14">
                  <c:v>14867.127705984287</c:v>
                </c:pt>
                <c:pt idx="15">
                  <c:v>14709.680677240747</c:v>
                </c:pt>
                <c:pt idx="16">
                  <c:v>14822.912551508078</c:v>
                </c:pt>
                <c:pt idx="17">
                  <c:v>14979.420674264207</c:v>
                </c:pt>
                <c:pt idx="18">
                  <c:v>14584.313173183811</c:v>
                </c:pt>
                <c:pt idx="19">
                  <c:v>13245.45224933088</c:v>
                </c:pt>
                <c:pt idx="20">
                  <c:v>12405.5615744719</c:v>
                </c:pt>
                <c:pt idx="21">
                  <c:v>11306.401712995852</c:v>
                </c:pt>
                <c:pt idx="22">
                  <c:v>10441.550473974232</c:v>
                </c:pt>
                <c:pt idx="23">
                  <c:v>10313.710031753086</c:v>
                </c:pt>
                <c:pt idx="24">
                  <c:v>10168.849239994268</c:v>
                </c:pt>
                <c:pt idx="25">
                  <c:v>10258.183586686471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'PS10'!$N$6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'PS10'!$O$2:$AN$2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'PS10'!$O$6:$AN$6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12705.48535175727</c:v>
                </c:pt>
                <c:pt idx="2">
                  <c:v>14001.536142027668</c:v>
                </c:pt>
                <c:pt idx="3">
                  <c:v>14893.855324554079</c:v>
                </c:pt>
                <c:pt idx="4">
                  <c:v>15661.844830151462</c:v>
                </c:pt>
                <c:pt idx="5">
                  <c:v>16753.07396842564</c:v>
                </c:pt>
                <c:pt idx="6">
                  <c:v>17977.730290816653</c:v>
                </c:pt>
                <c:pt idx="7">
                  <c:v>19484.948564301758</c:v>
                </c:pt>
                <c:pt idx="8">
                  <c:v>21104.209825803307</c:v>
                </c:pt>
                <c:pt idx="9">
                  <c:v>23080.741825734218</c:v>
                </c:pt>
                <c:pt idx="10">
                  <c:v>25102.25944690554</c:v>
                </c:pt>
                <c:pt idx="11">
                  <c:v>27143.665817608675</c:v>
                </c:pt>
                <c:pt idx="12">
                  <c:v>29101.004154946429</c:v>
                </c:pt>
                <c:pt idx="13">
                  <c:v>30871.603566648773</c:v>
                </c:pt>
                <c:pt idx="14">
                  <c:v>32313.952810311384</c:v>
                </c:pt>
                <c:pt idx="15">
                  <c:v>33617.139150390001</c:v>
                </c:pt>
                <c:pt idx="16">
                  <c:v>34882.521571635807</c:v>
                </c:pt>
                <c:pt idx="17">
                  <c:v>36056.097602076057</c:v>
                </c:pt>
                <c:pt idx="18">
                  <c:v>37142.792936605649</c:v>
                </c:pt>
                <c:pt idx="19">
                  <c:v>38188.370084703347</c:v>
                </c:pt>
                <c:pt idx="20">
                  <c:v>39101.495154218734</c:v>
                </c:pt>
                <c:pt idx="21">
                  <c:v>39974.289363004995</c:v>
                </c:pt>
                <c:pt idx="22">
                  <c:v>40715.640284234272</c:v>
                </c:pt>
                <c:pt idx="23">
                  <c:v>41318.970584601273</c:v>
                </c:pt>
                <c:pt idx="24">
                  <c:v>41893.228893820298</c:v>
                </c:pt>
                <c:pt idx="25">
                  <c:v>42331.974033137172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901248"/>
        <c:axId val="190911232"/>
      </c:lineChart>
      <c:catAx>
        <c:axId val="19090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911232"/>
        <c:crosses val="autoZero"/>
        <c:auto val="1"/>
        <c:lblAlgn val="ctr"/>
        <c:lblOffset val="100"/>
        <c:tickLblSkip val="5"/>
        <c:noMultiLvlLbl val="0"/>
      </c:catAx>
      <c:valAx>
        <c:axId val="190911232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090124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4925373134328358E-2"/>
                <c:y val="0.2387993944081926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</a:t>
                  </a:r>
                  <a:r>
                    <a:rPr lang="en-GB" baseline="0"/>
                    <a:t> GW</a:t>
                  </a:r>
                  <a:endParaRPr lang="en-GB"/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'PS11'!$L$3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'PS11'!$M$2:$AL$2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'PS11'!$M$3:$AL$3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8985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6385</c:v>
                </c:pt>
                <c:pt idx="12">
                  <c:v>6385</c:v>
                </c:pt>
                <c:pt idx="13">
                  <c:v>8375</c:v>
                </c:pt>
                <c:pt idx="14">
                  <c:v>9504</c:v>
                </c:pt>
                <c:pt idx="15">
                  <c:v>10155</c:v>
                </c:pt>
                <c:pt idx="16">
                  <c:v>11284</c:v>
                </c:pt>
                <c:pt idx="17">
                  <c:v>12954</c:v>
                </c:pt>
                <c:pt idx="18">
                  <c:v>15483</c:v>
                </c:pt>
                <c:pt idx="19">
                  <c:v>17153</c:v>
                </c:pt>
                <c:pt idx="20">
                  <c:v>18553</c:v>
                </c:pt>
                <c:pt idx="21">
                  <c:v>18553</c:v>
                </c:pt>
                <c:pt idx="22">
                  <c:v>18553</c:v>
                </c:pt>
                <c:pt idx="23">
                  <c:v>18553</c:v>
                </c:pt>
                <c:pt idx="24">
                  <c:v>18553</c:v>
                </c:pt>
                <c:pt idx="25">
                  <c:v>18553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'PS11'!$L$4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'PS11'!$M$2:$AL$2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'PS11'!$M$4:$AL$4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8038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3512</c:v>
                </c:pt>
                <c:pt idx="12">
                  <c:v>4912</c:v>
                </c:pt>
                <c:pt idx="13">
                  <c:v>3832</c:v>
                </c:pt>
                <c:pt idx="14">
                  <c:v>5686</c:v>
                </c:pt>
                <c:pt idx="15">
                  <c:v>5686</c:v>
                </c:pt>
                <c:pt idx="16">
                  <c:v>7356</c:v>
                </c:pt>
                <c:pt idx="17">
                  <c:v>7356</c:v>
                </c:pt>
                <c:pt idx="18">
                  <c:v>7356</c:v>
                </c:pt>
                <c:pt idx="19">
                  <c:v>7356</c:v>
                </c:pt>
                <c:pt idx="20">
                  <c:v>7356</c:v>
                </c:pt>
                <c:pt idx="21">
                  <c:v>7356</c:v>
                </c:pt>
                <c:pt idx="22">
                  <c:v>7356</c:v>
                </c:pt>
                <c:pt idx="23">
                  <c:v>7356</c:v>
                </c:pt>
                <c:pt idx="24">
                  <c:v>7356</c:v>
                </c:pt>
                <c:pt idx="25">
                  <c:v>7356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'PS11'!$L$5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'PS11'!$M$2:$AL$2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'PS11'!$M$5:$AL$5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7782</c:v>
                </c:pt>
                <c:pt idx="6">
                  <c:v>7782</c:v>
                </c:pt>
                <c:pt idx="7">
                  <c:v>6835</c:v>
                </c:pt>
                <c:pt idx="8">
                  <c:v>5923</c:v>
                </c:pt>
                <c:pt idx="9">
                  <c:v>4715</c:v>
                </c:pt>
                <c:pt idx="10">
                  <c:v>4715</c:v>
                </c:pt>
                <c:pt idx="11">
                  <c:v>4715</c:v>
                </c:pt>
                <c:pt idx="12">
                  <c:v>4715</c:v>
                </c:pt>
                <c:pt idx="13">
                  <c:v>3635</c:v>
                </c:pt>
                <c:pt idx="14">
                  <c:v>2432</c:v>
                </c:pt>
                <c:pt idx="15">
                  <c:v>1216</c:v>
                </c:pt>
                <c:pt idx="16">
                  <c:v>1216</c:v>
                </c:pt>
                <c:pt idx="17">
                  <c:v>2886</c:v>
                </c:pt>
                <c:pt idx="18">
                  <c:v>2886</c:v>
                </c:pt>
                <c:pt idx="19">
                  <c:v>4556</c:v>
                </c:pt>
                <c:pt idx="20">
                  <c:v>4556</c:v>
                </c:pt>
                <c:pt idx="21">
                  <c:v>4556</c:v>
                </c:pt>
                <c:pt idx="22">
                  <c:v>4556</c:v>
                </c:pt>
                <c:pt idx="23">
                  <c:v>4556</c:v>
                </c:pt>
                <c:pt idx="24">
                  <c:v>4556</c:v>
                </c:pt>
                <c:pt idx="25">
                  <c:v>4556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'PS11'!$L$6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'PS11'!$M$2:$AL$2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'PS11'!$M$6:$AL$6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8985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4715</c:v>
                </c:pt>
                <c:pt idx="12">
                  <c:v>6385</c:v>
                </c:pt>
                <c:pt idx="13">
                  <c:v>6705</c:v>
                </c:pt>
                <c:pt idx="14">
                  <c:v>6705</c:v>
                </c:pt>
                <c:pt idx="15">
                  <c:v>7356</c:v>
                </c:pt>
                <c:pt idx="16">
                  <c:v>7356</c:v>
                </c:pt>
                <c:pt idx="17">
                  <c:v>8485</c:v>
                </c:pt>
                <c:pt idx="18">
                  <c:v>8485</c:v>
                </c:pt>
                <c:pt idx="19">
                  <c:v>9614</c:v>
                </c:pt>
                <c:pt idx="20">
                  <c:v>11284</c:v>
                </c:pt>
                <c:pt idx="21">
                  <c:v>12413</c:v>
                </c:pt>
                <c:pt idx="22">
                  <c:v>12413</c:v>
                </c:pt>
                <c:pt idx="23">
                  <c:v>14083</c:v>
                </c:pt>
                <c:pt idx="24">
                  <c:v>14083</c:v>
                </c:pt>
                <c:pt idx="25">
                  <c:v>14083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946688"/>
        <c:axId val="190952576"/>
      </c:lineChart>
      <c:catAx>
        <c:axId val="19094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952576"/>
        <c:crosses val="autoZero"/>
        <c:auto val="1"/>
        <c:lblAlgn val="ctr"/>
        <c:lblOffset val="100"/>
        <c:tickLblSkip val="5"/>
        <c:noMultiLvlLbl val="0"/>
      </c:catAx>
      <c:valAx>
        <c:axId val="190952576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094668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4925345259415636E-2"/>
                <c:y val="0.23879931675207269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 baseline="0"/>
                    <a:t>Installed capapcity GW</a:t>
                  </a:r>
                  <a:endParaRPr lang="en-GB"/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Gone Green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'PS12'!$Q$4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'PS12'!$R$3:$AQ$3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'PS12'!$R$4:$AQ$4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5725.4</c:v>
                </c:pt>
                <c:pt idx="3">
                  <c:v>7160.4</c:v>
                </c:pt>
                <c:pt idx="4">
                  <c:v>8777.2999999999993</c:v>
                </c:pt>
                <c:pt idx="5">
                  <c:v>9912.2999999999993</c:v>
                </c:pt>
                <c:pt idx="6">
                  <c:v>12575.3</c:v>
                </c:pt>
                <c:pt idx="7">
                  <c:v>14120.3</c:v>
                </c:pt>
                <c:pt idx="8">
                  <c:v>16936.3</c:v>
                </c:pt>
                <c:pt idx="9">
                  <c:v>19382.3</c:v>
                </c:pt>
                <c:pt idx="10">
                  <c:v>21682.3</c:v>
                </c:pt>
                <c:pt idx="11">
                  <c:v>24082.3</c:v>
                </c:pt>
                <c:pt idx="12">
                  <c:v>25982.3</c:v>
                </c:pt>
                <c:pt idx="13">
                  <c:v>27482.3</c:v>
                </c:pt>
                <c:pt idx="14">
                  <c:v>28482.3</c:v>
                </c:pt>
                <c:pt idx="15">
                  <c:v>28982.3</c:v>
                </c:pt>
                <c:pt idx="16">
                  <c:v>28982.3</c:v>
                </c:pt>
                <c:pt idx="17">
                  <c:v>28982.3</c:v>
                </c:pt>
                <c:pt idx="18">
                  <c:v>28982.3</c:v>
                </c:pt>
                <c:pt idx="19">
                  <c:v>28982.3</c:v>
                </c:pt>
                <c:pt idx="20">
                  <c:v>28982.3</c:v>
                </c:pt>
                <c:pt idx="21">
                  <c:v>28982.3</c:v>
                </c:pt>
                <c:pt idx="22">
                  <c:v>28982.3</c:v>
                </c:pt>
                <c:pt idx="23">
                  <c:v>28982.3</c:v>
                </c:pt>
                <c:pt idx="24">
                  <c:v>28982.3</c:v>
                </c:pt>
                <c:pt idx="25">
                  <c:v>28982.3</c:v>
                </c:pt>
              </c:numCache>
            </c:numRef>
          </c:val>
        </c:ser>
        <c:ser>
          <c:idx val="1"/>
          <c:order val="1"/>
          <c:tx>
            <c:strRef>
              <c:f>'PS12'!$Q$5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'PS12'!$R$3:$AQ$3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'PS12'!$R$5:$AQ$5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9800.3588455047266</c:v>
                </c:pt>
                <c:pt idx="2">
                  <c:v>10713.579352881488</c:v>
                </c:pt>
                <c:pt idx="3">
                  <c:v>11694.593750271186</c:v>
                </c:pt>
                <c:pt idx="4">
                  <c:v>12119.131843055704</c:v>
                </c:pt>
                <c:pt idx="5">
                  <c:v>12300.341279526925</c:v>
                </c:pt>
                <c:pt idx="6">
                  <c:v>12949.642663528852</c:v>
                </c:pt>
                <c:pt idx="7">
                  <c:v>13983.149650823072</c:v>
                </c:pt>
                <c:pt idx="8">
                  <c:v>15433.302831389319</c:v>
                </c:pt>
                <c:pt idx="9">
                  <c:v>16567.940551295855</c:v>
                </c:pt>
                <c:pt idx="10">
                  <c:v>17333.43180061549</c:v>
                </c:pt>
                <c:pt idx="11">
                  <c:v>17528.886173759383</c:v>
                </c:pt>
                <c:pt idx="12">
                  <c:v>17759.529616603013</c:v>
                </c:pt>
                <c:pt idx="13">
                  <c:v>17938.433679054277</c:v>
                </c:pt>
                <c:pt idx="14">
                  <c:v>18117.666139207297</c:v>
                </c:pt>
                <c:pt idx="15">
                  <c:v>18345.282506155534</c:v>
                </c:pt>
                <c:pt idx="16">
                  <c:v>18488.065055014104</c:v>
                </c:pt>
                <c:pt idx="17">
                  <c:v>18666.611142754682</c:v>
                </c:pt>
                <c:pt idx="18">
                  <c:v>18822.174297264457</c:v>
                </c:pt>
                <c:pt idx="19">
                  <c:v>18968.23801965356</c:v>
                </c:pt>
                <c:pt idx="20">
                  <c:v>19104.825054160119</c:v>
                </c:pt>
                <c:pt idx="21">
                  <c:v>19231.957200066976</c:v>
                </c:pt>
                <c:pt idx="22">
                  <c:v>19349.655403431167</c:v>
                </c:pt>
                <c:pt idx="23">
                  <c:v>19457.93983907369</c:v>
                </c:pt>
                <c:pt idx="24">
                  <c:v>19532.46917119568</c:v>
                </c:pt>
                <c:pt idx="25">
                  <c:v>19597.633906680196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081088"/>
        <c:axId val="193012096"/>
      </c:barChart>
      <c:catAx>
        <c:axId val="19108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3012096"/>
        <c:crosses val="autoZero"/>
        <c:auto val="1"/>
        <c:lblAlgn val="ctr"/>
        <c:lblOffset val="100"/>
        <c:tickLblSkip val="5"/>
        <c:noMultiLvlLbl val="0"/>
      </c:catAx>
      <c:valAx>
        <c:axId val="193012096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108108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762899904139085E-3"/>
                <c:y val="0.32765725989677646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Slow Progression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'PS12'!$Q$26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'PS12'!$R$25:$AQ$25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'PS12'!$R$26:$AQ$26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5471.4</c:v>
                </c:pt>
                <c:pt idx="3">
                  <c:v>6830.4</c:v>
                </c:pt>
                <c:pt idx="4">
                  <c:v>7490.4</c:v>
                </c:pt>
                <c:pt idx="5">
                  <c:v>8227.4</c:v>
                </c:pt>
                <c:pt idx="6">
                  <c:v>9812.4</c:v>
                </c:pt>
                <c:pt idx="7">
                  <c:v>11876.4</c:v>
                </c:pt>
                <c:pt idx="8">
                  <c:v>12620.3</c:v>
                </c:pt>
                <c:pt idx="9">
                  <c:v>15150.3</c:v>
                </c:pt>
                <c:pt idx="10">
                  <c:v>17132.3</c:v>
                </c:pt>
                <c:pt idx="11">
                  <c:v>18432.3</c:v>
                </c:pt>
                <c:pt idx="12">
                  <c:v>19182.3</c:v>
                </c:pt>
                <c:pt idx="13">
                  <c:v>19682.3</c:v>
                </c:pt>
                <c:pt idx="14">
                  <c:v>21682.3</c:v>
                </c:pt>
                <c:pt idx="15">
                  <c:v>22182.3</c:v>
                </c:pt>
                <c:pt idx="16">
                  <c:v>22682.3</c:v>
                </c:pt>
                <c:pt idx="17">
                  <c:v>23182.3</c:v>
                </c:pt>
                <c:pt idx="18">
                  <c:v>23682.3</c:v>
                </c:pt>
                <c:pt idx="19">
                  <c:v>24182.3</c:v>
                </c:pt>
                <c:pt idx="20">
                  <c:v>24182.3</c:v>
                </c:pt>
                <c:pt idx="21">
                  <c:v>24182.3</c:v>
                </c:pt>
                <c:pt idx="22">
                  <c:v>24182.3</c:v>
                </c:pt>
                <c:pt idx="23">
                  <c:v>24182.3</c:v>
                </c:pt>
                <c:pt idx="24">
                  <c:v>24182.3</c:v>
                </c:pt>
                <c:pt idx="25">
                  <c:v>24182.3</c:v>
                </c:pt>
              </c:numCache>
            </c:numRef>
          </c:val>
        </c:ser>
        <c:ser>
          <c:idx val="1"/>
          <c:order val="1"/>
          <c:tx>
            <c:strRef>
              <c:f>'PS12'!$Q$27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'PS12'!$R$25:$AQ$25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'PS12'!$R$27:$AQ$27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9783.2028104172878</c:v>
                </c:pt>
                <c:pt idx="2">
                  <c:v>10618.165134315064</c:v>
                </c:pt>
                <c:pt idx="3">
                  <c:v>11526.79102345162</c:v>
                </c:pt>
                <c:pt idx="4">
                  <c:v>11647.609520088876</c:v>
                </c:pt>
                <c:pt idx="5">
                  <c:v>11735.399029757929</c:v>
                </c:pt>
                <c:pt idx="6">
                  <c:v>11836.467588420455</c:v>
                </c:pt>
                <c:pt idx="7">
                  <c:v>12716.95748416875</c:v>
                </c:pt>
                <c:pt idx="8">
                  <c:v>13372.517339512797</c:v>
                </c:pt>
                <c:pt idx="9">
                  <c:v>14070.516679055887</c:v>
                </c:pt>
                <c:pt idx="10">
                  <c:v>15218.119902308334</c:v>
                </c:pt>
                <c:pt idx="11">
                  <c:v>15681.492909400245</c:v>
                </c:pt>
                <c:pt idx="12">
                  <c:v>15765.803851360013</c:v>
                </c:pt>
                <c:pt idx="13">
                  <c:v>15906.22383277589</c:v>
                </c:pt>
                <c:pt idx="14">
                  <c:v>15994.927577218143</c:v>
                </c:pt>
                <c:pt idx="15">
                  <c:v>16125.490866886008</c:v>
                </c:pt>
                <c:pt idx="16">
                  <c:v>16180.033945255063</c:v>
                </c:pt>
                <c:pt idx="17">
                  <c:v>16267.056962079976</c:v>
                </c:pt>
                <c:pt idx="18">
                  <c:v>16353.556559028546</c:v>
                </c:pt>
                <c:pt idx="19">
                  <c:v>16436.487344521043</c:v>
                </c:pt>
                <c:pt idx="20">
                  <c:v>16516.025560425667</c:v>
                </c:pt>
                <c:pt idx="21">
                  <c:v>16585.222179504533</c:v>
                </c:pt>
                <c:pt idx="22">
                  <c:v>16649.64810707303</c:v>
                </c:pt>
                <c:pt idx="23">
                  <c:v>16709.321954279552</c:v>
                </c:pt>
                <c:pt idx="24">
                  <c:v>16764.261176694814</c:v>
                </c:pt>
                <c:pt idx="25">
                  <c:v>16814.482167886192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050112"/>
        <c:axId val="193051648"/>
      </c:barChart>
      <c:catAx>
        <c:axId val="19305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3051648"/>
        <c:crosses val="autoZero"/>
        <c:auto val="1"/>
        <c:lblAlgn val="ctr"/>
        <c:lblOffset val="100"/>
        <c:tickLblSkip val="5"/>
        <c:noMultiLvlLbl val="0"/>
      </c:catAx>
      <c:valAx>
        <c:axId val="193051648"/>
        <c:scaling>
          <c:orientation val="minMax"/>
          <c:max val="35000"/>
        </c:scaling>
        <c:delete val="0"/>
        <c:axPos val="l"/>
        <c:numFmt formatCode="_-* #,##0_-;\-* #,##0_-;_-* &quot;-&quot;??_-;_-@_-" sourceLinked="1"/>
        <c:majorTickMark val="out"/>
        <c:minorTickMark val="none"/>
        <c:tickLblPos val="nextTo"/>
        <c:crossAx val="19305011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762899904139085E-3"/>
                <c:y val="0.32765725989677646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Cpacity GW</a:t>
                  </a:r>
                </a:p>
              </c:rich>
            </c:tx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 Progression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'PS12'!$Q$48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'PS12'!$R$47:$AQ$47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'PS12'!$R$48:$AQ$48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5471.4</c:v>
                </c:pt>
                <c:pt idx="3">
                  <c:v>6576.4</c:v>
                </c:pt>
                <c:pt idx="4">
                  <c:v>6830.4</c:v>
                </c:pt>
                <c:pt idx="5">
                  <c:v>7009.4</c:v>
                </c:pt>
                <c:pt idx="6">
                  <c:v>8804.4</c:v>
                </c:pt>
                <c:pt idx="7">
                  <c:v>9404.4</c:v>
                </c:pt>
                <c:pt idx="8">
                  <c:v>9404.4</c:v>
                </c:pt>
                <c:pt idx="9">
                  <c:v>10766.4</c:v>
                </c:pt>
                <c:pt idx="10">
                  <c:v>11971.4</c:v>
                </c:pt>
                <c:pt idx="11">
                  <c:v>13570.4</c:v>
                </c:pt>
                <c:pt idx="12">
                  <c:v>15796.4</c:v>
                </c:pt>
                <c:pt idx="13">
                  <c:v>16596.400000000001</c:v>
                </c:pt>
                <c:pt idx="14">
                  <c:v>17096.400000000001</c:v>
                </c:pt>
                <c:pt idx="15">
                  <c:v>17096.400000000001</c:v>
                </c:pt>
                <c:pt idx="16">
                  <c:v>17096.400000000001</c:v>
                </c:pt>
                <c:pt idx="17">
                  <c:v>17096.400000000001</c:v>
                </c:pt>
                <c:pt idx="18">
                  <c:v>17096.400000000001</c:v>
                </c:pt>
                <c:pt idx="19">
                  <c:v>17096.400000000001</c:v>
                </c:pt>
                <c:pt idx="20">
                  <c:v>17096.400000000001</c:v>
                </c:pt>
                <c:pt idx="21">
                  <c:v>17096.400000000001</c:v>
                </c:pt>
                <c:pt idx="22">
                  <c:v>17096.400000000001</c:v>
                </c:pt>
                <c:pt idx="23">
                  <c:v>17096.400000000001</c:v>
                </c:pt>
                <c:pt idx="24">
                  <c:v>17096.400000000001</c:v>
                </c:pt>
                <c:pt idx="25">
                  <c:v>17096.400000000001</c:v>
                </c:pt>
              </c:numCache>
            </c:numRef>
          </c:val>
        </c:ser>
        <c:ser>
          <c:idx val="1"/>
          <c:order val="1"/>
          <c:tx>
            <c:strRef>
              <c:f>'PS12'!$Q$49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'PS12'!$R$47:$AQ$47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'PS12'!$R$49:$AQ$49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9776.7105364702511</c:v>
                </c:pt>
                <c:pt idx="2">
                  <c:v>10535.353481994987</c:v>
                </c:pt>
                <c:pt idx="3">
                  <c:v>10866.44570841612</c:v>
                </c:pt>
                <c:pt idx="4">
                  <c:v>11583.848397331418</c:v>
                </c:pt>
                <c:pt idx="5">
                  <c:v>11583.607761541483</c:v>
                </c:pt>
                <c:pt idx="6">
                  <c:v>11583.187979389597</c:v>
                </c:pt>
                <c:pt idx="7">
                  <c:v>11547.794618720773</c:v>
                </c:pt>
                <c:pt idx="8">
                  <c:v>11501.511140664132</c:v>
                </c:pt>
                <c:pt idx="9">
                  <c:v>11479.704228888108</c:v>
                </c:pt>
                <c:pt idx="10">
                  <c:v>11460.003031827087</c:v>
                </c:pt>
                <c:pt idx="11">
                  <c:v>11538.772173308738</c:v>
                </c:pt>
                <c:pt idx="12">
                  <c:v>11606.568460179278</c:v>
                </c:pt>
                <c:pt idx="13">
                  <c:v>11570.610905641219</c:v>
                </c:pt>
                <c:pt idx="14">
                  <c:v>11541.868285814982</c:v>
                </c:pt>
                <c:pt idx="15">
                  <c:v>11530.747037727764</c:v>
                </c:pt>
                <c:pt idx="16">
                  <c:v>10925.396441986668</c:v>
                </c:pt>
                <c:pt idx="17">
                  <c:v>10764.617694620538</c:v>
                </c:pt>
                <c:pt idx="18">
                  <c:v>10115.281051383427</c:v>
                </c:pt>
                <c:pt idx="19">
                  <c:v>9861.1898020516346</c:v>
                </c:pt>
                <c:pt idx="20">
                  <c:v>9352.4206289526646</c:v>
                </c:pt>
                <c:pt idx="21">
                  <c:v>8789.9146431580921</c:v>
                </c:pt>
                <c:pt idx="22">
                  <c:v>7467.1787639151635</c:v>
                </c:pt>
                <c:pt idx="23">
                  <c:v>6890.5037010771694</c:v>
                </c:pt>
                <c:pt idx="24">
                  <c:v>6073.5702561863609</c:v>
                </c:pt>
                <c:pt idx="25">
                  <c:v>5470.4713208326384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151360"/>
        <c:axId val="193152896"/>
      </c:barChart>
      <c:catAx>
        <c:axId val="19315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3152896"/>
        <c:crosses val="autoZero"/>
        <c:auto val="1"/>
        <c:lblAlgn val="ctr"/>
        <c:lblOffset val="100"/>
        <c:tickLblSkip val="5"/>
        <c:noMultiLvlLbl val="0"/>
      </c:catAx>
      <c:valAx>
        <c:axId val="193152896"/>
        <c:scaling>
          <c:orientation val="minMax"/>
          <c:max val="35000"/>
        </c:scaling>
        <c:delete val="0"/>
        <c:axPos val="l"/>
        <c:numFmt formatCode="_-* #,##0_-;\-* #,##0_-;_-* &quot;-&quot;??_-;_-@_-" sourceLinked="1"/>
        <c:majorTickMark val="out"/>
        <c:minorTickMark val="none"/>
        <c:tickLblPos val="nextTo"/>
        <c:crossAx val="19315136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762899904139085E-3"/>
                <c:y val="0.32765725989677646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Cpacity GW</a:t>
                  </a:r>
                </a:p>
              </c:rich>
            </c:tx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Consumer Power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'PS12'!$Q$70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'PS12'!$R$69:$AQ$69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'PS12'!$R$70:$AQ$70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5471.4</c:v>
                </c:pt>
                <c:pt idx="3">
                  <c:v>6830.4</c:v>
                </c:pt>
                <c:pt idx="4">
                  <c:v>6830.4</c:v>
                </c:pt>
                <c:pt idx="5">
                  <c:v>8269.4</c:v>
                </c:pt>
                <c:pt idx="6">
                  <c:v>9154.4</c:v>
                </c:pt>
                <c:pt idx="7">
                  <c:v>9962.4</c:v>
                </c:pt>
                <c:pt idx="8">
                  <c:v>11915.3</c:v>
                </c:pt>
                <c:pt idx="9">
                  <c:v>13120.3</c:v>
                </c:pt>
                <c:pt idx="10">
                  <c:v>15436.3</c:v>
                </c:pt>
                <c:pt idx="11">
                  <c:v>17632.3</c:v>
                </c:pt>
                <c:pt idx="12">
                  <c:v>18682.3</c:v>
                </c:pt>
                <c:pt idx="13">
                  <c:v>19182.3</c:v>
                </c:pt>
                <c:pt idx="14">
                  <c:v>20682.3</c:v>
                </c:pt>
                <c:pt idx="15">
                  <c:v>21682.3</c:v>
                </c:pt>
                <c:pt idx="16">
                  <c:v>21682.3</c:v>
                </c:pt>
                <c:pt idx="17">
                  <c:v>22182.3</c:v>
                </c:pt>
                <c:pt idx="18">
                  <c:v>22182.3</c:v>
                </c:pt>
                <c:pt idx="19">
                  <c:v>22682.3</c:v>
                </c:pt>
                <c:pt idx="20">
                  <c:v>22682.3</c:v>
                </c:pt>
                <c:pt idx="21">
                  <c:v>22682.3</c:v>
                </c:pt>
                <c:pt idx="22">
                  <c:v>22682.3</c:v>
                </c:pt>
                <c:pt idx="23">
                  <c:v>22682.3</c:v>
                </c:pt>
                <c:pt idx="24">
                  <c:v>22682.3</c:v>
                </c:pt>
                <c:pt idx="25">
                  <c:v>22682.3</c:v>
                </c:pt>
              </c:numCache>
            </c:numRef>
          </c:val>
        </c:ser>
        <c:ser>
          <c:idx val="1"/>
          <c:order val="1"/>
          <c:tx>
            <c:strRef>
              <c:f>'PS12'!$Q$71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'PS12'!$R$69:$AQ$69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'PS12'!$R$71:$AQ$71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9800.3588455047266</c:v>
                </c:pt>
                <c:pt idx="2">
                  <c:v>10718.579352881488</c:v>
                </c:pt>
                <c:pt idx="3">
                  <c:v>11662.593750271186</c:v>
                </c:pt>
                <c:pt idx="4">
                  <c:v>11921.131843055704</c:v>
                </c:pt>
                <c:pt idx="5">
                  <c:v>12102.341279526925</c:v>
                </c:pt>
                <c:pt idx="6">
                  <c:v>12240.642663528852</c:v>
                </c:pt>
                <c:pt idx="7">
                  <c:v>12424.149650823072</c:v>
                </c:pt>
                <c:pt idx="8">
                  <c:v>13306.302831389319</c:v>
                </c:pt>
                <c:pt idx="9">
                  <c:v>14117.940551295855</c:v>
                </c:pt>
                <c:pt idx="10">
                  <c:v>14480.43180061549</c:v>
                </c:pt>
                <c:pt idx="11">
                  <c:v>14684.886173759385</c:v>
                </c:pt>
                <c:pt idx="12">
                  <c:v>14861.529616603015</c:v>
                </c:pt>
                <c:pt idx="13">
                  <c:v>15040.433679054277</c:v>
                </c:pt>
                <c:pt idx="14">
                  <c:v>15219.666139207297</c:v>
                </c:pt>
                <c:pt idx="15">
                  <c:v>15447.282506155534</c:v>
                </c:pt>
                <c:pt idx="16">
                  <c:v>15590.065055014105</c:v>
                </c:pt>
                <c:pt idx="17">
                  <c:v>15768.61114275468</c:v>
                </c:pt>
                <c:pt idx="18">
                  <c:v>15924.174297264455</c:v>
                </c:pt>
                <c:pt idx="19">
                  <c:v>16070.238019653563</c:v>
                </c:pt>
                <c:pt idx="20">
                  <c:v>16206.825054160117</c:v>
                </c:pt>
                <c:pt idx="21">
                  <c:v>16333.957200066978</c:v>
                </c:pt>
                <c:pt idx="22">
                  <c:v>16451.655403431167</c:v>
                </c:pt>
                <c:pt idx="23">
                  <c:v>16559.939839073686</c:v>
                </c:pt>
                <c:pt idx="24">
                  <c:v>16634.46917119568</c:v>
                </c:pt>
                <c:pt idx="25">
                  <c:v>16699.633906680196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166336"/>
        <c:axId val="193180416"/>
      </c:barChart>
      <c:catAx>
        <c:axId val="19316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3180416"/>
        <c:crosses val="autoZero"/>
        <c:auto val="1"/>
        <c:lblAlgn val="ctr"/>
        <c:lblOffset val="100"/>
        <c:tickLblSkip val="5"/>
        <c:noMultiLvlLbl val="0"/>
      </c:catAx>
      <c:valAx>
        <c:axId val="193180416"/>
        <c:scaling>
          <c:orientation val="minMax"/>
          <c:max val="35000"/>
        </c:scaling>
        <c:delete val="0"/>
        <c:axPos val="l"/>
        <c:numFmt formatCode="_-* #,##0_-;\-* #,##0_-;_-* &quot;-&quot;??_-;_-@_-" sourceLinked="1"/>
        <c:majorTickMark val="out"/>
        <c:minorTickMark val="none"/>
        <c:tickLblPos val="nextTo"/>
        <c:crossAx val="19316633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762899904139085E-3"/>
                <c:y val="0.32765725989677646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Cpacity GW</a:t>
                  </a:r>
                </a:p>
              </c:rich>
            </c:tx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Gone Green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'PS13'!$M$4</c:f>
              <c:strCache>
                <c:ptCount val="1"/>
                <c:pt idx="0">
                  <c:v>Tx Storage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'PS13'!$N$4:$AM$4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2744</c:v>
                </c:pt>
                <c:pt idx="3">
                  <c:v>2744</c:v>
                </c:pt>
                <c:pt idx="4">
                  <c:v>2744</c:v>
                </c:pt>
                <c:pt idx="5">
                  <c:v>3844</c:v>
                </c:pt>
                <c:pt idx="6">
                  <c:v>4054</c:v>
                </c:pt>
                <c:pt idx="7">
                  <c:v>4164</c:v>
                </c:pt>
                <c:pt idx="8">
                  <c:v>4374</c:v>
                </c:pt>
                <c:pt idx="9">
                  <c:v>4594</c:v>
                </c:pt>
                <c:pt idx="10">
                  <c:v>4614</c:v>
                </c:pt>
                <c:pt idx="11">
                  <c:v>4634</c:v>
                </c:pt>
                <c:pt idx="12">
                  <c:v>5266</c:v>
                </c:pt>
                <c:pt idx="13">
                  <c:v>5696</c:v>
                </c:pt>
                <c:pt idx="14">
                  <c:v>5926</c:v>
                </c:pt>
                <c:pt idx="15">
                  <c:v>6066</c:v>
                </c:pt>
                <c:pt idx="16">
                  <c:v>6306</c:v>
                </c:pt>
                <c:pt idx="17">
                  <c:v>6446</c:v>
                </c:pt>
                <c:pt idx="18">
                  <c:v>6756</c:v>
                </c:pt>
                <c:pt idx="19">
                  <c:v>6756</c:v>
                </c:pt>
                <c:pt idx="20">
                  <c:v>5192</c:v>
                </c:pt>
                <c:pt idx="21">
                  <c:v>5322</c:v>
                </c:pt>
                <c:pt idx="22">
                  <c:v>5387</c:v>
                </c:pt>
                <c:pt idx="23">
                  <c:v>5432</c:v>
                </c:pt>
                <c:pt idx="24">
                  <c:v>5552</c:v>
                </c:pt>
                <c:pt idx="25">
                  <c:v>5912</c:v>
                </c:pt>
              </c:numCache>
            </c:numRef>
          </c:val>
        </c:ser>
        <c:ser>
          <c:idx val="3"/>
          <c:order val="1"/>
          <c:tx>
            <c:strRef>
              <c:f>'PS13'!$M$5</c:f>
              <c:strCache>
                <c:ptCount val="1"/>
                <c:pt idx="0">
                  <c:v>Dx Storage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'PS13'!$N$5:$AM$5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3">
                  <c:v>200</c:v>
                </c:pt>
                <c:pt idx="4">
                  <c:v>320</c:v>
                </c:pt>
                <c:pt idx="5">
                  <c:v>370</c:v>
                </c:pt>
                <c:pt idx="6">
                  <c:v>419.99999999999994</c:v>
                </c:pt>
                <c:pt idx="7">
                  <c:v>419.99999999999994</c:v>
                </c:pt>
                <c:pt idx="8">
                  <c:v>469.99999999999994</c:v>
                </c:pt>
                <c:pt idx="9">
                  <c:v>500</c:v>
                </c:pt>
                <c:pt idx="10">
                  <c:v>750.00000000000011</c:v>
                </c:pt>
                <c:pt idx="11">
                  <c:v>750.00000000000011</c:v>
                </c:pt>
                <c:pt idx="12">
                  <c:v>860</c:v>
                </c:pt>
                <c:pt idx="13">
                  <c:v>970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2350</c:v>
                </c:pt>
                <c:pt idx="18">
                  <c:v>2349.9999999999995</c:v>
                </c:pt>
                <c:pt idx="19">
                  <c:v>2349.9999999999995</c:v>
                </c:pt>
                <c:pt idx="20">
                  <c:v>2999.9999999999995</c:v>
                </c:pt>
                <c:pt idx="21">
                  <c:v>3100</c:v>
                </c:pt>
                <c:pt idx="22">
                  <c:v>3100</c:v>
                </c:pt>
                <c:pt idx="23">
                  <c:v>3600</c:v>
                </c:pt>
                <c:pt idx="24">
                  <c:v>3799.9000000000005</c:v>
                </c:pt>
                <c:pt idx="25">
                  <c:v>3799.9</c:v>
                </c:pt>
              </c:numCache>
            </c:numRef>
          </c:val>
        </c:ser>
        <c:ser>
          <c:idx val="7"/>
          <c:order val="2"/>
          <c:tx>
            <c:strRef>
              <c:f>'PS13'!$M$6</c:f>
              <c:strCache>
                <c:ptCount val="1"/>
                <c:pt idx="0">
                  <c:v>Sub 1 MW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'PS13'!$N$6:$AM$6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1.4682970281855421</c:v>
                </c:pt>
                <c:pt idx="2">
                  <c:v>2.3781876607289281</c:v>
                </c:pt>
                <c:pt idx="3">
                  <c:v>3.6489983745717121</c:v>
                </c:pt>
                <c:pt idx="4">
                  <c:v>6.41045765042825</c:v>
                </c:pt>
                <c:pt idx="5">
                  <c:v>12.403331982608375</c:v>
                </c:pt>
                <c:pt idx="6">
                  <c:v>23.055164069642561</c:v>
                </c:pt>
                <c:pt idx="7">
                  <c:v>39.947465217770279</c:v>
                </c:pt>
                <c:pt idx="8">
                  <c:v>64.168639029680307</c:v>
                </c:pt>
                <c:pt idx="9">
                  <c:v>99.341641979312001</c:v>
                </c:pt>
                <c:pt idx="10">
                  <c:v>148.02569147096057</c:v>
                </c:pt>
                <c:pt idx="11">
                  <c:v>206.6561182347603</c:v>
                </c:pt>
                <c:pt idx="12">
                  <c:v>275.87672602398857</c:v>
                </c:pt>
                <c:pt idx="13">
                  <c:v>356.13001912800536</c:v>
                </c:pt>
                <c:pt idx="14">
                  <c:v>448.9236745858322</c:v>
                </c:pt>
                <c:pt idx="15">
                  <c:v>551.16244545715517</c:v>
                </c:pt>
                <c:pt idx="16">
                  <c:v>661.07268970726329</c:v>
                </c:pt>
                <c:pt idx="17">
                  <c:v>776.01250559709274</c:v>
                </c:pt>
                <c:pt idx="18">
                  <c:v>894.96953012118786</c:v>
                </c:pt>
                <c:pt idx="19">
                  <c:v>1015.2236207698091</c:v>
                </c:pt>
                <c:pt idx="20">
                  <c:v>1136.9421609073258</c:v>
                </c:pt>
                <c:pt idx="21">
                  <c:v>1256.5689334440908</c:v>
                </c:pt>
                <c:pt idx="22">
                  <c:v>1374.7092935528954</c:v>
                </c:pt>
                <c:pt idx="23">
                  <c:v>1488.013050940287</c:v>
                </c:pt>
                <c:pt idx="24">
                  <c:v>1597.3905369527984</c:v>
                </c:pt>
                <c:pt idx="25">
                  <c:v>1699.0140787478574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240064"/>
        <c:axId val="193245952"/>
      </c:barChart>
      <c:catAx>
        <c:axId val="19324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3245952"/>
        <c:crosses val="autoZero"/>
        <c:auto val="1"/>
        <c:lblAlgn val="ctr"/>
        <c:lblOffset val="100"/>
        <c:tickLblSkip val="5"/>
        <c:noMultiLvlLbl val="0"/>
      </c:catAx>
      <c:valAx>
        <c:axId val="193245952"/>
        <c:scaling>
          <c:orientation val="minMax"/>
          <c:max val="2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324006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11347517730497E-2"/>
                <c:y val="0.29974767514374018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</a:t>
                  </a:r>
                  <a:r>
                    <a:rPr lang="en-GB" baseline="0"/>
                    <a:t> Capacity GW</a:t>
                  </a:r>
                  <a:endParaRPr lang="en-GB"/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67526975794693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3.1.4'!$L$5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'Fig 3.1.4'!$N$5:$AM$5</c:f>
              <c:numCache>
                <c:formatCode>0.0</c:formatCode>
                <c:ptCount val="26"/>
                <c:pt idx="0">
                  <c:v>0</c:v>
                </c:pt>
                <c:pt idx="1">
                  <c:v>-17.798285236084077</c:v>
                </c:pt>
                <c:pt idx="2">
                  <c:v>-27.606139878195478</c:v>
                </c:pt>
                <c:pt idx="3">
                  <c:v>-37.358574353332457</c:v>
                </c:pt>
                <c:pt idx="4">
                  <c:v>-47.341512078128694</c:v>
                </c:pt>
                <c:pt idx="5">
                  <c:v>-57.265397006658254</c:v>
                </c:pt>
                <c:pt idx="6">
                  <c:v>-66.017412059369619</c:v>
                </c:pt>
                <c:pt idx="7">
                  <c:v>-73.649660321624893</c:v>
                </c:pt>
                <c:pt idx="8">
                  <c:v>-81.239859951252697</c:v>
                </c:pt>
                <c:pt idx="9">
                  <c:v>-90.699850872980775</c:v>
                </c:pt>
                <c:pt idx="10">
                  <c:v>-100.24898889287223</c:v>
                </c:pt>
                <c:pt idx="11">
                  <c:v>-109.27634869172884</c:v>
                </c:pt>
                <c:pt idx="12">
                  <c:v>-116.86299838018336</c:v>
                </c:pt>
                <c:pt idx="13">
                  <c:v>-124.0147325347786</c:v>
                </c:pt>
                <c:pt idx="14">
                  <c:v>-130.86233490374102</c:v>
                </c:pt>
                <c:pt idx="15">
                  <c:v>-136.74034648348368</c:v>
                </c:pt>
                <c:pt idx="16">
                  <c:v>-142.35126836399658</c:v>
                </c:pt>
                <c:pt idx="17">
                  <c:v>-147.158021769915</c:v>
                </c:pt>
                <c:pt idx="18">
                  <c:v>-151.37614683845703</c:v>
                </c:pt>
                <c:pt idx="19">
                  <c:v>-155.62167388666256</c:v>
                </c:pt>
                <c:pt idx="20">
                  <c:v>-159.80114840953544</c:v>
                </c:pt>
                <c:pt idx="21">
                  <c:v>-163.78802666253367</c:v>
                </c:pt>
                <c:pt idx="22">
                  <c:v>-167.63037117306135</c:v>
                </c:pt>
                <c:pt idx="23">
                  <c:v>-171.38394391654896</c:v>
                </c:pt>
                <c:pt idx="24">
                  <c:v>-175.05363098895285</c:v>
                </c:pt>
                <c:pt idx="25">
                  <c:v>-178.65477204506502</c:v>
                </c:pt>
              </c:numCache>
            </c:numRef>
          </c:val>
        </c:ser>
        <c:ser>
          <c:idx val="1"/>
          <c:order val="1"/>
          <c:tx>
            <c:strRef>
              <c:f>'Fig 3.1.4'!$L$6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'Fig 3.1.4'!$N$6:$AM$6</c:f>
              <c:numCache>
                <c:formatCode>0.0</c:formatCode>
                <c:ptCount val="26"/>
                <c:pt idx="0">
                  <c:v>0</c:v>
                </c:pt>
                <c:pt idx="1">
                  <c:v>-5.7426942783227588</c:v>
                </c:pt>
                <c:pt idx="2">
                  <c:v>-6.6757111061706951</c:v>
                </c:pt>
                <c:pt idx="3">
                  <c:v>-6.4761959855180322</c:v>
                </c:pt>
                <c:pt idx="4">
                  <c:v>-6.3303319852955298</c:v>
                </c:pt>
                <c:pt idx="5">
                  <c:v>-6.2666306244703094</c:v>
                </c:pt>
                <c:pt idx="6">
                  <c:v>-6.5450575484534284</c:v>
                </c:pt>
                <c:pt idx="7">
                  <c:v>-7.1338209173543987</c:v>
                </c:pt>
                <c:pt idx="8">
                  <c:v>-7.7985553708573008</c:v>
                </c:pt>
                <c:pt idx="9">
                  <c:v>-8.4658665008840046</c:v>
                </c:pt>
                <c:pt idx="10">
                  <c:v>-9.0839660356783867</c:v>
                </c:pt>
                <c:pt idx="11">
                  <c:v>-9.6381068897298832</c:v>
                </c:pt>
                <c:pt idx="12">
                  <c:v>-10.384036127704633</c:v>
                </c:pt>
                <c:pt idx="13">
                  <c:v>-11.343267445182008</c:v>
                </c:pt>
                <c:pt idx="14">
                  <c:v>-12.352692189307817</c:v>
                </c:pt>
                <c:pt idx="15">
                  <c:v>-13.450039276537439</c:v>
                </c:pt>
                <c:pt idx="16">
                  <c:v>-14.386364452066218</c:v>
                </c:pt>
                <c:pt idx="17">
                  <c:v>-15.586361022742139</c:v>
                </c:pt>
                <c:pt idx="18">
                  <c:v>-16.494866471399831</c:v>
                </c:pt>
                <c:pt idx="19">
                  <c:v>-17.771294986498745</c:v>
                </c:pt>
                <c:pt idx="20">
                  <c:v>-19.298874528152837</c:v>
                </c:pt>
                <c:pt idx="21">
                  <c:v>-21.069248888911758</c:v>
                </c:pt>
                <c:pt idx="22">
                  <c:v>-23.286965011963645</c:v>
                </c:pt>
                <c:pt idx="23">
                  <c:v>-25.619583492448626</c:v>
                </c:pt>
                <c:pt idx="24">
                  <c:v>-28.435140108019411</c:v>
                </c:pt>
                <c:pt idx="25">
                  <c:v>-31.38889501613771</c:v>
                </c:pt>
              </c:numCache>
            </c:numRef>
          </c:val>
        </c:ser>
        <c:ser>
          <c:idx val="2"/>
          <c:order val="2"/>
          <c:tx>
            <c:strRef>
              <c:f>'Fig 3.1.4'!$L$7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'Fig 3.1.4'!$N$7:$AM$7</c:f>
              <c:numCache>
                <c:formatCode>0.0</c:formatCode>
                <c:ptCount val="26"/>
                <c:pt idx="0">
                  <c:v>0</c:v>
                </c:pt>
                <c:pt idx="1">
                  <c:v>-3.0068131651627965</c:v>
                </c:pt>
                <c:pt idx="2">
                  <c:v>-3.2983134928929445</c:v>
                </c:pt>
                <c:pt idx="3">
                  <c:v>-3.2069910478260368</c:v>
                </c:pt>
                <c:pt idx="4">
                  <c:v>-4.2050648075734216</c:v>
                </c:pt>
                <c:pt idx="5">
                  <c:v>-5.0702171823390358</c:v>
                </c:pt>
                <c:pt idx="6">
                  <c:v>-5.9816267795030029</c:v>
                </c:pt>
                <c:pt idx="7">
                  <c:v>-6.7319540255755328</c:v>
                </c:pt>
                <c:pt idx="8">
                  <c:v>-7.205812851550121</c:v>
                </c:pt>
                <c:pt idx="9">
                  <c:v>-7.4943763092840214</c:v>
                </c:pt>
                <c:pt idx="10">
                  <c:v>-8.1244880867943721</c:v>
                </c:pt>
                <c:pt idx="11">
                  <c:v>-8.5536052545746202</c:v>
                </c:pt>
                <c:pt idx="12">
                  <c:v>-9.0500386342637</c:v>
                </c:pt>
                <c:pt idx="13">
                  <c:v>-9.6561738462858244</c:v>
                </c:pt>
                <c:pt idx="14">
                  <c:v>-10.257629896338813</c:v>
                </c:pt>
                <c:pt idx="15">
                  <c:v>-10.917598673004775</c:v>
                </c:pt>
                <c:pt idx="16">
                  <c:v>-11.107443604722178</c:v>
                </c:pt>
                <c:pt idx="17">
                  <c:v>-11.736391585973237</c:v>
                </c:pt>
                <c:pt idx="18">
                  <c:v>-11.879377748998223</c:v>
                </c:pt>
                <c:pt idx="19">
                  <c:v>-12.312828941615251</c:v>
                </c:pt>
                <c:pt idx="20">
                  <c:v>-13.32284788918885</c:v>
                </c:pt>
                <c:pt idx="21">
                  <c:v>-14.429046436381114</c:v>
                </c:pt>
                <c:pt idx="22">
                  <c:v>-15.749080288587422</c:v>
                </c:pt>
                <c:pt idx="23">
                  <c:v>-17.089821522110014</c:v>
                </c:pt>
                <c:pt idx="24">
                  <c:v>-18.689832446073424</c:v>
                </c:pt>
                <c:pt idx="25">
                  <c:v>-20.259298111867977</c:v>
                </c:pt>
              </c:numCache>
            </c:numRef>
          </c:val>
        </c:ser>
        <c:ser>
          <c:idx val="3"/>
          <c:order val="3"/>
          <c:tx>
            <c:strRef>
              <c:f>'Fig 3.1.4'!$L$8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'Fig 3.1.4'!$N$8:$AM$8</c:f>
              <c:numCache>
                <c:formatCode>0.0</c:formatCode>
                <c:ptCount val="26"/>
                <c:pt idx="0">
                  <c:v>0</c:v>
                </c:pt>
                <c:pt idx="1">
                  <c:v>-27.400000000000006</c:v>
                </c:pt>
                <c:pt idx="2">
                  <c:v>-30.600000000000009</c:v>
                </c:pt>
                <c:pt idx="3">
                  <c:v>-29.900000000000006</c:v>
                </c:pt>
                <c:pt idx="4">
                  <c:v>-37.200000000000003</c:v>
                </c:pt>
                <c:pt idx="5">
                  <c:v>-38.200000000000003</c:v>
                </c:pt>
                <c:pt idx="6">
                  <c:v>-41</c:v>
                </c:pt>
                <c:pt idx="7">
                  <c:v>-41.900000000000006</c:v>
                </c:pt>
                <c:pt idx="8">
                  <c:v>-38.200000000000003</c:v>
                </c:pt>
                <c:pt idx="9">
                  <c:v>-40.800000000000011</c:v>
                </c:pt>
                <c:pt idx="10">
                  <c:v>-43.100000000000009</c:v>
                </c:pt>
                <c:pt idx="11">
                  <c:v>-47.300000000000011</c:v>
                </c:pt>
                <c:pt idx="12">
                  <c:v>-49.800000000000011</c:v>
                </c:pt>
                <c:pt idx="13">
                  <c:v>-55.600000000000009</c:v>
                </c:pt>
                <c:pt idx="14">
                  <c:v>-60</c:v>
                </c:pt>
                <c:pt idx="15">
                  <c:v>-62.5</c:v>
                </c:pt>
                <c:pt idx="16">
                  <c:v>-66.300000000000011</c:v>
                </c:pt>
                <c:pt idx="17">
                  <c:v>-70</c:v>
                </c:pt>
                <c:pt idx="18">
                  <c:v>-73.5</c:v>
                </c:pt>
                <c:pt idx="19">
                  <c:v>-77.300000000000011</c:v>
                </c:pt>
                <c:pt idx="20">
                  <c:v>-80.100000000000009</c:v>
                </c:pt>
                <c:pt idx="21">
                  <c:v>-82.600000000000009</c:v>
                </c:pt>
                <c:pt idx="22">
                  <c:v>-83.100000000000009</c:v>
                </c:pt>
                <c:pt idx="23">
                  <c:v>-83.800000000000011</c:v>
                </c:pt>
                <c:pt idx="24">
                  <c:v>-84.4</c:v>
                </c:pt>
                <c:pt idx="25">
                  <c:v>-84.9</c:v>
                </c:pt>
              </c:numCache>
            </c:numRef>
          </c:val>
        </c:ser>
        <c:ser>
          <c:idx val="5"/>
          <c:order val="4"/>
          <c:tx>
            <c:strRef>
              <c:f>'Fig 3.1.4'!$L$9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 3.1.4'!$N$9:$AM$9</c:f>
              <c:numCache>
                <c:formatCode>0.0</c:formatCode>
                <c:ptCount val="26"/>
                <c:pt idx="0">
                  <c:v>0</c:v>
                </c:pt>
                <c:pt idx="1">
                  <c:v>75.099999999999994</c:v>
                </c:pt>
                <c:pt idx="2">
                  <c:v>20.899999999999977</c:v>
                </c:pt>
                <c:pt idx="3">
                  <c:v>-5.9000000000000057</c:v>
                </c:pt>
                <c:pt idx="4">
                  <c:v>-28.200000000000017</c:v>
                </c:pt>
                <c:pt idx="5">
                  <c:v>-58.400000000000006</c:v>
                </c:pt>
                <c:pt idx="6">
                  <c:v>-91.100000000000009</c:v>
                </c:pt>
                <c:pt idx="7">
                  <c:v>-104.00000000000001</c:v>
                </c:pt>
                <c:pt idx="8">
                  <c:v>-101.00000000000001</c:v>
                </c:pt>
                <c:pt idx="9">
                  <c:v>-97.200000000000017</c:v>
                </c:pt>
                <c:pt idx="10">
                  <c:v>-101.20000000000002</c:v>
                </c:pt>
                <c:pt idx="11">
                  <c:v>-107.9</c:v>
                </c:pt>
                <c:pt idx="12">
                  <c:v>-115.20000000000002</c:v>
                </c:pt>
                <c:pt idx="13">
                  <c:v>-120.10000000000001</c:v>
                </c:pt>
                <c:pt idx="14">
                  <c:v>-122.20000000000002</c:v>
                </c:pt>
                <c:pt idx="15">
                  <c:v>-114.00000000000001</c:v>
                </c:pt>
                <c:pt idx="16">
                  <c:v>-109.4</c:v>
                </c:pt>
                <c:pt idx="17">
                  <c:v>-99.200000000000017</c:v>
                </c:pt>
                <c:pt idx="18">
                  <c:v>-89.4</c:v>
                </c:pt>
                <c:pt idx="19">
                  <c:v>-78.500000000000014</c:v>
                </c:pt>
                <c:pt idx="20">
                  <c:v>-67.300000000000011</c:v>
                </c:pt>
                <c:pt idx="21">
                  <c:v>-52.500000000000014</c:v>
                </c:pt>
                <c:pt idx="22">
                  <c:v>-35</c:v>
                </c:pt>
                <c:pt idx="23">
                  <c:v>-9.8000000000000114</c:v>
                </c:pt>
                <c:pt idx="24">
                  <c:v>2.6999999999999886</c:v>
                </c:pt>
                <c:pt idx="25">
                  <c:v>10.799999999999983</c:v>
                </c:pt>
              </c:numCache>
            </c:numRef>
          </c:val>
        </c:ser>
        <c:ser>
          <c:idx val="6"/>
          <c:order val="5"/>
          <c:tx>
            <c:strRef>
              <c:f>'Fig 3.1.4'!$L$10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 3.1.4'!$N$10:$AM$10</c:f>
              <c:numCache>
                <c:formatCode>0.0</c:formatCode>
                <c:ptCount val="26"/>
                <c:pt idx="0">
                  <c:v>0</c:v>
                </c:pt>
                <c:pt idx="1">
                  <c:v>0.11926205141650326</c:v>
                </c:pt>
                <c:pt idx="2">
                  <c:v>0.31137114014795858</c:v>
                </c:pt>
                <c:pt idx="3">
                  <c:v>0.55226773990700484</c:v>
                </c:pt>
                <c:pt idx="4">
                  <c:v>0.84086518538173793</c:v>
                </c:pt>
                <c:pt idx="5">
                  <c:v>1.1762963430841851</c:v>
                </c:pt>
                <c:pt idx="6">
                  <c:v>1.5578416564238164</c:v>
                </c:pt>
                <c:pt idx="7">
                  <c:v>1.9848874391741889</c:v>
                </c:pt>
                <c:pt idx="8">
                  <c:v>2.456899556920729</c:v>
                </c:pt>
                <c:pt idx="9">
                  <c:v>2.9734057678222126</c:v>
                </c:pt>
                <c:pt idx="10">
                  <c:v>3.5339833085254106</c:v>
                </c:pt>
                <c:pt idx="11">
                  <c:v>4.2510381371070425</c:v>
                </c:pt>
                <c:pt idx="12">
                  <c:v>4.9292845732073483</c:v>
                </c:pt>
                <c:pt idx="13">
                  <c:v>5.5663599936107682</c:v>
                </c:pt>
                <c:pt idx="14">
                  <c:v>6.1594084621509992</c:v>
                </c:pt>
                <c:pt idx="15">
                  <c:v>6.7048801994851681</c:v>
                </c:pt>
                <c:pt idx="16">
                  <c:v>7.1981936925125494</c:v>
                </c:pt>
                <c:pt idx="17">
                  <c:v>7.6331081642983589</c:v>
                </c:pt>
                <c:pt idx="18">
                  <c:v>8.0003742045909014</c:v>
                </c:pt>
                <c:pt idx="19">
                  <c:v>8.2839878445040505</c:v>
                </c:pt>
                <c:pt idx="20">
                  <c:v>8.43910129478855</c:v>
                </c:pt>
                <c:pt idx="21">
                  <c:v>8.5812724553879356</c:v>
                </c:pt>
                <c:pt idx="22">
                  <c:v>8.6968931435498487</c:v>
                </c:pt>
                <c:pt idx="23">
                  <c:v>8.7906152680418792</c:v>
                </c:pt>
                <c:pt idx="24">
                  <c:v>8.8663877277934908</c:v>
                </c:pt>
                <c:pt idx="25">
                  <c:v>8.9236989833546083</c:v>
                </c:pt>
              </c:numCache>
            </c:numRef>
          </c:val>
        </c:ser>
        <c:ser>
          <c:idx val="8"/>
          <c:order val="7"/>
          <c:tx>
            <c:strRef>
              <c:f>'Fig 3.1.4'!$L$11</c:f>
              <c:strCache>
                <c:ptCount val="1"/>
                <c:pt idx="0">
                  <c:v>District heat</c:v>
                </c:pt>
              </c:strCache>
            </c:strRef>
          </c:tx>
          <c:invertIfNegative val="0"/>
          <c:val>
            <c:numRef>
              <c:f>'Fig 3.1.4'!$N$11:$AM$11</c:f>
              <c:numCache>
                <c:formatCode>0.0</c:formatCode>
                <c:ptCount val="26"/>
                <c:pt idx="1">
                  <c:v>7.57</c:v>
                </c:pt>
                <c:pt idx="2">
                  <c:v>8.7750000000000004</c:v>
                </c:pt>
                <c:pt idx="3">
                  <c:v>9.9809999999999999</c:v>
                </c:pt>
                <c:pt idx="4">
                  <c:v>11.186999999999999</c:v>
                </c:pt>
                <c:pt idx="5">
                  <c:v>12.391999999999999</c:v>
                </c:pt>
                <c:pt idx="6">
                  <c:v>14.413</c:v>
                </c:pt>
                <c:pt idx="7">
                  <c:v>16.434999999999999</c:v>
                </c:pt>
                <c:pt idx="8">
                  <c:v>18.456</c:v>
                </c:pt>
                <c:pt idx="9">
                  <c:v>20.477</c:v>
                </c:pt>
                <c:pt idx="10">
                  <c:v>22.498000000000001</c:v>
                </c:pt>
                <c:pt idx="11">
                  <c:v>24.137</c:v>
                </c:pt>
                <c:pt idx="12">
                  <c:v>25.777000000000001</c:v>
                </c:pt>
                <c:pt idx="13">
                  <c:v>27.416</c:v>
                </c:pt>
                <c:pt idx="14">
                  <c:v>29.056000000000001</c:v>
                </c:pt>
                <c:pt idx="15">
                  <c:v>30.695</c:v>
                </c:pt>
                <c:pt idx="16">
                  <c:v>30.87</c:v>
                </c:pt>
                <c:pt idx="17">
                  <c:v>31.044</c:v>
                </c:pt>
                <c:pt idx="18">
                  <c:v>31.219000000000001</c:v>
                </c:pt>
                <c:pt idx="19">
                  <c:v>31.393000000000001</c:v>
                </c:pt>
                <c:pt idx="20">
                  <c:v>31.568000000000001</c:v>
                </c:pt>
                <c:pt idx="21">
                  <c:v>32.798999999999999</c:v>
                </c:pt>
                <c:pt idx="22">
                  <c:v>34.03</c:v>
                </c:pt>
                <c:pt idx="23">
                  <c:v>35.261000000000003</c:v>
                </c:pt>
                <c:pt idx="24">
                  <c:v>36.491</c:v>
                </c:pt>
                <c:pt idx="25">
                  <c:v>37.722000000000001</c:v>
                </c:pt>
              </c:numCache>
            </c:numRef>
          </c:val>
        </c:ser>
        <c:ser>
          <c:idx val="7"/>
          <c:order val="8"/>
          <c:tx>
            <c:strRef>
              <c:f>'Fig 3.1.4'!$L$12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val>
            <c:numRef>
              <c:f>'Fig 3.1.4'!$N$12:$AM$12</c:f>
              <c:numCache>
                <c:formatCode>0.0</c:formatCode>
                <c:ptCount val="26"/>
                <c:pt idx="1">
                  <c:v>17.219530628153166</c:v>
                </c:pt>
                <c:pt idx="2">
                  <c:v>17.533793337111206</c:v>
                </c:pt>
                <c:pt idx="3">
                  <c:v>17.790493646769505</c:v>
                </c:pt>
                <c:pt idx="4">
                  <c:v>17.66004368561596</c:v>
                </c:pt>
                <c:pt idx="5">
                  <c:v>17.920948470383451</c:v>
                </c:pt>
                <c:pt idx="6">
                  <c:v>18.306254730902197</c:v>
                </c:pt>
                <c:pt idx="7">
                  <c:v>18.496547825380617</c:v>
                </c:pt>
                <c:pt idx="8">
                  <c:v>19.197328616739469</c:v>
                </c:pt>
                <c:pt idx="9">
                  <c:v>19.965687915326612</c:v>
                </c:pt>
                <c:pt idx="10">
                  <c:v>20.449459706819653</c:v>
                </c:pt>
                <c:pt idx="11">
                  <c:v>21.049022698926251</c:v>
                </c:pt>
                <c:pt idx="12">
                  <c:v>21.560788568944417</c:v>
                </c:pt>
                <c:pt idx="13">
                  <c:v>22.028813832635706</c:v>
                </c:pt>
                <c:pt idx="14">
                  <c:v>22.582248527236629</c:v>
                </c:pt>
                <c:pt idx="15">
                  <c:v>23.016104233540659</c:v>
                </c:pt>
                <c:pt idx="16">
                  <c:v>23.604882728272514</c:v>
                </c:pt>
                <c:pt idx="17">
                  <c:v>23.637666214332171</c:v>
                </c:pt>
                <c:pt idx="18">
                  <c:v>23.902016854264161</c:v>
                </c:pt>
                <c:pt idx="19">
                  <c:v>24.287809970272519</c:v>
                </c:pt>
                <c:pt idx="20">
                  <c:v>24.443769532088709</c:v>
                </c:pt>
                <c:pt idx="21">
                  <c:v>24.721049532438656</c:v>
                </c:pt>
                <c:pt idx="22">
                  <c:v>24.889523330062616</c:v>
                </c:pt>
                <c:pt idx="23">
                  <c:v>25.205733663065644</c:v>
                </c:pt>
                <c:pt idx="24">
                  <c:v>25.495215815252322</c:v>
                </c:pt>
                <c:pt idx="25">
                  <c:v>25.928266189716169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74407040"/>
        <c:axId val="174405504"/>
      </c:barChart>
      <c:lineChart>
        <c:grouping val="standard"/>
        <c:varyColors val="0"/>
        <c:ser>
          <c:idx val="4"/>
          <c:order val="6"/>
          <c:tx>
            <c:strRef>
              <c:f>'Fig 3.1.4'!$L$13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3.1.4'!$N$4:$AM$4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3.1.4'!$N$13:$AM$13</c:f>
              <c:numCache>
                <c:formatCode>0.0</c:formatCode>
                <c:ptCount val="26"/>
                <c:pt idx="0">
                  <c:v>880.03399999999999</c:v>
                </c:pt>
                <c:pt idx="1">
                  <c:v>926.09500000000003</c:v>
                </c:pt>
                <c:pt idx="2">
                  <c:v>859.37400000000002</c:v>
                </c:pt>
                <c:pt idx="3">
                  <c:v>825.51599999999996</c:v>
                </c:pt>
                <c:pt idx="4">
                  <c:v>786.44500000000005</c:v>
                </c:pt>
                <c:pt idx="5">
                  <c:v>746.32100000000003</c:v>
                </c:pt>
                <c:pt idx="6">
                  <c:v>703.66700000000003</c:v>
                </c:pt>
                <c:pt idx="7">
                  <c:v>683.53499999999997</c:v>
                </c:pt>
                <c:pt idx="8">
                  <c:v>684.7</c:v>
                </c:pt>
                <c:pt idx="9">
                  <c:v>678.79</c:v>
                </c:pt>
                <c:pt idx="10">
                  <c:v>664.75800000000004</c:v>
                </c:pt>
                <c:pt idx="11">
                  <c:v>646.803</c:v>
                </c:pt>
                <c:pt idx="12">
                  <c:v>631.00400000000002</c:v>
                </c:pt>
                <c:pt idx="13">
                  <c:v>614.33100000000002</c:v>
                </c:pt>
                <c:pt idx="14">
                  <c:v>602.15899999999999</c:v>
                </c:pt>
                <c:pt idx="15">
                  <c:v>602.84199999999998</c:v>
                </c:pt>
                <c:pt idx="16">
                  <c:v>598.16200000000003</c:v>
                </c:pt>
                <c:pt idx="17">
                  <c:v>598.66800000000001</c:v>
                </c:pt>
                <c:pt idx="18">
                  <c:v>600.505</c:v>
                </c:pt>
                <c:pt idx="19">
                  <c:v>602.49300000000005</c:v>
                </c:pt>
                <c:pt idx="20">
                  <c:v>604.66200000000003</c:v>
                </c:pt>
                <c:pt idx="21">
                  <c:v>611.74900000000002</c:v>
                </c:pt>
                <c:pt idx="22">
                  <c:v>622.88400000000001</c:v>
                </c:pt>
                <c:pt idx="23">
                  <c:v>641.59799999999996</c:v>
                </c:pt>
                <c:pt idx="24">
                  <c:v>647.00800000000004</c:v>
                </c:pt>
                <c:pt idx="25">
                  <c:v>648.20500000000004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97696"/>
        <c:axId val="174403584"/>
      </c:lineChart>
      <c:catAx>
        <c:axId val="17439769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74403584"/>
        <c:crossesAt val="-300"/>
        <c:auto val="1"/>
        <c:lblAlgn val="ctr"/>
        <c:lblOffset val="100"/>
        <c:tickLblSkip val="5"/>
        <c:noMultiLvlLbl val="0"/>
      </c:catAx>
      <c:valAx>
        <c:axId val="174403584"/>
        <c:scaling>
          <c:orientation val="minMax"/>
          <c:max val="980"/>
          <c:min val="5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4397696"/>
        <c:crosses val="autoZero"/>
        <c:crossBetween val="between"/>
      </c:valAx>
      <c:valAx>
        <c:axId val="174405504"/>
        <c:scaling>
          <c:orientation val="minMax"/>
          <c:max val="100"/>
          <c:min val="-350"/>
        </c:scaling>
        <c:delete val="0"/>
        <c:axPos val="r"/>
        <c:numFmt formatCode="0.0" sourceLinked="1"/>
        <c:majorTickMark val="none"/>
        <c:minorTickMark val="none"/>
        <c:tickLblPos val="none"/>
        <c:crossAx val="174407040"/>
        <c:crosses val="max"/>
        <c:crossBetween val="between"/>
      </c:valAx>
      <c:catAx>
        <c:axId val="174407040"/>
        <c:scaling>
          <c:orientation val="minMax"/>
        </c:scaling>
        <c:delete val="1"/>
        <c:axPos val="b"/>
        <c:majorTickMark val="out"/>
        <c:minorTickMark val="none"/>
        <c:tickLblPos val="nextTo"/>
        <c:crossAx val="17440550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79885185185185181"/>
          <c:y val="5.5294201861130994E-2"/>
          <c:w val="0.20114815967710994"/>
          <c:h val="0.81311429253161538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Slow Progression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'PS13'!$M$4</c:f>
              <c:strCache>
                <c:ptCount val="1"/>
                <c:pt idx="0">
                  <c:v>Tx Storage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'PS13'!$N$24:$AM$24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2744</c:v>
                </c:pt>
                <c:pt idx="3">
                  <c:v>2744</c:v>
                </c:pt>
                <c:pt idx="4">
                  <c:v>2794</c:v>
                </c:pt>
                <c:pt idx="5">
                  <c:v>2844</c:v>
                </c:pt>
                <c:pt idx="6">
                  <c:v>2844</c:v>
                </c:pt>
                <c:pt idx="7">
                  <c:v>2844</c:v>
                </c:pt>
                <c:pt idx="8">
                  <c:v>2844</c:v>
                </c:pt>
                <c:pt idx="9">
                  <c:v>2844</c:v>
                </c:pt>
                <c:pt idx="10">
                  <c:v>2844</c:v>
                </c:pt>
                <c:pt idx="11">
                  <c:v>2844</c:v>
                </c:pt>
                <c:pt idx="12">
                  <c:v>2844</c:v>
                </c:pt>
                <c:pt idx="13">
                  <c:v>2894</c:v>
                </c:pt>
                <c:pt idx="14">
                  <c:v>2944</c:v>
                </c:pt>
                <c:pt idx="15">
                  <c:v>2944</c:v>
                </c:pt>
                <c:pt idx="16">
                  <c:v>2944</c:v>
                </c:pt>
                <c:pt idx="17">
                  <c:v>3556</c:v>
                </c:pt>
                <c:pt idx="18">
                  <c:v>3556</c:v>
                </c:pt>
                <c:pt idx="19">
                  <c:v>3556</c:v>
                </c:pt>
                <c:pt idx="20">
                  <c:v>3556</c:v>
                </c:pt>
                <c:pt idx="21">
                  <c:v>3656</c:v>
                </c:pt>
                <c:pt idx="22">
                  <c:v>3656</c:v>
                </c:pt>
                <c:pt idx="23">
                  <c:v>3656</c:v>
                </c:pt>
                <c:pt idx="24">
                  <c:v>3656</c:v>
                </c:pt>
                <c:pt idx="25">
                  <c:v>3856</c:v>
                </c:pt>
              </c:numCache>
            </c:numRef>
          </c:val>
        </c:ser>
        <c:ser>
          <c:idx val="3"/>
          <c:order val="1"/>
          <c:tx>
            <c:strRef>
              <c:f>'PS13'!$M$5</c:f>
              <c:strCache>
                <c:ptCount val="1"/>
                <c:pt idx="0">
                  <c:v>Dx Storage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'PS13'!$N$25:$AM$25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220</c:v>
                </c:pt>
                <c:pt idx="6">
                  <c:v>220</c:v>
                </c:pt>
                <c:pt idx="7">
                  <c:v>220</c:v>
                </c:pt>
                <c:pt idx="8">
                  <c:v>220</c:v>
                </c:pt>
                <c:pt idx="9">
                  <c:v>220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500</c:v>
                </c:pt>
                <c:pt idx="14">
                  <c:v>600</c:v>
                </c:pt>
                <c:pt idx="15">
                  <c:v>600</c:v>
                </c:pt>
                <c:pt idx="16">
                  <c:v>600</c:v>
                </c:pt>
                <c:pt idx="17">
                  <c:v>1100</c:v>
                </c:pt>
                <c:pt idx="18">
                  <c:v>1100</c:v>
                </c:pt>
                <c:pt idx="19">
                  <c:v>1100</c:v>
                </c:pt>
                <c:pt idx="20">
                  <c:v>1200</c:v>
                </c:pt>
                <c:pt idx="21">
                  <c:v>1699.9999999999998</c:v>
                </c:pt>
                <c:pt idx="22">
                  <c:v>1699.9999999999998</c:v>
                </c:pt>
                <c:pt idx="23">
                  <c:v>1800</c:v>
                </c:pt>
                <c:pt idx="24">
                  <c:v>2299.9999999999995</c:v>
                </c:pt>
                <c:pt idx="25">
                  <c:v>2300</c:v>
                </c:pt>
              </c:numCache>
            </c:numRef>
          </c:val>
        </c:ser>
        <c:ser>
          <c:idx val="7"/>
          <c:order val="2"/>
          <c:tx>
            <c:strRef>
              <c:f>'PS13'!$M$6</c:f>
              <c:strCache>
                <c:ptCount val="1"/>
                <c:pt idx="0">
                  <c:v>Sub 1 MW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'PS13'!$N$26:$AM$26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1.7510871560987343E-3</c:v>
                </c:pt>
                <c:pt idx="3">
                  <c:v>1.5443747058477007E-2</c:v>
                </c:pt>
                <c:pt idx="4">
                  <c:v>4.2648166727949036E-2</c:v>
                </c:pt>
                <c:pt idx="5">
                  <c:v>0.14043890766199912</c:v>
                </c:pt>
                <c:pt idx="6">
                  <c:v>0.37742911201029911</c:v>
                </c:pt>
                <c:pt idx="7">
                  <c:v>0.8633751214108859</c:v>
                </c:pt>
                <c:pt idx="8">
                  <c:v>1.7582909058254734</c:v>
                </c:pt>
                <c:pt idx="9">
                  <c:v>3.2836800348998851</c:v>
                </c:pt>
                <c:pt idx="10">
                  <c:v>5.7344454028627529</c:v>
                </c:pt>
                <c:pt idx="11">
                  <c:v>9.063817046175668</c:v>
                </c:pt>
                <c:pt idx="12">
                  <c:v>13.450803343026173</c:v>
                </c:pt>
                <c:pt idx="13">
                  <c:v>19.088991827421797</c:v>
                </c:pt>
                <c:pt idx="14">
                  <c:v>26.186276282045245</c:v>
                </c:pt>
                <c:pt idx="15">
                  <c:v>35.463293079256616</c:v>
                </c:pt>
                <c:pt idx="16">
                  <c:v>46.948738896577169</c:v>
                </c:pt>
                <c:pt idx="17">
                  <c:v>60.65567642786764</c:v>
                </c:pt>
                <c:pt idx="18">
                  <c:v>76.581584812601534</c:v>
                </c:pt>
                <c:pt idx="19">
                  <c:v>94.707645900477061</c:v>
                </c:pt>
                <c:pt idx="20">
                  <c:v>114.99706228585831</c:v>
                </c:pt>
                <c:pt idx="21">
                  <c:v>132.15570089054364</c:v>
                </c:pt>
                <c:pt idx="22">
                  <c:v>148.78513921189736</c:v>
                </c:pt>
                <c:pt idx="23">
                  <c:v>164.85363222719525</c:v>
                </c:pt>
                <c:pt idx="24">
                  <c:v>179.85991109699719</c:v>
                </c:pt>
                <c:pt idx="25">
                  <c:v>194.07594365810874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743424"/>
        <c:axId val="186745216"/>
      </c:barChart>
      <c:catAx>
        <c:axId val="18674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6745216"/>
        <c:crosses val="autoZero"/>
        <c:auto val="1"/>
        <c:lblAlgn val="ctr"/>
        <c:lblOffset val="100"/>
        <c:tickLblSkip val="5"/>
        <c:noMultiLvlLbl val="0"/>
      </c:catAx>
      <c:valAx>
        <c:axId val="186745216"/>
        <c:scaling>
          <c:orientation val="minMax"/>
          <c:max val="20000"/>
        </c:scaling>
        <c:delete val="0"/>
        <c:axPos val="l"/>
        <c:numFmt formatCode="_-* #,##0_-;\-* #,##0_-;_-* &quot;-&quot;??_-;_-@_-" sourceLinked="1"/>
        <c:majorTickMark val="out"/>
        <c:minorTickMark val="none"/>
        <c:tickLblPos val="nextTo"/>
        <c:crossAx val="18674342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11347517730497E-2"/>
                <c:y val="0.29974767514374018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</a:t>
                  </a:r>
                  <a:r>
                    <a:rPr lang="en-GB" baseline="0"/>
                    <a:t> Capacity GW</a:t>
                  </a:r>
                  <a:endParaRPr lang="en-GB"/>
                </a:p>
              </c:rich>
            </c:tx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 Progression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'PS13'!$M$4</c:f>
              <c:strCache>
                <c:ptCount val="1"/>
                <c:pt idx="0">
                  <c:v>Tx Storage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'PS13'!$N$45:$AM$45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2744</c:v>
                </c:pt>
                <c:pt idx="3">
                  <c:v>2744</c:v>
                </c:pt>
                <c:pt idx="4">
                  <c:v>2744</c:v>
                </c:pt>
                <c:pt idx="5">
                  <c:v>2844</c:v>
                </c:pt>
                <c:pt idx="6">
                  <c:v>2854</c:v>
                </c:pt>
                <c:pt idx="7">
                  <c:v>2864</c:v>
                </c:pt>
                <c:pt idx="8">
                  <c:v>2874</c:v>
                </c:pt>
                <c:pt idx="9">
                  <c:v>2884</c:v>
                </c:pt>
                <c:pt idx="10">
                  <c:v>2894</c:v>
                </c:pt>
                <c:pt idx="11">
                  <c:v>2904</c:v>
                </c:pt>
                <c:pt idx="12">
                  <c:v>2914</c:v>
                </c:pt>
                <c:pt idx="13">
                  <c:v>2924</c:v>
                </c:pt>
                <c:pt idx="14">
                  <c:v>2934</c:v>
                </c:pt>
                <c:pt idx="15">
                  <c:v>2944</c:v>
                </c:pt>
                <c:pt idx="16">
                  <c:v>2954</c:v>
                </c:pt>
                <c:pt idx="17">
                  <c:v>2964</c:v>
                </c:pt>
                <c:pt idx="18">
                  <c:v>2974</c:v>
                </c:pt>
                <c:pt idx="19">
                  <c:v>2984</c:v>
                </c:pt>
                <c:pt idx="20">
                  <c:v>2994</c:v>
                </c:pt>
                <c:pt idx="21">
                  <c:v>3004</c:v>
                </c:pt>
                <c:pt idx="22">
                  <c:v>3014</c:v>
                </c:pt>
                <c:pt idx="23">
                  <c:v>3019</c:v>
                </c:pt>
                <c:pt idx="24">
                  <c:v>3024</c:v>
                </c:pt>
                <c:pt idx="25">
                  <c:v>3044</c:v>
                </c:pt>
              </c:numCache>
            </c:numRef>
          </c:val>
        </c:ser>
        <c:ser>
          <c:idx val="3"/>
          <c:order val="1"/>
          <c:tx>
            <c:strRef>
              <c:f>'PS13'!$M$5</c:f>
              <c:strCache>
                <c:ptCount val="1"/>
                <c:pt idx="0">
                  <c:v>Dx Storage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'PS13'!$N$46:$AM$46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220</c:v>
                </c:pt>
                <c:pt idx="6">
                  <c:v>220</c:v>
                </c:pt>
                <c:pt idx="7">
                  <c:v>220</c:v>
                </c:pt>
                <c:pt idx="8">
                  <c:v>220</c:v>
                </c:pt>
                <c:pt idx="9">
                  <c:v>220</c:v>
                </c:pt>
                <c:pt idx="10">
                  <c:v>200</c:v>
                </c:pt>
                <c:pt idx="11">
                  <c:v>200</c:v>
                </c:pt>
                <c:pt idx="12">
                  <c:v>200</c:v>
                </c:pt>
                <c:pt idx="13">
                  <c:v>300</c:v>
                </c:pt>
                <c:pt idx="14">
                  <c:v>300</c:v>
                </c:pt>
                <c:pt idx="15">
                  <c:v>499.99999999999994</c:v>
                </c:pt>
                <c:pt idx="16">
                  <c:v>499.99999999999994</c:v>
                </c:pt>
                <c:pt idx="17">
                  <c:v>499.99999999999994</c:v>
                </c:pt>
                <c:pt idx="18">
                  <c:v>499.99999999999994</c:v>
                </c:pt>
                <c:pt idx="19">
                  <c:v>499.99999999999994</c:v>
                </c:pt>
                <c:pt idx="20">
                  <c:v>499.99999999999994</c:v>
                </c:pt>
                <c:pt idx="21">
                  <c:v>499.99999999999994</c:v>
                </c:pt>
                <c:pt idx="22">
                  <c:v>499.99999999999994</c:v>
                </c:pt>
                <c:pt idx="23">
                  <c:v>499.99999999999994</c:v>
                </c:pt>
                <c:pt idx="24">
                  <c:v>499.99999999999994</c:v>
                </c:pt>
                <c:pt idx="25">
                  <c:v>499.99999999999994</c:v>
                </c:pt>
              </c:numCache>
            </c:numRef>
          </c:val>
        </c:ser>
        <c:ser>
          <c:idx val="7"/>
          <c:order val="2"/>
          <c:tx>
            <c:strRef>
              <c:f>'PS13'!$M$6</c:f>
              <c:strCache>
                <c:ptCount val="1"/>
                <c:pt idx="0">
                  <c:v>Sub 1 MW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'PS13'!$N$47:$AM$47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1.1048006390971491E-3</c:v>
                </c:pt>
                <c:pt idx="3">
                  <c:v>7.1725721120902333E-3</c:v>
                </c:pt>
                <c:pt idx="4">
                  <c:v>2.9685310978655514E-2</c:v>
                </c:pt>
                <c:pt idx="5">
                  <c:v>8.0093961166956773E-2</c:v>
                </c:pt>
                <c:pt idx="6">
                  <c:v>0.17315200130501998</c:v>
                </c:pt>
                <c:pt idx="7">
                  <c:v>0.32616243941267942</c:v>
                </c:pt>
                <c:pt idx="8">
                  <c:v>0.55797710796302047</c:v>
                </c:pt>
                <c:pt idx="9">
                  <c:v>0.88804597715697031</c:v>
                </c:pt>
                <c:pt idx="10">
                  <c:v>1.3355476714310519</c:v>
                </c:pt>
                <c:pt idx="11">
                  <c:v>1.8522710649393057</c:v>
                </c:pt>
                <c:pt idx="12">
                  <c:v>2.5325979632431905</c:v>
                </c:pt>
                <c:pt idx="13">
                  <c:v>3.5637214809537801</c:v>
                </c:pt>
                <c:pt idx="14">
                  <c:v>5.2374881175298542</c:v>
                </c:pt>
                <c:pt idx="15">
                  <c:v>8.1148055997980961</c:v>
                </c:pt>
                <c:pt idx="16">
                  <c:v>11.86799024580484</c:v>
                </c:pt>
                <c:pt idx="17">
                  <c:v>16.19960918480762</c:v>
                </c:pt>
                <c:pt idx="18">
                  <c:v>20.931815034107586</c:v>
                </c:pt>
                <c:pt idx="19">
                  <c:v>25.912710857245937</c:v>
                </c:pt>
                <c:pt idx="20">
                  <c:v>31.34590226305831</c:v>
                </c:pt>
                <c:pt idx="21">
                  <c:v>36.861577188645015</c:v>
                </c:pt>
                <c:pt idx="22">
                  <c:v>42.310027871943738</c:v>
                </c:pt>
                <c:pt idx="23">
                  <c:v>47.490016535006426</c:v>
                </c:pt>
                <c:pt idx="24">
                  <c:v>52.341787671099809</c:v>
                </c:pt>
                <c:pt idx="25">
                  <c:v>56.808505005709932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788096"/>
        <c:axId val="186789888"/>
      </c:barChart>
      <c:catAx>
        <c:axId val="18678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6789888"/>
        <c:crosses val="autoZero"/>
        <c:auto val="1"/>
        <c:lblAlgn val="ctr"/>
        <c:lblOffset val="100"/>
        <c:tickLblSkip val="5"/>
        <c:noMultiLvlLbl val="0"/>
      </c:catAx>
      <c:valAx>
        <c:axId val="186789888"/>
        <c:scaling>
          <c:orientation val="minMax"/>
          <c:max val="20000"/>
        </c:scaling>
        <c:delete val="0"/>
        <c:axPos val="l"/>
        <c:numFmt formatCode="_-* #,##0_-;\-* #,##0_-;_-* &quot;-&quot;??_-;_-@_-" sourceLinked="1"/>
        <c:majorTickMark val="out"/>
        <c:minorTickMark val="none"/>
        <c:tickLblPos val="nextTo"/>
        <c:crossAx val="1867880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11347517730497E-2"/>
                <c:y val="0.29974767514374018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</a:t>
                  </a:r>
                  <a:r>
                    <a:rPr lang="en-GB" baseline="0"/>
                    <a:t> Capacity GW</a:t>
                  </a:r>
                  <a:endParaRPr lang="en-GB"/>
                </a:p>
              </c:rich>
            </c:tx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Consumer Power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'PS13'!$M$4</c:f>
              <c:strCache>
                <c:ptCount val="1"/>
                <c:pt idx="0">
                  <c:v>Tx Storage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'PS13'!$N$66:$AM$66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2744</c:v>
                </c:pt>
                <c:pt idx="3">
                  <c:v>2744</c:v>
                </c:pt>
                <c:pt idx="4">
                  <c:v>2744</c:v>
                </c:pt>
                <c:pt idx="5">
                  <c:v>2894</c:v>
                </c:pt>
                <c:pt idx="6">
                  <c:v>2909</c:v>
                </c:pt>
                <c:pt idx="7">
                  <c:v>2924</c:v>
                </c:pt>
                <c:pt idx="8">
                  <c:v>2939</c:v>
                </c:pt>
                <c:pt idx="9">
                  <c:v>2955</c:v>
                </c:pt>
                <c:pt idx="10">
                  <c:v>2972</c:v>
                </c:pt>
                <c:pt idx="11">
                  <c:v>2982</c:v>
                </c:pt>
                <c:pt idx="12">
                  <c:v>3613</c:v>
                </c:pt>
                <c:pt idx="13">
                  <c:v>3624</c:v>
                </c:pt>
                <c:pt idx="14">
                  <c:v>3646</c:v>
                </c:pt>
                <c:pt idx="15">
                  <c:v>3666</c:v>
                </c:pt>
                <c:pt idx="16">
                  <c:v>3686</c:v>
                </c:pt>
                <c:pt idx="17">
                  <c:v>3706</c:v>
                </c:pt>
                <c:pt idx="18">
                  <c:v>3726</c:v>
                </c:pt>
                <c:pt idx="19">
                  <c:v>3756</c:v>
                </c:pt>
                <c:pt idx="20">
                  <c:v>3786</c:v>
                </c:pt>
                <c:pt idx="21">
                  <c:v>3801</c:v>
                </c:pt>
                <c:pt idx="22">
                  <c:v>3851</c:v>
                </c:pt>
                <c:pt idx="23">
                  <c:v>3906</c:v>
                </c:pt>
                <c:pt idx="24">
                  <c:v>3976</c:v>
                </c:pt>
                <c:pt idx="25">
                  <c:v>4056</c:v>
                </c:pt>
              </c:numCache>
            </c:numRef>
          </c:val>
        </c:ser>
        <c:ser>
          <c:idx val="3"/>
          <c:order val="1"/>
          <c:tx>
            <c:strRef>
              <c:f>'PS13'!$M$5</c:f>
              <c:strCache>
                <c:ptCount val="1"/>
                <c:pt idx="0">
                  <c:v>Dx Storage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'PS13'!$N$67:$AM$67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3">
                  <c:v>410</c:v>
                </c:pt>
                <c:pt idx="4">
                  <c:v>670</c:v>
                </c:pt>
                <c:pt idx="5">
                  <c:v>830</c:v>
                </c:pt>
                <c:pt idx="6">
                  <c:v>909.99999999999989</c:v>
                </c:pt>
                <c:pt idx="7">
                  <c:v>1240</c:v>
                </c:pt>
                <c:pt idx="8">
                  <c:v>1389.9999999999998</c:v>
                </c:pt>
                <c:pt idx="9">
                  <c:v>1619.9999999999998</c:v>
                </c:pt>
                <c:pt idx="10">
                  <c:v>1850</c:v>
                </c:pt>
                <c:pt idx="11">
                  <c:v>2050</c:v>
                </c:pt>
                <c:pt idx="12">
                  <c:v>3360</c:v>
                </c:pt>
                <c:pt idx="13">
                  <c:v>4869.9999999999991</c:v>
                </c:pt>
                <c:pt idx="14">
                  <c:v>6400</c:v>
                </c:pt>
                <c:pt idx="15">
                  <c:v>6700</c:v>
                </c:pt>
                <c:pt idx="16">
                  <c:v>8400</c:v>
                </c:pt>
                <c:pt idx="17">
                  <c:v>8850.0000000000018</c:v>
                </c:pt>
                <c:pt idx="18">
                  <c:v>11150</c:v>
                </c:pt>
                <c:pt idx="19">
                  <c:v>11650</c:v>
                </c:pt>
                <c:pt idx="20">
                  <c:v>11900</c:v>
                </c:pt>
                <c:pt idx="21">
                  <c:v>12400</c:v>
                </c:pt>
                <c:pt idx="22">
                  <c:v>12600</c:v>
                </c:pt>
                <c:pt idx="23">
                  <c:v>12800</c:v>
                </c:pt>
                <c:pt idx="24">
                  <c:v>12999.9</c:v>
                </c:pt>
                <c:pt idx="25">
                  <c:v>13199.900000000001</c:v>
                </c:pt>
              </c:numCache>
            </c:numRef>
          </c:val>
        </c:ser>
        <c:ser>
          <c:idx val="7"/>
          <c:order val="2"/>
          <c:tx>
            <c:strRef>
              <c:f>'PS13'!$M$6</c:f>
              <c:strCache>
                <c:ptCount val="1"/>
                <c:pt idx="0">
                  <c:v>Sub 1 MW</c:v>
                </c:pt>
              </c:strCache>
            </c:strRef>
          </c:tx>
          <c:invertIfNegative val="0"/>
          <c:cat>
            <c:numRef>
              <c:f>'PS13'!$N$3:$AM$3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'PS13'!$N$68:$AM$68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0.73414851409277104</c:v>
                </c:pt>
                <c:pt idx="2">
                  <c:v>1.19092581066752</c:v>
                </c:pt>
                <c:pt idx="3">
                  <c:v>1.8396557456897307</c:v>
                </c:pt>
                <c:pt idx="4">
                  <c:v>3.2886180012899837</c:v>
                </c:pt>
                <c:pt idx="5">
                  <c:v>6.5303284839617914</c:v>
                </c:pt>
                <c:pt idx="6">
                  <c:v>12.450650223383102</c:v>
                </c:pt>
                <c:pt idx="7">
                  <c:v>22.043750072390054</c:v>
                </c:pt>
                <c:pt idx="8">
                  <c:v>36.023235455234001</c:v>
                </c:pt>
                <c:pt idx="9">
                  <c:v>56.567211115884888</c:v>
                </c:pt>
                <c:pt idx="10">
                  <c:v>85.253678609528208</c:v>
                </c:pt>
                <c:pt idx="11">
                  <c:v>120.02719232368553</c:v>
                </c:pt>
                <c:pt idx="12">
                  <c:v>161.28393365480514</c:v>
                </c:pt>
                <c:pt idx="13">
                  <c:v>209.29615618366071</c:v>
                </c:pt>
                <c:pt idx="14">
                  <c:v>264.9723494583568</c:v>
                </c:pt>
                <c:pt idx="15">
                  <c:v>325.90588402796499</c:v>
                </c:pt>
                <c:pt idx="16">
                  <c:v>391.08810367533317</c:v>
                </c:pt>
                <c:pt idx="17">
                  <c:v>458.99505572109376</c:v>
                </c:pt>
                <c:pt idx="18">
                  <c:v>529.06583878675383</c:v>
                </c:pt>
                <c:pt idx="19">
                  <c:v>599.730951829172</c:v>
                </c:pt>
                <c:pt idx="20">
                  <c:v>671.11699287030785</c:v>
                </c:pt>
                <c:pt idx="21">
                  <c:v>741.16369935126738</c:v>
                </c:pt>
                <c:pt idx="22">
                  <c:v>810.24872984640308</c:v>
                </c:pt>
                <c:pt idx="23">
                  <c:v>876.43419942622336</c:v>
                </c:pt>
                <c:pt idx="24">
                  <c:v>940.27225682344067</c:v>
                </c:pt>
                <c:pt idx="25">
                  <c:v>999.55265620389173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828672"/>
        <c:axId val="186830208"/>
      </c:barChart>
      <c:catAx>
        <c:axId val="18682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6830208"/>
        <c:crosses val="autoZero"/>
        <c:auto val="1"/>
        <c:lblAlgn val="ctr"/>
        <c:lblOffset val="100"/>
        <c:tickLblSkip val="5"/>
        <c:noMultiLvlLbl val="0"/>
      </c:catAx>
      <c:valAx>
        <c:axId val="186830208"/>
        <c:scaling>
          <c:orientation val="minMax"/>
          <c:max val="20000"/>
        </c:scaling>
        <c:delete val="0"/>
        <c:axPos val="l"/>
        <c:numFmt formatCode="_-* #,##0_-;\-* #,##0_-;_-* &quot;-&quot;??_-;_-@_-" sourceLinked="1"/>
        <c:majorTickMark val="out"/>
        <c:minorTickMark val="none"/>
        <c:tickLblPos val="nextTo"/>
        <c:crossAx val="18682867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11347517730497E-2"/>
                <c:y val="0.29974767514374018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</a:t>
                  </a:r>
                  <a:r>
                    <a:rPr lang="en-GB" baseline="0"/>
                    <a:t> Capacity GW</a:t>
                  </a:r>
                  <a:endParaRPr lang="en-GB"/>
                </a:p>
              </c:rich>
            </c:tx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'PS14'!$N$5</c:f>
              <c:strCache>
                <c:ptCount val="1"/>
                <c:pt idx="0">
                  <c:v>Gas Capacity (GW)</c:v>
                </c:pt>
              </c:strCache>
            </c:strRef>
          </c:tx>
          <c:invertIfNegative val="0"/>
          <c:cat>
            <c:numRef>
              <c:f>'PS14'!$O$4:$AN$4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'PS14'!$O$5:$AN$5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30317.473602350361</c:v>
                </c:pt>
                <c:pt idx="2">
                  <c:v>28167.992094293684</c:v>
                </c:pt>
                <c:pt idx="3">
                  <c:v>27954.830811672971</c:v>
                </c:pt>
                <c:pt idx="4">
                  <c:v>28267.214832659571</c:v>
                </c:pt>
                <c:pt idx="5">
                  <c:v>25443.328913233167</c:v>
                </c:pt>
                <c:pt idx="6">
                  <c:v>24423.876057721303</c:v>
                </c:pt>
                <c:pt idx="7">
                  <c:v>23916.47072541415</c:v>
                </c:pt>
                <c:pt idx="8">
                  <c:v>24401.646918199909</c:v>
                </c:pt>
                <c:pt idx="9">
                  <c:v>27088.117705113506</c:v>
                </c:pt>
                <c:pt idx="10">
                  <c:v>27762.111907395058</c:v>
                </c:pt>
                <c:pt idx="11">
                  <c:v>26676.847459404984</c:v>
                </c:pt>
                <c:pt idx="12">
                  <c:v>26788.640791950416</c:v>
                </c:pt>
                <c:pt idx="13">
                  <c:v>25064.076399657697</c:v>
                </c:pt>
                <c:pt idx="14">
                  <c:v>25079.182249236132</c:v>
                </c:pt>
                <c:pt idx="15">
                  <c:v>24393.383332283807</c:v>
                </c:pt>
                <c:pt idx="16">
                  <c:v>22896.960429621984</c:v>
                </c:pt>
                <c:pt idx="17">
                  <c:v>20782.413808128509</c:v>
                </c:pt>
                <c:pt idx="18">
                  <c:v>17660.591147282168</c:v>
                </c:pt>
                <c:pt idx="19">
                  <c:v>16391.627550248515</c:v>
                </c:pt>
                <c:pt idx="20">
                  <c:v>16408.97277449767</c:v>
                </c:pt>
                <c:pt idx="21">
                  <c:v>16424.35357408955</c:v>
                </c:pt>
                <c:pt idx="22">
                  <c:v>15534.244006642068</c:v>
                </c:pt>
                <c:pt idx="23">
                  <c:v>14700.255271412268</c:v>
                </c:pt>
                <c:pt idx="24">
                  <c:v>14717.489938370283</c:v>
                </c:pt>
                <c:pt idx="25">
                  <c:v>14734.974432560502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503552"/>
        <c:axId val="190513536"/>
      </c:barChart>
      <c:lineChart>
        <c:grouping val="standard"/>
        <c:varyColors val="0"/>
        <c:ser>
          <c:idx val="1"/>
          <c:order val="1"/>
          <c:tx>
            <c:strRef>
              <c:f>'PS14'!$N$6</c:f>
              <c:strCache>
                <c:ptCount val="1"/>
                <c:pt idx="0">
                  <c:v>Gas Output (TWh)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'PS14'!$O$4:$AN$4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'PS14'!$O$6:$AN$6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109897.83769973005</c:v>
                </c:pt>
                <c:pt idx="2">
                  <c:v>87870.606691742636</c:v>
                </c:pt>
                <c:pt idx="3">
                  <c:v>73326.620887074692</c:v>
                </c:pt>
                <c:pt idx="4">
                  <c:v>66684.958921143698</c:v>
                </c:pt>
                <c:pt idx="5">
                  <c:v>47058.084788742643</c:v>
                </c:pt>
                <c:pt idx="6">
                  <c:v>29619.511335318348</c:v>
                </c:pt>
                <c:pt idx="7">
                  <c:v>27303.256565421278</c:v>
                </c:pt>
                <c:pt idx="8">
                  <c:v>30434.858896080921</c:v>
                </c:pt>
                <c:pt idx="9">
                  <c:v>35456.776074855719</c:v>
                </c:pt>
                <c:pt idx="10">
                  <c:v>32233.139533308993</c:v>
                </c:pt>
                <c:pt idx="11">
                  <c:v>28293.818303810531</c:v>
                </c:pt>
                <c:pt idx="12">
                  <c:v>24562.998946358472</c:v>
                </c:pt>
                <c:pt idx="13">
                  <c:v>22428.096205142596</c:v>
                </c:pt>
                <c:pt idx="14">
                  <c:v>25145.137108149447</c:v>
                </c:pt>
                <c:pt idx="15">
                  <c:v>26707.28208023194</c:v>
                </c:pt>
                <c:pt idx="16">
                  <c:v>22371.763101486846</c:v>
                </c:pt>
                <c:pt idx="17">
                  <c:v>20819.284495394026</c:v>
                </c:pt>
                <c:pt idx="18">
                  <c:v>15138.112511618892</c:v>
                </c:pt>
                <c:pt idx="19">
                  <c:v>13970.152525161284</c:v>
                </c:pt>
                <c:pt idx="20">
                  <c:v>13691.746298164231</c:v>
                </c:pt>
                <c:pt idx="21">
                  <c:v>13201.57033384301</c:v>
                </c:pt>
                <c:pt idx="22">
                  <c:v>11826.260313984638</c:v>
                </c:pt>
                <c:pt idx="23">
                  <c:v>9497.4975433005366</c:v>
                </c:pt>
                <c:pt idx="24">
                  <c:v>9730.1949829155528</c:v>
                </c:pt>
                <c:pt idx="25">
                  <c:v>10169.695197843228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34016"/>
        <c:axId val="190515456"/>
      </c:lineChart>
      <c:catAx>
        <c:axId val="19050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513536"/>
        <c:crosses val="autoZero"/>
        <c:auto val="1"/>
        <c:lblAlgn val="ctr"/>
        <c:lblOffset val="100"/>
        <c:tickLblSkip val="5"/>
        <c:noMultiLvlLbl val="0"/>
      </c:catAx>
      <c:valAx>
        <c:axId val="190513536"/>
        <c:scaling>
          <c:orientation val="minMax"/>
          <c:max val="45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050355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1466011466011465E-2"/>
                <c:y val="0.298967082239720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</a:t>
                  </a:r>
                  <a:r>
                    <a:rPr lang="en-GB" baseline="0"/>
                    <a:t> Capacity GW</a:t>
                  </a:r>
                  <a:endParaRPr lang="en-GB"/>
                </a:p>
              </c:rich>
            </c:tx>
          </c:dispUnitsLbl>
        </c:dispUnits>
      </c:valAx>
      <c:valAx>
        <c:axId val="190515456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crossAx val="190534016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6526611077792168"/>
                <c:y val="0.309383748906386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  <c:catAx>
        <c:axId val="19053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15456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'PS14'!$N$27</c:f>
              <c:strCache>
                <c:ptCount val="1"/>
                <c:pt idx="0">
                  <c:v>Gas Capacity (GW)</c:v>
                </c:pt>
              </c:strCache>
            </c:strRef>
          </c:tx>
          <c:invertIfNegative val="0"/>
          <c:cat>
            <c:numRef>
              <c:f>'PS14'!$O$26:$AN$26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'PS14'!$O$27:$AN$27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30322.876944687316</c:v>
                </c:pt>
                <c:pt idx="2">
                  <c:v>28228.00840793227</c:v>
                </c:pt>
                <c:pt idx="3">
                  <c:v>28464.889914861855</c:v>
                </c:pt>
                <c:pt idx="4">
                  <c:v>27706.390261049324</c:v>
                </c:pt>
                <c:pt idx="5">
                  <c:v>27784.134729652025</c:v>
                </c:pt>
                <c:pt idx="6">
                  <c:v>29044.214075174397</c:v>
                </c:pt>
                <c:pt idx="7">
                  <c:v>30667.581663976249</c:v>
                </c:pt>
                <c:pt idx="8">
                  <c:v>29931.224672436747</c:v>
                </c:pt>
                <c:pt idx="9">
                  <c:v>30497.227563894441</c:v>
                </c:pt>
                <c:pt idx="10">
                  <c:v>30142.87711809262</c:v>
                </c:pt>
                <c:pt idx="11">
                  <c:v>30705.197314627268</c:v>
                </c:pt>
                <c:pt idx="12">
                  <c:v>29411.999939149377</c:v>
                </c:pt>
                <c:pt idx="13">
                  <c:v>29477.382675355966</c:v>
                </c:pt>
                <c:pt idx="14">
                  <c:v>28269.338851811306</c:v>
                </c:pt>
                <c:pt idx="15">
                  <c:v>28223.665399555706</c:v>
                </c:pt>
                <c:pt idx="16">
                  <c:v>26177.459826614333</c:v>
                </c:pt>
                <c:pt idx="17">
                  <c:v>24931.02095210804</c:v>
                </c:pt>
                <c:pt idx="18">
                  <c:v>24570.343058199414</c:v>
                </c:pt>
                <c:pt idx="19">
                  <c:v>24615.492852834865</c:v>
                </c:pt>
                <c:pt idx="20">
                  <c:v>24397.912252900209</c:v>
                </c:pt>
                <c:pt idx="21">
                  <c:v>24415.560638817453</c:v>
                </c:pt>
                <c:pt idx="22">
                  <c:v>24433.399998057223</c:v>
                </c:pt>
                <c:pt idx="23">
                  <c:v>24451.462960056902</c:v>
                </c:pt>
                <c:pt idx="24">
                  <c:v>24469.752331210846</c:v>
                </c:pt>
                <c:pt idx="25">
                  <c:v>24479.067317866011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572416"/>
        <c:axId val="190573952"/>
      </c:barChart>
      <c:lineChart>
        <c:grouping val="standard"/>
        <c:varyColors val="0"/>
        <c:ser>
          <c:idx val="1"/>
          <c:order val="1"/>
          <c:tx>
            <c:strRef>
              <c:f>'PS14'!$N$28</c:f>
              <c:strCache>
                <c:ptCount val="1"/>
                <c:pt idx="0">
                  <c:v>Gas Output (TWh)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'PS14'!$O$26:$AN$26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'PS14'!$O$28:$AN$28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103714.46049842652</c:v>
                </c:pt>
                <c:pt idx="2">
                  <c:v>81038.901284623207</c:v>
                </c:pt>
                <c:pt idx="3">
                  <c:v>75930.304823852523</c:v>
                </c:pt>
                <c:pt idx="4">
                  <c:v>72910.936249476421</c:v>
                </c:pt>
                <c:pt idx="5">
                  <c:v>67273.439365709812</c:v>
                </c:pt>
                <c:pt idx="6">
                  <c:v>67736.38040974061</c:v>
                </c:pt>
                <c:pt idx="7">
                  <c:v>64333.754769046216</c:v>
                </c:pt>
                <c:pt idx="8">
                  <c:v>55043.031684998714</c:v>
                </c:pt>
                <c:pt idx="9">
                  <c:v>51951.017522325194</c:v>
                </c:pt>
                <c:pt idx="10">
                  <c:v>42792.372483912077</c:v>
                </c:pt>
                <c:pt idx="11">
                  <c:v>49486.265016652564</c:v>
                </c:pt>
                <c:pt idx="12">
                  <c:v>37923.357488832669</c:v>
                </c:pt>
                <c:pt idx="13">
                  <c:v>38728.046261865733</c:v>
                </c:pt>
                <c:pt idx="14">
                  <c:v>33085.591818576708</c:v>
                </c:pt>
                <c:pt idx="15">
                  <c:v>31536.601264658551</c:v>
                </c:pt>
                <c:pt idx="16">
                  <c:v>26300.590225424723</c:v>
                </c:pt>
                <c:pt idx="17">
                  <c:v>26911.762877585483</c:v>
                </c:pt>
                <c:pt idx="18">
                  <c:v>26465.778750002424</c:v>
                </c:pt>
                <c:pt idx="19">
                  <c:v>28391.932172040131</c:v>
                </c:pt>
                <c:pt idx="20">
                  <c:v>28468.048435859473</c:v>
                </c:pt>
                <c:pt idx="21">
                  <c:v>27711.394443001765</c:v>
                </c:pt>
                <c:pt idx="22">
                  <c:v>28923.640897120084</c:v>
                </c:pt>
                <c:pt idx="23">
                  <c:v>29078.399589904046</c:v>
                </c:pt>
                <c:pt idx="24">
                  <c:v>29592.104283092147</c:v>
                </c:pt>
                <c:pt idx="25">
                  <c:v>30212.26906327828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814464"/>
        <c:axId val="192812544"/>
      </c:lineChart>
      <c:catAx>
        <c:axId val="19057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573952"/>
        <c:crosses val="autoZero"/>
        <c:auto val="1"/>
        <c:lblAlgn val="ctr"/>
        <c:lblOffset val="100"/>
        <c:tickLblSkip val="5"/>
        <c:noMultiLvlLbl val="0"/>
      </c:catAx>
      <c:valAx>
        <c:axId val="190573952"/>
        <c:scaling>
          <c:orientation val="minMax"/>
          <c:max val="45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057241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1466011466011465E-2"/>
                <c:y val="0.298967082239720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</a:t>
                  </a:r>
                  <a:r>
                    <a:rPr lang="en-GB" baseline="0"/>
                    <a:t> Capacity GW</a:t>
                  </a:r>
                  <a:endParaRPr lang="en-GB"/>
                </a:p>
              </c:rich>
            </c:tx>
          </c:dispUnitsLbl>
        </c:dispUnits>
      </c:valAx>
      <c:valAx>
        <c:axId val="19281254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crossAx val="192814464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6526611077792168"/>
                <c:y val="0.309383748906386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  <c:catAx>
        <c:axId val="192814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812544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'PS14'!$N$49</c:f>
              <c:strCache>
                <c:ptCount val="1"/>
                <c:pt idx="0">
                  <c:v>Gas Capacity (GW)</c:v>
                </c:pt>
              </c:strCache>
            </c:strRef>
          </c:tx>
          <c:invertIfNegative val="0"/>
          <c:cat>
            <c:numRef>
              <c:f>'PS14'!$O$48:$AN$48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'PS14'!$O$49:$AN$49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30339.120157580557</c:v>
                </c:pt>
                <c:pt idx="2">
                  <c:v>29208.81757195876</c:v>
                </c:pt>
                <c:pt idx="3">
                  <c:v>27975.616069724238</c:v>
                </c:pt>
                <c:pt idx="4">
                  <c:v>28229.443361577705</c:v>
                </c:pt>
                <c:pt idx="5">
                  <c:v>29797.842628484213</c:v>
                </c:pt>
                <c:pt idx="6">
                  <c:v>32198.071551368579</c:v>
                </c:pt>
                <c:pt idx="7">
                  <c:v>33522.668132838066</c:v>
                </c:pt>
                <c:pt idx="8">
                  <c:v>33298.85161123304</c:v>
                </c:pt>
                <c:pt idx="9">
                  <c:v>34568.159182878386</c:v>
                </c:pt>
                <c:pt idx="10">
                  <c:v>36774.060701991293</c:v>
                </c:pt>
                <c:pt idx="11">
                  <c:v>35996.367879828511</c:v>
                </c:pt>
                <c:pt idx="12">
                  <c:v>35333.196388506396</c:v>
                </c:pt>
                <c:pt idx="13">
                  <c:v>35778.186283124596</c:v>
                </c:pt>
                <c:pt idx="14">
                  <c:v>36625.020455356287</c:v>
                </c:pt>
                <c:pt idx="15">
                  <c:v>37573.884910190718</c:v>
                </c:pt>
                <c:pt idx="16">
                  <c:v>37337.546696381585</c:v>
                </c:pt>
                <c:pt idx="17">
                  <c:v>37449.518384011011</c:v>
                </c:pt>
                <c:pt idx="18">
                  <c:v>37589.067948343087</c:v>
                </c:pt>
                <c:pt idx="19">
                  <c:v>35964.474056902865</c:v>
                </c:pt>
                <c:pt idx="20">
                  <c:v>36040.245835783862</c:v>
                </c:pt>
                <c:pt idx="21">
                  <c:v>36786.631288516481</c:v>
                </c:pt>
                <c:pt idx="22">
                  <c:v>37270.670621920144</c:v>
                </c:pt>
                <c:pt idx="23">
                  <c:v>37351.405560775274</c:v>
                </c:pt>
                <c:pt idx="24">
                  <c:v>38338.878458269741</c:v>
                </c:pt>
                <c:pt idx="25">
                  <c:v>38381.003262019374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844928"/>
        <c:axId val="192846464"/>
      </c:barChart>
      <c:lineChart>
        <c:grouping val="standard"/>
        <c:varyColors val="0"/>
        <c:ser>
          <c:idx val="1"/>
          <c:order val="1"/>
          <c:tx>
            <c:strRef>
              <c:f>'PS14'!$N$50</c:f>
              <c:strCache>
                <c:ptCount val="1"/>
                <c:pt idx="0">
                  <c:v>Gas Output (TWh)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'PS14'!$O$48:$AN$48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'PS14'!$O$50:$AN$50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107585.80466971768</c:v>
                </c:pt>
                <c:pt idx="2">
                  <c:v>91854.48325691896</c:v>
                </c:pt>
                <c:pt idx="3">
                  <c:v>78874.312335392911</c:v>
                </c:pt>
                <c:pt idx="4">
                  <c:v>74952.713717244551</c:v>
                </c:pt>
                <c:pt idx="5">
                  <c:v>82942.688273204854</c:v>
                </c:pt>
                <c:pt idx="6">
                  <c:v>79877.300547017556</c:v>
                </c:pt>
                <c:pt idx="7">
                  <c:v>77936.305835386753</c:v>
                </c:pt>
                <c:pt idx="8">
                  <c:v>81610.125433904919</c:v>
                </c:pt>
                <c:pt idx="9">
                  <c:v>83535.269520915477</c:v>
                </c:pt>
                <c:pt idx="10">
                  <c:v>91662.287714092308</c:v>
                </c:pt>
                <c:pt idx="11">
                  <c:v>79653.306026267339</c:v>
                </c:pt>
                <c:pt idx="12">
                  <c:v>71468.874317236507</c:v>
                </c:pt>
                <c:pt idx="13">
                  <c:v>67986.901519839754</c:v>
                </c:pt>
                <c:pt idx="14">
                  <c:v>74142.467243368592</c:v>
                </c:pt>
                <c:pt idx="15">
                  <c:v>84131.885076259539</c:v>
                </c:pt>
                <c:pt idx="16">
                  <c:v>85372.949965885913</c:v>
                </c:pt>
                <c:pt idx="17">
                  <c:v>81510.647849296511</c:v>
                </c:pt>
                <c:pt idx="18">
                  <c:v>84273.195003988367</c:v>
                </c:pt>
                <c:pt idx="19">
                  <c:v>91675.417958328529</c:v>
                </c:pt>
                <c:pt idx="20">
                  <c:v>94804.643187840906</c:v>
                </c:pt>
                <c:pt idx="21">
                  <c:v>98842.222796397808</c:v>
                </c:pt>
                <c:pt idx="22">
                  <c:v>103895.05464607738</c:v>
                </c:pt>
                <c:pt idx="23">
                  <c:v>106612.41751906325</c:v>
                </c:pt>
                <c:pt idx="24">
                  <c:v>110121.98170892334</c:v>
                </c:pt>
                <c:pt idx="25">
                  <c:v>112932.15631660397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858752"/>
        <c:axId val="192856832"/>
      </c:lineChart>
      <c:catAx>
        <c:axId val="19284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2846464"/>
        <c:crosses val="autoZero"/>
        <c:auto val="1"/>
        <c:lblAlgn val="ctr"/>
        <c:lblOffset val="100"/>
        <c:tickLblSkip val="5"/>
        <c:noMultiLvlLbl val="0"/>
      </c:catAx>
      <c:valAx>
        <c:axId val="192846464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284492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1466011466011465E-2"/>
                <c:y val="0.298967082239720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</a:t>
                  </a:r>
                  <a:r>
                    <a:rPr lang="en-GB" baseline="0"/>
                    <a:t> Capacity GW</a:t>
                  </a:r>
                  <a:endParaRPr lang="en-GB"/>
                </a:p>
              </c:rich>
            </c:tx>
          </c:dispUnitsLbl>
        </c:dispUnits>
      </c:valAx>
      <c:valAx>
        <c:axId val="192856832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crossAx val="192858752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6526611077792168"/>
                <c:y val="0.309383748906386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  <c:catAx>
        <c:axId val="19285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856832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'PS14'!$N$70</c:f>
              <c:strCache>
                <c:ptCount val="1"/>
                <c:pt idx="0">
                  <c:v>Gas Capacity (GW)</c:v>
                </c:pt>
              </c:strCache>
            </c:strRef>
          </c:tx>
          <c:invertIfNegative val="0"/>
          <c:cat>
            <c:numRef>
              <c:f>'PS14'!$O$69:$AN$69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'PS14'!$O$70:$AN$70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29529.943047920126</c:v>
                </c:pt>
                <c:pt idx="2">
                  <c:v>28300.013309213231</c:v>
                </c:pt>
                <c:pt idx="3">
                  <c:v>28558.918848767971</c:v>
                </c:pt>
                <c:pt idx="4">
                  <c:v>28822.827191339416</c:v>
                </c:pt>
                <c:pt idx="5">
                  <c:v>27504.84684017437</c:v>
                </c:pt>
                <c:pt idx="6">
                  <c:v>27629.646083276741</c:v>
                </c:pt>
                <c:pt idx="7">
                  <c:v>25675.038023597903</c:v>
                </c:pt>
                <c:pt idx="8">
                  <c:v>29420.228256289403</c:v>
                </c:pt>
                <c:pt idx="9">
                  <c:v>31402.320656094958</c:v>
                </c:pt>
                <c:pt idx="10">
                  <c:v>30906.297365656617</c:v>
                </c:pt>
                <c:pt idx="11">
                  <c:v>30437.171967650993</c:v>
                </c:pt>
                <c:pt idx="12">
                  <c:v>29479.627777799898</c:v>
                </c:pt>
                <c:pt idx="13">
                  <c:v>29149.779949970351</c:v>
                </c:pt>
                <c:pt idx="14">
                  <c:v>29121.685074114299</c:v>
                </c:pt>
                <c:pt idx="15">
                  <c:v>27908.605189720562</c:v>
                </c:pt>
                <c:pt idx="16">
                  <c:v>27370.689491102461</c:v>
                </c:pt>
                <c:pt idx="17">
                  <c:v>27141.931113096729</c:v>
                </c:pt>
                <c:pt idx="18">
                  <c:v>27233.201814099662</c:v>
                </c:pt>
                <c:pt idx="19">
                  <c:v>26695.052187309331</c:v>
                </c:pt>
                <c:pt idx="20">
                  <c:v>26064.759203161095</c:v>
                </c:pt>
                <c:pt idx="21">
                  <c:v>25472.36306047059</c:v>
                </c:pt>
                <c:pt idx="22">
                  <c:v>25717.203078072118</c:v>
                </c:pt>
                <c:pt idx="23">
                  <c:v>24686.787150890876</c:v>
                </c:pt>
                <c:pt idx="24">
                  <c:v>24962.173953313111</c:v>
                </c:pt>
                <c:pt idx="25">
                  <c:v>24818.006421385697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889216"/>
        <c:axId val="192890752"/>
      </c:barChart>
      <c:lineChart>
        <c:grouping val="standard"/>
        <c:varyColors val="0"/>
        <c:ser>
          <c:idx val="1"/>
          <c:order val="1"/>
          <c:tx>
            <c:strRef>
              <c:f>'PS14'!$N$71</c:f>
              <c:strCache>
                <c:ptCount val="1"/>
                <c:pt idx="0">
                  <c:v>Gas Output (TWh)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'PS14'!$O$69:$AN$69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'PS14'!$O$71:$AN$71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108532.01461239962</c:v>
                </c:pt>
                <c:pt idx="2">
                  <c:v>95801.959920001464</c:v>
                </c:pt>
                <c:pt idx="3">
                  <c:v>89332.183583444858</c:v>
                </c:pt>
                <c:pt idx="4">
                  <c:v>73962.314328114735</c:v>
                </c:pt>
                <c:pt idx="5">
                  <c:v>55075.633095327255</c:v>
                </c:pt>
                <c:pt idx="6">
                  <c:v>40079.12414150581</c:v>
                </c:pt>
                <c:pt idx="7">
                  <c:v>32839.322703304002</c:v>
                </c:pt>
                <c:pt idx="8">
                  <c:v>42674.908819133285</c:v>
                </c:pt>
                <c:pt idx="9">
                  <c:v>46792.15930826839</c:v>
                </c:pt>
                <c:pt idx="10">
                  <c:v>36889.645667891877</c:v>
                </c:pt>
                <c:pt idx="11">
                  <c:v>26266.120791451434</c:v>
                </c:pt>
                <c:pt idx="12">
                  <c:v>25303.471424048003</c:v>
                </c:pt>
                <c:pt idx="13">
                  <c:v>25271.764713090954</c:v>
                </c:pt>
                <c:pt idx="14">
                  <c:v>23706.556839963323</c:v>
                </c:pt>
                <c:pt idx="15">
                  <c:v>22427.171840601659</c:v>
                </c:pt>
                <c:pt idx="16">
                  <c:v>25185.767379756155</c:v>
                </c:pt>
                <c:pt idx="17">
                  <c:v>25522.931893150642</c:v>
                </c:pt>
                <c:pt idx="18">
                  <c:v>30376.325740429354</c:v>
                </c:pt>
                <c:pt idx="19">
                  <c:v>36022.624332212617</c:v>
                </c:pt>
                <c:pt idx="20">
                  <c:v>31774.157454841785</c:v>
                </c:pt>
                <c:pt idx="21">
                  <c:v>30335.65454829426</c:v>
                </c:pt>
                <c:pt idx="22">
                  <c:v>31272.24819485988</c:v>
                </c:pt>
                <c:pt idx="23">
                  <c:v>28657.806323733341</c:v>
                </c:pt>
                <c:pt idx="24">
                  <c:v>30179.74987583037</c:v>
                </c:pt>
                <c:pt idx="25">
                  <c:v>32079.982748958995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03040"/>
        <c:axId val="192901120"/>
      </c:lineChart>
      <c:catAx>
        <c:axId val="19288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2890752"/>
        <c:crosses val="autoZero"/>
        <c:auto val="1"/>
        <c:lblAlgn val="ctr"/>
        <c:lblOffset val="100"/>
        <c:tickLblSkip val="5"/>
        <c:noMultiLvlLbl val="0"/>
      </c:catAx>
      <c:valAx>
        <c:axId val="192890752"/>
        <c:scaling>
          <c:orientation val="minMax"/>
          <c:max val="45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9288921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1466011466011465E-2"/>
                <c:y val="0.298967082239720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</a:t>
                  </a:r>
                  <a:r>
                    <a:rPr lang="en-GB" baseline="0"/>
                    <a:t> Capacity GW</a:t>
                  </a:r>
                  <a:endParaRPr lang="en-GB"/>
                </a:p>
              </c:rich>
            </c:tx>
          </c:dispUnitsLbl>
        </c:dispUnits>
      </c:valAx>
      <c:valAx>
        <c:axId val="192901120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crossAx val="192903040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6526611077792168"/>
                <c:y val="0.309383748906386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  <c:catAx>
        <c:axId val="19290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901120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398764548370847E-2"/>
          <c:y val="3.2534856219895589E-2"/>
          <c:w val="0.711102186992981"/>
          <c:h val="0.78649821045096635"/>
        </c:manualLayout>
      </c:layout>
      <c:lineChart>
        <c:grouping val="standard"/>
        <c:varyColors val="0"/>
        <c:ser>
          <c:idx val="1"/>
          <c:order val="0"/>
          <c:tx>
            <c:strRef>
              <c:f>'Fig 4.2.2'!$L$5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cat>
            <c:numRef>
              <c:f>'Fig 4.2.2'!$M$4:$AL$4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4.2.2'!$M$5:$AL$5</c:f>
              <c:numCache>
                <c:formatCode>General</c:formatCode>
                <c:ptCount val="26"/>
                <c:pt idx="0">
                  <c:v>3800</c:v>
                </c:pt>
                <c:pt idx="1">
                  <c:v>4000</c:v>
                </c:pt>
                <c:pt idx="2">
                  <c:v>3785</c:v>
                </c:pt>
                <c:pt idx="3">
                  <c:v>3785</c:v>
                </c:pt>
                <c:pt idx="4">
                  <c:v>4785</c:v>
                </c:pt>
                <c:pt idx="5">
                  <c:v>7185</c:v>
                </c:pt>
                <c:pt idx="6">
                  <c:v>9585</c:v>
                </c:pt>
                <c:pt idx="7">
                  <c:v>13455</c:v>
                </c:pt>
                <c:pt idx="8">
                  <c:v>13455</c:v>
                </c:pt>
                <c:pt idx="9">
                  <c:v>15855</c:v>
                </c:pt>
                <c:pt idx="10">
                  <c:v>19355</c:v>
                </c:pt>
                <c:pt idx="11">
                  <c:v>22055</c:v>
                </c:pt>
                <c:pt idx="12">
                  <c:v>22055</c:v>
                </c:pt>
                <c:pt idx="13">
                  <c:v>22055</c:v>
                </c:pt>
                <c:pt idx="14">
                  <c:v>22055</c:v>
                </c:pt>
                <c:pt idx="15">
                  <c:v>23255</c:v>
                </c:pt>
                <c:pt idx="16">
                  <c:v>23255</c:v>
                </c:pt>
                <c:pt idx="17">
                  <c:v>23255</c:v>
                </c:pt>
                <c:pt idx="18">
                  <c:v>23255</c:v>
                </c:pt>
                <c:pt idx="19">
                  <c:v>23255</c:v>
                </c:pt>
                <c:pt idx="20">
                  <c:v>23255</c:v>
                </c:pt>
                <c:pt idx="21">
                  <c:v>23255</c:v>
                </c:pt>
                <c:pt idx="22">
                  <c:v>23255</c:v>
                </c:pt>
                <c:pt idx="23">
                  <c:v>23255</c:v>
                </c:pt>
                <c:pt idx="24">
                  <c:v>23255</c:v>
                </c:pt>
                <c:pt idx="25">
                  <c:v>23255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 4.2.2'!$L$6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 4.2.2'!$M$4:$AL$4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4.2.2'!$M$6:$AL$6</c:f>
              <c:numCache>
                <c:formatCode>General</c:formatCode>
                <c:ptCount val="26"/>
                <c:pt idx="0">
                  <c:v>3800</c:v>
                </c:pt>
                <c:pt idx="1">
                  <c:v>4000</c:v>
                </c:pt>
                <c:pt idx="2">
                  <c:v>3785</c:v>
                </c:pt>
                <c:pt idx="3">
                  <c:v>3785</c:v>
                </c:pt>
                <c:pt idx="4">
                  <c:v>3785</c:v>
                </c:pt>
                <c:pt idx="5">
                  <c:v>3785</c:v>
                </c:pt>
                <c:pt idx="6">
                  <c:v>4785</c:v>
                </c:pt>
                <c:pt idx="7">
                  <c:v>7555</c:v>
                </c:pt>
                <c:pt idx="8">
                  <c:v>9955</c:v>
                </c:pt>
                <c:pt idx="9">
                  <c:v>12055</c:v>
                </c:pt>
                <c:pt idx="10">
                  <c:v>13455</c:v>
                </c:pt>
                <c:pt idx="11">
                  <c:v>13455</c:v>
                </c:pt>
                <c:pt idx="12">
                  <c:v>13455</c:v>
                </c:pt>
                <c:pt idx="13">
                  <c:v>14855</c:v>
                </c:pt>
                <c:pt idx="14">
                  <c:v>14855</c:v>
                </c:pt>
                <c:pt idx="15">
                  <c:v>14855</c:v>
                </c:pt>
                <c:pt idx="16">
                  <c:v>14855</c:v>
                </c:pt>
                <c:pt idx="17">
                  <c:v>14855</c:v>
                </c:pt>
                <c:pt idx="18">
                  <c:v>14855</c:v>
                </c:pt>
                <c:pt idx="19">
                  <c:v>16055</c:v>
                </c:pt>
                <c:pt idx="20">
                  <c:v>16055</c:v>
                </c:pt>
                <c:pt idx="21">
                  <c:v>16055</c:v>
                </c:pt>
                <c:pt idx="22">
                  <c:v>16055</c:v>
                </c:pt>
                <c:pt idx="23">
                  <c:v>16055</c:v>
                </c:pt>
                <c:pt idx="24">
                  <c:v>16055</c:v>
                </c:pt>
                <c:pt idx="25">
                  <c:v>16055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 4.2.2'!$L$7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9933"/>
              </a:solidFill>
            </a:ln>
          </c:spPr>
          <c:marker>
            <c:symbol val="none"/>
          </c:marker>
          <c:cat>
            <c:numRef>
              <c:f>'Fig 4.2.2'!$M$4:$AL$4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4.2.2'!$M$7:$AL$7</c:f>
              <c:numCache>
                <c:formatCode>General</c:formatCode>
                <c:ptCount val="26"/>
                <c:pt idx="0">
                  <c:v>3800</c:v>
                </c:pt>
                <c:pt idx="1">
                  <c:v>4000</c:v>
                </c:pt>
                <c:pt idx="2">
                  <c:v>3785</c:v>
                </c:pt>
                <c:pt idx="3">
                  <c:v>3785</c:v>
                </c:pt>
                <c:pt idx="4">
                  <c:v>3785</c:v>
                </c:pt>
                <c:pt idx="5">
                  <c:v>3785</c:v>
                </c:pt>
                <c:pt idx="6">
                  <c:v>4785</c:v>
                </c:pt>
                <c:pt idx="7">
                  <c:v>5785</c:v>
                </c:pt>
                <c:pt idx="8">
                  <c:v>5785</c:v>
                </c:pt>
                <c:pt idx="9">
                  <c:v>7185</c:v>
                </c:pt>
                <c:pt idx="10">
                  <c:v>9585</c:v>
                </c:pt>
                <c:pt idx="11">
                  <c:v>9585</c:v>
                </c:pt>
                <c:pt idx="12">
                  <c:v>10985</c:v>
                </c:pt>
                <c:pt idx="13">
                  <c:v>10985</c:v>
                </c:pt>
                <c:pt idx="14">
                  <c:v>10985</c:v>
                </c:pt>
                <c:pt idx="15">
                  <c:v>10985</c:v>
                </c:pt>
                <c:pt idx="16">
                  <c:v>10985</c:v>
                </c:pt>
                <c:pt idx="17">
                  <c:v>12385</c:v>
                </c:pt>
                <c:pt idx="18">
                  <c:v>13585</c:v>
                </c:pt>
                <c:pt idx="19">
                  <c:v>13585</c:v>
                </c:pt>
                <c:pt idx="20">
                  <c:v>13585</c:v>
                </c:pt>
                <c:pt idx="21">
                  <c:v>13585</c:v>
                </c:pt>
                <c:pt idx="22">
                  <c:v>13585</c:v>
                </c:pt>
                <c:pt idx="23">
                  <c:v>13585</c:v>
                </c:pt>
                <c:pt idx="24">
                  <c:v>13585</c:v>
                </c:pt>
                <c:pt idx="25">
                  <c:v>13585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4.2.2'!$L$8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 4.2.2'!$M$4:$AL$4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4.2.2'!$M$8:$AL$8</c:f>
              <c:numCache>
                <c:formatCode>General</c:formatCode>
                <c:ptCount val="26"/>
                <c:pt idx="0">
                  <c:v>3800</c:v>
                </c:pt>
                <c:pt idx="1">
                  <c:v>4000</c:v>
                </c:pt>
                <c:pt idx="2">
                  <c:v>3785</c:v>
                </c:pt>
                <c:pt idx="3">
                  <c:v>3785</c:v>
                </c:pt>
                <c:pt idx="4">
                  <c:v>6185</c:v>
                </c:pt>
                <c:pt idx="5">
                  <c:v>8185</c:v>
                </c:pt>
                <c:pt idx="6">
                  <c:v>10985</c:v>
                </c:pt>
                <c:pt idx="7">
                  <c:v>13455</c:v>
                </c:pt>
                <c:pt idx="8">
                  <c:v>13455</c:v>
                </c:pt>
                <c:pt idx="9">
                  <c:v>14955</c:v>
                </c:pt>
                <c:pt idx="10">
                  <c:v>20055</c:v>
                </c:pt>
                <c:pt idx="11">
                  <c:v>22055</c:v>
                </c:pt>
                <c:pt idx="12">
                  <c:v>22055</c:v>
                </c:pt>
                <c:pt idx="13">
                  <c:v>22055</c:v>
                </c:pt>
                <c:pt idx="14">
                  <c:v>23255</c:v>
                </c:pt>
                <c:pt idx="15">
                  <c:v>23255</c:v>
                </c:pt>
                <c:pt idx="16">
                  <c:v>23255</c:v>
                </c:pt>
                <c:pt idx="17">
                  <c:v>23255</c:v>
                </c:pt>
                <c:pt idx="18">
                  <c:v>23255</c:v>
                </c:pt>
                <c:pt idx="19">
                  <c:v>23255</c:v>
                </c:pt>
                <c:pt idx="20">
                  <c:v>23255</c:v>
                </c:pt>
                <c:pt idx="21">
                  <c:v>23255</c:v>
                </c:pt>
                <c:pt idx="22">
                  <c:v>23255</c:v>
                </c:pt>
                <c:pt idx="23">
                  <c:v>23255</c:v>
                </c:pt>
                <c:pt idx="24">
                  <c:v>23255</c:v>
                </c:pt>
                <c:pt idx="25">
                  <c:v>23255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930752"/>
        <c:axId val="193932288"/>
      </c:lineChart>
      <c:catAx>
        <c:axId val="19393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393228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3932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3930752"/>
        <c:crosses val="autoZero"/>
        <c:crossBetween val="between"/>
        <c:dispUnits>
          <c:builtInUnit val="thousands"/>
        </c:dispUnits>
      </c:valAx>
    </c:plotArea>
    <c:legend>
      <c:legendPos val="b"/>
      <c:layout>
        <c:manualLayout>
          <c:xMode val="edge"/>
          <c:yMode val="edge"/>
          <c:x val="0.80659525036006008"/>
          <c:y val="0.40854831782390838"/>
          <c:w val="0.19262680949927988"/>
          <c:h val="0.433776187067525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398764548370847E-2"/>
          <c:y val="3.2534856219895589E-2"/>
          <c:w val="0.711102186992981"/>
          <c:h val="0.78649821045096635"/>
        </c:manualLayout>
      </c:layout>
      <c:lineChart>
        <c:grouping val="standard"/>
        <c:varyColors val="0"/>
        <c:ser>
          <c:idx val="1"/>
          <c:order val="0"/>
          <c:tx>
            <c:strRef>
              <c:f>'Fig 4.2.3'!$L$5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cat>
            <c:numRef>
              <c:f>'Fig 4.2.3'!$M$4:$AK$4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4.2.3'!$M$5:$AK$5</c:f>
              <c:numCache>
                <c:formatCode>0</c:formatCode>
                <c:ptCount val="25"/>
                <c:pt idx="0">
                  <c:v>1800</c:v>
                </c:pt>
                <c:pt idx="1">
                  <c:v>2291</c:v>
                </c:pt>
                <c:pt idx="2">
                  <c:v>2796</c:v>
                </c:pt>
                <c:pt idx="3">
                  <c:v>3550</c:v>
                </c:pt>
                <c:pt idx="4">
                  <c:v>5583.8340840000001</c:v>
                </c:pt>
                <c:pt idx="5">
                  <c:v>6447.3484209999997</c:v>
                </c:pt>
                <c:pt idx="6">
                  <c:v>7186.6408879999999</c:v>
                </c:pt>
                <c:pt idx="7">
                  <c:v>7186.3409579999998</c:v>
                </c:pt>
                <c:pt idx="8">
                  <c:v>6892.3939499999997</c:v>
                </c:pt>
                <c:pt idx="9">
                  <c:v>6535.2384750000001</c:v>
                </c:pt>
                <c:pt idx="10">
                  <c:v>6276.6067430000003</c:v>
                </c:pt>
                <c:pt idx="11">
                  <c:v>6077.6461049999998</c:v>
                </c:pt>
                <c:pt idx="12">
                  <c:v>5799.8514999999998</c:v>
                </c:pt>
                <c:pt idx="13">
                  <c:v>5252.537386</c:v>
                </c:pt>
                <c:pt idx="14">
                  <c:v>4778.7710040000002</c:v>
                </c:pt>
                <c:pt idx="15">
                  <c:v>4483.7576079999999</c:v>
                </c:pt>
                <c:pt idx="16">
                  <c:v>4150.7376919999997</c:v>
                </c:pt>
                <c:pt idx="17">
                  <c:v>3651.9068040000002</c:v>
                </c:pt>
                <c:pt idx="18">
                  <c:v>3191.371928</c:v>
                </c:pt>
                <c:pt idx="19">
                  <c:v>2672.655248</c:v>
                </c:pt>
                <c:pt idx="20">
                  <c:v>2672.655248</c:v>
                </c:pt>
                <c:pt idx="21">
                  <c:v>2672.655248</c:v>
                </c:pt>
                <c:pt idx="22">
                  <c:v>2672.655248</c:v>
                </c:pt>
                <c:pt idx="23">
                  <c:v>2672.655248</c:v>
                </c:pt>
                <c:pt idx="24">
                  <c:v>2672.655248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 4.2.3'!$L$6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 4.2.3'!$M$4:$AK$4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4.2.3'!$M$6:$AK$6</c:f>
              <c:numCache>
                <c:formatCode>0</c:formatCode>
                <c:ptCount val="25"/>
                <c:pt idx="0">
                  <c:v>1800</c:v>
                </c:pt>
                <c:pt idx="1">
                  <c:v>2164</c:v>
                </c:pt>
                <c:pt idx="2">
                  <c:v>2744</c:v>
                </c:pt>
                <c:pt idx="3">
                  <c:v>2504</c:v>
                </c:pt>
                <c:pt idx="4">
                  <c:v>2576</c:v>
                </c:pt>
                <c:pt idx="5">
                  <c:v>4083.9760070000002</c:v>
                </c:pt>
                <c:pt idx="6">
                  <c:v>5140.9173499999997</c:v>
                </c:pt>
                <c:pt idx="7">
                  <c:v>6257.5738140000003</c:v>
                </c:pt>
                <c:pt idx="8">
                  <c:v>7088.7406170000004</c:v>
                </c:pt>
                <c:pt idx="9">
                  <c:v>7512.6420950000002</c:v>
                </c:pt>
                <c:pt idx="10">
                  <c:v>7590.0977339999999</c:v>
                </c:pt>
                <c:pt idx="11">
                  <c:v>7611.5871129999996</c:v>
                </c:pt>
                <c:pt idx="12">
                  <c:v>7693.319767</c:v>
                </c:pt>
                <c:pt idx="13">
                  <c:v>7744.1250710000004</c:v>
                </c:pt>
                <c:pt idx="14">
                  <c:v>7834.734915</c:v>
                </c:pt>
                <c:pt idx="15">
                  <c:v>8033.0702199999996</c:v>
                </c:pt>
                <c:pt idx="16">
                  <c:v>8119.2135449999996</c:v>
                </c:pt>
                <c:pt idx="17">
                  <c:v>8182.0262579999999</c:v>
                </c:pt>
                <c:pt idx="18">
                  <c:v>8227.2061680000006</c:v>
                </c:pt>
                <c:pt idx="19">
                  <c:v>8254.9547409999996</c:v>
                </c:pt>
                <c:pt idx="20">
                  <c:v>8254.9547409999996</c:v>
                </c:pt>
                <c:pt idx="21">
                  <c:v>8254.9547409999996</c:v>
                </c:pt>
                <c:pt idx="22">
                  <c:v>8254.9547409999996</c:v>
                </c:pt>
                <c:pt idx="23">
                  <c:v>8254.9547409999996</c:v>
                </c:pt>
                <c:pt idx="24">
                  <c:v>8254.9547409999996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 4.2.3'!$L$7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9933"/>
              </a:solidFill>
            </a:ln>
          </c:spPr>
          <c:marker>
            <c:symbol val="none"/>
          </c:marker>
          <c:cat>
            <c:numRef>
              <c:f>'Fig 4.2.3'!$M$4:$AK$4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4.2.3'!$M$7:$AK$7</c:f>
              <c:numCache>
                <c:formatCode>0</c:formatCode>
                <c:ptCount val="25"/>
                <c:pt idx="0">
                  <c:v>1800</c:v>
                </c:pt>
                <c:pt idx="1">
                  <c:v>2218</c:v>
                </c:pt>
                <c:pt idx="2">
                  <c:v>2797</c:v>
                </c:pt>
                <c:pt idx="3">
                  <c:v>2645</c:v>
                </c:pt>
                <c:pt idx="4">
                  <c:v>2790</c:v>
                </c:pt>
                <c:pt idx="5">
                  <c:v>3217.5797320000001</c:v>
                </c:pt>
                <c:pt idx="6">
                  <c:v>3583.148666</c:v>
                </c:pt>
                <c:pt idx="7">
                  <c:v>3948.7175999999999</c:v>
                </c:pt>
                <c:pt idx="8">
                  <c:v>4291.5113330000004</c:v>
                </c:pt>
                <c:pt idx="9">
                  <c:v>4463.6247549999998</c:v>
                </c:pt>
                <c:pt idx="10">
                  <c:v>4858.2685449999999</c:v>
                </c:pt>
                <c:pt idx="11">
                  <c:v>5276.5379229999999</c:v>
                </c:pt>
                <c:pt idx="12">
                  <c:v>5447.5093919999999</c:v>
                </c:pt>
                <c:pt idx="13">
                  <c:v>5618.480861</c:v>
                </c:pt>
                <c:pt idx="14">
                  <c:v>5742.1794120000004</c:v>
                </c:pt>
                <c:pt idx="15">
                  <c:v>5865.8779619999996</c:v>
                </c:pt>
                <c:pt idx="16">
                  <c:v>5975.217157</c:v>
                </c:pt>
                <c:pt idx="17">
                  <c:v>6084.5563510000002</c:v>
                </c:pt>
                <c:pt idx="18">
                  <c:v>6191.4738379999999</c:v>
                </c:pt>
                <c:pt idx="19">
                  <c:v>6298.3913240000002</c:v>
                </c:pt>
                <c:pt idx="20">
                  <c:v>6298.3913240000002</c:v>
                </c:pt>
                <c:pt idx="21">
                  <c:v>6298.3913240000002</c:v>
                </c:pt>
                <c:pt idx="22">
                  <c:v>6298.3913240000002</c:v>
                </c:pt>
                <c:pt idx="23">
                  <c:v>6298.3913240000002</c:v>
                </c:pt>
                <c:pt idx="24">
                  <c:v>6298.3913240000002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4.2.3'!$L$8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 4.2.3'!$M$4:$AK$4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4.2.3'!$M$8:$AK$8</c:f>
              <c:numCache>
                <c:formatCode>0</c:formatCode>
                <c:ptCount val="25"/>
                <c:pt idx="0">
                  <c:v>1800</c:v>
                </c:pt>
                <c:pt idx="1">
                  <c:v>2283</c:v>
                </c:pt>
                <c:pt idx="2">
                  <c:v>2862</c:v>
                </c:pt>
                <c:pt idx="3">
                  <c:v>4585</c:v>
                </c:pt>
                <c:pt idx="4">
                  <c:v>5985</c:v>
                </c:pt>
                <c:pt idx="5">
                  <c:v>7238.5475260000003</c:v>
                </c:pt>
                <c:pt idx="6">
                  <c:v>7807.992123</c:v>
                </c:pt>
                <c:pt idx="7">
                  <c:v>7441.5703309999999</c:v>
                </c:pt>
                <c:pt idx="8">
                  <c:v>6873.7486330000002</c:v>
                </c:pt>
                <c:pt idx="9">
                  <c:v>6945.9299350000001</c:v>
                </c:pt>
                <c:pt idx="10">
                  <c:v>7140.6487699999998</c:v>
                </c:pt>
                <c:pt idx="11">
                  <c:v>7353.3647229999997</c:v>
                </c:pt>
                <c:pt idx="12">
                  <c:v>7215.2267730000003</c:v>
                </c:pt>
                <c:pt idx="13">
                  <c:v>6998.8435319999999</c:v>
                </c:pt>
                <c:pt idx="14">
                  <c:v>7138.5361979999998</c:v>
                </c:pt>
                <c:pt idx="15">
                  <c:v>7476.7759589999996</c:v>
                </c:pt>
                <c:pt idx="16">
                  <c:v>7634.3917419999998</c:v>
                </c:pt>
                <c:pt idx="17">
                  <c:v>7272.9410539999999</c:v>
                </c:pt>
                <c:pt idx="18">
                  <c:v>6202.8840710000004</c:v>
                </c:pt>
                <c:pt idx="19">
                  <c:v>5062.5484260000003</c:v>
                </c:pt>
                <c:pt idx="20">
                  <c:v>5062.5484260000003</c:v>
                </c:pt>
                <c:pt idx="21">
                  <c:v>5062.5484260000003</c:v>
                </c:pt>
                <c:pt idx="22">
                  <c:v>5062.5484260000003</c:v>
                </c:pt>
                <c:pt idx="23">
                  <c:v>5062.5484260000003</c:v>
                </c:pt>
                <c:pt idx="24">
                  <c:v>5062.5484260000003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009728"/>
        <c:axId val="194019712"/>
      </c:lineChart>
      <c:catAx>
        <c:axId val="19400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40197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4019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MW/year (+ve = import)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40097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25036006008"/>
          <c:y val="0.40854831782390838"/>
          <c:w val="0.19262680949927988"/>
          <c:h val="0.433776187067525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479583827723942E-2"/>
          <c:y val="3.2534863727002677E-2"/>
          <c:w val="0.72302131247911472"/>
          <c:h val="0.83498297366282448"/>
        </c:manualLayout>
      </c:layout>
      <c:lineChart>
        <c:grouping val="standard"/>
        <c:varyColors val="0"/>
        <c:ser>
          <c:idx val="1"/>
          <c:order val="0"/>
          <c:tx>
            <c:strRef>
              <c:f>'Fig 4.2.4'!$L$5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cat>
            <c:numRef>
              <c:f>'Fig 4.2.4'!$M$4:$AK$4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4.2.4'!$M$5:$AK$5</c:f>
              <c:numCache>
                <c:formatCode>General</c:formatCode>
                <c:ptCount val="25"/>
                <c:pt idx="0">
                  <c:v>22.906141048626338</c:v>
                </c:pt>
                <c:pt idx="1">
                  <c:v>25.063028922085937</c:v>
                </c:pt>
                <c:pt idx="2">
                  <c:v>29.282635993318209</c:v>
                </c:pt>
                <c:pt idx="3">
                  <c:v>38.588477846258684</c:v>
                </c:pt>
                <c:pt idx="4">
                  <c:v>57.645791508345837</c:v>
                </c:pt>
                <c:pt idx="5">
                  <c:v>69.720664253241196</c:v>
                </c:pt>
                <c:pt idx="6">
                  <c:v>71.061836472412608</c:v>
                </c:pt>
                <c:pt idx="7">
                  <c:v>65.221580688879527</c:v>
                </c:pt>
                <c:pt idx="8">
                  <c:v>59.638633307022225</c:v>
                </c:pt>
                <c:pt idx="9">
                  <c:v>54.43549834953906</c:v>
                </c:pt>
                <c:pt idx="10">
                  <c:v>43.476947325472317</c:v>
                </c:pt>
                <c:pt idx="11">
                  <c:v>45.891772075899695</c:v>
                </c:pt>
                <c:pt idx="12">
                  <c:v>30.063986994377824</c:v>
                </c:pt>
                <c:pt idx="13">
                  <c:v>13.036546770238354</c:v>
                </c:pt>
                <c:pt idx="14">
                  <c:v>2.5541866859639413</c:v>
                </c:pt>
                <c:pt idx="15">
                  <c:v>-1.2508233878169139</c:v>
                </c:pt>
                <c:pt idx="16">
                  <c:v>-13.372607289879793</c:v>
                </c:pt>
                <c:pt idx="17">
                  <c:v>-18.390839231105559</c:v>
                </c:pt>
                <c:pt idx="18">
                  <c:v>-28.632898742292998</c:v>
                </c:pt>
                <c:pt idx="19">
                  <c:v>-32.973173841087913</c:v>
                </c:pt>
                <c:pt idx="20">
                  <c:v>-32.973173841087913</c:v>
                </c:pt>
                <c:pt idx="21">
                  <c:v>-32.973173841087913</c:v>
                </c:pt>
                <c:pt idx="22">
                  <c:v>-32.973173841087913</c:v>
                </c:pt>
                <c:pt idx="23">
                  <c:v>-32.973173841087913</c:v>
                </c:pt>
                <c:pt idx="24">
                  <c:v>-32.973173841087913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 4.2.4'!$L$6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 4.2.4'!$M$4:$AK$4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4.2.4'!$M$6:$AK$6</c:f>
              <c:numCache>
                <c:formatCode>General</c:formatCode>
                <c:ptCount val="25"/>
                <c:pt idx="0">
                  <c:v>22.346703540929386</c:v>
                </c:pt>
                <c:pt idx="1">
                  <c:v>24.033949502677668</c:v>
                </c:pt>
                <c:pt idx="2">
                  <c:v>26.424609597161197</c:v>
                </c:pt>
                <c:pt idx="3">
                  <c:v>26.88779274684272</c:v>
                </c:pt>
                <c:pt idx="4">
                  <c:v>27.984295775421444</c:v>
                </c:pt>
                <c:pt idx="5">
                  <c:v>35.595511531358262</c:v>
                </c:pt>
                <c:pt idx="6">
                  <c:v>47.618351814733799</c:v>
                </c:pt>
                <c:pt idx="7">
                  <c:v>59.200688351748489</c:v>
                </c:pt>
                <c:pt idx="8">
                  <c:v>63.36466256576194</c:v>
                </c:pt>
                <c:pt idx="9">
                  <c:v>64.320772290186227</c:v>
                </c:pt>
                <c:pt idx="10">
                  <c:v>55.984614218304706</c:v>
                </c:pt>
                <c:pt idx="11">
                  <c:v>59.089510049702646</c:v>
                </c:pt>
                <c:pt idx="12">
                  <c:v>58.001834182668752</c:v>
                </c:pt>
                <c:pt idx="13">
                  <c:v>55.836076157592011</c:v>
                </c:pt>
                <c:pt idx="14">
                  <c:v>54.2715646380286</c:v>
                </c:pt>
                <c:pt idx="15">
                  <c:v>49.314505869634154</c:v>
                </c:pt>
                <c:pt idx="16">
                  <c:v>45.172582731277444</c:v>
                </c:pt>
                <c:pt idx="17">
                  <c:v>43.168393585485731</c:v>
                </c:pt>
                <c:pt idx="18">
                  <c:v>36.98602823649049</c:v>
                </c:pt>
                <c:pt idx="19">
                  <c:v>37.845268945422639</c:v>
                </c:pt>
                <c:pt idx="20">
                  <c:v>37.845268945422639</c:v>
                </c:pt>
                <c:pt idx="21">
                  <c:v>37.845268945422639</c:v>
                </c:pt>
                <c:pt idx="22">
                  <c:v>37.845268945422639</c:v>
                </c:pt>
                <c:pt idx="23">
                  <c:v>37.845268945422639</c:v>
                </c:pt>
                <c:pt idx="24">
                  <c:v>37.845268945422639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 4.2.4'!$L$7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9933"/>
              </a:solidFill>
            </a:ln>
          </c:spPr>
          <c:marker>
            <c:symbol val="none"/>
          </c:marker>
          <c:cat>
            <c:numRef>
              <c:f>'Fig 4.2.4'!$M$4:$AK$4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4.2.4'!$M$7:$AK$7</c:f>
              <c:numCache>
                <c:formatCode>General</c:formatCode>
                <c:ptCount val="25"/>
                <c:pt idx="0">
                  <c:v>22.269280693335435</c:v>
                </c:pt>
                <c:pt idx="1">
                  <c:v>23.866704610721225</c:v>
                </c:pt>
                <c:pt idx="2">
                  <c:v>26.77180622345956</c:v>
                </c:pt>
                <c:pt idx="3">
                  <c:v>27.181073497799751</c:v>
                </c:pt>
                <c:pt idx="4">
                  <c:v>28.529267316650863</c:v>
                </c:pt>
                <c:pt idx="5">
                  <c:v>33.932670871610476</c:v>
                </c:pt>
                <c:pt idx="6">
                  <c:v>37.7746994495877</c:v>
                </c:pt>
                <c:pt idx="7">
                  <c:v>38.088749204207524</c:v>
                </c:pt>
                <c:pt idx="8">
                  <c:v>42.320581443739343</c:v>
                </c:pt>
                <c:pt idx="9">
                  <c:v>47.477654102157018</c:v>
                </c:pt>
                <c:pt idx="10">
                  <c:v>52.484319265212605</c:v>
                </c:pt>
                <c:pt idx="11">
                  <c:v>53.327931538134315</c:v>
                </c:pt>
                <c:pt idx="12">
                  <c:v>58.309545145630999</c:v>
                </c:pt>
                <c:pt idx="13">
                  <c:v>57.697171320691929</c:v>
                </c:pt>
                <c:pt idx="14">
                  <c:v>58.657143938141829</c:v>
                </c:pt>
                <c:pt idx="15">
                  <c:v>57.719349646477852</c:v>
                </c:pt>
                <c:pt idx="16">
                  <c:v>60.733421598886551</c:v>
                </c:pt>
                <c:pt idx="17">
                  <c:v>60.714641822819161</c:v>
                </c:pt>
                <c:pt idx="18">
                  <c:v>43.43226699179484</c:v>
                </c:pt>
                <c:pt idx="19">
                  <c:v>44.939083453408664</c:v>
                </c:pt>
                <c:pt idx="20">
                  <c:v>44.939083453408664</c:v>
                </c:pt>
                <c:pt idx="21">
                  <c:v>44.939083453408664</c:v>
                </c:pt>
                <c:pt idx="22">
                  <c:v>44.939083453408664</c:v>
                </c:pt>
                <c:pt idx="23">
                  <c:v>44.939083453408664</c:v>
                </c:pt>
                <c:pt idx="24">
                  <c:v>44.939083453408664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4.2.4'!$L$8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 4.2.4'!$M$4:$AK$4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4.2.4'!$M$8:$AK$8</c:f>
              <c:numCache>
                <c:formatCode>General</c:formatCode>
                <c:ptCount val="25"/>
                <c:pt idx="0">
                  <c:v>23.751689967693334</c:v>
                </c:pt>
                <c:pt idx="1">
                  <c:v>24.896681815355723</c:v>
                </c:pt>
                <c:pt idx="2">
                  <c:v>30.276987280977913</c:v>
                </c:pt>
                <c:pt idx="3">
                  <c:v>48.224707191899995</c:v>
                </c:pt>
                <c:pt idx="4">
                  <c:v>63.848217367416268</c:v>
                </c:pt>
                <c:pt idx="5">
                  <c:v>78.241338285396054</c:v>
                </c:pt>
                <c:pt idx="6">
                  <c:v>79.579641532365187</c:v>
                </c:pt>
                <c:pt idx="7">
                  <c:v>73.531950519672449</c:v>
                </c:pt>
                <c:pt idx="8">
                  <c:v>70.670001748481752</c:v>
                </c:pt>
                <c:pt idx="9">
                  <c:v>72.604067301778827</c:v>
                </c:pt>
                <c:pt idx="10">
                  <c:v>82.813304110402001</c:v>
                </c:pt>
                <c:pt idx="11">
                  <c:v>81.263332842768975</c:v>
                </c:pt>
                <c:pt idx="12">
                  <c:v>74.748205599897602</c:v>
                </c:pt>
                <c:pt idx="13">
                  <c:v>75.923121495751175</c:v>
                </c:pt>
                <c:pt idx="14">
                  <c:v>73.530104502547388</c:v>
                </c:pt>
                <c:pt idx="15">
                  <c:v>65.432315005274631</c:v>
                </c:pt>
                <c:pt idx="16">
                  <c:v>64.737043584687285</c:v>
                </c:pt>
                <c:pt idx="17">
                  <c:v>52.153397242823338</c:v>
                </c:pt>
                <c:pt idx="18">
                  <c:v>33.0164372183987</c:v>
                </c:pt>
                <c:pt idx="19">
                  <c:v>34.724490925049061</c:v>
                </c:pt>
                <c:pt idx="20">
                  <c:v>34.724490925049061</c:v>
                </c:pt>
                <c:pt idx="21">
                  <c:v>34.724490925049061</c:v>
                </c:pt>
                <c:pt idx="22">
                  <c:v>34.724490925049061</c:v>
                </c:pt>
                <c:pt idx="23">
                  <c:v>34.724490925049061</c:v>
                </c:pt>
                <c:pt idx="24">
                  <c:v>34.724490925049061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317888"/>
        <c:axId val="193594112"/>
      </c:lineChart>
      <c:catAx>
        <c:axId val="19331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93594112"/>
        <c:crossesAt val="-40"/>
        <c:auto val="1"/>
        <c:lblAlgn val="ctr"/>
        <c:lblOffset val="100"/>
        <c:tickLblSkip val="5"/>
        <c:tickMarkSkip val="1"/>
        <c:noMultiLvlLbl val="0"/>
      </c:catAx>
      <c:valAx>
        <c:axId val="193594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 (+ve = import)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33178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36342004401"/>
          <c:y val="0.45400273299993621"/>
          <c:w val="0.19262683649966697"/>
          <c:h val="0.409533860542557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4"/>
          <c:order val="1"/>
          <c:tx>
            <c:strRef>
              <c:f>'Fig 3.1.5'!$L$5</c:f>
              <c:strCache>
                <c:ptCount val="1"/>
                <c:pt idx="0">
                  <c:v>Residential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3.1.5'!$M$5:$AL$5</c:f>
              <c:numCache>
                <c:formatCode>0.0</c:formatCode>
                <c:ptCount val="26"/>
                <c:pt idx="0">
                  <c:v>0</c:v>
                </c:pt>
                <c:pt idx="1">
                  <c:v>-0.13744071325958065</c:v>
                </c:pt>
                <c:pt idx="2">
                  <c:v>-0.40807917662578985</c:v>
                </c:pt>
                <c:pt idx="3">
                  <c:v>-0.68005885199052862</c:v>
                </c:pt>
                <c:pt idx="4">
                  <c:v>-1.1194841697082594</c:v>
                </c:pt>
                <c:pt idx="5">
                  <c:v>-1.730460770564503</c:v>
                </c:pt>
                <c:pt idx="6">
                  <c:v>-2.280603549318621</c:v>
                </c:pt>
                <c:pt idx="7">
                  <c:v>-2.8298915391912742</c:v>
                </c:pt>
                <c:pt idx="8">
                  <c:v>-3.1048061377114644</c:v>
                </c:pt>
                <c:pt idx="9">
                  <c:v>-3.2869433813563957</c:v>
                </c:pt>
                <c:pt idx="10">
                  <c:v>-3.5454414384800184</c:v>
                </c:pt>
                <c:pt idx="11">
                  <c:v>-3.7723741874017578</c:v>
                </c:pt>
                <c:pt idx="12">
                  <c:v>-4.2190304671054184</c:v>
                </c:pt>
                <c:pt idx="13">
                  <c:v>-4.543647220736573</c:v>
                </c:pt>
                <c:pt idx="14">
                  <c:v>-4.8052310381023275</c:v>
                </c:pt>
                <c:pt idx="15">
                  <c:v>-4.7931789288081781</c:v>
                </c:pt>
                <c:pt idx="16">
                  <c:v>-4.4792125487188024</c:v>
                </c:pt>
                <c:pt idx="17">
                  <c:v>-3.7679736614369612</c:v>
                </c:pt>
                <c:pt idx="18">
                  <c:v>-2.9906134665827704</c:v>
                </c:pt>
                <c:pt idx="19">
                  <c:v>-2.140123306352776</c:v>
                </c:pt>
                <c:pt idx="20">
                  <c:v>-1.2849135416685167</c:v>
                </c:pt>
                <c:pt idx="21">
                  <c:v>-0.38372306067861789</c:v>
                </c:pt>
                <c:pt idx="22">
                  <c:v>0.5073044467143627</c:v>
                </c:pt>
                <c:pt idx="23">
                  <c:v>1.5133574540892878</c:v>
                </c:pt>
                <c:pt idx="24">
                  <c:v>2.6075869904875146</c:v>
                </c:pt>
                <c:pt idx="25">
                  <c:v>3.6307045616146643</c:v>
                </c:pt>
              </c:numCache>
            </c:numRef>
          </c:val>
        </c:ser>
        <c:ser>
          <c:idx val="5"/>
          <c:order val="2"/>
          <c:tx>
            <c:strRef>
              <c:f>'Fig 3.1.5'!$L$6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3.1.5'!$M$6:$AL$6</c:f>
              <c:numCache>
                <c:formatCode>0.0</c:formatCode>
                <c:ptCount val="26"/>
                <c:pt idx="0">
                  <c:v>0</c:v>
                </c:pt>
                <c:pt idx="1">
                  <c:v>-1.5741574991698291</c:v>
                </c:pt>
                <c:pt idx="2">
                  <c:v>-2.1552788119869364</c:v>
                </c:pt>
                <c:pt idx="3">
                  <c:v>-2.1557605764111796</c:v>
                </c:pt>
                <c:pt idx="4">
                  <c:v>-2.2488654798056085</c:v>
                </c:pt>
                <c:pt idx="5">
                  <c:v>-2.4805179186487947</c:v>
                </c:pt>
                <c:pt idx="6">
                  <c:v>-2.7455809259658999</c:v>
                </c:pt>
                <c:pt idx="7">
                  <c:v>-3.3459400719576369</c:v>
                </c:pt>
                <c:pt idx="8">
                  <c:v>-3.3524929592060069</c:v>
                </c:pt>
                <c:pt idx="9">
                  <c:v>-3.3363051205021477</c:v>
                </c:pt>
                <c:pt idx="10">
                  <c:v>-3.2994539076939984</c:v>
                </c:pt>
                <c:pt idx="11">
                  <c:v>-3.375358456709495</c:v>
                </c:pt>
                <c:pt idx="12">
                  <c:v>-3.3838556681007033</c:v>
                </c:pt>
                <c:pt idx="13">
                  <c:v>-3.247840043271033</c:v>
                </c:pt>
                <c:pt idx="14">
                  <c:v>-3.0815939439659852</c:v>
                </c:pt>
                <c:pt idx="15">
                  <c:v>-2.9990234797869633</c:v>
                </c:pt>
                <c:pt idx="16">
                  <c:v>-2.776260326444957</c:v>
                </c:pt>
                <c:pt idx="17">
                  <c:v>-2.586821107054857</c:v>
                </c:pt>
                <c:pt idx="18">
                  <c:v>-2.3803666598763522</c:v>
                </c:pt>
                <c:pt idx="19">
                  <c:v>-2.3297905455615111</c:v>
                </c:pt>
                <c:pt idx="20">
                  <c:v>-2.3878991252013364</c:v>
                </c:pt>
                <c:pt idx="21">
                  <c:v>-2.5619093958224113</c:v>
                </c:pt>
                <c:pt idx="22">
                  <c:v>-2.579553477614303</c:v>
                </c:pt>
                <c:pt idx="23">
                  <c:v>-2.4638100243726222</c:v>
                </c:pt>
                <c:pt idx="24">
                  <c:v>-2.3061716691298497</c:v>
                </c:pt>
                <c:pt idx="25">
                  <c:v>-2.0715871207548915</c:v>
                </c:pt>
              </c:numCache>
            </c:numRef>
          </c:val>
        </c:ser>
        <c:ser>
          <c:idx val="6"/>
          <c:order val="3"/>
          <c:tx>
            <c:strRef>
              <c:f>'Fig 3.1.5'!$L$7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3.1.5'!$M$7:$AL$7</c:f>
              <c:numCache>
                <c:formatCode>0.0</c:formatCode>
                <c:ptCount val="26"/>
                <c:pt idx="0">
                  <c:v>0</c:v>
                </c:pt>
                <c:pt idx="1">
                  <c:v>-0.78445285153911393</c:v>
                </c:pt>
                <c:pt idx="2">
                  <c:v>-2.1698342749206638</c:v>
                </c:pt>
                <c:pt idx="3">
                  <c:v>-3.003253846277774</c:v>
                </c:pt>
                <c:pt idx="4">
                  <c:v>-3.8961724948926566</c:v>
                </c:pt>
                <c:pt idx="5">
                  <c:v>-4.7571310253635168</c:v>
                </c:pt>
                <c:pt idx="6">
                  <c:v>-5.7491938503228015</c:v>
                </c:pt>
                <c:pt idx="7">
                  <c:v>-6.9118074966941636</c:v>
                </c:pt>
                <c:pt idx="8">
                  <c:v>-7.5145467320639003</c:v>
                </c:pt>
                <c:pt idx="9">
                  <c:v>-8.2305128498718396</c:v>
                </c:pt>
                <c:pt idx="10">
                  <c:v>-9.0621066270965098</c:v>
                </c:pt>
                <c:pt idx="11">
                  <c:v>-9.9792509391588826</c:v>
                </c:pt>
                <c:pt idx="12">
                  <c:v>-10.725584786814943</c:v>
                </c:pt>
                <c:pt idx="13">
                  <c:v>-11.393365762208589</c:v>
                </c:pt>
                <c:pt idx="14">
                  <c:v>-12.08073497514089</c:v>
                </c:pt>
                <c:pt idx="15">
                  <c:v>-12.911409643484774</c:v>
                </c:pt>
                <c:pt idx="16">
                  <c:v>-13.610458416685665</c:v>
                </c:pt>
                <c:pt idx="17">
                  <c:v>-14.263994640589241</c:v>
                </c:pt>
                <c:pt idx="18">
                  <c:v>-14.979755614400448</c:v>
                </c:pt>
                <c:pt idx="19">
                  <c:v>-15.746635844418561</c:v>
                </c:pt>
                <c:pt idx="20">
                  <c:v>-16.589933996399473</c:v>
                </c:pt>
                <c:pt idx="21">
                  <c:v>-17.416447362251812</c:v>
                </c:pt>
                <c:pt idx="22">
                  <c:v>-18.060453715480559</c:v>
                </c:pt>
                <c:pt idx="23">
                  <c:v>-18.668050931387903</c:v>
                </c:pt>
                <c:pt idx="24">
                  <c:v>-19.325197671941176</c:v>
                </c:pt>
                <c:pt idx="25">
                  <c:v>-19.868311355723201</c:v>
                </c:pt>
              </c:numCache>
            </c:numRef>
          </c:val>
        </c:ser>
        <c:ser>
          <c:idx val="7"/>
          <c:order val="4"/>
          <c:tx>
            <c:strRef>
              <c:f>'Fig 3.1.5'!$L$8</c:f>
              <c:strCache>
                <c:ptCount val="1"/>
                <c:pt idx="0">
                  <c:v>Electric Vehicles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3.1.5'!$M$8:$AL$8</c:f>
              <c:numCache>
                <c:formatCode>0.0</c:formatCode>
                <c:ptCount val="26"/>
                <c:pt idx="0">
                  <c:v>0</c:v>
                </c:pt>
                <c:pt idx="1">
                  <c:v>7.4876375604461365E-2</c:v>
                </c:pt>
                <c:pt idx="2">
                  <c:v>0.18791225585204363</c:v>
                </c:pt>
                <c:pt idx="3">
                  <c:v>0.35331153575387803</c:v>
                </c:pt>
                <c:pt idx="4">
                  <c:v>0.58352452373706998</c:v>
                </c:pt>
                <c:pt idx="5">
                  <c:v>0.8894594420072407</c:v>
                </c:pt>
                <c:pt idx="6">
                  <c:v>1.2803120465496289</c:v>
                </c:pt>
                <c:pt idx="7">
                  <c:v>1.7635329729125375</c:v>
                </c:pt>
                <c:pt idx="8">
                  <c:v>2.3450160413616854</c:v>
                </c:pt>
                <c:pt idx="9">
                  <c:v>3.0292099686982987</c:v>
                </c:pt>
                <c:pt idx="10">
                  <c:v>3.8138186904145277</c:v>
                </c:pt>
                <c:pt idx="11">
                  <c:v>4.6526550763587595</c:v>
                </c:pt>
                <c:pt idx="12">
                  <c:v>5.5389349210293606</c:v>
                </c:pt>
                <c:pt idx="13">
                  <c:v>6.4653864188906534</c:v>
                </c:pt>
                <c:pt idx="14">
                  <c:v>7.4249485744618138</c:v>
                </c:pt>
                <c:pt idx="15">
                  <c:v>8.4115205243717988</c:v>
                </c:pt>
                <c:pt idx="16">
                  <c:v>9.3724480758393671</c:v>
                </c:pt>
                <c:pt idx="17">
                  <c:v>10.299287307058121</c:v>
                </c:pt>
                <c:pt idx="18">
                  <c:v>11.187416967432069</c:v>
                </c:pt>
                <c:pt idx="19">
                  <c:v>12.035558467395649</c:v>
                </c:pt>
                <c:pt idx="20">
                  <c:v>12.844150942142068</c:v>
                </c:pt>
                <c:pt idx="21">
                  <c:v>13.613945758017662</c:v>
                </c:pt>
                <c:pt idx="22">
                  <c:v>14.346134375600062</c:v>
                </c:pt>
                <c:pt idx="23">
                  <c:v>15.043464106886246</c:v>
                </c:pt>
                <c:pt idx="24">
                  <c:v>15.710697038267178</c:v>
                </c:pt>
                <c:pt idx="25">
                  <c:v>16.353500448232722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2931328"/>
        <c:axId val="172929792"/>
      </c:barChart>
      <c:lineChart>
        <c:grouping val="standard"/>
        <c:varyColors val="0"/>
        <c:ser>
          <c:idx val="3"/>
          <c:order val="0"/>
          <c:spPr>
            <a:ln>
              <a:noFill/>
            </a:ln>
          </c:spPr>
          <c:marker>
            <c:symbol val="none"/>
          </c:marker>
          <c:cat>
            <c:numRef>
              <c:f>'Fig 3.1.5'!$M$4:$AL$4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3.1.5'!$M$10:$AL$10</c:f>
              <c:numCache>
                <c:formatCode>General</c:formatCode>
                <c:ptCount val="26"/>
                <c:pt idx="0" formatCode="0">
                  <c:v>334</c:v>
                </c:pt>
                <c:pt idx="1">
                  <c:v>308.78634566333028</c:v>
                </c:pt>
                <c:pt idx="2">
                  <c:v>308.24158490455579</c:v>
                </c:pt>
                <c:pt idx="3">
                  <c:v>307.54415215852043</c:v>
                </c:pt>
                <c:pt idx="4">
                  <c:v>307.25505893210862</c:v>
                </c:pt>
                <c:pt idx="5">
                  <c:v>306.59834995191267</c:v>
                </c:pt>
                <c:pt idx="6">
                  <c:v>305.79015718967821</c:v>
                </c:pt>
                <c:pt idx="7">
                  <c:v>304.78603852903694</c:v>
                </c:pt>
                <c:pt idx="8">
                  <c:v>303.67911224899984</c:v>
                </c:pt>
                <c:pt idx="9">
                  <c:v>302.88498776718137</c:v>
                </c:pt>
                <c:pt idx="10">
                  <c:v>302.22168355669498</c:v>
                </c:pt>
                <c:pt idx="11">
                  <c:v>301.28764251077899</c:v>
                </c:pt>
                <c:pt idx="12">
                  <c:v>300.64340014999703</c:v>
                </c:pt>
                <c:pt idx="13">
                  <c:v>300.43320968293733</c:v>
                </c:pt>
                <c:pt idx="14">
                  <c:v>300.22706493746318</c:v>
                </c:pt>
                <c:pt idx="15">
                  <c:v>299.89571674564326</c:v>
                </c:pt>
                <c:pt idx="16">
                  <c:v>299.95838243372498</c:v>
                </c:pt>
                <c:pt idx="17">
                  <c:v>300.45159213773212</c:v>
                </c:pt>
                <c:pt idx="18">
                  <c:v>301.04005512481194</c:v>
                </c:pt>
                <c:pt idx="19">
                  <c:v>301.57027820709828</c:v>
                </c:pt>
                <c:pt idx="20">
                  <c:v>302.35082758516819</c:v>
                </c:pt>
                <c:pt idx="21" formatCode="0.0">
                  <c:v>303.16361755536025</c:v>
                </c:pt>
                <c:pt idx="22" formatCode="0.0">
                  <c:v>304.22230337980642</c:v>
                </c:pt>
                <c:pt idx="23" formatCode="0.0">
                  <c:v>305.47763602838114</c:v>
                </c:pt>
                <c:pt idx="24" formatCode="0.0">
                  <c:v>306.74658800881173</c:v>
                </c:pt>
                <c:pt idx="25" formatCode="0.0">
                  <c:v>308.0638846071447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13792"/>
        <c:axId val="172915328"/>
      </c:lineChart>
      <c:lineChart>
        <c:grouping val="standard"/>
        <c:varyColors val="0"/>
        <c:ser>
          <c:idx val="9"/>
          <c:order val="5"/>
          <c:tx>
            <c:strRef>
              <c:f>'Fig 3.1.5'!$L$9</c:f>
              <c:strCache>
                <c:ptCount val="1"/>
                <c:pt idx="0">
                  <c:v>Total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 3.1.5'!$M$9:$AL$9</c:f>
              <c:numCache>
                <c:formatCode>0.0</c:formatCode>
                <c:ptCount val="26"/>
                <c:pt idx="0">
                  <c:v>0</c:v>
                </c:pt>
                <c:pt idx="1">
                  <c:v>-2.4211746883640624</c:v>
                </c:pt>
                <c:pt idx="2">
                  <c:v>-4.5452800076813462</c:v>
                </c:pt>
                <c:pt idx="3">
                  <c:v>-5.4857617389256035</c:v>
                </c:pt>
                <c:pt idx="4">
                  <c:v>-6.6809976206694541</c:v>
                </c:pt>
                <c:pt idx="5">
                  <c:v>-8.0786502725695755</c:v>
                </c:pt>
                <c:pt idx="6">
                  <c:v>-9.4950662790576938</c:v>
                </c:pt>
                <c:pt idx="7">
                  <c:v>-11.324106134930537</c:v>
                </c:pt>
                <c:pt idx="8">
                  <c:v>-11.626829787619688</c:v>
                </c:pt>
                <c:pt idx="9">
                  <c:v>-11.824551383032086</c:v>
                </c:pt>
                <c:pt idx="10">
                  <c:v>-12.093183282856</c:v>
                </c:pt>
                <c:pt idx="11">
                  <c:v>-12.474328506911377</c:v>
                </c:pt>
                <c:pt idx="12">
                  <c:v>-12.789536000991705</c:v>
                </c:pt>
                <c:pt idx="13">
                  <c:v>-12.719466607325543</c:v>
                </c:pt>
                <c:pt idx="14">
                  <c:v>-12.54261138274739</c:v>
                </c:pt>
                <c:pt idx="15">
                  <c:v>-12.292091527708116</c:v>
                </c:pt>
                <c:pt idx="16">
                  <c:v>-11.493483216010057</c:v>
                </c:pt>
                <c:pt idx="17">
                  <c:v>-10.319502102022939</c:v>
                </c:pt>
                <c:pt idx="18">
                  <c:v>-9.1633187734275001</c:v>
                </c:pt>
                <c:pt idx="19">
                  <c:v>-8.1809912289371987</c:v>
                </c:pt>
                <c:pt idx="20">
                  <c:v>-7.4185957211272573</c:v>
                </c:pt>
                <c:pt idx="21">
                  <c:v>-6.7481340607351807</c:v>
                </c:pt>
                <c:pt idx="22">
                  <c:v>-5.7865683707804365</c:v>
                </c:pt>
                <c:pt idx="23">
                  <c:v>-4.5750393947849926</c:v>
                </c:pt>
                <c:pt idx="24">
                  <c:v>-3.313085312316332</c:v>
                </c:pt>
                <c:pt idx="25">
                  <c:v>-1.9556934666307058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31328"/>
        <c:axId val="172929792"/>
      </c:lineChart>
      <c:catAx>
        <c:axId val="17291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915328"/>
        <c:crosses val="autoZero"/>
        <c:auto val="1"/>
        <c:lblAlgn val="ctr"/>
        <c:lblOffset val="100"/>
        <c:tickLblSkip val="5"/>
        <c:noMultiLvlLbl val="0"/>
      </c:catAx>
      <c:valAx>
        <c:axId val="172915328"/>
        <c:scaling>
          <c:orientation val="minMax"/>
          <c:max val="385"/>
          <c:min val="28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72913792"/>
        <c:crosses val="autoZero"/>
        <c:crossBetween val="between"/>
        <c:majorUnit val="10"/>
      </c:valAx>
      <c:valAx>
        <c:axId val="172929792"/>
        <c:scaling>
          <c:orientation val="minMax"/>
          <c:max val="50"/>
          <c:min val="-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">
                <a:solidFill>
                  <a:schemeClr val="bg1"/>
                </a:solidFill>
              </a:defRPr>
            </a:pPr>
            <a:endParaRPr lang="en-US"/>
          </a:p>
        </c:txPr>
        <c:crossAx val="172931328"/>
        <c:crosses val="max"/>
        <c:crossBetween val="between"/>
      </c:valAx>
      <c:catAx>
        <c:axId val="172931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2929792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79532926058588138"/>
          <c:y val="0.35586877588930826"/>
          <c:w val="0.19344052051622457"/>
          <c:h val="0.35824658331390863"/>
        </c:manualLayout>
      </c:layout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034308706484308E-2"/>
          <c:y val="4.8212817400789316E-2"/>
          <c:w val="0.71842630343143865"/>
          <c:h val="0.79420053435024662"/>
        </c:manualLayout>
      </c:layout>
      <c:lineChart>
        <c:grouping val="standard"/>
        <c:varyColors val="0"/>
        <c:ser>
          <c:idx val="2"/>
          <c:order val="0"/>
          <c:tx>
            <c:strRef>
              <c:f>'Fig 4.3.1'!$L$5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4.3.1'!$M$4:$AL$4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4.3.1'!$M$5:$AL$5</c:f>
              <c:numCache>
                <c:formatCode>0.0</c:formatCode>
                <c:ptCount val="26"/>
                <c:pt idx="0">
                  <c:v>0</c:v>
                </c:pt>
                <c:pt idx="1">
                  <c:v>1.4682970281855888E-3</c:v>
                </c:pt>
                <c:pt idx="2">
                  <c:v>0.20237818766072904</c:v>
                </c:pt>
                <c:pt idx="3">
                  <c:v>0.20364899837457187</c:v>
                </c:pt>
                <c:pt idx="4">
                  <c:v>0.32641045765042825</c:v>
                </c:pt>
                <c:pt idx="5">
                  <c:v>1.4824033319826084</c:v>
                </c:pt>
                <c:pt idx="6">
                  <c:v>1.7530551640696421</c:v>
                </c:pt>
                <c:pt idx="7">
                  <c:v>1.8799474652177706</c:v>
                </c:pt>
                <c:pt idx="8">
                  <c:v>2.1641686390296799</c:v>
                </c:pt>
                <c:pt idx="9">
                  <c:v>2.4493416419793119</c:v>
                </c:pt>
                <c:pt idx="10">
                  <c:v>2.7680256914709607</c:v>
                </c:pt>
                <c:pt idx="11">
                  <c:v>2.8466561182347605</c:v>
                </c:pt>
                <c:pt idx="12">
                  <c:v>3.0458767260239883</c:v>
                </c:pt>
                <c:pt idx="13">
                  <c:v>3.2661300191280054</c:v>
                </c:pt>
                <c:pt idx="14">
                  <c:v>4.0189236745858326</c:v>
                </c:pt>
                <c:pt idx="15">
                  <c:v>4.3611624454571558</c:v>
                </c:pt>
                <c:pt idx="16">
                  <c:v>4.811072689707264</c:v>
                </c:pt>
                <c:pt idx="17">
                  <c:v>5.8160125055970928</c:v>
                </c:pt>
                <c:pt idx="18">
                  <c:v>6.2449695301211889</c:v>
                </c:pt>
                <c:pt idx="19">
                  <c:v>6.3652236207698101</c:v>
                </c:pt>
                <c:pt idx="20">
                  <c:v>7.2169421609073252</c:v>
                </c:pt>
                <c:pt idx="21">
                  <c:v>7.5665689334440902</c:v>
                </c:pt>
                <c:pt idx="22">
                  <c:v>7.749709293552896</c:v>
                </c:pt>
                <c:pt idx="23">
                  <c:v>8.4080130509402871</c:v>
                </c:pt>
                <c:pt idx="24">
                  <c:v>8.8372905369527999</c:v>
                </c:pt>
                <c:pt idx="25">
                  <c:v>9.2989140787478579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 4.3.1'!$L$6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4.3.1'!$M$4:$AL$4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4.3.1'!$M$6:$AL$6</c:f>
              <c:numCache>
                <c:formatCode>0.0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0.2000017510871562</c:v>
                </c:pt>
                <c:pt idx="3">
                  <c:v>0.20001544374705826</c:v>
                </c:pt>
                <c:pt idx="4">
                  <c:v>0.25004264816672778</c:v>
                </c:pt>
                <c:pt idx="5">
                  <c:v>0.32014043890766197</c:v>
                </c:pt>
                <c:pt idx="6">
                  <c:v>0.32037742911201028</c:v>
                </c:pt>
                <c:pt idx="7">
                  <c:v>0.32086337512141105</c:v>
                </c:pt>
                <c:pt idx="8">
                  <c:v>0.32175829090582558</c:v>
                </c:pt>
                <c:pt idx="9">
                  <c:v>0.32328368003490005</c:v>
                </c:pt>
                <c:pt idx="10">
                  <c:v>0.5057344454028625</c:v>
                </c:pt>
                <c:pt idx="11">
                  <c:v>0.50906381704617565</c:v>
                </c:pt>
                <c:pt idx="12">
                  <c:v>0.51345080334302606</c:v>
                </c:pt>
                <c:pt idx="13">
                  <c:v>0.66908899182742199</c:v>
                </c:pt>
                <c:pt idx="14">
                  <c:v>0.82618627628204511</c:v>
                </c:pt>
                <c:pt idx="15">
                  <c:v>0.83546329307925682</c:v>
                </c:pt>
                <c:pt idx="16">
                  <c:v>0.84694873889657718</c:v>
                </c:pt>
                <c:pt idx="17">
                  <c:v>1.3606556764278674</c:v>
                </c:pt>
                <c:pt idx="18">
                  <c:v>1.3765815848126013</c:v>
                </c:pt>
                <c:pt idx="19">
                  <c:v>1.3947076459004775</c:v>
                </c:pt>
                <c:pt idx="20">
                  <c:v>1.5149970622858582</c:v>
                </c:pt>
                <c:pt idx="21">
                  <c:v>2.1321557008905438</c:v>
                </c:pt>
                <c:pt idx="22">
                  <c:v>2.1487851392118973</c:v>
                </c:pt>
                <c:pt idx="23">
                  <c:v>2.2648536322271955</c:v>
                </c:pt>
                <c:pt idx="24">
                  <c:v>2.779859911096997</c:v>
                </c:pt>
                <c:pt idx="25">
                  <c:v>2.9940759436581086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 4.3.1'!$L$7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4.3.1'!$M$4:$AL$4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4.3.1'!$M$7:$AL$7</c:f>
              <c:numCache>
                <c:formatCode>0.0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0.20000110480063904</c:v>
                </c:pt>
                <c:pt idx="3">
                  <c:v>0.20000717257211226</c:v>
                </c:pt>
                <c:pt idx="4">
                  <c:v>0.20002968531097851</c:v>
                </c:pt>
                <c:pt idx="5">
                  <c:v>0.32008009396116677</c:v>
                </c:pt>
                <c:pt idx="6">
                  <c:v>0.33017315200130498</c:v>
                </c:pt>
                <c:pt idx="7">
                  <c:v>0.34032616243941266</c:v>
                </c:pt>
                <c:pt idx="8">
                  <c:v>0.35055797710796288</c:v>
                </c:pt>
                <c:pt idx="9">
                  <c:v>0.36088804597715718</c:v>
                </c:pt>
                <c:pt idx="10">
                  <c:v>0.35133554767143094</c:v>
                </c:pt>
                <c:pt idx="11">
                  <c:v>0.3618522710649395</c:v>
                </c:pt>
                <c:pt idx="12">
                  <c:v>0.37253259796324301</c:v>
                </c:pt>
                <c:pt idx="13">
                  <c:v>0.48356372148095395</c:v>
                </c:pt>
                <c:pt idx="14">
                  <c:v>0.49523748811752966</c:v>
                </c:pt>
                <c:pt idx="15">
                  <c:v>0.70811480559979822</c:v>
                </c:pt>
                <c:pt idx="16">
                  <c:v>0.72186799024580472</c:v>
                </c:pt>
                <c:pt idx="17">
                  <c:v>0.73619960918480776</c:v>
                </c:pt>
                <c:pt idx="18">
                  <c:v>0.75093181503410777</c:v>
                </c:pt>
                <c:pt idx="19">
                  <c:v>0.7659127108572461</c:v>
                </c:pt>
                <c:pt idx="20">
                  <c:v>0.78134590226305822</c:v>
                </c:pt>
                <c:pt idx="21">
                  <c:v>0.79686157718864525</c:v>
                </c:pt>
                <c:pt idx="22">
                  <c:v>0.81231002787194395</c:v>
                </c:pt>
                <c:pt idx="23">
                  <c:v>0.82249001653500631</c:v>
                </c:pt>
                <c:pt idx="24">
                  <c:v>0.83234178767109956</c:v>
                </c:pt>
                <c:pt idx="25">
                  <c:v>0.85680850500570982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 4.3.1'!$L$8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cat>
            <c:numRef>
              <c:f>'Fig 4.3.1'!$M$4:$AL$4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4.3.1'!$M$8:$AL$8</c:f>
              <c:numCache>
                <c:formatCode>0.0</c:formatCode>
                <c:ptCount val="26"/>
                <c:pt idx="0">
                  <c:v>0</c:v>
                </c:pt>
                <c:pt idx="1">
                  <c:v>7.3414851409279438E-4</c:v>
                </c:pt>
                <c:pt idx="2">
                  <c:v>0.20119092581066753</c:v>
                </c:pt>
                <c:pt idx="3">
                  <c:v>0.41183965574568993</c:v>
                </c:pt>
                <c:pt idx="4">
                  <c:v>0.67328861800129014</c:v>
                </c:pt>
                <c:pt idx="5">
                  <c:v>0.98653032848396194</c:v>
                </c:pt>
                <c:pt idx="6">
                  <c:v>1.0874506502233829</c:v>
                </c:pt>
                <c:pt idx="7">
                  <c:v>1.4420437500723902</c:v>
                </c:pt>
                <c:pt idx="8">
                  <c:v>1.6210232354552336</c:v>
                </c:pt>
                <c:pt idx="9">
                  <c:v>1.8875672111158848</c:v>
                </c:pt>
                <c:pt idx="10">
                  <c:v>2.1632536786095278</c:v>
                </c:pt>
                <c:pt idx="11">
                  <c:v>2.4080271923236851</c:v>
                </c:pt>
                <c:pt idx="12">
                  <c:v>3.7782839336548051</c:v>
                </c:pt>
                <c:pt idx="13">
                  <c:v>5.3472961561836598</c:v>
                </c:pt>
                <c:pt idx="14">
                  <c:v>6.9549723494583562</c:v>
                </c:pt>
                <c:pt idx="15">
                  <c:v>7.335905884027965</c:v>
                </c:pt>
                <c:pt idx="16">
                  <c:v>9.1210881036753317</c:v>
                </c:pt>
                <c:pt idx="17">
                  <c:v>9.6589950557210962</c:v>
                </c:pt>
                <c:pt idx="18">
                  <c:v>12.049065838786753</c:v>
                </c:pt>
                <c:pt idx="19">
                  <c:v>12.649730951829172</c:v>
                </c:pt>
                <c:pt idx="20">
                  <c:v>13.001116992870308</c:v>
                </c:pt>
                <c:pt idx="21">
                  <c:v>13.586163699351266</c:v>
                </c:pt>
                <c:pt idx="22">
                  <c:v>13.905248729846404</c:v>
                </c:pt>
                <c:pt idx="23">
                  <c:v>14.226434199426224</c:v>
                </c:pt>
                <c:pt idx="24">
                  <c:v>14.560172256823444</c:v>
                </c:pt>
                <c:pt idx="25">
                  <c:v>14.899452656203891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639168"/>
        <c:axId val="193640704"/>
      </c:lineChart>
      <c:catAx>
        <c:axId val="19363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364070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3640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36391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034308706484308E-2"/>
          <c:y val="4.8212817400789316E-2"/>
          <c:w val="0.71842630343143865"/>
          <c:h val="0.79420053435024662"/>
        </c:manualLayout>
      </c:layout>
      <c:lineChart>
        <c:grouping val="standard"/>
        <c:varyColors val="0"/>
        <c:ser>
          <c:idx val="2"/>
          <c:order val="0"/>
          <c:tx>
            <c:strRef>
              <c:f>'Fig 4.3.4'!$L$6</c:f>
              <c:strCache>
                <c:ptCount val="1"/>
                <c:pt idx="0">
                  <c:v>Historic Average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 4.3.4'!$M$4:$AG$4</c:f>
              <c:numCache>
                <c:formatCode>General</c:formatCode>
                <c:ptCount val="2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</c:numCache>
            </c:numRef>
          </c:cat>
          <c:val>
            <c:numRef>
              <c:f>'Fig 4.3.4'!$M$6:$AG$6</c:f>
              <c:numCache>
                <c:formatCode>0</c:formatCode>
                <c:ptCount val="21"/>
                <c:pt idx="0">
                  <c:v>1000</c:v>
                </c:pt>
                <c:pt idx="1">
                  <c:v>800</c:v>
                </c:pt>
                <c:pt idx="2">
                  <c:v>642</c:v>
                </c:pt>
                <c:pt idx="3">
                  <c:v>599</c:v>
                </c:pt>
                <c:pt idx="4">
                  <c:v>540</c:v>
                </c:pt>
                <c:pt idx="5">
                  <c:v>400</c:v>
                </c:pt>
              </c:numCache>
            </c:numRef>
          </c:val>
          <c:smooth val="0"/>
        </c:ser>
        <c:ser>
          <c:idx val="0"/>
          <c:order val="1"/>
          <c:tx>
            <c:v>Upper level</c:v>
          </c:tx>
          <c:marker>
            <c:symbol val="none"/>
          </c:marker>
          <c:val>
            <c:numRef>
              <c:f>'Fig 4.3.4'!$M$8:$AG$8</c:f>
              <c:numCache>
                <c:formatCode>0.0</c:formatCode>
                <c:ptCount val="21"/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 formatCode="0">
                  <c:v>400</c:v>
                </c:pt>
                <c:pt idx="11" formatCode="0">
                  <c:v>400</c:v>
                </c:pt>
                <c:pt idx="12" formatCode="0">
                  <c:v>400</c:v>
                </c:pt>
                <c:pt idx="13" formatCode="0">
                  <c:v>400</c:v>
                </c:pt>
                <c:pt idx="14" formatCode="0">
                  <c:v>400</c:v>
                </c:pt>
                <c:pt idx="15" formatCode="0">
                  <c:v>400</c:v>
                </c:pt>
                <c:pt idx="16" formatCode="0">
                  <c:v>400</c:v>
                </c:pt>
                <c:pt idx="17" formatCode="0">
                  <c:v>400</c:v>
                </c:pt>
                <c:pt idx="18" formatCode="0">
                  <c:v>400</c:v>
                </c:pt>
                <c:pt idx="19" formatCode="0">
                  <c:v>400</c:v>
                </c:pt>
                <c:pt idx="20" formatCode="0">
                  <c:v>400</c:v>
                </c:pt>
              </c:numCache>
            </c:numRef>
          </c:val>
          <c:smooth val="0"/>
        </c:ser>
        <c:ser>
          <c:idx val="1"/>
          <c:order val="2"/>
          <c:tx>
            <c:v>Lower level</c:v>
          </c:tx>
          <c:marker>
            <c:symbol val="none"/>
          </c:marker>
          <c:val>
            <c:numRef>
              <c:f>'Fig 4.3.4'!$M$9:$AG$9</c:f>
              <c:numCache>
                <c:formatCode>0.0</c:formatCode>
                <c:ptCount val="21"/>
                <c:pt idx="5">
                  <c:v>400</c:v>
                </c:pt>
                <c:pt idx="6">
                  <c:v>358</c:v>
                </c:pt>
                <c:pt idx="7">
                  <c:v>284</c:v>
                </c:pt>
                <c:pt idx="8">
                  <c:v>224</c:v>
                </c:pt>
                <c:pt idx="9">
                  <c:v>186</c:v>
                </c:pt>
                <c:pt idx="10">
                  <c:v>154</c:v>
                </c:pt>
                <c:pt idx="11">
                  <c:v>128</c:v>
                </c:pt>
                <c:pt idx="12">
                  <c:v>104</c:v>
                </c:pt>
                <c:pt idx="13">
                  <c:v>86</c:v>
                </c:pt>
                <c:pt idx="14">
                  <c:v>70</c:v>
                </c:pt>
                <c:pt idx="15">
                  <c:v>58</c:v>
                </c:pt>
                <c:pt idx="16">
                  <c:v>46</c:v>
                </c:pt>
                <c:pt idx="17">
                  <c:v>38</c:v>
                </c:pt>
                <c:pt idx="18">
                  <c:v>32</c:v>
                </c:pt>
                <c:pt idx="19">
                  <c:v>26</c:v>
                </c:pt>
                <c:pt idx="20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722816"/>
        <c:axId val="192724352"/>
      </c:lineChart>
      <c:catAx>
        <c:axId val="19272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27243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2724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US$/kWh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92722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310363088"/>
          <c:y val="0.28506967690965573"/>
          <c:w val="0.19110669011254369"/>
          <c:h val="0.374497136183750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 4.4.1'!$O$6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 4.4.1'!$P$5:$BD$5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4.4.1'!$P$6:$BD$6</c:f>
              <c:numCache>
                <c:formatCode>0</c:formatCode>
                <c:ptCount val="4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34.731647082134835</c:v>
                </c:pt>
                <c:pt idx="17">
                  <c:v>35.878127413073919</c:v>
                </c:pt>
                <c:pt idx="18">
                  <c:v>34.035446345062326</c:v>
                </c:pt>
                <c:pt idx="19">
                  <c:v>29.947176838199287</c:v>
                </c:pt>
                <c:pt idx="20">
                  <c:v>27.125579410685546</c:v>
                </c:pt>
                <c:pt idx="21">
                  <c:v>25.749312816414694</c:v>
                </c:pt>
                <c:pt idx="22">
                  <c:v>25.223433294918564</c:v>
                </c:pt>
                <c:pt idx="23">
                  <c:v>24.313740089704108</c:v>
                </c:pt>
                <c:pt idx="24">
                  <c:v>22.849167783026829</c:v>
                </c:pt>
                <c:pt idx="25">
                  <c:v>20.26507122924124</c:v>
                </c:pt>
                <c:pt idx="26">
                  <c:v>18.346714804987307</c:v>
                </c:pt>
                <c:pt idx="27">
                  <c:v>16.075696734926105</c:v>
                </c:pt>
                <c:pt idx="28">
                  <c:v>14.88668457058918</c:v>
                </c:pt>
                <c:pt idx="29">
                  <c:v>13.491954771942527</c:v>
                </c:pt>
                <c:pt idx="30">
                  <c:v>12.111329835712999</c:v>
                </c:pt>
                <c:pt idx="31">
                  <c:v>10.677909229371803</c:v>
                </c:pt>
                <c:pt idx="32">
                  <c:v>9.2529900427632459</c:v>
                </c:pt>
                <c:pt idx="33">
                  <c:v>7.4617340505813363</c:v>
                </c:pt>
                <c:pt idx="34">
                  <c:v>6.595163524425832</c:v>
                </c:pt>
                <c:pt idx="35">
                  <c:v>5.839412773805555</c:v>
                </c:pt>
                <c:pt idx="36">
                  <c:v>5.0479173776180559</c:v>
                </c:pt>
                <c:pt idx="37">
                  <c:v>4.1810588010972216</c:v>
                </c:pt>
                <c:pt idx="38">
                  <c:v>3.4524225110555555</c:v>
                </c:pt>
                <c:pt idx="39">
                  <c:v>2.8098445066388882</c:v>
                </c:pt>
                <c:pt idx="40">
                  <c:v>2.2654041875763884</c:v>
                </c:pt>
              </c:numCache>
            </c:numRef>
          </c:val>
        </c:ser>
        <c:ser>
          <c:idx val="2"/>
          <c:order val="1"/>
          <c:tx>
            <c:strRef>
              <c:f>'Fig 4.4.1'!$O$7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 4.4.1'!$P$5:$BD$5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4.4.1'!$P$7:$BD$7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</c:ser>
        <c:ser>
          <c:idx val="3"/>
          <c:order val="2"/>
          <c:tx>
            <c:strRef>
              <c:f>'Fig 4.4.1'!$O$8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 4.4.1'!$P$5:$BD$5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4.4.1'!$P$8:$BD$8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0.24668557741540589</c:v>
                </c:pt>
                <c:pt idx="17">
                  <c:v>0.36824509688878065</c:v>
                </c:pt>
                <c:pt idx="18">
                  <c:v>0.47612979662132932</c:v>
                </c:pt>
                <c:pt idx="19">
                  <c:v>0.59966354374287489</c:v>
                </c:pt>
                <c:pt idx="20">
                  <c:v>0.74374413069742196</c:v>
                </c:pt>
                <c:pt idx="21">
                  <c:v>0.88493377139923468</c:v>
                </c:pt>
                <c:pt idx="22">
                  <c:v>1.0355396118800058</c:v>
                </c:pt>
                <c:pt idx="23">
                  <c:v>1.1930594744382468</c:v>
                </c:pt>
                <c:pt idx="24">
                  <c:v>1.3838995574291233</c:v>
                </c:pt>
                <c:pt idx="25">
                  <c:v>1.6766268100740394</c:v>
                </c:pt>
                <c:pt idx="26">
                  <c:v>1.9808766628652663</c:v>
                </c:pt>
                <c:pt idx="27">
                  <c:v>2.3765197009686152</c:v>
                </c:pt>
                <c:pt idx="28">
                  <c:v>2.7610162938974336</c:v>
                </c:pt>
                <c:pt idx="29">
                  <c:v>3.0319852505414993</c:v>
                </c:pt>
                <c:pt idx="30">
                  <c:v>3.2873112051078528</c:v>
                </c:pt>
                <c:pt idx="31">
                  <c:v>3.5061843171589322</c:v>
                </c:pt>
                <c:pt idx="32">
                  <c:v>3.6252461603305211</c:v>
                </c:pt>
                <c:pt idx="33">
                  <c:v>3.7444986219338263</c:v>
                </c:pt>
                <c:pt idx="34">
                  <c:v>3.8639436081531651</c:v>
                </c:pt>
                <c:pt idx="35">
                  <c:v>3.9835830442346958</c:v>
                </c:pt>
                <c:pt idx="36">
                  <c:v>4.033583044234696</c:v>
                </c:pt>
                <c:pt idx="37">
                  <c:v>4.0835830442346959</c:v>
                </c:pt>
                <c:pt idx="38">
                  <c:v>4.1335830442346957</c:v>
                </c:pt>
                <c:pt idx="39">
                  <c:v>4.1835830442346964</c:v>
                </c:pt>
                <c:pt idx="40">
                  <c:v>4.1835830442346964</c:v>
                </c:pt>
              </c:numCache>
            </c:numRef>
          </c:val>
        </c:ser>
        <c:ser>
          <c:idx val="1"/>
          <c:order val="3"/>
          <c:tx>
            <c:strRef>
              <c:f>'Fig 4.4.1'!$O$9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 4.4.1'!$P$5:$BD$5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4.4.1'!$P$9:$BD$9</c:f>
              <c:numCache>
                <c:formatCode>0</c:formatCode>
                <c:ptCount val="4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29.84363254820224</c:v>
                </c:pt>
                <c:pt idx="17">
                  <c:v>27.959287218750003</c:v>
                </c:pt>
                <c:pt idx="18">
                  <c:v>27.72348215625</c:v>
                </c:pt>
                <c:pt idx="19">
                  <c:v>27.986741906249993</c:v>
                </c:pt>
                <c:pt idx="20">
                  <c:v>27.891978031250002</c:v>
                </c:pt>
                <c:pt idx="21">
                  <c:v>27.223166999999997</c:v>
                </c:pt>
                <c:pt idx="22">
                  <c:v>26.539965327499999</c:v>
                </c:pt>
                <c:pt idx="23">
                  <c:v>25.966963932599999</c:v>
                </c:pt>
                <c:pt idx="24">
                  <c:v>25.244972889046</c:v>
                </c:pt>
                <c:pt idx="25">
                  <c:v>26.626023614969608</c:v>
                </c:pt>
                <c:pt idx="26">
                  <c:v>25.967349294354726</c:v>
                </c:pt>
                <c:pt idx="27">
                  <c:v>25.529918009182328</c:v>
                </c:pt>
                <c:pt idx="28">
                  <c:v>25.096817510593233</c:v>
                </c:pt>
                <c:pt idx="29">
                  <c:v>25.369561033694424</c:v>
                </c:pt>
                <c:pt idx="30">
                  <c:v>25.299973005308512</c:v>
                </c:pt>
                <c:pt idx="31">
                  <c:v>25.278226680262176</c:v>
                </c:pt>
                <c:pt idx="32">
                  <c:v>25.272629465688357</c:v>
                </c:pt>
                <c:pt idx="33">
                  <c:v>24.77642200602369</c:v>
                </c:pt>
                <c:pt idx="34">
                  <c:v>24.001703134951359</c:v>
                </c:pt>
                <c:pt idx="35">
                  <c:v>22.811780926442388</c:v>
                </c:pt>
                <c:pt idx="36">
                  <c:v>22.232704935508842</c:v>
                </c:pt>
                <c:pt idx="37">
                  <c:v>22.084023787443577</c:v>
                </c:pt>
                <c:pt idx="38">
                  <c:v>21.585753073820271</c:v>
                </c:pt>
                <c:pt idx="39">
                  <c:v>21.102430481605658</c:v>
                </c:pt>
                <c:pt idx="40">
                  <c:v>20.633607567157487</c:v>
                </c:pt>
              </c:numCache>
            </c:numRef>
          </c:val>
        </c:ser>
        <c:ser>
          <c:idx val="5"/>
          <c:order val="4"/>
          <c:tx>
            <c:strRef>
              <c:f>'Fig 4.4.1'!$O$10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 4.4.1'!$P$5:$BD$5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4.4.1'!$P$10:$BD$10</c:f>
              <c:numCache>
                <c:formatCode>0</c:formatCode>
                <c:ptCount val="4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3.9339441397752841</c:v>
                </c:pt>
                <c:pt idx="17">
                  <c:v>2.2601880126250058</c:v>
                </c:pt>
                <c:pt idx="18">
                  <c:v>1.4719286119937556</c:v>
                </c:pt>
                <c:pt idx="19">
                  <c:v>1.0515821813940678</c:v>
                </c:pt>
                <c:pt idx="20">
                  <c:v>0.99900307232436414</c:v>
                </c:pt>
                <c:pt idx="21">
                  <c:v>0.9490529187081459</c:v>
                </c:pt>
                <c:pt idx="22">
                  <c:v>0.90160027277273869</c:v>
                </c:pt>
                <c:pt idx="23">
                  <c:v>0.85652025913410157</c:v>
                </c:pt>
                <c:pt idx="24">
                  <c:v>0.81369424617739639</c:v>
                </c:pt>
                <c:pt idx="25">
                  <c:v>0.77300953386852667</c:v>
                </c:pt>
                <c:pt idx="26">
                  <c:v>0.73435905717510008</c:v>
                </c:pt>
                <c:pt idx="27">
                  <c:v>0.69764110431634518</c:v>
                </c:pt>
                <c:pt idx="28">
                  <c:v>0.66275904910052796</c:v>
                </c:pt>
                <c:pt idx="29">
                  <c:v>0.62962109664550159</c:v>
                </c:pt>
                <c:pt idx="30">
                  <c:v>0.59814004181322644</c:v>
                </c:pt>
                <c:pt idx="31">
                  <c:v>0.56823303972256511</c:v>
                </c:pt>
                <c:pt idx="32">
                  <c:v>0.53982138773643684</c:v>
                </c:pt>
                <c:pt idx="33">
                  <c:v>0.5128303183496149</c:v>
                </c:pt>
                <c:pt idx="34">
                  <c:v>0.48718880243213414</c:v>
                </c:pt>
                <c:pt idx="35">
                  <c:v>0.4628293623105274</c:v>
                </c:pt>
                <c:pt idx="36">
                  <c:v>0.43968789419500098</c:v>
                </c:pt>
                <c:pt idx="37">
                  <c:v>0.41770349948525098</c:v>
                </c:pt>
                <c:pt idx="38">
                  <c:v>0.39681832451098836</c:v>
                </c:pt>
                <c:pt idx="39">
                  <c:v>0.37697740828543891</c:v>
                </c:pt>
                <c:pt idx="40">
                  <c:v>0.35812853787116694</c:v>
                </c:pt>
              </c:numCache>
            </c:numRef>
          </c:val>
        </c:ser>
        <c:ser>
          <c:idx val="6"/>
          <c:order val="5"/>
          <c:tx>
            <c:strRef>
              <c:f>'Fig 4.4.1'!$O$11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 4.4.1'!$P$5:$BD$5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4.4.1'!$P$11:$BD$11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14.210014931011235</c:v>
                </c:pt>
                <c:pt idx="17">
                  <c:v>5.84</c:v>
                </c:pt>
                <c:pt idx="18">
                  <c:v>4.38</c:v>
                </c:pt>
                <c:pt idx="19">
                  <c:v>3.2850000000000001</c:v>
                </c:pt>
                <c:pt idx="20">
                  <c:v>2.92</c:v>
                </c:pt>
                <c:pt idx="21">
                  <c:v>2.92</c:v>
                </c:pt>
                <c:pt idx="22">
                  <c:v>2.92</c:v>
                </c:pt>
                <c:pt idx="23">
                  <c:v>2.92</c:v>
                </c:pt>
                <c:pt idx="24">
                  <c:v>2.92</c:v>
                </c:pt>
                <c:pt idx="25">
                  <c:v>2.92</c:v>
                </c:pt>
                <c:pt idx="26">
                  <c:v>2.92</c:v>
                </c:pt>
                <c:pt idx="27">
                  <c:v>2.92</c:v>
                </c:pt>
                <c:pt idx="28">
                  <c:v>2.92</c:v>
                </c:pt>
                <c:pt idx="29">
                  <c:v>2.92</c:v>
                </c:pt>
                <c:pt idx="30">
                  <c:v>2.92</c:v>
                </c:pt>
                <c:pt idx="31">
                  <c:v>2.92</c:v>
                </c:pt>
                <c:pt idx="32">
                  <c:v>2.92</c:v>
                </c:pt>
                <c:pt idx="33">
                  <c:v>2.92</c:v>
                </c:pt>
                <c:pt idx="34">
                  <c:v>2.92</c:v>
                </c:pt>
                <c:pt idx="35">
                  <c:v>2.92</c:v>
                </c:pt>
                <c:pt idx="36">
                  <c:v>2.92</c:v>
                </c:pt>
                <c:pt idx="37">
                  <c:v>2.92</c:v>
                </c:pt>
                <c:pt idx="38">
                  <c:v>2.92</c:v>
                </c:pt>
                <c:pt idx="39">
                  <c:v>2.92</c:v>
                </c:pt>
                <c:pt idx="40">
                  <c:v>2.92</c:v>
                </c:pt>
              </c:numCache>
            </c:numRef>
          </c:val>
        </c:ser>
        <c:ser>
          <c:idx val="7"/>
          <c:order val="6"/>
          <c:tx>
            <c:strRef>
              <c:f>'Fig 4.4.1'!$O$12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 4.4.1'!$P$5:$BD$5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4.4.1'!$P$12:$BD$12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0.99712810969163501</c:v>
                </c:pt>
                <c:pt idx="17">
                  <c:v>5.5012269847494233</c:v>
                </c:pt>
                <c:pt idx="18">
                  <c:v>6.6267519071352936</c:v>
                </c:pt>
                <c:pt idx="19">
                  <c:v>8.2925423717525533</c:v>
                </c:pt>
                <c:pt idx="20">
                  <c:v>7.8356846289826114</c:v>
                </c:pt>
                <c:pt idx="21">
                  <c:v>5.9127275789706273</c:v>
                </c:pt>
                <c:pt idx="22">
                  <c:v>5.1881394653970698</c:v>
                </c:pt>
                <c:pt idx="23">
                  <c:v>6.6598636007683609</c:v>
                </c:pt>
                <c:pt idx="24">
                  <c:v>8.1551835927639829</c:v>
                </c:pt>
                <c:pt idx="25">
                  <c:v>7.8289435931804956</c:v>
                </c:pt>
                <c:pt idx="26">
                  <c:v>8.5042735456549803</c:v>
                </c:pt>
                <c:pt idx="27">
                  <c:v>9.4139561564338265</c:v>
                </c:pt>
                <c:pt idx="28">
                  <c:v>9.168579898441223</c:v>
                </c:pt>
                <c:pt idx="29">
                  <c:v>8.9431290981353264</c:v>
                </c:pt>
                <c:pt idx="30">
                  <c:v>10.228529910243761</c:v>
                </c:pt>
                <c:pt idx="31">
                  <c:v>11.062399950821922</c:v>
                </c:pt>
                <c:pt idx="32">
                  <c:v>12.446778850462731</c:v>
                </c:pt>
                <c:pt idx="33">
                  <c:v>14.801663931051483</c:v>
                </c:pt>
                <c:pt idx="34">
                  <c:v>16.524885777306171</c:v>
                </c:pt>
                <c:pt idx="35">
                  <c:v>18.570528906568054</c:v>
                </c:pt>
                <c:pt idx="36">
                  <c:v>20.558479575508439</c:v>
                </c:pt>
                <c:pt idx="37">
                  <c:v>22.557044826072943</c:v>
                </c:pt>
                <c:pt idx="38">
                  <c:v>25.455953131795926</c:v>
                </c:pt>
                <c:pt idx="39">
                  <c:v>27.04287305493262</c:v>
                </c:pt>
                <c:pt idx="40">
                  <c:v>28.182622648043353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775104"/>
        <c:axId val="193776640"/>
      </c:areaChart>
      <c:lineChart>
        <c:grouping val="standard"/>
        <c:varyColors val="0"/>
        <c:ser>
          <c:idx val="8"/>
          <c:order val="7"/>
          <c:tx>
            <c:strRef>
              <c:f>'Fig 4.4.1'!$O$14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 4.4.1'!$P$5:$AY$5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 4.4.1'!$P$14:$BD$14</c:f>
              <c:numCache>
                <c:formatCode>0%</c:formatCode>
                <c:ptCount val="4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0.58340803883812531</c:v>
                </c:pt>
                <c:pt idx="17">
                  <c:v>0.53415068440029612</c:v>
                </c:pt>
                <c:pt idx="18">
                  <c:v>0.53808259781797863</c:v>
                </c:pt>
                <c:pt idx="19">
                  <c:v>0.57074650841980978</c:v>
                </c:pt>
                <c:pt idx="20">
                  <c:v>0.58721891153359618</c:v>
                </c:pt>
                <c:pt idx="21">
                  <c:v>0.58148045445023122</c:v>
                </c:pt>
                <c:pt idx="22">
                  <c:v>0.57515718232162838</c:v>
                </c:pt>
                <c:pt idx="23">
                  <c:v>0.58800292596291626</c:v>
                </c:pt>
                <c:pt idx="24">
                  <c:v>0.60511187292429292</c:v>
                </c:pt>
                <c:pt idx="25">
                  <c:v>0.63485077728975858</c:v>
                </c:pt>
                <c:pt idx="26">
                  <c:v>0.65224381851031465</c:v>
                </c:pt>
                <c:pt idx="27">
                  <c:v>0.67635487304878916</c:v>
                </c:pt>
                <c:pt idx="28">
                  <c:v>0.68199967140082474</c:v>
                </c:pt>
                <c:pt idx="29">
                  <c:v>0.69617431533870289</c:v>
                </c:pt>
                <c:pt idx="30">
                  <c:v>0.71717217892859553</c:v>
                </c:pt>
                <c:pt idx="31">
                  <c:v>0.73739459330326262</c:v>
                </c:pt>
                <c:pt idx="32">
                  <c:v>0.76176766729587686</c:v>
                </c:pt>
                <c:pt idx="33">
                  <c:v>0.79330833704646897</c:v>
                </c:pt>
                <c:pt idx="34">
                  <c:v>0.80771185124768763</c:v>
                </c:pt>
                <c:pt idx="35">
                  <c:v>0.8200525477626972</c:v>
                </c:pt>
                <c:pt idx="36">
                  <c:v>0.83557649333141404</c:v>
                </c:pt>
                <c:pt idx="37">
                  <c:v>0.85305582887527875</c:v>
                </c:pt>
                <c:pt idx="38">
                  <c:v>0.86908159330815971</c:v>
                </c:pt>
                <c:pt idx="39">
                  <c:v>0.88032270454308736</c:v>
                </c:pt>
                <c:pt idx="40">
                  <c:v>0.88984252397400843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788928"/>
        <c:axId val="193787008"/>
      </c:lineChart>
      <c:catAx>
        <c:axId val="1937751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377664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3776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93775104"/>
        <c:crosses val="autoZero"/>
        <c:crossBetween val="between"/>
      </c:valAx>
      <c:valAx>
        <c:axId val="19378700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3788928"/>
        <c:crosses val="max"/>
        <c:crossBetween val="between"/>
      </c:valAx>
      <c:catAx>
        <c:axId val="193788928"/>
        <c:scaling>
          <c:orientation val="minMax"/>
        </c:scaling>
        <c:delete val="1"/>
        <c:axPos val="b"/>
        <c:majorTickMark val="out"/>
        <c:minorTickMark val="none"/>
        <c:tickLblPos val="nextTo"/>
        <c:crossAx val="19378700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57431088116"/>
          <c:y val="5.029825817227145E-4"/>
          <c:w val="0.18188642568911881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 4.4.2'!$O$5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 4.4.2'!$P$4:$BD$4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4.4.2'!$P$5:$BD$5</c:f>
              <c:numCache>
                <c:formatCode>0</c:formatCode>
                <c:ptCount val="4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34.731647082134835</c:v>
                </c:pt>
                <c:pt idx="17">
                  <c:v>35.201989095917789</c:v>
                </c:pt>
                <c:pt idx="18">
                  <c:v>33.089235055222979</c:v>
                </c:pt>
                <c:pt idx="19">
                  <c:v>28.958704957667411</c:v>
                </c:pt>
                <c:pt idx="20">
                  <c:v>25.449029887158439</c:v>
                </c:pt>
                <c:pt idx="21">
                  <c:v>23.056208538965372</c:v>
                </c:pt>
                <c:pt idx="22">
                  <c:v>21.44744348655091</c:v>
                </c:pt>
                <c:pt idx="23">
                  <c:v>20.887021698667667</c:v>
                </c:pt>
                <c:pt idx="24">
                  <c:v>20.395172540163351</c:v>
                </c:pt>
                <c:pt idx="25">
                  <c:v>18.483232252534094</c:v>
                </c:pt>
                <c:pt idx="26">
                  <c:v>16.495597194605871</c:v>
                </c:pt>
                <c:pt idx="27">
                  <c:v>14.342655094361982</c:v>
                </c:pt>
                <c:pt idx="28">
                  <c:v>11.82872023333519</c:v>
                </c:pt>
                <c:pt idx="29">
                  <c:v>10.200159177515603</c:v>
                </c:pt>
                <c:pt idx="30">
                  <c:v>9.4173478157641579</c:v>
                </c:pt>
                <c:pt idx="31">
                  <c:v>8.3814167800937476</c:v>
                </c:pt>
                <c:pt idx="32">
                  <c:v>6.9945551000735859</c:v>
                </c:pt>
                <c:pt idx="33">
                  <c:v>5.5113131349017399</c:v>
                </c:pt>
                <c:pt idx="34">
                  <c:v>4.1482308118499738</c:v>
                </c:pt>
                <c:pt idx="35">
                  <c:v>3.7060375983333329</c:v>
                </c:pt>
                <c:pt idx="36">
                  <c:v>3.4739450483333334</c:v>
                </c:pt>
                <c:pt idx="37">
                  <c:v>2.810077360416666</c:v>
                </c:pt>
                <c:pt idx="38">
                  <c:v>2.2329941104166666</c:v>
                </c:pt>
                <c:pt idx="39">
                  <c:v>1.7465107041666665</c:v>
                </c:pt>
                <c:pt idx="40">
                  <c:v>1.4512866895833332</c:v>
                </c:pt>
              </c:numCache>
            </c:numRef>
          </c:val>
        </c:ser>
        <c:ser>
          <c:idx val="2"/>
          <c:order val="1"/>
          <c:tx>
            <c:strRef>
              <c:f>'Fig 4.4.2'!$O$6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 4.4.2'!$P$4:$BD$4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4.4.2'!$P$6:$BD$6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</c:ser>
        <c:ser>
          <c:idx val="3"/>
          <c:order val="2"/>
          <c:tx>
            <c:strRef>
              <c:f>'Fig 4.4.2'!$O$7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 4.4.2'!$P$4:$BD$4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4.4.2'!$P$7:$BD$7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0.19383272901517354</c:v>
                </c:pt>
                <c:pt idx="17">
                  <c:v>0.2708061236873609</c:v>
                </c:pt>
                <c:pt idx="18">
                  <c:v>0.33617927468457642</c:v>
                </c:pt>
                <c:pt idx="19">
                  <c:v>0.40775758588274047</c:v>
                </c:pt>
                <c:pt idx="20">
                  <c:v>0.48951120262103121</c:v>
                </c:pt>
                <c:pt idx="21">
                  <c:v>0.56010602297193757</c:v>
                </c:pt>
                <c:pt idx="22">
                  <c:v>0.63540894321232311</c:v>
                </c:pt>
                <c:pt idx="23">
                  <c:v>0.71416887449144362</c:v>
                </c:pt>
                <c:pt idx="24">
                  <c:v>0.80958891598688187</c:v>
                </c:pt>
                <c:pt idx="25">
                  <c:v>0.9559525423093399</c:v>
                </c:pt>
                <c:pt idx="26">
                  <c:v>1.1080774687049535</c:v>
                </c:pt>
                <c:pt idx="27">
                  <c:v>1.305898987756628</c:v>
                </c:pt>
                <c:pt idx="28">
                  <c:v>1.4981472842210368</c:v>
                </c:pt>
                <c:pt idx="29">
                  <c:v>1.6336317625430699</c:v>
                </c:pt>
                <c:pt idx="30">
                  <c:v>1.7612947398262466</c:v>
                </c:pt>
                <c:pt idx="31">
                  <c:v>1.8707312958517861</c:v>
                </c:pt>
                <c:pt idx="32">
                  <c:v>1.9302622174375808</c:v>
                </c:pt>
                <c:pt idx="33">
                  <c:v>1.9898884482392334</c:v>
                </c:pt>
                <c:pt idx="34">
                  <c:v>2.0496109413489028</c:v>
                </c:pt>
                <c:pt idx="35">
                  <c:v>2.1094306593896679</c:v>
                </c:pt>
                <c:pt idx="36">
                  <c:v>2.1344306593896683</c:v>
                </c:pt>
                <c:pt idx="37">
                  <c:v>2.1594306593896682</c:v>
                </c:pt>
                <c:pt idx="38">
                  <c:v>2.1844306593896681</c:v>
                </c:pt>
                <c:pt idx="39">
                  <c:v>2.2094306593896684</c:v>
                </c:pt>
                <c:pt idx="40">
                  <c:v>2.2094306593896684</c:v>
                </c:pt>
              </c:numCache>
            </c:numRef>
          </c:val>
        </c:ser>
        <c:ser>
          <c:idx val="1"/>
          <c:order val="3"/>
          <c:tx>
            <c:strRef>
              <c:f>'Fig 4.4.2'!$O$8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 4.4.2'!$P$4:$BD$4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4.4.2'!$P$8:$BD$8</c:f>
              <c:numCache>
                <c:formatCode>0</c:formatCode>
                <c:ptCount val="4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29.84363254820224</c:v>
                </c:pt>
                <c:pt idx="17">
                  <c:v>29.93</c:v>
                </c:pt>
                <c:pt idx="18">
                  <c:v>29.93</c:v>
                </c:pt>
                <c:pt idx="19">
                  <c:v>29.93</c:v>
                </c:pt>
                <c:pt idx="20">
                  <c:v>29.93</c:v>
                </c:pt>
                <c:pt idx="21">
                  <c:v>29.93</c:v>
                </c:pt>
                <c:pt idx="22">
                  <c:v>29.93</c:v>
                </c:pt>
                <c:pt idx="23">
                  <c:v>29.93</c:v>
                </c:pt>
                <c:pt idx="24">
                  <c:v>29.93</c:v>
                </c:pt>
                <c:pt idx="25">
                  <c:v>29.93</c:v>
                </c:pt>
                <c:pt idx="26">
                  <c:v>29.93</c:v>
                </c:pt>
                <c:pt idx="27">
                  <c:v>29.93</c:v>
                </c:pt>
                <c:pt idx="28">
                  <c:v>29.93</c:v>
                </c:pt>
                <c:pt idx="29">
                  <c:v>29.93</c:v>
                </c:pt>
                <c:pt idx="30">
                  <c:v>29.93</c:v>
                </c:pt>
                <c:pt idx="31">
                  <c:v>29.93</c:v>
                </c:pt>
                <c:pt idx="32">
                  <c:v>29.93</c:v>
                </c:pt>
                <c:pt idx="33">
                  <c:v>29.130967597091075</c:v>
                </c:pt>
                <c:pt idx="34">
                  <c:v>27.707572813095581</c:v>
                </c:pt>
                <c:pt idx="35">
                  <c:v>25.446645863852059</c:v>
                </c:pt>
                <c:pt idx="36">
                  <c:v>23.838300558607585</c:v>
                </c:pt>
                <c:pt idx="37">
                  <c:v>23.123151541849353</c:v>
                </c:pt>
                <c:pt idx="38">
                  <c:v>22.429456995593871</c:v>
                </c:pt>
                <c:pt idx="39">
                  <c:v>21.756573285726052</c:v>
                </c:pt>
                <c:pt idx="40">
                  <c:v>21.103876087154269</c:v>
                </c:pt>
              </c:numCache>
            </c:numRef>
          </c:val>
        </c:ser>
        <c:ser>
          <c:idx val="5"/>
          <c:order val="4"/>
          <c:tx>
            <c:strRef>
              <c:f>'Fig 4.4.2'!$O$9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 4.4.2'!$P$4:$BD$4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4.4.2'!$P$9:$BD$9</c:f>
              <c:numCache>
                <c:formatCode>0</c:formatCode>
                <c:ptCount val="4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3.9339441397752841</c:v>
                </c:pt>
                <c:pt idx="17">
                  <c:v>2.2601880126250058</c:v>
                </c:pt>
                <c:pt idx="18">
                  <c:v>1.4719286119937556</c:v>
                </c:pt>
                <c:pt idx="19">
                  <c:v>1.0515821813940678</c:v>
                </c:pt>
                <c:pt idx="20">
                  <c:v>0.99900307232436414</c:v>
                </c:pt>
                <c:pt idx="21">
                  <c:v>0.9490529187081459</c:v>
                </c:pt>
                <c:pt idx="22">
                  <c:v>0.90160027277273869</c:v>
                </c:pt>
                <c:pt idx="23">
                  <c:v>0.85652025913410157</c:v>
                </c:pt>
                <c:pt idx="24">
                  <c:v>0.81369424617739639</c:v>
                </c:pt>
                <c:pt idx="25">
                  <c:v>0.77300953386852667</c:v>
                </c:pt>
                <c:pt idx="26">
                  <c:v>0.73435905717510008</c:v>
                </c:pt>
                <c:pt idx="27">
                  <c:v>0.69764110431634518</c:v>
                </c:pt>
                <c:pt idx="28">
                  <c:v>0.66275904910052796</c:v>
                </c:pt>
                <c:pt idx="29">
                  <c:v>0.62962109664550159</c:v>
                </c:pt>
                <c:pt idx="30">
                  <c:v>0.59814004181322644</c:v>
                </c:pt>
                <c:pt idx="31">
                  <c:v>0.56823303972256511</c:v>
                </c:pt>
                <c:pt idx="32">
                  <c:v>0.53982138773643684</c:v>
                </c:pt>
                <c:pt idx="33">
                  <c:v>0.5128303183496149</c:v>
                </c:pt>
                <c:pt idx="34">
                  <c:v>0.48718880243213414</c:v>
                </c:pt>
                <c:pt idx="35">
                  <c:v>0.4628293623105274</c:v>
                </c:pt>
                <c:pt idx="36">
                  <c:v>0.43968789419500098</c:v>
                </c:pt>
                <c:pt idx="37">
                  <c:v>0.41770349948525098</c:v>
                </c:pt>
                <c:pt idx="38">
                  <c:v>0.39681832451098836</c:v>
                </c:pt>
                <c:pt idx="39">
                  <c:v>0.37697740828543891</c:v>
                </c:pt>
                <c:pt idx="40">
                  <c:v>0.35812853787116694</c:v>
                </c:pt>
              </c:numCache>
            </c:numRef>
          </c:val>
        </c:ser>
        <c:ser>
          <c:idx val="6"/>
          <c:order val="5"/>
          <c:tx>
            <c:strRef>
              <c:f>'Fig 4.4.2'!$O$10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 4.4.2'!$P$4:$BD$4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4.4.2'!$P$10:$BD$10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14.210014931011235</c:v>
                </c:pt>
                <c:pt idx="17">
                  <c:v>5.84</c:v>
                </c:pt>
                <c:pt idx="18">
                  <c:v>4.38</c:v>
                </c:pt>
                <c:pt idx="19">
                  <c:v>3.2850000000000001</c:v>
                </c:pt>
                <c:pt idx="20">
                  <c:v>2.92</c:v>
                </c:pt>
                <c:pt idx="21">
                  <c:v>2.92</c:v>
                </c:pt>
                <c:pt idx="22">
                  <c:v>2.92</c:v>
                </c:pt>
                <c:pt idx="23">
                  <c:v>2.92</c:v>
                </c:pt>
                <c:pt idx="24">
                  <c:v>2.92</c:v>
                </c:pt>
                <c:pt idx="25">
                  <c:v>2.92</c:v>
                </c:pt>
                <c:pt idx="26">
                  <c:v>2.92</c:v>
                </c:pt>
                <c:pt idx="27">
                  <c:v>2.92</c:v>
                </c:pt>
                <c:pt idx="28">
                  <c:v>2.92</c:v>
                </c:pt>
                <c:pt idx="29">
                  <c:v>2.92</c:v>
                </c:pt>
                <c:pt idx="30">
                  <c:v>2.92</c:v>
                </c:pt>
                <c:pt idx="31">
                  <c:v>2.92</c:v>
                </c:pt>
                <c:pt idx="32">
                  <c:v>2.92</c:v>
                </c:pt>
                <c:pt idx="33">
                  <c:v>2.92</c:v>
                </c:pt>
                <c:pt idx="34">
                  <c:v>2.92</c:v>
                </c:pt>
                <c:pt idx="35">
                  <c:v>2.92</c:v>
                </c:pt>
                <c:pt idx="36">
                  <c:v>2.92</c:v>
                </c:pt>
                <c:pt idx="37">
                  <c:v>2.92</c:v>
                </c:pt>
                <c:pt idx="38">
                  <c:v>2.92</c:v>
                </c:pt>
                <c:pt idx="39">
                  <c:v>2.92</c:v>
                </c:pt>
                <c:pt idx="40">
                  <c:v>2.92</c:v>
                </c:pt>
              </c:numCache>
            </c:numRef>
          </c:val>
        </c:ser>
        <c:ser>
          <c:idx val="7"/>
          <c:order val="6"/>
          <c:tx>
            <c:strRef>
              <c:f>'Fig 4.4.2'!$O$11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 4.4.2'!$P$4:$BD$4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4.4.2'!$P$11:$BD$11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0.89487762780081748</c:v>
                </c:pt>
                <c:pt idx="17">
                  <c:v>3.9027909715410454</c:v>
                </c:pt>
                <c:pt idx="18">
                  <c:v>6.427096468560066</c:v>
                </c:pt>
                <c:pt idx="19">
                  <c:v>10.239198678976024</c:v>
                </c:pt>
                <c:pt idx="20">
                  <c:v>12.938249664320237</c:v>
                </c:pt>
                <c:pt idx="21">
                  <c:v>13.905536393674669</c:v>
                </c:pt>
                <c:pt idx="22">
                  <c:v>14.59281266829951</c:v>
                </c:pt>
                <c:pt idx="23">
                  <c:v>13.058924331414465</c:v>
                </c:pt>
                <c:pt idx="24">
                  <c:v>11.67828266498657</c:v>
                </c:pt>
                <c:pt idx="25">
                  <c:v>11.615867972190765</c:v>
                </c:pt>
                <c:pt idx="26">
                  <c:v>12.83423681179775</c:v>
                </c:pt>
                <c:pt idx="27">
                  <c:v>12.976862078828413</c:v>
                </c:pt>
                <c:pt idx="28">
                  <c:v>14.066441598854436</c:v>
                </c:pt>
                <c:pt idx="29">
                  <c:v>13.213129612435285</c:v>
                </c:pt>
                <c:pt idx="30">
                  <c:v>12.583773660315799</c:v>
                </c:pt>
                <c:pt idx="31">
                  <c:v>12.313952132408053</c:v>
                </c:pt>
                <c:pt idx="32">
                  <c:v>13.043472076295355</c:v>
                </c:pt>
                <c:pt idx="33">
                  <c:v>14.646012124762763</c:v>
                </c:pt>
                <c:pt idx="34">
                  <c:v>17.043944461533666</c:v>
                </c:pt>
                <c:pt idx="35">
                  <c:v>19.272960905709557</c:v>
                </c:pt>
                <c:pt idx="36">
                  <c:v>20.665830164571837</c:v>
                </c:pt>
                <c:pt idx="37">
                  <c:v>22.010886895211144</c:v>
                </c:pt>
                <c:pt idx="38">
                  <c:v>23.232573828684266</c:v>
                </c:pt>
                <c:pt idx="39">
                  <c:v>24.284134576660072</c:v>
                </c:pt>
                <c:pt idx="40">
                  <c:v>25.117256016241313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566016"/>
        <c:axId val="194567552"/>
      </c:areaChart>
      <c:lineChart>
        <c:grouping val="standard"/>
        <c:varyColors val="0"/>
        <c:ser>
          <c:idx val="8"/>
          <c:order val="7"/>
          <c:tx>
            <c:strRef>
              <c:f>'Fig 4.4.2'!$O$13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 4.4.2'!$P$4:$AY$4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 4.4.2'!$P$13:$BD$13</c:f>
              <c:numCache>
                <c:formatCode>0%</c:formatCode>
                <c:ptCount val="4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0.58326769472660989</c:v>
                </c:pt>
                <c:pt idx="17">
                  <c:v>0.54172934016236585</c:v>
                </c:pt>
                <c:pt idx="18">
                  <c:v>0.55806621176220006</c:v>
                </c:pt>
                <c:pt idx="19">
                  <c:v>0.60246959899431285</c:v>
                </c:pt>
                <c:pt idx="20">
                  <c:v>0.64333780733026535</c:v>
                </c:pt>
                <c:pt idx="21">
                  <c:v>0.668872472458378</c:v>
                </c:pt>
                <c:pt idx="22">
                  <c:v>0.68644455647275593</c:v>
                </c:pt>
                <c:pt idx="23">
                  <c:v>0.68403899765676834</c:v>
                </c:pt>
                <c:pt idx="24">
                  <c:v>0.68135536051207291</c:v>
                </c:pt>
                <c:pt idx="25">
                  <c:v>0.69944701335661197</c:v>
                </c:pt>
                <c:pt idx="26">
                  <c:v>0.72503826376426239</c:v>
                </c:pt>
                <c:pt idx="27">
                  <c:v>0.7483065049326183</c:v>
                </c:pt>
                <c:pt idx="28">
                  <c:v>0.78118982362577238</c:v>
                </c:pt>
                <c:pt idx="29">
                  <c:v>0.79780471207403603</c:v>
                </c:pt>
                <c:pt idx="30">
                  <c:v>0.80460524618510298</c:v>
                </c:pt>
                <c:pt idx="31">
                  <c:v>0.81687469545244895</c:v>
                </c:pt>
                <c:pt idx="32">
                  <c:v>0.83878031255924279</c:v>
                </c:pt>
                <c:pt idx="33">
                  <c:v>0.86289411654855386</c:v>
                </c:pt>
                <c:pt idx="34">
                  <c:v>0.88597800999885168</c:v>
                </c:pt>
                <c:pt idx="35">
                  <c:v>0.89214216829159176</c:v>
                </c:pt>
                <c:pt idx="36">
                  <c:v>0.89511603594149325</c:v>
                </c:pt>
                <c:pt idx="37">
                  <c:v>0.9070098842398866</c:v>
                </c:pt>
                <c:pt idx="38">
                  <c:v>0.91727091713289088</c:v>
                </c:pt>
                <c:pt idx="39">
                  <c:v>0.92577083577540531</c:v>
                </c:pt>
                <c:pt idx="40">
                  <c:v>0.93113771887480623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71648"/>
        <c:axId val="194569728"/>
      </c:lineChart>
      <c:catAx>
        <c:axId val="1945660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45675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45675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94566016"/>
        <c:crosses val="autoZero"/>
        <c:crossBetween val="between"/>
      </c:valAx>
      <c:valAx>
        <c:axId val="19456972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4571648"/>
        <c:crosses val="max"/>
        <c:crossBetween val="between"/>
      </c:valAx>
      <c:catAx>
        <c:axId val="194571648"/>
        <c:scaling>
          <c:orientation val="minMax"/>
        </c:scaling>
        <c:delete val="1"/>
        <c:axPos val="b"/>
        <c:majorTickMark val="out"/>
        <c:minorTickMark val="none"/>
        <c:tickLblPos val="nextTo"/>
        <c:crossAx val="19456972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57431088116"/>
          <c:y val="5.029825817227145E-4"/>
          <c:w val="0.18188642568911881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 4.4.3'!$O$5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 4.4.3'!$P$4:$BD$4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4.4.3'!$P$5:$BD$5</c:f>
              <c:numCache>
                <c:formatCode>0</c:formatCode>
                <c:ptCount val="4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34.731647082134835</c:v>
                </c:pt>
                <c:pt idx="17">
                  <c:v>35.938332857725662</c:v>
                </c:pt>
                <c:pt idx="18">
                  <c:v>34.177901157426518</c:v>
                </c:pt>
                <c:pt idx="19">
                  <c:v>30.191799423358937</c:v>
                </c:pt>
                <c:pt idx="20">
                  <c:v>27.500219211024856</c:v>
                </c:pt>
                <c:pt idx="21">
                  <c:v>26.214962730330683</c:v>
                </c:pt>
                <c:pt idx="22">
                  <c:v>25.696660090939154</c:v>
                </c:pt>
                <c:pt idx="23">
                  <c:v>24.70427932056452</c:v>
                </c:pt>
                <c:pt idx="24">
                  <c:v>23.189819116083168</c:v>
                </c:pt>
                <c:pt idx="25">
                  <c:v>20.625595455121289</c:v>
                </c:pt>
                <c:pt idx="26">
                  <c:v>18.769490563918758</c:v>
                </c:pt>
                <c:pt idx="27">
                  <c:v>16.562272250830613</c:v>
                </c:pt>
                <c:pt idx="28">
                  <c:v>15.436077672460639</c:v>
                </c:pt>
                <c:pt idx="29">
                  <c:v>14.041257523933158</c:v>
                </c:pt>
                <c:pt idx="30">
                  <c:v>12.601915329867776</c:v>
                </c:pt>
                <c:pt idx="31">
                  <c:v>11.148541271182602</c:v>
                </c:pt>
                <c:pt idx="32">
                  <c:v>9.7071896006762337</c:v>
                </c:pt>
                <c:pt idx="33">
                  <c:v>7.9351227931418045</c:v>
                </c:pt>
                <c:pt idx="34">
                  <c:v>7.0911010627222222</c:v>
                </c:pt>
                <c:pt idx="35">
                  <c:v>6.3011944623611109</c:v>
                </c:pt>
                <c:pt idx="36">
                  <c:v>5.4833846953402778</c:v>
                </c:pt>
                <c:pt idx="37">
                  <c:v>4.5965218938402774</c:v>
                </c:pt>
                <c:pt idx="38">
                  <c:v>3.8597862233819442</c:v>
                </c:pt>
                <c:pt idx="39">
                  <c:v>3.1898941815694437</c:v>
                </c:pt>
                <c:pt idx="40">
                  <c:v>2.6353103730972216</c:v>
                </c:pt>
              </c:numCache>
            </c:numRef>
          </c:val>
        </c:ser>
        <c:ser>
          <c:idx val="2"/>
          <c:order val="1"/>
          <c:tx>
            <c:strRef>
              <c:f>'Fig 4.4.3'!$O$6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 4.4.3'!$P$4:$BD$4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4.4.3'!$P$6:$BD$6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0.5678037165984744</c:v>
                </c:pt>
                <c:pt idx="22">
                  <c:v>1.1356278139862619</c:v>
                </c:pt>
                <c:pt idx="23">
                  <c:v>2.1271784639836611</c:v>
                </c:pt>
                <c:pt idx="24">
                  <c:v>4.2591869262547322</c:v>
                </c:pt>
                <c:pt idx="25">
                  <c:v>6.3948093000032635</c:v>
                </c:pt>
                <c:pt idx="26">
                  <c:v>8.5254811241728792</c:v>
                </c:pt>
                <c:pt idx="27">
                  <c:v>11.368415142842338</c:v>
                </c:pt>
                <c:pt idx="28">
                  <c:v>12.776248681299622</c:v>
                </c:pt>
                <c:pt idx="29">
                  <c:v>14.213739556984128</c:v>
                </c:pt>
                <c:pt idx="30">
                  <c:v>14.914240281200406</c:v>
                </c:pt>
                <c:pt idx="31">
                  <c:v>15.936975626646957</c:v>
                </c:pt>
                <c:pt idx="32">
                  <c:v>15.92751620434489</c:v>
                </c:pt>
                <c:pt idx="33">
                  <c:v>15.944401812166982</c:v>
                </c:pt>
                <c:pt idx="34">
                  <c:v>15.94554494048419</c:v>
                </c:pt>
                <c:pt idx="35">
                  <c:v>15.951109481385657</c:v>
                </c:pt>
                <c:pt idx="36">
                  <c:v>15.950735532806421</c:v>
                </c:pt>
                <c:pt idx="37">
                  <c:v>15.950735532806421</c:v>
                </c:pt>
                <c:pt idx="38">
                  <c:v>15.950735532806421</c:v>
                </c:pt>
                <c:pt idx="39">
                  <c:v>15.950735532806421</c:v>
                </c:pt>
                <c:pt idx="40">
                  <c:v>15.950735532806421</c:v>
                </c:pt>
              </c:numCache>
            </c:numRef>
          </c:val>
        </c:ser>
        <c:ser>
          <c:idx val="3"/>
          <c:order val="2"/>
          <c:tx>
            <c:strRef>
              <c:f>'Fig 4.4.3'!$O$7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 4.4.3'!$P$4:$BD$4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4.4.3'!$P$7:$BD$7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0.14097988061494118</c:v>
                </c:pt>
                <c:pt idx="17">
                  <c:v>0.17336715048594117</c:v>
                </c:pt>
                <c:pt idx="18">
                  <c:v>0.19622875274782353</c:v>
                </c:pt>
                <c:pt idx="19">
                  <c:v>0.21585162802260591</c:v>
                </c:pt>
                <c:pt idx="20">
                  <c:v>0.23527827454464043</c:v>
                </c:pt>
                <c:pt idx="21">
                  <c:v>0.23527827454464043</c:v>
                </c:pt>
                <c:pt idx="22">
                  <c:v>0.23527827454464043</c:v>
                </c:pt>
                <c:pt idx="23">
                  <c:v>0.23527827454464043</c:v>
                </c:pt>
                <c:pt idx="24">
                  <c:v>0.23527827454464043</c:v>
                </c:pt>
                <c:pt idx="25">
                  <c:v>0.23527827454464043</c:v>
                </c:pt>
                <c:pt idx="26">
                  <c:v>0.23527827454464043</c:v>
                </c:pt>
                <c:pt idx="27">
                  <c:v>0.23527827454464043</c:v>
                </c:pt>
                <c:pt idx="28">
                  <c:v>0.23527827454464043</c:v>
                </c:pt>
                <c:pt idx="29">
                  <c:v>0.23527827454464043</c:v>
                </c:pt>
                <c:pt idx="30">
                  <c:v>0.23527827454464043</c:v>
                </c:pt>
                <c:pt idx="31">
                  <c:v>0.23527827454464043</c:v>
                </c:pt>
                <c:pt idx="32">
                  <c:v>0.23527827454464043</c:v>
                </c:pt>
                <c:pt idx="33">
                  <c:v>0.23527827454464043</c:v>
                </c:pt>
                <c:pt idx="34">
                  <c:v>0.23527827454464043</c:v>
                </c:pt>
                <c:pt idx="35">
                  <c:v>0.23527827454464043</c:v>
                </c:pt>
                <c:pt idx="36">
                  <c:v>0.23527827454464043</c:v>
                </c:pt>
                <c:pt idx="37">
                  <c:v>0.23527827454464043</c:v>
                </c:pt>
                <c:pt idx="38">
                  <c:v>0.23527827454464043</c:v>
                </c:pt>
                <c:pt idx="39">
                  <c:v>0.23527827454464043</c:v>
                </c:pt>
                <c:pt idx="40">
                  <c:v>0.23527827454464043</c:v>
                </c:pt>
              </c:numCache>
            </c:numRef>
          </c:val>
        </c:ser>
        <c:ser>
          <c:idx val="1"/>
          <c:order val="3"/>
          <c:tx>
            <c:strRef>
              <c:f>'Fig 4.4.3'!$O$8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 4.4.3'!$P$4:$BD$4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4.4.3'!$P$8:$BD$8</c:f>
              <c:numCache>
                <c:formatCode>0</c:formatCode>
                <c:ptCount val="4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29.84363254820224</c:v>
                </c:pt>
                <c:pt idx="17">
                  <c:v>29.93</c:v>
                </c:pt>
                <c:pt idx="18">
                  <c:v>29.93</c:v>
                </c:pt>
                <c:pt idx="19">
                  <c:v>29.93</c:v>
                </c:pt>
                <c:pt idx="20">
                  <c:v>29.93</c:v>
                </c:pt>
                <c:pt idx="21">
                  <c:v>29.93</c:v>
                </c:pt>
                <c:pt idx="22">
                  <c:v>29.93</c:v>
                </c:pt>
                <c:pt idx="23">
                  <c:v>29.93</c:v>
                </c:pt>
                <c:pt idx="24">
                  <c:v>29.93</c:v>
                </c:pt>
                <c:pt idx="25">
                  <c:v>29.93</c:v>
                </c:pt>
                <c:pt idx="26">
                  <c:v>29.93</c:v>
                </c:pt>
                <c:pt idx="27">
                  <c:v>29.93</c:v>
                </c:pt>
                <c:pt idx="28">
                  <c:v>29.93</c:v>
                </c:pt>
                <c:pt idx="29">
                  <c:v>29.93</c:v>
                </c:pt>
                <c:pt idx="30">
                  <c:v>29.93</c:v>
                </c:pt>
                <c:pt idx="31">
                  <c:v>29.93</c:v>
                </c:pt>
                <c:pt idx="32">
                  <c:v>29.93</c:v>
                </c:pt>
                <c:pt idx="33">
                  <c:v>29.130967597091075</c:v>
                </c:pt>
                <c:pt idx="34">
                  <c:v>27.707572813095581</c:v>
                </c:pt>
                <c:pt idx="35">
                  <c:v>25.446645863852059</c:v>
                </c:pt>
                <c:pt idx="36">
                  <c:v>23.838300558607585</c:v>
                </c:pt>
                <c:pt idx="37">
                  <c:v>23.123151541849353</c:v>
                </c:pt>
                <c:pt idx="38">
                  <c:v>22.429456995593871</c:v>
                </c:pt>
                <c:pt idx="39">
                  <c:v>21.756573285726052</c:v>
                </c:pt>
                <c:pt idx="40">
                  <c:v>21.103876087154269</c:v>
                </c:pt>
              </c:numCache>
            </c:numRef>
          </c:val>
        </c:ser>
        <c:ser>
          <c:idx val="5"/>
          <c:order val="4"/>
          <c:tx>
            <c:strRef>
              <c:f>'Fig 4.4.3'!$O$9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 4.4.3'!$P$4:$BD$4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4.4.3'!$P$9:$BD$9</c:f>
              <c:numCache>
                <c:formatCode>0</c:formatCode>
                <c:ptCount val="4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3.9339441397752841</c:v>
                </c:pt>
                <c:pt idx="17">
                  <c:v>2.2601880126250058</c:v>
                </c:pt>
                <c:pt idx="18">
                  <c:v>1.4719286119937556</c:v>
                </c:pt>
                <c:pt idx="19">
                  <c:v>1.0515821813940678</c:v>
                </c:pt>
                <c:pt idx="20">
                  <c:v>0.99900307232436414</c:v>
                </c:pt>
                <c:pt idx="21">
                  <c:v>0.9490529187081459</c:v>
                </c:pt>
                <c:pt idx="22">
                  <c:v>0.90160027277273869</c:v>
                </c:pt>
                <c:pt idx="23">
                  <c:v>0.85652025913410157</c:v>
                </c:pt>
                <c:pt idx="24">
                  <c:v>0.81369424617739639</c:v>
                </c:pt>
                <c:pt idx="25">
                  <c:v>0.77300953386852667</c:v>
                </c:pt>
                <c:pt idx="26">
                  <c:v>0.73435905717510008</c:v>
                </c:pt>
                <c:pt idx="27">
                  <c:v>0.69764110431634518</c:v>
                </c:pt>
                <c:pt idx="28">
                  <c:v>0.66275904910052796</c:v>
                </c:pt>
                <c:pt idx="29">
                  <c:v>0.62962109664550159</c:v>
                </c:pt>
                <c:pt idx="30">
                  <c:v>0.59814004181322644</c:v>
                </c:pt>
                <c:pt idx="31">
                  <c:v>0.56823303972256511</c:v>
                </c:pt>
                <c:pt idx="32">
                  <c:v>0.53982138773643684</c:v>
                </c:pt>
                <c:pt idx="33">
                  <c:v>0.5128303183496149</c:v>
                </c:pt>
                <c:pt idx="34">
                  <c:v>0.48718880243213414</c:v>
                </c:pt>
                <c:pt idx="35">
                  <c:v>0.4628293623105274</c:v>
                </c:pt>
                <c:pt idx="36">
                  <c:v>0.43968789419500098</c:v>
                </c:pt>
                <c:pt idx="37">
                  <c:v>0.41770349948525098</c:v>
                </c:pt>
                <c:pt idx="38">
                  <c:v>0.39681832451098836</c:v>
                </c:pt>
                <c:pt idx="39">
                  <c:v>0.37697740828543891</c:v>
                </c:pt>
                <c:pt idx="40">
                  <c:v>0.35812853787116694</c:v>
                </c:pt>
              </c:numCache>
            </c:numRef>
          </c:val>
        </c:ser>
        <c:ser>
          <c:idx val="6"/>
          <c:order val="5"/>
          <c:tx>
            <c:strRef>
              <c:f>'Fig 4.4.3'!$O$10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 4.4.3'!$P$4:$BD$4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4.4.3'!$P$10:$BD$10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14.210014931011235</c:v>
                </c:pt>
                <c:pt idx="17">
                  <c:v>5.84</c:v>
                </c:pt>
                <c:pt idx="18">
                  <c:v>4.38</c:v>
                </c:pt>
                <c:pt idx="19">
                  <c:v>3.2850000000000001</c:v>
                </c:pt>
                <c:pt idx="20">
                  <c:v>2.92</c:v>
                </c:pt>
                <c:pt idx="21">
                  <c:v>2.92</c:v>
                </c:pt>
                <c:pt idx="22">
                  <c:v>2.92</c:v>
                </c:pt>
                <c:pt idx="23">
                  <c:v>2.92</c:v>
                </c:pt>
                <c:pt idx="24">
                  <c:v>2.92</c:v>
                </c:pt>
                <c:pt idx="25">
                  <c:v>2.92</c:v>
                </c:pt>
                <c:pt idx="26">
                  <c:v>2.92</c:v>
                </c:pt>
                <c:pt idx="27">
                  <c:v>2.92</c:v>
                </c:pt>
                <c:pt idx="28">
                  <c:v>2.92</c:v>
                </c:pt>
                <c:pt idx="29">
                  <c:v>2.92</c:v>
                </c:pt>
                <c:pt idx="30">
                  <c:v>2.92</c:v>
                </c:pt>
                <c:pt idx="31">
                  <c:v>2.92</c:v>
                </c:pt>
                <c:pt idx="32">
                  <c:v>2.92</c:v>
                </c:pt>
                <c:pt idx="33">
                  <c:v>2.92</c:v>
                </c:pt>
                <c:pt idx="34">
                  <c:v>2.92</c:v>
                </c:pt>
                <c:pt idx="35">
                  <c:v>2.92</c:v>
                </c:pt>
                <c:pt idx="36">
                  <c:v>2.92</c:v>
                </c:pt>
                <c:pt idx="37">
                  <c:v>2.92</c:v>
                </c:pt>
                <c:pt idx="38">
                  <c:v>2.92</c:v>
                </c:pt>
                <c:pt idx="39">
                  <c:v>2.92</c:v>
                </c:pt>
                <c:pt idx="40">
                  <c:v>2.92</c:v>
                </c:pt>
              </c:numCache>
            </c:numRef>
          </c:val>
        </c:ser>
        <c:ser>
          <c:idx val="7"/>
          <c:order val="6"/>
          <c:tx>
            <c:strRef>
              <c:f>'Fig 4.4.3'!$O$11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 4.4.3'!$P$4:$BD$4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4.4.3'!$P$11:$BD$11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1.7346931165493429</c:v>
                </c:pt>
                <c:pt idx="17">
                  <c:v>5.5695227555032023</c:v>
                </c:pt>
                <c:pt idx="18">
                  <c:v>7.6234048586840046</c:v>
                </c:pt>
                <c:pt idx="19">
                  <c:v>11.578149185667653</c:v>
                </c:pt>
                <c:pt idx="20">
                  <c:v>15.212927044779176</c:v>
                </c:pt>
                <c:pt idx="21">
                  <c:v>15.274808401402277</c:v>
                </c:pt>
                <c:pt idx="22">
                  <c:v>14.620274781839827</c:v>
                </c:pt>
                <c:pt idx="23">
                  <c:v>14.668319412967719</c:v>
                </c:pt>
                <c:pt idx="24">
                  <c:v>13.603940019467718</c:v>
                </c:pt>
                <c:pt idx="25">
                  <c:v>14.905917177636905</c:v>
                </c:pt>
                <c:pt idx="26">
                  <c:v>13.346359169636282</c:v>
                </c:pt>
                <c:pt idx="27">
                  <c:v>11.054591324416826</c:v>
                </c:pt>
                <c:pt idx="28">
                  <c:v>9.5964607537000095</c:v>
                </c:pt>
                <c:pt idx="29">
                  <c:v>9.8638137092599596</c:v>
                </c:pt>
                <c:pt idx="30">
                  <c:v>11.935238953581219</c:v>
                </c:pt>
                <c:pt idx="31">
                  <c:v>12.79467332532862</c:v>
                </c:pt>
                <c:pt idx="32">
                  <c:v>13.741131047867889</c:v>
                </c:pt>
                <c:pt idx="33">
                  <c:v>16.286342454401019</c:v>
                </c:pt>
                <c:pt idx="34">
                  <c:v>19.022584496753783</c:v>
                </c:pt>
                <c:pt idx="35">
                  <c:v>22.167132009944034</c:v>
                </c:pt>
                <c:pt idx="36">
                  <c:v>24.289937200159734</c:v>
                </c:pt>
                <c:pt idx="37">
                  <c:v>25.901144146636586</c:v>
                </c:pt>
                <c:pt idx="38">
                  <c:v>27.367351975201327</c:v>
                </c:pt>
                <c:pt idx="39">
                  <c:v>28.82950151347557</c:v>
                </c:pt>
                <c:pt idx="40">
                  <c:v>29.941442412351115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939136"/>
        <c:axId val="194949120"/>
      </c:areaChart>
      <c:lineChart>
        <c:grouping val="standard"/>
        <c:varyColors val="0"/>
        <c:ser>
          <c:idx val="8"/>
          <c:order val="7"/>
          <c:tx>
            <c:strRef>
              <c:f>'Fig 4.4.3'!$O$13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 4.4.3'!$P$4:$AY$4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 4.4.3'!$P$13:$BD$13</c:f>
              <c:numCache>
                <c:formatCode>0%</c:formatCode>
                <c:ptCount val="4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0.58776921374272739</c:v>
                </c:pt>
                <c:pt idx="17">
                  <c:v>0.54696950340602435</c:v>
                </c:pt>
                <c:pt idx="18">
                  <c:v>0.55805647897235777</c:v>
                </c:pt>
                <c:pt idx="19">
                  <c:v>0.6012235934542185</c:v>
                </c:pt>
                <c:pt idx="20">
                  <c:v>0.63884861314542096</c:v>
                </c:pt>
                <c:pt idx="21">
                  <c:v>0.64492879562369687</c:v>
                </c:pt>
                <c:pt idx="22">
                  <c:v>0.64120139628975326</c:v>
                </c:pt>
                <c:pt idx="23">
                  <c:v>0.64122255140144313</c:v>
                </c:pt>
                <c:pt idx="24">
                  <c:v>0.63063941736994933</c:v>
                </c:pt>
                <c:pt idx="25">
                  <c:v>0.64035332341546825</c:v>
                </c:pt>
                <c:pt idx="26">
                  <c:v>0.63027273708565923</c:v>
                </c:pt>
                <c:pt idx="27">
                  <c:v>0.61293578232222523</c:v>
                </c:pt>
                <c:pt idx="28">
                  <c:v>0.60244735768432378</c:v>
                </c:pt>
                <c:pt idx="29">
                  <c:v>0.60338571832832633</c:v>
                </c:pt>
                <c:pt idx="30">
                  <c:v>0.62054413223473603</c:v>
                </c:pt>
                <c:pt idx="31">
                  <c:v>0.62845886170344445</c:v>
                </c:pt>
                <c:pt idx="32">
                  <c:v>0.6456212027610112</c:v>
                </c:pt>
                <c:pt idx="33">
                  <c:v>0.66950151941694025</c:v>
                </c:pt>
                <c:pt idx="34">
                  <c:v>0.68298384994014449</c:v>
                </c:pt>
                <c:pt idx="35">
                  <c:v>0.69398067277796538</c:v>
                </c:pt>
                <c:pt idx="36">
                  <c:v>0.7037972786349278</c:v>
                </c:pt>
                <c:pt idx="37">
                  <c:v>0.71587028705994848</c:v>
                </c:pt>
                <c:pt idx="38">
                  <c:v>0.72599840152660378</c:v>
                </c:pt>
                <c:pt idx="39">
                  <c:v>0.73551483754378133</c:v>
                </c:pt>
                <c:pt idx="40">
                  <c:v>0.74268394217272971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53216"/>
        <c:axId val="194951040"/>
      </c:lineChart>
      <c:catAx>
        <c:axId val="1949391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494912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4949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94939136"/>
        <c:crosses val="autoZero"/>
        <c:crossBetween val="between"/>
      </c:valAx>
      <c:valAx>
        <c:axId val="194951040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4953216"/>
        <c:crosses val="max"/>
        <c:crossBetween val="between"/>
      </c:valAx>
      <c:catAx>
        <c:axId val="194953216"/>
        <c:scaling>
          <c:orientation val="minMax"/>
        </c:scaling>
        <c:delete val="1"/>
        <c:axPos val="b"/>
        <c:majorTickMark val="out"/>
        <c:minorTickMark val="none"/>
        <c:tickLblPos val="nextTo"/>
        <c:crossAx val="19495104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57431088116"/>
          <c:y val="5.029825817227145E-4"/>
          <c:w val="0.18188642568911881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 4.4.4'!$O$5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 4.4.4'!$P$4:$BD$4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4.4.4'!$P$5:$BD$5</c:f>
              <c:numCache>
                <c:formatCode>0</c:formatCode>
                <c:ptCount val="4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34.731647082134835</c:v>
                </c:pt>
                <c:pt idx="17">
                  <c:v>36.406097988952716</c:v>
                </c:pt>
                <c:pt idx="18">
                  <c:v>35.93833130250686</c:v>
                </c:pt>
                <c:pt idx="19">
                  <c:v>33.851156660860347</c:v>
                </c:pt>
                <c:pt idx="20">
                  <c:v>32.941825893944625</c:v>
                </c:pt>
                <c:pt idx="21">
                  <c:v>32.369206817285168</c:v>
                </c:pt>
                <c:pt idx="22">
                  <c:v>30.911979406962811</c:v>
                </c:pt>
                <c:pt idx="23">
                  <c:v>28.697806315875951</c:v>
                </c:pt>
                <c:pt idx="24">
                  <c:v>27.208199201290178</c:v>
                </c:pt>
                <c:pt idx="25">
                  <c:v>25.693716770135111</c:v>
                </c:pt>
                <c:pt idx="26">
                  <c:v>24.951112373234881</c:v>
                </c:pt>
                <c:pt idx="27">
                  <c:v>24.074165412452189</c:v>
                </c:pt>
                <c:pt idx="28">
                  <c:v>22.81658227076435</c:v>
                </c:pt>
                <c:pt idx="29">
                  <c:v>21.186214217328189</c:v>
                </c:pt>
                <c:pt idx="30">
                  <c:v>19.229057698859688</c:v>
                </c:pt>
                <c:pt idx="31">
                  <c:v>17.794057616309694</c:v>
                </c:pt>
                <c:pt idx="32">
                  <c:v>16.078546258333329</c:v>
                </c:pt>
                <c:pt idx="33">
                  <c:v>14.979087986111105</c:v>
                </c:pt>
                <c:pt idx="34">
                  <c:v>14.066981577777772</c:v>
                </c:pt>
                <c:pt idx="35">
                  <c:v>12.941671369444439</c:v>
                </c:pt>
                <c:pt idx="36">
                  <c:v>12.183291402777774</c:v>
                </c:pt>
                <c:pt idx="37">
                  <c:v>11.119339215277776</c:v>
                </c:pt>
                <c:pt idx="38">
                  <c:v>10.380268356944441</c:v>
                </c:pt>
                <c:pt idx="39">
                  <c:v>9.3475042027777757</c:v>
                </c:pt>
                <c:pt idx="40">
                  <c:v>8.8494103999999982</c:v>
                </c:pt>
              </c:numCache>
            </c:numRef>
          </c:val>
        </c:ser>
        <c:ser>
          <c:idx val="2"/>
          <c:order val="1"/>
          <c:tx>
            <c:strRef>
              <c:f>'Fig 4.4.4'!$O$6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 4.4.4'!$P$4:$BD$4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4.4.4'!$P$6:$BD$6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1.1356074331969488</c:v>
                </c:pt>
                <c:pt idx="22">
                  <c:v>2.2712556279725238</c:v>
                </c:pt>
                <c:pt idx="23">
                  <c:v>4.2543569279673221</c:v>
                </c:pt>
                <c:pt idx="24">
                  <c:v>8.5183738525094643</c:v>
                </c:pt>
                <c:pt idx="25">
                  <c:v>12.789618600006527</c:v>
                </c:pt>
                <c:pt idx="26">
                  <c:v>17.050962248345758</c:v>
                </c:pt>
                <c:pt idx="27">
                  <c:v>22.736830285684675</c:v>
                </c:pt>
                <c:pt idx="28">
                  <c:v>25.552497362599244</c:v>
                </c:pt>
                <c:pt idx="29">
                  <c:v>28.427479113968257</c:v>
                </c:pt>
                <c:pt idx="30">
                  <c:v>29.828480562400813</c:v>
                </c:pt>
                <c:pt idx="31">
                  <c:v>31.873951253293914</c:v>
                </c:pt>
                <c:pt idx="32">
                  <c:v>31.85503240868978</c:v>
                </c:pt>
                <c:pt idx="33">
                  <c:v>31.888803624333963</c:v>
                </c:pt>
                <c:pt idx="34">
                  <c:v>31.89108988096838</c:v>
                </c:pt>
                <c:pt idx="35">
                  <c:v>31.902218962771315</c:v>
                </c:pt>
                <c:pt idx="36">
                  <c:v>31.901471065612842</c:v>
                </c:pt>
                <c:pt idx="37">
                  <c:v>31.901471065612842</c:v>
                </c:pt>
                <c:pt idx="38">
                  <c:v>31.901471065612842</c:v>
                </c:pt>
                <c:pt idx="39">
                  <c:v>31.901471065612842</c:v>
                </c:pt>
                <c:pt idx="40">
                  <c:v>31.901471065612842</c:v>
                </c:pt>
              </c:numCache>
            </c:numRef>
          </c:val>
        </c:ser>
        <c:ser>
          <c:idx val="3"/>
          <c:order val="2"/>
          <c:tx>
            <c:strRef>
              <c:f>'Fig 4.4.4'!$O$7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 4.4.4'!$P$4:$BD$4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4.4.4'!$P$7:$BD$7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0.19383272901517354</c:v>
                </c:pt>
                <c:pt idx="17">
                  <c:v>0.2708061236873609</c:v>
                </c:pt>
                <c:pt idx="18">
                  <c:v>0.33617927468457642</c:v>
                </c:pt>
                <c:pt idx="19">
                  <c:v>0.40775758588274047</c:v>
                </c:pt>
                <c:pt idx="20">
                  <c:v>0.48951120262103121</c:v>
                </c:pt>
                <c:pt idx="21">
                  <c:v>0.56010602297193757</c:v>
                </c:pt>
                <c:pt idx="22">
                  <c:v>0.63540894321232311</c:v>
                </c:pt>
                <c:pt idx="23">
                  <c:v>0.71416887449144362</c:v>
                </c:pt>
                <c:pt idx="24">
                  <c:v>0.80958891598688187</c:v>
                </c:pt>
                <c:pt idx="25">
                  <c:v>0.9559525423093399</c:v>
                </c:pt>
                <c:pt idx="26">
                  <c:v>1.1080774687049535</c:v>
                </c:pt>
                <c:pt idx="27">
                  <c:v>1.305898987756628</c:v>
                </c:pt>
                <c:pt idx="28">
                  <c:v>1.4981472842210368</c:v>
                </c:pt>
                <c:pt idx="29">
                  <c:v>1.6336317625430699</c:v>
                </c:pt>
                <c:pt idx="30">
                  <c:v>1.7612947398262466</c:v>
                </c:pt>
                <c:pt idx="31">
                  <c:v>1.8707312958517861</c:v>
                </c:pt>
                <c:pt idx="32">
                  <c:v>1.9302622174375808</c:v>
                </c:pt>
                <c:pt idx="33">
                  <c:v>1.9898884482392334</c:v>
                </c:pt>
                <c:pt idx="34">
                  <c:v>2.0496109413489028</c:v>
                </c:pt>
                <c:pt idx="35">
                  <c:v>2.1094306593896679</c:v>
                </c:pt>
                <c:pt idx="36">
                  <c:v>2.1344306593896683</c:v>
                </c:pt>
                <c:pt idx="37">
                  <c:v>2.1594306593896682</c:v>
                </c:pt>
                <c:pt idx="38">
                  <c:v>2.1844306593896681</c:v>
                </c:pt>
                <c:pt idx="39">
                  <c:v>2.2094306593896684</c:v>
                </c:pt>
                <c:pt idx="40">
                  <c:v>2.2094306593896684</c:v>
                </c:pt>
              </c:numCache>
            </c:numRef>
          </c:val>
        </c:ser>
        <c:ser>
          <c:idx val="1"/>
          <c:order val="3"/>
          <c:tx>
            <c:strRef>
              <c:f>'Fig 4.4.4'!$O$8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 4.4.4'!$P$4:$BD$4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4.4.4'!$P$8:$BD$8</c:f>
              <c:numCache>
                <c:formatCode>0</c:formatCode>
                <c:ptCount val="4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29.84363254820224</c:v>
                </c:pt>
                <c:pt idx="17">
                  <c:v>25.988574437499999</c:v>
                </c:pt>
                <c:pt idx="18">
                  <c:v>25.516964312500001</c:v>
                </c:pt>
                <c:pt idx="19">
                  <c:v>26.043483812499996</c:v>
                </c:pt>
                <c:pt idx="20">
                  <c:v>25.8539560625</c:v>
                </c:pt>
                <c:pt idx="21">
                  <c:v>24.516333999999997</c:v>
                </c:pt>
                <c:pt idx="22">
                  <c:v>23.149930654999999</c:v>
                </c:pt>
                <c:pt idx="23">
                  <c:v>22.003927865199998</c:v>
                </c:pt>
                <c:pt idx="24">
                  <c:v>20.559945778091997</c:v>
                </c:pt>
                <c:pt idx="25">
                  <c:v>18.212047229939213</c:v>
                </c:pt>
                <c:pt idx="26">
                  <c:v>16.529698588709458</c:v>
                </c:pt>
                <c:pt idx="27">
                  <c:v>13.464836018364654</c:v>
                </c:pt>
                <c:pt idx="28">
                  <c:v>11.138635021186463</c:v>
                </c:pt>
                <c:pt idx="29">
                  <c:v>8.3991220673888467</c:v>
                </c:pt>
                <c:pt idx="30">
                  <c:v>7.5299460106170288</c:v>
                </c:pt>
                <c:pt idx="31">
                  <c:v>6.7564533605243478</c:v>
                </c:pt>
                <c:pt idx="32">
                  <c:v>6.0152589313767155</c:v>
                </c:pt>
                <c:pt idx="33">
                  <c:v>6.9168764149563113</c:v>
                </c:pt>
                <c:pt idx="34">
                  <c:v>7.8858334568071404</c:v>
                </c:pt>
                <c:pt idx="35">
                  <c:v>8.8619159890327186</c:v>
                </c:pt>
                <c:pt idx="36">
                  <c:v>10.407109312410103</c:v>
                </c:pt>
                <c:pt idx="37">
                  <c:v>10.0948960330378</c:v>
                </c:pt>
                <c:pt idx="38">
                  <c:v>9.7920491520466655</c:v>
                </c:pt>
                <c:pt idx="39">
                  <c:v>9.4982876774852656</c:v>
                </c:pt>
                <c:pt idx="40">
                  <c:v>9.2133390471607068</c:v>
                </c:pt>
              </c:numCache>
            </c:numRef>
          </c:val>
        </c:ser>
        <c:ser>
          <c:idx val="5"/>
          <c:order val="4"/>
          <c:tx>
            <c:strRef>
              <c:f>'Fig 4.4.4'!$O$9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 4.4.4'!$P$4:$BD$4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4.4.4'!$P$9:$BD$9</c:f>
              <c:numCache>
                <c:formatCode>0</c:formatCode>
                <c:ptCount val="4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3.9339441397752841</c:v>
                </c:pt>
                <c:pt idx="17">
                  <c:v>2.2601880126250058</c:v>
                </c:pt>
                <c:pt idx="18">
                  <c:v>1.4719286119937556</c:v>
                </c:pt>
                <c:pt idx="19">
                  <c:v>1.0515821813940678</c:v>
                </c:pt>
                <c:pt idx="20">
                  <c:v>0.99900307232436414</c:v>
                </c:pt>
                <c:pt idx="21">
                  <c:v>0.9490529187081459</c:v>
                </c:pt>
                <c:pt idx="22">
                  <c:v>0.90160027277273869</c:v>
                </c:pt>
                <c:pt idx="23">
                  <c:v>0.85652025913410157</c:v>
                </c:pt>
                <c:pt idx="24">
                  <c:v>0.81369424617739639</c:v>
                </c:pt>
                <c:pt idx="25">
                  <c:v>0.77300953386852667</c:v>
                </c:pt>
                <c:pt idx="26">
                  <c:v>0.73435905717510008</c:v>
                </c:pt>
                <c:pt idx="27">
                  <c:v>0.69764110431634518</c:v>
                </c:pt>
                <c:pt idx="28">
                  <c:v>0.66275904910052796</c:v>
                </c:pt>
                <c:pt idx="29">
                  <c:v>0.62962109664550159</c:v>
                </c:pt>
                <c:pt idx="30">
                  <c:v>0.59814004181322644</c:v>
                </c:pt>
                <c:pt idx="31">
                  <c:v>0.56823303972256511</c:v>
                </c:pt>
                <c:pt idx="32">
                  <c:v>0.53982138773643684</c:v>
                </c:pt>
                <c:pt idx="33">
                  <c:v>0.5128303183496149</c:v>
                </c:pt>
                <c:pt idx="34">
                  <c:v>0.48718880243213414</c:v>
                </c:pt>
                <c:pt idx="35">
                  <c:v>0.4628293623105274</c:v>
                </c:pt>
                <c:pt idx="36">
                  <c:v>0.43968789419500098</c:v>
                </c:pt>
                <c:pt idx="37">
                  <c:v>0.41770349948525098</c:v>
                </c:pt>
                <c:pt idx="38">
                  <c:v>0.39681832451098836</c:v>
                </c:pt>
                <c:pt idx="39">
                  <c:v>0.37697740828543891</c:v>
                </c:pt>
                <c:pt idx="40">
                  <c:v>0.35812853787116694</c:v>
                </c:pt>
              </c:numCache>
            </c:numRef>
          </c:val>
        </c:ser>
        <c:ser>
          <c:idx val="6"/>
          <c:order val="5"/>
          <c:tx>
            <c:strRef>
              <c:f>'Fig 4.4.4'!$O$10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 4.4.4'!$P$4:$BD$4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4.4.4'!$P$10:$BD$10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14.210014931011235</c:v>
                </c:pt>
                <c:pt idx="17">
                  <c:v>5.84</c:v>
                </c:pt>
                <c:pt idx="18">
                  <c:v>4.38</c:v>
                </c:pt>
                <c:pt idx="19">
                  <c:v>3.2850000000000001</c:v>
                </c:pt>
                <c:pt idx="20">
                  <c:v>2.92</c:v>
                </c:pt>
                <c:pt idx="21">
                  <c:v>2.92</c:v>
                </c:pt>
                <c:pt idx="22">
                  <c:v>2.92</c:v>
                </c:pt>
                <c:pt idx="23">
                  <c:v>2.92</c:v>
                </c:pt>
                <c:pt idx="24">
                  <c:v>2.92</c:v>
                </c:pt>
                <c:pt idx="25">
                  <c:v>2.92</c:v>
                </c:pt>
                <c:pt idx="26">
                  <c:v>2.92</c:v>
                </c:pt>
                <c:pt idx="27">
                  <c:v>2.92</c:v>
                </c:pt>
                <c:pt idx="28">
                  <c:v>2.92</c:v>
                </c:pt>
                <c:pt idx="29">
                  <c:v>2.92</c:v>
                </c:pt>
                <c:pt idx="30">
                  <c:v>2.92</c:v>
                </c:pt>
                <c:pt idx="31">
                  <c:v>2.92</c:v>
                </c:pt>
                <c:pt idx="32">
                  <c:v>2.92</c:v>
                </c:pt>
                <c:pt idx="33">
                  <c:v>2.92</c:v>
                </c:pt>
                <c:pt idx="34">
                  <c:v>2.92</c:v>
                </c:pt>
                <c:pt idx="35">
                  <c:v>2.92</c:v>
                </c:pt>
                <c:pt idx="36">
                  <c:v>2.92</c:v>
                </c:pt>
                <c:pt idx="37">
                  <c:v>2.92</c:v>
                </c:pt>
                <c:pt idx="38">
                  <c:v>2.92</c:v>
                </c:pt>
                <c:pt idx="39">
                  <c:v>2.92</c:v>
                </c:pt>
                <c:pt idx="40">
                  <c:v>2.92</c:v>
                </c:pt>
              </c:numCache>
            </c:numRef>
          </c:val>
        </c:ser>
        <c:ser>
          <c:idx val="7"/>
          <c:order val="6"/>
          <c:tx>
            <c:strRef>
              <c:f>'Fig 4.4.4'!$O$11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 4.4.4'!$P$4:$BD$4</c:f>
              <c:strCache>
                <c:ptCount val="4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</c:strCache>
            </c:strRef>
          </c:cat>
          <c:val>
            <c:numRef>
              <c:f>'Fig 4.4.4'!$P$11:$BD$11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2.6595093589231067</c:v>
                </c:pt>
                <c:pt idx="17">
                  <c:v>11.645896722400584</c:v>
                </c:pt>
                <c:pt idx="18">
                  <c:v>13.136482268118124</c:v>
                </c:pt>
                <c:pt idx="19">
                  <c:v>13.399901924671839</c:v>
                </c:pt>
                <c:pt idx="20">
                  <c:v>11.509118889246654</c:v>
                </c:pt>
                <c:pt idx="21">
                  <c:v>8.9626522764284697</c:v>
                </c:pt>
                <c:pt idx="22">
                  <c:v>9.3419089126844952</c:v>
                </c:pt>
                <c:pt idx="23">
                  <c:v>11.101798063994451</c:v>
                </c:pt>
                <c:pt idx="24">
                  <c:v>10.548028181705646</c:v>
                </c:pt>
                <c:pt idx="25">
                  <c:v>9.295110515929295</c:v>
                </c:pt>
                <c:pt idx="26">
                  <c:v>5.4478073589910485</c:v>
                </c:pt>
                <c:pt idx="27">
                  <c:v>3.1595902840300893</c:v>
                </c:pt>
                <c:pt idx="28">
                  <c:v>3.689529790878193</c:v>
                </c:pt>
                <c:pt idx="29">
                  <c:v>4.5189523808837064</c:v>
                </c:pt>
                <c:pt idx="30">
                  <c:v>5.616890882360309</c:v>
                </c:pt>
                <c:pt idx="31">
                  <c:v>5.7684790481052</c:v>
                </c:pt>
                <c:pt idx="32">
                  <c:v>7.2051742104976606</c:v>
                </c:pt>
                <c:pt idx="33">
                  <c:v>7.2711518760508254</c:v>
                </c:pt>
                <c:pt idx="34">
                  <c:v>7.4150961854614605</c:v>
                </c:pt>
                <c:pt idx="35">
                  <c:v>6.6388868432420702</c:v>
                </c:pt>
                <c:pt idx="36">
                  <c:v>5.0560808791536749</c:v>
                </c:pt>
                <c:pt idx="37">
                  <c:v>6.1352731866115544</c:v>
                </c:pt>
                <c:pt idx="38">
                  <c:v>6.4704588058535828</c:v>
                </c:pt>
                <c:pt idx="39">
                  <c:v>7.3773378680399668</c:v>
                </c:pt>
                <c:pt idx="40">
                  <c:v>7.8728992029768099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76128"/>
        <c:axId val="192586112"/>
      </c:areaChart>
      <c:lineChart>
        <c:grouping val="standard"/>
        <c:varyColors val="0"/>
        <c:ser>
          <c:idx val="8"/>
          <c:order val="7"/>
          <c:tx>
            <c:strRef>
              <c:f>'Fig 4.4.4'!$O$13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 4.4.4'!$P$4:$AY$4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 4.4.4'!$P$13:$BD$13</c:f>
              <c:numCache>
                <c:formatCode>0%</c:formatCode>
                <c:ptCount val="4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0.59186132416361259</c:v>
                </c:pt>
                <c:pt idx="17">
                  <c:v>0.55495439413364422</c:v>
                </c:pt>
                <c:pt idx="18">
                  <c:v>0.55094625064756686</c:v>
                </c:pt>
                <c:pt idx="19">
                  <c:v>0.56100198649472233</c:v>
                </c:pt>
                <c:pt idx="20">
                  <c:v>0.55253903140974803</c:v>
                </c:pt>
                <c:pt idx="21">
                  <c:v>0.52298685663017896</c:v>
                </c:pt>
                <c:pt idx="22">
                  <c:v>0.51778640906180906</c:v>
                </c:pt>
                <c:pt idx="23">
                  <c:v>0.52279219615181172</c:v>
                </c:pt>
                <c:pt idx="24">
                  <c:v>0.48813011155117103</c:v>
                </c:pt>
                <c:pt idx="25">
                  <c:v>0.44168187870151421</c:v>
                </c:pt>
                <c:pt idx="26">
                  <c:v>0.3728704231851796</c:v>
                </c:pt>
                <c:pt idx="27">
                  <c:v>0.29611431752415351</c:v>
                </c:pt>
                <c:pt idx="28">
                  <c:v>0.26964590650418152</c:v>
                </c:pt>
                <c:pt idx="29">
                  <c:v>0.24319117663374906</c:v>
                </c:pt>
                <c:pt idx="30">
                  <c:v>0.24694777829861</c:v>
                </c:pt>
                <c:pt idx="31">
                  <c:v>0.2370497960471902</c:v>
                </c:pt>
                <c:pt idx="32">
                  <c:v>0.25066468220535137</c:v>
                </c:pt>
                <c:pt idx="33">
                  <c:v>0.26506046096018815</c:v>
                </c:pt>
                <c:pt idx="34">
                  <c:v>0.28041510718311452</c:v>
                </c:pt>
                <c:pt idx="35">
                  <c:v>0.28682421164268196</c:v>
                </c:pt>
                <c:pt idx="36">
                  <c:v>0.28939542875197738</c:v>
                </c:pt>
                <c:pt idx="37">
                  <c:v>0.30221533282134905</c:v>
                </c:pt>
                <c:pt idx="38">
                  <c:v>0.3057096500747441</c:v>
                </c:pt>
                <c:pt idx="39">
                  <c:v>0.31702472282577293</c:v>
                </c:pt>
                <c:pt idx="40">
                  <c:v>0.32158657789616457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98400"/>
        <c:axId val="192588032"/>
      </c:lineChart>
      <c:catAx>
        <c:axId val="1925761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25861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2586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92576128"/>
        <c:crosses val="autoZero"/>
        <c:crossBetween val="between"/>
      </c:valAx>
      <c:valAx>
        <c:axId val="192588032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2598400"/>
        <c:crosses val="max"/>
        <c:crossBetween val="between"/>
      </c:valAx>
      <c:catAx>
        <c:axId val="192598400"/>
        <c:scaling>
          <c:orientation val="minMax"/>
        </c:scaling>
        <c:delete val="1"/>
        <c:axPos val="b"/>
        <c:majorTickMark val="out"/>
        <c:minorTickMark val="none"/>
        <c:tickLblPos val="nextTo"/>
        <c:crossAx val="19258803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57431088116"/>
          <c:y val="5.029825817227145E-4"/>
          <c:w val="0.18188642568911881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96299177556076E-2"/>
          <c:y val="3.6802910999761393E-2"/>
          <c:w val="0.72553879363210438"/>
          <c:h val="0.873509186351706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4.4.7'!$O$4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'Fig 4.4.7'!$P$3:$X$3</c:f>
              <c:strCache>
                <c:ptCount val="9"/>
                <c:pt idx="0">
                  <c:v>Current</c:v>
                </c:pt>
                <c:pt idx="2">
                  <c:v>GG 2040</c:v>
                </c:pt>
                <c:pt idx="4">
                  <c:v>SP 2040</c:v>
                </c:pt>
                <c:pt idx="6">
                  <c:v>NP 2040</c:v>
                </c:pt>
                <c:pt idx="8">
                  <c:v>CP 2040</c:v>
                </c:pt>
              </c:strCache>
            </c:strRef>
          </c:cat>
          <c:val>
            <c:numRef>
              <c:f>'Fig 4.4.7'!$P$4:$X$4</c:f>
              <c:numCache>
                <c:formatCode>General</c:formatCode>
                <c:ptCount val="9"/>
                <c:pt idx="0" formatCode="0">
                  <c:v>112.36636588765271</c:v>
                </c:pt>
                <c:pt idx="2" formatCode="0">
                  <c:v>7.9848864108333295</c:v>
                </c:pt>
                <c:pt idx="4" formatCode="0">
                  <c:v>5.0625333499999989</c:v>
                </c:pt>
                <c:pt idx="6" formatCode="0">
                  <c:v>9.2110208733333305</c:v>
                </c:pt>
                <c:pt idx="8" formatCode="0">
                  <c:v>29.585222599999994</c:v>
                </c:pt>
              </c:numCache>
            </c:numRef>
          </c:val>
        </c:ser>
        <c:ser>
          <c:idx val="2"/>
          <c:order val="1"/>
          <c:tx>
            <c:strRef>
              <c:f>'Fig 4.4.7'!$O$5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'Fig 4.4.7'!$P$3:$X$3</c:f>
              <c:strCache>
                <c:ptCount val="9"/>
                <c:pt idx="0">
                  <c:v>Current</c:v>
                </c:pt>
                <c:pt idx="2">
                  <c:v>GG 2040</c:v>
                </c:pt>
                <c:pt idx="4">
                  <c:v>SP 2040</c:v>
                </c:pt>
                <c:pt idx="6">
                  <c:v>NP 2040</c:v>
                </c:pt>
                <c:pt idx="8">
                  <c:v>CP 2040</c:v>
                </c:pt>
              </c:strCache>
            </c:strRef>
          </c:cat>
          <c:val>
            <c:numRef>
              <c:f>'Fig 4.4.7'!$P$5:$X$5</c:f>
              <c:numCache>
                <c:formatCode>General</c:formatCode>
                <c:ptCount val="9"/>
                <c:pt idx="0" formatCode="0">
                  <c:v>0</c:v>
                </c:pt>
                <c:pt idx="2" formatCode="0">
                  <c:v>0</c:v>
                </c:pt>
                <c:pt idx="4" formatCode="0">
                  <c:v>0</c:v>
                </c:pt>
                <c:pt idx="6" formatCode="0">
                  <c:v>52.440774354432065</c:v>
                </c:pt>
                <c:pt idx="8" formatCode="0">
                  <c:v>104.88154870886413</c:v>
                </c:pt>
              </c:numCache>
            </c:numRef>
          </c:val>
        </c:ser>
        <c:ser>
          <c:idx val="3"/>
          <c:order val="2"/>
          <c:tx>
            <c:strRef>
              <c:f>'Fig 4.4.7'!$O$6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'Fig 4.4.7'!$P$3:$X$3</c:f>
              <c:strCache>
                <c:ptCount val="9"/>
                <c:pt idx="0">
                  <c:v>Current</c:v>
                </c:pt>
                <c:pt idx="2">
                  <c:v>GG 2040</c:v>
                </c:pt>
                <c:pt idx="4">
                  <c:v>SP 2040</c:v>
                </c:pt>
                <c:pt idx="6">
                  <c:v>NP 2040</c:v>
                </c:pt>
                <c:pt idx="8">
                  <c:v>CP 2040</c:v>
                </c:pt>
              </c:strCache>
            </c:strRef>
          </c:cat>
          <c:val>
            <c:numRef>
              <c:f>'Fig 4.4.7'!$P$6:$X$6</c:f>
              <c:numCache>
                <c:formatCode>General</c:formatCode>
                <c:ptCount val="9"/>
                <c:pt idx="0" formatCode="0">
                  <c:v>0.81102107643421117</c:v>
                </c:pt>
                <c:pt idx="2" formatCode="0">
                  <c:v>13.754245624881193</c:v>
                </c:pt>
                <c:pt idx="4" formatCode="0">
                  <c:v>7.2638816199112384</c:v>
                </c:pt>
                <c:pt idx="6" formatCode="0">
                  <c:v>0.77351761494128357</c:v>
                </c:pt>
                <c:pt idx="8" formatCode="0">
                  <c:v>7.2638816199112384</c:v>
                </c:pt>
              </c:numCache>
            </c:numRef>
          </c:val>
        </c:ser>
        <c:ser>
          <c:idx val="1"/>
          <c:order val="3"/>
          <c:tx>
            <c:strRef>
              <c:f>'Fig 4.4.7'!$O$7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'Fig 4.4.7'!$P$3:$X$3</c:f>
              <c:strCache>
                <c:ptCount val="9"/>
                <c:pt idx="0">
                  <c:v>Current</c:v>
                </c:pt>
                <c:pt idx="2">
                  <c:v>GG 2040</c:v>
                </c:pt>
                <c:pt idx="4">
                  <c:v>SP 2040</c:v>
                </c:pt>
                <c:pt idx="6">
                  <c:v>NP 2040</c:v>
                </c:pt>
                <c:pt idx="8">
                  <c:v>CP 2040</c:v>
                </c:pt>
              </c:strCache>
            </c:strRef>
          </c:cat>
          <c:val>
            <c:numRef>
              <c:f>'Fig 4.4.7'!$P$7:$X$7</c:f>
              <c:numCache>
                <c:formatCode>General</c:formatCode>
                <c:ptCount val="9"/>
                <c:pt idx="0" formatCode="0">
                  <c:v>134</c:v>
                </c:pt>
                <c:pt idx="2" formatCode="0">
                  <c:v>134</c:v>
                </c:pt>
                <c:pt idx="4" formatCode="0">
                  <c:v>134</c:v>
                </c:pt>
                <c:pt idx="6" formatCode="0">
                  <c:v>134</c:v>
                </c:pt>
                <c:pt idx="8" formatCode="0">
                  <c:v>134</c:v>
                </c:pt>
              </c:numCache>
            </c:numRef>
          </c:val>
        </c:ser>
        <c:ser>
          <c:idx val="5"/>
          <c:order val="4"/>
          <c:tx>
            <c:strRef>
              <c:f>'Fig 4.4.7'!$O$8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strRef>
              <c:f>'Fig 4.4.7'!$P$3:$X$3</c:f>
              <c:strCache>
                <c:ptCount val="9"/>
                <c:pt idx="0">
                  <c:v>Current</c:v>
                </c:pt>
                <c:pt idx="2">
                  <c:v>GG 2040</c:v>
                </c:pt>
                <c:pt idx="4">
                  <c:v>SP 2040</c:v>
                </c:pt>
                <c:pt idx="6">
                  <c:v>NP 2040</c:v>
                </c:pt>
                <c:pt idx="8">
                  <c:v>CP 2040</c:v>
                </c:pt>
              </c:strCache>
            </c:strRef>
          </c:cat>
          <c:val>
            <c:numRef>
              <c:f>'Fig 4.4.7'!$P$8:$X$8</c:f>
              <c:numCache>
                <c:formatCode>General</c:formatCode>
                <c:ptCount val="9"/>
                <c:pt idx="0" formatCode="0">
                  <c:v>121.95205479452056</c:v>
                </c:pt>
                <c:pt idx="2" formatCode="0">
                  <c:v>121.95205479452056</c:v>
                </c:pt>
                <c:pt idx="4" formatCode="0">
                  <c:v>121.95205479452056</c:v>
                </c:pt>
                <c:pt idx="6" formatCode="0">
                  <c:v>121.95205479452056</c:v>
                </c:pt>
                <c:pt idx="8" formatCode="0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'Fig 4.4.7'!$O$9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'Fig 4.4.7'!$P$3:$X$3</c:f>
              <c:strCache>
                <c:ptCount val="9"/>
                <c:pt idx="0">
                  <c:v>Current</c:v>
                </c:pt>
                <c:pt idx="2">
                  <c:v>GG 2040</c:v>
                </c:pt>
                <c:pt idx="4">
                  <c:v>SP 2040</c:v>
                </c:pt>
                <c:pt idx="6">
                  <c:v>NP 2040</c:v>
                </c:pt>
                <c:pt idx="8">
                  <c:v>CP 2040</c:v>
                </c:pt>
              </c:strCache>
            </c:strRef>
          </c:cat>
          <c:val>
            <c:numRef>
              <c:f>'Fig 4.4.7'!$P$9:$X$9</c:f>
              <c:numCache>
                <c:formatCode>General</c:formatCode>
                <c:ptCount val="9"/>
                <c:pt idx="0" formatCode="0">
                  <c:v>146.58000000000001</c:v>
                </c:pt>
                <c:pt idx="2" formatCode="0">
                  <c:v>146.58000000000001</c:v>
                </c:pt>
                <c:pt idx="4" formatCode="0">
                  <c:v>146.58000000000001</c:v>
                </c:pt>
                <c:pt idx="6" formatCode="0">
                  <c:v>146.58000000000001</c:v>
                </c:pt>
                <c:pt idx="8" formatCode="0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'Fig 4.4.7'!$O$10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 4.4.7'!$P$3:$X$3</c:f>
              <c:strCache>
                <c:ptCount val="9"/>
                <c:pt idx="0">
                  <c:v>Current</c:v>
                </c:pt>
                <c:pt idx="2">
                  <c:v>GG 2040</c:v>
                </c:pt>
                <c:pt idx="4">
                  <c:v>SP 2040</c:v>
                </c:pt>
                <c:pt idx="6">
                  <c:v>NP 2040</c:v>
                </c:pt>
                <c:pt idx="8">
                  <c:v>CP 2040</c:v>
                </c:pt>
              </c:strCache>
            </c:strRef>
          </c:cat>
          <c:val>
            <c:numRef>
              <c:f>'Fig 4.4.7'!$P$10:$X$10</c:f>
              <c:numCache>
                <c:formatCode>General</c:formatCode>
                <c:ptCount val="9"/>
                <c:pt idx="0" formatCode="0">
                  <c:v>159.33636363636364</c:v>
                </c:pt>
                <c:pt idx="2" formatCode="0">
                  <c:v>173.31818181818181</c:v>
                </c:pt>
                <c:pt idx="4" formatCode="0">
                  <c:v>173.31818181818181</c:v>
                </c:pt>
                <c:pt idx="6" formatCode="0">
                  <c:v>173.31818181818181</c:v>
                </c:pt>
                <c:pt idx="8" formatCode="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2658048"/>
        <c:axId val="192672512"/>
      </c:barChart>
      <c:lineChart>
        <c:grouping val="standard"/>
        <c:varyColors val="0"/>
        <c:ser>
          <c:idx val="4"/>
          <c:order val="7"/>
          <c:tx>
            <c:strRef>
              <c:f>'Fig 4.4.7'!$O$12</c:f>
              <c:strCache>
                <c:ptCount val="1"/>
                <c:pt idx="0">
                  <c:v>Peak demand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30"/>
            <c:spPr>
              <a:solidFill>
                <a:schemeClr val="tx1"/>
              </a:solidFill>
              <a:ln w="38100" cmpd="sng">
                <a:noFill/>
              </a:ln>
            </c:spPr>
          </c:marker>
          <c:cat>
            <c:strRef>
              <c:f>'Fig 4.4.7'!$P$3:$X$3</c:f>
              <c:strCache>
                <c:ptCount val="9"/>
                <c:pt idx="0">
                  <c:v>Current</c:v>
                </c:pt>
                <c:pt idx="2">
                  <c:v>GG 2040</c:v>
                </c:pt>
                <c:pt idx="4">
                  <c:v>SP 2040</c:v>
                </c:pt>
                <c:pt idx="6">
                  <c:v>NP 2040</c:v>
                </c:pt>
                <c:pt idx="8">
                  <c:v>CP 2040</c:v>
                </c:pt>
              </c:strCache>
            </c:strRef>
          </c:cat>
          <c:val>
            <c:numRef>
              <c:f>'Fig 4.4.7'!$P$12:$X$12</c:f>
              <c:numCache>
                <c:formatCode>0</c:formatCode>
                <c:ptCount val="9"/>
                <c:pt idx="2">
                  <c:v>313.08139532463633</c:v>
                </c:pt>
                <c:pt idx="4">
                  <c:v>403.20996422009097</c:v>
                </c:pt>
                <c:pt idx="6">
                  <c:v>499.26430484618174</c:v>
                </c:pt>
                <c:pt idx="8">
                  <c:v>433.89473313636358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58048"/>
        <c:axId val="192672512"/>
      </c:lineChart>
      <c:catAx>
        <c:axId val="192658048"/>
        <c:scaling>
          <c:orientation val="minMax"/>
        </c:scaling>
        <c:delete val="0"/>
        <c:axPos val="b"/>
        <c:majorTickMark val="out"/>
        <c:minorTickMark val="none"/>
        <c:tickLblPos val="nextTo"/>
        <c:crossAx val="192672512"/>
        <c:crosses val="autoZero"/>
        <c:auto val="1"/>
        <c:lblAlgn val="ctr"/>
        <c:lblOffset val="100"/>
        <c:noMultiLvlLbl val="0"/>
      </c:catAx>
      <c:valAx>
        <c:axId val="192672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mcm/day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92658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233940454412898E-2"/>
          <c:y val="3.2659225289146547E-2"/>
          <c:w val="0.72394787772740532"/>
          <c:h val="0.83425502581408095"/>
        </c:manualLayout>
      </c:layout>
      <c:lineChart>
        <c:grouping val="standard"/>
        <c:varyColors val="0"/>
        <c:ser>
          <c:idx val="0"/>
          <c:order val="0"/>
          <c:tx>
            <c:strRef>
              <c:f>'Fig 4.4.8'!$O$4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numRef>
              <c:f>'Fig 4.4.8'!$P$3:$AN$3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4.4.8'!$P$4:$AN$4</c:f>
              <c:numCache>
                <c:formatCode>0</c:formatCode>
                <c:ptCount val="25"/>
                <c:pt idx="0">
                  <c:v>120.27771535860745</c:v>
                </c:pt>
                <c:pt idx="1">
                  <c:v>97.271159707095705</c:v>
                </c:pt>
                <c:pt idx="2">
                  <c:v>116.50533875655043</c:v>
                </c:pt>
                <c:pt idx="3">
                  <c:v>114.79503362486037</c:v>
                </c:pt>
                <c:pt idx="4">
                  <c:v>108.96756028012703</c:v>
                </c:pt>
                <c:pt idx="5">
                  <c:v>116.69401194693808</c:v>
                </c:pt>
                <c:pt idx="6">
                  <c:v>120.79226605388948</c:v>
                </c:pt>
                <c:pt idx="7">
                  <c:v>119.09624050057982</c:v>
                </c:pt>
                <c:pt idx="8">
                  <c:v>115.9965597373502</c:v>
                </c:pt>
                <c:pt idx="9">
                  <c:v>98.089678036974419</c:v>
                </c:pt>
                <c:pt idx="10">
                  <c:v>95.158528666176835</c:v>
                </c:pt>
                <c:pt idx="11">
                  <c:v>99.325924323475306</c:v>
                </c:pt>
                <c:pt idx="12">
                  <c:v>99.428440270485112</c:v>
                </c:pt>
                <c:pt idx="13">
                  <c:v>112.01098927121552</c:v>
                </c:pt>
                <c:pt idx="14">
                  <c:v>113.13394804478298</c:v>
                </c:pt>
                <c:pt idx="15">
                  <c:v>109.05577797405152</c:v>
                </c:pt>
                <c:pt idx="16">
                  <c:v>114.25979007168314</c:v>
                </c:pt>
                <c:pt idx="17">
                  <c:v>117.22773295609977</c:v>
                </c:pt>
                <c:pt idx="18">
                  <c:v>125.29975258745174</c:v>
                </c:pt>
                <c:pt idx="19">
                  <c:v>130.68291977586233</c:v>
                </c:pt>
                <c:pt idx="20">
                  <c:v>127.83484439448534</c:v>
                </c:pt>
                <c:pt idx="21">
                  <c:v>118.22207985912934</c:v>
                </c:pt>
                <c:pt idx="22">
                  <c:v>118.49234562936408</c:v>
                </c:pt>
                <c:pt idx="23">
                  <c:v>112.66390982055316</c:v>
                </c:pt>
                <c:pt idx="24">
                  <c:v>116.81800224841686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 4.4.8'!$O$5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 4.4.8'!$P$3:$AN$3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4.4.8'!$P$5:$AN$5</c:f>
              <c:numCache>
                <c:formatCode>0</c:formatCode>
                <c:ptCount val="25"/>
                <c:pt idx="0">
                  <c:v>116.7761085784374</c:v>
                </c:pt>
                <c:pt idx="1">
                  <c:v>91.48476634251756</c:v>
                </c:pt>
                <c:pt idx="2">
                  <c:v>103.54626815664534</c:v>
                </c:pt>
                <c:pt idx="3">
                  <c:v>89.18294460378138</c:v>
                </c:pt>
                <c:pt idx="4">
                  <c:v>83.92594846981433</c:v>
                </c:pt>
                <c:pt idx="5">
                  <c:v>81.023336579929719</c:v>
                </c:pt>
                <c:pt idx="6">
                  <c:v>70.93974359724433</c:v>
                </c:pt>
                <c:pt idx="7">
                  <c:v>68.895187196691779</c:v>
                </c:pt>
                <c:pt idx="8">
                  <c:v>80.693196096353745</c:v>
                </c:pt>
                <c:pt idx="9">
                  <c:v>72.695352768977784</c:v>
                </c:pt>
                <c:pt idx="10">
                  <c:v>74.967853194794372</c:v>
                </c:pt>
                <c:pt idx="11">
                  <c:v>66.084695001850889</c:v>
                </c:pt>
                <c:pt idx="12">
                  <c:v>75.512140989890042</c:v>
                </c:pt>
                <c:pt idx="13">
                  <c:v>70.820300144288979</c:v>
                </c:pt>
                <c:pt idx="14">
                  <c:v>81.141338620131648</c:v>
                </c:pt>
                <c:pt idx="15">
                  <c:v>76.159426771291635</c:v>
                </c:pt>
                <c:pt idx="16">
                  <c:v>87.690633631887238</c:v>
                </c:pt>
                <c:pt idx="17">
                  <c:v>88.46272818805511</c:v>
                </c:pt>
                <c:pt idx="18">
                  <c:v>87.293892885805917</c:v>
                </c:pt>
                <c:pt idx="19">
                  <c:v>86.261723417925282</c:v>
                </c:pt>
                <c:pt idx="20">
                  <c:v>88.133723781056915</c:v>
                </c:pt>
                <c:pt idx="21">
                  <c:v>82.291306490060606</c:v>
                </c:pt>
                <c:pt idx="22">
                  <c:v>81.024554642700764</c:v>
                </c:pt>
                <c:pt idx="23">
                  <c:v>80.722619864431863</c:v>
                </c:pt>
                <c:pt idx="24">
                  <c:v>82.494312128068145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 4.4.8'!$O$6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 4.4.8'!$P$3:$AN$3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4.4.8'!$P$6:$AN$6</c:f>
              <c:numCache>
                <c:formatCode>0</c:formatCode>
                <c:ptCount val="25"/>
                <c:pt idx="0">
                  <c:v>116.11864147099459</c:v>
                </c:pt>
                <c:pt idx="1">
                  <c:v>91.449788793786752</c:v>
                </c:pt>
                <c:pt idx="2">
                  <c:v>95.410752543832075</c:v>
                </c:pt>
                <c:pt idx="3">
                  <c:v>89.489958779861524</c:v>
                </c:pt>
                <c:pt idx="4">
                  <c:v>85.090453857873172</c:v>
                </c:pt>
                <c:pt idx="5">
                  <c:v>73.346809321420608</c:v>
                </c:pt>
                <c:pt idx="6">
                  <c:v>67.455537588168283</c:v>
                </c:pt>
                <c:pt idx="7">
                  <c:v>72.673134180749344</c:v>
                </c:pt>
                <c:pt idx="8">
                  <c:v>77.777716492925549</c:v>
                </c:pt>
                <c:pt idx="9">
                  <c:v>72.462621187557261</c:v>
                </c:pt>
                <c:pt idx="10">
                  <c:v>58.843906200114873</c:v>
                </c:pt>
                <c:pt idx="11">
                  <c:v>66.766262732080065</c:v>
                </c:pt>
                <c:pt idx="12">
                  <c:v>72.619185803354981</c:v>
                </c:pt>
                <c:pt idx="13">
                  <c:v>74.993400884250775</c:v>
                </c:pt>
                <c:pt idx="14">
                  <c:v>69.608547538129017</c:v>
                </c:pt>
                <c:pt idx="15">
                  <c:v>59.417898657965964</c:v>
                </c:pt>
                <c:pt idx="16">
                  <c:v>54.205003574962291</c:v>
                </c:pt>
                <c:pt idx="17">
                  <c:v>49.347613647049059</c:v>
                </c:pt>
                <c:pt idx="18">
                  <c:v>44.015428828711208</c:v>
                </c:pt>
                <c:pt idx="19">
                  <c:v>55.055281358001707</c:v>
                </c:pt>
                <c:pt idx="20">
                  <c:v>52.359561706333409</c:v>
                </c:pt>
                <c:pt idx="21">
                  <c:v>42.216407179742475</c:v>
                </c:pt>
                <c:pt idx="22">
                  <c:v>36.079935005651521</c:v>
                </c:pt>
                <c:pt idx="23">
                  <c:v>32.995497339060705</c:v>
                </c:pt>
                <c:pt idx="24">
                  <c:v>30.911369046318271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4.4.8'!$O$7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 4.4.8'!$P$3:$AN$3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4.4.8'!$P$7:$AN$7</c:f>
              <c:numCache>
                <c:formatCode>0</c:formatCode>
                <c:ptCount val="25"/>
                <c:pt idx="0">
                  <c:v>112.95026078752835</c:v>
                </c:pt>
                <c:pt idx="1">
                  <c:v>86.995987424371265</c:v>
                </c:pt>
                <c:pt idx="2">
                  <c:v>99.540778229452769</c:v>
                </c:pt>
                <c:pt idx="3">
                  <c:v>89.625404741327372</c:v>
                </c:pt>
                <c:pt idx="4">
                  <c:v>93.468915924571093</c:v>
                </c:pt>
                <c:pt idx="5">
                  <c:v>98.148731589331305</c:v>
                </c:pt>
                <c:pt idx="6">
                  <c:v>103.17803382737867</c:v>
                </c:pt>
                <c:pt idx="7">
                  <c:v>114.58048000565947</c:v>
                </c:pt>
                <c:pt idx="8">
                  <c:v>112.82008774543999</c:v>
                </c:pt>
                <c:pt idx="9">
                  <c:v>116.86139182409153</c:v>
                </c:pt>
                <c:pt idx="10">
                  <c:v>137.35774720971222</c:v>
                </c:pt>
                <c:pt idx="11">
                  <c:v>157.18385363922641</c:v>
                </c:pt>
                <c:pt idx="12">
                  <c:v>168.27181004288934</c:v>
                </c:pt>
                <c:pt idx="13">
                  <c:v>179.98385550281171</c:v>
                </c:pt>
                <c:pt idx="14">
                  <c:v>180.36015101394281</c:v>
                </c:pt>
                <c:pt idx="15">
                  <c:v>187.66701655327756</c:v>
                </c:pt>
                <c:pt idx="16">
                  <c:v>187.24623764258223</c:v>
                </c:pt>
                <c:pt idx="17">
                  <c:v>191.62675194112899</c:v>
                </c:pt>
                <c:pt idx="18">
                  <c:v>190.42293934203116</c:v>
                </c:pt>
                <c:pt idx="19">
                  <c:v>194.0179646248298</c:v>
                </c:pt>
                <c:pt idx="20">
                  <c:v>199.96900747476946</c:v>
                </c:pt>
                <c:pt idx="21">
                  <c:v>195.15567103740966</c:v>
                </c:pt>
                <c:pt idx="22">
                  <c:v>191.79217962732241</c:v>
                </c:pt>
                <c:pt idx="23">
                  <c:v>197.0471628172354</c:v>
                </c:pt>
                <c:pt idx="24">
                  <c:v>197.49706549602325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96160"/>
        <c:axId val="194397696"/>
      </c:lineChart>
      <c:catAx>
        <c:axId val="19439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94397696"/>
        <c:crosses val="autoZero"/>
        <c:auto val="1"/>
        <c:lblAlgn val="ctr"/>
        <c:lblOffset val="100"/>
        <c:tickLblSkip val="5"/>
        <c:noMultiLvlLbl val="0"/>
      </c:catAx>
      <c:valAx>
        <c:axId val="1943976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4396160"/>
        <c:crosses val="autoZero"/>
        <c:crossBetween val="between"/>
        <c:majorUnit val="50"/>
      </c:valAx>
    </c:plotArea>
    <c:legend>
      <c:legendPos val="b"/>
      <c:layout>
        <c:manualLayout>
          <c:xMode val="edge"/>
          <c:yMode val="edge"/>
          <c:x val="0.81853270235160003"/>
          <c:y val="0.22874803149606299"/>
          <c:w val="0.18111641347861823"/>
          <c:h val="0.49839155332856122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'GS1'!$L$6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'GS1'!$M$5:$AK$5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'GS1'!$M$6:$AK$6</c:f>
              <c:numCache>
                <c:formatCode>0</c:formatCode>
                <c:ptCount val="25"/>
                <c:pt idx="0">
                  <c:v>112.36636588765271</c:v>
                </c:pt>
                <c:pt idx="1">
                  <c:v>116.82471226452236</c:v>
                </c:pt>
                <c:pt idx="2">
                  <c:v>113.71479670838066</c:v>
                </c:pt>
                <c:pt idx="3">
                  <c:v>102.48873761180785</c:v>
                </c:pt>
                <c:pt idx="4">
                  <c:v>91.962932511582537</c:v>
                </c:pt>
                <c:pt idx="5">
                  <c:v>86.012688640096258</c:v>
                </c:pt>
                <c:pt idx="6">
                  <c:v>83.44503173052297</c:v>
                </c:pt>
                <c:pt idx="7">
                  <c:v>80.832815511019518</c:v>
                </c:pt>
                <c:pt idx="8">
                  <c:v>76.565061287769922</c:v>
                </c:pt>
                <c:pt idx="9">
                  <c:v>69.173589683430947</c:v>
                </c:pt>
                <c:pt idx="10">
                  <c:v>62.210044051277244</c:v>
                </c:pt>
                <c:pt idx="11">
                  <c:v>55.091513937351664</c:v>
                </c:pt>
                <c:pt idx="12">
                  <c:v>50.115248942104955</c:v>
                </c:pt>
                <c:pt idx="13">
                  <c:v>45.732735489983085</c:v>
                </c:pt>
                <c:pt idx="14">
                  <c:v>41.179782958625282</c:v>
                </c:pt>
                <c:pt idx="15">
                  <c:v>36.519239708298613</c:v>
                </c:pt>
                <c:pt idx="16">
                  <c:v>31.826188927383495</c:v>
                </c:pt>
                <c:pt idx="17">
                  <c:v>26.298446624337231</c:v>
                </c:pt>
                <c:pt idx="18">
                  <c:v>22.537429092402686</c:v>
                </c:pt>
                <c:pt idx="19">
                  <c:v>19.943467393945113</c:v>
                </c:pt>
                <c:pt idx="20">
                  <c:v>17.376545741833329</c:v>
                </c:pt>
                <c:pt idx="21">
                  <c:v>14.60093054483333</c:v>
                </c:pt>
                <c:pt idx="22">
                  <c:v>12.069085144333332</c:v>
                </c:pt>
                <c:pt idx="23">
                  <c:v>9.8716205193333284</c:v>
                </c:pt>
                <c:pt idx="24">
                  <c:v>7.9848864108333295</c:v>
                </c:pt>
              </c:numCache>
            </c:numRef>
          </c:val>
        </c:ser>
        <c:ser>
          <c:idx val="2"/>
          <c:order val="1"/>
          <c:tx>
            <c:strRef>
              <c:f>'GS1'!$L$7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'GS1'!$M$5:$AK$5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'GS1'!$M$7:$AK$7</c:f>
              <c:numCache>
                <c:formatCode>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'GS1'!$L$8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'GS1'!$M$5:$AK$5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'GS1'!$M$8:$AK$8</c:f>
              <c:numCache>
                <c:formatCode>0</c:formatCode>
                <c:ptCount val="25"/>
                <c:pt idx="0">
                  <c:v>0.81102107643421117</c:v>
                </c:pt>
                <c:pt idx="1">
                  <c:v>1.2106688116891418</c:v>
                </c:pt>
                <c:pt idx="2">
                  <c:v>1.5653582354673838</c:v>
                </c:pt>
                <c:pt idx="3">
                  <c:v>1.9714965821683559</c:v>
                </c:pt>
                <c:pt idx="4">
                  <c:v>2.4451861831148118</c:v>
                </c:pt>
                <c:pt idx="5">
                  <c:v>2.9093713032303605</c:v>
                </c:pt>
                <c:pt idx="6">
                  <c:v>3.4045137924822111</c:v>
                </c:pt>
                <c:pt idx="7">
                  <c:v>3.9223873132216331</c:v>
                </c:pt>
                <c:pt idx="8">
                  <c:v>4.5498067641505422</c:v>
                </c:pt>
                <c:pt idx="9">
                  <c:v>5.5121977317502662</c:v>
                </c:pt>
                <c:pt idx="10">
                  <c:v>6.5124712203789583</c:v>
                </c:pt>
                <c:pt idx="11">
                  <c:v>7.8132154552392832</c:v>
                </c:pt>
                <c:pt idx="12">
                  <c:v>9.0773138429504669</c:v>
                </c:pt>
                <c:pt idx="13">
                  <c:v>9.9681706867117779</c:v>
                </c:pt>
                <c:pt idx="14">
                  <c:v>10.807598482546364</c:v>
                </c:pt>
                <c:pt idx="15">
                  <c:v>11.527181316686899</c:v>
                </c:pt>
                <c:pt idx="16">
                  <c:v>11.918617513415411</c:v>
                </c:pt>
                <c:pt idx="17">
                  <c:v>12.310680400878333</c:v>
                </c:pt>
                <c:pt idx="18">
                  <c:v>12.703376245983007</c:v>
                </c:pt>
                <c:pt idx="19">
                  <c:v>13.09671137830585</c:v>
                </c:pt>
                <c:pt idx="20">
                  <c:v>13.261094939949684</c:v>
                </c:pt>
                <c:pt idx="21">
                  <c:v>13.425478501593521</c:v>
                </c:pt>
                <c:pt idx="22">
                  <c:v>13.589862063237355</c:v>
                </c:pt>
                <c:pt idx="23">
                  <c:v>13.754245624881193</c:v>
                </c:pt>
                <c:pt idx="24">
                  <c:v>13.754245624881193</c:v>
                </c:pt>
              </c:numCache>
            </c:numRef>
          </c:val>
        </c:ser>
        <c:ser>
          <c:idx val="1"/>
          <c:order val="3"/>
          <c:tx>
            <c:strRef>
              <c:f>'GS1'!$L$9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'GS1'!$M$5:$AK$5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'GS1'!$M$9:$AK$9</c:f>
              <c:numCache>
                <c:formatCode>0</c:formatCode>
                <c:ptCount val="25"/>
                <c:pt idx="0">
                  <c:v>134</c:v>
                </c:pt>
                <c:pt idx="1">
                  <c:v>134</c:v>
                </c:pt>
                <c:pt idx="2">
                  <c:v>134</c:v>
                </c:pt>
                <c:pt idx="3">
                  <c:v>134</c:v>
                </c:pt>
                <c:pt idx="4">
                  <c:v>134</c:v>
                </c:pt>
                <c:pt idx="5">
                  <c:v>134</c:v>
                </c:pt>
                <c:pt idx="6">
                  <c:v>134</c:v>
                </c:pt>
                <c:pt idx="7">
                  <c:v>134</c:v>
                </c:pt>
                <c:pt idx="8">
                  <c:v>134</c:v>
                </c:pt>
                <c:pt idx="9">
                  <c:v>134</c:v>
                </c:pt>
                <c:pt idx="10">
                  <c:v>134</c:v>
                </c:pt>
                <c:pt idx="11">
                  <c:v>134</c:v>
                </c:pt>
                <c:pt idx="12">
                  <c:v>134</c:v>
                </c:pt>
                <c:pt idx="13">
                  <c:v>134</c:v>
                </c:pt>
                <c:pt idx="14">
                  <c:v>134</c:v>
                </c:pt>
                <c:pt idx="15">
                  <c:v>134</c:v>
                </c:pt>
                <c:pt idx="16">
                  <c:v>134</c:v>
                </c:pt>
                <c:pt idx="17">
                  <c:v>134</c:v>
                </c:pt>
                <c:pt idx="18">
                  <c:v>134</c:v>
                </c:pt>
                <c:pt idx="19">
                  <c:v>134</c:v>
                </c:pt>
                <c:pt idx="20">
                  <c:v>134</c:v>
                </c:pt>
                <c:pt idx="21">
                  <c:v>134</c:v>
                </c:pt>
                <c:pt idx="22">
                  <c:v>134</c:v>
                </c:pt>
                <c:pt idx="23">
                  <c:v>134</c:v>
                </c:pt>
                <c:pt idx="24">
                  <c:v>134</c:v>
                </c:pt>
              </c:numCache>
            </c:numRef>
          </c:val>
        </c:ser>
        <c:ser>
          <c:idx val="5"/>
          <c:order val="4"/>
          <c:tx>
            <c:strRef>
              <c:f>'GS1'!$L$10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'GS1'!$M$5:$AK$5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'GS1'!$M$10:$AK$10</c:f>
              <c:numCache>
                <c:formatCode>0</c:formatCode>
                <c:ptCount val="25"/>
                <c:pt idx="0">
                  <c:v>121.95205479452056</c:v>
                </c:pt>
                <c:pt idx="1">
                  <c:v>121.95205479452056</c:v>
                </c:pt>
                <c:pt idx="2">
                  <c:v>121.95205479452056</c:v>
                </c:pt>
                <c:pt idx="3">
                  <c:v>121.95205479452056</c:v>
                </c:pt>
                <c:pt idx="4">
                  <c:v>121.95205479452056</c:v>
                </c:pt>
                <c:pt idx="5">
                  <c:v>121.95205479452056</c:v>
                </c:pt>
                <c:pt idx="6">
                  <c:v>121.95205479452056</c:v>
                </c:pt>
                <c:pt idx="7">
                  <c:v>121.95205479452056</c:v>
                </c:pt>
                <c:pt idx="8">
                  <c:v>121.95205479452056</c:v>
                </c:pt>
                <c:pt idx="9">
                  <c:v>121.95205479452056</c:v>
                </c:pt>
                <c:pt idx="10">
                  <c:v>121.95205479452056</c:v>
                </c:pt>
                <c:pt idx="11">
                  <c:v>121.95205479452056</c:v>
                </c:pt>
                <c:pt idx="12">
                  <c:v>121.95205479452056</c:v>
                </c:pt>
                <c:pt idx="13">
                  <c:v>121.95205479452056</c:v>
                </c:pt>
                <c:pt idx="14">
                  <c:v>121.95205479452056</c:v>
                </c:pt>
                <c:pt idx="15">
                  <c:v>121.95205479452056</c:v>
                </c:pt>
                <c:pt idx="16">
                  <c:v>121.95205479452056</c:v>
                </c:pt>
                <c:pt idx="17">
                  <c:v>121.95205479452056</c:v>
                </c:pt>
                <c:pt idx="18">
                  <c:v>121.95205479452056</c:v>
                </c:pt>
                <c:pt idx="19">
                  <c:v>121.95205479452056</c:v>
                </c:pt>
                <c:pt idx="20">
                  <c:v>121.95205479452056</c:v>
                </c:pt>
                <c:pt idx="21">
                  <c:v>121.95205479452056</c:v>
                </c:pt>
                <c:pt idx="22">
                  <c:v>121.95205479452056</c:v>
                </c:pt>
                <c:pt idx="23">
                  <c:v>121.95205479452056</c:v>
                </c:pt>
                <c:pt idx="24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'GS1'!$L$11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'GS1'!$M$5:$AK$5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'GS1'!$M$11:$AK$11</c:f>
              <c:numCache>
                <c:formatCode>0</c:formatCode>
                <c:ptCount val="25"/>
                <c:pt idx="0">
                  <c:v>146.58000000000001</c:v>
                </c:pt>
                <c:pt idx="1">
                  <c:v>146.58000000000001</c:v>
                </c:pt>
                <c:pt idx="2">
                  <c:v>146.58000000000001</c:v>
                </c:pt>
                <c:pt idx="3">
                  <c:v>146.58000000000001</c:v>
                </c:pt>
                <c:pt idx="4">
                  <c:v>146.58000000000001</c:v>
                </c:pt>
                <c:pt idx="5">
                  <c:v>146.58000000000001</c:v>
                </c:pt>
                <c:pt idx="6">
                  <c:v>146.58000000000001</c:v>
                </c:pt>
                <c:pt idx="7">
                  <c:v>146.58000000000001</c:v>
                </c:pt>
                <c:pt idx="8">
                  <c:v>146.58000000000001</c:v>
                </c:pt>
                <c:pt idx="9">
                  <c:v>146.58000000000001</c:v>
                </c:pt>
                <c:pt idx="10">
                  <c:v>146.58000000000001</c:v>
                </c:pt>
                <c:pt idx="11">
                  <c:v>146.58000000000001</c:v>
                </c:pt>
                <c:pt idx="12">
                  <c:v>146.58000000000001</c:v>
                </c:pt>
                <c:pt idx="13">
                  <c:v>146.58000000000001</c:v>
                </c:pt>
                <c:pt idx="14">
                  <c:v>146.58000000000001</c:v>
                </c:pt>
                <c:pt idx="15">
                  <c:v>146.58000000000001</c:v>
                </c:pt>
                <c:pt idx="16">
                  <c:v>146.58000000000001</c:v>
                </c:pt>
                <c:pt idx="17">
                  <c:v>146.58000000000001</c:v>
                </c:pt>
                <c:pt idx="18">
                  <c:v>146.58000000000001</c:v>
                </c:pt>
                <c:pt idx="19">
                  <c:v>146.58000000000001</c:v>
                </c:pt>
                <c:pt idx="20">
                  <c:v>146.58000000000001</c:v>
                </c:pt>
                <c:pt idx="21">
                  <c:v>146.58000000000001</c:v>
                </c:pt>
                <c:pt idx="22">
                  <c:v>146.58000000000001</c:v>
                </c:pt>
                <c:pt idx="23">
                  <c:v>146.58000000000001</c:v>
                </c:pt>
                <c:pt idx="24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'GS1'!$L$12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'GS1'!$M$5:$AK$5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'GS1'!$M$12:$AK$12</c:f>
              <c:numCache>
                <c:formatCode>0</c:formatCode>
                <c:ptCount val="25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  <c:pt idx="21">
                  <c:v>173.31818181818181</c:v>
                </c:pt>
                <c:pt idx="22">
                  <c:v>173.31818181818181</c:v>
                </c:pt>
                <c:pt idx="23">
                  <c:v>173.31818181818181</c:v>
                </c:pt>
                <c:pt idx="24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34720"/>
        <c:axId val="194744704"/>
      </c:areaChart>
      <c:catAx>
        <c:axId val="19473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474470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4744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94734720"/>
        <c:crosses val="autoZero"/>
        <c:crossBetween val="between"/>
      </c:valAx>
    </c:plotArea>
    <c:legend>
      <c:legendPos val="r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'GS2'!$L$6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'GS2'!$M$5:$AK$5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'GS2'!$M$6:$AK$6</c:f>
              <c:numCache>
                <c:formatCode>0</c:formatCode>
                <c:ptCount val="25"/>
                <c:pt idx="0">
                  <c:v>112.36636588765273</c:v>
                </c:pt>
                <c:pt idx="1">
                  <c:v>115.2686679181904</c:v>
                </c:pt>
                <c:pt idx="2">
                  <c:v>110.87033841347309</c:v>
                </c:pt>
                <c:pt idx="3">
                  <c:v>99.280648724166866</c:v>
                </c:pt>
                <c:pt idx="4">
                  <c:v>87.129640794447567</c:v>
                </c:pt>
                <c:pt idx="5">
                  <c:v>78.161276526323192</c:v>
                </c:pt>
                <c:pt idx="6">
                  <c:v>72.098870144466531</c:v>
                </c:pt>
                <c:pt idx="7">
                  <c:v>69.222405156271691</c:v>
                </c:pt>
                <c:pt idx="8">
                  <c:v>67.537733548650891</c:v>
                </c:pt>
                <c:pt idx="9">
                  <c:v>62.652540292020419</c:v>
                </c:pt>
                <c:pt idx="10">
                  <c:v>56.192507546249878</c:v>
                </c:pt>
                <c:pt idx="11">
                  <c:v>49.277384299512804</c:v>
                </c:pt>
                <c:pt idx="12">
                  <c:v>41.368440630059929</c:v>
                </c:pt>
                <c:pt idx="13">
                  <c:v>35.141021898941851</c:v>
                </c:pt>
                <c:pt idx="14">
                  <c:v>31.733231422321946</c:v>
                </c:pt>
                <c:pt idx="15">
                  <c:v>28.577083038229709</c:v>
                </c:pt>
                <c:pt idx="16">
                  <c:v>24.363661164097429</c:v>
                </c:pt>
                <c:pt idx="17">
                  <c:v>19.582309231079325</c:v>
                </c:pt>
                <c:pt idx="18">
                  <c:v>14.982429069913984</c:v>
                </c:pt>
                <c:pt idx="19">
                  <c:v>12.620368972235587</c:v>
                </c:pt>
                <c:pt idx="20">
                  <c:v>11.6501024</c:v>
                </c:pt>
                <c:pt idx="21">
                  <c:v>9.893384109999996</c:v>
                </c:pt>
                <c:pt idx="22">
                  <c:v>7.9105284999999981</c:v>
                </c:pt>
                <c:pt idx="23">
                  <c:v>6.2217722499999999</c:v>
                </c:pt>
                <c:pt idx="24">
                  <c:v>5.0625333499999989</c:v>
                </c:pt>
              </c:numCache>
            </c:numRef>
          </c:val>
        </c:ser>
        <c:ser>
          <c:idx val="2"/>
          <c:order val="1"/>
          <c:tx>
            <c:strRef>
              <c:f>'GS2'!$L$7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'GS2'!$M$5:$AK$5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'GS2'!$M$7:$AK$7</c:f>
              <c:numCache>
                <c:formatCode>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'GS2'!$L$8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'GS2'!$M$5:$AK$5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'GS2'!$M$8:$AK$8</c:f>
              <c:numCache>
                <c:formatCode>0</c:formatCode>
                <c:ptCount val="25"/>
                <c:pt idx="0">
                  <c:v>0.63725828717317323</c:v>
                </c:pt>
                <c:pt idx="1">
                  <c:v>0.89032150253378928</c:v>
                </c:pt>
                <c:pt idx="2">
                  <c:v>1.1052469304698402</c:v>
                </c:pt>
                <c:pt idx="3">
                  <c:v>1.3405728850939411</c:v>
                </c:pt>
                <c:pt idx="4">
                  <c:v>1.6093518990280478</c:v>
                </c:pt>
                <c:pt idx="5">
                  <c:v>1.8414444590858221</c:v>
                </c:pt>
                <c:pt idx="6">
                  <c:v>2.0890157037117474</c:v>
                </c:pt>
                <c:pt idx="7">
                  <c:v>2.3479524640814584</c:v>
                </c:pt>
                <c:pt idx="8">
                  <c:v>2.6616621895459129</c:v>
                </c:pt>
                <c:pt idx="9">
                  <c:v>3.1428576733457749</c:v>
                </c:pt>
                <c:pt idx="10">
                  <c:v>3.6429944176601206</c:v>
                </c:pt>
                <c:pt idx="11">
                  <c:v>4.2933665350902839</c:v>
                </c:pt>
                <c:pt idx="12">
                  <c:v>4.9254157289458744</c:v>
                </c:pt>
                <c:pt idx="13">
                  <c:v>5.3708441508265308</c:v>
                </c:pt>
                <c:pt idx="14">
                  <c:v>5.790558048743824</c:v>
                </c:pt>
                <c:pt idx="15">
                  <c:v>6.1503494658140916</c:v>
                </c:pt>
                <c:pt idx="16">
                  <c:v>6.3460675641783473</c:v>
                </c:pt>
                <c:pt idx="17">
                  <c:v>6.5420990079098083</c:v>
                </c:pt>
                <c:pt idx="18">
                  <c:v>6.7384469304621453</c:v>
                </c:pt>
                <c:pt idx="19">
                  <c:v>6.9351144966235667</c:v>
                </c:pt>
                <c:pt idx="20">
                  <c:v>7.017306277445484</c:v>
                </c:pt>
                <c:pt idx="21">
                  <c:v>7.0994980582674021</c:v>
                </c:pt>
                <c:pt idx="22">
                  <c:v>7.1816898390893193</c:v>
                </c:pt>
                <c:pt idx="23">
                  <c:v>7.2638816199112384</c:v>
                </c:pt>
                <c:pt idx="24">
                  <c:v>7.2638816199112384</c:v>
                </c:pt>
              </c:numCache>
            </c:numRef>
          </c:val>
        </c:ser>
        <c:ser>
          <c:idx val="1"/>
          <c:order val="3"/>
          <c:tx>
            <c:strRef>
              <c:f>'GS2'!$L$9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'GS2'!$M$5:$AK$5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'GS2'!$M$9:$AK$9</c:f>
              <c:numCache>
                <c:formatCode>0</c:formatCode>
                <c:ptCount val="25"/>
                <c:pt idx="0">
                  <c:v>134</c:v>
                </c:pt>
                <c:pt idx="1">
                  <c:v>134</c:v>
                </c:pt>
                <c:pt idx="2">
                  <c:v>134</c:v>
                </c:pt>
                <c:pt idx="3">
                  <c:v>134</c:v>
                </c:pt>
                <c:pt idx="4">
                  <c:v>134</c:v>
                </c:pt>
                <c:pt idx="5">
                  <c:v>134</c:v>
                </c:pt>
                <c:pt idx="6">
                  <c:v>134</c:v>
                </c:pt>
                <c:pt idx="7">
                  <c:v>134</c:v>
                </c:pt>
                <c:pt idx="8">
                  <c:v>134</c:v>
                </c:pt>
                <c:pt idx="9">
                  <c:v>134</c:v>
                </c:pt>
                <c:pt idx="10">
                  <c:v>134</c:v>
                </c:pt>
                <c:pt idx="11">
                  <c:v>134</c:v>
                </c:pt>
                <c:pt idx="12">
                  <c:v>134</c:v>
                </c:pt>
                <c:pt idx="13">
                  <c:v>134</c:v>
                </c:pt>
                <c:pt idx="14">
                  <c:v>134</c:v>
                </c:pt>
                <c:pt idx="15">
                  <c:v>134</c:v>
                </c:pt>
                <c:pt idx="16">
                  <c:v>134</c:v>
                </c:pt>
                <c:pt idx="17">
                  <c:v>134</c:v>
                </c:pt>
                <c:pt idx="18">
                  <c:v>134</c:v>
                </c:pt>
                <c:pt idx="19">
                  <c:v>134</c:v>
                </c:pt>
                <c:pt idx="20">
                  <c:v>134</c:v>
                </c:pt>
                <c:pt idx="21">
                  <c:v>134</c:v>
                </c:pt>
                <c:pt idx="22">
                  <c:v>134</c:v>
                </c:pt>
                <c:pt idx="23">
                  <c:v>134</c:v>
                </c:pt>
                <c:pt idx="24">
                  <c:v>134</c:v>
                </c:pt>
              </c:numCache>
            </c:numRef>
          </c:val>
        </c:ser>
        <c:ser>
          <c:idx val="5"/>
          <c:order val="4"/>
          <c:tx>
            <c:strRef>
              <c:f>'GS2'!$L$10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'GS2'!$M$5:$AK$5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'GS2'!$M$10:$AK$10</c:f>
              <c:numCache>
                <c:formatCode>0</c:formatCode>
                <c:ptCount val="25"/>
                <c:pt idx="0">
                  <c:v>121.95205479452056</c:v>
                </c:pt>
                <c:pt idx="1">
                  <c:v>121.95205479452056</c:v>
                </c:pt>
                <c:pt idx="2">
                  <c:v>121.95205479452056</c:v>
                </c:pt>
                <c:pt idx="3">
                  <c:v>121.95205479452056</c:v>
                </c:pt>
                <c:pt idx="4">
                  <c:v>121.95205479452056</c:v>
                </c:pt>
                <c:pt idx="5">
                  <c:v>121.95205479452056</c:v>
                </c:pt>
                <c:pt idx="6">
                  <c:v>121.95205479452056</c:v>
                </c:pt>
                <c:pt idx="7">
                  <c:v>121.95205479452056</c:v>
                </c:pt>
                <c:pt idx="8">
                  <c:v>121.95205479452056</c:v>
                </c:pt>
                <c:pt idx="9">
                  <c:v>121.95205479452056</c:v>
                </c:pt>
                <c:pt idx="10">
                  <c:v>121.95205479452056</c:v>
                </c:pt>
                <c:pt idx="11">
                  <c:v>121.95205479452056</c:v>
                </c:pt>
                <c:pt idx="12">
                  <c:v>121.95205479452056</c:v>
                </c:pt>
                <c:pt idx="13">
                  <c:v>121.95205479452056</c:v>
                </c:pt>
                <c:pt idx="14">
                  <c:v>121.95205479452056</c:v>
                </c:pt>
                <c:pt idx="15">
                  <c:v>121.95205479452056</c:v>
                </c:pt>
                <c:pt idx="16">
                  <c:v>121.95205479452056</c:v>
                </c:pt>
                <c:pt idx="17">
                  <c:v>121.95205479452056</c:v>
                </c:pt>
                <c:pt idx="18">
                  <c:v>121.95205479452056</c:v>
                </c:pt>
                <c:pt idx="19">
                  <c:v>121.95205479452056</c:v>
                </c:pt>
                <c:pt idx="20">
                  <c:v>121.95205479452056</c:v>
                </c:pt>
                <c:pt idx="21">
                  <c:v>121.95205479452056</c:v>
                </c:pt>
                <c:pt idx="22">
                  <c:v>121.95205479452056</c:v>
                </c:pt>
                <c:pt idx="23">
                  <c:v>121.95205479452056</c:v>
                </c:pt>
                <c:pt idx="24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'GS2'!$L$11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'GS2'!$M$5:$AK$5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'GS2'!$M$11:$AK$11</c:f>
              <c:numCache>
                <c:formatCode>0</c:formatCode>
                <c:ptCount val="25"/>
                <c:pt idx="0">
                  <c:v>146.58000000000001</c:v>
                </c:pt>
                <c:pt idx="1">
                  <c:v>146.58000000000001</c:v>
                </c:pt>
                <c:pt idx="2">
                  <c:v>146.58000000000001</c:v>
                </c:pt>
                <c:pt idx="3">
                  <c:v>146.58000000000001</c:v>
                </c:pt>
                <c:pt idx="4">
                  <c:v>146.58000000000001</c:v>
                </c:pt>
                <c:pt idx="5">
                  <c:v>146.58000000000001</c:v>
                </c:pt>
                <c:pt idx="6">
                  <c:v>146.58000000000001</c:v>
                </c:pt>
                <c:pt idx="7">
                  <c:v>146.58000000000001</c:v>
                </c:pt>
                <c:pt idx="8">
                  <c:v>146.58000000000001</c:v>
                </c:pt>
                <c:pt idx="9">
                  <c:v>146.58000000000001</c:v>
                </c:pt>
                <c:pt idx="10">
                  <c:v>146.58000000000001</c:v>
                </c:pt>
                <c:pt idx="11">
                  <c:v>146.58000000000001</c:v>
                </c:pt>
                <c:pt idx="12">
                  <c:v>146.58000000000001</c:v>
                </c:pt>
                <c:pt idx="13">
                  <c:v>146.58000000000001</c:v>
                </c:pt>
                <c:pt idx="14">
                  <c:v>146.58000000000001</c:v>
                </c:pt>
                <c:pt idx="15">
                  <c:v>146.58000000000001</c:v>
                </c:pt>
                <c:pt idx="16">
                  <c:v>146.58000000000001</c:v>
                </c:pt>
                <c:pt idx="17">
                  <c:v>146.58000000000001</c:v>
                </c:pt>
                <c:pt idx="18">
                  <c:v>146.58000000000001</c:v>
                </c:pt>
                <c:pt idx="19">
                  <c:v>146.58000000000001</c:v>
                </c:pt>
                <c:pt idx="20">
                  <c:v>146.58000000000001</c:v>
                </c:pt>
                <c:pt idx="21">
                  <c:v>146.58000000000001</c:v>
                </c:pt>
                <c:pt idx="22">
                  <c:v>146.58000000000001</c:v>
                </c:pt>
                <c:pt idx="23">
                  <c:v>146.58000000000001</c:v>
                </c:pt>
                <c:pt idx="24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'GS2'!$L$12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'GS2'!$M$5:$AK$5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'GS2'!$M$12:$AK$12</c:f>
              <c:numCache>
                <c:formatCode>0</c:formatCode>
                <c:ptCount val="25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  <c:pt idx="21">
                  <c:v>173.31818181818181</c:v>
                </c:pt>
                <c:pt idx="22">
                  <c:v>173.31818181818181</c:v>
                </c:pt>
                <c:pt idx="23">
                  <c:v>173.31818181818181</c:v>
                </c:pt>
                <c:pt idx="24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102784"/>
        <c:axId val="194104320"/>
      </c:areaChart>
      <c:catAx>
        <c:axId val="19410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410432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4104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94102784"/>
        <c:crosses val="autoZero"/>
        <c:crossBetween val="between"/>
      </c:valAx>
    </c:plotArea>
    <c:legend>
      <c:legendPos val="r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4"/>
          <c:order val="1"/>
          <c:tx>
            <c:strRef>
              <c:f>'Fig 3.1.7'!$L$5</c:f>
              <c:strCache>
                <c:ptCount val="1"/>
                <c:pt idx="0">
                  <c:v>Residential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'Fig 3.1.7'!$M$4:$AL$4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3.1.7'!$M$5:$AL$5</c:f>
              <c:numCache>
                <c:formatCode>0.0</c:formatCode>
                <c:ptCount val="26"/>
                <c:pt idx="0">
                  <c:v>0</c:v>
                </c:pt>
                <c:pt idx="1">
                  <c:v>0.52301228469955097</c:v>
                </c:pt>
                <c:pt idx="2">
                  <c:v>0.93642189877131021</c:v>
                </c:pt>
                <c:pt idx="3">
                  <c:v>1.3726703675818572</c:v>
                </c:pt>
                <c:pt idx="4">
                  <c:v>1.6465083708251187</c:v>
                </c:pt>
                <c:pt idx="5">
                  <c:v>1.7386494957535179</c:v>
                </c:pt>
                <c:pt idx="6">
                  <c:v>1.7989054998752836</c:v>
                </c:pt>
                <c:pt idx="7">
                  <c:v>1.5414817195518262</c:v>
                </c:pt>
                <c:pt idx="8">
                  <c:v>1.3118142213454849</c:v>
                </c:pt>
                <c:pt idx="9">
                  <c:v>1.1748000241640693</c:v>
                </c:pt>
                <c:pt idx="10">
                  <c:v>1.1153053317883459</c:v>
                </c:pt>
                <c:pt idx="11">
                  <c:v>1.1073286237267748</c:v>
                </c:pt>
                <c:pt idx="12">
                  <c:v>1.104454116428853</c:v>
                </c:pt>
                <c:pt idx="13">
                  <c:v>1.1656380829140689</c:v>
                </c:pt>
                <c:pt idx="14">
                  <c:v>1.3494433608927647</c:v>
                </c:pt>
                <c:pt idx="15">
                  <c:v>1.5931234572559188</c:v>
                </c:pt>
                <c:pt idx="16">
                  <c:v>1.9330604950226116</c:v>
                </c:pt>
                <c:pt idx="17">
                  <c:v>2.4830959055463899</c:v>
                </c:pt>
                <c:pt idx="18">
                  <c:v>3.03796846268067</c:v>
                </c:pt>
                <c:pt idx="19">
                  <c:v>3.7025176201956347</c:v>
                </c:pt>
                <c:pt idx="20">
                  <c:v>4.5100780483255658</c:v>
                </c:pt>
                <c:pt idx="21">
                  <c:v>5.4144920356289363</c:v>
                </c:pt>
                <c:pt idx="22">
                  <c:v>6.2586837810418077</c:v>
                </c:pt>
                <c:pt idx="23">
                  <c:v>7.1103776628289053</c:v>
                </c:pt>
                <c:pt idx="24">
                  <c:v>7.967330451136208</c:v>
                </c:pt>
                <c:pt idx="25">
                  <c:v>8.703631153222144</c:v>
                </c:pt>
              </c:numCache>
            </c:numRef>
          </c:val>
        </c:ser>
        <c:ser>
          <c:idx val="5"/>
          <c:order val="2"/>
          <c:tx>
            <c:strRef>
              <c:f>'Fig 3.1.7'!$L$6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'Fig 3.1.7'!$M$4:$AL$4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3.1.7'!$M$6:$AL$6</c:f>
              <c:numCache>
                <c:formatCode>0.0</c:formatCode>
                <c:ptCount val="26"/>
                <c:pt idx="0">
                  <c:v>0</c:v>
                </c:pt>
                <c:pt idx="1">
                  <c:v>-1.4340012393484358</c:v>
                </c:pt>
                <c:pt idx="2">
                  <c:v>-1.8537486030119763</c:v>
                </c:pt>
                <c:pt idx="3">
                  <c:v>-2.3156882866067172</c:v>
                </c:pt>
                <c:pt idx="4">
                  <c:v>-2.2744338990121613</c:v>
                </c:pt>
                <c:pt idx="5">
                  <c:v>-2.3309438845048862</c:v>
                </c:pt>
                <c:pt idx="6">
                  <c:v>-2.3590999861225428</c:v>
                </c:pt>
                <c:pt idx="7">
                  <c:v>-2.3404922577734251</c:v>
                </c:pt>
                <c:pt idx="8">
                  <c:v>-2.3833380218520905</c:v>
                </c:pt>
                <c:pt idx="9">
                  <c:v>-2.3229681463575398</c:v>
                </c:pt>
                <c:pt idx="10">
                  <c:v>-2.2436087936054099</c:v>
                </c:pt>
                <c:pt idx="11">
                  <c:v>-2.3325439387921945</c:v>
                </c:pt>
                <c:pt idx="12">
                  <c:v>-2.3420171575636339</c:v>
                </c:pt>
                <c:pt idx="13">
                  <c:v>-2.1665563909973864</c:v>
                </c:pt>
                <c:pt idx="14">
                  <c:v>-2.0871943859229796</c:v>
                </c:pt>
                <c:pt idx="15">
                  <c:v>-2.1179275804539794</c:v>
                </c:pt>
                <c:pt idx="16">
                  <c:v>-2.0440255596600765</c:v>
                </c:pt>
                <c:pt idx="17">
                  <c:v>-1.8965838689382655</c:v>
                </c:pt>
                <c:pt idx="18">
                  <c:v>-1.6459843386497377</c:v>
                </c:pt>
                <c:pt idx="19">
                  <c:v>-1.5322473984732496</c:v>
                </c:pt>
                <c:pt idx="20">
                  <c:v>-1.3612225160112283</c:v>
                </c:pt>
                <c:pt idx="21">
                  <c:v>-1.2728711594405178</c:v>
                </c:pt>
                <c:pt idx="22">
                  <c:v>-1.0547433883507182</c:v>
                </c:pt>
                <c:pt idx="23">
                  <c:v>-0.73362636645454038</c:v>
                </c:pt>
                <c:pt idx="24">
                  <c:v>-0.40533349972197902</c:v>
                </c:pt>
                <c:pt idx="25">
                  <c:v>-8.6838631465259816E-2</c:v>
                </c:pt>
              </c:numCache>
            </c:numRef>
          </c:val>
        </c:ser>
        <c:ser>
          <c:idx val="6"/>
          <c:order val="3"/>
          <c:tx>
            <c:strRef>
              <c:f>'Fig 3.1.7'!$L$7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'Fig 3.1.7'!$M$4:$AL$4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3.1.7'!$M$7:$AL$7</c:f>
              <c:numCache>
                <c:formatCode>0.0</c:formatCode>
                <c:ptCount val="26"/>
                <c:pt idx="0">
                  <c:v>0</c:v>
                </c:pt>
                <c:pt idx="1">
                  <c:v>-0.35962947553042612</c:v>
                </c:pt>
                <c:pt idx="2">
                  <c:v>-0.95837891987066537</c:v>
                </c:pt>
                <c:pt idx="3">
                  <c:v>-1.6956947882875975</c:v>
                </c:pt>
                <c:pt idx="4">
                  <c:v>-2.3725244919340622</c:v>
                </c:pt>
                <c:pt idx="5">
                  <c:v>-3.1461016137510889</c:v>
                </c:pt>
                <c:pt idx="6">
                  <c:v>-4.0774802174535578</c:v>
                </c:pt>
                <c:pt idx="7">
                  <c:v>-4.9453671606671996</c:v>
                </c:pt>
                <c:pt idx="8">
                  <c:v>-5.8969114058074776</c:v>
                </c:pt>
                <c:pt idx="9">
                  <c:v>-6.7510829158377454</c:v>
                </c:pt>
                <c:pt idx="10">
                  <c:v>-7.5969767864426245</c:v>
                </c:pt>
                <c:pt idx="11">
                  <c:v>-8.6296500102174463</c:v>
                </c:pt>
                <c:pt idx="12">
                  <c:v>-9.4960783199964496</c:v>
                </c:pt>
                <c:pt idx="13">
                  <c:v>-10.221774662703581</c:v>
                </c:pt>
                <c:pt idx="14">
                  <c:v>-11.019038219681272</c:v>
                </c:pt>
                <c:pt idx="15">
                  <c:v>-11.939385338666384</c:v>
                </c:pt>
                <c:pt idx="16">
                  <c:v>-12.710246889407689</c:v>
                </c:pt>
                <c:pt idx="17">
                  <c:v>-13.370169594748353</c:v>
                </c:pt>
                <c:pt idx="18">
                  <c:v>-14.083335766699122</c:v>
                </c:pt>
                <c:pt idx="19">
                  <c:v>-14.870579774093654</c:v>
                </c:pt>
                <c:pt idx="20">
                  <c:v>-15.652300899253067</c:v>
                </c:pt>
                <c:pt idx="21">
                  <c:v>-16.461566903261236</c:v>
                </c:pt>
                <c:pt idx="22">
                  <c:v>-17.141480040998299</c:v>
                </c:pt>
                <c:pt idx="23">
                  <c:v>-17.784292968268563</c:v>
                </c:pt>
                <c:pt idx="24">
                  <c:v>-18.477626892342247</c:v>
                </c:pt>
                <c:pt idx="25">
                  <c:v>-19.046472619933674</c:v>
                </c:pt>
              </c:numCache>
            </c:numRef>
          </c:val>
        </c:ser>
        <c:ser>
          <c:idx val="7"/>
          <c:order val="4"/>
          <c:tx>
            <c:strRef>
              <c:f>'Fig 3.1.7'!$L$8</c:f>
              <c:strCache>
                <c:ptCount val="1"/>
                <c:pt idx="0">
                  <c:v>Electric Vehicles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'Fig 3.1.7'!$M$4:$AL$4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3.1.7'!$M$8:$AL$8</c:f>
              <c:numCache>
                <c:formatCode>0.0</c:formatCode>
                <c:ptCount val="26"/>
                <c:pt idx="0">
                  <c:v>0</c:v>
                </c:pt>
                <c:pt idx="1">
                  <c:v>5.6964093509592986E-2</c:v>
                </c:pt>
                <c:pt idx="2">
                  <c:v>0.11729052866709855</c:v>
                </c:pt>
                <c:pt idx="3">
                  <c:v>0.18286486583290418</c:v>
                </c:pt>
                <c:pt idx="4">
                  <c:v>0.25550895222970371</c:v>
                </c:pt>
                <c:pt idx="5">
                  <c:v>0.33674595441512983</c:v>
                </c:pt>
                <c:pt idx="6">
                  <c:v>0.42783189337905186</c:v>
                </c:pt>
                <c:pt idx="7">
                  <c:v>0.53041622792576493</c:v>
                </c:pt>
                <c:pt idx="8">
                  <c:v>0.64754745531394853</c:v>
                </c:pt>
                <c:pt idx="9">
                  <c:v>0.78423880521259304</c:v>
                </c:pt>
                <c:pt idx="10">
                  <c:v>0.94696380495469401</c:v>
                </c:pt>
                <c:pt idx="11">
                  <c:v>1.142507836061881</c:v>
                </c:pt>
                <c:pt idx="12">
                  <c:v>1.3770415111282657</c:v>
                </c:pt>
                <c:pt idx="13">
                  <c:v>1.6559026537242467</c:v>
                </c:pt>
                <c:pt idx="14">
                  <c:v>1.9838541821746929</c:v>
                </c:pt>
                <c:pt idx="15">
                  <c:v>2.3599062075076822</c:v>
                </c:pt>
                <c:pt idx="16">
                  <c:v>2.7795943877701168</c:v>
                </c:pt>
                <c:pt idx="17">
                  <c:v>3.2352496958723229</c:v>
                </c:pt>
                <c:pt idx="18">
                  <c:v>3.7314067674801259</c:v>
                </c:pt>
                <c:pt idx="19">
                  <c:v>4.2705877594695396</c:v>
                </c:pt>
                <c:pt idx="20">
                  <c:v>4.854272952106931</c:v>
                </c:pt>
                <c:pt idx="21">
                  <c:v>5.4835635824330842</c:v>
                </c:pt>
                <c:pt idx="22">
                  <c:v>6.1598430281136052</c:v>
                </c:pt>
                <c:pt idx="23">
                  <c:v>6.8851777002753494</c:v>
                </c:pt>
                <c:pt idx="24">
                  <c:v>7.6622179497397669</c:v>
                </c:pt>
                <c:pt idx="25">
                  <c:v>8.4935647053215018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3008768"/>
        <c:axId val="173007232"/>
      </c:barChart>
      <c:lineChart>
        <c:grouping val="standard"/>
        <c:varyColors val="0"/>
        <c:ser>
          <c:idx val="3"/>
          <c:order val="0"/>
          <c:spPr>
            <a:ln>
              <a:noFill/>
            </a:ln>
          </c:spPr>
          <c:marker>
            <c:symbol val="none"/>
          </c:marker>
          <c:cat>
            <c:numRef>
              <c:f>'Fig 3.1.7'!$M$4:$AL$4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3.1.7'!$M$10:$AL$10</c:f>
              <c:numCache>
                <c:formatCode>General</c:formatCode>
                <c:ptCount val="26"/>
                <c:pt idx="0" formatCode="0">
                  <c:v>334</c:v>
                </c:pt>
                <c:pt idx="1">
                  <c:v>308.78634566333028</c:v>
                </c:pt>
                <c:pt idx="2">
                  <c:v>308.24158490455579</c:v>
                </c:pt>
                <c:pt idx="3">
                  <c:v>307.54415215852043</c:v>
                </c:pt>
                <c:pt idx="4">
                  <c:v>307.25505893210862</c:v>
                </c:pt>
                <c:pt idx="5">
                  <c:v>306.59834995191267</c:v>
                </c:pt>
                <c:pt idx="6">
                  <c:v>305.79015718967821</c:v>
                </c:pt>
                <c:pt idx="7">
                  <c:v>304.78603852903694</c:v>
                </c:pt>
                <c:pt idx="8">
                  <c:v>303.67911224899984</c:v>
                </c:pt>
                <c:pt idx="9">
                  <c:v>302.88498776718137</c:v>
                </c:pt>
                <c:pt idx="10">
                  <c:v>302.22168355669498</c:v>
                </c:pt>
                <c:pt idx="11">
                  <c:v>301.28764251077899</c:v>
                </c:pt>
                <c:pt idx="12">
                  <c:v>300.64340014999703</c:v>
                </c:pt>
                <c:pt idx="13">
                  <c:v>300.43320968293733</c:v>
                </c:pt>
                <c:pt idx="14">
                  <c:v>300.22706493746318</c:v>
                </c:pt>
                <c:pt idx="15">
                  <c:v>299.89571674564326</c:v>
                </c:pt>
                <c:pt idx="16">
                  <c:v>299.95838243372498</c:v>
                </c:pt>
                <c:pt idx="17">
                  <c:v>300.45159213773212</c:v>
                </c:pt>
                <c:pt idx="18">
                  <c:v>301.04005512481194</c:v>
                </c:pt>
                <c:pt idx="19">
                  <c:v>301.57027820709828</c:v>
                </c:pt>
                <c:pt idx="20">
                  <c:v>302.35082758516819</c:v>
                </c:pt>
                <c:pt idx="21" formatCode="0.0">
                  <c:v>303.16361755536025</c:v>
                </c:pt>
                <c:pt idx="22" formatCode="0.0">
                  <c:v>304.22230337980642</c:v>
                </c:pt>
                <c:pt idx="23" formatCode="0.0">
                  <c:v>305.47763602838114</c:v>
                </c:pt>
                <c:pt idx="24" formatCode="0.0">
                  <c:v>306.74658800881173</c:v>
                </c:pt>
                <c:pt idx="25" formatCode="0.0">
                  <c:v>308.0638846071447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03520"/>
        <c:axId val="173005056"/>
      </c:lineChart>
      <c:lineChart>
        <c:grouping val="standard"/>
        <c:varyColors val="0"/>
        <c:ser>
          <c:idx val="9"/>
          <c:order val="5"/>
          <c:tx>
            <c:strRef>
              <c:f>'Fig 3.1.7'!$L$9</c:f>
              <c:strCache>
                <c:ptCount val="1"/>
                <c:pt idx="0">
                  <c:v>Total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 3.1.7'!$M$9:$AL$9</c:f>
              <c:numCache>
                <c:formatCode>0.0</c:formatCode>
                <c:ptCount val="26"/>
                <c:pt idx="0">
                  <c:v>0</c:v>
                </c:pt>
                <c:pt idx="1">
                  <c:v>-1.2136543366697181</c:v>
                </c:pt>
                <c:pt idx="2">
                  <c:v>-1.7584150954442328</c:v>
                </c:pt>
                <c:pt idx="3">
                  <c:v>-2.455847841479553</c:v>
                </c:pt>
                <c:pt idx="4">
                  <c:v>-2.7449410678914008</c:v>
                </c:pt>
                <c:pt idx="5">
                  <c:v>-3.4016500480873275</c:v>
                </c:pt>
                <c:pt idx="6">
                  <c:v>-4.2098428103217653</c:v>
                </c:pt>
                <c:pt idx="7">
                  <c:v>-5.2139614709630333</c:v>
                </c:pt>
                <c:pt idx="8">
                  <c:v>-6.3208877510001349</c:v>
                </c:pt>
                <c:pt idx="9">
                  <c:v>-7.1150122328186232</c:v>
                </c:pt>
                <c:pt idx="10">
                  <c:v>-7.7783164433049938</c:v>
                </c:pt>
                <c:pt idx="11">
                  <c:v>-8.7123574892209845</c:v>
                </c:pt>
                <c:pt idx="12">
                  <c:v>-9.356599850002965</c:v>
                </c:pt>
                <c:pt idx="13">
                  <c:v>-9.5667903170626509</c:v>
                </c:pt>
                <c:pt idx="14">
                  <c:v>-9.7729350625367957</c:v>
                </c:pt>
                <c:pt idx="15">
                  <c:v>-10.104283254356762</c:v>
                </c:pt>
                <c:pt idx="16">
                  <c:v>-10.041617566275036</c:v>
                </c:pt>
                <c:pt idx="17">
                  <c:v>-9.5484078622679043</c:v>
                </c:pt>
                <c:pt idx="18">
                  <c:v>-8.9599448751880644</c:v>
                </c:pt>
                <c:pt idx="19">
                  <c:v>-8.4297217929017307</c:v>
                </c:pt>
                <c:pt idx="20">
                  <c:v>-7.6491724148317983</c:v>
                </c:pt>
                <c:pt idx="21">
                  <c:v>-6.8363824446397325</c:v>
                </c:pt>
                <c:pt idx="22">
                  <c:v>-5.7776966201936046</c:v>
                </c:pt>
                <c:pt idx="23">
                  <c:v>-4.522363971618848</c:v>
                </c:pt>
                <c:pt idx="24">
                  <c:v>-3.2534119911882504</c:v>
                </c:pt>
                <c:pt idx="25">
                  <c:v>-1.936115392855287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08768"/>
        <c:axId val="173007232"/>
      </c:lineChart>
      <c:catAx>
        <c:axId val="17300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3005056"/>
        <c:crosses val="autoZero"/>
        <c:auto val="1"/>
        <c:lblAlgn val="ctr"/>
        <c:lblOffset val="100"/>
        <c:tickLblSkip val="5"/>
        <c:noMultiLvlLbl val="0"/>
      </c:catAx>
      <c:valAx>
        <c:axId val="173005056"/>
        <c:scaling>
          <c:orientation val="minMax"/>
          <c:max val="385"/>
          <c:min val="28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73003520"/>
        <c:crosses val="autoZero"/>
        <c:crossBetween val="between"/>
        <c:majorUnit val="10"/>
      </c:valAx>
      <c:valAx>
        <c:axId val="173007232"/>
        <c:scaling>
          <c:orientation val="minMax"/>
          <c:max val="50"/>
          <c:min val="-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">
                <a:solidFill>
                  <a:schemeClr val="bg1"/>
                </a:solidFill>
              </a:defRPr>
            </a:pPr>
            <a:endParaRPr lang="en-US"/>
          </a:p>
        </c:txPr>
        <c:crossAx val="173008768"/>
        <c:crosses val="max"/>
        <c:crossBetween val="between"/>
      </c:valAx>
      <c:catAx>
        <c:axId val="173008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007232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4"/>
        <c:delete val="1"/>
      </c:legendEntry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'GS3'!$L$6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'GS3'!$M$5:$AK$5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'GS3'!$M$6:$AK$6</c:f>
              <c:numCache>
                <c:formatCode>0</c:formatCode>
                <c:ptCount val="25"/>
                <c:pt idx="0">
                  <c:v>112.36636588765271</c:v>
                </c:pt>
                <c:pt idx="1">
                  <c:v>116.96326726043318</c:v>
                </c:pt>
                <c:pt idx="2">
                  <c:v>114.10201863293014</c:v>
                </c:pt>
                <c:pt idx="3">
                  <c:v>103.19220803368513</c:v>
                </c:pt>
                <c:pt idx="4">
                  <c:v>93.066388848411307</c:v>
                </c:pt>
                <c:pt idx="5">
                  <c:v>87.453829066977349</c:v>
                </c:pt>
                <c:pt idx="6">
                  <c:v>84.993372765227221</c:v>
                </c:pt>
                <c:pt idx="7">
                  <c:v>82.198334964417214</c:v>
                </c:pt>
                <c:pt idx="8">
                  <c:v>77.734215377844095</c:v>
                </c:pt>
                <c:pt idx="9">
                  <c:v>70.339274148196807</c:v>
                </c:pt>
                <c:pt idx="10">
                  <c:v>63.538592979549108</c:v>
                </c:pt>
                <c:pt idx="11">
                  <c:v>56.628288475913607</c:v>
                </c:pt>
                <c:pt idx="12">
                  <c:v>51.859515767577975</c:v>
                </c:pt>
                <c:pt idx="13">
                  <c:v>47.538751458053937</c:v>
                </c:pt>
                <c:pt idx="14">
                  <c:v>42.850579686862645</c:v>
                </c:pt>
                <c:pt idx="15">
                  <c:v>38.08620325081035</c:v>
                </c:pt>
                <c:pt idx="16">
                  <c:v>33.335655129298004</c:v>
                </c:pt>
                <c:pt idx="17">
                  <c:v>27.835866856116599</c:v>
                </c:pt>
                <c:pt idx="18">
                  <c:v>24.145668762240316</c:v>
                </c:pt>
                <c:pt idx="19">
                  <c:v>21.495341728666659</c:v>
                </c:pt>
                <c:pt idx="20">
                  <c:v>18.834173015166666</c:v>
                </c:pt>
                <c:pt idx="21">
                  <c:v>15.986566797666665</c:v>
                </c:pt>
                <c:pt idx="22">
                  <c:v>13.416351532666663</c:v>
                </c:pt>
                <c:pt idx="23">
                  <c:v>11.148038775166663</c:v>
                </c:pt>
                <c:pt idx="24">
                  <c:v>9.2110208733333305</c:v>
                </c:pt>
              </c:numCache>
            </c:numRef>
          </c:val>
        </c:ser>
        <c:ser>
          <c:idx val="2"/>
          <c:order val="1"/>
          <c:tx>
            <c:strRef>
              <c:f>'GS3'!$L$7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'GS3'!$M$5:$AK$5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'GS3'!$M$7:$AK$7</c:f>
              <c:numCache>
                <c:formatCode>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1.8667519449812855</c:v>
                </c:pt>
                <c:pt idx="6">
                  <c:v>3.7335708952972988</c:v>
                </c:pt>
                <c:pt idx="7">
                  <c:v>6.9934634432339537</c:v>
                </c:pt>
                <c:pt idx="8">
                  <c:v>14.002806332892272</c:v>
                </c:pt>
                <c:pt idx="9">
                  <c:v>21.024030575353191</c:v>
                </c:pt>
                <c:pt idx="10">
                  <c:v>28.028979038376583</c:v>
                </c:pt>
                <c:pt idx="11">
                  <c:v>37.375611428522753</c:v>
                </c:pt>
                <c:pt idx="12">
                  <c:v>42.004105253587795</c:v>
                </c:pt>
                <c:pt idx="13">
                  <c:v>46.730102653098498</c:v>
                </c:pt>
                <c:pt idx="14">
                  <c:v>49.03311873271366</c:v>
                </c:pt>
                <c:pt idx="15">
                  <c:v>52.395536306784514</c:v>
                </c:pt>
                <c:pt idx="16">
                  <c:v>52.36443683620238</c:v>
                </c:pt>
                <c:pt idx="17">
                  <c:v>52.419951163288708</c:v>
                </c:pt>
                <c:pt idx="18">
                  <c:v>52.423709393372675</c:v>
                </c:pt>
                <c:pt idx="19">
                  <c:v>52.442003774418602</c:v>
                </c:pt>
                <c:pt idx="20">
                  <c:v>52.440774354432065</c:v>
                </c:pt>
                <c:pt idx="21">
                  <c:v>52.440774354432065</c:v>
                </c:pt>
                <c:pt idx="22">
                  <c:v>52.440774354432065</c:v>
                </c:pt>
                <c:pt idx="23">
                  <c:v>52.440774354432065</c:v>
                </c:pt>
                <c:pt idx="24">
                  <c:v>52.440774354432065</c:v>
                </c:pt>
              </c:numCache>
            </c:numRef>
          </c:val>
        </c:ser>
        <c:ser>
          <c:idx val="3"/>
          <c:order val="2"/>
          <c:tx>
            <c:strRef>
              <c:f>'GS3'!$L$8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'GS3'!$M$5:$AK$5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'GS3'!$M$8:$AK$8</c:f>
              <c:numCache>
                <c:formatCode>0</c:formatCode>
                <c:ptCount val="25"/>
                <c:pt idx="0">
                  <c:v>0.4634954979121354</c:v>
                </c:pt>
                <c:pt idx="1">
                  <c:v>0.56997419337843669</c:v>
                </c:pt>
                <c:pt idx="2">
                  <c:v>0.64513562547229653</c:v>
                </c:pt>
                <c:pt idx="3">
                  <c:v>0.70964918801952614</c:v>
                </c:pt>
                <c:pt idx="4">
                  <c:v>0.77351761494128357</c:v>
                </c:pt>
                <c:pt idx="5">
                  <c:v>0.77351761494128357</c:v>
                </c:pt>
                <c:pt idx="6">
                  <c:v>0.77351761494128357</c:v>
                </c:pt>
                <c:pt idx="7">
                  <c:v>0.77351761494128357</c:v>
                </c:pt>
                <c:pt idx="8">
                  <c:v>0.77351761494128357</c:v>
                </c:pt>
                <c:pt idx="9">
                  <c:v>0.77351761494128357</c:v>
                </c:pt>
                <c:pt idx="10">
                  <c:v>0.77351761494128357</c:v>
                </c:pt>
                <c:pt idx="11">
                  <c:v>0.77351761494128357</c:v>
                </c:pt>
                <c:pt idx="12">
                  <c:v>0.77351761494128357</c:v>
                </c:pt>
                <c:pt idx="13">
                  <c:v>0.77351761494128357</c:v>
                </c:pt>
                <c:pt idx="14">
                  <c:v>0.77351761494128357</c:v>
                </c:pt>
                <c:pt idx="15">
                  <c:v>0.77351761494128357</c:v>
                </c:pt>
                <c:pt idx="16">
                  <c:v>0.77351761494128357</c:v>
                </c:pt>
                <c:pt idx="17">
                  <c:v>0.77351761494128357</c:v>
                </c:pt>
                <c:pt idx="18">
                  <c:v>0.77351761494128357</c:v>
                </c:pt>
                <c:pt idx="19">
                  <c:v>0.77351761494128357</c:v>
                </c:pt>
                <c:pt idx="20">
                  <c:v>0.77351761494128357</c:v>
                </c:pt>
                <c:pt idx="21">
                  <c:v>0.77351761494128357</c:v>
                </c:pt>
                <c:pt idx="22">
                  <c:v>0.77351761494128357</c:v>
                </c:pt>
                <c:pt idx="23">
                  <c:v>0.77351761494128357</c:v>
                </c:pt>
                <c:pt idx="24">
                  <c:v>0.77351761494128357</c:v>
                </c:pt>
              </c:numCache>
            </c:numRef>
          </c:val>
        </c:ser>
        <c:ser>
          <c:idx val="1"/>
          <c:order val="3"/>
          <c:tx>
            <c:strRef>
              <c:f>'GS3'!$L$9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'GS3'!$M$5:$AK$5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'GS3'!$M$9:$AK$9</c:f>
              <c:numCache>
                <c:formatCode>0</c:formatCode>
                <c:ptCount val="25"/>
                <c:pt idx="0">
                  <c:v>134</c:v>
                </c:pt>
                <c:pt idx="1">
                  <c:v>134</c:v>
                </c:pt>
                <c:pt idx="2">
                  <c:v>134</c:v>
                </c:pt>
                <c:pt idx="3">
                  <c:v>134</c:v>
                </c:pt>
                <c:pt idx="4">
                  <c:v>134</c:v>
                </c:pt>
                <c:pt idx="5">
                  <c:v>134</c:v>
                </c:pt>
                <c:pt idx="6">
                  <c:v>134</c:v>
                </c:pt>
                <c:pt idx="7">
                  <c:v>134</c:v>
                </c:pt>
                <c:pt idx="8">
                  <c:v>134</c:v>
                </c:pt>
                <c:pt idx="9">
                  <c:v>134</c:v>
                </c:pt>
                <c:pt idx="10">
                  <c:v>134</c:v>
                </c:pt>
                <c:pt idx="11">
                  <c:v>134</c:v>
                </c:pt>
                <c:pt idx="12">
                  <c:v>134</c:v>
                </c:pt>
                <c:pt idx="13">
                  <c:v>134</c:v>
                </c:pt>
                <c:pt idx="14">
                  <c:v>134</c:v>
                </c:pt>
                <c:pt idx="15">
                  <c:v>134</c:v>
                </c:pt>
                <c:pt idx="16">
                  <c:v>134</c:v>
                </c:pt>
                <c:pt idx="17">
                  <c:v>134</c:v>
                </c:pt>
                <c:pt idx="18">
                  <c:v>134</c:v>
                </c:pt>
                <c:pt idx="19">
                  <c:v>134</c:v>
                </c:pt>
                <c:pt idx="20">
                  <c:v>134</c:v>
                </c:pt>
                <c:pt idx="21">
                  <c:v>134</c:v>
                </c:pt>
                <c:pt idx="22">
                  <c:v>134</c:v>
                </c:pt>
                <c:pt idx="23">
                  <c:v>134</c:v>
                </c:pt>
                <c:pt idx="24">
                  <c:v>134</c:v>
                </c:pt>
              </c:numCache>
            </c:numRef>
          </c:val>
        </c:ser>
        <c:ser>
          <c:idx val="5"/>
          <c:order val="4"/>
          <c:tx>
            <c:strRef>
              <c:f>'GS3'!$L$10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'GS3'!$M$5:$AK$5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'GS3'!$M$10:$AK$10</c:f>
              <c:numCache>
                <c:formatCode>0</c:formatCode>
                <c:ptCount val="25"/>
                <c:pt idx="0">
                  <c:v>121.95205479452056</c:v>
                </c:pt>
                <c:pt idx="1">
                  <c:v>121.95205479452056</c:v>
                </c:pt>
                <c:pt idx="2">
                  <c:v>121.95205479452056</c:v>
                </c:pt>
                <c:pt idx="3">
                  <c:v>121.95205479452056</c:v>
                </c:pt>
                <c:pt idx="4">
                  <c:v>121.95205479452056</c:v>
                </c:pt>
                <c:pt idx="5">
                  <c:v>121.95205479452056</c:v>
                </c:pt>
                <c:pt idx="6">
                  <c:v>121.95205479452056</c:v>
                </c:pt>
                <c:pt idx="7">
                  <c:v>121.95205479452056</c:v>
                </c:pt>
                <c:pt idx="8">
                  <c:v>121.95205479452056</c:v>
                </c:pt>
                <c:pt idx="9">
                  <c:v>121.95205479452056</c:v>
                </c:pt>
                <c:pt idx="10">
                  <c:v>121.95205479452056</c:v>
                </c:pt>
                <c:pt idx="11">
                  <c:v>121.95205479452056</c:v>
                </c:pt>
                <c:pt idx="12">
                  <c:v>121.95205479452056</c:v>
                </c:pt>
                <c:pt idx="13">
                  <c:v>121.95205479452056</c:v>
                </c:pt>
                <c:pt idx="14">
                  <c:v>121.95205479452056</c:v>
                </c:pt>
                <c:pt idx="15">
                  <c:v>121.95205479452056</c:v>
                </c:pt>
                <c:pt idx="16">
                  <c:v>121.95205479452056</c:v>
                </c:pt>
                <c:pt idx="17">
                  <c:v>121.95205479452056</c:v>
                </c:pt>
                <c:pt idx="18">
                  <c:v>121.95205479452056</c:v>
                </c:pt>
                <c:pt idx="19">
                  <c:v>121.95205479452056</c:v>
                </c:pt>
                <c:pt idx="20">
                  <c:v>121.95205479452056</c:v>
                </c:pt>
                <c:pt idx="21">
                  <c:v>121.95205479452056</c:v>
                </c:pt>
                <c:pt idx="22">
                  <c:v>121.95205479452056</c:v>
                </c:pt>
                <c:pt idx="23">
                  <c:v>121.95205479452056</c:v>
                </c:pt>
                <c:pt idx="24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'GS3'!$L$11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'GS3'!$M$5:$AK$5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'GS3'!$M$11:$AK$11</c:f>
              <c:numCache>
                <c:formatCode>0</c:formatCode>
                <c:ptCount val="25"/>
                <c:pt idx="0">
                  <c:v>146.58000000000001</c:v>
                </c:pt>
                <c:pt idx="1">
                  <c:v>146.58000000000001</c:v>
                </c:pt>
                <c:pt idx="2">
                  <c:v>146.58000000000001</c:v>
                </c:pt>
                <c:pt idx="3">
                  <c:v>146.58000000000001</c:v>
                </c:pt>
                <c:pt idx="4">
                  <c:v>146.58000000000001</c:v>
                </c:pt>
                <c:pt idx="5">
                  <c:v>146.58000000000001</c:v>
                </c:pt>
                <c:pt idx="6">
                  <c:v>146.58000000000001</c:v>
                </c:pt>
                <c:pt idx="7">
                  <c:v>146.58000000000001</c:v>
                </c:pt>
                <c:pt idx="8">
                  <c:v>146.58000000000001</c:v>
                </c:pt>
                <c:pt idx="9">
                  <c:v>146.58000000000001</c:v>
                </c:pt>
                <c:pt idx="10">
                  <c:v>146.58000000000001</c:v>
                </c:pt>
                <c:pt idx="11">
                  <c:v>146.58000000000001</c:v>
                </c:pt>
                <c:pt idx="12">
                  <c:v>146.58000000000001</c:v>
                </c:pt>
                <c:pt idx="13">
                  <c:v>146.58000000000001</c:v>
                </c:pt>
                <c:pt idx="14">
                  <c:v>146.58000000000001</c:v>
                </c:pt>
                <c:pt idx="15">
                  <c:v>146.58000000000001</c:v>
                </c:pt>
                <c:pt idx="16">
                  <c:v>146.58000000000001</c:v>
                </c:pt>
                <c:pt idx="17">
                  <c:v>146.58000000000001</c:v>
                </c:pt>
                <c:pt idx="18">
                  <c:v>146.58000000000001</c:v>
                </c:pt>
                <c:pt idx="19">
                  <c:v>146.58000000000001</c:v>
                </c:pt>
                <c:pt idx="20">
                  <c:v>146.58000000000001</c:v>
                </c:pt>
                <c:pt idx="21">
                  <c:v>146.58000000000001</c:v>
                </c:pt>
                <c:pt idx="22">
                  <c:v>146.58000000000001</c:v>
                </c:pt>
                <c:pt idx="23">
                  <c:v>146.58000000000001</c:v>
                </c:pt>
                <c:pt idx="24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'GS3'!$L$12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'GS3'!$M$5:$AK$5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'GS3'!$M$12:$AK$12</c:f>
              <c:numCache>
                <c:formatCode>0</c:formatCode>
                <c:ptCount val="25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  <c:pt idx="21">
                  <c:v>173.31818181818181</c:v>
                </c:pt>
                <c:pt idx="22">
                  <c:v>173.31818181818181</c:v>
                </c:pt>
                <c:pt idx="23">
                  <c:v>173.31818181818181</c:v>
                </c:pt>
                <c:pt idx="24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187648"/>
        <c:axId val="194189184"/>
      </c:areaChart>
      <c:catAx>
        <c:axId val="19418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418918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4189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94187648"/>
        <c:crosses val="autoZero"/>
        <c:crossBetween val="between"/>
      </c:valAx>
    </c:plotArea>
    <c:legend>
      <c:legendPos val="r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'GS4'!$L$6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'GS4'!$M$5:$AK$5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'GS4'!$M$6:$AK$6</c:f>
              <c:numCache>
                <c:formatCode>0</c:formatCode>
                <c:ptCount val="25"/>
                <c:pt idx="0">
                  <c:v>112.36636588765273</c:v>
                </c:pt>
                <c:pt idx="1">
                  <c:v>118.0397678364078</c:v>
                </c:pt>
                <c:pt idx="2">
                  <c:v>118.61477690446233</c:v>
                </c:pt>
                <c:pt idx="3">
                  <c:v>113.35005716171287</c:v>
                </c:pt>
                <c:pt idx="4">
                  <c:v>109.1987675310225</c:v>
                </c:pt>
                <c:pt idx="5">
                  <c:v>106.98408506394415</c:v>
                </c:pt>
                <c:pt idx="6">
                  <c:v>103.06569083855184</c:v>
                </c:pt>
                <c:pt idx="7">
                  <c:v>96.532794224225782</c:v>
                </c:pt>
                <c:pt idx="8">
                  <c:v>90.920815350134504</c:v>
                </c:pt>
                <c:pt idx="9">
                  <c:v>85.966229587336869</c:v>
                </c:pt>
                <c:pt idx="10">
                  <c:v>82.763486111687499</c:v>
                </c:pt>
                <c:pt idx="11">
                  <c:v>80.012875070751761</c:v>
                </c:pt>
                <c:pt idx="12">
                  <c:v>76.25377713952011</c:v>
                </c:pt>
                <c:pt idx="13">
                  <c:v>71.261341260358478</c:v>
                </c:pt>
                <c:pt idx="14">
                  <c:v>65.149165987069253</c:v>
                </c:pt>
                <c:pt idx="15">
                  <c:v>59.91635388846472</c:v>
                </c:pt>
                <c:pt idx="16">
                  <c:v>54.552985202387624</c:v>
                </c:pt>
                <c:pt idx="17">
                  <c:v>50.330713866666649</c:v>
                </c:pt>
                <c:pt idx="18">
                  <c:v>47.147222466666648</c:v>
                </c:pt>
                <c:pt idx="19">
                  <c:v>43.657855666666656</c:v>
                </c:pt>
                <c:pt idx="20">
                  <c:v>40.802647866666653</c:v>
                </c:pt>
                <c:pt idx="21">
                  <c:v>37.606109166666656</c:v>
                </c:pt>
                <c:pt idx="22">
                  <c:v>34.855856266666656</c:v>
                </c:pt>
                <c:pt idx="23">
                  <c:v>31.750137366666657</c:v>
                </c:pt>
                <c:pt idx="24">
                  <c:v>29.585222599999994</c:v>
                </c:pt>
              </c:numCache>
            </c:numRef>
          </c:val>
        </c:ser>
        <c:ser>
          <c:idx val="2"/>
          <c:order val="1"/>
          <c:tx>
            <c:strRef>
              <c:f>'GS4'!$L$7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'GS4'!$M$5:$AK$5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'GS4'!$M$7:$AK$7</c:f>
              <c:numCache>
                <c:formatCode>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3.733503889962571</c:v>
                </c:pt>
                <c:pt idx="6">
                  <c:v>7.4671417905945976</c:v>
                </c:pt>
                <c:pt idx="7">
                  <c:v>13.986926886467907</c:v>
                </c:pt>
                <c:pt idx="8">
                  <c:v>28.005612665784543</c:v>
                </c:pt>
                <c:pt idx="9">
                  <c:v>42.048061150706381</c:v>
                </c:pt>
                <c:pt idx="10">
                  <c:v>56.057958076753167</c:v>
                </c:pt>
                <c:pt idx="11">
                  <c:v>74.751222857045505</c:v>
                </c:pt>
                <c:pt idx="12">
                  <c:v>84.00821050717559</c:v>
                </c:pt>
                <c:pt idx="13">
                  <c:v>93.460205306196997</c:v>
                </c:pt>
                <c:pt idx="14">
                  <c:v>98.066237465427321</c:v>
                </c:pt>
                <c:pt idx="15">
                  <c:v>104.79107261356903</c:v>
                </c:pt>
                <c:pt idx="16">
                  <c:v>104.72887367240476</c:v>
                </c:pt>
                <c:pt idx="17">
                  <c:v>104.83990232657742</c:v>
                </c:pt>
                <c:pt idx="18">
                  <c:v>104.84741878674535</c:v>
                </c:pt>
                <c:pt idx="19">
                  <c:v>104.8840075488372</c:v>
                </c:pt>
                <c:pt idx="20">
                  <c:v>104.88154870886413</c:v>
                </c:pt>
                <c:pt idx="21">
                  <c:v>104.88154870886413</c:v>
                </c:pt>
                <c:pt idx="22">
                  <c:v>104.88154870886413</c:v>
                </c:pt>
                <c:pt idx="23">
                  <c:v>104.88154870886413</c:v>
                </c:pt>
                <c:pt idx="24">
                  <c:v>104.88154870886413</c:v>
                </c:pt>
              </c:numCache>
            </c:numRef>
          </c:val>
        </c:ser>
        <c:ser>
          <c:idx val="3"/>
          <c:order val="2"/>
          <c:tx>
            <c:strRef>
              <c:f>'GS4'!$L$8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'GS4'!$M$5:$AK$5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'GS4'!$M$8:$AK$8</c:f>
              <c:numCache>
                <c:formatCode>0</c:formatCode>
                <c:ptCount val="25"/>
                <c:pt idx="0">
                  <c:v>0.63725828717317323</c:v>
                </c:pt>
                <c:pt idx="1">
                  <c:v>0.89032150253378928</c:v>
                </c:pt>
                <c:pt idx="2">
                  <c:v>1.1052469304698402</c:v>
                </c:pt>
                <c:pt idx="3">
                  <c:v>1.3405728850939411</c:v>
                </c:pt>
                <c:pt idx="4">
                  <c:v>1.6093518990280478</c:v>
                </c:pt>
                <c:pt idx="5">
                  <c:v>1.8414444590858221</c:v>
                </c:pt>
                <c:pt idx="6">
                  <c:v>2.0890157037117474</c:v>
                </c:pt>
                <c:pt idx="7">
                  <c:v>2.3479524640814584</c:v>
                </c:pt>
                <c:pt idx="8">
                  <c:v>2.6616621895459129</c:v>
                </c:pt>
                <c:pt idx="9">
                  <c:v>3.1428576733457749</c:v>
                </c:pt>
                <c:pt idx="10">
                  <c:v>3.6429944176601206</c:v>
                </c:pt>
                <c:pt idx="11">
                  <c:v>4.2933665350902839</c:v>
                </c:pt>
                <c:pt idx="12">
                  <c:v>4.9254157289458744</c:v>
                </c:pt>
                <c:pt idx="13">
                  <c:v>5.3708441508265308</c:v>
                </c:pt>
                <c:pt idx="14">
                  <c:v>5.790558048743824</c:v>
                </c:pt>
                <c:pt idx="15">
                  <c:v>6.1503494658140916</c:v>
                </c:pt>
                <c:pt idx="16">
                  <c:v>6.3460675641783473</c:v>
                </c:pt>
                <c:pt idx="17">
                  <c:v>6.5420990079098083</c:v>
                </c:pt>
                <c:pt idx="18">
                  <c:v>6.7384469304621453</c:v>
                </c:pt>
                <c:pt idx="19">
                  <c:v>6.9351144966235667</c:v>
                </c:pt>
                <c:pt idx="20">
                  <c:v>7.017306277445484</c:v>
                </c:pt>
                <c:pt idx="21">
                  <c:v>7.0994980582674021</c:v>
                </c:pt>
                <c:pt idx="22">
                  <c:v>7.1816898390893193</c:v>
                </c:pt>
                <c:pt idx="23">
                  <c:v>7.2638816199112384</c:v>
                </c:pt>
                <c:pt idx="24">
                  <c:v>7.2638816199112384</c:v>
                </c:pt>
              </c:numCache>
            </c:numRef>
          </c:val>
        </c:ser>
        <c:ser>
          <c:idx val="1"/>
          <c:order val="3"/>
          <c:tx>
            <c:strRef>
              <c:f>'GS4'!$L$9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'GS4'!$M$5:$AK$5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'GS4'!$M$9:$AK$9</c:f>
              <c:numCache>
                <c:formatCode>0</c:formatCode>
                <c:ptCount val="25"/>
                <c:pt idx="0">
                  <c:v>134</c:v>
                </c:pt>
                <c:pt idx="1">
                  <c:v>134</c:v>
                </c:pt>
                <c:pt idx="2">
                  <c:v>134</c:v>
                </c:pt>
                <c:pt idx="3">
                  <c:v>134</c:v>
                </c:pt>
                <c:pt idx="4">
                  <c:v>134</c:v>
                </c:pt>
                <c:pt idx="5">
                  <c:v>134</c:v>
                </c:pt>
                <c:pt idx="6">
                  <c:v>134</c:v>
                </c:pt>
                <c:pt idx="7">
                  <c:v>134</c:v>
                </c:pt>
                <c:pt idx="8">
                  <c:v>134</c:v>
                </c:pt>
                <c:pt idx="9">
                  <c:v>134</c:v>
                </c:pt>
                <c:pt idx="10">
                  <c:v>134</c:v>
                </c:pt>
                <c:pt idx="11">
                  <c:v>134</c:v>
                </c:pt>
                <c:pt idx="12">
                  <c:v>134</c:v>
                </c:pt>
                <c:pt idx="13">
                  <c:v>134</c:v>
                </c:pt>
                <c:pt idx="14">
                  <c:v>134</c:v>
                </c:pt>
                <c:pt idx="15">
                  <c:v>134</c:v>
                </c:pt>
                <c:pt idx="16">
                  <c:v>134</c:v>
                </c:pt>
                <c:pt idx="17">
                  <c:v>134</c:v>
                </c:pt>
                <c:pt idx="18">
                  <c:v>134</c:v>
                </c:pt>
                <c:pt idx="19">
                  <c:v>134</c:v>
                </c:pt>
                <c:pt idx="20">
                  <c:v>134</c:v>
                </c:pt>
                <c:pt idx="21">
                  <c:v>134</c:v>
                </c:pt>
                <c:pt idx="22">
                  <c:v>134</c:v>
                </c:pt>
                <c:pt idx="23">
                  <c:v>134</c:v>
                </c:pt>
                <c:pt idx="24">
                  <c:v>134</c:v>
                </c:pt>
              </c:numCache>
            </c:numRef>
          </c:val>
        </c:ser>
        <c:ser>
          <c:idx val="5"/>
          <c:order val="4"/>
          <c:tx>
            <c:strRef>
              <c:f>'GS4'!$L$10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'GS4'!$M$5:$AK$5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'GS4'!$M$10:$AK$10</c:f>
              <c:numCache>
                <c:formatCode>0</c:formatCode>
                <c:ptCount val="25"/>
                <c:pt idx="0">
                  <c:v>121.95205479452056</c:v>
                </c:pt>
                <c:pt idx="1">
                  <c:v>121.95205479452056</c:v>
                </c:pt>
                <c:pt idx="2">
                  <c:v>121.95205479452056</c:v>
                </c:pt>
                <c:pt idx="3">
                  <c:v>121.95205479452056</c:v>
                </c:pt>
                <c:pt idx="4">
                  <c:v>121.95205479452056</c:v>
                </c:pt>
                <c:pt idx="5">
                  <c:v>121.95205479452056</c:v>
                </c:pt>
                <c:pt idx="6">
                  <c:v>121.95205479452056</c:v>
                </c:pt>
                <c:pt idx="7">
                  <c:v>121.95205479452056</c:v>
                </c:pt>
                <c:pt idx="8">
                  <c:v>121.95205479452056</c:v>
                </c:pt>
                <c:pt idx="9">
                  <c:v>121.95205479452056</c:v>
                </c:pt>
                <c:pt idx="10">
                  <c:v>121.95205479452056</c:v>
                </c:pt>
                <c:pt idx="11">
                  <c:v>121.95205479452056</c:v>
                </c:pt>
                <c:pt idx="12">
                  <c:v>121.95205479452056</c:v>
                </c:pt>
                <c:pt idx="13">
                  <c:v>121.95205479452056</c:v>
                </c:pt>
                <c:pt idx="14">
                  <c:v>121.95205479452056</c:v>
                </c:pt>
                <c:pt idx="15">
                  <c:v>121.95205479452056</c:v>
                </c:pt>
                <c:pt idx="16">
                  <c:v>121.95205479452056</c:v>
                </c:pt>
                <c:pt idx="17">
                  <c:v>121.95205479452056</c:v>
                </c:pt>
                <c:pt idx="18">
                  <c:v>121.95205479452056</c:v>
                </c:pt>
                <c:pt idx="19">
                  <c:v>121.95205479452056</c:v>
                </c:pt>
                <c:pt idx="20">
                  <c:v>121.95205479452056</c:v>
                </c:pt>
                <c:pt idx="21">
                  <c:v>121.95205479452056</c:v>
                </c:pt>
                <c:pt idx="22">
                  <c:v>121.95205479452056</c:v>
                </c:pt>
                <c:pt idx="23">
                  <c:v>121.95205479452056</c:v>
                </c:pt>
                <c:pt idx="24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'GS4'!$L$11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'GS4'!$M$5:$AK$5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'GS4'!$M$11:$AK$11</c:f>
              <c:numCache>
                <c:formatCode>0</c:formatCode>
                <c:ptCount val="25"/>
                <c:pt idx="0">
                  <c:v>146.58000000000001</c:v>
                </c:pt>
                <c:pt idx="1">
                  <c:v>146.58000000000001</c:v>
                </c:pt>
                <c:pt idx="2">
                  <c:v>146.58000000000001</c:v>
                </c:pt>
                <c:pt idx="3">
                  <c:v>146.58000000000001</c:v>
                </c:pt>
                <c:pt idx="4">
                  <c:v>146.58000000000001</c:v>
                </c:pt>
                <c:pt idx="5">
                  <c:v>146.58000000000001</c:v>
                </c:pt>
                <c:pt idx="6">
                  <c:v>146.58000000000001</c:v>
                </c:pt>
                <c:pt idx="7">
                  <c:v>146.58000000000001</c:v>
                </c:pt>
                <c:pt idx="8">
                  <c:v>146.58000000000001</c:v>
                </c:pt>
                <c:pt idx="9">
                  <c:v>146.58000000000001</c:v>
                </c:pt>
                <c:pt idx="10">
                  <c:v>146.58000000000001</c:v>
                </c:pt>
                <c:pt idx="11">
                  <c:v>146.58000000000001</c:v>
                </c:pt>
                <c:pt idx="12">
                  <c:v>146.58000000000001</c:v>
                </c:pt>
                <c:pt idx="13">
                  <c:v>146.58000000000001</c:v>
                </c:pt>
                <c:pt idx="14">
                  <c:v>146.58000000000001</c:v>
                </c:pt>
                <c:pt idx="15">
                  <c:v>146.58000000000001</c:v>
                </c:pt>
                <c:pt idx="16">
                  <c:v>146.58000000000001</c:v>
                </c:pt>
                <c:pt idx="17">
                  <c:v>146.58000000000001</c:v>
                </c:pt>
                <c:pt idx="18">
                  <c:v>146.58000000000001</c:v>
                </c:pt>
                <c:pt idx="19">
                  <c:v>146.58000000000001</c:v>
                </c:pt>
                <c:pt idx="20">
                  <c:v>146.58000000000001</c:v>
                </c:pt>
                <c:pt idx="21">
                  <c:v>146.58000000000001</c:v>
                </c:pt>
                <c:pt idx="22">
                  <c:v>146.58000000000001</c:v>
                </c:pt>
                <c:pt idx="23">
                  <c:v>146.58000000000001</c:v>
                </c:pt>
                <c:pt idx="24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'GS4'!$L$12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'GS4'!$M$5:$AK$5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'GS4'!$M$12:$AK$12</c:f>
              <c:numCache>
                <c:formatCode>0</c:formatCode>
                <c:ptCount val="25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  <c:pt idx="21">
                  <c:v>173.31818181818181</c:v>
                </c:pt>
                <c:pt idx="22">
                  <c:v>173.31818181818181</c:v>
                </c:pt>
                <c:pt idx="23">
                  <c:v>173.31818181818181</c:v>
                </c:pt>
                <c:pt idx="24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800640"/>
        <c:axId val="194818816"/>
      </c:areaChart>
      <c:catAx>
        <c:axId val="19480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481881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94818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94800640"/>
        <c:crosses val="autoZero"/>
        <c:crossBetween val="between"/>
      </c:valAx>
    </c:plotArea>
    <c:legend>
      <c:legendPos val="r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343145809204"/>
          <c:y val="6.5807952065092809E-2"/>
          <c:w val="0.67737747441395968"/>
          <c:h val="0.630216462209036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5.1.1'!$P$6</c:f>
              <c:strCache>
                <c:ptCount val="1"/>
                <c:pt idx="0">
                  <c:v>Bioenergy</c:v>
                </c:pt>
              </c:strCache>
            </c:strRef>
          </c:tx>
          <c:invertIfNegative val="0"/>
          <c:cat>
            <c:strRef>
              <c:f>'Fig 5.1.1'!$Q$4:$Y$5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strCache>
            </c:strRef>
          </c:cat>
          <c:val>
            <c:numRef>
              <c:f>'Fig 5.1.1'!$Q$6:$Y$6</c:f>
              <c:numCache>
                <c:formatCode>0.000</c:formatCode>
                <c:ptCount val="9"/>
                <c:pt idx="0">
                  <c:v>9</c:v>
                </c:pt>
                <c:pt idx="1">
                  <c:v>10</c:v>
                </c:pt>
                <c:pt idx="2">
                  <c:v>10.714</c:v>
                </c:pt>
                <c:pt idx="3">
                  <c:v>11.920999999999999</c:v>
                </c:pt>
                <c:pt idx="4">
                  <c:v>12.952999999999999</c:v>
                </c:pt>
                <c:pt idx="5">
                  <c:v>14.648</c:v>
                </c:pt>
                <c:pt idx="6">
                  <c:v>18.158999999999999</c:v>
                </c:pt>
                <c:pt idx="7">
                  <c:v>22.702000000000002</c:v>
                </c:pt>
                <c:pt idx="8">
                  <c:v>29.012</c:v>
                </c:pt>
              </c:numCache>
            </c:numRef>
          </c:val>
        </c:ser>
        <c:ser>
          <c:idx val="1"/>
          <c:order val="1"/>
          <c:tx>
            <c:strRef>
              <c:f>'Fig 5.1.1'!$P$7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strRef>
              <c:f>'Fig 5.1.1'!$Q$4:$Y$5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strCache>
            </c:strRef>
          </c:cat>
          <c:val>
            <c:numRef>
              <c:f>'Fig 5.1.1'!$Q$7:$Y$7</c:f>
              <c:numCache>
                <c:formatCode>0.000</c:formatCode>
                <c:ptCount val="9"/>
                <c:pt idx="0">
                  <c:v>5.2279999999999998</c:v>
                </c:pt>
                <c:pt idx="1">
                  <c:v>5.2279999999999998</c:v>
                </c:pt>
                <c:pt idx="2">
                  <c:v>5.2279999999999998</c:v>
                </c:pt>
                <c:pt idx="3">
                  <c:v>3.5649999999999999</c:v>
                </c:pt>
                <c:pt idx="4">
                  <c:v>5.68</c:v>
                </c:pt>
                <c:pt idx="5">
                  <c:v>5.2850000000000001</c:v>
                </c:pt>
                <c:pt idx="6">
                  <c:v>4.702</c:v>
                </c:pt>
                <c:pt idx="7">
                  <c:v>5.8849999999999998</c:v>
                </c:pt>
                <c:pt idx="8">
                  <c:v>6.3209999999999997</c:v>
                </c:pt>
              </c:numCache>
            </c:numRef>
          </c:val>
        </c:ser>
        <c:ser>
          <c:idx val="2"/>
          <c:order val="2"/>
          <c:tx>
            <c:strRef>
              <c:f>'Fig 5.1.1'!$P$8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strRef>
              <c:f>'Fig 5.1.1'!$Q$4:$Y$5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strCache>
            </c:strRef>
          </c:cat>
          <c:val>
            <c:numRef>
              <c:f>'Fig 5.1.1'!$Q$8:$Y$8</c:f>
              <c:numCache>
                <c:formatCode>0.000</c:formatCode>
                <c:ptCount val="9"/>
                <c:pt idx="0">
                  <c:v>4.5</c:v>
                </c:pt>
                <c:pt idx="1">
                  <c:v>6</c:v>
                </c:pt>
                <c:pt idx="2">
                  <c:v>7.5270000000000001</c:v>
                </c:pt>
                <c:pt idx="3">
                  <c:v>7.181</c:v>
                </c:pt>
                <c:pt idx="4">
                  <c:v>10.503</c:v>
                </c:pt>
                <c:pt idx="5">
                  <c:v>12.231999999999999</c:v>
                </c:pt>
                <c:pt idx="6">
                  <c:v>16.95</c:v>
                </c:pt>
                <c:pt idx="7">
                  <c:v>18.611000000000001</c:v>
                </c:pt>
                <c:pt idx="8">
                  <c:v>23.026</c:v>
                </c:pt>
              </c:numCache>
            </c:numRef>
          </c:val>
        </c:ser>
        <c:ser>
          <c:idx val="3"/>
          <c:order val="3"/>
          <c:tx>
            <c:strRef>
              <c:f>'Fig 5.1.1'!$P$9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strRef>
              <c:f>'Fig 5.1.1'!$Q$4:$Y$5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strCache>
            </c:strRef>
          </c:cat>
          <c:val>
            <c:numRef>
              <c:f>'Fig 5.1.1'!$Q$9:$Y$9</c:f>
              <c:numCache>
                <c:formatCode>0.000</c:formatCode>
                <c:ptCount val="9"/>
                <c:pt idx="0">
                  <c:v>0.8</c:v>
                </c:pt>
                <c:pt idx="1">
                  <c:v>1.1000000000000001</c:v>
                </c:pt>
                <c:pt idx="2">
                  <c:v>1.754</c:v>
                </c:pt>
                <c:pt idx="3">
                  <c:v>3.073</c:v>
                </c:pt>
                <c:pt idx="4">
                  <c:v>5.149</c:v>
                </c:pt>
                <c:pt idx="5">
                  <c:v>7.6029999999999998</c:v>
                </c:pt>
                <c:pt idx="6">
                  <c:v>11.472</c:v>
                </c:pt>
                <c:pt idx="7">
                  <c:v>13.404</c:v>
                </c:pt>
                <c:pt idx="8">
                  <c:v>17.416</c:v>
                </c:pt>
              </c:numCache>
            </c:numRef>
          </c:val>
        </c:ser>
        <c:ser>
          <c:idx val="4"/>
          <c:order val="4"/>
          <c:tx>
            <c:strRef>
              <c:f>'Fig 5.1.1'!$P$10</c:f>
              <c:strCache>
                <c:ptCount val="1"/>
                <c:pt idx="0">
                  <c:v>Solar photovoltaics</c:v>
                </c:pt>
              </c:strCache>
            </c:strRef>
          </c:tx>
          <c:invertIfNegative val="0"/>
          <c:cat>
            <c:strRef>
              <c:f>'Fig 5.1.1'!$Q$4:$Y$5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strCache>
            </c:strRef>
          </c:cat>
          <c:val>
            <c:numRef>
              <c:f>'Fig 5.1.1'!$Q$10:$Y$10</c:f>
              <c:numCache>
                <c:formatCode>0.000</c:formatCode>
                <c:ptCount val="9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4.1000000000000002E-2</c:v>
                </c:pt>
                <c:pt idx="4">
                  <c:v>0.24399999999999999</c:v>
                </c:pt>
                <c:pt idx="5">
                  <c:v>1.3520000000000001</c:v>
                </c:pt>
                <c:pt idx="6">
                  <c:v>1.9890000000000001</c:v>
                </c:pt>
                <c:pt idx="7">
                  <c:v>4.05</c:v>
                </c:pt>
                <c:pt idx="8">
                  <c:v>7.556</c:v>
                </c:pt>
              </c:numCache>
            </c:numRef>
          </c:val>
        </c:ser>
        <c:ser>
          <c:idx val="5"/>
          <c:order val="5"/>
          <c:tx>
            <c:strRef>
              <c:f>'Fig 5.1.1'!$P$11</c:f>
              <c:strCache>
                <c:ptCount val="1"/>
                <c:pt idx="0">
                  <c:v>Shoreline wave/tidal</c:v>
                </c:pt>
              </c:strCache>
            </c:strRef>
          </c:tx>
          <c:invertIfNegative val="0"/>
          <c:cat>
            <c:strRef>
              <c:f>'Fig 5.1.1'!$Q$4:$Y$5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strCache>
            </c:strRef>
          </c:cat>
          <c:val>
            <c:numRef>
              <c:f>'Fig 5.1.1'!$Q$11:$Y$11</c:f>
              <c:numCache>
                <c:formatCode>0.000</c:formatCode>
                <c:ptCount val="9"/>
                <c:pt idx="0">
                  <c:v>1E-3</c:v>
                </c:pt>
                <c:pt idx="1">
                  <c:v>1E-3</c:v>
                </c:pt>
                <c:pt idx="2">
                  <c:v>1E-3</c:v>
                </c:pt>
                <c:pt idx="3">
                  <c:v>2E-3</c:v>
                </c:pt>
                <c:pt idx="4">
                  <c:v>1E-3</c:v>
                </c:pt>
                <c:pt idx="5">
                  <c:v>3.0000000000000001E-3</c:v>
                </c:pt>
                <c:pt idx="6">
                  <c:v>6.0000000000000001E-3</c:v>
                </c:pt>
                <c:pt idx="7">
                  <c:v>2E-3</c:v>
                </c:pt>
                <c:pt idx="8">
                  <c:v>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354368"/>
        <c:axId val="193368448"/>
      </c:barChart>
      <c:catAx>
        <c:axId val="1933543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3368448"/>
        <c:crosses val="autoZero"/>
        <c:auto val="1"/>
        <c:lblAlgn val="ctr"/>
        <c:lblOffset val="100"/>
        <c:tickLblSkip val="1"/>
        <c:noMultiLvlLbl val="0"/>
      </c:catAx>
      <c:valAx>
        <c:axId val="193368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Ammual Electrictiy Supply (TWh)</a:t>
                </a:r>
              </a:p>
            </c:rich>
          </c:tx>
          <c:layout>
            <c:manualLayout>
              <c:xMode val="edge"/>
              <c:yMode val="edge"/>
              <c:x val="3.050570672603261E-2"/>
              <c:y val="0.12855158615034365"/>
            </c:manualLayout>
          </c:layout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933543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20727304556671"/>
          <c:y val="8.2831913794246079E-2"/>
          <c:w val="0.82330790697511158"/>
          <c:h val="0.687515691560229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5.2.1'!$M$5</c:f>
              <c:strCache>
                <c:ptCount val="1"/>
                <c:pt idx="0">
                  <c:v>Electricity</c:v>
                </c:pt>
              </c:strCache>
            </c:strRef>
          </c:tx>
          <c:invertIfNegative val="0"/>
          <c:cat>
            <c:strRef>
              <c:f>'Fig 5.2.1'!$N$3:$P$4</c:f>
              <c:strCache>
                <c:ptCount val="3"/>
                <c:pt idx="0">
                  <c:v>1990</c:v>
                </c:pt>
                <c:pt idx="1">
                  <c:v>2010</c:v>
                </c:pt>
                <c:pt idx="2">
                  <c:v>2014</c:v>
                </c:pt>
              </c:strCache>
            </c:strRef>
          </c:cat>
          <c:val>
            <c:numRef>
              <c:f>'Fig 5.2.1'!$N$5:$P$5</c:f>
              <c:numCache>
                <c:formatCode>_-* #,##0_-;\-* #,##0_-;_-* "-"??_-;_-@_-</c:formatCode>
                <c:ptCount val="3"/>
                <c:pt idx="0">
                  <c:v>277.89999999999998</c:v>
                </c:pt>
                <c:pt idx="1">
                  <c:v>206.7</c:v>
                </c:pt>
                <c:pt idx="2">
                  <c:v>163.80000000000001</c:v>
                </c:pt>
              </c:numCache>
            </c:numRef>
          </c:val>
        </c:ser>
        <c:ser>
          <c:idx val="1"/>
          <c:order val="1"/>
          <c:tx>
            <c:strRef>
              <c:f>'Fig 5.2.1'!$M$6</c:f>
              <c:strCache>
                <c:ptCount val="1"/>
                <c:pt idx="0">
                  <c:v>Heat</c:v>
                </c:pt>
              </c:strCache>
            </c:strRef>
          </c:tx>
          <c:invertIfNegative val="0"/>
          <c:cat>
            <c:strRef>
              <c:f>'Fig 5.2.1'!$N$3:$P$4</c:f>
              <c:strCache>
                <c:ptCount val="3"/>
                <c:pt idx="0">
                  <c:v>1990</c:v>
                </c:pt>
                <c:pt idx="1">
                  <c:v>2010</c:v>
                </c:pt>
                <c:pt idx="2">
                  <c:v>2014</c:v>
                </c:pt>
              </c:strCache>
            </c:strRef>
          </c:cat>
          <c:val>
            <c:numRef>
              <c:f>'Fig 5.2.1'!$N$6:$P$6</c:f>
              <c:numCache>
                <c:formatCode>_-* #,##0_-;\-* #,##0_-;_-* "-"??_-;_-@_-</c:formatCode>
                <c:ptCount val="3"/>
                <c:pt idx="0">
                  <c:v>255.49999999999997</c:v>
                </c:pt>
                <c:pt idx="1">
                  <c:v>195.20000000000002</c:v>
                </c:pt>
                <c:pt idx="2">
                  <c:v>162.60000000000005</c:v>
                </c:pt>
              </c:numCache>
            </c:numRef>
          </c:val>
        </c:ser>
        <c:ser>
          <c:idx val="2"/>
          <c:order val="2"/>
          <c:tx>
            <c:strRef>
              <c:f>'Fig 5.2.1'!$M$7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cat>
            <c:strRef>
              <c:f>'Fig 5.2.1'!$N$3:$P$4</c:f>
              <c:strCache>
                <c:ptCount val="3"/>
                <c:pt idx="0">
                  <c:v>1990</c:v>
                </c:pt>
                <c:pt idx="1">
                  <c:v>2010</c:v>
                </c:pt>
                <c:pt idx="2">
                  <c:v>2014</c:v>
                </c:pt>
              </c:strCache>
            </c:strRef>
          </c:cat>
          <c:val>
            <c:numRef>
              <c:f>'Fig 5.2.1'!$N$7:$P$7</c:f>
              <c:numCache>
                <c:formatCode>_-* #,##0_-;\-* #,##0_-;_-* "-"??_-;_-@_-</c:formatCode>
                <c:ptCount val="3"/>
                <c:pt idx="0">
                  <c:v>121.9</c:v>
                </c:pt>
                <c:pt idx="1">
                  <c:v>120.1</c:v>
                </c:pt>
                <c:pt idx="2">
                  <c:v>117.9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453056"/>
        <c:axId val="193463040"/>
      </c:barChart>
      <c:catAx>
        <c:axId val="1934530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93463040"/>
        <c:crosses val="autoZero"/>
        <c:auto val="1"/>
        <c:lblAlgn val="ctr"/>
        <c:lblOffset val="100"/>
        <c:noMultiLvlLbl val="0"/>
      </c:catAx>
      <c:valAx>
        <c:axId val="193463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Annual UK Emissions (mtCO2e)</a:t>
                </a:r>
              </a:p>
            </c:rich>
          </c:tx>
          <c:layout>
            <c:manualLayout>
              <c:xMode val="edge"/>
              <c:yMode val="edge"/>
              <c:x val="3.050570672603261E-2"/>
              <c:y val="0.12855158615034365"/>
            </c:manualLayout>
          </c:layout>
          <c:overlay val="0"/>
        </c:title>
        <c:numFmt formatCode="_(* #,##0_);_(* \(#,##0\);_(* &quot;-&quot;_);_(@_)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3453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9972659667541557E-2"/>
          <c:y val="0.8740401720618256"/>
          <c:w val="0.96336067366579181"/>
          <c:h val="0.11303040244969377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427986772783632E-2"/>
          <c:y val="3.7288952517298975E-2"/>
          <c:w val="0.70280278161625986"/>
          <c:h val="0.78960357819912863"/>
        </c:manualLayout>
      </c:layout>
      <c:lineChart>
        <c:grouping val="standard"/>
        <c:varyColors val="0"/>
        <c:ser>
          <c:idx val="2"/>
          <c:order val="0"/>
          <c:tx>
            <c:strRef>
              <c:f>'Fig 5.2.4'!$L$5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5.2.4'!$M$4:$T$4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5.2.4'!$M$5:$T$5</c:f>
              <c:numCache>
                <c:formatCode>0.0</c:formatCode>
                <c:ptCount val="8"/>
                <c:pt idx="0">
                  <c:v>443</c:v>
                </c:pt>
                <c:pt idx="1">
                  <c:v>355.73873525019633</c:v>
                </c:pt>
                <c:pt idx="2">
                  <c:v>310.13769419123724</c:v>
                </c:pt>
                <c:pt idx="3">
                  <c:v>282.39292100554792</c:v>
                </c:pt>
                <c:pt idx="4">
                  <c:v>225.04032428082809</c:v>
                </c:pt>
                <c:pt idx="5">
                  <c:v>174.8894248289611</c:v>
                </c:pt>
                <c:pt idx="6">
                  <c:v>135.64201950557603</c:v>
                </c:pt>
                <c:pt idx="7">
                  <c:v>105.00595469338185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 5.2.4'!$L$6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5.2.4'!$M$4:$T$4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5.2.4'!$M$6:$T$6</c:f>
              <c:numCache>
                <c:formatCode>0.0</c:formatCode>
                <c:ptCount val="8"/>
                <c:pt idx="0">
                  <c:v>443</c:v>
                </c:pt>
                <c:pt idx="1">
                  <c:v>396.92333279556101</c:v>
                </c:pt>
                <c:pt idx="2">
                  <c:v>341.32123126882942</c:v>
                </c:pt>
                <c:pt idx="3">
                  <c:v>322.76872132322859</c:v>
                </c:pt>
                <c:pt idx="4">
                  <c:v>278.83225976130154</c:v>
                </c:pt>
                <c:pt idx="5">
                  <c:v>238.71153781135405</c:v>
                </c:pt>
                <c:pt idx="6">
                  <c:v>207.31361501054118</c:v>
                </c:pt>
                <c:pt idx="7">
                  <c:v>182.80476297936769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 5.2.4'!$L$7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5.2.4'!$M$4:$T$4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5.2.4'!$M$7:$T$7</c:f>
              <c:numCache>
                <c:formatCode>0.0</c:formatCode>
                <c:ptCount val="8"/>
                <c:pt idx="0">
                  <c:v>443</c:v>
                </c:pt>
                <c:pt idx="1">
                  <c:v>407.96155321503886</c:v>
                </c:pt>
                <c:pt idx="2">
                  <c:v>364.48612640063277</c:v>
                </c:pt>
                <c:pt idx="3">
                  <c:v>360.80353253209734</c:v>
                </c:pt>
                <c:pt idx="4">
                  <c:v>358.01826357736689</c:v>
                </c:pt>
                <c:pt idx="5">
                  <c:v>348.05421716474723</c:v>
                </c:pt>
                <c:pt idx="6">
                  <c:v>333.86711060572577</c:v>
                </c:pt>
                <c:pt idx="7">
                  <c:v>339.43329476853785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 5.2.4'!$L$8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 5.2.4'!$M$4:$T$4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5.2.4'!$M$8:$T$8</c:f>
              <c:numCache>
                <c:formatCode>0.0</c:formatCode>
                <c:ptCount val="8"/>
                <c:pt idx="0">
                  <c:v>443</c:v>
                </c:pt>
                <c:pt idx="1">
                  <c:v>379.16046112510048</c:v>
                </c:pt>
                <c:pt idx="2">
                  <c:v>361.49558274848675</c:v>
                </c:pt>
                <c:pt idx="3">
                  <c:v>349.77087259011881</c:v>
                </c:pt>
                <c:pt idx="4">
                  <c:v>343.66073881346915</c:v>
                </c:pt>
                <c:pt idx="5">
                  <c:v>344.7596639108462</c:v>
                </c:pt>
                <c:pt idx="6">
                  <c:v>321.35177979139189</c:v>
                </c:pt>
                <c:pt idx="7">
                  <c:v>306.41643181669838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259776"/>
        <c:axId val="195269760"/>
      </c:lineChart>
      <c:catAx>
        <c:axId val="19525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5269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269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52597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079227627302496"/>
          <c:y val="0.40967811978048196"/>
          <c:w val="0.19920772372697504"/>
          <c:h val="0.452907182056788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427986772783632E-2"/>
          <c:y val="3.7288952517298975E-2"/>
          <c:w val="0.70280278161625986"/>
          <c:h val="0.78960357819912863"/>
        </c:manualLayout>
      </c:layout>
      <c:lineChart>
        <c:grouping val="standard"/>
        <c:varyColors val="0"/>
        <c:ser>
          <c:idx val="2"/>
          <c:order val="0"/>
          <c:tx>
            <c:strRef>
              <c:f>'Fig 5.2.5'!$L$5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5.2.5'!$M$4:$T$4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5.2.5'!$M$5:$T$5</c:f>
              <c:numCache>
                <c:formatCode>0.0</c:formatCode>
                <c:ptCount val="8"/>
                <c:pt idx="0">
                  <c:v>290</c:v>
                </c:pt>
                <c:pt idx="1">
                  <c:v>112.85278331680222</c:v>
                </c:pt>
                <c:pt idx="2">
                  <c:v>55.83595868826599</c:v>
                </c:pt>
                <c:pt idx="3">
                  <c:v>37.438553247224945</c:v>
                </c:pt>
                <c:pt idx="4">
                  <c:v>19.639237380670785</c:v>
                </c:pt>
                <c:pt idx="5">
                  <c:v>16.285241734316866</c:v>
                </c:pt>
                <c:pt idx="6">
                  <c:v>-4.780983988681748</c:v>
                </c:pt>
                <c:pt idx="7">
                  <c:v>-5.9777438801768517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 5.2.5'!$L$6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5.2.5'!$M$4:$T$4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5.2.5'!$M$6:$T$6</c:f>
              <c:numCache>
                <c:formatCode>0.0</c:formatCode>
                <c:ptCount val="8"/>
                <c:pt idx="0">
                  <c:v>290</c:v>
                </c:pt>
                <c:pt idx="1">
                  <c:v>214.65413825795625</c:v>
                </c:pt>
                <c:pt idx="2">
                  <c:v>106.20963908264059</c:v>
                </c:pt>
                <c:pt idx="3">
                  <c:v>79.273747898606928</c:v>
                </c:pt>
                <c:pt idx="4">
                  <c:v>45.949998366988616</c:v>
                </c:pt>
                <c:pt idx="5">
                  <c:v>42.071982967372541</c:v>
                </c:pt>
                <c:pt idx="6">
                  <c:v>5.4121667614795337</c:v>
                </c:pt>
                <c:pt idx="7">
                  <c:v>4.2547585194443469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 5.2.5'!$L$7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5.2.5'!$M$4:$T$4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5.2.5'!$M$7:$T$7</c:f>
              <c:numCache>
                <c:formatCode>0.0</c:formatCode>
                <c:ptCount val="8"/>
                <c:pt idx="0">
                  <c:v>290</c:v>
                </c:pt>
                <c:pt idx="1">
                  <c:v>245.29631392642065</c:v>
                </c:pt>
                <c:pt idx="2">
                  <c:v>159.63671747443098</c:v>
                </c:pt>
                <c:pt idx="3">
                  <c:v>152.49457503016853</c:v>
                </c:pt>
                <c:pt idx="4">
                  <c:v>157.25563375289789</c:v>
                </c:pt>
                <c:pt idx="5">
                  <c:v>154.06724805841318</c:v>
                </c:pt>
                <c:pt idx="6">
                  <c:v>144.52461355462387</c:v>
                </c:pt>
                <c:pt idx="7">
                  <c:v>141.95743941984503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 5.2.5'!$L$8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 5.2.5'!$M$4:$T$4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5.2.5'!$M$8:$T$8</c:f>
              <c:numCache>
                <c:formatCode>0.0</c:formatCode>
                <c:ptCount val="8"/>
                <c:pt idx="0">
                  <c:v>290</c:v>
                </c:pt>
                <c:pt idx="1">
                  <c:v>122.6620683622259</c:v>
                </c:pt>
                <c:pt idx="2">
                  <c:v>97.274318684235482</c:v>
                </c:pt>
                <c:pt idx="3">
                  <c:v>71.055408912578443</c:v>
                </c:pt>
                <c:pt idx="4">
                  <c:v>67.05843917730553</c:v>
                </c:pt>
                <c:pt idx="5">
                  <c:v>62.996877719288165</c:v>
                </c:pt>
                <c:pt idx="6">
                  <c:v>58.894345688857172</c:v>
                </c:pt>
                <c:pt idx="7">
                  <c:v>55.404421602538072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325952"/>
        <c:axId val="195327488"/>
      </c:lineChart>
      <c:catAx>
        <c:axId val="19532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5327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327488"/>
        <c:scaling>
          <c:orientation val="minMax"/>
          <c:max val="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53259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079227627302496"/>
          <c:y val="0.40967811978048196"/>
          <c:w val="0.19920772372697504"/>
          <c:h val="0.452907182056788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937637894460632E-2"/>
          <c:y val="3.2881220861607087E-2"/>
          <c:w val="0.71375990738455442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5.2.6'!$Q$7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5.2.6'!$S$7:$Z$7</c:f>
              <c:numCache>
                <c:formatCode>_-* #,##0_-;\-* #,##0_-;_-* "-"??_-;_-@_-</c:formatCode>
                <c:ptCount val="8"/>
                <c:pt idx="0">
                  <c:v>61.953176398954113</c:v>
                </c:pt>
                <c:pt idx="1">
                  <c:v>54.526282356801033</c:v>
                </c:pt>
                <c:pt idx="2">
                  <c:v>21.18083316460411</c:v>
                </c:pt>
                <c:pt idx="3">
                  <c:v>61.201701588493421</c:v>
                </c:pt>
                <c:pt idx="4">
                  <c:v>117.81463182840938</c:v>
                </c:pt>
                <c:pt idx="5">
                  <c:v>118.9640016507179</c:v>
                </c:pt>
                <c:pt idx="6">
                  <c:v>158.1355195520666</c:v>
                </c:pt>
                <c:pt idx="7">
                  <c:v>194.91875935408513</c:v>
                </c:pt>
              </c:numCache>
            </c:numRef>
          </c:val>
        </c:ser>
        <c:ser>
          <c:idx val="1"/>
          <c:order val="1"/>
          <c:tx>
            <c:strRef>
              <c:f>'Fig 5.2.6'!$Q$8</c:f>
              <c:strCache>
                <c:ptCount val="1"/>
                <c:pt idx="0">
                  <c:v>Coal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5.2.6'!$S$8:$Z$8</c:f>
              <c:numCache>
                <c:formatCode>_-* #,##0_-;\-* #,##0_-;_-* "-"??_-;_-@_-</c:formatCode>
                <c:ptCount val="8"/>
                <c:pt idx="0">
                  <c:v>57.775834859273061</c:v>
                </c:pt>
                <c:pt idx="1">
                  <c:v>11.034736704804265</c:v>
                </c:pt>
                <c:pt idx="6">
                  <c:v>1.8076245458833055E-7</c:v>
                </c:pt>
              </c:numCache>
            </c:numRef>
          </c:val>
        </c:ser>
        <c:ser>
          <c:idx val="2"/>
          <c:order val="2"/>
          <c:tx>
            <c:strRef>
              <c:f>'Fig 5.2.6'!$Q$9</c:f>
              <c:strCache>
                <c:ptCount val="1"/>
                <c:pt idx="0">
                  <c:v>Coal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5.2.6'!$S$9:$Z$9</c:f>
              <c:numCache>
                <c:formatCode>_-* #,##0_-;\-* #,##0_-;_-* "-"??_-;_-@_-</c:formatCode>
                <c:ptCount val="8"/>
                <c:pt idx="6">
                  <c:v>8.2599719154736837E-8</c:v>
                </c:pt>
              </c:numCache>
            </c:numRef>
          </c:val>
        </c:ser>
        <c:ser>
          <c:idx val="3"/>
          <c:order val="3"/>
          <c:tx>
            <c:strRef>
              <c:f>'Fig 5.2.6'!$Q$10</c:f>
              <c:strCache>
                <c:ptCount val="1"/>
                <c:pt idx="0">
                  <c:v>Gas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5.2.6'!$S$10:$Z$10</c:f>
              <c:numCache>
                <c:formatCode>_-* #,##0_-;\-* #,##0_-;_-* "-"??_-;_-@_-</c:formatCode>
                <c:ptCount val="8"/>
                <c:pt idx="0">
                  <c:v>83.869527802672621</c:v>
                </c:pt>
                <c:pt idx="1">
                  <c:v>46.121021090920273</c:v>
                </c:pt>
                <c:pt idx="2">
                  <c:v>30.879034023724241</c:v>
                </c:pt>
                <c:pt idx="3">
                  <c:v>24.845599610527952</c:v>
                </c:pt>
                <c:pt idx="4">
                  <c:v>11.526873744016852</c:v>
                </c:pt>
                <c:pt idx="5">
                  <c:v>7.6355024803864362</c:v>
                </c:pt>
                <c:pt idx="6">
                  <c:v>0.89887753363145184</c:v>
                </c:pt>
                <c:pt idx="7">
                  <c:v>0.89887757731306528</c:v>
                </c:pt>
              </c:numCache>
            </c:numRef>
          </c:val>
        </c:ser>
        <c:ser>
          <c:idx val="4"/>
          <c:order val="4"/>
          <c:tx>
            <c:strRef>
              <c:f>'Fig 5.2.6'!$Q$11</c:f>
              <c:strCache>
                <c:ptCount val="1"/>
                <c:pt idx="0">
                  <c:v>Gas CHP nonCCS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5.2.6'!$S$11:$Z$11</c:f>
              <c:numCache>
                <c:formatCode>_-* #,##0_-;\-* #,##0_-;_-* "-"??_-;_-@_-</c:formatCode>
                <c:ptCount val="8"/>
                <c:pt idx="0">
                  <c:v>20.002474526894986</c:v>
                </c:pt>
                <c:pt idx="1">
                  <c:v>20.753373024873014</c:v>
                </c:pt>
                <c:pt idx="2">
                  <c:v>19.33876972548202</c:v>
                </c:pt>
                <c:pt idx="3">
                  <c:v>12.212084689753119</c:v>
                </c:pt>
                <c:pt idx="4">
                  <c:v>11.471063847335392</c:v>
                </c:pt>
                <c:pt idx="5">
                  <c:v>11.471205649299273</c:v>
                </c:pt>
                <c:pt idx="6">
                  <c:v>2.7842552140818886</c:v>
                </c:pt>
                <c:pt idx="7">
                  <c:v>3.5751498650526799E-2</c:v>
                </c:pt>
              </c:numCache>
            </c:numRef>
          </c:val>
        </c:ser>
        <c:ser>
          <c:idx val="5"/>
          <c:order val="5"/>
          <c:tx>
            <c:strRef>
              <c:f>'Fig 5.2.6'!$Q$12</c:f>
              <c:strCache>
                <c:ptCount val="1"/>
                <c:pt idx="0">
                  <c:v>Gas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5.2.6'!$S$12:$Z$12</c:f>
              <c:numCache>
                <c:formatCode>_-* #,##0_-;\-* #,##0_-;_-* "-"??_-;_-@_-</c:formatCode>
                <c:ptCount val="8"/>
                <c:pt idx="3">
                  <c:v>8.8207092387054935</c:v>
                </c:pt>
                <c:pt idx="4">
                  <c:v>40.011115140121518</c:v>
                </c:pt>
                <c:pt idx="5">
                  <c:v>44.237734473347878</c:v>
                </c:pt>
                <c:pt idx="6">
                  <c:v>49.661288379957263</c:v>
                </c:pt>
                <c:pt idx="7">
                  <c:v>49.661288256363122</c:v>
                </c:pt>
              </c:numCache>
            </c:numRef>
          </c:val>
        </c:ser>
        <c:ser>
          <c:idx val="6"/>
          <c:order val="6"/>
          <c:tx>
            <c:strRef>
              <c:f>'Fig 5.2.6'!$Q$13</c:f>
              <c:strCache>
                <c:ptCount val="1"/>
                <c:pt idx="0">
                  <c:v>Gas CHP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5.2.6'!$S$13:$Z$13</c:f>
              <c:numCache>
                <c:formatCode>_-* #,##0_-;\-* #,##0_-;_-* "-"??_-;_-@_-</c:formatCode>
                <c:ptCount val="8"/>
                <c:pt idx="3">
                  <c:v>8.2952326468505861E-7</c:v>
                </c:pt>
                <c:pt idx="4">
                  <c:v>6.6295485164199175E-7</c:v>
                </c:pt>
                <c:pt idx="5">
                  <c:v>33.564228040438266</c:v>
                </c:pt>
                <c:pt idx="6">
                  <c:v>62.978905924476329</c:v>
                </c:pt>
                <c:pt idx="7">
                  <c:v>62.978908192923484</c:v>
                </c:pt>
              </c:numCache>
            </c:numRef>
          </c:val>
        </c:ser>
        <c:ser>
          <c:idx val="7"/>
          <c:order val="7"/>
          <c:tx>
            <c:strRef>
              <c:f>'Fig 5.2.6'!$Q$14</c:f>
              <c:strCache>
                <c:ptCount val="1"/>
                <c:pt idx="0">
                  <c:v>Direct bioenergy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5.2.6'!$S$14:$Z$14</c:f>
              <c:numCache>
                <c:formatCode>_-* #,##0_-;\-* #,##0_-;_-* "-"??_-;_-@_-</c:formatCode>
                <c:ptCount val="8"/>
                <c:pt idx="2">
                  <c:v>3.5336774593540108E-9</c:v>
                </c:pt>
                <c:pt idx="3">
                  <c:v>7.4744752400040084E-9</c:v>
                </c:pt>
                <c:pt idx="4">
                  <c:v>1.1431799900125135</c:v>
                </c:pt>
                <c:pt idx="5">
                  <c:v>2.2863600222637825</c:v>
                </c:pt>
                <c:pt idx="6">
                  <c:v>9.4733106568750838</c:v>
                </c:pt>
                <c:pt idx="7">
                  <c:v>9.4733117619592981</c:v>
                </c:pt>
              </c:numCache>
            </c:numRef>
          </c:val>
        </c:ser>
        <c:ser>
          <c:idx val="8"/>
          <c:order val="8"/>
          <c:tx>
            <c:strRef>
              <c:f>'Fig 5.2.6'!$Q$15</c:f>
              <c:strCache>
                <c:ptCount val="1"/>
                <c:pt idx="0">
                  <c:v>Direct bioenergy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5.2.6'!$S$15:$Z$15</c:f>
              <c:numCache>
                <c:formatCode>_-* #,##0_-;\-* #,##0_-;_-* "-"??_-;_-@_-</c:formatCode>
                <c:ptCount val="8"/>
                <c:pt idx="0">
                  <c:v>31.304135379008912</c:v>
                </c:pt>
                <c:pt idx="1">
                  <c:v>32.264803200074354</c:v>
                </c:pt>
                <c:pt idx="2">
                  <c:v>33.300782160007557</c:v>
                </c:pt>
                <c:pt idx="3">
                  <c:v>26.157557271934987</c:v>
                </c:pt>
                <c:pt idx="4">
                  <c:v>12.078788885957467</c:v>
                </c:pt>
                <c:pt idx="5">
                  <c:v>6.6444246049046249</c:v>
                </c:pt>
                <c:pt idx="6">
                  <c:v>3.2974649685256425</c:v>
                </c:pt>
                <c:pt idx="7">
                  <c:v>3.3497284575342099</c:v>
                </c:pt>
              </c:numCache>
            </c:numRef>
          </c:val>
        </c:ser>
        <c:ser>
          <c:idx val="9"/>
          <c:order val="9"/>
          <c:tx>
            <c:strRef>
              <c:f>'Fig 5.2.6'!$Q$16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5.2.6'!$S$16:$Z$16</c:f>
              <c:numCache>
                <c:formatCode>_-* #,##0_-;\-* #,##0_-;_-* "-"??_-;_-@_-</c:formatCode>
                <c:ptCount val="8"/>
                <c:pt idx="0">
                  <c:v>16.137219437568</c:v>
                </c:pt>
                <c:pt idx="1">
                  <c:v>32.835932220978549</c:v>
                </c:pt>
                <c:pt idx="2">
                  <c:v>71.825765279598443</c:v>
                </c:pt>
                <c:pt idx="3">
                  <c:v>96.008074649492599</c:v>
                </c:pt>
                <c:pt idx="4">
                  <c:v>96.008074649492599</c:v>
                </c:pt>
                <c:pt idx="5">
                  <c:v>96.008074658714051</c:v>
                </c:pt>
                <c:pt idx="6">
                  <c:v>99.584665910075373</c:v>
                </c:pt>
                <c:pt idx="7">
                  <c:v>99.584665936113836</c:v>
                </c:pt>
              </c:numCache>
            </c:numRef>
          </c:val>
        </c:ser>
        <c:ser>
          <c:idx val="10"/>
          <c:order val="10"/>
          <c:tx>
            <c:strRef>
              <c:f>'Fig 5.2.6'!$Q$17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5.2.6'!$S$17:$Z$17</c:f>
              <c:numCache>
                <c:formatCode>_-* #,##0_-;\-* #,##0_-;_-* "-"??_-;_-@_-</c:formatCode>
                <c:ptCount val="8"/>
                <c:pt idx="0">
                  <c:v>20.002864651736406</c:v>
                </c:pt>
                <c:pt idx="1">
                  <c:v>29.921578270189212</c:v>
                </c:pt>
                <c:pt idx="2">
                  <c:v>42.164980814678408</c:v>
                </c:pt>
                <c:pt idx="3">
                  <c:v>44.626390534479604</c:v>
                </c:pt>
                <c:pt idx="4">
                  <c:v>46.474038124290004</c:v>
                </c:pt>
                <c:pt idx="5">
                  <c:v>47.672836032880795</c:v>
                </c:pt>
                <c:pt idx="6">
                  <c:v>48.871633922582774</c:v>
                </c:pt>
                <c:pt idx="7">
                  <c:v>48.871633950202813</c:v>
                </c:pt>
              </c:numCache>
            </c:numRef>
          </c:val>
        </c:ser>
        <c:ser>
          <c:idx val="11"/>
          <c:order val="11"/>
          <c:tx>
            <c:strRef>
              <c:f>'Fig 5.2.6'!$Q$18</c:f>
              <c:strCache>
                <c:ptCount val="1"/>
                <c:pt idx="0">
                  <c:v>Other renewables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5.2.6'!$S$18:$Z$18</c:f>
              <c:numCache>
                <c:formatCode>_-* #,##0_-;\-* #,##0_-;_-* "-"??_-;_-@_-</c:formatCode>
                <c:ptCount val="8"/>
                <c:pt idx="0">
                  <c:v>16.679270185912074</c:v>
                </c:pt>
                <c:pt idx="1">
                  <c:v>34.013312998509306</c:v>
                </c:pt>
                <c:pt idx="2">
                  <c:v>42.614197403404283</c:v>
                </c:pt>
                <c:pt idx="3">
                  <c:v>53.253499707491471</c:v>
                </c:pt>
                <c:pt idx="4">
                  <c:v>59.231398505495655</c:v>
                </c:pt>
                <c:pt idx="5">
                  <c:v>63.724393881261769</c:v>
                </c:pt>
                <c:pt idx="6">
                  <c:v>63.72439377718193</c:v>
                </c:pt>
                <c:pt idx="7">
                  <c:v>63.317086707789741</c:v>
                </c:pt>
              </c:numCache>
            </c:numRef>
          </c:val>
        </c:ser>
        <c:ser>
          <c:idx val="12"/>
          <c:order val="12"/>
          <c:tx>
            <c:strRef>
              <c:f>'Fig 5.2.6'!$Q$19</c:f>
              <c:strCache>
                <c:ptCount val="1"/>
                <c:pt idx="0">
                  <c:v>Other microgeneration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5.2.6'!$S$19:$Z$19</c:f>
              <c:numCache>
                <c:formatCode>_-* #,##0_-;\-* #,##0_-;_-* "-"??_-;_-@_-</c:formatCode>
                <c:ptCount val="8"/>
                <c:pt idx="2">
                  <c:v>1.9704551498534803E-8</c:v>
                </c:pt>
                <c:pt idx="3">
                  <c:v>1.9704551498534803E-8</c:v>
                </c:pt>
                <c:pt idx="4">
                  <c:v>1.9704551498534803E-8</c:v>
                </c:pt>
                <c:pt idx="5">
                  <c:v>6.4391263750406709E-8</c:v>
                </c:pt>
                <c:pt idx="6">
                  <c:v>6.4391263750406709E-8</c:v>
                </c:pt>
                <c:pt idx="7">
                  <c:v>6.4391263750406709E-8</c:v>
                </c:pt>
              </c:numCache>
            </c:numRef>
          </c:val>
        </c:ser>
        <c:ser>
          <c:idx val="14"/>
          <c:order val="13"/>
          <c:tx>
            <c:strRef>
              <c:f>'Fig 5.2.6'!$Q$21</c:f>
              <c:strCache>
                <c:ptCount val="1"/>
                <c:pt idx="0">
                  <c:v>Imports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5.2.6'!$S$21:$Z$21</c:f>
              <c:numCache>
                <c:formatCode>_-* #,##0_-;\-* #,##0_-;_-* "-"??_-;_-@_-</c:formatCode>
                <c:ptCount val="8"/>
                <c:pt idx="0">
                  <c:v>25.000000000040327</c:v>
                </c:pt>
                <c:pt idx="1">
                  <c:v>58.890000000073215</c:v>
                </c:pt>
                <c:pt idx="2">
                  <c:v>71.370000000091778</c:v>
                </c:pt>
                <c:pt idx="3">
                  <c:v>51.510000000110111</c:v>
                </c:pt>
                <c:pt idx="4">
                  <c:v>38.429999998106659</c:v>
                </c:pt>
                <c:pt idx="5">
                  <c:v>38.429999996770299</c:v>
                </c:pt>
                <c:pt idx="6">
                  <c:v>43.933114917620316</c:v>
                </c:pt>
                <c:pt idx="7">
                  <c:v>40.605410757122264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010944"/>
        <c:axId val="195012480"/>
      </c:areaChart>
      <c:catAx>
        <c:axId val="19501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501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012480"/>
        <c:scaling>
          <c:orientation val="minMax"/>
          <c:max val="6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5010944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72956439922611E-2"/>
          <c:y val="3.6169333583265066E-2"/>
          <c:w val="0.71986770980878456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5.2.6'!$Q$32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5.2.6'!$S$32:$Z$32</c:f>
              <c:numCache>
                <c:formatCode>_-* #,##0_-;\-* #,##0_-;_-* "-"??_-;_-@_-</c:formatCode>
                <c:ptCount val="8"/>
                <c:pt idx="0">
                  <c:v>61.953176398954113</c:v>
                </c:pt>
                <c:pt idx="1">
                  <c:v>57.187475410395443</c:v>
                </c:pt>
                <c:pt idx="2">
                  <c:v>24.773895095808992</c:v>
                </c:pt>
                <c:pt idx="3">
                  <c:v>34.177708160905397</c:v>
                </c:pt>
                <c:pt idx="4">
                  <c:v>46.129189146172365</c:v>
                </c:pt>
                <c:pt idx="5">
                  <c:v>46.641842908618997</c:v>
                </c:pt>
                <c:pt idx="6">
                  <c:v>93.346561386917514</c:v>
                </c:pt>
                <c:pt idx="7">
                  <c:v>163.42656126715229</c:v>
                </c:pt>
              </c:numCache>
            </c:numRef>
          </c:val>
        </c:ser>
        <c:ser>
          <c:idx val="1"/>
          <c:order val="1"/>
          <c:tx>
            <c:strRef>
              <c:f>'Fig 5.2.6'!$Q$33</c:f>
              <c:strCache>
                <c:ptCount val="1"/>
                <c:pt idx="0">
                  <c:v>Coal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5.2.6'!$S$33:$Z$33</c:f>
              <c:numCache>
                <c:formatCode>_-* #,##0_-;\-* #,##0_-;_-* "-"??_-;_-@_-</c:formatCode>
                <c:ptCount val="8"/>
                <c:pt idx="0">
                  <c:v>57.775834859273061</c:v>
                </c:pt>
                <c:pt idx="1">
                  <c:v>31.559188916317812</c:v>
                </c:pt>
                <c:pt idx="6">
                  <c:v>1.2948427787978416E-7</c:v>
                </c:pt>
              </c:numCache>
            </c:numRef>
          </c:val>
        </c:ser>
        <c:ser>
          <c:idx val="2"/>
          <c:order val="2"/>
          <c:tx>
            <c:strRef>
              <c:f>'Fig 5.2.6'!$Q$34</c:f>
              <c:strCache>
                <c:ptCount val="1"/>
                <c:pt idx="0">
                  <c:v>Coal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5.2.6'!$S$34:$Z$34</c:f>
              <c:numCache>
                <c:formatCode>_-* #,##0_-;\-* #,##0_-;_-* "-"??_-;_-@_-</c:formatCode>
                <c:ptCount val="8"/>
                <c:pt idx="1">
                  <c:v>1.7350437743039672E-6</c:v>
                </c:pt>
                <c:pt idx="2">
                  <c:v>1.7478901706493102E-6</c:v>
                </c:pt>
                <c:pt idx="3">
                  <c:v>1.7401576794439935E-6</c:v>
                </c:pt>
                <c:pt idx="4">
                  <c:v>1.7364348812760404E-6</c:v>
                </c:pt>
                <c:pt idx="5">
                  <c:v>1.7431083655376396E-6</c:v>
                </c:pt>
                <c:pt idx="6">
                  <c:v>1.492275033209301E-6</c:v>
                </c:pt>
              </c:numCache>
            </c:numRef>
          </c:val>
        </c:ser>
        <c:ser>
          <c:idx val="3"/>
          <c:order val="3"/>
          <c:tx>
            <c:strRef>
              <c:f>'Fig 5.2.6'!$Q$35</c:f>
              <c:strCache>
                <c:ptCount val="1"/>
                <c:pt idx="0">
                  <c:v>Gas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5.2.6'!$S$35:$Z$35</c:f>
              <c:numCache>
                <c:formatCode>_-* #,##0_-;\-* #,##0_-;_-* "-"??_-;_-@_-</c:formatCode>
                <c:ptCount val="8"/>
                <c:pt idx="0">
                  <c:v>83.869527802672621</c:v>
                </c:pt>
                <c:pt idx="1">
                  <c:v>77.871970153728171</c:v>
                </c:pt>
                <c:pt idx="2">
                  <c:v>71.113186212301713</c:v>
                </c:pt>
                <c:pt idx="3">
                  <c:v>59.911771213604851</c:v>
                </c:pt>
                <c:pt idx="4">
                  <c:v>35.663962277406817</c:v>
                </c:pt>
                <c:pt idx="5">
                  <c:v>35.105611866441272</c:v>
                </c:pt>
                <c:pt idx="6">
                  <c:v>0.87757465708821902</c:v>
                </c:pt>
                <c:pt idx="7">
                  <c:v>0.88787054676337607</c:v>
                </c:pt>
              </c:numCache>
            </c:numRef>
          </c:val>
        </c:ser>
        <c:ser>
          <c:idx val="4"/>
          <c:order val="4"/>
          <c:tx>
            <c:strRef>
              <c:f>'Fig 5.2.6'!$Q$36</c:f>
              <c:strCache>
                <c:ptCount val="1"/>
                <c:pt idx="0">
                  <c:v>Gas CHP nonCCS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5.2.6'!$S$36:$Z$36</c:f>
              <c:numCache>
                <c:formatCode>_-* #,##0_-;\-* #,##0_-;_-* "-"??_-;_-@_-</c:formatCode>
                <c:ptCount val="8"/>
                <c:pt idx="0">
                  <c:v>20.002474526894986</c:v>
                </c:pt>
                <c:pt idx="1">
                  <c:v>20.802647657307123</c:v>
                </c:pt>
                <c:pt idx="2">
                  <c:v>20.102431285452411</c:v>
                </c:pt>
                <c:pt idx="3">
                  <c:v>11.528260309171031</c:v>
                </c:pt>
                <c:pt idx="4">
                  <c:v>11.467851635218217</c:v>
                </c:pt>
                <c:pt idx="5">
                  <c:v>11.469801047892782</c:v>
                </c:pt>
                <c:pt idx="6">
                  <c:v>1.6002457067424927</c:v>
                </c:pt>
                <c:pt idx="7">
                  <c:v>0.18285729996792796</c:v>
                </c:pt>
              </c:numCache>
            </c:numRef>
          </c:val>
        </c:ser>
        <c:ser>
          <c:idx val="5"/>
          <c:order val="5"/>
          <c:tx>
            <c:strRef>
              <c:f>'Fig 5.2.6'!$Q$37</c:f>
              <c:strCache>
                <c:ptCount val="1"/>
                <c:pt idx="0">
                  <c:v>Gas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5.2.6'!$S$37:$Z$37</c:f>
              <c:numCache>
                <c:formatCode>_-* #,##0_-;\-* #,##0_-;_-* "-"??_-;_-@_-</c:formatCode>
                <c:ptCount val="8"/>
                <c:pt idx="6">
                  <c:v>27.453293750181963</c:v>
                </c:pt>
                <c:pt idx="7">
                  <c:v>27.441397577450203</c:v>
                </c:pt>
              </c:numCache>
            </c:numRef>
          </c:val>
        </c:ser>
        <c:ser>
          <c:idx val="6"/>
          <c:order val="6"/>
          <c:tx>
            <c:strRef>
              <c:f>'Fig 5.2.6'!$Q$38</c:f>
              <c:strCache>
                <c:ptCount val="1"/>
                <c:pt idx="0">
                  <c:v>Gas CHP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5.2.6'!$S$38:$Z$38</c:f>
              <c:numCache>
                <c:formatCode>_-* #,##0_-;\-* #,##0_-;_-* "-"??_-;_-@_-</c:formatCode>
                <c:ptCount val="8"/>
                <c:pt idx="6">
                  <c:v>4.6083775726200891</c:v>
                </c:pt>
                <c:pt idx="7">
                  <c:v>7.7800853861390147</c:v>
                </c:pt>
              </c:numCache>
            </c:numRef>
          </c:val>
        </c:ser>
        <c:ser>
          <c:idx val="7"/>
          <c:order val="7"/>
          <c:tx>
            <c:strRef>
              <c:f>'Fig 5.2.6'!$Q$39</c:f>
              <c:strCache>
                <c:ptCount val="1"/>
                <c:pt idx="0">
                  <c:v>Direct bioenergy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5.2.6'!$S$39:$Z$39</c:f>
              <c:numCache>
                <c:formatCode>_-* #,##0_-;\-* #,##0_-;_-* "-"??_-;_-@_-</c:formatCode>
                <c:ptCount val="8"/>
                <c:pt idx="2">
                  <c:v>1.8516844486724325E-9</c:v>
                </c:pt>
                <c:pt idx="3">
                  <c:v>4.0347618118382818E-9</c:v>
                </c:pt>
                <c:pt idx="4">
                  <c:v>7.6640008620136365E-9</c:v>
                </c:pt>
                <c:pt idx="5">
                  <c:v>9.6866191092105026E-9</c:v>
                </c:pt>
                <c:pt idx="6">
                  <c:v>1.8329443189140982E-8</c:v>
                </c:pt>
                <c:pt idx="7">
                  <c:v>2.1293920486052228E-8</c:v>
                </c:pt>
              </c:numCache>
            </c:numRef>
          </c:val>
        </c:ser>
        <c:ser>
          <c:idx val="8"/>
          <c:order val="8"/>
          <c:tx>
            <c:strRef>
              <c:f>'Fig 5.2.6'!$Q$40</c:f>
              <c:strCache>
                <c:ptCount val="1"/>
                <c:pt idx="0">
                  <c:v>Direct bioenergy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5.2.6'!$S$40:$Z$40</c:f>
              <c:numCache>
                <c:formatCode>_-* #,##0_-;\-* #,##0_-;_-* "-"??_-;_-@_-</c:formatCode>
                <c:ptCount val="8"/>
                <c:pt idx="0">
                  <c:v>31.304135379008912</c:v>
                </c:pt>
                <c:pt idx="1">
                  <c:v>27.579543274738111</c:v>
                </c:pt>
                <c:pt idx="2">
                  <c:v>24.931022547759234</c:v>
                </c:pt>
                <c:pt idx="3">
                  <c:v>22.316410371435094</c:v>
                </c:pt>
                <c:pt idx="4">
                  <c:v>20.681697045048008</c:v>
                </c:pt>
                <c:pt idx="5">
                  <c:v>16.239741266366568</c:v>
                </c:pt>
                <c:pt idx="6">
                  <c:v>3.8761730430113888</c:v>
                </c:pt>
                <c:pt idx="7">
                  <c:v>3.8818977331876647</c:v>
                </c:pt>
              </c:numCache>
            </c:numRef>
          </c:val>
        </c:ser>
        <c:ser>
          <c:idx val="9"/>
          <c:order val="9"/>
          <c:tx>
            <c:strRef>
              <c:f>'Fig 5.2.6'!$Q$41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5.2.6'!$S$41:$Z$41</c:f>
              <c:numCache>
                <c:formatCode>_-* #,##0_-;\-* #,##0_-;_-* "-"??_-;_-@_-</c:formatCode>
                <c:ptCount val="8"/>
                <c:pt idx="0">
                  <c:v>16.137219437568</c:v>
                </c:pt>
                <c:pt idx="1">
                  <c:v>27.254456459104475</c:v>
                </c:pt>
                <c:pt idx="2">
                  <c:v>56.753229985954498</c:v>
                </c:pt>
                <c:pt idx="3">
                  <c:v>73.482087838335417</c:v>
                </c:pt>
                <c:pt idx="4">
                  <c:v>80.107378078335429</c:v>
                </c:pt>
                <c:pt idx="5">
                  <c:v>80.107378180909024</c:v>
                </c:pt>
                <c:pt idx="6">
                  <c:v>80.107378198174615</c:v>
                </c:pt>
                <c:pt idx="7">
                  <c:v>80.107378219084964</c:v>
                </c:pt>
              </c:numCache>
            </c:numRef>
          </c:val>
        </c:ser>
        <c:ser>
          <c:idx val="10"/>
          <c:order val="10"/>
          <c:tx>
            <c:strRef>
              <c:f>'Fig 5.2.6'!$Q$42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5.2.6'!$S$42:$Z$42</c:f>
              <c:numCache>
                <c:formatCode>_-* #,##0_-;\-* #,##0_-;_-* "-"??_-;_-@_-</c:formatCode>
                <c:ptCount val="8"/>
                <c:pt idx="0">
                  <c:v>20.002864651736406</c:v>
                </c:pt>
                <c:pt idx="1">
                  <c:v>28.547310981898796</c:v>
                </c:pt>
                <c:pt idx="2">
                  <c:v>37.019312611344006</c:v>
                </c:pt>
                <c:pt idx="3">
                  <c:v>39.226566247369213</c:v>
                </c:pt>
                <c:pt idx="4">
                  <c:v>40.176574346311199</c:v>
                </c:pt>
                <c:pt idx="5">
                  <c:v>40.9025928009384</c:v>
                </c:pt>
                <c:pt idx="6">
                  <c:v>41.926552576798649</c:v>
                </c:pt>
                <c:pt idx="7">
                  <c:v>41.926552609440868</c:v>
                </c:pt>
              </c:numCache>
            </c:numRef>
          </c:val>
        </c:ser>
        <c:ser>
          <c:idx val="11"/>
          <c:order val="11"/>
          <c:tx>
            <c:strRef>
              <c:f>'Fig 5.2.6'!$Q$43</c:f>
              <c:strCache>
                <c:ptCount val="1"/>
                <c:pt idx="0">
                  <c:v>Other renewables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5.2.6'!$S$43:$Z$43</c:f>
              <c:numCache>
                <c:formatCode>_-* #,##0_-;\-* #,##0_-;_-* "-"??_-;_-@_-</c:formatCode>
                <c:ptCount val="8"/>
                <c:pt idx="0">
                  <c:v>16.679270185912074</c:v>
                </c:pt>
                <c:pt idx="1">
                  <c:v>22.16135154784104</c:v>
                </c:pt>
                <c:pt idx="2">
                  <c:v>27.434020925948506</c:v>
                </c:pt>
                <c:pt idx="3">
                  <c:v>38.234247873956008</c:v>
                </c:pt>
                <c:pt idx="4">
                  <c:v>79.154782709104722</c:v>
                </c:pt>
                <c:pt idx="5">
                  <c:v>118.40220940030464</c:v>
                </c:pt>
                <c:pt idx="6">
                  <c:v>113.30476855897552</c:v>
                </c:pt>
                <c:pt idx="7">
                  <c:v>105.61185767532366</c:v>
                </c:pt>
              </c:numCache>
            </c:numRef>
          </c:val>
        </c:ser>
        <c:ser>
          <c:idx val="12"/>
          <c:order val="12"/>
          <c:tx>
            <c:strRef>
              <c:f>'Fig 5.2.6'!$Q$44</c:f>
              <c:strCache>
                <c:ptCount val="1"/>
                <c:pt idx="0">
                  <c:v>Other microgeneration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5.2.6'!$S$44:$Z$44</c:f>
              <c:numCache>
                <c:formatCode>_-* #,##0_-;\-* #,##0_-;_-* "-"??_-;_-@_-</c:formatCode>
                <c:ptCount val="8"/>
                <c:pt idx="5">
                  <c:v>2.7655739895162298E-8</c:v>
                </c:pt>
                <c:pt idx="6">
                  <c:v>7.2595162599305206E-8</c:v>
                </c:pt>
                <c:pt idx="7">
                  <c:v>1.013733475120758E-7</c:v>
                </c:pt>
              </c:numCache>
            </c:numRef>
          </c:val>
        </c:ser>
        <c:ser>
          <c:idx val="14"/>
          <c:order val="13"/>
          <c:tx>
            <c:strRef>
              <c:f>'Fig 5.2.6'!$Q$46</c:f>
              <c:strCache>
                <c:ptCount val="1"/>
                <c:pt idx="0">
                  <c:v>Imports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5.2.6'!$S$46:$Z$46</c:f>
              <c:numCache>
                <c:formatCode>_-* #,##0_-;\-* #,##0_-;_-* "-"??_-;_-@_-</c:formatCode>
                <c:ptCount val="8"/>
                <c:pt idx="0">
                  <c:v>25.000000000040327</c:v>
                </c:pt>
                <c:pt idx="1">
                  <c:v>29.00000000005377</c:v>
                </c:pt>
                <c:pt idx="2">
                  <c:v>69.000000000067061</c:v>
                </c:pt>
                <c:pt idx="3">
                  <c:v>67.000000000080547</c:v>
                </c:pt>
                <c:pt idx="4">
                  <c:v>62.000000000094168</c:v>
                </c:pt>
                <c:pt idx="5">
                  <c:v>55.999999998186759</c:v>
                </c:pt>
                <c:pt idx="6">
                  <c:v>51.057638498914308</c:v>
                </c:pt>
                <c:pt idx="7">
                  <c:v>25.656159394090832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076864"/>
        <c:axId val="195078400"/>
      </c:areaChart>
      <c:catAx>
        <c:axId val="19507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5078400"/>
        <c:crosses val="autoZero"/>
        <c:auto val="1"/>
        <c:lblAlgn val="ctr"/>
        <c:lblOffset val="100"/>
        <c:noMultiLvlLbl val="0"/>
      </c:catAx>
      <c:valAx>
        <c:axId val="195078400"/>
        <c:scaling>
          <c:orientation val="minMax"/>
          <c:max val="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5076864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494516924768604E-2"/>
          <c:y val="2.9593091113580512E-2"/>
          <c:w val="0.71986770980878456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5.2.6'!$Q$57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5.2.6'!$S$57:$Z$57</c:f>
              <c:numCache>
                <c:formatCode>_-* #,##0_-;\-* #,##0_-;_-* "-"??_-;_-@_-</c:formatCode>
                <c:ptCount val="8"/>
                <c:pt idx="0">
                  <c:v>61.953176398954113</c:v>
                </c:pt>
                <c:pt idx="1">
                  <c:v>51.29900994244403</c:v>
                </c:pt>
                <c:pt idx="2">
                  <c:v>30.862319877612357</c:v>
                </c:pt>
                <c:pt idx="3">
                  <c:v>7.9023633088583374</c:v>
                </c:pt>
                <c:pt idx="4">
                  <c:v>30.489515773340894</c:v>
                </c:pt>
                <c:pt idx="5">
                  <c:v>30.832698423909786</c:v>
                </c:pt>
                <c:pt idx="6">
                  <c:v>35.286421941424329</c:v>
                </c:pt>
                <c:pt idx="7">
                  <c:v>42.78262343282865</c:v>
                </c:pt>
              </c:numCache>
            </c:numRef>
          </c:val>
        </c:ser>
        <c:ser>
          <c:idx val="1"/>
          <c:order val="1"/>
          <c:tx>
            <c:strRef>
              <c:f>'Fig 5.2.6'!$Q$58</c:f>
              <c:strCache>
                <c:ptCount val="1"/>
                <c:pt idx="0">
                  <c:v>Coal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5.2.6'!$S$58:$Z$58</c:f>
              <c:numCache>
                <c:formatCode>_-* #,##0_-;\-* #,##0_-;_-* "-"??_-;_-@_-</c:formatCode>
                <c:ptCount val="8"/>
                <c:pt idx="0">
                  <c:v>57.775834859273061</c:v>
                </c:pt>
                <c:pt idx="1">
                  <c:v>36.079531717333559</c:v>
                </c:pt>
                <c:pt idx="6">
                  <c:v>1.8667712004987622E-7</c:v>
                </c:pt>
              </c:numCache>
            </c:numRef>
          </c:val>
        </c:ser>
        <c:ser>
          <c:idx val="2"/>
          <c:order val="2"/>
          <c:tx>
            <c:strRef>
              <c:f>'Fig 5.2.6'!$Q$59</c:f>
              <c:strCache>
                <c:ptCount val="1"/>
                <c:pt idx="0">
                  <c:v>Coal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5.2.6'!$S$59:$Z$59</c:f>
              <c:numCache>
                <c:formatCode>_-* #,##0_-;\-* #,##0_-;_-* "-"??_-;_-@_-</c:formatCode>
                <c:ptCount val="8"/>
                <c:pt idx="1">
                  <c:v>6.6221123762559872E-7</c:v>
                </c:pt>
                <c:pt idx="2">
                  <c:v>6.9100526870750754E-7</c:v>
                </c:pt>
                <c:pt idx="3">
                  <c:v>6.1364177012294678E-7</c:v>
                </c:pt>
                <c:pt idx="4">
                  <c:v>4.8578702003109606E-7</c:v>
                </c:pt>
                <c:pt idx="5">
                  <c:v>6.6081132425969542E-7</c:v>
                </c:pt>
                <c:pt idx="6">
                  <c:v>5.2458139973279986E-7</c:v>
                </c:pt>
              </c:numCache>
            </c:numRef>
          </c:val>
        </c:ser>
        <c:ser>
          <c:idx val="3"/>
          <c:order val="3"/>
          <c:tx>
            <c:strRef>
              <c:f>'Fig 5.2.6'!$Q$60</c:f>
              <c:strCache>
                <c:ptCount val="1"/>
                <c:pt idx="0">
                  <c:v>Gas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5.2.6'!$S$60:$Z$60</c:f>
              <c:numCache>
                <c:formatCode>_-* #,##0_-;\-* #,##0_-;_-* "-"??_-;_-@_-</c:formatCode>
                <c:ptCount val="8"/>
                <c:pt idx="0">
                  <c:v>83.869527802672621</c:v>
                </c:pt>
                <c:pt idx="1">
                  <c:v>97.19032919029469</c:v>
                </c:pt>
                <c:pt idx="2">
                  <c:v>115.54162029819088</c:v>
                </c:pt>
                <c:pt idx="3">
                  <c:v>111.31854792230469</c:v>
                </c:pt>
                <c:pt idx="4">
                  <c:v>120.88864188990114</c:v>
                </c:pt>
                <c:pt idx="5">
                  <c:v>121.09710022512648</c:v>
                </c:pt>
                <c:pt idx="6">
                  <c:v>120.54926060890371</c:v>
                </c:pt>
                <c:pt idx="7">
                  <c:v>120.40561398016312</c:v>
                </c:pt>
              </c:numCache>
            </c:numRef>
          </c:val>
        </c:ser>
        <c:ser>
          <c:idx val="4"/>
          <c:order val="4"/>
          <c:tx>
            <c:strRef>
              <c:f>'Fig 5.2.6'!$Q$61</c:f>
              <c:strCache>
                <c:ptCount val="1"/>
                <c:pt idx="0">
                  <c:v>Gas CHP nonCCS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5.2.6'!$S$61:$Z$61</c:f>
              <c:numCache>
                <c:formatCode>_-* #,##0_-;\-* #,##0_-;_-* "-"??_-;_-@_-</c:formatCode>
                <c:ptCount val="8"/>
                <c:pt idx="0">
                  <c:v>20.002474526894986</c:v>
                </c:pt>
                <c:pt idx="1">
                  <c:v>20.981637611011134</c:v>
                </c:pt>
                <c:pt idx="2">
                  <c:v>21.847494430845796</c:v>
                </c:pt>
                <c:pt idx="3">
                  <c:v>22.260407325964938</c:v>
                </c:pt>
                <c:pt idx="4">
                  <c:v>21.63856692706559</c:v>
                </c:pt>
                <c:pt idx="5">
                  <c:v>20.845156703615064</c:v>
                </c:pt>
                <c:pt idx="6">
                  <c:v>21.392996327018274</c:v>
                </c:pt>
                <c:pt idx="7">
                  <c:v>21.536642957780312</c:v>
                </c:pt>
              </c:numCache>
            </c:numRef>
          </c:val>
        </c:ser>
        <c:ser>
          <c:idx val="5"/>
          <c:order val="5"/>
          <c:tx>
            <c:strRef>
              <c:f>'Fig 5.2.6'!$Q$62</c:f>
              <c:strCache>
                <c:ptCount val="1"/>
                <c:pt idx="0">
                  <c:v>Gas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5.2.6'!$S$62:$Z$62</c:f>
              <c:numCache>
                <c:formatCode>_-* #,##0_-;\-* #,##0_-;_-* "-"??_-;_-@_-</c:formatCode>
                <c:ptCount val="8"/>
              </c:numCache>
            </c:numRef>
          </c:val>
        </c:ser>
        <c:ser>
          <c:idx val="6"/>
          <c:order val="6"/>
          <c:tx>
            <c:strRef>
              <c:f>'Fig 5.2.6'!$Q$63</c:f>
              <c:strCache>
                <c:ptCount val="1"/>
                <c:pt idx="0">
                  <c:v>Gas CHP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5.2.6'!$S$63:$Z$63</c:f>
              <c:numCache>
                <c:formatCode>_-* #,##0_-;\-* #,##0_-;_-* "-"??_-;_-@_-</c:formatCode>
                <c:ptCount val="8"/>
              </c:numCache>
            </c:numRef>
          </c:val>
        </c:ser>
        <c:ser>
          <c:idx val="7"/>
          <c:order val="7"/>
          <c:tx>
            <c:strRef>
              <c:f>'Fig 5.2.6'!$Q$64</c:f>
              <c:strCache>
                <c:ptCount val="1"/>
                <c:pt idx="0">
                  <c:v>Direct bioenergy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5.2.6'!$S$64:$Z$64</c:f>
              <c:numCache>
                <c:formatCode>_-* #,##0_-;\-* #,##0_-;_-* "-"??_-;_-@_-</c:formatCode>
                <c:ptCount val="8"/>
                <c:pt idx="2">
                  <c:v>2.531273536491112E-9</c:v>
                </c:pt>
                <c:pt idx="3">
                  <c:v>4.0607141403552004E-9</c:v>
                </c:pt>
                <c:pt idx="4">
                  <c:v>8.0974966213304411E-9</c:v>
                </c:pt>
                <c:pt idx="5">
                  <c:v>1.0304758372153723E-8</c:v>
                </c:pt>
                <c:pt idx="6">
                  <c:v>1.3126675546401955E-8</c:v>
                </c:pt>
                <c:pt idx="7">
                  <c:v>1.535581786351147E-8</c:v>
                </c:pt>
              </c:numCache>
            </c:numRef>
          </c:val>
        </c:ser>
        <c:ser>
          <c:idx val="8"/>
          <c:order val="8"/>
          <c:tx>
            <c:strRef>
              <c:f>'Fig 5.2.6'!$Q$65</c:f>
              <c:strCache>
                <c:ptCount val="1"/>
                <c:pt idx="0">
                  <c:v>Direct bioenergy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5.2.6'!$S$65:$Z$65</c:f>
              <c:numCache>
                <c:formatCode>_-* #,##0_-;\-* #,##0_-;_-* "-"??_-;_-@_-</c:formatCode>
                <c:ptCount val="8"/>
                <c:pt idx="0">
                  <c:v>31.304135379008912</c:v>
                </c:pt>
                <c:pt idx="1">
                  <c:v>26.672148761095311</c:v>
                </c:pt>
                <c:pt idx="2">
                  <c:v>24.595321926463189</c:v>
                </c:pt>
                <c:pt idx="3">
                  <c:v>16.084163544871757</c:v>
                </c:pt>
                <c:pt idx="4">
                  <c:v>7.7358638190312421</c:v>
                </c:pt>
                <c:pt idx="5">
                  <c:v>8.1382123039759158</c:v>
                </c:pt>
                <c:pt idx="6">
                  <c:v>5.1280003991719543</c:v>
                </c:pt>
                <c:pt idx="7">
                  <c:v>6.0981536405721517</c:v>
                </c:pt>
              </c:numCache>
            </c:numRef>
          </c:val>
        </c:ser>
        <c:ser>
          <c:idx val="9"/>
          <c:order val="9"/>
          <c:tx>
            <c:strRef>
              <c:f>'Fig 5.2.6'!$Q$66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5.2.6'!$S$66:$Z$66</c:f>
              <c:numCache>
                <c:formatCode>_-* #,##0_-;\-* #,##0_-;_-* "-"??_-;_-@_-</c:formatCode>
                <c:ptCount val="8"/>
                <c:pt idx="0">
                  <c:v>16.137219437568</c:v>
                </c:pt>
                <c:pt idx="1">
                  <c:v>23.2196589259243</c:v>
                </c:pt>
                <c:pt idx="2">
                  <c:v>39.657003959989318</c:v>
                </c:pt>
                <c:pt idx="3">
                  <c:v>56.63430782223783</c:v>
                </c:pt>
                <c:pt idx="4">
                  <c:v>56.634307820110322</c:v>
                </c:pt>
                <c:pt idx="5">
                  <c:v>56.634306992394876</c:v>
                </c:pt>
                <c:pt idx="6">
                  <c:v>56.634303636271135</c:v>
                </c:pt>
                <c:pt idx="7">
                  <c:v>56.634304203365311</c:v>
                </c:pt>
              </c:numCache>
            </c:numRef>
          </c:val>
        </c:ser>
        <c:ser>
          <c:idx val="10"/>
          <c:order val="10"/>
          <c:tx>
            <c:strRef>
              <c:f>'Fig 5.2.6'!$Q$67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5.2.6'!$S$67:$Z$67</c:f>
              <c:numCache>
                <c:formatCode>_-* #,##0_-;\-* #,##0_-;_-* "-"??_-;_-@_-</c:formatCode>
                <c:ptCount val="8"/>
                <c:pt idx="0">
                  <c:v>20.002864651736406</c:v>
                </c:pt>
                <c:pt idx="1">
                  <c:v>28.178067473215009</c:v>
                </c:pt>
                <c:pt idx="2">
                  <c:v>31.468527920397747</c:v>
                </c:pt>
                <c:pt idx="3">
                  <c:v>28.049479094430147</c:v>
                </c:pt>
                <c:pt idx="4">
                  <c:v>22.750524089386737</c:v>
                </c:pt>
                <c:pt idx="5">
                  <c:v>30.123042534925659</c:v>
                </c:pt>
                <c:pt idx="6">
                  <c:v>30.123042329430255</c:v>
                </c:pt>
                <c:pt idx="7">
                  <c:v>34.596792813630266</c:v>
                </c:pt>
              </c:numCache>
            </c:numRef>
          </c:val>
        </c:ser>
        <c:ser>
          <c:idx val="11"/>
          <c:order val="11"/>
          <c:tx>
            <c:strRef>
              <c:f>'Fig 5.2.6'!$Q$68</c:f>
              <c:strCache>
                <c:ptCount val="1"/>
                <c:pt idx="0">
                  <c:v>Other renewables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5.2.6'!$S$68:$Z$68</c:f>
              <c:numCache>
                <c:formatCode>_-* #,##0_-;\-* #,##0_-;_-* "-"??_-;_-@_-</c:formatCode>
                <c:ptCount val="8"/>
                <c:pt idx="0">
                  <c:v>16.679270185912074</c:v>
                </c:pt>
                <c:pt idx="1">
                  <c:v>18.678772523307856</c:v>
                </c:pt>
                <c:pt idx="2">
                  <c:v>20.394913691055255</c:v>
                </c:pt>
                <c:pt idx="3">
                  <c:v>21.094829179223201</c:v>
                </c:pt>
                <c:pt idx="4">
                  <c:v>19.077711144828157</c:v>
                </c:pt>
                <c:pt idx="5">
                  <c:v>17.006296797131707</c:v>
                </c:pt>
                <c:pt idx="6">
                  <c:v>13.913422607925668</c:v>
                </c:pt>
                <c:pt idx="7">
                  <c:v>12.950450834045407</c:v>
                </c:pt>
              </c:numCache>
            </c:numRef>
          </c:val>
        </c:ser>
        <c:ser>
          <c:idx val="12"/>
          <c:order val="12"/>
          <c:tx>
            <c:strRef>
              <c:f>'Fig 5.2.6'!$Q$69</c:f>
              <c:strCache>
                <c:ptCount val="1"/>
                <c:pt idx="0">
                  <c:v>Other microgeneration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5.2.6'!$S$69:$Z$69</c:f>
              <c:numCache>
                <c:formatCode>_-* #,##0_-;\-* #,##0_-;_-* "-"??_-;_-@_-</c:formatCode>
                <c:ptCount val="8"/>
                <c:pt idx="5">
                  <c:v>4.0751347217073534E-8</c:v>
                </c:pt>
                <c:pt idx="6">
                  <c:v>8.3179947655116405E-8</c:v>
                </c:pt>
                <c:pt idx="7">
                  <c:v>1.3865185624298627E-7</c:v>
                </c:pt>
              </c:numCache>
            </c:numRef>
          </c:val>
        </c:ser>
        <c:ser>
          <c:idx val="14"/>
          <c:order val="13"/>
          <c:tx>
            <c:strRef>
              <c:f>'Fig 5.2.6'!$Q$71</c:f>
              <c:strCache>
                <c:ptCount val="1"/>
                <c:pt idx="0">
                  <c:v>Imports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5.2.6'!$S$71:$Z$71</c:f>
              <c:numCache>
                <c:formatCode>_-* #,##0_-;\-* #,##0_-;_-* "-"??_-;_-@_-</c:formatCode>
                <c:ptCount val="8"/>
                <c:pt idx="0">
                  <c:v>25.000000000040327</c:v>
                </c:pt>
                <c:pt idx="1">
                  <c:v>29.999999999613898</c:v>
                </c:pt>
                <c:pt idx="2">
                  <c:v>45.999999999637943</c:v>
                </c:pt>
                <c:pt idx="3">
                  <c:v>64.99999999965236</c:v>
                </c:pt>
                <c:pt idx="4">
                  <c:v>59.99999999967222</c:v>
                </c:pt>
                <c:pt idx="5">
                  <c:v>59.999999999695838</c:v>
                </c:pt>
                <c:pt idx="6">
                  <c:v>85.554626425480777</c:v>
                </c:pt>
                <c:pt idx="7">
                  <c:v>80.549169898496388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690880"/>
        <c:axId val="195692416"/>
      </c:areaChart>
      <c:catAx>
        <c:axId val="19569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5692416"/>
        <c:crosses val="autoZero"/>
        <c:auto val="1"/>
        <c:lblAlgn val="ctr"/>
        <c:lblOffset val="100"/>
        <c:noMultiLvlLbl val="0"/>
      </c:catAx>
      <c:valAx>
        <c:axId val="195692416"/>
        <c:scaling>
          <c:orientation val="minMax"/>
          <c:max val="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5690880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05139595507659E-2"/>
          <c:y val="3.9457465033928503E-2"/>
          <c:w val="0.72231083077847658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5.2.6'!$Q$82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5.2.6'!$S$82:$Z$82</c:f>
              <c:numCache>
                <c:formatCode>_-* #,##0_-;\-* #,##0_-;_-* "-"??_-;_-@_-</c:formatCode>
                <c:ptCount val="8"/>
                <c:pt idx="0">
                  <c:v>61.953176398954113</c:v>
                </c:pt>
                <c:pt idx="1">
                  <c:v>55.261519827290414</c:v>
                </c:pt>
                <c:pt idx="2">
                  <c:v>23.775396625013567</c:v>
                </c:pt>
                <c:pt idx="3">
                  <c:v>35.304501049516396</c:v>
                </c:pt>
                <c:pt idx="4">
                  <c:v>68.529293965051949</c:v>
                </c:pt>
                <c:pt idx="5">
                  <c:v>83.008135587632836</c:v>
                </c:pt>
                <c:pt idx="6">
                  <c:v>128.74634580958175</c:v>
                </c:pt>
                <c:pt idx="7">
                  <c:v>161.53171086318065</c:v>
                </c:pt>
              </c:numCache>
            </c:numRef>
          </c:val>
        </c:ser>
        <c:ser>
          <c:idx val="1"/>
          <c:order val="1"/>
          <c:tx>
            <c:strRef>
              <c:f>'Fig 5.2.6'!$Q$83</c:f>
              <c:strCache>
                <c:ptCount val="1"/>
                <c:pt idx="0">
                  <c:v>Coal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5.2.6'!$S$83:$Z$83</c:f>
              <c:numCache>
                <c:formatCode>_-* #,##0_-;\-* #,##0_-;_-* "-"??_-;_-@_-</c:formatCode>
                <c:ptCount val="8"/>
                <c:pt idx="0">
                  <c:v>57.775834859273061</c:v>
                </c:pt>
                <c:pt idx="1">
                  <c:v>7.4566884003623146</c:v>
                </c:pt>
                <c:pt idx="6">
                  <c:v>2.0529122542658321E-7</c:v>
                </c:pt>
              </c:numCache>
            </c:numRef>
          </c:val>
        </c:ser>
        <c:ser>
          <c:idx val="2"/>
          <c:order val="2"/>
          <c:tx>
            <c:strRef>
              <c:f>'Fig 5.2.6'!$Q$84</c:f>
              <c:strCache>
                <c:ptCount val="1"/>
                <c:pt idx="0">
                  <c:v>Coal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5.2.6'!$S$84:$Z$84</c:f>
              <c:numCache>
                <c:formatCode>_-* #,##0_-;\-* #,##0_-;_-* "-"??_-;_-@_-</c:formatCode>
                <c:ptCount val="8"/>
                <c:pt idx="1">
                  <c:v>5.3494079227831376E-7</c:v>
                </c:pt>
                <c:pt idx="2">
                  <c:v>4.7066888824580765E-7</c:v>
                </c:pt>
                <c:pt idx="3">
                  <c:v>5.7593635965010365E-7</c:v>
                </c:pt>
                <c:pt idx="4">
                  <c:v>3.6118111840801756E-7</c:v>
                </c:pt>
                <c:pt idx="5">
                  <c:v>5.8089702514836208E-7</c:v>
                </c:pt>
                <c:pt idx="6">
                  <c:v>4.4717402917974791E-7</c:v>
                </c:pt>
              </c:numCache>
            </c:numRef>
          </c:val>
        </c:ser>
        <c:ser>
          <c:idx val="3"/>
          <c:order val="3"/>
          <c:tx>
            <c:strRef>
              <c:f>'Fig 5.2.6'!$Q$85</c:f>
              <c:strCache>
                <c:ptCount val="1"/>
                <c:pt idx="0">
                  <c:v>Gas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5.2.6'!$S$85:$Z$85</c:f>
              <c:numCache>
                <c:formatCode>_-* #,##0_-;\-* #,##0_-;_-* "-"??_-;_-@_-</c:formatCode>
                <c:ptCount val="8"/>
                <c:pt idx="0">
                  <c:v>83.869527802672621</c:v>
                </c:pt>
                <c:pt idx="1">
                  <c:v>62.06169405813791</c:v>
                </c:pt>
                <c:pt idx="2">
                  <c:v>60.354372161496165</c:v>
                </c:pt>
                <c:pt idx="3">
                  <c:v>44.483931237099434</c:v>
                </c:pt>
                <c:pt idx="4">
                  <c:v>46.772412241292912</c:v>
                </c:pt>
                <c:pt idx="5">
                  <c:v>46.023313503820894</c:v>
                </c:pt>
                <c:pt idx="6">
                  <c:v>43.737178969659837</c:v>
                </c:pt>
                <c:pt idx="7">
                  <c:v>43.604493059278056</c:v>
                </c:pt>
              </c:numCache>
            </c:numRef>
          </c:val>
        </c:ser>
        <c:ser>
          <c:idx val="4"/>
          <c:order val="4"/>
          <c:tx>
            <c:strRef>
              <c:f>'Fig 5.2.6'!$Q$86</c:f>
              <c:strCache>
                <c:ptCount val="1"/>
                <c:pt idx="0">
                  <c:v>Gas CHP nonCCS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5.2.6'!$S$86:$Z$86</c:f>
              <c:numCache>
                <c:formatCode>_-* #,##0_-;\-* #,##0_-;_-* "-"??_-;_-@_-</c:formatCode>
                <c:ptCount val="8"/>
                <c:pt idx="0">
                  <c:v>20.002474526894986</c:v>
                </c:pt>
                <c:pt idx="1">
                  <c:v>21.318859862403901</c:v>
                </c:pt>
                <c:pt idx="2">
                  <c:v>22.76275435717471</c:v>
                </c:pt>
                <c:pt idx="3">
                  <c:v>23.004560129722158</c:v>
                </c:pt>
                <c:pt idx="4">
                  <c:v>18.295498817503574</c:v>
                </c:pt>
                <c:pt idx="5">
                  <c:v>19.044597563053841</c:v>
                </c:pt>
                <c:pt idx="6">
                  <c:v>21.330732107649052</c:v>
                </c:pt>
                <c:pt idx="7">
                  <c:v>21.46341801804753</c:v>
                </c:pt>
              </c:numCache>
            </c:numRef>
          </c:val>
        </c:ser>
        <c:ser>
          <c:idx val="5"/>
          <c:order val="5"/>
          <c:tx>
            <c:strRef>
              <c:f>'Fig 5.2.6'!$Q$87</c:f>
              <c:strCache>
                <c:ptCount val="1"/>
                <c:pt idx="0">
                  <c:v>Gas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5.2.6'!$S$87:$Z$87</c:f>
              <c:numCache>
                <c:formatCode>_-* #,##0_-;\-* #,##0_-;_-* "-"??_-;_-@_-</c:formatCode>
                <c:ptCount val="8"/>
                <c:pt idx="6">
                  <c:v>4.0311470226282062E-6</c:v>
                </c:pt>
                <c:pt idx="7">
                  <c:v>3.6602577540576666E-6</c:v>
                </c:pt>
              </c:numCache>
            </c:numRef>
          </c:val>
        </c:ser>
        <c:ser>
          <c:idx val="6"/>
          <c:order val="6"/>
          <c:tx>
            <c:strRef>
              <c:f>'Fig 5.2.6'!$Q$88</c:f>
              <c:strCache>
                <c:ptCount val="1"/>
                <c:pt idx="0">
                  <c:v>Gas CHP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5.2.6'!$S$88:$Z$88</c:f>
              <c:numCache>
                <c:formatCode>_-* #,##0_-;\-* #,##0_-;_-* "-"??_-;_-@_-</c:formatCode>
                <c:ptCount val="8"/>
                <c:pt idx="6">
                  <c:v>7.7653527773438324E-7</c:v>
                </c:pt>
                <c:pt idx="7">
                  <c:v>1.3167836700859301E-6</c:v>
                </c:pt>
              </c:numCache>
            </c:numRef>
          </c:val>
        </c:ser>
        <c:ser>
          <c:idx val="7"/>
          <c:order val="7"/>
          <c:tx>
            <c:strRef>
              <c:f>'Fig 5.2.6'!$Q$89</c:f>
              <c:strCache>
                <c:ptCount val="1"/>
                <c:pt idx="0">
                  <c:v>Direct bioenergy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5.2.6'!$S$89:$Z$89</c:f>
              <c:numCache>
                <c:formatCode>_-* #,##0_-;\-* #,##0_-;_-* "-"??_-;_-@_-</c:formatCode>
                <c:ptCount val="8"/>
                <c:pt idx="2">
                  <c:v>2.4411607142387877E-9</c:v>
                </c:pt>
                <c:pt idx="3">
                  <c:v>4.2315770523461583E-9</c:v>
                </c:pt>
                <c:pt idx="4">
                  <c:v>7.2483183664602775E-9</c:v>
                </c:pt>
                <c:pt idx="5">
                  <c:v>1.0545186528793607E-8</c:v>
                </c:pt>
                <c:pt idx="6">
                  <c:v>1.1706421123562171E-8</c:v>
                </c:pt>
                <c:pt idx="7">
                  <c:v>1.336479228597918E-8</c:v>
                </c:pt>
              </c:numCache>
            </c:numRef>
          </c:val>
        </c:ser>
        <c:ser>
          <c:idx val="8"/>
          <c:order val="8"/>
          <c:tx>
            <c:strRef>
              <c:f>'Fig 5.2.6'!$Q$90</c:f>
              <c:strCache>
                <c:ptCount val="1"/>
                <c:pt idx="0">
                  <c:v>Direct bioenergy non CCS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5.2.6'!$S$90:$Z$90</c:f>
              <c:numCache>
                <c:formatCode>_-* #,##0_-;\-* #,##0_-;_-* "-"??_-;_-@_-</c:formatCode>
                <c:ptCount val="8"/>
                <c:pt idx="0">
                  <c:v>31.304135379008912</c:v>
                </c:pt>
                <c:pt idx="1">
                  <c:v>25.979406965845143</c:v>
                </c:pt>
                <c:pt idx="2">
                  <c:v>21.650556827967129</c:v>
                </c:pt>
                <c:pt idx="3">
                  <c:v>8.7727537361071306</c:v>
                </c:pt>
                <c:pt idx="4">
                  <c:v>5.9569415222576083</c:v>
                </c:pt>
                <c:pt idx="5">
                  <c:v>9.3802017767837622</c:v>
                </c:pt>
                <c:pt idx="6">
                  <c:v>5.3577542689118332</c:v>
                </c:pt>
                <c:pt idx="7">
                  <c:v>5.3679816696331759</c:v>
                </c:pt>
              </c:numCache>
            </c:numRef>
          </c:val>
        </c:ser>
        <c:ser>
          <c:idx val="9"/>
          <c:order val="9"/>
          <c:tx>
            <c:strRef>
              <c:f>'Fig 5.2.6'!$Q$91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5.2.6'!$S$91:$Z$91</c:f>
              <c:numCache>
                <c:formatCode>_-* #,##0_-;\-* #,##0_-;_-* "-"??_-;_-@_-</c:formatCode>
                <c:ptCount val="8"/>
                <c:pt idx="0">
                  <c:v>16.137219437568</c:v>
                </c:pt>
                <c:pt idx="1">
                  <c:v>27.393587762957551</c:v>
                </c:pt>
                <c:pt idx="2">
                  <c:v>51.134984066599408</c:v>
                </c:pt>
                <c:pt idx="3">
                  <c:v>71.825765614289693</c:v>
                </c:pt>
                <c:pt idx="4">
                  <c:v>75.138410704193788</c:v>
                </c:pt>
                <c:pt idx="5">
                  <c:v>75.138410695083394</c:v>
                </c:pt>
                <c:pt idx="6">
                  <c:v>75.13841053429131</c:v>
                </c:pt>
                <c:pt idx="7">
                  <c:v>75.138410528518676</c:v>
                </c:pt>
              </c:numCache>
            </c:numRef>
          </c:val>
        </c:ser>
        <c:ser>
          <c:idx val="10"/>
          <c:order val="10"/>
          <c:tx>
            <c:strRef>
              <c:f>'Fig 5.2.6'!$Q$92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5.2.6'!$S$92:$Z$92</c:f>
              <c:numCache>
                <c:formatCode>_-* #,##0_-;\-* #,##0_-;_-* "-"??_-;_-@_-</c:formatCode>
                <c:ptCount val="8"/>
                <c:pt idx="0">
                  <c:v>20.002864651736406</c:v>
                </c:pt>
                <c:pt idx="1">
                  <c:v>34.173721676545526</c:v>
                </c:pt>
                <c:pt idx="2">
                  <c:v>35.224826796813879</c:v>
                </c:pt>
                <c:pt idx="3">
                  <c:v>38.185880376707189</c:v>
                </c:pt>
                <c:pt idx="4">
                  <c:v>39.42441784158158</c:v>
                </c:pt>
                <c:pt idx="5">
                  <c:v>43.305901787460904</c:v>
                </c:pt>
                <c:pt idx="6">
                  <c:v>43.305901791747367</c:v>
                </c:pt>
                <c:pt idx="7">
                  <c:v>43.305901796513432</c:v>
                </c:pt>
              </c:numCache>
            </c:numRef>
          </c:val>
        </c:ser>
        <c:ser>
          <c:idx val="11"/>
          <c:order val="11"/>
          <c:tx>
            <c:strRef>
              <c:f>'Fig 5.2.6'!$Q$93</c:f>
              <c:strCache>
                <c:ptCount val="1"/>
                <c:pt idx="0">
                  <c:v>Other renewables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5.2.6'!$S$93:$Z$93</c:f>
              <c:numCache>
                <c:formatCode>_-* #,##0_-;\-* #,##0_-;_-* "-"??_-;_-@_-</c:formatCode>
                <c:ptCount val="8"/>
                <c:pt idx="0">
                  <c:v>16.679270185912074</c:v>
                </c:pt>
                <c:pt idx="1">
                  <c:v>22.974589173033991</c:v>
                </c:pt>
                <c:pt idx="2">
                  <c:v>31.439051305745753</c:v>
                </c:pt>
                <c:pt idx="3">
                  <c:v>39.962043001033194</c:v>
                </c:pt>
                <c:pt idx="4">
                  <c:v>45.514807165823889</c:v>
                </c:pt>
                <c:pt idx="5">
                  <c:v>49.126445248732423</c:v>
                </c:pt>
                <c:pt idx="6">
                  <c:v>52.242645519362881</c:v>
                </c:pt>
                <c:pt idx="7">
                  <c:v>55.358845742480931</c:v>
                </c:pt>
              </c:numCache>
            </c:numRef>
          </c:val>
        </c:ser>
        <c:ser>
          <c:idx val="12"/>
          <c:order val="12"/>
          <c:tx>
            <c:strRef>
              <c:f>'Fig 5.2.6'!$Q$94</c:f>
              <c:strCache>
                <c:ptCount val="1"/>
                <c:pt idx="0">
                  <c:v>Other microgeneration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5.2.6'!$S$94:$Z$94</c:f>
              <c:numCache>
                <c:formatCode>_-* #,##0_-;\-* #,##0_-;_-* "-"??_-;_-@_-</c:formatCode>
                <c:ptCount val="8"/>
                <c:pt idx="5">
                  <c:v>3.2696691747684396E-8</c:v>
                </c:pt>
                <c:pt idx="6">
                  <c:v>7.8451407432245452E-8</c:v>
                </c:pt>
                <c:pt idx="7">
                  <c:v>1.3248710785691685E-7</c:v>
                </c:pt>
              </c:numCache>
            </c:numRef>
          </c:val>
        </c:ser>
        <c:ser>
          <c:idx val="14"/>
          <c:order val="13"/>
          <c:tx>
            <c:strRef>
              <c:f>'Fig 5.2.6'!$Q$96</c:f>
              <c:strCache>
                <c:ptCount val="1"/>
                <c:pt idx="0">
                  <c:v>Imports</c:v>
                </c:pt>
              </c:strCache>
            </c:strRef>
          </c:tx>
          <c:cat>
            <c:numRef>
              <c:f>'Fig 5.2.6'!$S$6:$Z$6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5.2.6'!$S$96:$Z$96</c:f>
              <c:numCache>
                <c:formatCode>_-* #,##0_-;\-* #,##0_-;_-* "-"??_-;_-@_-</c:formatCode>
                <c:ptCount val="8"/>
                <c:pt idx="0">
                  <c:v>25.000000000040327</c:v>
                </c:pt>
                <c:pt idx="1">
                  <c:v>65.999999999475392</c:v>
                </c:pt>
                <c:pt idx="2">
                  <c:v>77.999999999534907</c:v>
                </c:pt>
                <c:pt idx="3">
                  <c:v>89.999999999507935</c:v>
                </c:pt>
                <c:pt idx="4">
                  <c:v>65.999999999518224</c:v>
                </c:pt>
                <c:pt idx="5">
                  <c:v>49.99999999952766</c:v>
                </c:pt>
                <c:pt idx="6">
                  <c:v>29.999999999537923</c:v>
                </c:pt>
                <c:pt idx="7">
                  <c:v>19.999999999548162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826048"/>
        <c:axId val="195827584"/>
      </c:areaChart>
      <c:catAx>
        <c:axId val="19582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195827584"/>
        <c:crosses val="autoZero"/>
        <c:auto val="1"/>
        <c:lblAlgn val="ctr"/>
        <c:lblOffset val="100"/>
        <c:noMultiLvlLbl val="0"/>
      </c:catAx>
      <c:valAx>
        <c:axId val="195827584"/>
        <c:scaling>
          <c:orientation val="minMax"/>
          <c:max val="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5826048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67526975794693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3.1.6'!$L$5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'Fig 3.1.6'!$N$5:$AM$5</c:f>
              <c:numCache>
                <c:formatCode>0.0</c:formatCode>
                <c:ptCount val="26"/>
                <c:pt idx="0">
                  <c:v>0</c:v>
                </c:pt>
                <c:pt idx="1">
                  <c:v>-11.650375691941706</c:v>
                </c:pt>
                <c:pt idx="2">
                  <c:v>-15.888833620400982</c:v>
                </c:pt>
                <c:pt idx="3">
                  <c:v>-19.833743694517935</c:v>
                </c:pt>
                <c:pt idx="4">
                  <c:v>-23.824102873257072</c:v>
                </c:pt>
                <c:pt idx="5">
                  <c:v>-28.067920813286676</c:v>
                </c:pt>
                <c:pt idx="6">
                  <c:v>-34.235247828258494</c:v>
                </c:pt>
                <c:pt idx="7">
                  <c:v>-40.1338696242398</c:v>
                </c:pt>
                <c:pt idx="8">
                  <c:v>-46.150133008469773</c:v>
                </c:pt>
                <c:pt idx="9">
                  <c:v>-51.891720397910802</c:v>
                </c:pt>
                <c:pt idx="10">
                  <c:v>-57.558475923122607</c:v>
                </c:pt>
                <c:pt idx="11">
                  <c:v>-62.27207204700855</c:v>
                </c:pt>
                <c:pt idx="12">
                  <c:v>-66.118267371422547</c:v>
                </c:pt>
                <c:pt idx="13">
                  <c:v>-69.609318803419299</c:v>
                </c:pt>
                <c:pt idx="14">
                  <c:v>-72.77488507517235</c:v>
                </c:pt>
                <c:pt idx="15">
                  <c:v>-75.59387352623115</c:v>
                </c:pt>
                <c:pt idx="16">
                  <c:v>-77.581613981668838</c:v>
                </c:pt>
                <c:pt idx="17">
                  <c:v>-79.70867859402459</c:v>
                </c:pt>
                <c:pt idx="18">
                  <c:v>-82.034983211483492</c:v>
                </c:pt>
                <c:pt idx="19">
                  <c:v>-84.619953028415679</c:v>
                </c:pt>
                <c:pt idx="20">
                  <c:v>-87.261120405041552</c:v>
                </c:pt>
                <c:pt idx="21">
                  <c:v>-89.25462163218009</c:v>
                </c:pt>
                <c:pt idx="22">
                  <c:v>-91.665857020886847</c:v>
                </c:pt>
                <c:pt idx="23">
                  <c:v>-93.985383211860196</c:v>
                </c:pt>
                <c:pt idx="24">
                  <c:v>-96.224897883105299</c:v>
                </c:pt>
                <c:pt idx="25">
                  <c:v>-98.394820892553369</c:v>
                </c:pt>
              </c:numCache>
            </c:numRef>
          </c:val>
        </c:ser>
        <c:ser>
          <c:idx val="1"/>
          <c:order val="1"/>
          <c:tx>
            <c:strRef>
              <c:f>'Fig 3.1.6'!$L$6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'Fig 3.1.6'!$N$6:$AM$6</c:f>
              <c:numCache>
                <c:formatCode>0.0</c:formatCode>
                <c:ptCount val="26"/>
                <c:pt idx="0">
                  <c:v>0</c:v>
                </c:pt>
                <c:pt idx="1">
                  <c:v>-1.0315274538453849</c:v>
                </c:pt>
                <c:pt idx="2">
                  <c:v>-1.7559454733555953</c:v>
                </c:pt>
                <c:pt idx="3">
                  <c:v>-2.6802390134332086</c:v>
                </c:pt>
                <c:pt idx="4">
                  <c:v>-3.8033745561227761</c:v>
                </c:pt>
                <c:pt idx="5">
                  <c:v>-4.8107052719932</c:v>
                </c:pt>
                <c:pt idx="6">
                  <c:v>-5.6830662439451629</c:v>
                </c:pt>
                <c:pt idx="7">
                  <c:v>-5.9465218022373705</c:v>
                </c:pt>
                <c:pt idx="8">
                  <c:v>-6.5728241055359717</c:v>
                </c:pt>
                <c:pt idx="9">
                  <c:v>-7.1565426357156241</c:v>
                </c:pt>
                <c:pt idx="10">
                  <c:v>-7.6087188907906409</c:v>
                </c:pt>
                <c:pt idx="11">
                  <c:v>-7.8044160202029218</c:v>
                </c:pt>
                <c:pt idx="12">
                  <c:v>-8.0120045636549406</c:v>
                </c:pt>
                <c:pt idx="13">
                  <c:v>-8.2609654049097259</c:v>
                </c:pt>
                <c:pt idx="14">
                  <c:v>-8.5386178376039652</c:v>
                </c:pt>
                <c:pt idx="15">
                  <c:v>-8.6185941568200093</c:v>
                </c:pt>
                <c:pt idx="16">
                  <c:v>-8.6670683645346429</c:v>
                </c:pt>
                <c:pt idx="17">
                  <c:v>-8.6387826300762214</c:v>
                </c:pt>
                <c:pt idx="18">
                  <c:v>-8.5518195914328032</c:v>
                </c:pt>
                <c:pt idx="19">
                  <c:v>-8.333286316654295</c:v>
                </c:pt>
                <c:pt idx="20">
                  <c:v>-8.1188211812646642</c:v>
                </c:pt>
                <c:pt idx="21">
                  <c:v>-7.8645462739411869</c:v>
                </c:pt>
                <c:pt idx="22">
                  <c:v>-7.6447084269573793</c:v>
                </c:pt>
                <c:pt idx="23">
                  <c:v>-7.5310441300059523</c:v>
                </c:pt>
                <c:pt idx="24">
                  <c:v>-7.4333387877568953</c:v>
                </c:pt>
                <c:pt idx="25">
                  <c:v>-7.3352212526565239</c:v>
                </c:pt>
              </c:numCache>
            </c:numRef>
          </c:val>
        </c:ser>
        <c:ser>
          <c:idx val="2"/>
          <c:order val="2"/>
          <c:tx>
            <c:strRef>
              <c:f>'Fig 3.1.6'!$L$7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'Fig 3.1.6'!$N$7:$AM$7</c:f>
              <c:numCache>
                <c:formatCode>0.0</c:formatCode>
                <c:ptCount val="26"/>
                <c:pt idx="0">
                  <c:v>0</c:v>
                </c:pt>
                <c:pt idx="1">
                  <c:v>-4.188774789432486</c:v>
                </c:pt>
                <c:pt idx="2">
                  <c:v>-4.4819306063943571</c:v>
                </c:pt>
                <c:pt idx="3">
                  <c:v>-5.059168242864672</c:v>
                </c:pt>
                <c:pt idx="4">
                  <c:v>-5.8975472505508577</c:v>
                </c:pt>
                <c:pt idx="5">
                  <c:v>-6.1464901468425666</c:v>
                </c:pt>
                <c:pt idx="6">
                  <c:v>-7.5726563129299365</c:v>
                </c:pt>
                <c:pt idx="7">
                  <c:v>-8.5355334455433649</c:v>
                </c:pt>
                <c:pt idx="8">
                  <c:v>-9.5294980134904534</c:v>
                </c:pt>
                <c:pt idx="9">
                  <c:v>-10.302185134203043</c:v>
                </c:pt>
                <c:pt idx="10">
                  <c:v>-11.048492523210413</c:v>
                </c:pt>
                <c:pt idx="11">
                  <c:v>-11.844155719375337</c:v>
                </c:pt>
                <c:pt idx="12">
                  <c:v>-12.730374758203467</c:v>
                </c:pt>
                <c:pt idx="13">
                  <c:v>-13.310144919030236</c:v>
                </c:pt>
                <c:pt idx="14">
                  <c:v>-14.208869973506964</c:v>
                </c:pt>
                <c:pt idx="15">
                  <c:v>-14.816745915807147</c:v>
                </c:pt>
                <c:pt idx="16">
                  <c:v>-15.305159075575489</c:v>
                </c:pt>
                <c:pt idx="17">
                  <c:v>-15.762437942718321</c:v>
                </c:pt>
                <c:pt idx="18">
                  <c:v>-16.220291966805277</c:v>
                </c:pt>
                <c:pt idx="19">
                  <c:v>-16.636482371889898</c:v>
                </c:pt>
                <c:pt idx="20">
                  <c:v>-17.408001871036063</c:v>
                </c:pt>
                <c:pt idx="21">
                  <c:v>-18.086164427011596</c:v>
                </c:pt>
                <c:pt idx="22">
                  <c:v>-18.744793617056359</c:v>
                </c:pt>
                <c:pt idx="23">
                  <c:v>-19.38788309709301</c:v>
                </c:pt>
                <c:pt idx="24">
                  <c:v>-20.200730819566573</c:v>
                </c:pt>
                <c:pt idx="25">
                  <c:v>-20.905110164279861</c:v>
                </c:pt>
              </c:numCache>
            </c:numRef>
          </c:val>
        </c:ser>
        <c:ser>
          <c:idx val="3"/>
          <c:order val="3"/>
          <c:tx>
            <c:strRef>
              <c:f>'Fig 3.1.6'!$L$8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'Fig 3.1.6'!$N$8:$AM$8</c:f>
              <c:numCache>
                <c:formatCode>0.0</c:formatCode>
                <c:ptCount val="26"/>
                <c:pt idx="0">
                  <c:v>0</c:v>
                </c:pt>
                <c:pt idx="1">
                  <c:v>-28.800000000000011</c:v>
                </c:pt>
                <c:pt idx="2">
                  <c:v>-33.300000000000011</c:v>
                </c:pt>
                <c:pt idx="3">
                  <c:v>-34.400000000000006</c:v>
                </c:pt>
                <c:pt idx="4">
                  <c:v>-42.2</c:v>
                </c:pt>
                <c:pt idx="5">
                  <c:v>-43.2</c:v>
                </c:pt>
                <c:pt idx="6">
                  <c:v>-45.5</c:v>
                </c:pt>
                <c:pt idx="7">
                  <c:v>-46.5</c:v>
                </c:pt>
                <c:pt idx="8">
                  <c:v>-43.5</c:v>
                </c:pt>
                <c:pt idx="9">
                  <c:v>-45.800000000000011</c:v>
                </c:pt>
                <c:pt idx="10">
                  <c:v>-47.2</c:v>
                </c:pt>
                <c:pt idx="11">
                  <c:v>-51.900000000000006</c:v>
                </c:pt>
                <c:pt idx="12">
                  <c:v>-54.5</c:v>
                </c:pt>
                <c:pt idx="13">
                  <c:v>-58.900000000000006</c:v>
                </c:pt>
                <c:pt idx="14">
                  <c:v>-62.900000000000006</c:v>
                </c:pt>
                <c:pt idx="15">
                  <c:v>-65.300000000000011</c:v>
                </c:pt>
                <c:pt idx="16">
                  <c:v>-69.400000000000006</c:v>
                </c:pt>
                <c:pt idx="17">
                  <c:v>-73.100000000000009</c:v>
                </c:pt>
                <c:pt idx="18">
                  <c:v>-77.5</c:v>
                </c:pt>
                <c:pt idx="19">
                  <c:v>-82.5</c:v>
                </c:pt>
                <c:pt idx="20">
                  <c:v>-85.600000000000009</c:v>
                </c:pt>
                <c:pt idx="21">
                  <c:v>-88.9</c:v>
                </c:pt>
                <c:pt idx="22">
                  <c:v>-90.300000000000011</c:v>
                </c:pt>
                <c:pt idx="23">
                  <c:v>-91.5</c:v>
                </c:pt>
                <c:pt idx="24">
                  <c:v>-92.9</c:v>
                </c:pt>
                <c:pt idx="25">
                  <c:v>-94.300000000000011</c:v>
                </c:pt>
              </c:numCache>
            </c:numRef>
          </c:val>
        </c:ser>
        <c:ser>
          <c:idx val="5"/>
          <c:order val="4"/>
          <c:tx>
            <c:strRef>
              <c:f>'Fig 3.1.6'!$L$9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 3.1.6'!$N$9:$AM$9</c:f>
              <c:numCache>
                <c:formatCode>0.0</c:formatCode>
                <c:ptCount val="26"/>
                <c:pt idx="0">
                  <c:v>0</c:v>
                </c:pt>
                <c:pt idx="1">
                  <c:v>67.099999999999994</c:v>
                </c:pt>
                <c:pt idx="2">
                  <c:v>5.7999999999999829</c:v>
                </c:pt>
                <c:pt idx="3">
                  <c:v>-8.2000000000000171</c:v>
                </c:pt>
                <c:pt idx="4">
                  <c:v>-15.300000000000011</c:v>
                </c:pt>
                <c:pt idx="5">
                  <c:v>-23.300000000000011</c:v>
                </c:pt>
                <c:pt idx="6">
                  <c:v>-29.200000000000017</c:v>
                </c:pt>
                <c:pt idx="7">
                  <c:v>-32</c:v>
                </c:pt>
                <c:pt idx="8">
                  <c:v>-51.300000000000011</c:v>
                </c:pt>
                <c:pt idx="9">
                  <c:v>-63.300000000000011</c:v>
                </c:pt>
                <c:pt idx="10">
                  <c:v>-77.000000000000014</c:v>
                </c:pt>
                <c:pt idx="11">
                  <c:v>-75.000000000000014</c:v>
                </c:pt>
                <c:pt idx="12">
                  <c:v>-88.800000000000011</c:v>
                </c:pt>
                <c:pt idx="13">
                  <c:v>-95.100000000000009</c:v>
                </c:pt>
                <c:pt idx="14">
                  <c:v>-114.20000000000002</c:v>
                </c:pt>
                <c:pt idx="15">
                  <c:v>-123.9</c:v>
                </c:pt>
                <c:pt idx="16">
                  <c:v>-131.80000000000001</c:v>
                </c:pt>
                <c:pt idx="17">
                  <c:v>-133.10000000000002</c:v>
                </c:pt>
                <c:pt idx="18">
                  <c:v>-133.9</c:v>
                </c:pt>
                <c:pt idx="19">
                  <c:v>-130.80000000000001</c:v>
                </c:pt>
                <c:pt idx="20">
                  <c:v>-130.10000000000002</c:v>
                </c:pt>
                <c:pt idx="21">
                  <c:v>-131.70000000000002</c:v>
                </c:pt>
                <c:pt idx="22">
                  <c:v>-130</c:v>
                </c:pt>
                <c:pt idx="23">
                  <c:v>-128.80000000000001</c:v>
                </c:pt>
                <c:pt idx="24">
                  <c:v>-127.9</c:v>
                </c:pt>
                <c:pt idx="25">
                  <c:v>-127.60000000000001</c:v>
                </c:pt>
              </c:numCache>
            </c:numRef>
          </c:val>
        </c:ser>
        <c:ser>
          <c:idx val="6"/>
          <c:order val="5"/>
          <c:tx>
            <c:strRef>
              <c:f>'Fig 3.1.6'!$L$10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 3.1.6'!$N$10:$AM$10</c:f>
              <c:numCache>
                <c:formatCode>0.0</c:formatCode>
                <c:ptCount val="26"/>
                <c:pt idx="0">
                  <c:v>0</c:v>
                </c:pt>
                <c:pt idx="1">
                  <c:v>0.22535157930074684</c:v>
                </c:pt>
                <c:pt idx="2">
                  <c:v>0.31618238865240533</c:v>
                </c:pt>
                <c:pt idx="3">
                  <c:v>0.41846832612497398</c:v>
                </c:pt>
                <c:pt idx="4">
                  <c:v>0.53339334592455345</c:v>
                </c:pt>
                <c:pt idx="5">
                  <c:v>0.66219092814552438</c:v>
                </c:pt>
                <c:pt idx="6">
                  <c:v>0.8061244795772422</c:v>
                </c:pt>
                <c:pt idx="7">
                  <c:v>0.96646091773388443</c:v>
                </c:pt>
                <c:pt idx="8">
                  <c:v>1.1444366638082355</c:v>
                </c:pt>
                <c:pt idx="9">
                  <c:v>1.3412155729269413</c:v>
                </c:pt>
                <c:pt idx="10">
                  <c:v>1.5578388148099434</c:v>
                </c:pt>
                <c:pt idx="11">
                  <c:v>1.7951674072500747</c:v>
                </c:pt>
                <c:pt idx="12">
                  <c:v>2.0538189981048665</c:v>
                </c:pt>
                <c:pt idx="13">
                  <c:v>2.3341015515471359</c:v>
                </c:pt>
                <c:pt idx="14">
                  <c:v>2.635947735064518</c:v>
                </c:pt>
                <c:pt idx="15">
                  <c:v>2.9588548833687551</c:v>
                </c:pt>
                <c:pt idx="16">
                  <c:v>3.3018362410532638</c:v>
                </c:pt>
                <c:pt idx="17">
                  <c:v>3.6633895345550789</c:v>
                </c:pt>
                <c:pt idx="18">
                  <c:v>4.0414885827761262</c:v>
                </c:pt>
                <c:pt idx="19">
                  <c:v>4.4336024770800817</c:v>
                </c:pt>
                <c:pt idx="20">
                  <c:v>4.8367448226055796</c:v>
                </c:pt>
                <c:pt idx="21">
                  <c:v>5.2475527809478608</c:v>
                </c:pt>
                <c:pt idx="22">
                  <c:v>5.6623925158810025</c:v>
                </c:pt>
                <c:pt idx="23">
                  <c:v>6.0774845855866886</c:v>
                </c:pt>
                <c:pt idx="24">
                  <c:v>6.4890403648908466</c:v>
                </c:pt>
                <c:pt idx="25">
                  <c:v>6.8933991703572302</c:v>
                </c:pt>
              </c:numCache>
            </c:numRef>
          </c:val>
        </c:ser>
        <c:ser>
          <c:idx val="8"/>
          <c:order val="7"/>
          <c:tx>
            <c:strRef>
              <c:f>'Fig 3.1.6'!$L$11</c:f>
              <c:strCache>
                <c:ptCount val="1"/>
                <c:pt idx="0">
                  <c:v>District heat</c:v>
                </c:pt>
              </c:strCache>
            </c:strRef>
          </c:tx>
          <c:invertIfNegative val="0"/>
          <c:val>
            <c:numRef>
              <c:f>'Fig 3.1.6'!$N$11:$AM$11</c:f>
              <c:numCache>
                <c:formatCode>0.0</c:formatCode>
                <c:ptCount val="26"/>
                <c:pt idx="1">
                  <c:v>6.827</c:v>
                </c:pt>
                <c:pt idx="2">
                  <c:v>7.8789999999999996</c:v>
                </c:pt>
                <c:pt idx="3">
                  <c:v>8.9309999999999992</c:v>
                </c:pt>
                <c:pt idx="4">
                  <c:v>9.984</c:v>
                </c:pt>
                <c:pt idx="5">
                  <c:v>11.036</c:v>
                </c:pt>
                <c:pt idx="6">
                  <c:v>11.888</c:v>
                </c:pt>
                <c:pt idx="7">
                  <c:v>12.74</c:v>
                </c:pt>
                <c:pt idx="8">
                  <c:v>13.592000000000001</c:v>
                </c:pt>
                <c:pt idx="9">
                  <c:v>14.444000000000001</c:v>
                </c:pt>
                <c:pt idx="10">
                  <c:v>15.295</c:v>
                </c:pt>
                <c:pt idx="11">
                  <c:v>16.094999999999999</c:v>
                </c:pt>
                <c:pt idx="12">
                  <c:v>16.895</c:v>
                </c:pt>
                <c:pt idx="13">
                  <c:v>17.693999999999999</c:v>
                </c:pt>
                <c:pt idx="14">
                  <c:v>18.494</c:v>
                </c:pt>
                <c:pt idx="15">
                  <c:v>19.294</c:v>
                </c:pt>
                <c:pt idx="16">
                  <c:v>19.687000000000001</c:v>
                </c:pt>
                <c:pt idx="17">
                  <c:v>20.081</c:v>
                </c:pt>
                <c:pt idx="18">
                  <c:v>20.474</c:v>
                </c:pt>
                <c:pt idx="19">
                  <c:v>20.867999999999999</c:v>
                </c:pt>
                <c:pt idx="20">
                  <c:v>21.260999999999999</c:v>
                </c:pt>
                <c:pt idx="21">
                  <c:v>22.738</c:v>
                </c:pt>
                <c:pt idx="22">
                  <c:v>24.215</c:v>
                </c:pt>
                <c:pt idx="23">
                  <c:v>25.692</c:v>
                </c:pt>
                <c:pt idx="24">
                  <c:v>27.169</c:v>
                </c:pt>
                <c:pt idx="25">
                  <c:v>28.646000000000001</c:v>
                </c:pt>
              </c:numCache>
            </c:numRef>
          </c:val>
        </c:ser>
        <c:ser>
          <c:idx val="7"/>
          <c:order val="8"/>
          <c:tx>
            <c:strRef>
              <c:f>'Fig 3.1.6'!$L$12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val>
            <c:numRef>
              <c:f>'Fig 3.1.6'!$N$12:$AM$12</c:f>
              <c:numCache>
                <c:formatCode>0.0</c:formatCode>
                <c:ptCount val="26"/>
                <c:pt idx="1">
                  <c:v>15.884326355918802</c:v>
                </c:pt>
                <c:pt idx="2">
                  <c:v>16.381527311498644</c:v>
                </c:pt>
                <c:pt idx="3">
                  <c:v>16.405682624690826</c:v>
                </c:pt>
                <c:pt idx="4">
                  <c:v>16.740631334006252</c:v>
                </c:pt>
                <c:pt idx="5">
                  <c:v>17.625925303976942</c:v>
                </c:pt>
                <c:pt idx="6">
                  <c:v>17.796845905556324</c:v>
                </c:pt>
                <c:pt idx="7">
                  <c:v>17.864463954286748</c:v>
                </c:pt>
                <c:pt idx="8">
                  <c:v>18.107018463688064</c:v>
                </c:pt>
                <c:pt idx="9">
                  <c:v>18.473232594902584</c:v>
                </c:pt>
                <c:pt idx="10">
                  <c:v>18.874848522313755</c:v>
                </c:pt>
                <c:pt idx="11">
                  <c:v>19.033476379336662</c:v>
                </c:pt>
                <c:pt idx="12">
                  <c:v>18.971827695176103</c:v>
                </c:pt>
                <c:pt idx="13">
                  <c:v>19.011327575812174</c:v>
                </c:pt>
                <c:pt idx="14">
                  <c:v>19.171425151218727</c:v>
                </c:pt>
                <c:pt idx="15">
                  <c:v>19.208358715489567</c:v>
                </c:pt>
                <c:pt idx="16">
                  <c:v>19.530005180725766</c:v>
                </c:pt>
                <c:pt idx="17">
                  <c:v>19.482509632264055</c:v>
                </c:pt>
                <c:pt idx="18">
                  <c:v>19.511606186945528</c:v>
                </c:pt>
                <c:pt idx="19">
                  <c:v>19.562119239879848</c:v>
                </c:pt>
                <c:pt idx="20">
                  <c:v>19.527198634736806</c:v>
                </c:pt>
                <c:pt idx="21">
                  <c:v>20.0497795521851</c:v>
                </c:pt>
                <c:pt idx="22">
                  <c:v>20.357966549019693</c:v>
                </c:pt>
                <c:pt idx="23">
                  <c:v>20.818825853372459</c:v>
                </c:pt>
                <c:pt idx="24">
                  <c:v>21.242927125537904</c:v>
                </c:pt>
                <c:pt idx="25">
                  <c:v>21.759753139132499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41540224"/>
        <c:axId val="41538688"/>
      </c:barChart>
      <c:lineChart>
        <c:grouping val="standard"/>
        <c:varyColors val="0"/>
        <c:ser>
          <c:idx val="4"/>
          <c:order val="6"/>
          <c:tx>
            <c:strRef>
              <c:f>'Fig 3.1.6'!$L$13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3.1.6'!$N$4:$AM$4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3.1.6'!$N$13:$AM$13</c:f>
              <c:numCache>
                <c:formatCode>0.0</c:formatCode>
                <c:ptCount val="26"/>
                <c:pt idx="0">
                  <c:v>880.03399999999999</c:v>
                </c:pt>
                <c:pt idx="1">
                  <c:v>924.4</c:v>
                </c:pt>
                <c:pt idx="2">
                  <c:v>854.98400000000004</c:v>
                </c:pt>
                <c:pt idx="3">
                  <c:v>835.61599999999999</c:v>
                </c:pt>
                <c:pt idx="4">
                  <c:v>816.26700000000005</c:v>
                </c:pt>
                <c:pt idx="5">
                  <c:v>803.83299999999997</c:v>
                </c:pt>
                <c:pt idx="6">
                  <c:v>788.33399999999995</c:v>
                </c:pt>
                <c:pt idx="7">
                  <c:v>778.48900000000003</c:v>
                </c:pt>
                <c:pt idx="8">
                  <c:v>755.82500000000005</c:v>
                </c:pt>
                <c:pt idx="9">
                  <c:v>735.84199999999998</c:v>
                </c:pt>
                <c:pt idx="10">
                  <c:v>715.346</c:v>
                </c:pt>
                <c:pt idx="11">
                  <c:v>708.13699999999994</c:v>
                </c:pt>
                <c:pt idx="12">
                  <c:v>687.79399999999998</c:v>
                </c:pt>
                <c:pt idx="13">
                  <c:v>673.89300000000003</c:v>
                </c:pt>
                <c:pt idx="14">
                  <c:v>647.71299999999997</c:v>
                </c:pt>
                <c:pt idx="15">
                  <c:v>633.26599999999996</c:v>
                </c:pt>
                <c:pt idx="16">
                  <c:v>619.79899999999998</c:v>
                </c:pt>
                <c:pt idx="17">
                  <c:v>612.95100000000002</c:v>
                </c:pt>
                <c:pt idx="18">
                  <c:v>605.85400000000004</c:v>
                </c:pt>
                <c:pt idx="19">
                  <c:v>602.00800000000004</c:v>
                </c:pt>
                <c:pt idx="20">
                  <c:v>597.17100000000005</c:v>
                </c:pt>
                <c:pt idx="21">
                  <c:v>592.26400000000001</c:v>
                </c:pt>
                <c:pt idx="22">
                  <c:v>591.91399999999999</c:v>
                </c:pt>
                <c:pt idx="23">
                  <c:v>591.41800000000001</c:v>
                </c:pt>
                <c:pt idx="24">
                  <c:v>590.27599999999995</c:v>
                </c:pt>
                <c:pt idx="25">
                  <c:v>588.798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6784"/>
        <c:axId val="41528320"/>
      </c:lineChart>
      <c:catAx>
        <c:axId val="4152678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41528320"/>
        <c:crossesAt val="-300"/>
        <c:auto val="1"/>
        <c:lblAlgn val="ctr"/>
        <c:lblOffset val="100"/>
        <c:tickLblSkip val="5"/>
        <c:noMultiLvlLbl val="0"/>
      </c:catAx>
      <c:valAx>
        <c:axId val="41528320"/>
        <c:scaling>
          <c:orientation val="minMax"/>
          <c:max val="980"/>
          <c:min val="5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1526784"/>
        <c:crosses val="autoZero"/>
        <c:crossBetween val="between"/>
      </c:valAx>
      <c:valAx>
        <c:axId val="41538688"/>
        <c:scaling>
          <c:orientation val="minMax"/>
          <c:max val="100"/>
          <c:min val="-350"/>
        </c:scaling>
        <c:delete val="0"/>
        <c:axPos val="r"/>
        <c:numFmt formatCode="0.0" sourceLinked="1"/>
        <c:majorTickMark val="none"/>
        <c:minorTickMark val="none"/>
        <c:tickLblPos val="none"/>
        <c:crossAx val="41540224"/>
        <c:crosses val="max"/>
        <c:crossBetween val="between"/>
      </c:valAx>
      <c:catAx>
        <c:axId val="41540224"/>
        <c:scaling>
          <c:orientation val="minMax"/>
        </c:scaling>
        <c:delete val="1"/>
        <c:axPos val="b"/>
        <c:majorTickMark val="out"/>
        <c:minorTickMark val="none"/>
        <c:tickLblPos val="nextTo"/>
        <c:crossAx val="4153868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79885185185185181"/>
          <c:y val="4.6203292770221907E-2"/>
          <c:w val="0.20114815967710994"/>
          <c:h val="0.8282658076831305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5.2.7'!$Q$7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5.2.7'!$S$7:$Z$7</c:f>
              <c:numCache>
                <c:formatCode>_-* #,##0_-;\-* #,##0_-;_-* "-"??_-;_-@_-</c:formatCode>
                <c:ptCount val="8"/>
                <c:pt idx="0">
                  <c:v>14.903550001007368</c:v>
                </c:pt>
                <c:pt idx="1">
                  <c:v>15.999267077750241</c:v>
                </c:pt>
                <c:pt idx="2">
                  <c:v>17.714228267929929</c:v>
                </c:pt>
                <c:pt idx="3">
                  <c:v>19.243794224013804</c:v>
                </c:pt>
                <c:pt idx="4">
                  <c:v>28.782683726587063</c:v>
                </c:pt>
                <c:pt idx="5">
                  <c:v>35.801636778670961</c:v>
                </c:pt>
                <c:pt idx="6">
                  <c:v>23.745444109688698</c:v>
                </c:pt>
                <c:pt idx="7">
                  <c:v>12.726499627712466</c:v>
                </c:pt>
              </c:numCache>
            </c:numRef>
          </c:val>
        </c:ser>
        <c:ser>
          <c:idx val="1"/>
          <c:order val="1"/>
          <c:tx>
            <c:strRef>
              <c:f>'Fig 5.2.7'!$Q$8</c:f>
              <c:strCache>
                <c:ptCount val="1"/>
                <c:pt idx="0">
                  <c:v>Electric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5.2.7'!$S$8:$Z$8</c:f>
              <c:numCache>
                <c:formatCode>_-* #,##0_-;\-* #,##0_-;_-* "-"??_-;_-@_-</c:formatCode>
                <c:ptCount val="8"/>
                <c:pt idx="0">
                  <c:v>41.213748961221157</c:v>
                </c:pt>
                <c:pt idx="1">
                  <c:v>61.718212125531259</c:v>
                </c:pt>
                <c:pt idx="2">
                  <c:v>94.756904069796974</c:v>
                </c:pt>
                <c:pt idx="3">
                  <c:v>154.37041944278758</c:v>
                </c:pt>
                <c:pt idx="4">
                  <c:v>186.86139557411357</c:v>
                </c:pt>
                <c:pt idx="5">
                  <c:v>163.96099441784966</c:v>
                </c:pt>
                <c:pt idx="6">
                  <c:v>211.3096541568961</c:v>
                </c:pt>
                <c:pt idx="7">
                  <c:v>296.67529870826422</c:v>
                </c:pt>
              </c:numCache>
            </c:numRef>
          </c:val>
        </c:ser>
        <c:ser>
          <c:idx val="2"/>
          <c:order val="2"/>
          <c:tx>
            <c:strRef>
              <c:f>'Fig 5.2.7'!$Q$9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5.2.7'!$S$9:$Z$9</c:f>
              <c:numCache>
                <c:formatCode>_-* #,##0_-;\-* #,##0_-;_-* "-"??_-;_-@_-</c:formatCode>
                <c:ptCount val="8"/>
                <c:pt idx="0">
                  <c:v>471.95847842389145</c:v>
                </c:pt>
                <c:pt idx="1">
                  <c:v>470.96509030976614</c:v>
                </c:pt>
                <c:pt idx="2">
                  <c:v>459.38438236172578</c:v>
                </c:pt>
                <c:pt idx="3">
                  <c:v>421.40655318853527</c:v>
                </c:pt>
                <c:pt idx="4">
                  <c:v>403.82727296909309</c:v>
                </c:pt>
                <c:pt idx="5">
                  <c:v>378.67653155395965</c:v>
                </c:pt>
                <c:pt idx="6">
                  <c:v>305.5718767177774</c:v>
                </c:pt>
                <c:pt idx="7">
                  <c:v>239.07848387206735</c:v>
                </c:pt>
              </c:numCache>
            </c:numRef>
          </c:val>
        </c:ser>
        <c:ser>
          <c:idx val="3"/>
          <c:order val="3"/>
          <c:tx>
            <c:strRef>
              <c:f>'Fig 5.2.7'!$Q$10</c:f>
              <c:strCache>
                <c:ptCount val="1"/>
                <c:pt idx="0">
                  <c:v>Hydrogen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5.2.7'!$S$10:$Z$10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'Fig 5.2.7'!$Q$11</c:f>
              <c:strCache>
                <c:ptCount val="1"/>
                <c:pt idx="0">
                  <c:v>Heat network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5.2.7'!$S$11:$Z$11</c:f>
              <c:numCache>
                <c:formatCode>_-* #,##0_-;\-* #,##0_-;_-* "-"??_-;_-@_-</c:formatCode>
                <c:ptCount val="8"/>
                <c:pt idx="0">
                  <c:v>5</c:v>
                </c:pt>
                <c:pt idx="1">
                  <c:v>12</c:v>
                </c:pt>
                <c:pt idx="2">
                  <c:v>25</c:v>
                </c:pt>
                <c:pt idx="3">
                  <c:v>34</c:v>
                </c:pt>
                <c:pt idx="4">
                  <c:v>35</c:v>
                </c:pt>
                <c:pt idx="5">
                  <c:v>46</c:v>
                </c:pt>
                <c:pt idx="6">
                  <c:v>60</c:v>
                </c:pt>
                <c:pt idx="7">
                  <c:v>71</c:v>
                </c:pt>
              </c:numCache>
            </c:numRef>
          </c:val>
        </c:ser>
        <c:ser>
          <c:idx val="5"/>
          <c:order val="5"/>
          <c:tx>
            <c:strRef>
              <c:f>'Fig 5.2.7'!$Q$12</c:f>
              <c:strCache>
                <c:ptCount val="1"/>
                <c:pt idx="0">
                  <c:v>Other fossil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5.2.7'!$S$12:$Z$12</c:f>
              <c:numCache>
                <c:formatCode>_-* #,##0_-;\-* #,##0_-;_-* "-"??_-;_-@_-</c:formatCode>
                <c:ptCount val="8"/>
                <c:pt idx="0">
                  <c:v>174.624152157955</c:v>
                </c:pt>
                <c:pt idx="1">
                  <c:v>137.53571300551235</c:v>
                </c:pt>
                <c:pt idx="2">
                  <c:v>83.177650014772198</c:v>
                </c:pt>
                <c:pt idx="3">
                  <c:v>81.017357983763063</c:v>
                </c:pt>
                <c:pt idx="4">
                  <c:v>66.252228064166843</c:v>
                </c:pt>
                <c:pt idx="5">
                  <c:v>59.977370354062209</c:v>
                </c:pt>
                <c:pt idx="6">
                  <c:v>60.930817659550875</c:v>
                </c:pt>
                <c:pt idx="7">
                  <c:v>63.161818624887026</c:v>
                </c:pt>
              </c:numCache>
            </c:numRef>
          </c:val>
        </c:ser>
        <c:ser>
          <c:idx val="6"/>
          <c:order val="6"/>
          <c:tx>
            <c:strRef>
              <c:f>'Fig 5.2.7'!$Q$13</c:f>
              <c:strCache>
                <c:ptCount val="1"/>
                <c:pt idx="0">
                  <c:v>Solar thermal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5.2.7'!$S$13:$Z$13</c:f>
              <c:numCache>
                <c:formatCode>_-* #,##0_-;\-* #,##0_-;_-* "-"??_-;_-@_-</c:formatCode>
                <c:ptCount val="8"/>
                <c:pt idx="0">
                  <c:v>0.28902696689090751</c:v>
                </c:pt>
                <c:pt idx="1">
                  <c:v>0.24526371880378017</c:v>
                </c:pt>
                <c:pt idx="2">
                  <c:v>0.20149833897063973</c:v>
                </c:pt>
                <c:pt idx="3">
                  <c:v>0.15773437976852034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870080"/>
        <c:axId val="195875968"/>
      </c:areaChart>
      <c:catAx>
        <c:axId val="19587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5875968"/>
        <c:crosses val="autoZero"/>
        <c:auto val="1"/>
        <c:lblAlgn val="ctr"/>
        <c:lblOffset val="100"/>
        <c:noMultiLvlLbl val="0"/>
      </c:catAx>
      <c:valAx>
        <c:axId val="195875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58700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5.2.7'!$Q$55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5.2.7'!$S$55:$Z$55</c:f>
              <c:numCache>
                <c:formatCode>_-* #,##0_-;\-* #,##0_-;_-* "-"??_-;_-@_-</c:formatCode>
                <c:ptCount val="8"/>
                <c:pt idx="0">
                  <c:v>10.715621700378165</c:v>
                </c:pt>
                <c:pt idx="1">
                  <c:v>18.304211818933673</c:v>
                </c:pt>
                <c:pt idx="2">
                  <c:v>22.355501948811447</c:v>
                </c:pt>
                <c:pt idx="3">
                  <c:v>21.563529083374565</c:v>
                </c:pt>
                <c:pt idx="4">
                  <c:v>22.052725653265771</c:v>
                </c:pt>
                <c:pt idx="5">
                  <c:v>20.875159520720956</c:v>
                </c:pt>
                <c:pt idx="6">
                  <c:v>21.157138366768013</c:v>
                </c:pt>
                <c:pt idx="7">
                  <c:v>13.469893849681947</c:v>
                </c:pt>
              </c:numCache>
            </c:numRef>
          </c:val>
        </c:ser>
        <c:ser>
          <c:idx val="1"/>
          <c:order val="1"/>
          <c:tx>
            <c:strRef>
              <c:f>'Fig 5.2.7'!$Q$56</c:f>
              <c:strCache>
                <c:ptCount val="1"/>
                <c:pt idx="0">
                  <c:v>Electric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5.2.7'!$S$56:$Z$56</c:f>
              <c:numCache>
                <c:formatCode>_-* #,##0_-;\-* #,##0_-;_-* "-"??_-;_-@_-</c:formatCode>
                <c:ptCount val="8"/>
                <c:pt idx="0">
                  <c:v>51.47848295616695</c:v>
                </c:pt>
                <c:pt idx="1">
                  <c:v>67.706531704867118</c:v>
                </c:pt>
                <c:pt idx="2">
                  <c:v>74.40431506538232</c:v>
                </c:pt>
                <c:pt idx="3">
                  <c:v>77.642773807087863</c:v>
                </c:pt>
                <c:pt idx="4">
                  <c:v>84.561094639188653</c:v>
                </c:pt>
                <c:pt idx="5">
                  <c:v>80.824275535265429</c:v>
                </c:pt>
                <c:pt idx="6">
                  <c:v>89.053493800169434</c:v>
                </c:pt>
                <c:pt idx="7">
                  <c:v>92.563740131599673</c:v>
                </c:pt>
              </c:numCache>
            </c:numRef>
          </c:val>
        </c:ser>
        <c:ser>
          <c:idx val="2"/>
          <c:order val="2"/>
          <c:tx>
            <c:strRef>
              <c:f>'Fig 5.2.7'!$Q$57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5.2.7'!$S$57:$Z$57</c:f>
              <c:numCache>
                <c:formatCode>_-* #,##0_-;\-* #,##0_-;_-* "-"??_-;_-@_-</c:formatCode>
                <c:ptCount val="8"/>
                <c:pt idx="0">
                  <c:v>449.55084625847468</c:v>
                </c:pt>
                <c:pt idx="1">
                  <c:v>418.71459289411621</c:v>
                </c:pt>
                <c:pt idx="2">
                  <c:v>394.67815569496997</c:v>
                </c:pt>
                <c:pt idx="3">
                  <c:v>396.59529044815434</c:v>
                </c:pt>
                <c:pt idx="4">
                  <c:v>391.97003604547962</c:v>
                </c:pt>
                <c:pt idx="5">
                  <c:v>418.9648927471095</c:v>
                </c:pt>
                <c:pt idx="6">
                  <c:v>471.84774790243944</c:v>
                </c:pt>
                <c:pt idx="7">
                  <c:v>484.09232762580291</c:v>
                </c:pt>
              </c:numCache>
            </c:numRef>
          </c:val>
        </c:ser>
        <c:ser>
          <c:idx val="3"/>
          <c:order val="3"/>
          <c:tx>
            <c:strRef>
              <c:f>'Fig 5.2.7'!$Q$58</c:f>
              <c:strCache>
                <c:ptCount val="1"/>
                <c:pt idx="0">
                  <c:v>Hydrogen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5.2.7'!$S$58:$Z$58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'Fig 5.2.7'!$Q$59</c:f>
              <c:strCache>
                <c:ptCount val="1"/>
                <c:pt idx="0">
                  <c:v>Heat network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5.2.7'!$S$59:$Z$59</c:f>
              <c:numCache>
                <c:formatCode>_-* #,##0_-;\-* #,##0_-;_-* "-"??_-;_-@_-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ser>
          <c:idx val="5"/>
          <c:order val="5"/>
          <c:tx>
            <c:strRef>
              <c:f>'Fig 5.2.7'!$Q$60</c:f>
              <c:strCache>
                <c:ptCount val="1"/>
                <c:pt idx="0">
                  <c:v>Other fossil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5.2.7'!$S$60:$Z$60</c:f>
              <c:numCache>
                <c:formatCode>_-* #,##0_-;\-* #,##0_-;_-* "-"??_-;_-@_-</c:formatCode>
                <c:ptCount val="8"/>
                <c:pt idx="0">
                  <c:v>174.18922357351767</c:v>
                </c:pt>
                <c:pt idx="1">
                  <c:v>169.2878194384229</c:v>
                </c:pt>
                <c:pt idx="2">
                  <c:v>181.87456366912772</c:v>
                </c:pt>
                <c:pt idx="3">
                  <c:v>184.91181139423026</c:v>
                </c:pt>
                <c:pt idx="4">
                  <c:v>175.90886500587496</c:v>
                </c:pt>
                <c:pt idx="5">
                  <c:v>156.85381453369047</c:v>
                </c:pt>
                <c:pt idx="6">
                  <c:v>96.400532000567239</c:v>
                </c:pt>
                <c:pt idx="7">
                  <c:v>95.708487963127951</c:v>
                </c:pt>
              </c:numCache>
            </c:numRef>
          </c:val>
        </c:ser>
        <c:ser>
          <c:idx val="6"/>
          <c:order val="6"/>
          <c:tx>
            <c:strRef>
              <c:f>'Fig 5.2.7'!$Q$61</c:f>
              <c:strCache>
                <c:ptCount val="1"/>
                <c:pt idx="0">
                  <c:v>Solar thermal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5.2.7'!$S$61:$Z$61</c:f>
              <c:numCache>
                <c:formatCode>_-* #,##0_-;\-* #,##0_-;_-* "-"??_-;_-@_-</c:formatCode>
                <c:ptCount val="8"/>
                <c:pt idx="0">
                  <c:v>0.17505724267337752</c:v>
                </c:pt>
                <c:pt idx="1">
                  <c:v>0.13129400855289</c:v>
                </c:pt>
                <c:pt idx="2">
                  <c:v>8.7528628719749993E-2</c:v>
                </c:pt>
                <c:pt idx="3">
                  <c:v>4.3764669517629994E-2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982656"/>
        <c:axId val="196984192"/>
      </c:areaChart>
      <c:catAx>
        <c:axId val="19698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984192"/>
        <c:crosses val="autoZero"/>
        <c:auto val="1"/>
        <c:lblAlgn val="ctr"/>
        <c:lblOffset val="100"/>
        <c:noMultiLvlLbl val="0"/>
      </c:catAx>
      <c:valAx>
        <c:axId val="196984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98265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5.2.7'!$Q$31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5.2.7'!$S$31:$Z$31</c:f>
              <c:numCache>
                <c:formatCode>_-* #,##0_-;\-* #,##0_-;_-* "-"??_-;_-@_-</c:formatCode>
                <c:ptCount val="8"/>
                <c:pt idx="0">
                  <c:v>2.8036789724277806</c:v>
                </c:pt>
                <c:pt idx="1">
                  <c:v>22.049117312642466</c:v>
                </c:pt>
                <c:pt idx="2">
                  <c:v>45.005795747067822</c:v>
                </c:pt>
                <c:pt idx="3">
                  <c:v>54.220816953931582</c:v>
                </c:pt>
                <c:pt idx="4">
                  <c:v>61.641090832137635</c:v>
                </c:pt>
                <c:pt idx="5">
                  <c:v>52.335535442215303</c:v>
                </c:pt>
                <c:pt idx="6">
                  <c:v>39.639937704588192</c:v>
                </c:pt>
                <c:pt idx="7">
                  <c:v>21.199995226335943</c:v>
                </c:pt>
              </c:numCache>
            </c:numRef>
          </c:val>
        </c:ser>
        <c:ser>
          <c:idx val="1"/>
          <c:order val="1"/>
          <c:tx>
            <c:strRef>
              <c:f>'Fig 5.2.7'!$Q$32</c:f>
              <c:strCache>
                <c:ptCount val="1"/>
                <c:pt idx="0">
                  <c:v>Electric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5.2.7'!$S$32:$Z$32</c:f>
              <c:numCache>
                <c:formatCode>_-* #,##0_-;\-* #,##0_-;_-* "-"??_-;_-@_-</c:formatCode>
                <c:ptCount val="8"/>
                <c:pt idx="0">
                  <c:v>46.588603601135844</c:v>
                </c:pt>
                <c:pt idx="1">
                  <c:v>61.164266444812498</c:v>
                </c:pt>
                <c:pt idx="2">
                  <c:v>73.60173417702805</c:v>
                </c:pt>
                <c:pt idx="3">
                  <c:v>88.320627672075346</c:v>
                </c:pt>
                <c:pt idx="4">
                  <c:v>100.53452246071285</c:v>
                </c:pt>
                <c:pt idx="5">
                  <c:v>112.84585382379747</c:v>
                </c:pt>
                <c:pt idx="6">
                  <c:v>135.61566000145081</c:v>
                </c:pt>
                <c:pt idx="7">
                  <c:v>157.04147649615825</c:v>
                </c:pt>
              </c:numCache>
            </c:numRef>
          </c:val>
        </c:ser>
        <c:ser>
          <c:idx val="2"/>
          <c:order val="2"/>
          <c:tx>
            <c:strRef>
              <c:f>'Fig 5.2.7'!$Q$33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5.2.7'!$S$33:$Z$33</c:f>
              <c:numCache>
                <c:formatCode>_-* #,##0_-;\-* #,##0_-;_-* "-"??_-;_-@_-</c:formatCode>
                <c:ptCount val="8"/>
                <c:pt idx="0">
                  <c:v>457.27178666281861</c:v>
                </c:pt>
                <c:pt idx="1">
                  <c:v>411.37807524272091</c:v>
                </c:pt>
                <c:pt idx="2">
                  <c:v>388.30630679433187</c:v>
                </c:pt>
                <c:pt idx="3">
                  <c:v>372.68585685209348</c:v>
                </c:pt>
                <c:pt idx="4">
                  <c:v>409.55782809399699</c:v>
                </c:pt>
                <c:pt idx="5">
                  <c:v>404.57183969690965</c:v>
                </c:pt>
                <c:pt idx="6">
                  <c:v>429.67714946799009</c:v>
                </c:pt>
                <c:pt idx="7">
                  <c:v>409.19478966316473</c:v>
                </c:pt>
              </c:numCache>
            </c:numRef>
          </c:val>
        </c:ser>
        <c:ser>
          <c:idx val="3"/>
          <c:order val="3"/>
          <c:tx>
            <c:strRef>
              <c:f>'Fig 5.2.7'!$Q$34</c:f>
              <c:strCache>
                <c:ptCount val="1"/>
                <c:pt idx="0">
                  <c:v>Hydrogen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5.2.7'!$S$34:$Z$34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'Fig 5.2.7'!$Q$35</c:f>
              <c:strCache>
                <c:ptCount val="1"/>
                <c:pt idx="0">
                  <c:v>Heat network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5.2.7'!$S$35:$Z$35</c:f>
              <c:numCache>
                <c:formatCode>_-* #,##0_-;\-* #,##0_-;_-* "-"??_-;_-@_-</c:formatCode>
                <c:ptCount val="8"/>
                <c:pt idx="0">
                  <c:v>5</c:v>
                </c:pt>
                <c:pt idx="1">
                  <c:v>17</c:v>
                </c:pt>
                <c:pt idx="2">
                  <c:v>16</c:v>
                </c:pt>
                <c:pt idx="3">
                  <c:v>19</c:v>
                </c:pt>
                <c:pt idx="4">
                  <c:v>19</c:v>
                </c:pt>
                <c:pt idx="5">
                  <c:v>29</c:v>
                </c:pt>
                <c:pt idx="6">
                  <c:v>45</c:v>
                </c:pt>
                <c:pt idx="7">
                  <c:v>65</c:v>
                </c:pt>
              </c:numCache>
            </c:numRef>
          </c:val>
        </c:ser>
        <c:ser>
          <c:idx val="5"/>
          <c:order val="5"/>
          <c:tx>
            <c:strRef>
              <c:f>'Fig 5.2.7'!$Q$36</c:f>
              <c:strCache>
                <c:ptCount val="1"/>
                <c:pt idx="0">
                  <c:v>Other fossil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5.2.7'!$S$36:$Z$36</c:f>
              <c:numCache>
                <c:formatCode>_-* #,##0_-;\-* #,##0_-;_-* "-"??_-;_-@_-</c:formatCode>
                <c:ptCount val="8"/>
                <c:pt idx="0">
                  <c:v>184.49825133936864</c:v>
                </c:pt>
                <c:pt idx="1">
                  <c:v>175.43277030098167</c:v>
                </c:pt>
                <c:pt idx="2">
                  <c:v>165.54396740718909</c:v>
                </c:pt>
                <c:pt idx="3">
                  <c:v>163.12592371495606</c:v>
                </c:pt>
                <c:pt idx="4">
                  <c:v>112.01193613821097</c:v>
                </c:pt>
                <c:pt idx="5">
                  <c:v>109.97174166416495</c:v>
                </c:pt>
                <c:pt idx="6">
                  <c:v>68.377404725804126</c:v>
                </c:pt>
                <c:pt idx="7">
                  <c:v>69.162708325859654</c:v>
                </c:pt>
              </c:numCache>
            </c:numRef>
          </c:val>
        </c:ser>
        <c:ser>
          <c:idx val="6"/>
          <c:order val="6"/>
          <c:tx>
            <c:strRef>
              <c:f>'Fig 5.2.7'!$Q$37</c:f>
              <c:strCache>
                <c:ptCount val="1"/>
                <c:pt idx="0">
                  <c:v>Solar thermal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5.2.7'!$S$37:$Z$37</c:f>
              <c:numCache>
                <c:formatCode>_-* #,##0_-;\-* #,##0_-;_-* "-"??_-;_-@_-</c:formatCode>
                <c:ptCount val="8"/>
                <c:pt idx="0">
                  <c:v>0.28902696689090746</c:v>
                </c:pt>
                <c:pt idx="1">
                  <c:v>0.24526365820381596</c:v>
                </c:pt>
                <c:pt idx="2">
                  <c:v>0.20149833897063973</c:v>
                </c:pt>
                <c:pt idx="3">
                  <c:v>0.15773431723786824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042944"/>
        <c:axId val="197044480"/>
      </c:areaChart>
      <c:catAx>
        <c:axId val="19704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044480"/>
        <c:crosses val="autoZero"/>
        <c:auto val="1"/>
        <c:lblAlgn val="ctr"/>
        <c:lblOffset val="100"/>
        <c:noMultiLvlLbl val="0"/>
      </c:catAx>
      <c:valAx>
        <c:axId val="197044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7042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5.2.7'!$Q$79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5.2.7'!$S$79:$Z$79</c:f>
              <c:numCache>
                <c:formatCode>_-* #,##0_-;\-* #,##0_-;_-* "-"??_-;_-@_-</c:formatCode>
                <c:ptCount val="8"/>
                <c:pt idx="0">
                  <c:v>10.236710402158925</c:v>
                </c:pt>
                <c:pt idx="1">
                  <c:v>21.421482754569684</c:v>
                </c:pt>
                <c:pt idx="2">
                  <c:v>24.35591111100673</c:v>
                </c:pt>
                <c:pt idx="3">
                  <c:v>22.325592986960331</c:v>
                </c:pt>
                <c:pt idx="4">
                  <c:v>23.324499136265672</c:v>
                </c:pt>
                <c:pt idx="5">
                  <c:v>21.157117106189311</c:v>
                </c:pt>
                <c:pt idx="6">
                  <c:v>19.307870249029492</c:v>
                </c:pt>
                <c:pt idx="7">
                  <c:v>6.7270668179316537</c:v>
                </c:pt>
              </c:numCache>
            </c:numRef>
          </c:val>
        </c:ser>
        <c:ser>
          <c:idx val="1"/>
          <c:order val="1"/>
          <c:tx>
            <c:strRef>
              <c:f>'Fig 5.2.7'!$Q$80</c:f>
              <c:strCache>
                <c:ptCount val="1"/>
                <c:pt idx="0">
                  <c:v>Electric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5.2.7'!$S$80:$Z$80</c:f>
              <c:numCache>
                <c:formatCode>_-* #,##0_-;\-* #,##0_-;_-* "-"??_-;_-@_-</c:formatCode>
                <c:ptCount val="8"/>
                <c:pt idx="0">
                  <c:v>44.252022044934833</c:v>
                </c:pt>
                <c:pt idx="1">
                  <c:v>51.886194572649551</c:v>
                </c:pt>
                <c:pt idx="2">
                  <c:v>57.264953792906809</c:v>
                </c:pt>
                <c:pt idx="3">
                  <c:v>75.011881082308079</c:v>
                </c:pt>
                <c:pt idx="4">
                  <c:v>86.669846327951021</c:v>
                </c:pt>
                <c:pt idx="5">
                  <c:v>82.465258116407966</c:v>
                </c:pt>
                <c:pt idx="6">
                  <c:v>93.370331271127696</c:v>
                </c:pt>
                <c:pt idx="7">
                  <c:v>98.161836373679876</c:v>
                </c:pt>
              </c:numCache>
            </c:numRef>
          </c:val>
        </c:ser>
        <c:ser>
          <c:idx val="2"/>
          <c:order val="2"/>
          <c:tx>
            <c:strRef>
              <c:f>'Fig 5.2.7'!$Q$81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5.2.7'!$S$81:$Z$81</c:f>
              <c:numCache>
                <c:formatCode>_-* #,##0_-;\-* #,##0_-;_-* "-"??_-;_-@_-</c:formatCode>
                <c:ptCount val="8"/>
                <c:pt idx="0">
                  <c:v>487.96862004591782</c:v>
                </c:pt>
                <c:pt idx="1">
                  <c:v>446.90866188660749</c:v>
                </c:pt>
                <c:pt idx="2">
                  <c:v>419.36506731963306</c:v>
                </c:pt>
                <c:pt idx="3">
                  <c:v>401.00970583307623</c:v>
                </c:pt>
                <c:pt idx="4">
                  <c:v>395.96906715210559</c:v>
                </c:pt>
                <c:pt idx="5">
                  <c:v>397.38198665316554</c:v>
                </c:pt>
                <c:pt idx="6">
                  <c:v>450.12999244286857</c:v>
                </c:pt>
                <c:pt idx="7">
                  <c:v>466.13336838209653</c:v>
                </c:pt>
              </c:numCache>
            </c:numRef>
          </c:val>
        </c:ser>
        <c:ser>
          <c:idx val="3"/>
          <c:order val="3"/>
          <c:tx>
            <c:strRef>
              <c:f>'Fig 5.2.7'!$Q$82</c:f>
              <c:strCache>
                <c:ptCount val="1"/>
                <c:pt idx="0">
                  <c:v>Hydrogen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5.2.7'!$S$82:$Z$82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'Fig 5.2.7'!$Q$83</c:f>
              <c:strCache>
                <c:ptCount val="1"/>
                <c:pt idx="0">
                  <c:v>Heat network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5.2.7'!$S$83:$Z$83</c:f>
              <c:numCache>
                <c:formatCode>_-* #,##0_-;\-* #,##0_-;_-* "-"??_-;_-@_-</c:formatCode>
                <c:ptCount val="8"/>
                <c:pt idx="0">
                  <c:v>14.203771760881367</c:v>
                </c:pt>
                <c:pt idx="1">
                  <c:v>14.837345819532668</c:v>
                </c:pt>
                <c:pt idx="2">
                  <c:v>15.873706600765079</c:v>
                </c:pt>
                <c:pt idx="3">
                  <c:v>15.884601120271352</c:v>
                </c:pt>
                <c:pt idx="4">
                  <c:v>16.763805456151776</c:v>
                </c:pt>
                <c:pt idx="5">
                  <c:v>15.141352370048345</c:v>
                </c:pt>
                <c:pt idx="6">
                  <c:v>20.391712808068647</c:v>
                </c:pt>
                <c:pt idx="7">
                  <c:v>21.379399045977166</c:v>
                </c:pt>
              </c:numCache>
            </c:numRef>
          </c:val>
        </c:ser>
        <c:ser>
          <c:idx val="5"/>
          <c:order val="5"/>
          <c:tx>
            <c:strRef>
              <c:f>'Fig 5.2.7'!$Q$84</c:f>
              <c:strCache>
                <c:ptCount val="1"/>
                <c:pt idx="0">
                  <c:v>Other fossil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5.2.7'!$S$84:$Z$84</c:f>
              <c:numCache>
                <c:formatCode>_-* #,##0_-;\-* #,##0_-;_-* "-"??_-;_-@_-</c:formatCode>
                <c:ptCount val="8"/>
                <c:pt idx="0">
                  <c:v>146.85295408096937</c:v>
                </c:pt>
                <c:pt idx="1">
                  <c:v>158.30136903890528</c:v>
                </c:pt>
                <c:pt idx="2">
                  <c:v>176.5337299800664</c:v>
                </c:pt>
                <c:pt idx="3">
                  <c:v>184.15065158514321</c:v>
                </c:pt>
                <c:pt idx="4">
                  <c:v>180.70649006052969</c:v>
                </c:pt>
                <c:pt idx="5">
                  <c:v>193.861663382221</c:v>
                </c:pt>
                <c:pt idx="6">
                  <c:v>130.21010754766877</c:v>
                </c:pt>
                <c:pt idx="7">
                  <c:v>125.22445538837951</c:v>
                </c:pt>
              </c:numCache>
            </c:numRef>
          </c:val>
        </c:ser>
        <c:ser>
          <c:idx val="6"/>
          <c:order val="6"/>
          <c:tx>
            <c:strRef>
              <c:f>'Fig 5.2.7'!$Q$85</c:f>
              <c:strCache>
                <c:ptCount val="1"/>
                <c:pt idx="0">
                  <c:v>Solar thermal</c:v>
                </c:pt>
              </c:strCache>
            </c:strRef>
          </c:tx>
          <c:cat>
            <c:numRef>
              <c:f>'Fig 5.2.7'!$S$6:$Z$6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5.2.7'!$S$85:$Z$85</c:f>
              <c:numCache>
                <c:formatCode>_-* #,##0_-;\-* #,##0_-;_-* "-"??_-;_-@_-</c:formatCode>
                <c:ptCount val="8"/>
                <c:pt idx="0">
                  <c:v>0.17505722506561386</c:v>
                </c:pt>
                <c:pt idx="1">
                  <c:v>0.13129400855289</c:v>
                </c:pt>
                <c:pt idx="2">
                  <c:v>8.7528628719749993E-2</c:v>
                </c:pt>
                <c:pt idx="3">
                  <c:v>4.376466951763E-2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077632"/>
        <c:axId val="197099904"/>
      </c:areaChart>
      <c:catAx>
        <c:axId val="19707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099904"/>
        <c:crosses val="autoZero"/>
        <c:auto val="1"/>
        <c:lblAlgn val="ctr"/>
        <c:lblOffset val="100"/>
        <c:noMultiLvlLbl val="0"/>
      </c:catAx>
      <c:valAx>
        <c:axId val="197099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70776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5.2.8'!$Q$7</c:f>
              <c:strCache>
                <c:ptCount val="1"/>
                <c:pt idx="0">
                  <c:v>Road electric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5.2.8'!$S$7:$Z$7</c:f>
              <c:numCache>
                <c:formatCode>_-* #,##0_-;\-* #,##0_-;_-* "-"??_-;_-@_-</c:formatCode>
                <c:ptCount val="8"/>
                <c:pt idx="0">
                  <c:v>0.1167570148366724</c:v>
                </c:pt>
                <c:pt idx="1">
                  <c:v>1.3102792212142198</c:v>
                </c:pt>
                <c:pt idx="2">
                  <c:v>5.0000000171113221</c:v>
                </c:pt>
                <c:pt idx="3">
                  <c:v>16.047106391771887</c:v>
                </c:pt>
                <c:pt idx="4">
                  <c:v>29.018332528233216</c:v>
                </c:pt>
                <c:pt idx="5">
                  <c:v>52.340714746888004</c:v>
                </c:pt>
                <c:pt idx="6">
                  <c:v>72.276613797509711</c:v>
                </c:pt>
                <c:pt idx="7">
                  <c:v>86.59346650030119</c:v>
                </c:pt>
              </c:numCache>
            </c:numRef>
          </c:val>
        </c:ser>
        <c:ser>
          <c:idx val="1"/>
          <c:order val="1"/>
          <c:tx>
            <c:strRef>
              <c:f>'Fig 5.2.8'!$Q$8</c:f>
              <c:strCache>
                <c:ptCount val="1"/>
                <c:pt idx="0">
                  <c:v>Road oil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5.2.8'!$S$8:$Z$8</c:f>
              <c:numCache>
                <c:formatCode>_-* #,##0_-;\-* #,##0_-;_-* "-"??_-;_-@_-</c:formatCode>
                <c:ptCount val="8"/>
                <c:pt idx="0">
                  <c:v>395.24629148210636</c:v>
                </c:pt>
                <c:pt idx="1">
                  <c:v>359.52667598565381</c:v>
                </c:pt>
                <c:pt idx="2">
                  <c:v>317.19733737364658</c:v>
                </c:pt>
                <c:pt idx="3">
                  <c:v>275.33584696633648</c:v>
                </c:pt>
                <c:pt idx="4">
                  <c:v>231.54021291258255</c:v>
                </c:pt>
                <c:pt idx="5">
                  <c:v>154.75191986294269</c:v>
                </c:pt>
                <c:pt idx="6">
                  <c:v>85.800201219094319</c:v>
                </c:pt>
                <c:pt idx="7">
                  <c:v>52.505143992177807</c:v>
                </c:pt>
              </c:numCache>
            </c:numRef>
          </c:val>
        </c:ser>
        <c:ser>
          <c:idx val="2"/>
          <c:order val="2"/>
          <c:tx>
            <c:strRef>
              <c:f>'Fig 5.2.8'!$Q$9</c:f>
              <c:strCache>
                <c:ptCount val="1"/>
                <c:pt idx="0">
                  <c:v>Road bioenergy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5.2.8'!$S$9:$Z$9</c:f>
              <c:numCache>
                <c:formatCode>_-* #,##0_-;\-* #,##0_-;_-* "-"??_-;_-@_-</c:formatCode>
                <c:ptCount val="8"/>
                <c:pt idx="0">
                  <c:v>21.14524385490137</c:v>
                </c:pt>
                <c:pt idx="1">
                  <c:v>20.191737699879145</c:v>
                </c:pt>
                <c:pt idx="2">
                  <c:v>25.255064109294025</c:v>
                </c:pt>
                <c:pt idx="3">
                  <c:v>25.006587781580869</c:v>
                </c:pt>
                <c:pt idx="4">
                  <c:v>31.239242811086122</c:v>
                </c:pt>
                <c:pt idx="5">
                  <c:v>25.191538670788965</c:v>
                </c:pt>
                <c:pt idx="6">
                  <c:v>17.552475398313327</c:v>
                </c:pt>
                <c:pt idx="7">
                  <c:v>11.791666195421881</c:v>
                </c:pt>
              </c:numCache>
            </c:numRef>
          </c:val>
        </c:ser>
        <c:ser>
          <c:idx val="3"/>
          <c:order val="3"/>
          <c:tx>
            <c:strRef>
              <c:f>'Fig 5.2.8'!$Q$10</c:f>
              <c:strCache>
                <c:ptCount val="1"/>
                <c:pt idx="0">
                  <c:v>Road hydrogen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5.2.8'!$S$10:$Z$10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0.41080691611940823</c:v>
                </c:pt>
                <c:pt idx="3">
                  <c:v>0.41083662328733811</c:v>
                </c:pt>
                <c:pt idx="4">
                  <c:v>6.4476649458605406</c:v>
                </c:pt>
                <c:pt idx="5">
                  <c:v>23.821855645152841</c:v>
                </c:pt>
                <c:pt idx="6">
                  <c:v>15.063661169912614</c:v>
                </c:pt>
                <c:pt idx="7">
                  <c:v>15.06319396459047</c:v>
                </c:pt>
              </c:numCache>
            </c:numRef>
          </c:val>
        </c:ser>
        <c:ser>
          <c:idx val="4"/>
          <c:order val="4"/>
          <c:tx>
            <c:strRef>
              <c:f>'Fig 5.2.8'!$Q$11</c:f>
              <c:strCache>
                <c:ptCount val="1"/>
                <c:pt idx="0">
                  <c:v>Road gas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5.2.8'!$S$11:$Z$11</c:f>
              <c:numCache>
                <c:formatCode>_-* #,##0_-;\-* #,##0_-;_-* "-"??_-;_-@_-</c:formatCode>
                <c:ptCount val="8"/>
                <c:pt idx="0">
                  <c:v>1.9985699213180946E-9</c:v>
                </c:pt>
                <c:pt idx="1">
                  <c:v>2.9999999894226992</c:v>
                </c:pt>
                <c:pt idx="2">
                  <c:v>10.999999997747995</c:v>
                </c:pt>
                <c:pt idx="3">
                  <c:v>24.999999995787817</c:v>
                </c:pt>
                <c:pt idx="4">
                  <c:v>33.999999996813884</c:v>
                </c:pt>
                <c:pt idx="5">
                  <c:v>35.999999924453071</c:v>
                </c:pt>
                <c:pt idx="6">
                  <c:v>74.124053508679168</c:v>
                </c:pt>
                <c:pt idx="7">
                  <c:v>78.070476646640259</c:v>
                </c:pt>
              </c:numCache>
            </c:numRef>
          </c:val>
        </c:ser>
        <c:ser>
          <c:idx val="5"/>
          <c:order val="5"/>
          <c:tx>
            <c:strRef>
              <c:f>'Fig 5.2.8'!$Q$12</c:f>
              <c:strCache>
                <c:ptCount val="1"/>
                <c:pt idx="0">
                  <c:v>Shipping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5.2.8'!$S$12:$Z$12</c:f>
              <c:numCache>
                <c:formatCode>_-* #,##0_-;\-* #,##0_-;_-* "-"??_-;_-@_-</c:formatCode>
                <c:ptCount val="8"/>
                <c:pt idx="0">
                  <c:v>37.953905991227288</c:v>
                </c:pt>
                <c:pt idx="1">
                  <c:v>37.585422000573679</c:v>
                </c:pt>
                <c:pt idx="2">
                  <c:v>37.216936994148021</c:v>
                </c:pt>
                <c:pt idx="3">
                  <c:v>36.848452911278834</c:v>
                </c:pt>
                <c:pt idx="4">
                  <c:v>36.479967983769505</c:v>
                </c:pt>
                <c:pt idx="5">
                  <c:v>36.111483978159718</c:v>
                </c:pt>
                <c:pt idx="6">
                  <c:v>35.742998956694116</c:v>
                </c:pt>
                <c:pt idx="7">
                  <c:v>35.374514958337052</c:v>
                </c:pt>
              </c:numCache>
            </c:numRef>
          </c:val>
        </c:ser>
        <c:ser>
          <c:idx val="6"/>
          <c:order val="6"/>
          <c:tx>
            <c:strRef>
              <c:f>'Fig 5.2.8'!$Q$13</c:f>
              <c:strCache>
                <c:ptCount val="1"/>
                <c:pt idx="0">
                  <c:v>Aviation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5.2.8'!$S$13:$Z$13</c:f>
              <c:numCache>
                <c:formatCode>_-* #,##0_-;\-* #,##0_-;_-* "-"??_-;_-@_-</c:formatCode>
                <c:ptCount val="8"/>
                <c:pt idx="0">
                  <c:v>147.26993664163678</c:v>
                </c:pt>
                <c:pt idx="1">
                  <c:v>155.11862720043544</c:v>
                </c:pt>
                <c:pt idx="2">
                  <c:v>161.44564481841414</c:v>
                </c:pt>
                <c:pt idx="3">
                  <c:v>166.10029630456904</c:v>
                </c:pt>
                <c:pt idx="4">
                  <c:v>169.16125812997291</c:v>
                </c:pt>
                <c:pt idx="5">
                  <c:v>168.54218634290953</c:v>
                </c:pt>
                <c:pt idx="6">
                  <c:v>167.70005919406753</c:v>
                </c:pt>
                <c:pt idx="7">
                  <c:v>166.69859093156322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04736"/>
        <c:axId val="196406272"/>
      </c:areaChart>
      <c:catAx>
        <c:axId val="19640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406272"/>
        <c:crosses val="autoZero"/>
        <c:auto val="1"/>
        <c:lblAlgn val="ctr"/>
        <c:lblOffset val="100"/>
        <c:noMultiLvlLbl val="0"/>
      </c:catAx>
      <c:valAx>
        <c:axId val="196406272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4047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5.2.8'!$Q$80</c:f>
              <c:strCache>
                <c:ptCount val="1"/>
                <c:pt idx="0">
                  <c:v>Road electric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5.2.8'!$S$80:$Z$80</c:f>
              <c:numCache>
                <c:formatCode>_-* #,##0_-;\-* #,##0_-;_-* "-"??_-;_-@_-</c:formatCode>
                <c:ptCount val="8"/>
                <c:pt idx="0">
                  <c:v>0.10069504662469872</c:v>
                </c:pt>
                <c:pt idx="1">
                  <c:v>0.86846919868109784</c:v>
                </c:pt>
                <c:pt idx="2">
                  <c:v>3.809347587982141</c:v>
                </c:pt>
                <c:pt idx="3">
                  <c:v>9.756043073552517</c:v>
                </c:pt>
                <c:pt idx="4">
                  <c:v>16.316429372444496</c:v>
                </c:pt>
                <c:pt idx="5">
                  <c:v>23.422829489345048</c:v>
                </c:pt>
                <c:pt idx="6">
                  <c:v>49.721987821488355</c:v>
                </c:pt>
                <c:pt idx="7">
                  <c:v>78.634360830090429</c:v>
                </c:pt>
              </c:numCache>
            </c:numRef>
          </c:val>
        </c:ser>
        <c:ser>
          <c:idx val="1"/>
          <c:order val="1"/>
          <c:tx>
            <c:strRef>
              <c:f>'Fig 5.2.8'!$Q$81</c:f>
              <c:strCache>
                <c:ptCount val="1"/>
                <c:pt idx="0">
                  <c:v>Road oil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5.2.8'!$S$81:$Z$81</c:f>
              <c:numCache>
                <c:formatCode>_-* #,##0_-;\-* #,##0_-;_-* "-"??_-;_-@_-</c:formatCode>
                <c:ptCount val="8"/>
                <c:pt idx="0">
                  <c:v>395.47175577639337</c:v>
                </c:pt>
                <c:pt idx="1">
                  <c:v>353.89589620289826</c:v>
                </c:pt>
                <c:pt idx="2">
                  <c:v>308.16960705961213</c:v>
                </c:pt>
                <c:pt idx="3">
                  <c:v>285.2235863134091</c:v>
                </c:pt>
                <c:pt idx="4">
                  <c:v>272.14617817756243</c:v>
                </c:pt>
                <c:pt idx="5">
                  <c:v>261.63317549580194</c:v>
                </c:pt>
                <c:pt idx="6">
                  <c:v>164.08760858276332</c:v>
                </c:pt>
                <c:pt idx="7">
                  <c:v>74.677908265914908</c:v>
                </c:pt>
              </c:numCache>
            </c:numRef>
          </c:val>
        </c:ser>
        <c:ser>
          <c:idx val="2"/>
          <c:order val="2"/>
          <c:tx>
            <c:strRef>
              <c:f>'Fig 5.2.8'!$Q$82</c:f>
              <c:strCache>
                <c:ptCount val="1"/>
                <c:pt idx="0">
                  <c:v>Road bioenergy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5.2.8'!$S$82:$Z$82</c:f>
              <c:numCache>
                <c:formatCode>_-* #,##0_-;\-* #,##0_-;_-* "-"??_-;_-@_-</c:formatCode>
                <c:ptCount val="8"/>
                <c:pt idx="0">
                  <c:v>21.1566892461272</c:v>
                </c:pt>
                <c:pt idx="1">
                  <c:v>25.767786639112785</c:v>
                </c:pt>
                <c:pt idx="2">
                  <c:v>34.648407794029396</c:v>
                </c:pt>
                <c:pt idx="3">
                  <c:v>32.367403803021489</c:v>
                </c:pt>
                <c:pt idx="4">
                  <c:v>34.056538198928834</c:v>
                </c:pt>
                <c:pt idx="5">
                  <c:v>34.583329521488629</c:v>
                </c:pt>
                <c:pt idx="6">
                  <c:v>20.329729390709417</c:v>
                </c:pt>
                <c:pt idx="7">
                  <c:v>10.286768336485677</c:v>
                </c:pt>
              </c:numCache>
            </c:numRef>
          </c:val>
        </c:ser>
        <c:ser>
          <c:idx val="3"/>
          <c:order val="3"/>
          <c:tx>
            <c:strRef>
              <c:f>'Fig 5.2.8'!$Q$83</c:f>
              <c:strCache>
                <c:ptCount val="1"/>
                <c:pt idx="0">
                  <c:v>Road hydrogen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5.2.8'!$S$83:$Z$83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2.7692486328287118E-7</c:v>
                </c:pt>
                <c:pt idx="3">
                  <c:v>5.1298825076898463E-7</c:v>
                </c:pt>
                <c:pt idx="4">
                  <c:v>7.7824614041263866E-7</c:v>
                </c:pt>
                <c:pt idx="5">
                  <c:v>4.6628532912021279E-7</c:v>
                </c:pt>
                <c:pt idx="6">
                  <c:v>4.8656186725951658E-7</c:v>
                </c:pt>
                <c:pt idx="7">
                  <c:v>6.2611044642352856E-7</c:v>
                </c:pt>
              </c:numCache>
            </c:numRef>
          </c:val>
        </c:ser>
        <c:ser>
          <c:idx val="4"/>
          <c:order val="4"/>
          <c:tx>
            <c:strRef>
              <c:f>'Fig 5.2.8'!$Q$84</c:f>
              <c:strCache>
                <c:ptCount val="1"/>
                <c:pt idx="0">
                  <c:v>Road gas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5.2.8'!$S$84:$Z$84</c:f>
              <c:numCache>
                <c:formatCode>_-* #,##0_-;\-* #,##0_-;_-* "-"??_-;_-@_-</c:formatCode>
                <c:ptCount val="8"/>
                <c:pt idx="0">
                  <c:v>1.6162089892603233E-9</c:v>
                </c:pt>
                <c:pt idx="1">
                  <c:v>3.2769463959901257</c:v>
                </c:pt>
                <c:pt idx="2">
                  <c:v>11.45204050310822</c:v>
                </c:pt>
                <c:pt idx="3">
                  <c:v>24.522037307875859</c:v>
                </c:pt>
                <c:pt idx="4">
                  <c:v>33.676054890870546</c:v>
                </c:pt>
                <c:pt idx="5">
                  <c:v>36.460890995151019</c:v>
                </c:pt>
                <c:pt idx="6">
                  <c:v>80.650033826301978</c:v>
                </c:pt>
                <c:pt idx="7">
                  <c:v>101.32222815554921</c:v>
                </c:pt>
              </c:numCache>
            </c:numRef>
          </c:val>
        </c:ser>
        <c:ser>
          <c:idx val="5"/>
          <c:order val="5"/>
          <c:tx>
            <c:strRef>
              <c:f>'Fig 5.2.8'!$Q$85</c:f>
              <c:strCache>
                <c:ptCount val="1"/>
                <c:pt idx="0">
                  <c:v>Shipping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5.2.8'!$S$85:$Z$85</c:f>
              <c:numCache>
                <c:formatCode>_-* #,##0_-;\-* #,##0_-;_-* "-"??_-;_-@_-</c:formatCode>
                <c:ptCount val="8"/>
                <c:pt idx="0">
                  <c:v>41.915114979454763</c:v>
                </c:pt>
                <c:pt idx="1">
                  <c:v>45.507838993773248</c:v>
                </c:pt>
                <c:pt idx="2">
                  <c:v>49.100562988009983</c:v>
                </c:pt>
                <c:pt idx="3">
                  <c:v>52.693287945020295</c:v>
                </c:pt>
                <c:pt idx="4">
                  <c:v>56.286011953753615</c:v>
                </c:pt>
                <c:pt idx="5">
                  <c:v>59.878735938373566</c:v>
                </c:pt>
                <c:pt idx="6">
                  <c:v>63.471459935995512</c:v>
                </c:pt>
                <c:pt idx="7">
                  <c:v>67.06418376355964</c:v>
                </c:pt>
              </c:numCache>
            </c:numRef>
          </c:val>
        </c:ser>
        <c:ser>
          <c:idx val="6"/>
          <c:order val="6"/>
          <c:tx>
            <c:strRef>
              <c:f>'Fig 5.2.8'!$Q$86</c:f>
              <c:strCache>
                <c:ptCount val="1"/>
                <c:pt idx="0">
                  <c:v>Aviation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5.2.8'!$S$86:$Z$86</c:f>
              <c:numCache>
                <c:formatCode>_-* #,##0_-;\-* #,##0_-;_-* "-"??_-;_-@_-</c:formatCode>
                <c:ptCount val="8"/>
                <c:pt idx="0">
                  <c:v>164.17491844383684</c:v>
                </c:pt>
                <c:pt idx="1">
                  <c:v>188.16709469021475</c:v>
                </c:pt>
                <c:pt idx="2">
                  <c:v>209.9417689496041</c:v>
                </c:pt>
                <c:pt idx="3">
                  <c:v>229.27934050383308</c:v>
                </c:pt>
                <c:pt idx="4">
                  <c:v>246.3306632463032</c:v>
                </c:pt>
                <c:pt idx="5">
                  <c:v>255.24987995547289</c:v>
                </c:pt>
                <c:pt idx="6">
                  <c:v>263.33024937533503</c:v>
                </c:pt>
                <c:pt idx="7">
                  <c:v>270.72441937099404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44160"/>
        <c:axId val="196445696"/>
      </c:areaChart>
      <c:catAx>
        <c:axId val="19644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445696"/>
        <c:crosses val="autoZero"/>
        <c:auto val="1"/>
        <c:lblAlgn val="ctr"/>
        <c:lblOffset val="100"/>
        <c:noMultiLvlLbl val="0"/>
      </c:catAx>
      <c:valAx>
        <c:axId val="196445696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4441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5.2.8'!$Q$32</c:f>
              <c:strCache>
                <c:ptCount val="1"/>
                <c:pt idx="0">
                  <c:v>Road electric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5.2.8'!$S$32:$Z$32</c:f>
              <c:numCache>
                <c:formatCode>_-* #,##0_-;\-* #,##0_-;_-* "-"??_-;_-@_-</c:formatCode>
                <c:ptCount val="8"/>
                <c:pt idx="0">
                  <c:v>0.1006950495738911</c:v>
                </c:pt>
                <c:pt idx="1">
                  <c:v>0.99015449841174863</c:v>
                </c:pt>
                <c:pt idx="2">
                  <c:v>3.914513750151575</c:v>
                </c:pt>
                <c:pt idx="3">
                  <c:v>8.5122155881141648</c:v>
                </c:pt>
                <c:pt idx="4">
                  <c:v>21.700418138129276</c:v>
                </c:pt>
                <c:pt idx="5">
                  <c:v>41.014801694056203</c:v>
                </c:pt>
                <c:pt idx="6">
                  <c:v>59.133699577161202</c:v>
                </c:pt>
                <c:pt idx="7">
                  <c:v>70.280217141466707</c:v>
                </c:pt>
              </c:numCache>
            </c:numRef>
          </c:val>
        </c:ser>
        <c:ser>
          <c:idx val="1"/>
          <c:order val="1"/>
          <c:tx>
            <c:strRef>
              <c:f>'Fig 5.2.8'!$Q$33</c:f>
              <c:strCache>
                <c:ptCount val="1"/>
                <c:pt idx="0">
                  <c:v>Road oil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5.2.8'!$S$33:$Z$33</c:f>
              <c:numCache>
                <c:formatCode>_-* #,##0_-;\-* #,##0_-;_-* "-"??_-;_-@_-</c:formatCode>
                <c:ptCount val="8"/>
                <c:pt idx="0">
                  <c:v>395.41379615645383</c:v>
                </c:pt>
                <c:pt idx="1">
                  <c:v>355.51193710858001</c:v>
                </c:pt>
                <c:pt idx="2">
                  <c:v>323.15793553453625</c:v>
                </c:pt>
                <c:pt idx="3">
                  <c:v>307.12518173814709</c:v>
                </c:pt>
                <c:pt idx="4">
                  <c:v>286.21485373912918</c:v>
                </c:pt>
                <c:pt idx="5">
                  <c:v>226.23900019952703</c:v>
                </c:pt>
                <c:pt idx="6">
                  <c:v>136.70268913959802</c:v>
                </c:pt>
                <c:pt idx="7">
                  <c:v>103.55692495186074</c:v>
                </c:pt>
              </c:numCache>
            </c:numRef>
          </c:val>
        </c:ser>
        <c:ser>
          <c:idx val="2"/>
          <c:order val="2"/>
          <c:tx>
            <c:strRef>
              <c:f>'Fig 5.2.8'!$Q$34</c:f>
              <c:strCache>
                <c:ptCount val="1"/>
                <c:pt idx="0">
                  <c:v>Road bioenergy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5.2.8'!$S$34:$Z$34</c:f>
              <c:numCache>
                <c:formatCode>_-* #,##0_-;\-* #,##0_-;_-* "-"??_-;_-@_-</c:formatCode>
                <c:ptCount val="8"/>
                <c:pt idx="0">
                  <c:v>21.159771673366304</c:v>
                </c:pt>
                <c:pt idx="1">
                  <c:v>25.403423046052794</c:v>
                </c:pt>
                <c:pt idx="2">
                  <c:v>26.716688279654974</c:v>
                </c:pt>
                <c:pt idx="3">
                  <c:v>29.816709005011958</c:v>
                </c:pt>
                <c:pt idx="4">
                  <c:v>29.928714757953259</c:v>
                </c:pt>
                <c:pt idx="5">
                  <c:v>31.092597379587001</c:v>
                </c:pt>
                <c:pt idx="6">
                  <c:v>17.713765809214532</c:v>
                </c:pt>
                <c:pt idx="7">
                  <c:v>16.835213981481203</c:v>
                </c:pt>
              </c:numCache>
            </c:numRef>
          </c:val>
        </c:ser>
        <c:ser>
          <c:idx val="3"/>
          <c:order val="3"/>
          <c:tx>
            <c:strRef>
              <c:f>'Fig 5.2.8'!$Q$35</c:f>
              <c:strCache>
                <c:ptCount val="1"/>
                <c:pt idx="0">
                  <c:v>Road hydrogen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5.2.8'!$S$35:$Z$35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1.5521437297050807E-7</c:v>
                </c:pt>
                <c:pt idx="3">
                  <c:v>2.5103026174357273E-7</c:v>
                </c:pt>
                <c:pt idx="4">
                  <c:v>4.873105542224329E-7</c:v>
                </c:pt>
                <c:pt idx="5">
                  <c:v>4.8732316129043556E-7</c:v>
                </c:pt>
                <c:pt idx="6">
                  <c:v>1.8445154702134594E-5</c:v>
                </c:pt>
                <c:pt idx="7">
                  <c:v>4.8651765477285016</c:v>
                </c:pt>
              </c:numCache>
            </c:numRef>
          </c:val>
        </c:ser>
        <c:ser>
          <c:idx val="4"/>
          <c:order val="4"/>
          <c:tx>
            <c:strRef>
              <c:f>'Fig 5.2.8'!$Q$36</c:f>
              <c:strCache>
                <c:ptCount val="1"/>
                <c:pt idx="0">
                  <c:v>Road gas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5.2.8'!$S$36:$Z$36</c:f>
              <c:numCache>
                <c:formatCode>_-* #,##0_-;\-* #,##0_-;_-* "-"??_-;_-@_-</c:formatCode>
                <c:ptCount val="8"/>
                <c:pt idx="0">
                  <c:v>3.4896808771022417E-8</c:v>
                </c:pt>
                <c:pt idx="1">
                  <c:v>1.9688881086356562</c:v>
                </c:pt>
                <c:pt idx="2">
                  <c:v>4.6319120786796484</c:v>
                </c:pt>
                <c:pt idx="3">
                  <c:v>8.7975444928434161</c:v>
                </c:pt>
                <c:pt idx="4">
                  <c:v>8.9543415414506544</c:v>
                </c:pt>
                <c:pt idx="5">
                  <c:v>20.496100311456942</c:v>
                </c:pt>
                <c:pt idx="6">
                  <c:v>81.962802778986315</c:v>
                </c:pt>
                <c:pt idx="7">
                  <c:v>90.962380537507457</c:v>
                </c:pt>
              </c:numCache>
            </c:numRef>
          </c:val>
        </c:ser>
        <c:ser>
          <c:idx val="5"/>
          <c:order val="5"/>
          <c:tx>
            <c:strRef>
              <c:f>'Fig 5.2.8'!$Q$37</c:f>
              <c:strCache>
                <c:ptCount val="1"/>
                <c:pt idx="0">
                  <c:v>Shipping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5.2.8'!$S$37:$Z$37</c:f>
              <c:numCache>
                <c:formatCode>_-* #,##0_-;\-* #,##0_-;_-* "-"??_-;_-@_-</c:formatCode>
                <c:ptCount val="8"/>
                <c:pt idx="0">
                  <c:v>37.953906005603173</c:v>
                </c:pt>
                <c:pt idx="1">
                  <c:v>37.585422005855477</c:v>
                </c:pt>
                <c:pt idx="2">
                  <c:v>37.216937000800954</c:v>
                </c:pt>
                <c:pt idx="3">
                  <c:v>36.848452985012806</c:v>
                </c:pt>
                <c:pt idx="4">
                  <c:v>36.479968000154706</c:v>
                </c:pt>
                <c:pt idx="5">
                  <c:v>36.111483913850762</c:v>
                </c:pt>
                <c:pt idx="6">
                  <c:v>35.742998917996729</c:v>
                </c:pt>
                <c:pt idx="7">
                  <c:v>35.374514900129554</c:v>
                </c:pt>
              </c:numCache>
            </c:numRef>
          </c:val>
        </c:ser>
        <c:ser>
          <c:idx val="6"/>
          <c:order val="6"/>
          <c:tx>
            <c:strRef>
              <c:f>'Fig 5.2.8'!$Q$38</c:f>
              <c:strCache>
                <c:ptCount val="1"/>
                <c:pt idx="0">
                  <c:v>Aviation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5.2.8'!$S$38:$Z$38</c:f>
              <c:numCache>
                <c:formatCode>_-* #,##0_-;\-* #,##0_-;_-* "-"??_-;_-@_-</c:formatCode>
                <c:ptCount val="8"/>
                <c:pt idx="0">
                  <c:v>147.26993617492846</c:v>
                </c:pt>
                <c:pt idx="1">
                  <c:v>155.11862810684286</c:v>
                </c:pt>
                <c:pt idx="2">
                  <c:v>161.44564603444974</c:v>
                </c:pt>
                <c:pt idx="3">
                  <c:v>166.10029749293889</c:v>
                </c:pt>
                <c:pt idx="4">
                  <c:v>169.16126006800584</c:v>
                </c:pt>
                <c:pt idx="5">
                  <c:v>168.54218642517702</c:v>
                </c:pt>
                <c:pt idx="6">
                  <c:v>167.70005992283069</c:v>
                </c:pt>
                <c:pt idx="7">
                  <c:v>166.69859222238074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508288"/>
        <c:axId val="196510080"/>
      </c:areaChart>
      <c:catAx>
        <c:axId val="19650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510080"/>
        <c:crosses val="autoZero"/>
        <c:auto val="1"/>
        <c:lblAlgn val="ctr"/>
        <c:lblOffset val="100"/>
        <c:noMultiLvlLbl val="0"/>
      </c:catAx>
      <c:valAx>
        <c:axId val="196510080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5082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5.2.8'!$Q$56</c:f>
              <c:strCache>
                <c:ptCount val="1"/>
                <c:pt idx="0">
                  <c:v>Road electric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5.2.8'!$S$56:$Z$56</c:f>
              <c:numCache>
                <c:formatCode>_-* #,##0_-;\-* #,##0_-;_-* "-"??_-;_-@_-</c:formatCode>
                <c:ptCount val="8"/>
                <c:pt idx="0">
                  <c:v>0.10069505181335901</c:v>
                </c:pt>
                <c:pt idx="1">
                  <c:v>0.43744101609445818</c:v>
                </c:pt>
                <c:pt idx="2">
                  <c:v>1.0476588697347002</c:v>
                </c:pt>
                <c:pt idx="3">
                  <c:v>2.4606012604017828</c:v>
                </c:pt>
                <c:pt idx="4">
                  <c:v>5.775358160287289</c:v>
                </c:pt>
                <c:pt idx="5">
                  <c:v>17.597435840461625</c:v>
                </c:pt>
                <c:pt idx="6">
                  <c:v>27.421643327644325</c:v>
                </c:pt>
                <c:pt idx="7">
                  <c:v>29.737048860427418</c:v>
                </c:pt>
              </c:numCache>
            </c:numRef>
          </c:val>
        </c:ser>
        <c:ser>
          <c:idx val="1"/>
          <c:order val="1"/>
          <c:tx>
            <c:strRef>
              <c:f>'Fig 5.2.8'!$Q$57</c:f>
              <c:strCache>
                <c:ptCount val="1"/>
                <c:pt idx="0">
                  <c:v>Road oil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5.2.8'!$S$57:$Z$57</c:f>
              <c:numCache>
                <c:formatCode>_-* #,##0_-;\-* #,##0_-;_-* "-"??_-;_-@_-</c:formatCode>
                <c:ptCount val="8"/>
                <c:pt idx="0">
                  <c:v>395.694438960394</c:v>
                </c:pt>
                <c:pt idx="1">
                  <c:v>359.79852446249163</c:v>
                </c:pt>
                <c:pt idx="2">
                  <c:v>328.41026928715758</c:v>
                </c:pt>
                <c:pt idx="3">
                  <c:v>323.25660160155428</c:v>
                </c:pt>
                <c:pt idx="4">
                  <c:v>325.56914047684904</c:v>
                </c:pt>
                <c:pt idx="5">
                  <c:v>302.48183073955909</c:v>
                </c:pt>
                <c:pt idx="6">
                  <c:v>237.29135309823084</c:v>
                </c:pt>
                <c:pt idx="7">
                  <c:v>219.96679021458243</c:v>
                </c:pt>
              </c:numCache>
            </c:numRef>
          </c:val>
        </c:ser>
        <c:ser>
          <c:idx val="2"/>
          <c:order val="2"/>
          <c:tx>
            <c:strRef>
              <c:f>'Fig 5.2.8'!$Q$58</c:f>
              <c:strCache>
                <c:ptCount val="1"/>
                <c:pt idx="0">
                  <c:v>Road bioenergy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5.2.8'!$S$58:$Z$58</c:f>
              <c:numCache>
                <c:formatCode>_-* #,##0_-;\-* #,##0_-;_-* "-"??_-;_-@_-</c:formatCode>
                <c:ptCount val="8"/>
                <c:pt idx="0">
                  <c:v>21.168412401620152</c:v>
                </c:pt>
                <c:pt idx="1">
                  <c:v>22.557634299298897</c:v>
                </c:pt>
                <c:pt idx="2">
                  <c:v>26.38487453166357</c:v>
                </c:pt>
                <c:pt idx="3">
                  <c:v>34.313637021523121</c:v>
                </c:pt>
                <c:pt idx="4">
                  <c:v>37.090642650308951</c:v>
                </c:pt>
                <c:pt idx="5">
                  <c:v>38.803347735052931</c:v>
                </c:pt>
                <c:pt idx="6">
                  <c:v>28.223807097414678</c:v>
                </c:pt>
                <c:pt idx="7">
                  <c:v>25.568777626245545</c:v>
                </c:pt>
              </c:numCache>
            </c:numRef>
          </c:val>
        </c:ser>
        <c:ser>
          <c:idx val="3"/>
          <c:order val="3"/>
          <c:tx>
            <c:strRef>
              <c:f>'Fig 5.2.8'!$Q$59</c:f>
              <c:strCache>
                <c:ptCount val="1"/>
                <c:pt idx="0">
                  <c:v>Road hydrogen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5.2.8'!$S$59:$Z$59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3.0150293599313395E-7</c:v>
                </c:pt>
                <c:pt idx="3">
                  <c:v>7.1992785672014419E-6</c:v>
                </c:pt>
                <c:pt idx="4">
                  <c:v>8.2144786784339856E-6</c:v>
                </c:pt>
                <c:pt idx="5">
                  <c:v>6.8255168898998064E-6</c:v>
                </c:pt>
                <c:pt idx="6">
                  <c:v>3.7656821815464466E-6</c:v>
                </c:pt>
                <c:pt idx="7">
                  <c:v>1.594625271297215E-6</c:v>
                </c:pt>
              </c:numCache>
            </c:numRef>
          </c:val>
        </c:ser>
        <c:ser>
          <c:idx val="4"/>
          <c:order val="4"/>
          <c:tx>
            <c:strRef>
              <c:f>'Fig 5.2.8'!$Q$60</c:f>
              <c:strCache>
                <c:ptCount val="1"/>
                <c:pt idx="0">
                  <c:v>Road gas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5.2.8'!$S$60:$Z$60</c:f>
              <c:numCache>
                <c:formatCode>_-* #,##0_-;\-* #,##0_-;_-* "-"??_-;_-@_-</c:formatCode>
                <c:ptCount val="8"/>
                <c:pt idx="0">
                  <c:v>6.6835029337522112E-7</c:v>
                </c:pt>
                <c:pt idx="1">
                  <c:v>1.0691371485886081</c:v>
                </c:pt>
                <c:pt idx="2">
                  <c:v>0.86671426429700171</c:v>
                </c:pt>
                <c:pt idx="3">
                  <c:v>3.8908417190417555</c:v>
                </c:pt>
                <c:pt idx="4">
                  <c:v>6.0318425137262857</c:v>
                </c:pt>
                <c:pt idx="5">
                  <c:v>8.6655444631793035</c:v>
                </c:pt>
                <c:pt idx="6">
                  <c:v>72.115163937058156</c:v>
                </c:pt>
                <c:pt idx="7">
                  <c:v>102.19326283898339</c:v>
                </c:pt>
              </c:numCache>
            </c:numRef>
          </c:val>
        </c:ser>
        <c:ser>
          <c:idx val="5"/>
          <c:order val="5"/>
          <c:tx>
            <c:strRef>
              <c:f>'Fig 5.2.8'!$Q$61</c:f>
              <c:strCache>
                <c:ptCount val="1"/>
                <c:pt idx="0">
                  <c:v>Shipping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5.2.8'!$S$61:$Z$61</c:f>
              <c:numCache>
                <c:formatCode>_-* #,##0_-;\-* #,##0_-;_-* "-"??_-;_-@_-</c:formatCode>
                <c:ptCount val="8"/>
                <c:pt idx="0">
                  <c:v>37.953906006659203</c:v>
                </c:pt>
                <c:pt idx="1">
                  <c:v>37.58542200748979</c:v>
                </c:pt>
                <c:pt idx="2">
                  <c:v>37.216937006566091</c:v>
                </c:pt>
                <c:pt idx="3">
                  <c:v>36.848452973267896</c:v>
                </c:pt>
                <c:pt idx="4">
                  <c:v>36.479967966115083</c:v>
                </c:pt>
                <c:pt idx="5">
                  <c:v>36.111483944419447</c:v>
                </c:pt>
                <c:pt idx="6">
                  <c:v>35.742998903403645</c:v>
                </c:pt>
                <c:pt idx="7">
                  <c:v>35.374514842690438</c:v>
                </c:pt>
              </c:numCache>
            </c:numRef>
          </c:val>
        </c:ser>
        <c:ser>
          <c:idx val="6"/>
          <c:order val="6"/>
          <c:tx>
            <c:strRef>
              <c:f>'Fig 5.2.8'!$Q$62</c:f>
              <c:strCache>
                <c:ptCount val="1"/>
                <c:pt idx="0">
                  <c:v>Aviation</c:v>
                </c:pt>
              </c:strCache>
            </c:strRef>
          </c:tx>
          <c:cat>
            <c:numRef>
              <c:f>'Fig 5.2.8'!$S$6:$Z$6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5.2.8'!$S$62:$Z$62</c:f>
              <c:numCache>
                <c:formatCode>_-* #,##0_-;\-* #,##0_-;_-* "-"??_-;_-@_-</c:formatCode>
                <c:ptCount val="8"/>
                <c:pt idx="0">
                  <c:v>164.17491844383684</c:v>
                </c:pt>
                <c:pt idx="1">
                  <c:v>188.16709469021475</c:v>
                </c:pt>
                <c:pt idx="2">
                  <c:v>209.9417689496041</c:v>
                </c:pt>
                <c:pt idx="3">
                  <c:v>229.27934050383308</c:v>
                </c:pt>
                <c:pt idx="4">
                  <c:v>246.3306632463032</c:v>
                </c:pt>
                <c:pt idx="5">
                  <c:v>255.24987995547289</c:v>
                </c:pt>
                <c:pt idx="6">
                  <c:v>263.33024937533503</c:v>
                </c:pt>
                <c:pt idx="7">
                  <c:v>270.72441937099404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752128"/>
        <c:axId val="196753664"/>
      </c:areaChart>
      <c:catAx>
        <c:axId val="19675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753664"/>
        <c:crosses val="autoZero"/>
        <c:auto val="1"/>
        <c:lblAlgn val="ctr"/>
        <c:lblOffset val="100"/>
        <c:noMultiLvlLbl val="0"/>
      </c:catAx>
      <c:valAx>
        <c:axId val="196753664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7521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5.2.9'!$Q$7</c:f>
              <c:strCache>
                <c:ptCount val="1"/>
                <c:pt idx="0">
                  <c:v>Traditional demand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5.2.9'!$S$7:$Z$7</c:f>
              <c:numCache>
                <c:formatCode>_-* #,##0_-;\-* #,##0_-;_-* "-"??_-;_-@_-</c:formatCode>
                <c:ptCount val="8"/>
                <c:pt idx="0">
                  <c:v>261.77946400000002</c:v>
                </c:pt>
                <c:pt idx="1">
                  <c:v>255.96012100000002</c:v>
                </c:pt>
                <c:pt idx="2">
                  <c:v>244.21822000000003</c:v>
                </c:pt>
                <c:pt idx="3">
                  <c:v>236.37046800000002</c:v>
                </c:pt>
                <c:pt idx="4">
                  <c:v>234.62271700000002</c:v>
                </c:pt>
                <c:pt idx="5">
                  <c:v>232.47496500000003</c:v>
                </c:pt>
                <c:pt idx="6">
                  <c:v>231.32721300000003</c:v>
                </c:pt>
                <c:pt idx="7">
                  <c:v>230.179462</c:v>
                </c:pt>
              </c:numCache>
            </c:numRef>
          </c:val>
        </c:ser>
        <c:ser>
          <c:idx val="1"/>
          <c:order val="1"/>
          <c:tx>
            <c:strRef>
              <c:f>'Fig 5.2.9'!$Q$8</c:f>
              <c:strCache>
                <c:ptCount val="1"/>
                <c:pt idx="0">
                  <c:v>Domestic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5.2.9'!$S$8:$Z$8</c:f>
              <c:numCache>
                <c:formatCode>_-* #,##0_-;\-* #,##0_-;_-* "-"??_-;_-@_-</c:formatCode>
                <c:ptCount val="8"/>
                <c:pt idx="0">
                  <c:v>10.202809972173878</c:v>
                </c:pt>
                <c:pt idx="1">
                  <c:v>17.232853021676441</c:v>
                </c:pt>
                <c:pt idx="2">
                  <c:v>47.426275348755794</c:v>
                </c:pt>
                <c:pt idx="3">
                  <c:v>44.843127028791685</c:v>
                </c:pt>
                <c:pt idx="4">
                  <c:v>46.429058360115498</c:v>
                </c:pt>
                <c:pt idx="5">
                  <c:v>32.161935496177612</c:v>
                </c:pt>
                <c:pt idx="6">
                  <c:v>49.085525360058305</c:v>
                </c:pt>
                <c:pt idx="7">
                  <c:v>63.530935506351682</c:v>
                </c:pt>
              </c:numCache>
            </c:numRef>
          </c:val>
        </c:ser>
        <c:ser>
          <c:idx val="2"/>
          <c:order val="2"/>
          <c:tx>
            <c:strRef>
              <c:f>'Fig 5.2.9'!$Q$9</c:f>
              <c:strCache>
                <c:ptCount val="1"/>
                <c:pt idx="0">
                  <c:v>Service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5.2.9'!$S$9:$Z$9</c:f>
              <c:numCache>
                <c:formatCode>_-* #,##0_-;\-* #,##0_-;_-* "-"??_-;_-@_-</c:formatCode>
                <c:ptCount val="8"/>
                <c:pt idx="0">
                  <c:v>14.861115986314994</c:v>
                </c:pt>
                <c:pt idx="1">
                  <c:v>10.520990130226547</c:v>
                </c:pt>
                <c:pt idx="2">
                  <c:v>5.5944495695279777</c:v>
                </c:pt>
                <c:pt idx="3">
                  <c:v>7.0744823601176696</c:v>
                </c:pt>
                <c:pt idx="4">
                  <c:v>13.808791618817532</c:v>
                </c:pt>
                <c:pt idx="5">
                  <c:v>8.6016890731855273</c:v>
                </c:pt>
                <c:pt idx="6">
                  <c:v>8.8882929000926278</c:v>
                </c:pt>
                <c:pt idx="7">
                  <c:v>9.9079889552501985</c:v>
                </c:pt>
              </c:numCache>
            </c:numRef>
          </c:val>
        </c:ser>
        <c:ser>
          <c:idx val="3"/>
          <c:order val="3"/>
          <c:tx>
            <c:strRef>
              <c:f>'Fig 5.2.9'!$Q$10</c:f>
              <c:strCache>
                <c:ptCount val="1"/>
                <c:pt idx="0">
                  <c:v>Industry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5.2.9'!$S$10:$Z$10</c:f>
              <c:numCache>
                <c:formatCode>_-* #,##0_-;\-* #,##0_-;_-* "-"??_-;_-@_-</c:formatCode>
                <c:ptCount val="8"/>
                <c:pt idx="0">
                  <c:v>20.11081639918682</c:v>
                </c:pt>
                <c:pt idx="1">
                  <c:v>13.307780443930623</c:v>
                </c:pt>
                <c:pt idx="2">
                  <c:v>2.5602977176854633</c:v>
                </c:pt>
                <c:pt idx="3">
                  <c:v>4.773239089179075</c:v>
                </c:pt>
                <c:pt idx="4">
                  <c:v>5.6519260818174928</c:v>
                </c:pt>
                <c:pt idx="5">
                  <c:v>4.0141736610106546</c:v>
                </c:pt>
                <c:pt idx="6">
                  <c:v>4.0544488313664715</c:v>
                </c:pt>
                <c:pt idx="7">
                  <c:v>3.9184209074741116</c:v>
                </c:pt>
              </c:numCache>
            </c:numRef>
          </c:val>
        </c:ser>
        <c:ser>
          <c:idx val="4"/>
          <c:order val="4"/>
          <c:tx>
            <c:strRef>
              <c:f>'Fig 5.2.9'!$Q$11</c:f>
              <c:strCache>
                <c:ptCount val="1"/>
                <c:pt idx="0">
                  <c:v>Transport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5.2.9'!$S$11:$Z$11</c:f>
              <c:numCache>
                <c:formatCode>_-* #,##0_-;\-* #,##0_-;_-* "-"??_-;_-@_-</c:formatCode>
                <c:ptCount val="8"/>
                <c:pt idx="0">
                  <c:v>0.1167570148366724</c:v>
                </c:pt>
                <c:pt idx="1">
                  <c:v>1.3102792212142198</c:v>
                </c:pt>
                <c:pt idx="2">
                  <c:v>5.0000000171113221</c:v>
                </c:pt>
                <c:pt idx="3">
                  <c:v>16.047106391771887</c:v>
                </c:pt>
                <c:pt idx="4">
                  <c:v>29.018332528233216</c:v>
                </c:pt>
                <c:pt idx="5">
                  <c:v>52.340714746888004</c:v>
                </c:pt>
                <c:pt idx="6">
                  <c:v>72.276613797509711</c:v>
                </c:pt>
                <c:pt idx="7">
                  <c:v>86.59346650030119</c:v>
                </c:pt>
              </c:numCache>
            </c:numRef>
          </c:val>
        </c:ser>
        <c:ser>
          <c:idx val="5"/>
          <c:order val="5"/>
          <c:tx>
            <c:strRef>
              <c:f>'Fig 5.2.9'!$Q$12</c:f>
              <c:strCache>
                <c:ptCount val="1"/>
                <c:pt idx="0">
                  <c:v>Conversion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5.2.9'!$S$12:$Z$12</c:f>
              <c:numCache>
                <c:formatCode>_-* #,##0_-;\-* #,##0_-;_-* "-"??_-;_-@_-</c:formatCode>
                <c:ptCount val="8"/>
                <c:pt idx="0">
                  <c:v>0.11895751979781577</c:v>
                </c:pt>
                <c:pt idx="1">
                  <c:v>0.10963441563910671</c:v>
                </c:pt>
                <c:pt idx="2">
                  <c:v>0.10412679854868764</c:v>
                </c:pt>
                <c:pt idx="3">
                  <c:v>0.10207822386307165</c:v>
                </c:pt>
                <c:pt idx="4">
                  <c:v>9.8864696367215676E-2</c:v>
                </c:pt>
                <c:pt idx="5">
                  <c:v>2.6375004973575223E-7</c:v>
                </c:pt>
                <c:pt idx="6">
                  <c:v>5.2170568444845142E-7</c:v>
                </c:pt>
                <c:pt idx="7">
                  <c:v>7.7385123682313015E-7</c:v>
                </c:pt>
              </c:numCache>
            </c:numRef>
          </c:val>
        </c:ser>
        <c:ser>
          <c:idx val="6"/>
          <c:order val="6"/>
          <c:tx>
            <c:strRef>
              <c:f>'Fig 5.2.9'!$Q$13</c:f>
              <c:strCache>
                <c:ptCount val="1"/>
                <c:pt idx="0">
                  <c:v>Other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5.2.9'!$S$13:$Z$13</c:f>
              <c:numCache>
                <c:formatCode>_-* #,##0_-;\-* #,##0_-;_-* "-"??_-;_-@_-</c:formatCode>
                <c:ptCount val="8"/>
                <c:pt idx="0">
                  <c:v>8.4330567719007381E-10</c:v>
                </c:pt>
                <c:pt idx="1">
                  <c:v>8.5380959902015455E-2</c:v>
                </c:pt>
                <c:pt idx="2">
                  <c:v>0.26138098211109112</c:v>
                </c:pt>
                <c:pt idx="3">
                  <c:v>0.58721151357063539</c:v>
                </c:pt>
                <c:pt idx="4">
                  <c:v>0.91956772307919354</c:v>
                </c:pt>
                <c:pt idx="5">
                  <c:v>0.96356762473303714</c:v>
                </c:pt>
                <c:pt idx="6">
                  <c:v>1.801800000694826</c:v>
                </c:pt>
                <c:pt idx="7">
                  <c:v>1.8433226750962466</c:v>
                </c:pt>
              </c:numCache>
            </c:numRef>
          </c:val>
        </c:ser>
        <c:ser>
          <c:idx val="7"/>
          <c:order val="7"/>
          <c:tx>
            <c:strRef>
              <c:f>'Fig 5.2.9'!$Q$14</c:f>
              <c:strCache>
                <c:ptCount val="1"/>
                <c:pt idx="0">
                  <c:v>Exports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5.2.9'!$S$14:$Z$14</c:f>
              <c:numCache>
                <c:formatCode>_-* #,##0_-;\-* #,##0_-;_-* "-"??_-;_-@_-</c:formatCode>
                <c:ptCount val="8"/>
                <c:pt idx="0">
                  <c:v>2.7900000000552057</c:v>
                </c:pt>
                <c:pt idx="1">
                  <c:v>1.2400000000736213</c:v>
                </c:pt>
                <c:pt idx="2">
                  <c:v>11.730000000091954</c:v>
                </c:pt>
                <c:pt idx="3">
                  <c:v>48.950000000110116</c:v>
                </c:pt>
                <c:pt idx="4">
                  <c:v>71.400000000117871</c:v>
                </c:pt>
                <c:pt idx="5">
                  <c:v>71.399999998039988</c:v>
                </c:pt>
                <c:pt idx="6">
                  <c:v>127.75373940629892</c:v>
                </c:pt>
                <c:pt idx="7">
                  <c:v>132.13437283723016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829568"/>
        <c:axId val="196831104"/>
      </c:areaChart>
      <c:catAx>
        <c:axId val="19682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831104"/>
        <c:crosses val="autoZero"/>
        <c:auto val="1"/>
        <c:lblAlgn val="ctr"/>
        <c:lblOffset val="100"/>
        <c:noMultiLvlLbl val="0"/>
      </c:catAx>
      <c:valAx>
        <c:axId val="196831104"/>
        <c:scaling>
          <c:orientation val="minMax"/>
          <c:max val="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829568"/>
        <c:crosses val="autoZero"/>
        <c:crossBetween val="midCat"/>
      </c:valAx>
    </c:plotArea>
    <c:legend>
      <c:legendPos val="r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5.2.9'!$Q$57</c:f>
              <c:strCache>
                <c:ptCount val="1"/>
                <c:pt idx="0">
                  <c:v>Traditional demand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5.2.9'!$S$57:$Z$57</c:f>
              <c:numCache>
                <c:formatCode>_-* #,##0_-;\-* #,##0_-;_-* "-"??_-;_-@_-</c:formatCode>
                <c:ptCount val="8"/>
                <c:pt idx="0">
                  <c:v>261.06748299999998</c:v>
                </c:pt>
                <c:pt idx="1">
                  <c:v>258.59589099999999</c:v>
                </c:pt>
                <c:pt idx="2">
                  <c:v>254.80174199999999</c:v>
                </c:pt>
                <c:pt idx="3">
                  <c:v>251.23483800000002</c:v>
                </c:pt>
                <c:pt idx="4">
                  <c:v>250.860153</c:v>
                </c:pt>
                <c:pt idx="5">
                  <c:v>249.86015300000003</c:v>
                </c:pt>
                <c:pt idx="6">
                  <c:v>248.86015300000003</c:v>
                </c:pt>
                <c:pt idx="7">
                  <c:v>247.86015300000003</c:v>
                </c:pt>
              </c:numCache>
            </c:numRef>
          </c:val>
        </c:ser>
        <c:ser>
          <c:idx val="1"/>
          <c:order val="1"/>
          <c:tx>
            <c:strRef>
              <c:f>'Fig 5.2.9'!$Q$58</c:f>
              <c:strCache>
                <c:ptCount val="1"/>
                <c:pt idx="0">
                  <c:v>Domestic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5.2.9'!$S$58:$Z$58</c:f>
              <c:numCache>
                <c:formatCode>_-* #,##0_-;\-* #,##0_-;_-* "-"??_-;_-@_-</c:formatCode>
                <c:ptCount val="8"/>
                <c:pt idx="0">
                  <c:v>15.91819024969077</c:v>
                </c:pt>
                <c:pt idx="1">
                  <c:v>20.706216509943687</c:v>
                </c:pt>
                <c:pt idx="2">
                  <c:v>29.928801658507798</c:v>
                </c:pt>
                <c:pt idx="3">
                  <c:v>35.672034641811003</c:v>
                </c:pt>
                <c:pt idx="4">
                  <c:v>34.057463485420222</c:v>
                </c:pt>
                <c:pt idx="5">
                  <c:v>32.218446991293845</c:v>
                </c:pt>
                <c:pt idx="6">
                  <c:v>29.665116064637555</c:v>
                </c:pt>
                <c:pt idx="7">
                  <c:v>30.14936388538284</c:v>
                </c:pt>
              </c:numCache>
            </c:numRef>
          </c:val>
        </c:ser>
        <c:ser>
          <c:idx val="2"/>
          <c:order val="2"/>
          <c:tx>
            <c:strRef>
              <c:f>'Fig 5.2.9'!$Q$59</c:f>
              <c:strCache>
                <c:ptCount val="1"/>
                <c:pt idx="0">
                  <c:v>Service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5.2.9'!$S$59:$Z$59</c:f>
              <c:numCache>
                <c:formatCode>_-* #,##0_-;\-* #,##0_-;_-* "-"??_-;_-@_-</c:formatCode>
                <c:ptCount val="8"/>
                <c:pt idx="0">
                  <c:v>15.292899069778265</c:v>
                </c:pt>
                <c:pt idx="1">
                  <c:v>15.73637756445954</c:v>
                </c:pt>
                <c:pt idx="2">
                  <c:v>13.89714012092492</c:v>
                </c:pt>
                <c:pt idx="3">
                  <c:v>6.0812649886785692</c:v>
                </c:pt>
                <c:pt idx="4">
                  <c:v>5.5090757350644077</c:v>
                </c:pt>
                <c:pt idx="5">
                  <c:v>2.8423526230848313</c:v>
                </c:pt>
                <c:pt idx="6">
                  <c:v>2.579613493582205</c:v>
                </c:pt>
                <c:pt idx="7">
                  <c:v>2.3699264073157478</c:v>
                </c:pt>
              </c:numCache>
            </c:numRef>
          </c:val>
        </c:ser>
        <c:ser>
          <c:idx val="3"/>
          <c:order val="3"/>
          <c:tx>
            <c:strRef>
              <c:f>'Fig 5.2.9'!$Q$60</c:f>
              <c:strCache>
                <c:ptCount val="1"/>
                <c:pt idx="0">
                  <c:v>Industry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5.2.9'!$S$60:$Z$60</c:f>
              <c:numCache>
                <c:formatCode>_-* #,##0_-;\-* #,##0_-;_-* "-"??_-;_-@_-</c:formatCode>
                <c:ptCount val="8"/>
                <c:pt idx="0">
                  <c:v>20.110828028659711</c:v>
                </c:pt>
                <c:pt idx="1">
                  <c:v>14.162313268218133</c:v>
                </c:pt>
                <c:pt idx="2">
                  <c:v>4.4163717485410698</c:v>
                </c:pt>
                <c:pt idx="3">
                  <c:v>4.3265336755729606</c:v>
                </c:pt>
                <c:pt idx="4">
                  <c:v>4.2360342287614436</c:v>
                </c:pt>
                <c:pt idx="5">
                  <c:v>3.1544347259131382</c:v>
                </c:pt>
                <c:pt idx="6">
                  <c:v>1.971536650434381</c:v>
                </c:pt>
                <c:pt idx="7">
                  <c:v>1.2642504096596292</c:v>
                </c:pt>
              </c:numCache>
            </c:numRef>
          </c:val>
        </c:ser>
        <c:ser>
          <c:idx val="4"/>
          <c:order val="4"/>
          <c:tx>
            <c:strRef>
              <c:f>'Fig 5.2.9'!$Q$61</c:f>
              <c:strCache>
                <c:ptCount val="1"/>
                <c:pt idx="0">
                  <c:v>Transport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5.2.9'!$S$61:$Z$61</c:f>
              <c:numCache>
                <c:formatCode>_-* #,##0_-;\-* #,##0_-;_-* "-"??_-;_-@_-</c:formatCode>
                <c:ptCount val="8"/>
                <c:pt idx="0">
                  <c:v>0.10069505181335901</c:v>
                </c:pt>
                <c:pt idx="1">
                  <c:v>0.43744101609445818</c:v>
                </c:pt>
                <c:pt idx="2">
                  <c:v>1.0476588697347002</c:v>
                </c:pt>
                <c:pt idx="3">
                  <c:v>2.4606012604017828</c:v>
                </c:pt>
                <c:pt idx="4">
                  <c:v>5.775358160287289</c:v>
                </c:pt>
                <c:pt idx="5">
                  <c:v>17.597435840461625</c:v>
                </c:pt>
                <c:pt idx="6">
                  <c:v>27.421643327644325</c:v>
                </c:pt>
                <c:pt idx="7">
                  <c:v>29.737048860427418</c:v>
                </c:pt>
              </c:numCache>
            </c:numRef>
          </c:val>
        </c:ser>
        <c:ser>
          <c:idx val="5"/>
          <c:order val="5"/>
          <c:tx>
            <c:strRef>
              <c:f>'Fig 5.2.9'!$Q$62</c:f>
              <c:strCache>
                <c:ptCount val="1"/>
                <c:pt idx="0">
                  <c:v>Conversion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5.2.9'!$S$62:$Z$62</c:f>
              <c:numCache>
                <c:formatCode>_-* #,##0_-;\-* #,##0_-;_-* "-"??_-;_-@_-</c:formatCode>
                <c:ptCount val="8"/>
                <c:pt idx="0">
                  <c:v>0.11895751980690263</c:v>
                </c:pt>
                <c:pt idx="1">
                  <c:v>0.1263461073964445</c:v>
                </c:pt>
                <c:pt idx="2">
                  <c:v>9.2585280951020477E-2</c:v>
                </c:pt>
                <c:pt idx="3">
                  <c:v>9.7252714728338144E-2</c:v>
                </c:pt>
                <c:pt idx="4">
                  <c:v>7.9837560016338988E-2</c:v>
                </c:pt>
                <c:pt idx="5">
                  <c:v>7.203432610963828E-2</c:v>
                </c:pt>
                <c:pt idx="6">
                  <c:v>8.284327159509377E-7</c:v>
                </c:pt>
                <c:pt idx="7">
                  <c:v>9.5236874547978191E-7</c:v>
                </c:pt>
              </c:numCache>
            </c:numRef>
          </c:val>
        </c:ser>
        <c:ser>
          <c:idx val="6"/>
          <c:order val="6"/>
          <c:tx>
            <c:strRef>
              <c:f>'Fig 5.2.9'!$Q$63</c:f>
              <c:strCache>
                <c:ptCount val="1"/>
                <c:pt idx="0">
                  <c:v>Other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5.2.9'!$S$63:$Z$63</c:f>
              <c:numCache>
                <c:formatCode>_-* #,##0_-;\-* #,##0_-;_-* "-"??_-;_-@_-</c:formatCode>
                <c:ptCount val="8"/>
                <c:pt idx="0">
                  <c:v>6.0501472022078825E-8</c:v>
                </c:pt>
                <c:pt idx="1">
                  <c:v>8.3362161382927291E-2</c:v>
                </c:pt>
                <c:pt idx="2">
                  <c:v>6.6689743653466332E-2</c:v>
                </c:pt>
                <c:pt idx="3">
                  <c:v>0.25716761588322234</c:v>
                </c:pt>
                <c:pt idx="4">
                  <c:v>0.30332739652603619</c:v>
                </c:pt>
                <c:pt idx="5">
                  <c:v>0.36126887836762933</c:v>
                </c:pt>
                <c:pt idx="6">
                  <c:v>1.6244562691800919</c:v>
                </c:pt>
                <c:pt idx="7">
                  <c:v>2.2669432123536604</c:v>
                </c:pt>
              </c:numCache>
            </c:numRef>
          </c:val>
        </c:ser>
        <c:ser>
          <c:idx val="7"/>
          <c:order val="7"/>
          <c:tx>
            <c:strRef>
              <c:f>'Fig 5.2.9'!$Q$64</c:f>
              <c:strCache>
                <c:ptCount val="1"/>
                <c:pt idx="0">
                  <c:v>Exports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5.2.9'!$S$64:$Z$64</c:f>
              <c:numCache>
                <c:formatCode>_-* #,##0_-;\-* #,##0_-;_-* "-"??_-;_-@_-</c:formatCode>
                <c:ptCount val="8"/>
                <c:pt idx="0">
                  <c:v>3.0000000000580833</c:v>
                </c:pt>
                <c:pt idx="1">
                  <c:v>1.0000000000775768</c:v>
                </c:pt>
                <c:pt idx="2">
                  <c:v>4.0000000000969109</c:v>
                </c:pt>
                <c:pt idx="3">
                  <c:v>6.0000000001162235</c:v>
                </c:pt>
                <c:pt idx="4">
                  <c:v>15.000000000135824</c:v>
                </c:pt>
                <c:pt idx="5">
                  <c:v>15.000000000155376</c:v>
                </c:pt>
                <c:pt idx="6">
                  <c:v>32.675280331022918</c:v>
                </c:pt>
                <c:pt idx="7">
                  <c:v>39.451582614854402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865408"/>
        <c:axId val="196879488"/>
      </c:areaChart>
      <c:catAx>
        <c:axId val="19686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879488"/>
        <c:crosses val="autoZero"/>
        <c:auto val="1"/>
        <c:lblAlgn val="ctr"/>
        <c:lblOffset val="100"/>
        <c:noMultiLvlLbl val="0"/>
      </c:catAx>
      <c:valAx>
        <c:axId val="196879488"/>
        <c:scaling>
          <c:orientation val="minMax"/>
          <c:max val="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8654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67526975794693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3.1.8'!$L$5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'Fig 3.1.8'!$N$5:$AM$5</c:f>
              <c:numCache>
                <c:formatCode>0.0</c:formatCode>
                <c:ptCount val="26"/>
                <c:pt idx="0">
                  <c:v>0</c:v>
                </c:pt>
                <c:pt idx="1">
                  <c:v>-5.4834233607311615</c:v>
                </c:pt>
                <c:pt idx="2">
                  <c:v>-6.3569970610797171</c:v>
                </c:pt>
                <c:pt idx="3">
                  <c:v>-7.0083009015339774</c:v>
                </c:pt>
                <c:pt idx="4">
                  <c:v>-7.5390614622223078</c:v>
                </c:pt>
                <c:pt idx="5">
                  <c:v>-8.3307698235738208</c:v>
                </c:pt>
                <c:pt idx="6">
                  <c:v>-10.980775432396099</c:v>
                </c:pt>
                <c:pt idx="7">
                  <c:v>-13.14837826261425</c:v>
                </c:pt>
                <c:pt idx="8">
                  <c:v>-15.189424654498348</c:v>
                </c:pt>
                <c:pt idx="9">
                  <c:v>-17.186098863753955</c:v>
                </c:pt>
                <c:pt idx="10">
                  <c:v>-19.11396351372532</c:v>
                </c:pt>
                <c:pt idx="11">
                  <c:v>-21.096360922205086</c:v>
                </c:pt>
                <c:pt idx="12">
                  <c:v>-23.006514364104426</c:v>
                </c:pt>
                <c:pt idx="13">
                  <c:v>-24.856395919737871</c:v>
                </c:pt>
                <c:pt idx="14">
                  <c:v>-26.507174553049612</c:v>
                </c:pt>
                <c:pt idx="15">
                  <c:v>-27.022001938685019</c:v>
                </c:pt>
                <c:pt idx="16">
                  <c:v>-26.600077114342945</c:v>
                </c:pt>
                <c:pt idx="17">
                  <c:v>-26.213510414142451</c:v>
                </c:pt>
                <c:pt idx="18">
                  <c:v>-25.944994879453269</c:v>
                </c:pt>
                <c:pt idx="19">
                  <c:v>-25.763295227930008</c:v>
                </c:pt>
                <c:pt idx="20">
                  <c:v>-25.65666217311588</c:v>
                </c:pt>
                <c:pt idx="21">
                  <c:v>-25.6275549114382</c:v>
                </c:pt>
                <c:pt idx="22">
                  <c:v>-25.668813950621931</c:v>
                </c:pt>
                <c:pt idx="23">
                  <c:v>-25.011710235239239</c:v>
                </c:pt>
                <c:pt idx="24">
                  <c:v>-24.298549201601009</c:v>
                </c:pt>
                <c:pt idx="25">
                  <c:v>-23.537810756884515</c:v>
                </c:pt>
              </c:numCache>
            </c:numRef>
          </c:val>
        </c:ser>
        <c:ser>
          <c:idx val="1"/>
          <c:order val="1"/>
          <c:tx>
            <c:strRef>
              <c:f>'Fig 3.1.8'!$L$6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'Fig 3.1.8'!$N$6:$AM$6</c:f>
              <c:numCache>
                <c:formatCode>0.0</c:formatCode>
                <c:ptCount val="26"/>
                <c:pt idx="0">
                  <c:v>0</c:v>
                </c:pt>
                <c:pt idx="1">
                  <c:v>1.6437445792949745</c:v>
                </c:pt>
                <c:pt idx="2">
                  <c:v>1.8320349267100937</c:v>
                </c:pt>
                <c:pt idx="3">
                  <c:v>2.2378682655849786</c:v>
                </c:pt>
                <c:pt idx="4">
                  <c:v>2.2315191432288657</c:v>
                </c:pt>
                <c:pt idx="5">
                  <c:v>2.2387165723156244</c:v>
                </c:pt>
                <c:pt idx="6">
                  <c:v>2.2675478939388114</c:v>
                </c:pt>
                <c:pt idx="7">
                  <c:v>2.336775831500006</c:v>
                </c:pt>
                <c:pt idx="8">
                  <c:v>2.5140615986833552</c:v>
                </c:pt>
                <c:pt idx="9">
                  <c:v>2.6080013192423763</c:v>
                </c:pt>
                <c:pt idx="10">
                  <c:v>2.6472027354508612</c:v>
                </c:pt>
                <c:pt idx="11">
                  <c:v>2.8568205933530066</c:v>
                </c:pt>
                <c:pt idx="12">
                  <c:v>3.2142400221847254</c:v>
                </c:pt>
                <c:pt idx="13">
                  <c:v>3.5313084299855149</c:v>
                </c:pt>
                <c:pt idx="14">
                  <c:v>3.8123521067885235</c:v>
                </c:pt>
                <c:pt idx="15">
                  <c:v>4.3236635563326757</c:v>
                </c:pt>
                <c:pt idx="16">
                  <c:v>4.7188362305277707</c:v>
                </c:pt>
                <c:pt idx="17">
                  <c:v>5.1077992413689515</c:v>
                </c:pt>
                <c:pt idx="18">
                  <c:v>5.4005966627870094</c:v>
                </c:pt>
                <c:pt idx="19">
                  <c:v>5.7921177992706987</c:v>
                </c:pt>
                <c:pt idx="20">
                  <c:v>6.0544136684892891</c:v>
                </c:pt>
                <c:pt idx="21">
                  <c:v>6.3325341605069099</c:v>
                </c:pt>
                <c:pt idx="22">
                  <c:v>6.6241059836204101</c:v>
                </c:pt>
                <c:pt idx="23">
                  <c:v>6.8211515436206724</c:v>
                </c:pt>
                <c:pt idx="24">
                  <c:v>7.006641266358713</c:v>
                </c:pt>
                <c:pt idx="25">
                  <c:v>7.2163090506447247</c:v>
                </c:pt>
              </c:numCache>
            </c:numRef>
          </c:val>
        </c:ser>
        <c:ser>
          <c:idx val="2"/>
          <c:order val="2"/>
          <c:tx>
            <c:strRef>
              <c:f>'Fig 3.1.8'!$L$7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'Fig 3.1.8'!$N$7:$AM$7</c:f>
              <c:numCache>
                <c:formatCode>0.0</c:formatCode>
                <c:ptCount val="26"/>
                <c:pt idx="0">
                  <c:v>0</c:v>
                </c:pt>
                <c:pt idx="1">
                  <c:v>-0.24338737211130024</c:v>
                </c:pt>
                <c:pt idx="2">
                  <c:v>-0.8160014150502235</c:v>
                </c:pt>
                <c:pt idx="3">
                  <c:v>-1.2450205626453652</c:v>
                </c:pt>
                <c:pt idx="4">
                  <c:v>-1.5824864838729411</c:v>
                </c:pt>
                <c:pt idx="5">
                  <c:v>-2.1910561907400279</c:v>
                </c:pt>
                <c:pt idx="6">
                  <c:v>-2.771662057267136</c:v>
                </c:pt>
                <c:pt idx="7">
                  <c:v>-3.4541907074826668</c:v>
                </c:pt>
                <c:pt idx="8">
                  <c:v>-4.2629745240675589</c:v>
                </c:pt>
                <c:pt idx="9">
                  <c:v>-4.6867381719052332</c:v>
                </c:pt>
                <c:pt idx="10">
                  <c:v>-5.3283778730247917</c:v>
                </c:pt>
                <c:pt idx="11">
                  <c:v>-6.0501972590328705</c:v>
                </c:pt>
                <c:pt idx="12">
                  <c:v>-6.5793345721935594</c:v>
                </c:pt>
                <c:pt idx="13">
                  <c:v>-6.931279111622743</c:v>
                </c:pt>
                <c:pt idx="14">
                  <c:v>-7.5939800679909837</c:v>
                </c:pt>
                <c:pt idx="15">
                  <c:v>-8.311830437235372</c:v>
                </c:pt>
                <c:pt idx="16">
                  <c:v>-8.9663358900803587</c:v>
                </c:pt>
                <c:pt idx="17">
                  <c:v>-9.4597808568811672</c:v>
                </c:pt>
                <c:pt idx="18">
                  <c:v>-10.168780357816786</c:v>
                </c:pt>
                <c:pt idx="19">
                  <c:v>-10.743709493872316</c:v>
                </c:pt>
                <c:pt idx="20">
                  <c:v>-11.558046417547686</c:v>
                </c:pt>
                <c:pt idx="21">
                  <c:v>-12.233834140021116</c:v>
                </c:pt>
                <c:pt idx="22">
                  <c:v>-12.876100499739977</c:v>
                </c:pt>
                <c:pt idx="23">
                  <c:v>-13.516598320655277</c:v>
                </c:pt>
                <c:pt idx="24">
                  <c:v>-14.37674167494454</c:v>
                </c:pt>
                <c:pt idx="25">
                  <c:v>-15.124315650181615</c:v>
                </c:pt>
              </c:numCache>
            </c:numRef>
          </c:val>
        </c:ser>
        <c:ser>
          <c:idx val="3"/>
          <c:order val="3"/>
          <c:tx>
            <c:strRef>
              <c:f>'Fig 3.1.8'!$L$8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'Fig 3.1.8'!$N$8:$AM$8</c:f>
              <c:numCache>
                <c:formatCode>0.0</c:formatCode>
                <c:ptCount val="26"/>
                <c:pt idx="0">
                  <c:v>0</c:v>
                </c:pt>
                <c:pt idx="1">
                  <c:v>-28.700000000000003</c:v>
                </c:pt>
                <c:pt idx="2">
                  <c:v>-31.100000000000009</c:v>
                </c:pt>
                <c:pt idx="3">
                  <c:v>-28.400000000000006</c:v>
                </c:pt>
                <c:pt idx="4">
                  <c:v>-34.100000000000009</c:v>
                </c:pt>
                <c:pt idx="5">
                  <c:v>-32</c:v>
                </c:pt>
                <c:pt idx="6">
                  <c:v>-32.5</c:v>
                </c:pt>
                <c:pt idx="7">
                  <c:v>-32</c:v>
                </c:pt>
                <c:pt idx="8">
                  <c:v>-31</c:v>
                </c:pt>
                <c:pt idx="9">
                  <c:v>-30.600000000000009</c:v>
                </c:pt>
                <c:pt idx="10">
                  <c:v>-29.200000000000003</c:v>
                </c:pt>
                <c:pt idx="11">
                  <c:v>-30.800000000000011</c:v>
                </c:pt>
                <c:pt idx="12">
                  <c:v>-31.600000000000009</c:v>
                </c:pt>
                <c:pt idx="13">
                  <c:v>-33.300000000000011</c:v>
                </c:pt>
                <c:pt idx="14">
                  <c:v>-34.700000000000003</c:v>
                </c:pt>
                <c:pt idx="15">
                  <c:v>-34.800000000000011</c:v>
                </c:pt>
                <c:pt idx="16">
                  <c:v>-36.400000000000006</c:v>
                </c:pt>
                <c:pt idx="17">
                  <c:v>-37</c:v>
                </c:pt>
                <c:pt idx="18">
                  <c:v>-39</c:v>
                </c:pt>
                <c:pt idx="19">
                  <c:v>-45.400000000000006</c:v>
                </c:pt>
                <c:pt idx="20">
                  <c:v>-50.7</c:v>
                </c:pt>
                <c:pt idx="21">
                  <c:v>-57.800000000000011</c:v>
                </c:pt>
                <c:pt idx="22">
                  <c:v>-65.100000000000009</c:v>
                </c:pt>
                <c:pt idx="23">
                  <c:v>-72.300000000000011</c:v>
                </c:pt>
                <c:pt idx="24">
                  <c:v>-77.7</c:v>
                </c:pt>
                <c:pt idx="25">
                  <c:v>-83</c:v>
                </c:pt>
              </c:numCache>
            </c:numRef>
          </c:val>
        </c:ser>
        <c:ser>
          <c:idx val="5"/>
          <c:order val="4"/>
          <c:tx>
            <c:strRef>
              <c:f>'Fig 3.1.8'!$L$9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 3.1.8'!$N$9:$AM$9</c:f>
              <c:numCache>
                <c:formatCode>0.0</c:formatCode>
                <c:ptCount val="26"/>
                <c:pt idx="0">
                  <c:v>0</c:v>
                </c:pt>
                <c:pt idx="1">
                  <c:v>74.099999999999994</c:v>
                </c:pt>
                <c:pt idx="2">
                  <c:v>25.099999999999994</c:v>
                </c:pt>
                <c:pt idx="3">
                  <c:v>2.1999999999999886</c:v>
                </c:pt>
                <c:pt idx="4">
                  <c:v>-8</c:v>
                </c:pt>
                <c:pt idx="5">
                  <c:v>-2.6000000000000227</c:v>
                </c:pt>
                <c:pt idx="6">
                  <c:v>-7</c:v>
                </c:pt>
                <c:pt idx="7">
                  <c:v>-12</c:v>
                </c:pt>
                <c:pt idx="8">
                  <c:v>-10.300000000000011</c:v>
                </c:pt>
                <c:pt idx="9">
                  <c:v>-14</c:v>
                </c:pt>
                <c:pt idx="10">
                  <c:v>-3.8000000000000114</c:v>
                </c:pt>
                <c:pt idx="11">
                  <c:v>-14.300000000000011</c:v>
                </c:pt>
                <c:pt idx="12">
                  <c:v>-30</c:v>
                </c:pt>
                <c:pt idx="13">
                  <c:v>-39.600000000000023</c:v>
                </c:pt>
                <c:pt idx="14">
                  <c:v>-33.200000000000017</c:v>
                </c:pt>
                <c:pt idx="15">
                  <c:v>-17.800000000000011</c:v>
                </c:pt>
                <c:pt idx="16">
                  <c:v>-12</c:v>
                </c:pt>
                <c:pt idx="17">
                  <c:v>-17.400000000000006</c:v>
                </c:pt>
                <c:pt idx="18">
                  <c:v>-15.5</c:v>
                </c:pt>
                <c:pt idx="19">
                  <c:v>-4.3000000000000114</c:v>
                </c:pt>
                <c:pt idx="20">
                  <c:v>2.1999999999999886</c:v>
                </c:pt>
                <c:pt idx="21">
                  <c:v>6.0999999999999943</c:v>
                </c:pt>
                <c:pt idx="22">
                  <c:v>13.599999999999994</c:v>
                </c:pt>
                <c:pt idx="23">
                  <c:v>20.699999999999989</c:v>
                </c:pt>
                <c:pt idx="24">
                  <c:v>26.899999999999977</c:v>
                </c:pt>
                <c:pt idx="25">
                  <c:v>30.699999999999989</c:v>
                </c:pt>
              </c:numCache>
            </c:numRef>
          </c:val>
        </c:ser>
        <c:ser>
          <c:idx val="6"/>
          <c:order val="5"/>
          <c:tx>
            <c:strRef>
              <c:f>'Fig 3.1.8'!$L$10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 3.1.8'!$N$10:$AM$10</c:f>
              <c:numCache>
                <c:formatCode>0.0</c:formatCode>
                <c:ptCount val="26"/>
                <c:pt idx="0">
                  <c:v>0</c:v>
                </c:pt>
                <c:pt idx="1">
                  <c:v>0.12735287194529496</c:v>
                </c:pt>
                <c:pt idx="2">
                  <c:v>0.17915722935306477</c:v>
                </c:pt>
                <c:pt idx="3">
                  <c:v>0.23496228641306816</c:v>
                </c:pt>
                <c:pt idx="4">
                  <c:v>0.29501806004237496</c:v>
                </c:pt>
                <c:pt idx="5">
                  <c:v>0.35958013549604489</c:v>
                </c:pt>
                <c:pt idx="6">
                  <c:v>0.42890792044360659</c:v>
                </c:pt>
                <c:pt idx="7">
                  <c:v>0.5032625356388114</c:v>
                </c:pt>
                <c:pt idx="8">
                  <c:v>0.58290431449924396</c:v>
                </c:pt>
                <c:pt idx="9">
                  <c:v>0.66808988915420431</c:v>
                </c:pt>
                <c:pt idx="10">
                  <c:v>0.75906884803112906</c:v>
                </c:pt>
                <c:pt idx="11">
                  <c:v>0.85607996012349452</c:v>
                </c:pt>
                <c:pt idx="12">
                  <c:v>0.95934697394101365</c:v>
                </c:pt>
                <c:pt idx="13">
                  <c:v>1.0690740149022717</c:v>
                </c:pt>
                <c:pt idx="14">
                  <c:v>1.1854406235519759</c:v>
                </c:pt>
                <c:pt idx="15">
                  <c:v>1.308596498225878</c:v>
                </c:pt>
                <c:pt idx="16">
                  <c:v>1.4386560291482922</c:v>
                </c:pt>
                <c:pt idx="17">
                  <c:v>1.5756927356372363</c:v>
                </c:pt>
                <c:pt idx="18">
                  <c:v>1.7197337429971695</c:v>
                </c:pt>
                <c:pt idx="19">
                  <c:v>1.8707544593638927</c:v>
                </c:pt>
                <c:pt idx="20">
                  <c:v>2.0286736335058611</c:v>
                </c:pt>
                <c:pt idx="21">
                  <c:v>2.1933489904402066</c:v>
                </c:pt>
                <c:pt idx="22">
                  <c:v>2.3645736506533992</c:v>
                </c:pt>
                <c:pt idx="23">
                  <c:v>2.54207353875666</c:v>
                </c:pt>
                <c:pt idx="24">
                  <c:v>2.7255059768573244</c:v>
                </c:pt>
                <c:pt idx="25">
                  <c:v>2.9144596355869159</c:v>
                </c:pt>
              </c:numCache>
            </c:numRef>
          </c:val>
        </c:ser>
        <c:ser>
          <c:idx val="8"/>
          <c:order val="7"/>
          <c:tx>
            <c:strRef>
              <c:f>'Fig 3.1.8'!$L$11</c:f>
              <c:strCache>
                <c:ptCount val="1"/>
                <c:pt idx="0">
                  <c:v>District heat</c:v>
                </c:pt>
              </c:strCache>
            </c:strRef>
          </c:tx>
          <c:invertIfNegative val="0"/>
          <c:val>
            <c:numRef>
              <c:f>'Fig 3.1.8'!$N$11:$AM$11</c:f>
              <c:numCache>
                <c:formatCode>0.0</c:formatCode>
                <c:ptCount val="26"/>
                <c:pt idx="1">
                  <c:v>-0.96799999999999997</c:v>
                </c:pt>
                <c:pt idx="2">
                  <c:v>-0.873</c:v>
                </c:pt>
                <c:pt idx="3">
                  <c:v>-0.77800000000000002</c:v>
                </c:pt>
                <c:pt idx="4">
                  <c:v>-0.68300000000000005</c:v>
                </c:pt>
                <c:pt idx="5">
                  <c:v>-0.58899999999999997</c:v>
                </c:pt>
                <c:pt idx="6">
                  <c:v>-0.52500000000000002</c:v>
                </c:pt>
                <c:pt idx="7">
                  <c:v>-0.46200000000000002</c:v>
                </c:pt>
                <c:pt idx="8">
                  <c:v>-0.39900000000000002</c:v>
                </c:pt>
                <c:pt idx="9">
                  <c:v>-0.33600000000000002</c:v>
                </c:pt>
                <c:pt idx="10">
                  <c:v>-0.27200000000000002</c:v>
                </c:pt>
                <c:pt idx="11">
                  <c:v>-0.218</c:v>
                </c:pt>
                <c:pt idx="12">
                  <c:v>-0.16300000000000001</c:v>
                </c:pt>
                <c:pt idx="13">
                  <c:v>-0.108</c:v>
                </c:pt>
                <c:pt idx="14">
                  <c:v>-5.2999999999999999E-2</c:v>
                </c:pt>
                <c:pt idx="15">
                  <c:v>2E-3</c:v>
                </c:pt>
                <c:pt idx="16">
                  <c:v>5.3999999999999999E-2</c:v>
                </c:pt>
                <c:pt idx="17">
                  <c:v>0.105</c:v>
                </c:pt>
                <c:pt idx="18">
                  <c:v>0.157</c:v>
                </c:pt>
                <c:pt idx="19">
                  <c:v>0.20899999999999999</c:v>
                </c:pt>
                <c:pt idx="20">
                  <c:v>0.26100000000000001</c:v>
                </c:pt>
                <c:pt idx="21">
                  <c:v>0.38300000000000001</c:v>
                </c:pt>
                <c:pt idx="22">
                  <c:v>0.50600000000000001</c:v>
                </c:pt>
                <c:pt idx="23">
                  <c:v>0.629</c:v>
                </c:pt>
                <c:pt idx="24">
                  <c:v>0.752</c:v>
                </c:pt>
                <c:pt idx="25">
                  <c:v>0.874</c:v>
                </c:pt>
              </c:numCache>
            </c:numRef>
          </c:val>
        </c:ser>
        <c:ser>
          <c:idx val="7"/>
          <c:order val="8"/>
          <c:tx>
            <c:strRef>
              <c:f>'Fig 3.1.8'!$L$12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val>
            <c:numRef>
              <c:f>'Fig 3.1.8'!$N$12:$AM$12</c:f>
              <c:numCache>
                <c:formatCode>0.0</c:formatCode>
                <c:ptCount val="26"/>
                <c:pt idx="1">
                  <c:v>12.556713281602242</c:v>
                </c:pt>
                <c:pt idx="2">
                  <c:v>12.274806320066773</c:v>
                </c:pt>
                <c:pt idx="3">
                  <c:v>11.831490912181266</c:v>
                </c:pt>
                <c:pt idx="4">
                  <c:v>11.718010742824049</c:v>
                </c:pt>
                <c:pt idx="5">
                  <c:v>11.494529306502272</c:v>
                </c:pt>
                <c:pt idx="6">
                  <c:v>11.799981675280833</c:v>
                </c:pt>
                <c:pt idx="7">
                  <c:v>11.856530602958173</c:v>
                </c:pt>
                <c:pt idx="8">
                  <c:v>11.701433265383343</c:v>
                </c:pt>
                <c:pt idx="9">
                  <c:v>11.828745827262651</c:v>
                </c:pt>
                <c:pt idx="10">
                  <c:v>11.803069803268158</c:v>
                </c:pt>
                <c:pt idx="11">
                  <c:v>11.68665762776152</c:v>
                </c:pt>
                <c:pt idx="12">
                  <c:v>11.520261940172304</c:v>
                </c:pt>
                <c:pt idx="13">
                  <c:v>11.257292586472886</c:v>
                </c:pt>
                <c:pt idx="14">
                  <c:v>11.186361890700141</c:v>
                </c:pt>
                <c:pt idx="15">
                  <c:v>10.7415723213619</c:v>
                </c:pt>
                <c:pt idx="16">
                  <c:v>10.57492074474726</c:v>
                </c:pt>
                <c:pt idx="17">
                  <c:v>10.272799294017545</c:v>
                </c:pt>
                <c:pt idx="18">
                  <c:v>9.9124448314859137</c:v>
                </c:pt>
                <c:pt idx="19">
                  <c:v>9.8141324631677662</c:v>
                </c:pt>
                <c:pt idx="20">
                  <c:v>9.6556212886683852</c:v>
                </c:pt>
                <c:pt idx="21">
                  <c:v>9.3455059005121939</c:v>
                </c:pt>
                <c:pt idx="22">
                  <c:v>9.1002348160881184</c:v>
                </c:pt>
                <c:pt idx="23">
                  <c:v>8.8530834735172448</c:v>
                </c:pt>
                <c:pt idx="24">
                  <c:v>8.7931436333295778</c:v>
                </c:pt>
                <c:pt idx="25">
                  <c:v>8.4973577208344295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016128"/>
        <c:axId val="42014592"/>
      </c:barChart>
      <c:lineChart>
        <c:grouping val="standard"/>
        <c:varyColors val="0"/>
        <c:ser>
          <c:idx val="4"/>
          <c:order val="6"/>
          <c:tx>
            <c:strRef>
              <c:f>'Fig 3.1.8'!$L$13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3.1.8'!$N$4:$AM$4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3.1.8'!$N$13:$AM$13</c:f>
              <c:numCache>
                <c:formatCode>0.0</c:formatCode>
                <c:ptCount val="26"/>
                <c:pt idx="0">
                  <c:v>880.03399999999999</c:v>
                </c:pt>
                <c:pt idx="1">
                  <c:v>933.06700000000001</c:v>
                </c:pt>
                <c:pt idx="2">
                  <c:v>880.274</c:v>
                </c:pt>
                <c:pt idx="3">
                  <c:v>859.10699999999997</c:v>
                </c:pt>
                <c:pt idx="4">
                  <c:v>842.37400000000002</c:v>
                </c:pt>
                <c:pt idx="5">
                  <c:v>848.41600000000005</c:v>
                </c:pt>
                <c:pt idx="6">
                  <c:v>840.75300000000004</c:v>
                </c:pt>
                <c:pt idx="7">
                  <c:v>833.66600000000005</c:v>
                </c:pt>
                <c:pt idx="8">
                  <c:v>833.68100000000004</c:v>
                </c:pt>
                <c:pt idx="9">
                  <c:v>828.33</c:v>
                </c:pt>
                <c:pt idx="10">
                  <c:v>837.529</c:v>
                </c:pt>
                <c:pt idx="11">
                  <c:v>822.96900000000005</c:v>
                </c:pt>
                <c:pt idx="12">
                  <c:v>804.37900000000002</c:v>
                </c:pt>
                <c:pt idx="13">
                  <c:v>791.096</c:v>
                </c:pt>
                <c:pt idx="14">
                  <c:v>794.16399999999999</c:v>
                </c:pt>
                <c:pt idx="15">
                  <c:v>808.476</c:v>
                </c:pt>
                <c:pt idx="16">
                  <c:v>812.85400000000004</c:v>
                </c:pt>
                <c:pt idx="17">
                  <c:v>807.02200000000005</c:v>
                </c:pt>
                <c:pt idx="18">
                  <c:v>806.61</c:v>
                </c:pt>
                <c:pt idx="19">
                  <c:v>811.51300000000003</c:v>
                </c:pt>
                <c:pt idx="20">
                  <c:v>812.31899999999996</c:v>
                </c:pt>
                <c:pt idx="21">
                  <c:v>808.72699999999998</c:v>
                </c:pt>
                <c:pt idx="22">
                  <c:v>808.58399999999995</c:v>
                </c:pt>
                <c:pt idx="23">
                  <c:v>808.75099999999998</c:v>
                </c:pt>
                <c:pt idx="24">
                  <c:v>809.83600000000001</c:v>
                </c:pt>
                <c:pt idx="25">
                  <c:v>808.57399999999996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44640"/>
        <c:axId val="42012672"/>
      </c:lineChart>
      <c:catAx>
        <c:axId val="4174464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42012672"/>
        <c:crossesAt val="-300"/>
        <c:auto val="1"/>
        <c:lblAlgn val="ctr"/>
        <c:lblOffset val="100"/>
        <c:tickLblSkip val="5"/>
        <c:noMultiLvlLbl val="0"/>
      </c:catAx>
      <c:valAx>
        <c:axId val="42012672"/>
        <c:scaling>
          <c:orientation val="minMax"/>
          <c:max val="980"/>
          <c:min val="5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1744640"/>
        <c:crosses val="autoZero"/>
        <c:crossBetween val="between"/>
      </c:valAx>
      <c:valAx>
        <c:axId val="42014592"/>
        <c:scaling>
          <c:orientation val="minMax"/>
          <c:max val="100"/>
          <c:min val="-350"/>
        </c:scaling>
        <c:delete val="0"/>
        <c:axPos val="r"/>
        <c:numFmt formatCode="0.0" sourceLinked="1"/>
        <c:majorTickMark val="none"/>
        <c:minorTickMark val="none"/>
        <c:tickLblPos val="none"/>
        <c:crossAx val="42016128"/>
        <c:crosses val="max"/>
        <c:crossBetween val="between"/>
      </c:valAx>
      <c:catAx>
        <c:axId val="42016128"/>
        <c:scaling>
          <c:orientation val="minMax"/>
        </c:scaling>
        <c:delete val="1"/>
        <c:axPos val="b"/>
        <c:majorTickMark val="out"/>
        <c:minorTickMark val="none"/>
        <c:tickLblPos val="nextTo"/>
        <c:crossAx val="4201459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79885185185185181"/>
          <c:y val="4.6203292770221907E-2"/>
          <c:w val="0.20114815967710994"/>
          <c:h val="0.8161445955619184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5.2.9'!$Q$82</c:f>
              <c:strCache>
                <c:ptCount val="1"/>
                <c:pt idx="0">
                  <c:v>Traditional demand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5.2.9'!$S$82:$Z$82</c:f>
              <c:numCache>
                <c:formatCode>_-* #,##0_-;\-* #,##0_-;_-* "-"??_-;_-@_-</c:formatCode>
                <c:ptCount val="8"/>
                <c:pt idx="0">
                  <c:v>264.82018599999998</c:v>
                </c:pt>
                <c:pt idx="1">
                  <c:v>264.91690299999999</c:v>
                </c:pt>
                <c:pt idx="2">
                  <c:v>265.29106300000007</c:v>
                </c:pt>
                <c:pt idx="3">
                  <c:v>266.89246800000001</c:v>
                </c:pt>
                <c:pt idx="4">
                  <c:v>270.68609199999997</c:v>
                </c:pt>
                <c:pt idx="5">
                  <c:v>275.64910500000002</c:v>
                </c:pt>
                <c:pt idx="6">
                  <c:v>280.76833800000003</c:v>
                </c:pt>
                <c:pt idx="7">
                  <c:v>276.93879800000002</c:v>
                </c:pt>
              </c:numCache>
            </c:numRef>
          </c:val>
        </c:ser>
        <c:ser>
          <c:idx val="1"/>
          <c:order val="1"/>
          <c:tx>
            <c:strRef>
              <c:f>'Fig 5.2.9'!$Q$83</c:f>
              <c:strCache>
                <c:ptCount val="1"/>
                <c:pt idx="0">
                  <c:v>Domestic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5.2.9'!$S$83:$Z$83</c:f>
              <c:numCache>
                <c:formatCode>_-* #,##0_-;\-* #,##0_-;_-* "-"??_-;_-@_-</c:formatCode>
                <c:ptCount val="8"/>
                <c:pt idx="0">
                  <c:v>9.9648139673705298</c:v>
                </c:pt>
                <c:pt idx="1">
                  <c:v>13.266683884291481</c:v>
                </c:pt>
                <c:pt idx="2">
                  <c:v>19.600438315403615</c:v>
                </c:pt>
                <c:pt idx="3">
                  <c:v>31.327717532287537</c:v>
                </c:pt>
                <c:pt idx="4">
                  <c:v>33.955445563066931</c:v>
                </c:pt>
                <c:pt idx="5">
                  <c:v>35.568491508472199</c:v>
                </c:pt>
                <c:pt idx="6">
                  <c:v>22.963633155151982</c:v>
                </c:pt>
                <c:pt idx="7">
                  <c:v>20.524603974998321</c:v>
                </c:pt>
              </c:numCache>
            </c:numRef>
          </c:val>
        </c:ser>
        <c:ser>
          <c:idx val="2"/>
          <c:order val="2"/>
          <c:tx>
            <c:strRef>
              <c:f>'Fig 5.2.9'!$Q$84</c:f>
              <c:strCache>
                <c:ptCount val="1"/>
                <c:pt idx="0">
                  <c:v>Service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5.2.9'!$S$84:$Z$84</c:f>
              <c:numCache>
                <c:formatCode>_-* #,##0_-;\-* #,##0_-;_-* "-"??_-;_-@_-</c:formatCode>
                <c:ptCount val="8"/>
                <c:pt idx="0">
                  <c:v>14.861115983794955</c:v>
                </c:pt>
                <c:pt idx="1">
                  <c:v>8.9147429276289003</c:v>
                </c:pt>
                <c:pt idx="2">
                  <c:v>9.0913012016960497</c:v>
                </c:pt>
                <c:pt idx="3">
                  <c:v>7.208977411596809</c:v>
                </c:pt>
                <c:pt idx="4">
                  <c:v>5.9046240305978213</c:v>
                </c:pt>
                <c:pt idx="5">
                  <c:v>4.1637439006763906</c:v>
                </c:pt>
                <c:pt idx="6">
                  <c:v>4.1767002399494393</c:v>
                </c:pt>
                <c:pt idx="7">
                  <c:v>3.3802905381516601</c:v>
                </c:pt>
              </c:numCache>
            </c:numRef>
          </c:val>
        </c:ser>
        <c:ser>
          <c:idx val="3"/>
          <c:order val="3"/>
          <c:tx>
            <c:strRef>
              <c:f>'Fig 5.2.9'!$Q$85</c:f>
              <c:strCache>
                <c:ptCount val="1"/>
                <c:pt idx="0">
                  <c:v>Industry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5.2.9'!$S$85:$Z$85</c:f>
              <c:numCache>
                <c:formatCode>_-* #,##0_-;\-* #,##0_-;_-* "-"??_-;_-@_-</c:formatCode>
                <c:ptCount val="8"/>
                <c:pt idx="0">
                  <c:v>20.110816399182859</c:v>
                </c:pt>
                <c:pt idx="1">
                  <c:v>13.626480427349271</c:v>
                </c:pt>
                <c:pt idx="2">
                  <c:v>4.176276250796235</c:v>
                </c:pt>
                <c:pt idx="3">
                  <c:v>4.2411251117332576</c:v>
                </c:pt>
                <c:pt idx="4">
                  <c:v>4.1325386857062885</c:v>
                </c:pt>
                <c:pt idx="5">
                  <c:v>2.2728578843587273</c:v>
                </c:pt>
                <c:pt idx="6">
                  <c:v>1.1137410269111374</c:v>
                </c:pt>
                <c:pt idx="7">
                  <c:v>1.5954501261649223E-5</c:v>
                </c:pt>
              </c:numCache>
            </c:numRef>
          </c:val>
        </c:ser>
        <c:ser>
          <c:idx val="4"/>
          <c:order val="4"/>
          <c:tx>
            <c:strRef>
              <c:f>'Fig 5.2.9'!$Q$86</c:f>
              <c:strCache>
                <c:ptCount val="1"/>
                <c:pt idx="0">
                  <c:v>Transport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5.2.9'!$S$86:$Z$86</c:f>
              <c:numCache>
                <c:formatCode>_-* #,##0_-;\-* #,##0_-;_-* "-"??_-;_-@_-</c:formatCode>
                <c:ptCount val="8"/>
                <c:pt idx="0">
                  <c:v>0.10069504662469872</c:v>
                </c:pt>
                <c:pt idx="1">
                  <c:v>0.86846919868109784</c:v>
                </c:pt>
                <c:pt idx="2">
                  <c:v>3.809347587982141</c:v>
                </c:pt>
                <c:pt idx="3">
                  <c:v>9.756043073552517</c:v>
                </c:pt>
                <c:pt idx="4">
                  <c:v>16.316429372444496</c:v>
                </c:pt>
                <c:pt idx="5">
                  <c:v>23.422829489345045</c:v>
                </c:pt>
                <c:pt idx="6">
                  <c:v>49.721987821488355</c:v>
                </c:pt>
                <c:pt idx="7">
                  <c:v>78.634360830090444</c:v>
                </c:pt>
              </c:numCache>
            </c:numRef>
          </c:val>
        </c:ser>
        <c:ser>
          <c:idx val="5"/>
          <c:order val="5"/>
          <c:tx>
            <c:strRef>
              <c:f>'Fig 5.2.9'!$Q$87</c:f>
              <c:strCache>
                <c:ptCount val="1"/>
                <c:pt idx="0">
                  <c:v>Conversion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5.2.9'!$S$87:$Z$87</c:f>
              <c:numCache>
                <c:formatCode>_-* #,##0_-;\-* #,##0_-;_-* "-"??_-;_-@_-</c:formatCode>
                <c:ptCount val="8"/>
                <c:pt idx="0">
                  <c:v>0.11895751981643778</c:v>
                </c:pt>
                <c:pt idx="1">
                  <c:v>0.12839225051590378</c:v>
                </c:pt>
                <c:pt idx="2">
                  <c:v>9.5914538258253551E-2</c:v>
                </c:pt>
                <c:pt idx="3">
                  <c:v>9.5862900720720762E-2</c:v>
                </c:pt>
                <c:pt idx="4">
                  <c:v>9.5862990502910278E-2</c:v>
                </c:pt>
                <c:pt idx="5">
                  <c:v>2.8072934076766653E-7</c:v>
                </c:pt>
                <c:pt idx="6">
                  <c:v>4.8296407206500362E-7</c:v>
                </c:pt>
                <c:pt idx="7">
                  <c:v>7.023246697142447E-7</c:v>
                </c:pt>
              </c:numCache>
            </c:numRef>
          </c:val>
        </c:ser>
        <c:ser>
          <c:idx val="6"/>
          <c:order val="6"/>
          <c:tx>
            <c:strRef>
              <c:f>'Fig 5.2.9'!$Q$88</c:f>
              <c:strCache>
                <c:ptCount val="1"/>
                <c:pt idx="0">
                  <c:v>Other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5.2.9'!$S$88:$Z$88</c:f>
              <c:numCache>
                <c:formatCode>_-* #,##0_-;\-* #,##0_-;_-* "-"??_-;_-@_-</c:formatCode>
                <c:ptCount val="8"/>
                <c:pt idx="0">
                  <c:v>4.8500306249479768E-10</c:v>
                </c:pt>
                <c:pt idx="1">
                  <c:v>0.20291173658849385</c:v>
                </c:pt>
                <c:pt idx="2">
                  <c:v>0.49371371257719754</c:v>
                </c:pt>
                <c:pt idx="3">
                  <c:v>0.71105385950772471</c:v>
                </c:pt>
                <c:pt idx="4">
                  <c:v>0.91149960660791163</c:v>
                </c:pt>
                <c:pt idx="5">
                  <c:v>0.96446751850461254</c:v>
                </c:pt>
                <c:pt idx="6">
                  <c:v>1.8144397148900522</c:v>
                </c:pt>
                <c:pt idx="7">
                  <c:v>2.266943238380652</c:v>
                </c:pt>
              </c:numCache>
            </c:numRef>
          </c:val>
        </c:ser>
        <c:ser>
          <c:idx val="7"/>
          <c:order val="7"/>
          <c:tx>
            <c:strRef>
              <c:f>'Fig 5.2.9'!$Q$89</c:f>
              <c:strCache>
                <c:ptCount val="1"/>
                <c:pt idx="0">
                  <c:v>Exports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5.2.9'!$S$89:$Z$89</c:f>
              <c:numCache>
                <c:formatCode>_-* #,##0_-;\-* #,##0_-;_-* "-"??_-;_-@_-</c:formatCode>
                <c:ptCount val="8"/>
                <c:pt idx="3">
                  <c:v>10.00000000006551</c:v>
                </c:pt>
                <c:pt idx="4">
                  <c:v>10.000000000076444</c:v>
                </c:pt>
                <c:pt idx="5">
                  <c:v>10.000000000087359</c:v>
                </c:pt>
                <c:pt idx="6">
                  <c:v>15.000000000098268</c:v>
                </c:pt>
                <c:pt idx="7">
                  <c:v>20.000000000109182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930560"/>
        <c:axId val="197739264"/>
      </c:areaChart>
      <c:catAx>
        <c:axId val="19693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739264"/>
        <c:crosses val="autoZero"/>
        <c:auto val="1"/>
        <c:lblAlgn val="ctr"/>
        <c:lblOffset val="100"/>
        <c:noMultiLvlLbl val="0"/>
      </c:catAx>
      <c:valAx>
        <c:axId val="197739264"/>
        <c:scaling>
          <c:orientation val="minMax"/>
          <c:max val="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69305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5.2.9'!$Q$32</c:f>
              <c:strCache>
                <c:ptCount val="1"/>
                <c:pt idx="0">
                  <c:v>Traditional demand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5.2.9'!$S$32:$Z$32</c:f>
              <c:numCache>
                <c:formatCode>_-* #,##0_-;\-* #,##0_-;_-* "-"??_-;_-@_-</c:formatCode>
                <c:ptCount val="8"/>
                <c:pt idx="0">
                  <c:v>262.20965899999999</c:v>
                </c:pt>
                <c:pt idx="1">
                  <c:v>256.69584900000001</c:v>
                </c:pt>
                <c:pt idx="2">
                  <c:v>250.45948100000001</c:v>
                </c:pt>
                <c:pt idx="3">
                  <c:v>243.45035800000002</c:v>
                </c:pt>
                <c:pt idx="4">
                  <c:v>239.00814</c:v>
                </c:pt>
                <c:pt idx="5">
                  <c:v>235.56592100000003</c:v>
                </c:pt>
                <c:pt idx="6">
                  <c:v>232.12370200000004</c:v>
                </c:pt>
                <c:pt idx="7">
                  <c:v>228.68148300000001</c:v>
                </c:pt>
              </c:numCache>
            </c:numRef>
          </c:val>
        </c:ser>
        <c:ser>
          <c:idx val="1"/>
          <c:order val="1"/>
          <c:tx>
            <c:strRef>
              <c:f>'Fig 5.2.9'!$Q$33</c:f>
              <c:strCache>
                <c:ptCount val="1"/>
                <c:pt idx="0">
                  <c:v>Domestic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5.2.9'!$S$33:$Z$33</c:f>
              <c:numCache>
                <c:formatCode>_-* #,##0_-;\-* #,##0_-;_-* "-"??_-;_-@_-</c:formatCode>
                <c:ptCount val="8"/>
                <c:pt idx="0">
                  <c:v>11.333303971870508</c:v>
                </c:pt>
                <c:pt idx="1">
                  <c:v>17.62535949607885</c:v>
                </c:pt>
                <c:pt idx="2">
                  <c:v>36.003972713544194</c:v>
                </c:pt>
                <c:pt idx="3">
                  <c:v>45.92218901219973</c:v>
                </c:pt>
                <c:pt idx="4">
                  <c:v>46.314608547507738</c:v>
                </c:pt>
                <c:pt idx="5">
                  <c:v>48.150843127729637</c:v>
                </c:pt>
                <c:pt idx="6">
                  <c:v>38.835201310635306</c:v>
                </c:pt>
                <c:pt idx="7">
                  <c:v>41.14632448021883</c:v>
                </c:pt>
              </c:numCache>
            </c:numRef>
          </c:val>
        </c:ser>
        <c:ser>
          <c:idx val="2"/>
          <c:order val="2"/>
          <c:tx>
            <c:strRef>
              <c:f>'Fig 5.2.9'!$Q$34</c:f>
              <c:strCache>
                <c:ptCount val="1"/>
                <c:pt idx="0">
                  <c:v>Service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5.2.9'!$S$34:$Z$34</c:f>
              <c:numCache>
                <c:formatCode>_-* #,##0_-;\-* #,##0_-;_-* "-"??_-;_-@_-</c:formatCode>
                <c:ptCount val="8"/>
                <c:pt idx="0">
                  <c:v>15.143113517504757</c:v>
                </c:pt>
                <c:pt idx="1">
                  <c:v>11.370079131122115</c:v>
                </c:pt>
                <c:pt idx="2">
                  <c:v>8.9732437254147772</c:v>
                </c:pt>
                <c:pt idx="3">
                  <c:v>7.9418147194322444</c:v>
                </c:pt>
                <c:pt idx="4">
                  <c:v>15.027432091549144</c:v>
                </c:pt>
                <c:pt idx="5">
                  <c:v>13.95115066140518</c:v>
                </c:pt>
                <c:pt idx="6">
                  <c:v>8.50483772678826</c:v>
                </c:pt>
                <c:pt idx="7">
                  <c:v>9.7390323240960708</c:v>
                </c:pt>
              </c:numCache>
            </c:numRef>
          </c:val>
        </c:ser>
        <c:ser>
          <c:idx val="3"/>
          <c:order val="3"/>
          <c:tx>
            <c:strRef>
              <c:f>'Fig 5.2.9'!$Q$35</c:f>
              <c:strCache>
                <c:ptCount val="1"/>
                <c:pt idx="0">
                  <c:v>Industry heat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5.2.9'!$S$35:$Z$35</c:f>
              <c:numCache>
                <c:formatCode>_-* #,##0_-;\-* #,##0_-;_-* "-"??_-;_-@_-</c:formatCode>
                <c:ptCount val="8"/>
                <c:pt idx="0">
                  <c:v>20.110816576133526</c:v>
                </c:pt>
                <c:pt idx="1">
                  <c:v>13.369769061634207</c:v>
                </c:pt>
                <c:pt idx="2">
                  <c:v>4.1028740922067559</c:v>
                </c:pt>
                <c:pt idx="3">
                  <c:v>4.5620361090254393</c:v>
                </c:pt>
                <c:pt idx="4">
                  <c:v>5.5449040489627279</c:v>
                </c:pt>
                <c:pt idx="5">
                  <c:v>5.879401043496074</c:v>
                </c:pt>
                <c:pt idx="6">
                  <c:v>5.5007792746980542</c:v>
                </c:pt>
                <c:pt idx="7">
                  <c:v>5.3181525538086563</c:v>
                </c:pt>
              </c:numCache>
            </c:numRef>
          </c:val>
        </c:ser>
        <c:ser>
          <c:idx val="4"/>
          <c:order val="4"/>
          <c:tx>
            <c:strRef>
              <c:f>'Fig 5.2.9'!$Q$36</c:f>
              <c:strCache>
                <c:ptCount val="1"/>
                <c:pt idx="0">
                  <c:v>Transport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5.2.9'!$S$36:$Z$36</c:f>
              <c:numCache>
                <c:formatCode>_-* #,##0_-;\-* #,##0_-;_-* "-"??_-;_-@_-</c:formatCode>
                <c:ptCount val="8"/>
                <c:pt idx="0">
                  <c:v>0.1006950495738911</c:v>
                </c:pt>
                <c:pt idx="1">
                  <c:v>0.99015449841174863</c:v>
                </c:pt>
                <c:pt idx="2">
                  <c:v>3.914513750151575</c:v>
                </c:pt>
                <c:pt idx="3">
                  <c:v>8.5122155881141648</c:v>
                </c:pt>
                <c:pt idx="4">
                  <c:v>21.700418138129276</c:v>
                </c:pt>
                <c:pt idx="5">
                  <c:v>41.014801694056203</c:v>
                </c:pt>
                <c:pt idx="6">
                  <c:v>59.133699577161202</c:v>
                </c:pt>
                <c:pt idx="7">
                  <c:v>70.280217141466707</c:v>
                </c:pt>
              </c:numCache>
            </c:numRef>
          </c:val>
        </c:ser>
        <c:ser>
          <c:idx val="5"/>
          <c:order val="5"/>
          <c:tx>
            <c:strRef>
              <c:f>'Fig 5.2.9'!$Q$37</c:f>
              <c:strCache>
                <c:ptCount val="1"/>
                <c:pt idx="0">
                  <c:v>Conversion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5.2.9'!$S$37:$Z$37</c:f>
              <c:numCache>
                <c:formatCode>_-* #,##0_-;\-* #,##0_-;_-* "-"??_-;_-@_-</c:formatCode>
                <c:ptCount val="8"/>
                <c:pt idx="0">
                  <c:v>0.11895751986789826</c:v>
                </c:pt>
                <c:pt idx="1">
                  <c:v>0.11572375884034317</c:v>
                </c:pt>
                <c:pt idx="2">
                  <c:v>7.885900877422268E-2</c:v>
                </c:pt>
                <c:pt idx="3">
                  <c:v>4.2107375260257943E-2</c:v>
                </c:pt>
                <c:pt idx="4">
                  <c:v>7.742958629961072E-2</c:v>
                </c:pt>
                <c:pt idx="5">
                  <c:v>4.3141875946813285E-7</c:v>
                </c:pt>
                <c:pt idx="6">
                  <c:v>2.0486106160889814E-6</c:v>
                </c:pt>
                <c:pt idx="7">
                  <c:v>0.41362114172179038</c:v>
                </c:pt>
              </c:numCache>
            </c:numRef>
          </c:val>
        </c:ser>
        <c:ser>
          <c:idx val="6"/>
          <c:order val="6"/>
          <c:tx>
            <c:strRef>
              <c:f>'Fig 5.2.9'!$Q$38</c:f>
              <c:strCache>
                <c:ptCount val="1"/>
                <c:pt idx="0">
                  <c:v>Other</c:v>
                </c:pt>
              </c:strCache>
            </c:strRef>
          </c:tx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5.2.9'!$S$38:$Z$38</c:f>
              <c:numCache>
                <c:formatCode>_-* #,##0_-;\-* #,##0_-;_-* "-"??_-;_-@_-</c:formatCode>
                <c:ptCount val="8"/>
                <c:pt idx="0">
                  <c:v>1.1149964514843305E-8</c:v>
                </c:pt>
                <c:pt idx="1">
                  <c:v>0.16583591935277653</c:v>
                </c:pt>
                <c:pt idx="2">
                  <c:v>0.14423089033591102</c:v>
                </c:pt>
                <c:pt idx="3">
                  <c:v>0.26684908054223039</c:v>
                </c:pt>
                <c:pt idx="4">
                  <c:v>0.20607957187695225</c:v>
                </c:pt>
                <c:pt idx="5">
                  <c:v>0.6105382635392963</c:v>
                </c:pt>
                <c:pt idx="6">
                  <c:v>1.8863306322099036</c:v>
                </c:pt>
                <c:pt idx="7">
                  <c:v>2.1258777965389442</c:v>
                </c:pt>
              </c:numCache>
            </c:numRef>
          </c:val>
        </c:ser>
        <c:ser>
          <c:idx val="7"/>
          <c:order val="7"/>
          <c:tx>
            <c:strRef>
              <c:f>'Fig 5.2.9'!$Q$39</c:f>
              <c:strCache>
                <c:ptCount val="1"/>
                <c:pt idx="0">
                  <c:v>Exports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5.2.9'!$S$6:$Z$6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5.2.9'!$S$39:$Z$39</c:f>
              <c:numCache>
                <c:formatCode>_-* #,##0_-;\-* #,##0_-;_-* "-"??_-;_-@_-</c:formatCode>
                <c:ptCount val="8"/>
                <c:pt idx="0">
                  <c:v>2.0000000000404148</c:v>
                </c:pt>
                <c:pt idx="1">
                  <c:v>1.0000000000538967</c:v>
                </c:pt>
                <c:pt idx="2">
                  <c:v>6.0000000000671925</c:v>
                </c:pt>
                <c:pt idx="3">
                  <c:v>13.000000000080776</c:v>
                </c:pt>
                <c:pt idx="4">
                  <c:v>24.000000000094197</c:v>
                </c:pt>
                <c:pt idx="5">
                  <c:v>34.999999998746326</c:v>
                </c:pt>
                <c:pt idx="6">
                  <c:v>46.899999998754865</c:v>
                </c:pt>
                <c:pt idx="7">
                  <c:v>72.673383208012211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769088"/>
        <c:axId val="197770624"/>
      </c:areaChart>
      <c:catAx>
        <c:axId val="1977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770624"/>
        <c:crosses val="autoZero"/>
        <c:auto val="1"/>
        <c:lblAlgn val="ctr"/>
        <c:lblOffset val="100"/>
        <c:noMultiLvlLbl val="0"/>
      </c:catAx>
      <c:valAx>
        <c:axId val="197770624"/>
        <c:scaling>
          <c:orientation val="minMax"/>
          <c:max val="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7769088"/>
        <c:crosses val="autoZero"/>
        <c:crossBetween val="midCat"/>
      </c:valAx>
    </c:plotArea>
    <c:legend>
      <c:legendPos val="r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5.2.10'!$Q$7</c:f>
              <c:strCache>
                <c:ptCount val="1"/>
                <c:pt idx="0">
                  <c:v>Gas to power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5.2.10'!$S$7:$Z$7</c:f>
              <c:numCache>
                <c:formatCode>_-* #,##0_-;\-* #,##0_-;_-* "-"??_-;_-@_-</c:formatCode>
                <c:ptCount val="8"/>
                <c:pt idx="0">
                  <c:v>203.66723782537284</c:v>
                </c:pt>
                <c:pt idx="1">
                  <c:v>110.44009940784196</c:v>
                </c:pt>
                <c:pt idx="2">
                  <c:v>72.741857783314344</c:v>
                </c:pt>
                <c:pt idx="3">
                  <c:v>76.230647075050641</c:v>
                </c:pt>
                <c:pt idx="4">
                  <c:v>118.48309306697884</c:v>
                </c:pt>
                <c:pt idx="5">
                  <c:v>118.48309315793104</c:v>
                </c:pt>
                <c:pt idx="6">
                  <c:v>118.48309153148365</c:v>
                </c:pt>
                <c:pt idx="7">
                  <c:v>118.51434608954919</c:v>
                </c:pt>
              </c:numCache>
            </c:numRef>
          </c:val>
        </c:ser>
        <c:ser>
          <c:idx val="1"/>
          <c:order val="1"/>
          <c:tx>
            <c:strRef>
              <c:f>'Fig 5.2.10'!$Q$8</c:f>
              <c:strCache>
                <c:ptCount val="1"/>
                <c:pt idx="0">
                  <c:v>Gas to CHP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5.2.10'!$S$8:$Z$8</c:f>
              <c:numCache>
                <c:formatCode>_-* #,##0_-;\-* #,##0_-;_-* "-"??_-;_-@_-</c:formatCode>
                <c:ptCount val="8"/>
                <c:pt idx="0">
                  <c:v>49.331014999498692</c:v>
                </c:pt>
                <c:pt idx="1">
                  <c:v>51.288606784791078</c:v>
                </c:pt>
                <c:pt idx="2">
                  <c:v>50.043337339155713</c:v>
                </c:pt>
                <c:pt idx="3">
                  <c:v>37.769562409895883</c:v>
                </c:pt>
                <c:pt idx="4">
                  <c:v>28.291330035713177</c:v>
                </c:pt>
                <c:pt idx="5">
                  <c:v>124.2348863285299</c:v>
                </c:pt>
                <c:pt idx="6">
                  <c:v>186.89754298411154</c:v>
                </c:pt>
                <c:pt idx="7">
                  <c:v>180.12066952920711</c:v>
                </c:pt>
              </c:numCache>
            </c:numRef>
          </c:val>
        </c:ser>
        <c:ser>
          <c:idx val="2"/>
          <c:order val="2"/>
          <c:tx>
            <c:strRef>
              <c:f>'Fig 5.2.10'!$Q$9</c:f>
              <c:strCache>
                <c:ptCount val="1"/>
                <c:pt idx="0">
                  <c:v>Gas to domestic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5.2.10'!$S$9:$Z$9</c:f>
              <c:numCache>
                <c:formatCode>_-* #,##0_-;\-* #,##0_-;_-* "-"??_-;_-@_-</c:formatCode>
                <c:ptCount val="8"/>
                <c:pt idx="0">
                  <c:v>362.26218496056157</c:v>
                </c:pt>
                <c:pt idx="1">
                  <c:v>349.01616587849043</c:v>
                </c:pt>
                <c:pt idx="2">
                  <c:v>281.43370316359858</c:v>
                </c:pt>
                <c:pt idx="3">
                  <c:v>258.49730487766436</c:v>
                </c:pt>
                <c:pt idx="4">
                  <c:v>250.76516297500646</c:v>
                </c:pt>
                <c:pt idx="5">
                  <c:v>238.6904383642192</c:v>
                </c:pt>
                <c:pt idx="6">
                  <c:v>156.09865102526678</c:v>
                </c:pt>
                <c:pt idx="7">
                  <c:v>78.317366437776528</c:v>
                </c:pt>
              </c:numCache>
            </c:numRef>
          </c:val>
        </c:ser>
        <c:ser>
          <c:idx val="3"/>
          <c:order val="3"/>
          <c:tx>
            <c:strRef>
              <c:f>'Fig 5.2.10'!$Q$10</c:f>
              <c:strCache>
                <c:ptCount val="1"/>
                <c:pt idx="0">
                  <c:v>Gas to service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5.2.10'!$S$10:$Z$10</c:f>
              <c:numCache>
                <c:formatCode>_-* #,##0_-;\-* #,##0_-;_-* "-"??_-;_-@_-</c:formatCode>
                <c:ptCount val="8"/>
                <c:pt idx="0">
                  <c:v>89.6057758075614</c:v>
                </c:pt>
                <c:pt idx="1">
                  <c:v>80.552899576693974</c:v>
                </c:pt>
                <c:pt idx="2">
                  <c:v>84.440422141844223</c:v>
                </c:pt>
                <c:pt idx="3">
                  <c:v>67.658064550446625</c:v>
                </c:pt>
                <c:pt idx="4">
                  <c:v>51.008610925494935</c:v>
                </c:pt>
                <c:pt idx="5">
                  <c:v>45.536252983340397</c:v>
                </c:pt>
                <c:pt idx="6">
                  <c:v>44.231949505692832</c:v>
                </c:pt>
                <c:pt idx="7">
                  <c:v>41.503524171292298</c:v>
                </c:pt>
              </c:numCache>
            </c:numRef>
          </c:val>
        </c:ser>
        <c:ser>
          <c:idx val="4"/>
          <c:order val="4"/>
          <c:tx>
            <c:strRef>
              <c:f>'Fig 5.2.10'!$Q$11</c:f>
              <c:strCache>
                <c:ptCount val="1"/>
                <c:pt idx="0">
                  <c:v>Gas to industry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5.2.10'!$S$11:$Z$11</c:f>
              <c:numCache>
                <c:formatCode>_-* #,##0_-;\-* #,##0_-;_-* "-"??_-;_-@_-</c:formatCode>
                <c:ptCount val="8"/>
                <c:pt idx="0">
                  <c:v>134.98706431208373</c:v>
                </c:pt>
                <c:pt idx="1">
                  <c:v>137.04701873531076</c:v>
                </c:pt>
                <c:pt idx="2">
                  <c:v>162.49530948257825</c:v>
                </c:pt>
                <c:pt idx="3">
                  <c:v>150.8635509497918</c:v>
                </c:pt>
                <c:pt idx="4">
                  <c:v>156.31341978512611</c:v>
                </c:pt>
                <c:pt idx="5">
                  <c:v>138.804956052313</c:v>
                </c:pt>
                <c:pt idx="6">
                  <c:v>137.1647130291272</c:v>
                </c:pt>
                <c:pt idx="7">
                  <c:v>151.85831670104309</c:v>
                </c:pt>
              </c:numCache>
            </c:numRef>
          </c:val>
        </c:ser>
        <c:ser>
          <c:idx val="5"/>
          <c:order val="5"/>
          <c:tx>
            <c:strRef>
              <c:f>'Fig 5.2.10'!$Q$12</c:f>
              <c:strCache>
                <c:ptCount val="1"/>
                <c:pt idx="0">
                  <c:v>Gas to transport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5.2.10'!$S$12:$Z$12</c:f>
              <c:numCache>
                <c:formatCode>_-* #,##0_-;\-* #,##0_-;_-* "-"??_-;_-@_-</c:formatCode>
                <c:ptCount val="8"/>
                <c:pt idx="0">
                  <c:v>5.7969387363813961E-9</c:v>
                </c:pt>
                <c:pt idx="1">
                  <c:v>3.8809508164324038</c:v>
                </c:pt>
                <c:pt idx="2">
                  <c:v>11.880951223431644</c:v>
                </c:pt>
                <c:pt idx="3">
                  <c:v>26.69142703127417</c:v>
                </c:pt>
                <c:pt idx="4">
                  <c:v>41.798525435187941</c:v>
                </c:pt>
                <c:pt idx="5">
                  <c:v>43.79852161588633</c:v>
                </c:pt>
                <c:pt idx="6">
                  <c:v>81.899988229563931</c:v>
                </c:pt>
                <c:pt idx="7">
                  <c:v>83.787380371712217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853184"/>
        <c:axId val="197854720"/>
      </c:areaChart>
      <c:catAx>
        <c:axId val="19785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854720"/>
        <c:crosses val="autoZero"/>
        <c:auto val="1"/>
        <c:lblAlgn val="ctr"/>
        <c:lblOffset val="100"/>
        <c:noMultiLvlLbl val="0"/>
      </c:catAx>
      <c:valAx>
        <c:axId val="197854720"/>
        <c:scaling>
          <c:orientation val="minMax"/>
          <c:max val="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78531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5.2.10'!$Q$57</c:f>
              <c:strCache>
                <c:ptCount val="1"/>
                <c:pt idx="0">
                  <c:v>Gas to power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5.2.10'!$S$57:$Z$57</c:f>
              <c:numCache>
                <c:formatCode>_-* #,##0_-;\-* #,##0_-;_-* "-"??_-;_-@_-</c:formatCode>
                <c:ptCount val="8"/>
                <c:pt idx="0">
                  <c:v>199.23557762158634</c:v>
                </c:pt>
                <c:pt idx="1">
                  <c:v>209.59939475243226</c:v>
                </c:pt>
                <c:pt idx="2">
                  <c:v>225.95286757590898</c:v>
                </c:pt>
                <c:pt idx="3">
                  <c:v>211.23460107820458</c:v>
                </c:pt>
                <c:pt idx="4">
                  <c:v>228.15199646890289</c:v>
                </c:pt>
                <c:pt idx="5">
                  <c:v>228.15199725707123</c:v>
                </c:pt>
                <c:pt idx="6">
                  <c:v>233.04240369359579</c:v>
                </c:pt>
                <c:pt idx="7">
                  <c:v>234.776661900878</c:v>
                </c:pt>
              </c:numCache>
            </c:numRef>
          </c:val>
        </c:ser>
        <c:ser>
          <c:idx val="1"/>
          <c:order val="1"/>
          <c:tx>
            <c:strRef>
              <c:f>'Fig 5.2.10'!$Q$58</c:f>
              <c:strCache>
                <c:ptCount val="1"/>
                <c:pt idx="0">
                  <c:v>Gas to CHP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5.2.10'!$S$58:$Z$58</c:f>
              <c:numCache>
                <c:formatCode>_-* #,##0_-;\-* #,##0_-;_-* "-"??_-;_-@_-</c:formatCode>
                <c:ptCount val="8"/>
                <c:pt idx="0">
                  <c:v>50.051146427283271</c:v>
                </c:pt>
                <c:pt idx="1">
                  <c:v>52.717701253364268</c:v>
                </c:pt>
                <c:pt idx="2">
                  <c:v>54.279298953977289</c:v>
                </c:pt>
                <c:pt idx="3">
                  <c:v>55.685677394500047</c:v>
                </c:pt>
                <c:pt idx="4">
                  <c:v>53.431452429527383</c:v>
                </c:pt>
                <c:pt idx="5">
                  <c:v>51.404669566754123</c:v>
                </c:pt>
                <c:pt idx="6">
                  <c:v>53.266896386863053</c:v>
                </c:pt>
                <c:pt idx="7">
                  <c:v>54.578364066369403</c:v>
                </c:pt>
              </c:numCache>
            </c:numRef>
          </c:val>
        </c:ser>
        <c:ser>
          <c:idx val="2"/>
          <c:order val="2"/>
          <c:tx>
            <c:strRef>
              <c:f>'Fig 5.2.10'!$Q$59</c:f>
              <c:strCache>
                <c:ptCount val="1"/>
                <c:pt idx="0">
                  <c:v>Gas to domestic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5.2.10'!$S$59:$Z$59</c:f>
              <c:numCache>
                <c:formatCode>_-* #,##0_-;\-* #,##0_-;_-* "-"??_-;_-@_-</c:formatCode>
                <c:ptCount val="8"/>
                <c:pt idx="0">
                  <c:v>328.8886089971935</c:v>
                </c:pt>
                <c:pt idx="1">
                  <c:v>331.96347019820325</c:v>
                </c:pt>
                <c:pt idx="2">
                  <c:v>342.80558784989205</c:v>
                </c:pt>
                <c:pt idx="3">
                  <c:v>331.51005816389966</c:v>
                </c:pt>
                <c:pt idx="4">
                  <c:v>325.4825697364144</c:v>
                </c:pt>
                <c:pt idx="5">
                  <c:v>322.70608447744746</c:v>
                </c:pt>
                <c:pt idx="6">
                  <c:v>315.76136578254642</c:v>
                </c:pt>
                <c:pt idx="7">
                  <c:v>315.88021462479475</c:v>
                </c:pt>
              </c:numCache>
            </c:numRef>
          </c:val>
        </c:ser>
        <c:ser>
          <c:idx val="3"/>
          <c:order val="3"/>
          <c:tx>
            <c:strRef>
              <c:f>'Fig 5.2.10'!$Q$60</c:f>
              <c:strCache>
                <c:ptCount val="1"/>
                <c:pt idx="0">
                  <c:v>Gas to service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5.2.10'!$S$60:$Z$60</c:f>
              <c:numCache>
                <c:formatCode>_-* #,##0_-;\-* #,##0_-;_-* "-"??_-;_-@_-</c:formatCode>
                <c:ptCount val="8"/>
                <c:pt idx="0">
                  <c:v>95.580798236406494</c:v>
                </c:pt>
                <c:pt idx="1">
                  <c:v>88.013515666176048</c:v>
                </c:pt>
                <c:pt idx="2">
                  <c:v>85.534998445911739</c:v>
                </c:pt>
                <c:pt idx="3">
                  <c:v>96.800596405365127</c:v>
                </c:pt>
                <c:pt idx="4">
                  <c:v>98.318631720049837</c:v>
                </c:pt>
                <c:pt idx="5">
                  <c:v>104.20316435247018</c:v>
                </c:pt>
                <c:pt idx="6">
                  <c:v>106.08396036336508</c:v>
                </c:pt>
                <c:pt idx="7">
                  <c:v>107.9546186563956</c:v>
                </c:pt>
              </c:numCache>
            </c:numRef>
          </c:val>
        </c:ser>
        <c:ser>
          <c:idx val="4"/>
          <c:order val="4"/>
          <c:tx>
            <c:strRef>
              <c:f>'Fig 5.2.10'!$Q$61</c:f>
              <c:strCache>
                <c:ptCount val="1"/>
                <c:pt idx="0">
                  <c:v>Gas to industry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5.2.10'!$S$61:$Z$61</c:f>
              <c:numCache>
                <c:formatCode>_-* #,##0_-;\-* #,##0_-;_-* "-"??_-;_-@_-</c:formatCode>
                <c:ptCount val="8"/>
                <c:pt idx="0">
                  <c:v>135.36469604177591</c:v>
                </c:pt>
                <c:pt idx="1">
                  <c:v>88.897143931068726</c:v>
                </c:pt>
                <c:pt idx="2">
                  <c:v>36.230923583062449</c:v>
                </c:pt>
                <c:pt idx="3">
                  <c:v>36.476968673293591</c:v>
                </c:pt>
                <c:pt idx="4">
                  <c:v>36.926242232394948</c:v>
                </c:pt>
                <c:pt idx="5">
                  <c:v>59.480559030126955</c:v>
                </c:pt>
                <c:pt idx="6">
                  <c:v>122.46997571594822</c:v>
                </c:pt>
                <c:pt idx="7">
                  <c:v>134.73057159673888</c:v>
                </c:pt>
              </c:numCache>
            </c:numRef>
          </c:val>
        </c:ser>
        <c:ser>
          <c:idx val="5"/>
          <c:order val="5"/>
          <c:tx>
            <c:strRef>
              <c:f>'Fig 5.2.10'!$Q$62</c:f>
              <c:strCache>
                <c:ptCount val="1"/>
                <c:pt idx="0">
                  <c:v>Gas to transport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5.2.10'!$S$62:$Z$62</c:f>
              <c:numCache>
                <c:formatCode>_-* #,##0_-;\-* #,##0_-;_-* "-"??_-;_-@_-</c:formatCode>
                <c:ptCount val="8"/>
                <c:pt idx="0">
                  <c:v>1.431555508404501E-6</c:v>
                </c:pt>
                <c:pt idx="1">
                  <c:v>3.7891860842920777</c:v>
                </c:pt>
                <c:pt idx="2">
                  <c:v>3.0313480046776564</c:v>
                </c:pt>
                <c:pt idx="3">
                  <c:v>11.689432264368751</c:v>
                </c:pt>
                <c:pt idx="4">
                  <c:v>13.787602522655211</c:v>
                </c:pt>
                <c:pt idx="5">
                  <c:v>16.421304400505907</c:v>
                </c:pt>
                <c:pt idx="6">
                  <c:v>73.838911541534003</c:v>
                </c:pt>
                <c:pt idx="7">
                  <c:v>103.04286235319147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916160"/>
        <c:axId val="197917696"/>
      </c:areaChart>
      <c:catAx>
        <c:axId val="19791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917696"/>
        <c:crosses val="autoZero"/>
        <c:auto val="1"/>
        <c:lblAlgn val="ctr"/>
        <c:lblOffset val="100"/>
        <c:noMultiLvlLbl val="0"/>
      </c:catAx>
      <c:valAx>
        <c:axId val="197917696"/>
        <c:scaling>
          <c:orientation val="minMax"/>
          <c:max val="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79161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5.2.10'!$Q$32</c:f>
              <c:strCache>
                <c:ptCount val="1"/>
                <c:pt idx="0">
                  <c:v>Gas to power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5.2.10'!$S$32:$Z$32</c:f>
              <c:numCache>
                <c:formatCode>_-* #,##0_-;\-* #,##0_-;_-* "-"??_-;_-@_-</c:formatCode>
                <c:ptCount val="8"/>
                <c:pt idx="0">
                  <c:v>190.06364938676211</c:v>
                </c:pt>
                <c:pt idx="1">
                  <c:v>170.51015810355011</c:v>
                </c:pt>
                <c:pt idx="2">
                  <c:v>147.77334168479749</c:v>
                </c:pt>
                <c:pt idx="3">
                  <c:v>121.53948155291708</c:v>
                </c:pt>
                <c:pt idx="4">
                  <c:v>74.702215799145904</c:v>
                </c:pt>
                <c:pt idx="5">
                  <c:v>66.112265437918978</c:v>
                </c:pt>
                <c:pt idx="6">
                  <c:v>66.11226532961291</c:v>
                </c:pt>
                <c:pt idx="7">
                  <c:v>66.112265272899876</c:v>
                </c:pt>
              </c:numCache>
            </c:numRef>
          </c:val>
        </c:ser>
        <c:ser>
          <c:idx val="1"/>
          <c:order val="1"/>
          <c:tx>
            <c:strRef>
              <c:f>'Fig 5.2.10'!$Q$33</c:f>
              <c:strCache>
                <c:ptCount val="1"/>
                <c:pt idx="0">
                  <c:v>Gas to CHP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5.2.10'!$S$33:$Z$33</c:f>
              <c:numCache>
                <c:formatCode>_-* #,##0_-;\-* #,##0_-;_-* "-"??_-;_-@_-</c:formatCode>
                <c:ptCount val="8"/>
                <c:pt idx="0">
                  <c:v>49.605666937562496</c:v>
                </c:pt>
                <c:pt idx="1">
                  <c:v>51.959777495732091</c:v>
                </c:pt>
                <c:pt idx="2">
                  <c:v>49.779064862843612</c:v>
                </c:pt>
                <c:pt idx="3">
                  <c:v>28.449857418073556</c:v>
                </c:pt>
                <c:pt idx="4">
                  <c:v>28.283407286733507</c:v>
                </c:pt>
                <c:pt idx="5">
                  <c:v>28.288213798674434</c:v>
                </c:pt>
                <c:pt idx="6">
                  <c:v>17.126258052308668</c:v>
                </c:pt>
                <c:pt idx="7">
                  <c:v>22.697771586398737</c:v>
                </c:pt>
              </c:numCache>
            </c:numRef>
          </c:val>
        </c:ser>
        <c:ser>
          <c:idx val="2"/>
          <c:order val="2"/>
          <c:tx>
            <c:strRef>
              <c:f>'Fig 5.2.10'!$Q$34</c:f>
              <c:strCache>
                <c:ptCount val="1"/>
                <c:pt idx="0">
                  <c:v>Gas to domestic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5.2.10'!$S$34:$Z$34</c:f>
              <c:numCache>
                <c:formatCode>_-* #,##0_-;\-* #,##0_-;_-* "-"??_-;_-@_-</c:formatCode>
                <c:ptCount val="8"/>
                <c:pt idx="0">
                  <c:v>338.44747537627961</c:v>
                </c:pt>
                <c:pt idx="1">
                  <c:v>331.52503038408395</c:v>
                </c:pt>
                <c:pt idx="2">
                  <c:v>330.14511896792754</c:v>
                </c:pt>
                <c:pt idx="3">
                  <c:v>311.59451952819609</c:v>
                </c:pt>
                <c:pt idx="4">
                  <c:v>309.86482641997782</c:v>
                </c:pt>
                <c:pt idx="5">
                  <c:v>300.36466873876037</c:v>
                </c:pt>
                <c:pt idx="6">
                  <c:v>265.38151313527914</c:v>
                </c:pt>
                <c:pt idx="7">
                  <c:v>244.06268724545379</c:v>
                </c:pt>
              </c:numCache>
            </c:numRef>
          </c:val>
        </c:ser>
        <c:ser>
          <c:idx val="3"/>
          <c:order val="3"/>
          <c:tx>
            <c:strRef>
              <c:f>'Fig 5.2.10'!$Q$35</c:f>
              <c:strCache>
                <c:ptCount val="1"/>
                <c:pt idx="0">
                  <c:v>Gas to service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5.2.10'!$S$35:$Z$35</c:f>
              <c:numCache>
                <c:formatCode>_-* #,##0_-;\-* #,##0_-;_-* "-"??_-;_-@_-</c:formatCode>
                <c:ptCount val="8"/>
                <c:pt idx="0">
                  <c:v>96.369021971598301</c:v>
                </c:pt>
                <c:pt idx="1">
                  <c:v>85.422464747731624</c:v>
                </c:pt>
                <c:pt idx="2">
                  <c:v>86.161358099453111</c:v>
                </c:pt>
                <c:pt idx="3">
                  <c:v>84.009783868740499</c:v>
                </c:pt>
                <c:pt idx="4">
                  <c:v>80.401148723743262</c:v>
                </c:pt>
                <c:pt idx="5">
                  <c:v>77.128688737141815</c:v>
                </c:pt>
                <c:pt idx="6">
                  <c:v>72.7080921332728</c:v>
                </c:pt>
                <c:pt idx="7">
                  <c:v>63.288466845534806</c:v>
                </c:pt>
              </c:numCache>
            </c:numRef>
          </c:val>
        </c:ser>
        <c:ser>
          <c:idx val="4"/>
          <c:order val="4"/>
          <c:tx>
            <c:strRef>
              <c:f>'Fig 5.2.10'!$Q$36</c:f>
              <c:strCache>
                <c:ptCount val="1"/>
                <c:pt idx="0">
                  <c:v>Gas to industry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5.2.10'!$S$36:$Z$36</c:f>
              <c:numCache>
                <c:formatCode>_-* #,##0_-;\-* #,##0_-;_-* "-"??_-;_-@_-</c:formatCode>
                <c:ptCount val="8"/>
                <c:pt idx="0">
                  <c:v>134.61966490180376</c:v>
                </c:pt>
                <c:pt idx="1">
                  <c:v>90.486471706617564</c:v>
                </c:pt>
                <c:pt idx="2">
                  <c:v>39.790166037127555</c:v>
                </c:pt>
                <c:pt idx="3">
                  <c:v>37.356817909222933</c:v>
                </c:pt>
                <c:pt idx="4">
                  <c:v>76.109950395290937</c:v>
                </c:pt>
                <c:pt idx="5">
                  <c:v>82.256091980574183</c:v>
                </c:pt>
                <c:pt idx="6">
                  <c:v>143.1738044463753</c:v>
                </c:pt>
                <c:pt idx="7">
                  <c:v>156.31692944049581</c:v>
                </c:pt>
              </c:numCache>
            </c:numRef>
          </c:val>
        </c:ser>
        <c:ser>
          <c:idx val="5"/>
          <c:order val="5"/>
          <c:tx>
            <c:strRef>
              <c:f>'Fig 5.2.10'!$Q$37</c:f>
              <c:strCache>
                <c:ptCount val="1"/>
                <c:pt idx="0">
                  <c:v>Gas to transport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5.2.10'!$S$37:$Z$37</c:f>
              <c:numCache>
                <c:formatCode>_-* #,##0_-;\-* #,##0_-;_-* "-"??_-;_-@_-</c:formatCode>
                <c:ptCount val="8"/>
                <c:pt idx="0">
                  <c:v>8.3389286179891373E-8</c:v>
                </c:pt>
                <c:pt idx="1">
                  <c:v>7.5379944392160931</c:v>
                </c:pt>
                <c:pt idx="2">
                  <c:v>6.5559464700336667</c:v>
                </c:pt>
                <c:pt idx="3">
                  <c:v>12.129498944384244</c:v>
                </c:pt>
                <c:pt idx="4">
                  <c:v>9.3672467206311971</c:v>
                </c:pt>
                <c:pt idx="5">
                  <c:v>27.751730934716832</c:v>
                </c:pt>
                <c:pt idx="6">
                  <c:v>85.742292389440621</c:v>
                </c:pt>
                <c:pt idx="7">
                  <c:v>96.630798809354701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508096"/>
        <c:axId val="197513984"/>
      </c:areaChart>
      <c:catAx>
        <c:axId val="19750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513984"/>
        <c:crosses val="autoZero"/>
        <c:auto val="1"/>
        <c:lblAlgn val="ctr"/>
        <c:lblOffset val="100"/>
        <c:noMultiLvlLbl val="0"/>
      </c:catAx>
      <c:valAx>
        <c:axId val="197513984"/>
        <c:scaling>
          <c:orientation val="minMax"/>
          <c:max val="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75080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5.2.10'!$Q$82</c:f>
              <c:strCache>
                <c:ptCount val="1"/>
                <c:pt idx="0">
                  <c:v>Gas to power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5.2.10'!$S$82:$Z$82</c:f>
              <c:numCache>
                <c:formatCode>_-* #,##0_-;\-* #,##0_-;_-* "-"??_-;_-@_-</c:formatCode>
                <c:ptCount val="8"/>
                <c:pt idx="0">
                  <c:v>151.70943997619753</c:v>
                </c:pt>
                <c:pt idx="1">
                  <c:v>137.83040965066971</c:v>
                </c:pt>
                <c:pt idx="2">
                  <c:v>120.26252507617775</c:v>
                </c:pt>
                <c:pt idx="3">
                  <c:v>87.826882806169763</c:v>
                </c:pt>
                <c:pt idx="4">
                  <c:v>92.577082427825559</c:v>
                </c:pt>
                <c:pt idx="5">
                  <c:v>87.532332872889413</c:v>
                </c:pt>
                <c:pt idx="6">
                  <c:v>89.322792610419057</c:v>
                </c:pt>
                <c:pt idx="7">
                  <c:v>89.322793230005431</c:v>
                </c:pt>
              </c:numCache>
            </c:numRef>
          </c:val>
        </c:ser>
        <c:ser>
          <c:idx val="1"/>
          <c:order val="1"/>
          <c:tx>
            <c:strRef>
              <c:f>'Fig 5.2.10'!$Q$83</c:f>
              <c:strCache>
                <c:ptCount val="1"/>
                <c:pt idx="0">
                  <c:v>Gas to CHP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5.2.10'!$S$83:$Z$83</c:f>
              <c:numCache>
                <c:formatCode>_-* #,##0_-;\-* #,##0_-;_-* "-"??_-;_-@_-</c:formatCode>
                <c:ptCount val="8"/>
                <c:pt idx="0">
                  <c:v>49.513586913512029</c:v>
                </c:pt>
                <c:pt idx="1">
                  <c:v>52.826071518679235</c:v>
                </c:pt>
                <c:pt idx="2">
                  <c:v>56.405034020884671</c:v>
                </c:pt>
                <c:pt idx="3">
                  <c:v>56.79802356996678</c:v>
                </c:pt>
                <c:pt idx="4">
                  <c:v>45.118075752120845</c:v>
                </c:pt>
                <c:pt idx="5">
                  <c:v>47.381301310506394</c:v>
                </c:pt>
                <c:pt idx="6">
                  <c:v>52.652338148621702</c:v>
                </c:pt>
                <c:pt idx="7">
                  <c:v>53.059403807917128</c:v>
                </c:pt>
              </c:numCache>
            </c:numRef>
          </c:val>
        </c:ser>
        <c:ser>
          <c:idx val="2"/>
          <c:order val="2"/>
          <c:tx>
            <c:strRef>
              <c:f>'Fig 5.2.10'!$Q$84</c:f>
              <c:strCache>
                <c:ptCount val="1"/>
                <c:pt idx="0">
                  <c:v>Gas to domestic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5.2.10'!$S$84:$Z$84</c:f>
              <c:numCache>
                <c:formatCode>_-* #,##0_-;\-* #,##0_-;_-* "-"??_-;_-@_-</c:formatCode>
                <c:ptCount val="8"/>
                <c:pt idx="0">
                  <c:v>376.27028535958704</c:v>
                </c:pt>
                <c:pt idx="1">
                  <c:v>346.33420476416217</c:v>
                </c:pt>
                <c:pt idx="2">
                  <c:v>357.50149690263771</c:v>
                </c:pt>
                <c:pt idx="3">
                  <c:v>338.78077473698568</c:v>
                </c:pt>
                <c:pt idx="4">
                  <c:v>332.75987098642543</c:v>
                </c:pt>
                <c:pt idx="5">
                  <c:v>330.71761793647352</c:v>
                </c:pt>
                <c:pt idx="6">
                  <c:v>335.70096802529395</c:v>
                </c:pt>
                <c:pt idx="7">
                  <c:v>338.82318211953668</c:v>
                </c:pt>
              </c:numCache>
            </c:numRef>
          </c:val>
        </c:ser>
        <c:ser>
          <c:idx val="3"/>
          <c:order val="3"/>
          <c:tx>
            <c:strRef>
              <c:f>'Fig 5.2.10'!$Q$85</c:f>
              <c:strCache>
                <c:ptCount val="1"/>
                <c:pt idx="0">
                  <c:v>Gas to service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5.2.10'!$S$85:$Z$85</c:f>
              <c:numCache>
                <c:formatCode>_-* #,##0_-;\-* #,##0_-;_-* "-"??_-;_-@_-</c:formatCode>
                <c:ptCount val="8"/>
                <c:pt idx="0">
                  <c:v>96.359499394711278</c:v>
                </c:pt>
                <c:pt idx="1">
                  <c:v>97.282962962387145</c:v>
                </c:pt>
                <c:pt idx="2">
                  <c:v>90.497184640598789</c:v>
                </c:pt>
                <c:pt idx="3">
                  <c:v>85.984114452309925</c:v>
                </c:pt>
                <c:pt idx="4">
                  <c:v>78.957083473724637</c:v>
                </c:pt>
                <c:pt idx="5">
                  <c:v>75.638567093868645</c:v>
                </c:pt>
                <c:pt idx="6">
                  <c:v>70.314380741196558</c:v>
                </c:pt>
                <c:pt idx="7">
                  <c:v>70.418319039777742</c:v>
                </c:pt>
              </c:numCache>
            </c:numRef>
          </c:val>
        </c:ser>
        <c:ser>
          <c:idx val="4"/>
          <c:order val="4"/>
          <c:tx>
            <c:strRef>
              <c:f>'Fig 5.2.10'!$Q$86</c:f>
              <c:strCache>
                <c:ptCount val="1"/>
                <c:pt idx="0">
                  <c:v>Gas to industry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5.2.10'!$S$86:$Z$86</c:f>
              <c:numCache>
                <c:formatCode>_-* #,##0_-;\-* #,##0_-;_-* "-"??_-;_-@_-</c:formatCode>
                <c:ptCount val="8"/>
                <c:pt idx="0">
                  <c:v>135.27546187624907</c:v>
                </c:pt>
                <c:pt idx="1">
                  <c:v>101.85110135260095</c:v>
                </c:pt>
                <c:pt idx="2">
                  <c:v>48.176909646805747</c:v>
                </c:pt>
                <c:pt idx="3">
                  <c:v>42.769939250477762</c:v>
                </c:pt>
                <c:pt idx="4">
                  <c:v>46.369560494669194</c:v>
                </c:pt>
                <c:pt idx="5">
                  <c:v>41.226978720331921</c:v>
                </c:pt>
                <c:pt idx="6">
                  <c:v>109.26894516446526</c:v>
                </c:pt>
                <c:pt idx="7">
                  <c:v>130.97820483502645</c:v>
                </c:pt>
              </c:numCache>
            </c:numRef>
          </c:val>
        </c:ser>
        <c:ser>
          <c:idx val="5"/>
          <c:order val="5"/>
          <c:tx>
            <c:strRef>
              <c:f>'Fig 5.2.10'!$Q$87</c:f>
              <c:strCache>
                <c:ptCount val="1"/>
                <c:pt idx="0">
                  <c:v>Gas to transport</c:v>
                </c:pt>
              </c:strCache>
            </c:strRef>
          </c:tx>
          <c:cat>
            <c:numRef>
              <c:f>'Fig 5.2.10'!$S$6:$Z$6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5.2.10'!$S$87:$Z$87</c:f>
              <c:numCache>
                <c:formatCode>_-* #,##0_-;\-* #,##0_-;_-* "-"??_-;_-@_-</c:formatCode>
                <c:ptCount val="8"/>
                <c:pt idx="0">
                  <c:v>4.659152898891978E-9</c:v>
                </c:pt>
                <c:pt idx="1">
                  <c:v>9.2232589917407708</c:v>
                </c:pt>
                <c:pt idx="2">
                  <c:v>22.441529188342336</c:v>
                </c:pt>
                <c:pt idx="3">
                  <c:v>32.320626221176695</c:v>
                </c:pt>
                <c:pt idx="4">
                  <c:v>41.431794299422513</c:v>
                </c:pt>
                <c:pt idx="5">
                  <c:v>43.839424952681071</c:v>
                </c:pt>
                <c:pt idx="6">
                  <c:v>82.474523123803181</c:v>
                </c:pt>
                <c:pt idx="7">
                  <c:v>103.04286363894629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530752"/>
        <c:axId val="197532288"/>
      </c:areaChart>
      <c:catAx>
        <c:axId val="19753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532288"/>
        <c:crosses val="autoZero"/>
        <c:auto val="1"/>
        <c:lblAlgn val="ctr"/>
        <c:lblOffset val="100"/>
        <c:noMultiLvlLbl val="0"/>
      </c:catAx>
      <c:valAx>
        <c:axId val="197532288"/>
        <c:scaling>
          <c:orientation val="minMax"/>
          <c:max val="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75307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42947767795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5.3.1'!$Q$7</c:f>
              <c:strCache>
                <c:ptCount val="1"/>
                <c:pt idx="0">
                  <c:v>ASHP</c:v>
                </c:pt>
              </c:strCache>
            </c:strRef>
          </c:tx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5.3.1'!$S$7:$Z$7</c:f>
              <c:numCache>
                <c:formatCode>_-* #,##0_-;\-* #,##0_-;_-* "-"??_-;_-@_-</c:formatCode>
                <c:ptCount val="8"/>
                <c:pt idx="0">
                  <c:v>0.76693375769479677</c:v>
                </c:pt>
                <c:pt idx="1">
                  <c:v>5.8087551479337165</c:v>
                </c:pt>
                <c:pt idx="2">
                  <c:v>26.201939379305777</c:v>
                </c:pt>
                <c:pt idx="3">
                  <c:v>43.516436281865026</c:v>
                </c:pt>
                <c:pt idx="4">
                  <c:v>47.246143314625215</c:v>
                </c:pt>
                <c:pt idx="5">
                  <c:v>41.253814966262325</c:v>
                </c:pt>
                <c:pt idx="6">
                  <c:v>96.057758340411823</c:v>
                </c:pt>
                <c:pt idx="7">
                  <c:v>147.38464340718008</c:v>
                </c:pt>
              </c:numCache>
            </c:numRef>
          </c:val>
        </c:ser>
        <c:ser>
          <c:idx val="1"/>
          <c:order val="1"/>
          <c:tx>
            <c:strRef>
              <c:f>'Fig 5.3.1'!$Q$8</c:f>
              <c:strCache>
                <c:ptCount val="1"/>
                <c:pt idx="0">
                  <c:v>GSHP</c:v>
                </c:pt>
              </c:strCache>
            </c:strRef>
          </c:tx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5.3.1'!$S$8:$Z$8</c:f>
              <c:numCache>
                <c:formatCode>_-* #,##0_-;\-* #,##0_-;_-* "-"??_-;_-@_-</c:formatCode>
                <c:ptCount val="8"/>
                <c:pt idx="0">
                  <c:v>5.2029773938691199E-9</c:v>
                </c:pt>
                <c:pt idx="1">
                  <c:v>4.1610042875886356E-2</c:v>
                </c:pt>
                <c:pt idx="2">
                  <c:v>4.1614168742330815E-2</c:v>
                </c:pt>
                <c:pt idx="3">
                  <c:v>1.1076549247983982E-2</c:v>
                </c:pt>
                <c:pt idx="4">
                  <c:v>1.2881090631592402</c:v>
                </c:pt>
                <c:pt idx="5">
                  <c:v>21.999072527298932</c:v>
                </c:pt>
                <c:pt idx="6">
                  <c:v>20.739637109354568</c:v>
                </c:pt>
                <c:pt idx="7">
                  <c:v>18.334262975936877</c:v>
                </c:pt>
              </c:numCache>
            </c:numRef>
          </c:val>
        </c:ser>
        <c:ser>
          <c:idx val="2"/>
          <c:order val="2"/>
          <c:tx>
            <c:strRef>
              <c:f>'Fig 5.3.1'!$Q$9</c:f>
              <c:strCache>
                <c:ptCount val="1"/>
                <c:pt idx="0">
                  <c:v>Electric</c:v>
                </c:pt>
              </c:strCache>
            </c:strRef>
          </c:tx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5.3.1'!$S$9:$Z$9</c:f>
              <c:numCache>
                <c:formatCode>_-* #,##0_-;\-* #,##0_-;_-* "-"??_-;_-@_-</c:formatCode>
                <c:ptCount val="8"/>
                <c:pt idx="1">
                  <c:v>7.437826142721442</c:v>
                </c:pt>
                <c:pt idx="2">
                  <c:v>28.207152377305931</c:v>
                </c:pt>
                <c:pt idx="3">
                  <c:v>19.926319435544563</c:v>
                </c:pt>
                <c:pt idx="4">
                  <c:v>19.926319428847748</c:v>
                </c:pt>
                <c:pt idx="5">
                  <c:v>1.0862301148177573</c:v>
                </c:pt>
                <c:pt idx="6">
                  <c:v>1.0862301129494769</c:v>
                </c:pt>
                <c:pt idx="7">
                  <c:v>1.0862301100584797</c:v>
                </c:pt>
              </c:numCache>
            </c:numRef>
          </c:val>
        </c:ser>
        <c:ser>
          <c:idx val="3"/>
          <c:order val="3"/>
          <c:tx>
            <c:strRef>
              <c:f>'Fig 5.3.1'!$Q$10</c:f>
              <c:strCache>
                <c:ptCount val="1"/>
                <c:pt idx="0">
                  <c:v>Electric cooking</c:v>
                </c:pt>
              </c:strCache>
            </c:strRef>
          </c:tx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5.3.1'!$S$10:$Z$10</c:f>
              <c:numCache>
                <c:formatCode>_-* #,##0_-;\-* #,##0_-;_-* "-"??_-;_-@_-</c:formatCode>
                <c:ptCount val="8"/>
                <c:pt idx="0">
                  <c:v>9.7753538780542613</c:v>
                </c:pt>
                <c:pt idx="1">
                  <c:v>6.0087993841950711</c:v>
                </c:pt>
                <c:pt idx="2">
                  <c:v>5.1559789301251424</c:v>
                </c:pt>
                <c:pt idx="3">
                  <c:v>5.1812425812617349</c:v>
                </c:pt>
                <c:pt idx="4">
                  <c:v>5.2163572260303006</c:v>
                </c:pt>
                <c:pt idx="5">
                  <c:v>5.2514717701891138</c:v>
                </c:pt>
                <c:pt idx="6">
                  <c:v>5.2917350326776891</c:v>
                </c:pt>
                <c:pt idx="7">
                  <c:v>5.3319982605859897</c:v>
                </c:pt>
              </c:numCache>
            </c:numRef>
          </c:val>
        </c:ser>
        <c:ser>
          <c:idx val="4"/>
          <c:order val="4"/>
          <c:tx>
            <c:strRef>
              <c:f>'Fig 5.3.1'!$Q$11</c:f>
              <c:strCache>
                <c:ptCount val="1"/>
                <c:pt idx="0">
                  <c:v>Hybrid ASHP</c:v>
                </c:pt>
              </c:strCache>
            </c:strRef>
          </c:tx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5.3.1'!$S$11:$Z$11</c:f>
              <c:numCache>
                <c:formatCode>_-* #,##0_-;\-* #,##0_-;_-* "-"??_-;_-@_-</c:formatCode>
                <c:ptCount val="8"/>
                <c:pt idx="0">
                  <c:v>5.252050174240417E-2</c:v>
                </c:pt>
                <c:pt idx="1">
                  <c:v>2.1165134513991801E-4</c:v>
                </c:pt>
                <c:pt idx="2">
                  <c:v>3.7407127145173517E-2</c:v>
                </c:pt>
                <c:pt idx="3">
                  <c:v>0.10762991088573157</c:v>
                </c:pt>
                <c:pt idx="4">
                  <c:v>6.4159603612840543</c:v>
                </c:pt>
                <c:pt idx="5">
                  <c:v>20.178583550233846</c:v>
                </c:pt>
                <c:pt idx="6">
                  <c:v>21.725739982139835</c:v>
                </c:pt>
                <c:pt idx="7">
                  <c:v>29.470593676589186</c:v>
                </c:pt>
              </c:numCache>
            </c:numRef>
          </c:val>
        </c:ser>
        <c:ser>
          <c:idx val="5"/>
          <c:order val="5"/>
          <c:tx>
            <c:strRef>
              <c:f>'Fig 5.3.1'!$Q$12</c:f>
              <c:strCache>
                <c:ptCount val="1"/>
                <c:pt idx="0">
                  <c:v>Gas boiler</c:v>
                </c:pt>
              </c:strCache>
            </c:strRef>
          </c:tx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5.3.1'!$S$12:$Z$12</c:f>
              <c:numCache>
                <c:formatCode>_-* #,##0_-;\-* #,##0_-;_-* "-"??_-;_-@_-</c:formatCode>
                <c:ptCount val="8"/>
                <c:pt idx="0">
                  <c:v>269.74982495405737</c:v>
                </c:pt>
                <c:pt idx="1">
                  <c:v>269.23110815556521</c:v>
                </c:pt>
                <c:pt idx="2">
                  <c:v>224.90255256847001</c:v>
                </c:pt>
                <c:pt idx="3">
                  <c:v>210.3906888283791</c:v>
                </c:pt>
                <c:pt idx="4">
                  <c:v>200.35162545220666</c:v>
                </c:pt>
                <c:pt idx="5">
                  <c:v>181.39446698208778</c:v>
                </c:pt>
                <c:pt idx="6">
                  <c:v>111.97252420449891</c:v>
                </c:pt>
                <c:pt idx="7">
                  <c:v>42.111875937043891</c:v>
                </c:pt>
              </c:numCache>
            </c:numRef>
          </c:val>
        </c:ser>
        <c:ser>
          <c:idx val="6"/>
          <c:order val="6"/>
          <c:tx>
            <c:strRef>
              <c:f>'Fig 5.3.1'!$Q$13</c:f>
              <c:strCache>
                <c:ptCount val="1"/>
                <c:pt idx="0">
                  <c:v>GASHP</c:v>
                </c:pt>
              </c:strCache>
            </c:strRef>
          </c:tx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5.3.1'!$S$13:$Z$13</c:f>
              <c:numCache>
                <c:formatCode>_-* #,##0_-;\-* #,##0_-;_-*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7"/>
          <c:order val="7"/>
          <c:tx>
            <c:strRef>
              <c:f>'Fig 5.3.1'!$Q$14</c:f>
              <c:strCache>
                <c:ptCount val="1"/>
                <c:pt idx="0">
                  <c:v>Gas 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5.3.1'!$S$14:$Z$14</c:f>
              <c:numCache>
                <c:formatCode>_-* #,##0_-;\-* #,##0_-;_-* "-"??_-;_-@_-</c:formatCode>
                <c:ptCount val="8"/>
                <c:pt idx="0">
                  <c:v>5.1676508940400003</c:v>
                </c:pt>
                <c:pt idx="1">
                  <c:v>3.4791186508638847</c:v>
                </c:pt>
                <c:pt idx="2">
                  <c:v>3.4791186573968216</c:v>
                </c:pt>
                <c:pt idx="3">
                  <c:v>3.4791186538601893</c:v>
                </c:pt>
                <c:pt idx="4">
                  <c:v>3.4791186536833285</c:v>
                </c:pt>
                <c:pt idx="5">
                  <c:v>3.4791186524090261</c:v>
                </c:pt>
                <c:pt idx="6">
                  <c:v>3.4791186536758487</c:v>
                </c:pt>
                <c:pt idx="7">
                  <c:v>3.4791186540710148</c:v>
                </c:pt>
              </c:numCache>
            </c:numRef>
          </c:val>
        </c:ser>
        <c:ser>
          <c:idx val="8"/>
          <c:order val="8"/>
          <c:tx>
            <c:strRef>
              <c:f>'Fig 5.3.1'!$Q$15</c:f>
              <c:strCache>
                <c:ptCount val="1"/>
                <c:pt idx="0">
                  <c:v>Solar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5.3.1'!$S$15:$Z$15</c:f>
              <c:numCache>
                <c:formatCode>_-* #,##0_-;\-* #,##0_-;_-* "-"??_-;_-@_-</c:formatCode>
                <c:ptCount val="8"/>
                <c:pt idx="0">
                  <c:v>9.6771233519942462E-2</c:v>
                </c:pt>
                <c:pt idx="1">
                  <c:v>7.2578618180779986E-2</c:v>
                </c:pt>
                <c:pt idx="2">
                  <c:v>4.8385271910179994E-2</c:v>
                </c:pt>
                <c:pt idx="3">
                  <c:v>2.4192635955089997E-2</c:v>
                </c:pt>
              </c:numCache>
            </c:numRef>
          </c:val>
        </c:ser>
        <c:ser>
          <c:idx val="9"/>
          <c:order val="9"/>
          <c:tx>
            <c:strRef>
              <c:f>'Fig 5.3.1'!$Q$16</c:f>
              <c:strCache>
                <c:ptCount val="1"/>
                <c:pt idx="0">
                  <c:v>Conventional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5.3.1'!$S$16:$Z$16</c:f>
              <c:numCache>
                <c:formatCode>_-* #,##0_-;\-* #,##0_-;_-* "-"??_-;_-@_-</c:formatCode>
                <c:ptCount val="8"/>
                <c:pt idx="0">
                  <c:v>26.396418172281997</c:v>
                </c:pt>
                <c:pt idx="1">
                  <c:v>7.2846276250615007</c:v>
                </c:pt>
                <c:pt idx="2">
                  <c:v>4.6059893315015049E-7</c:v>
                </c:pt>
                <c:pt idx="3">
                  <c:v>3.8202410690618448E-7</c:v>
                </c:pt>
                <c:pt idx="4">
                  <c:v>2.7847465757313885E-7</c:v>
                </c:pt>
                <c:pt idx="5">
                  <c:v>8.7957284899220845E-7</c:v>
                </c:pt>
                <c:pt idx="6">
                  <c:v>4.3094944487714272E-7</c:v>
                </c:pt>
                <c:pt idx="7">
                  <c:v>4.7959430938664982E-7</c:v>
                </c:pt>
              </c:numCache>
            </c:numRef>
          </c:val>
        </c:ser>
        <c:ser>
          <c:idx val="10"/>
          <c:order val="10"/>
          <c:tx>
            <c:strRef>
              <c:f>'Fig 5.3.1'!$Q$17</c:f>
              <c:strCache>
                <c:ptCount val="1"/>
                <c:pt idx="0">
                  <c:v>District heating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5.3.1'!$S$17:$Z$17</c:f>
              <c:numCache>
                <c:formatCode>_-* #,##0_-;\-* #,##0_-;_-* "-"??_-;_-@_-</c:formatCode>
                <c:ptCount val="8"/>
                <c:pt idx="0">
                  <c:v>2</c:v>
                </c:pt>
                <c:pt idx="1">
                  <c:v>7</c:v>
                </c:pt>
                <c:pt idx="2">
                  <c:v>20</c:v>
                </c:pt>
                <c:pt idx="3">
                  <c:v>30</c:v>
                </c:pt>
                <c:pt idx="4">
                  <c:v>30</c:v>
                </c:pt>
                <c:pt idx="5">
                  <c:v>45</c:v>
                </c:pt>
                <c:pt idx="6">
                  <c:v>60</c:v>
                </c:pt>
                <c:pt idx="7">
                  <c:v>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371392"/>
        <c:axId val="197372928"/>
      </c:areaChart>
      <c:lineChart>
        <c:grouping val="standard"/>
        <c:varyColors val="0"/>
        <c:ser>
          <c:idx val="11"/>
          <c:order val="11"/>
          <c:tx>
            <c:strRef>
              <c:f>'Fig 5.3.1'!$Q$18</c:f>
              <c:strCache>
                <c:ptCount val="1"/>
                <c:pt idx="0">
                  <c:v>Total electric heating in the cost optimal sensitivity </c:v>
                </c:pt>
              </c:strCache>
            </c:strRef>
          </c:tx>
          <c:spPr>
            <a:ln w="44450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5.3.1'!$S$18:$Z$18</c:f>
              <c:numCache>
                <c:formatCode>_-* #,##0_-;\-* #,##0_-;_-* "-"??_-;_-@_-</c:formatCode>
                <c:ptCount val="8"/>
                <c:pt idx="0">
                  <c:v>10.59480814269444</c:v>
                </c:pt>
                <c:pt idx="1">
                  <c:v>30</c:v>
                </c:pt>
                <c:pt idx="2">
                  <c:v>37.438246876194547</c:v>
                </c:pt>
                <c:pt idx="3">
                  <c:v>40.334005086062511</c:v>
                </c:pt>
                <c:pt idx="4">
                  <c:v>114.95641798953947</c:v>
                </c:pt>
                <c:pt idx="5">
                  <c:v>212.73837483756213</c:v>
                </c:pt>
                <c:pt idx="6">
                  <c:v>259.53531726445112</c:v>
                </c:pt>
                <c:pt idx="7">
                  <c:v>281.02639346202727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'Fig 5.3.1'!$Q$19</c:f>
              <c:strCache>
                <c:ptCount val="1"/>
                <c:pt idx="0">
                  <c:v>Total electric heating in Gone Green</c:v>
                </c:pt>
              </c:strCache>
            </c:strRef>
          </c:tx>
          <c:spPr>
            <a:ln w="50800">
              <a:solidFill>
                <a:srgbClr val="008265"/>
              </a:solidFill>
              <a:prstDash val="dash"/>
            </a:ln>
          </c:spPr>
          <c:marker>
            <c:symbol val="none"/>
          </c:marker>
          <c:cat>
            <c:numRef>
              <c:f>'Fig 5.3.1'!$S$6:$Z$6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5.3.1'!$S$19:$Z$19</c:f>
              <c:numCache>
                <c:formatCode>_-* #,##0_-;\-* #,##0_-;_-* "-"??_-;_-@_-</c:formatCode>
                <c:ptCount val="8"/>
                <c:pt idx="0">
                  <c:v>10.59480814269444</c:v>
                </c:pt>
                <c:pt idx="1">
                  <c:v>19.297202369071258</c:v>
                </c:pt>
                <c:pt idx="2">
                  <c:v>59.64409198262436</c:v>
                </c:pt>
                <c:pt idx="3">
                  <c:v>68.742704758805033</c:v>
                </c:pt>
                <c:pt idx="4">
                  <c:v>80.09288939394655</c:v>
                </c:pt>
                <c:pt idx="5">
                  <c:v>89.769172928801964</c:v>
                </c:pt>
                <c:pt idx="6">
                  <c:v>144.90110057753338</c:v>
                </c:pt>
                <c:pt idx="7">
                  <c:v>201.60772843035056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1392"/>
        <c:axId val="197372928"/>
      </c:lineChart>
      <c:catAx>
        <c:axId val="19737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372928"/>
        <c:crosses val="autoZero"/>
        <c:auto val="1"/>
        <c:lblAlgn val="ctr"/>
        <c:lblOffset val="100"/>
        <c:noMultiLvlLbl val="0"/>
      </c:catAx>
      <c:valAx>
        <c:axId val="197372928"/>
        <c:scaling>
          <c:orientation val="minMax"/>
          <c:max val="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7371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58361004403578"/>
          <c:y val="1.5398508746016386E-2"/>
          <c:w val="0.19741638995596419"/>
          <c:h val="0.971358903186034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20727304556671"/>
          <c:y val="8.2831913794246079E-2"/>
          <c:w val="0.82330790697511158"/>
          <c:h val="0.611040621395626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5.3.2'!$M$5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strRef>
              <c:f>'Fig 5.3.2'!$N$3:$P$4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max renewable sensitivity</c:v>
                </c:pt>
              </c:strCache>
            </c:strRef>
          </c:cat>
          <c:val>
            <c:numRef>
              <c:f>'Fig 5.3.2'!$N$5:$P$5</c:f>
              <c:numCache>
                <c:formatCode>0.0</c:formatCode>
                <c:ptCount val="3"/>
                <c:pt idx="0">
                  <c:v>61.953176398246335</c:v>
                </c:pt>
                <c:pt idx="1">
                  <c:v>194.91875935408513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 5.3.2'!$M$6</c:f>
              <c:strCache>
                <c:ptCount val="1"/>
                <c:pt idx="0">
                  <c:v>Fossil</c:v>
                </c:pt>
              </c:strCache>
            </c:strRef>
          </c:tx>
          <c:invertIfNegative val="0"/>
          <c:cat>
            <c:strRef>
              <c:f>'Fig 5.3.2'!$N$3:$P$4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max renewable sensitivity</c:v>
                </c:pt>
              </c:strCache>
            </c:strRef>
          </c:cat>
          <c:val>
            <c:numRef>
              <c:f>'Fig 5.3.2'!$N$6:$P$6</c:f>
              <c:numCache>
                <c:formatCode>0.0</c:formatCode>
                <c:ptCount val="3"/>
                <c:pt idx="0">
                  <c:v>167.48942678644875</c:v>
                </c:pt>
                <c:pt idx="1">
                  <c:v>0.93462907596359213</c:v>
                </c:pt>
                <c:pt idx="2">
                  <c:v>5.1410388562507103</c:v>
                </c:pt>
              </c:numCache>
            </c:numRef>
          </c:val>
        </c:ser>
        <c:ser>
          <c:idx val="2"/>
          <c:order val="2"/>
          <c:tx>
            <c:strRef>
              <c:f>'Fig 5.3.2'!$M$7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strRef>
              <c:f>'Fig 5.3.2'!$N$3:$P$4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max renewable sensitivity</c:v>
                </c:pt>
              </c:strCache>
            </c:strRef>
          </c:cat>
          <c:val>
            <c:numRef>
              <c:f>'Fig 5.3.2'!$N$7:$P$7</c:f>
              <c:numCache>
                <c:formatCode>0.0</c:formatCode>
                <c:ptCount val="3"/>
                <c:pt idx="0">
                  <c:v>0</c:v>
                </c:pt>
                <c:pt idx="1">
                  <c:v>122.1135082112459</c:v>
                </c:pt>
                <c:pt idx="2">
                  <c:v>0.94662826737279404</c:v>
                </c:pt>
              </c:numCache>
            </c:numRef>
          </c:val>
        </c:ser>
        <c:ser>
          <c:idx val="3"/>
          <c:order val="3"/>
          <c:tx>
            <c:strRef>
              <c:f>'Fig 5.3.2'!$M$8</c:f>
              <c:strCache>
                <c:ptCount val="1"/>
                <c:pt idx="0">
                  <c:v>Wind</c:v>
                </c:pt>
              </c:strCache>
            </c:strRef>
          </c:tx>
          <c:invertIfNegative val="0"/>
          <c:cat>
            <c:strRef>
              <c:f>'Fig 5.3.2'!$N$3:$P$4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max renewable sensitivity</c:v>
                </c:pt>
              </c:strCache>
            </c:strRef>
          </c:cat>
          <c:val>
            <c:numRef>
              <c:f>'Fig 5.3.2'!$N$8:$P$8</c:f>
              <c:numCache>
                <c:formatCode>0.0</c:formatCode>
                <c:ptCount val="3"/>
                <c:pt idx="0">
                  <c:v>36.140084089304409</c:v>
                </c:pt>
                <c:pt idx="1">
                  <c:v>148.45629988631666</c:v>
                </c:pt>
                <c:pt idx="2">
                  <c:v>422.29572723519726</c:v>
                </c:pt>
              </c:numCache>
            </c:numRef>
          </c:val>
        </c:ser>
        <c:ser>
          <c:idx val="4"/>
          <c:order val="4"/>
          <c:tx>
            <c:strRef>
              <c:f>'Fig 5.3.2'!$M$9</c:f>
              <c:strCache>
                <c:ptCount val="1"/>
                <c:pt idx="0">
                  <c:v>Other renewables</c:v>
                </c:pt>
              </c:strCache>
            </c:strRef>
          </c:tx>
          <c:invertIfNegative val="0"/>
          <c:cat>
            <c:strRef>
              <c:f>'Fig 5.3.2'!$N$3:$P$4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max renewable sensitivity</c:v>
                </c:pt>
              </c:strCache>
            </c:strRef>
          </c:cat>
          <c:val>
            <c:numRef>
              <c:f>'Fig 5.3.2'!$N$9:$P$9</c:f>
              <c:numCache>
                <c:formatCode>0.0</c:formatCode>
                <c:ptCount val="3"/>
                <c:pt idx="0">
                  <c:v>16.095222163052572</c:v>
                </c:pt>
                <c:pt idx="1">
                  <c:v>63.317086707789741</c:v>
                </c:pt>
                <c:pt idx="2">
                  <c:v>9.2441908814142533</c:v>
                </c:pt>
              </c:numCache>
            </c:numRef>
          </c:val>
        </c:ser>
        <c:ser>
          <c:idx val="5"/>
          <c:order val="5"/>
          <c:tx>
            <c:strRef>
              <c:f>'Fig 5.3.2'!$M$10</c:f>
              <c:strCache>
                <c:ptCount val="1"/>
                <c:pt idx="0">
                  <c:v>Imports</c:v>
                </c:pt>
              </c:strCache>
            </c:strRef>
          </c:tx>
          <c:invertIfNegative val="0"/>
          <c:cat>
            <c:strRef>
              <c:f>'Fig 5.3.2'!$N$3:$P$4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max renewable sensitivity</c:v>
                </c:pt>
              </c:strCache>
            </c:strRef>
          </c:cat>
          <c:val>
            <c:numRef>
              <c:f>'Fig 5.3.2'!$N$10:$P$10</c:f>
              <c:numCache>
                <c:formatCode>0.0</c:formatCode>
                <c:ptCount val="3"/>
                <c:pt idx="0">
                  <c:v>25.000000000055056</c:v>
                </c:pt>
                <c:pt idx="1">
                  <c:v>40.605410757122264</c:v>
                </c:pt>
                <c:pt idx="2">
                  <c:v>59.547853207010661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640192"/>
        <c:axId val="197641728"/>
      </c:barChart>
      <c:catAx>
        <c:axId val="1976401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97641728"/>
        <c:crosses val="autoZero"/>
        <c:auto val="1"/>
        <c:lblAlgn val="ctr"/>
        <c:lblOffset val="100"/>
        <c:noMultiLvlLbl val="0"/>
      </c:catAx>
      <c:valAx>
        <c:axId val="197641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Ammual Electrictiy</a:t>
                </a:r>
                <a:r>
                  <a:rPr lang="en-US" baseline="0"/>
                  <a:t> Supply (TWh)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050570672603261E-2"/>
              <c:y val="0.12855158615034365"/>
            </c:manualLayout>
          </c:layout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97640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48857949135591"/>
          <c:y val="9.4458435887861861E-2"/>
          <c:w val="0.82330790697511158"/>
          <c:h val="0.6112560644414228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 5.3.3'!$M$6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strRef>
              <c:f>'Fig 5.3.3'!$N$4:$O$5</c:f>
              <c:strCache>
                <c:ptCount val="2"/>
                <c:pt idx="0">
                  <c:v>Generation capacity (GW)</c:v>
                </c:pt>
                <c:pt idx="1">
                  <c:v>Generation output (TWh/yr)</c:v>
                </c:pt>
              </c:strCache>
            </c:strRef>
          </c:cat>
          <c:val>
            <c:numRef>
              <c:f>'Fig 5.3.3'!$N$6:$O$6</c:f>
              <c:numCache>
                <c:formatCode>0.0</c:formatCode>
                <c:ptCount val="2"/>
                <c:pt idx="0">
                  <c:v>37.999999997080863</c:v>
                </c:pt>
                <c:pt idx="1">
                  <c:v>282.94799968744132</c:v>
                </c:pt>
              </c:numCache>
            </c:numRef>
          </c:val>
        </c:ser>
        <c:ser>
          <c:idx val="1"/>
          <c:order val="1"/>
          <c:tx>
            <c:strRef>
              <c:f>'Fig 5.3.3'!$M$7</c:f>
              <c:strCache>
                <c:ptCount val="1"/>
                <c:pt idx="0">
                  <c:v>Fossil</c:v>
                </c:pt>
              </c:strCache>
            </c:strRef>
          </c:tx>
          <c:invertIfNegative val="0"/>
          <c:cat>
            <c:strRef>
              <c:f>'Fig 5.3.3'!$N$4:$O$5</c:f>
              <c:strCache>
                <c:ptCount val="2"/>
                <c:pt idx="0">
                  <c:v>Generation capacity (GW)</c:v>
                </c:pt>
                <c:pt idx="1">
                  <c:v>Generation output (TWh/yr)</c:v>
                </c:pt>
              </c:strCache>
            </c:strRef>
          </c:cat>
          <c:val>
            <c:numRef>
              <c:f>'Fig 5.3.3'!$N$7:$O$7</c:f>
              <c:numCache>
                <c:formatCode>0.0</c:formatCode>
                <c:ptCount val="2"/>
                <c:pt idx="0">
                  <c:v>44.362386255198153</c:v>
                </c:pt>
                <c:pt idx="1">
                  <c:v>3.3987553750942241</c:v>
                </c:pt>
              </c:numCache>
            </c:numRef>
          </c:val>
        </c:ser>
        <c:ser>
          <c:idx val="2"/>
          <c:order val="2"/>
          <c:tx>
            <c:strRef>
              <c:f>'Fig 5.3.3'!$M$8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strRef>
              <c:f>'Fig 5.3.3'!$N$4:$O$5</c:f>
              <c:strCache>
                <c:ptCount val="2"/>
                <c:pt idx="0">
                  <c:v>Generation capacity (GW)</c:v>
                </c:pt>
                <c:pt idx="1">
                  <c:v>Generation output (TWh/yr)</c:v>
                </c:pt>
              </c:strCache>
            </c:strRef>
          </c:cat>
          <c:val>
            <c:numRef>
              <c:f>'Fig 5.3.3'!$N$8:$O$8</c:f>
              <c:numCache>
                <c:formatCode>0.0</c:formatCode>
                <c:ptCount val="2"/>
                <c:pt idx="0">
                  <c:v>1.1823480418415411</c:v>
                </c:pt>
                <c:pt idx="1">
                  <c:v>7.8901459761597401</c:v>
                </c:pt>
              </c:numCache>
            </c:numRef>
          </c:val>
        </c:ser>
        <c:ser>
          <c:idx val="3"/>
          <c:order val="3"/>
          <c:tx>
            <c:strRef>
              <c:f>'Fig 5.3.3'!$M$9</c:f>
              <c:strCache>
                <c:ptCount val="1"/>
                <c:pt idx="0">
                  <c:v>Wind</c:v>
                </c:pt>
              </c:strCache>
            </c:strRef>
          </c:tx>
          <c:invertIfNegative val="0"/>
          <c:cat>
            <c:strRef>
              <c:f>'Fig 5.3.3'!$N$4:$O$5</c:f>
              <c:strCache>
                <c:ptCount val="2"/>
                <c:pt idx="0">
                  <c:v>Generation capacity (GW)</c:v>
                </c:pt>
                <c:pt idx="1">
                  <c:v>Generation output (TWh/yr)</c:v>
                </c:pt>
              </c:strCache>
            </c:strRef>
          </c:cat>
          <c:val>
            <c:numRef>
              <c:f>'Fig 5.3.3'!$N$9:$O$9</c:f>
              <c:numCache>
                <c:formatCode>0.0</c:formatCode>
                <c:ptCount val="2"/>
                <c:pt idx="0">
                  <c:v>78.765659408162421</c:v>
                </c:pt>
                <c:pt idx="1">
                  <c:v>197.90271468464664</c:v>
                </c:pt>
              </c:numCache>
            </c:numRef>
          </c:val>
        </c:ser>
        <c:ser>
          <c:idx val="4"/>
          <c:order val="4"/>
          <c:tx>
            <c:strRef>
              <c:f>'Fig 5.3.3'!$M$11</c:f>
              <c:strCache>
                <c:ptCount val="1"/>
                <c:pt idx="0">
                  <c:v>Other renewables</c:v>
                </c:pt>
              </c:strCache>
            </c:strRef>
          </c:tx>
          <c:invertIfNegative val="0"/>
          <c:cat>
            <c:strRef>
              <c:f>'Fig 5.3.3'!$N$4:$O$5</c:f>
              <c:strCache>
                <c:ptCount val="2"/>
                <c:pt idx="0">
                  <c:v>Generation capacity (GW)</c:v>
                </c:pt>
                <c:pt idx="1">
                  <c:v>Generation output (TWh/yr)</c:v>
                </c:pt>
              </c:strCache>
            </c:strRef>
          </c:cat>
          <c:val>
            <c:numRef>
              <c:f>'Fig 5.3.3'!$N$11:$O$11</c:f>
              <c:numCache>
                <c:formatCode>0.0</c:formatCode>
                <c:ptCount val="2"/>
                <c:pt idx="0">
                  <c:v>1.7766620338562722</c:v>
                </c:pt>
                <c:pt idx="1">
                  <c:v>1.1994630390564602</c:v>
                </c:pt>
              </c:numCache>
            </c:numRef>
          </c:val>
        </c:ser>
        <c:ser>
          <c:idx val="5"/>
          <c:order val="5"/>
          <c:tx>
            <c:strRef>
              <c:f>'Fig 5.3.3'!$M$12</c:f>
              <c:strCache>
                <c:ptCount val="1"/>
                <c:pt idx="0">
                  <c:v>Imports</c:v>
                </c:pt>
              </c:strCache>
            </c:strRef>
          </c:tx>
          <c:invertIfNegative val="0"/>
          <c:cat>
            <c:strRef>
              <c:f>'Fig 5.3.3'!$N$4:$O$5</c:f>
              <c:strCache>
                <c:ptCount val="2"/>
                <c:pt idx="0">
                  <c:v>Generation capacity (GW)</c:v>
                </c:pt>
                <c:pt idx="1">
                  <c:v>Generation output (TWh/yr)</c:v>
                </c:pt>
              </c:strCache>
            </c:strRef>
          </c:cat>
          <c:val>
            <c:numRef>
              <c:f>'Fig 5.3.3'!$N$12:$O$12</c:f>
              <c:numCache>
                <c:formatCode>0.0</c:formatCode>
                <c:ptCount val="2"/>
                <c:pt idx="0">
                  <c:v>10.999999950468839</c:v>
                </c:pt>
                <c:pt idx="1">
                  <c:v>8.9910615069483164</c:v>
                </c:pt>
              </c:numCache>
            </c:numRef>
          </c:val>
        </c:ser>
        <c:ser>
          <c:idx val="6"/>
          <c:order val="6"/>
          <c:tx>
            <c:strRef>
              <c:f>'Fig 5.3.3'!$M$10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val>
            <c:numRef>
              <c:f>'Fig 5.3.3'!$N$10:$O$10</c:f>
              <c:numCache>
                <c:formatCode>0.0</c:formatCode>
                <c:ptCount val="2"/>
                <c:pt idx="0">
                  <c:v>62.110407476028584</c:v>
                </c:pt>
                <c:pt idx="1">
                  <c:v>61.860102605350939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716608"/>
        <c:axId val="196219264"/>
      </c:barChart>
      <c:catAx>
        <c:axId val="1977166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6219264"/>
        <c:crosses val="autoZero"/>
        <c:auto val="1"/>
        <c:lblAlgn val="ctr"/>
        <c:lblOffset val="100"/>
        <c:noMultiLvlLbl val="0"/>
      </c:catAx>
      <c:valAx>
        <c:axId val="19621926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97716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021196910613905"/>
          <c:y val="0.7510775424658015"/>
          <c:w val="0.76687600022846736"/>
          <c:h val="0.230620148056556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20727304556671"/>
          <c:y val="8.2831913794246079E-2"/>
          <c:w val="0.82330790697511158"/>
          <c:h val="0.630159406002947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5.3.4'!$M$6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strRef>
              <c:f>'Fig 5.3.4'!$N$4:$P$5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no new nuclear sensitivity</c:v>
                </c:pt>
              </c:strCache>
            </c:strRef>
          </c:cat>
          <c:val>
            <c:numRef>
              <c:f>'Fig 5.3.4'!$N$6:$P$6</c:f>
              <c:numCache>
                <c:formatCode>0.0</c:formatCode>
                <c:ptCount val="3"/>
                <c:pt idx="0">
                  <c:v>61.953176398246335</c:v>
                </c:pt>
                <c:pt idx="1">
                  <c:v>194.91875935408513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 5.3.4'!$M$7</c:f>
              <c:strCache>
                <c:ptCount val="1"/>
                <c:pt idx="0">
                  <c:v>Fossil</c:v>
                </c:pt>
              </c:strCache>
            </c:strRef>
          </c:tx>
          <c:invertIfNegative val="0"/>
          <c:cat>
            <c:strRef>
              <c:f>'Fig 5.3.4'!$N$4:$P$5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no new nuclear sensitivity</c:v>
                </c:pt>
              </c:strCache>
            </c:strRef>
          </c:cat>
          <c:val>
            <c:numRef>
              <c:f>'Fig 5.3.4'!$N$7:$P$7</c:f>
              <c:numCache>
                <c:formatCode>0.0</c:formatCode>
                <c:ptCount val="3"/>
                <c:pt idx="0">
                  <c:v>167.48942678644875</c:v>
                </c:pt>
                <c:pt idx="1">
                  <c:v>0.93462907596359213</c:v>
                </c:pt>
                <c:pt idx="2">
                  <c:v>3.0417115842648146</c:v>
                </c:pt>
              </c:numCache>
            </c:numRef>
          </c:val>
        </c:ser>
        <c:ser>
          <c:idx val="2"/>
          <c:order val="2"/>
          <c:tx>
            <c:strRef>
              <c:f>'Fig 5.3.4'!$M$8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strRef>
              <c:f>'Fig 5.3.4'!$N$4:$P$5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no new nuclear sensitivity</c:v>
                </c:pt>
              </c:strCache>
            </c:strRef>
          </c:cat>
          <c:val>
            <c:numRef>
              <c:f>'Fig 5.3.4'!$N$8:$P$8</c:f>
              <c:numCache>
                <c:formatCode>0.0</c:formatCode>
                <c:ptCount val="3"/>
                <c:pt idx="0">
                  <c:v>0</c:v>
                </c:pt>
                <c:pt idx="1">
                  <c:v>122.1135082112459</c:v>
                </c:pt>
                <c:pt idx="2">
                  <c:v>224.68891696023147</c:v>
                </c:pt>
              </c:numCache>
            </c:numRef>
          </c:val>
        </c:ser>
        <c:ser>
          <c:idx val="3"/>
          <c:order val="3"/>
          <c:tx>
            <c:strRef>
              <c:f>'Fig 5.3.4'!$M$9</c:f>
              <c:strCache>
                <c:ptCount val="1"/>
                <c:pt idx="0">
                  <c:v>Wind</c:v>
                </c:pt>
              </c:strCache>
            </c:strRef>
          </c:tx>
          <c:invertIfNegative val="0"/>
          <c:cat>
            <c:strRef>
              <c:f>'Fig 5.3.4'!$N$4:$P$5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no new nuclear sensitivity</c:v>
                </c:pt>
              </c:strCache>
            </c:strRef>
          </c:cat>
          <c:val>
            <c:numRef>
              <c:f>'Fig 5.3.4'!$N$9:$P$9</c:f>
              <c:numCache>
                <c:formatCode>0.0</c:formatCode>
                <c:ptCount val="3"/>
                <c:pt idx="0">
                  <c:v>36.140084089304409</c:v>
                </c:pt>
                <c:pt idx="1">
                  <c:v>148.45629988631666</c:v>
                </c:pt>
                <c:pt idx="2">
                  <c:v>295.8</c:v>
                </c:pt>
              </c:numCache>
            </c:numRef>
          </c:val>
        </c:ser>
        <c:ser>
          <c:idx val="4"/>
          <c:order val="4"/>
          <c:tx>
            <c:strRef>
              <c:f>'Fig 5.3.4'!$M$10</c:f>
              <c:strCache>
                <c:ptCount val="1"/>
                <c:pt idx="0">
                  <c:v>Other Renewables</c:v>
                </c:pt>
              </c:strCache>
            </c:strRef>
          </c:tx>
          <c:invertIfNegative val="0"/>
          <c:cat>
            <c:strRef>
              <c:f>'Fig 5.3.4'!$N$4:$P$5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no new nuclear sensitivity</c:v>
                </c:pt>
              </c:strCache>
            </c:strRef>
          </c:cat>
          <c:val>
            <c:numRef>
              <c:f>'Fig 5.3.4'!$N$10:$P$10</c:f>
              <c:numCache>
                <c:formatCode>0.0</c:formatCode>
                <c:ptCount val="3"/>
                <c:pt idx="0">
                  <c:v>16.095222163052572</c:v>
                </c:pt>
                <c:pt idx="1">
                  <c:v>63.317086707789741</c:v>
                </c:pt>
                <c:pt idx="2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'Fig 5.3.4'!$M$11</c:f>
              <c:strCache>
                <c:ptCount val="1"/>
                <c:pt idx="0">
                  <c:v>Imports</c:v>
                </c:pt>
              </c:strCache>
            </c:strRef>
          </c:tx>
          <c:invertIfNegative val="0"/>
          <c:cat>
            <c:strRef>
              <c:f>'Fig 5.3.4'!$N$4:$P$5</c:f>
              <c:strCache>
                <c:ptCount val="3"/>
                <c:pt idx="0">
                  <c:v>2015</c:v>
                </c:pt>
                <c:pt idx="1">
                  <c:v>2050 Gone Green</c:v>
                </c:pt>
                <c:pt idx="2">
                  <c:v>2050 no new nuclear sensitivity</c:v>
                </c:pt>
              </c:strCache>
            </c:strRef>
          </c:cat>
          <c:val>
            <c:numRef>
              <c:f>'Fig 5.3.4'!$N$11:$P$11</c:f>
              <c:numCache>
                <c:formatCode>0.0</c:formatCode>
                <c:ptCount val="3"/>
                <c:pt idx="0">
                  <c:v>25.000000000055056</c:v>
                </c:pt>
                <c:pt idx="1">
                  <c:v>40.605410757122264</c:v>
                </c:pt>
                <c:pt idx="2">
                  <c:v>18.100000000000001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656960"/>
        <c:axId val="197658496"/>
      </c:barChart>
      <c:catAx>
        <c:axId val="1976569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97658496"/>
        <c:crosses val="autoZero"/>
        <c:auto val="1"/>
        <c:lblAlgn val="ctr"/>
        <c:lblOffset val="100"/>
        <c:noMultiLvlLbl val="0"/>
      </c:catAx>
      <c:valAx>
        <c:axId val="197658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Ammual Electrictiy</a:t>
                </a:r>
                <a:r>
                  <a:rPr lang="en-US" baseline="0"/>
                  <a:t> Supply (TWh)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050570672603261E-2"/>
              <c:y val="0.12855158615034365"/>
            </c:manualLayout>
          </c:layout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976569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4"/>
          <c:order val="1"/>
          <c:tx>
            <c:strRef>
              <c:f>'Fig 3.1.9'!$L$5</c:f>
              <c:strCache>
                <c:ptCount val="1"/>
                <c:pt idx="0">
                  <c:v>Residential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3.1.9'!$M$5:$AL$5</c:f>
              <c:numCache>
                <c:formatCode>0.0</c:formatCode>
                <c:ptCount val="26"/>
                <c:pt idx="0">
                  <c:v>0</c:v>
                </c:pt>
                <c:pt idx="1">
                  <c:v>0.61288723564393877</c:v>
                </c:pt>
                <c:pt idx="2">
                  <c:v>1.1302937383429381</c:v>
                </c:pt>
                <c:pt idx="3">
                  <c:v>1.6497840724589188</c:v>
                </c:pt>
                <c:pt idx="4">
                  <c:v>2.2495794786880143</c:v>
                </c:pt>
                <c:pt idx="5">
                  <c:v>3.7709200976212598</c:v>
                </c:pt>
                <c:pt idx="6">
                  <c:v>5.1910686753080952</c:v>
                </c:pt>
                <c:pt idx="7">
                  <c:v>5.1993847774578752</c:v>
                </c:pt>
                <c:pt idx="8">
                  <c:v>5.257199813710657</c:v>
                </c:pt>
                <c:pt idx="9">
                  <c:v>5.4157168967354226</c:v>
                </c:pt>
                <c:pt idx="10">
                  <c:v>5.6581165184821582</c:v>
                </c:pt>
                <c:pt idx="11">
                  <c:v>5.9406754163187285</c:v>
                </c:pt>
                <c:pt idx="12">
                  <c:v>6.3023991246391819</c:v>
                </c:pt>
                <c:pt idx="13">
                  <c:v>6.8210601313913797</c:v>
                </c:pt>
                <c:pt idx="14">
                  <c:v>7.4686397791619674</c:v>
                </c:pt>
                <c:pt idx="15">
                  <c:v>8.1925345724142531</c:v>
                </c:pt>
                <c:pt idx="16">
                  <c:v>9.0420685890375463</c:v>
                </c:pt>
                <c:pt idx="17">
                  <c:v>10.147853153953271</c:v>
                </c:pt>
                <c:pt idx="18">
                  <c:v>11.232080812607441</c:v>
                </c:pt>
                <c:pt idx="19">
                  <c:v>12.340048133388322</c:v>
                </c:pt>
                <c:pt idx="20">
                  <c:v>13.598102726275858</c:v>
                </c:pt>
                <c:pt idx="21">
                  <c:v>15.012749406283051</c:v>
                </c:pt>
                <c:pt idx="22">
                  <c:v>16.376314852837574</c:v>
                </c:pt>
                <c:pt idx="23">
                  <c:v>17.731095746483494</c:v>
                </c:pt>
                <c:pt idx="24">
                  <c:v>19.093610829442433</c:v>
                </c:pt>
                <c:pt idx="25">
                  <c:v>20.407365941365018</c:v>
                </c:pt>
              </c:numCache>
            </c:numRef>
          </c:val>
        </c:ser>
        <c:ser>
          <c:idx val="5"/>
          <c:order val="2"/>
          <c:tx>
            <c:strRef>
              <c:f>'Fig 3.1.9'!$L$6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3.1.9'!$M$6:$AL$6</c:f>
              <c:numCache>
                <c:formatCode>0.0</c:formatCode>
                <c:ptCount val="26"/>
                <c:pt idx="0">
                  <c:v>0</c:v>
                </c:pt>
                <c:pt idx="1">
                  <c:v>-1.8210715946527489</c:v>
                </c:pt>
                <c:pt idx="2">
                  <c:v>-3.9653275202978984</c:v>
                </c:pt>
                <c:pt idx="3">
                  <c:v>-6.2645864129437392</c:v>
                </c:pt>
                <c:pt idx="4">
                  <c:v>-7.5718610963625252</c:v>
                </c:pt>
                <c:pt idx="5">
                  <c:v>-8.7610208503512403</c:v>
                </c:pt>
                <c:pt idx="6">
                  <c:v>-9.7350715569837778</c:v>
                </c:pt>
                <c:pt idx="7">
                  <c:v>-10.875790562926763</c:v>
                </c:pt>
                <c:pt idx="8">
                  <c:v>-11.196633312274571</c:v>
                </c:pt>
                <c:pt idx="9">
                  <c:v>-11.414603729939932</c:v>
                </c:pt>
                <c:pt idx="10">
                  <c:v>-11.506882284077262</c:v>
                </c:pt>
                <c:pt idx="11">
                  <c:v>-11.58422648890507</c:v>
                </c:pt>
                <c:pt idx="12">
                  <c:v>-11.535110091551294</c:v>
                </c:pt>
                <c:pt idx="13">
                  <c:v>-11.377604442875629</c:v>
                </c:pt>
                <c:pt idx="14">
                  <c:v>-11.149850627759719</c:v>
                </c:pt>
                <c:pt idx="15">
                  <c:v>-10.939511567972353</c:v>
                </c:pt>
                <c:pt idx="16">
                  <c:v>-10.633600953726956</c:v>
                </c:pt>
                <c:pt idx="17">
                  <c:v>-10.256499983783739</c:v>
                </c:pt>
                <c:pt idx="18">
                  <c:v>-9.9883981885752444</c:v>
                </c:pt>
                <c:pt idx="19">
                  <c:v>-9.8085505852939825</c:v>
                </c:pt>
                <c:pt idx="20">
                  <c:v>-9.7660877555192123</c:v>
                </c:pt>
                <c:pt idx="21">
                  <c:v>-9.8442086207763211</c:v>
                </c:pt>
                <c:pt idx="22">
                  <c:v>-9.7142872868067638</c:v>
                </c:pt>
                <c:pt idx="23">
                  <c:v>-9.5098270840594346</c:v>
                </c:pt>
                <c:pt idx="24">
                  <c:v>-9.2803646702318794</c:v>
                </c:pt>
                <c:pt idx="25">
                  <c:v>-9.0031922017744073</c:v>
                </c:pt>
              </c:numCache>
            </c:numRef>
          </c:val>
        </c:ser>
        <c:ser>
          <c:idx val="6"/>
          <c:order val="3"/>
          <c:tx>
            <c:strRef>
              <c:f>'Fig 3.1.9'!$L$7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3.1.9'!$M$7:$AL$7</c:f>
              <c:numCache>
                <c:formatCode>0.0</c:formatCode>
                <c:ptCount val="26"/>
                <c:pt idx="0">
                  <c:v>0</c:v>
                </c:pt>
                <c:pt idx="1">
                  <c:v>-0.23599312780727633</c:v>
                </c:pt>
                <c:pt idx="2">
                  <c:v>-1.0198233954317693</c:v>
                </c:pt>
                <c:pt idx="3">
                  <c:v>-1.6854419760816091</c:v>
                </c:pt>
                <c:pt idx="4">
                  <c:v>-2.1954897162259583</c:v>
                </c:pt>
                <c:pt idx="5">
                  <c:v>-2.724848271134455</c:v>
                </c:pt>
                <c:pt idx="6">
                  <c:v>-3.3697651260843848</c:v>
                </c:pt>
                <c:pt idx="7">
                  <c:v>-4.2795275147411305</c:v>
                </c:pt>
                <c:pt idx="8">
                  <c:v>-4.5069875248895261</c:v>
                </c:pt>
                <c:pt idx="9">
                  <c:v>-4.8764776630963897</c:v>
                </c:pt>
                <c:pt idx="10">
                  <c:v>-5.3955741354663331</c:v>
                </c:pt>
                <c:pt idx="11">
                  <c:v>-5.965320516995722</c:v>
                </c:pt>
                <c:pt idx="12">
                  <c:v>-6.3855702725478043</c:v>
                </c:pt>
                <c:pt idx="13">
                  <c:v>-6.7265273892306725</c:v>
                </c:pt>
                <c:pt idx="14">
                  <c:v>-7.0853935132657933</c:v>
                </c:pt>
                <c:pt idx="15">
                  <c:v>-7.6215663678733252</c:v>
                </c:pt>
                <c:pt idx="16">
                  <c:v>-7.9534890079278124</c:v>
                </c:pt>
                <c:pt idx="17">
                  <c:v>-8.2616271022996077</c:v>
                </c:pt>
                <c:pt idx="18">
                  <c:v>-8.6065180405957662</c:v>
                </c:pt>
                <c:pt idx="19">
                  <c:v>-9.0859205251507369</c:v>
                </c:pt>
                <c:pt idx="20">
                  <c:v>-9.6135257135939618</c:v>
                </c:pt>
                <c:pt idx="21">
                  <c:v>-10.137776331245389</c:v>
                </c:pt>
                <c:pt idx="22">
                  <c:v>-10.431834151306713</c:v>
                </c:pt>
                <c:pt idx="23">
                  <c:v>-10.730991433338321</c:v>
                </c:pt>
                <c:pt idx="24">
                  <c:v>-11.12567766532027</c:v>
                </c:pt>
                <c:pt idx="25">
                  <c:v>-11.3957780121385</c:v>
                </c:pt>
              </c:numCache>
            </c:numRef>
          </c:val>
        </c:ser>
        <c:ser>
          <c:idx val="7"/>
          <c:order val="4"/>
          <c:tx>
            <c:strRef>
              <c:f>'Fig 3.1.9'!$L$8</c:f>
              <c:strCache>
                <c:ptCount val="1"/>
                <c:pt idx="0">
                  <c:v>Electric Vehicles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[3]PD6!$M$4:$AL$4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3.1.9'!$M$8:$AL$8</c:f>
              <c:numCache>
                <c:formatCode>0.0</c:formatCode>
                <c:ptCount val="26"/>
                <c:pt idx="0">
                  <c:v>0</c:v>
                </c:pt>
                <c:pt idx="1">
                  <c:v>6.6444423822595425E-2</c:v>
                </c:pt>
                <c:pt idx="2">
                  <c:v>0.1624941352524118</c:v>
                </c:pt>
                <c:pt idx="3">
                  <c:v>0.30215521926659639</c:v>
                </c:pt>
                <c:pt idx="4">
                  <c:v>0.49939744323508728</c:v>
                </c:pt>
                <c:pt idx="5">
                  <c:v>0.76777414716350856</c:v>
                </c:pt>
                <c:pt idx="6">
                  <c:v>1.1333817830453792</c:v>
                </c:pt>
                <c:pt idx="7">
                  <c:v>1.6038390479359774</c:v>
                </c:pt>
                <c:pt idx="8">
                  <c:v>2.1860721303364032</c:v>
                </c:pt>
                <c:pt idx="9">
                  <c:v>2.8861568338498582</c:v>
                </c:pt>
                <c:pt idx="10">
                  <c:v>3.708652538176437</c:v>
                </c:pt>
                <c:pt idx="11">
                  <c:v>4.6558741330610944</c:v>
                </c:pt>
                <c:pt idx="12">
                  <c:v>5.7276900363551047</c:v>
                </c:pt>
                <c:pt idx="13">
                  <c:v>6.9221203686766861</c:v>
                </c:pt>
                <c:pt idx="14">
                  <c:v>8.2364820982100255</c:v>
                </c:pt>
                <c:pt idx="15">
                  <c:v>9.6553480369660374</c:v>
                </c:pt>
                <c:pt idx="16">
                  <c:v>11.061723078122299</c:v>
                </c:pt>
                <c:pt idx="17">
                  <c:v>12.437738579193127</c:v>
                </c:pt>
                <c:pt idx="18">
                  <c:v>13.766204050466376</c:v>
                </c:pt>
                <c:pt idx="19">
                  <c:v>15.030555354470955</c:v>
                </c:pt>
                <c:pt idx="20">
                  <c:v>16.215734331572662</c:v>
                </c:pt>
                <c:pt idx="21">
                  <c:v>17.310502520603883</c:v>
                </c:pt>
                <c:pt idx="22">
                  <c:v>18.310632809451977</c:v>
                </c:pt>
                <c:pt idx="23">
                  <c:v>19.221053654559608</c:v>
                </c:pt>
                <c:pt idx="24">
                  <c:v>20.054567956490139</c:v>
                </c:pt>
                <c:pt idx="25">
                  <c:v>20.827019125751594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461440"/>
        <c:axId val="42459904"/>
      </c:barChart>
      <c:lineChart>
        <c:grouping val="standard"/>
        <c:varyColors val="0"/>
        <c:ser>
          <c:idx val="3"/>
          <c:order val="0"/>
          <c:spPr>
            <a:ln>
              <a:noFill/>
            </a:ln>
          </c:spPr>
          <c:marker>
            <c:symbol val="none"/>
          </c:marker>
          <c:cat>
            <c:numRef>
              <c:f>'Fig 3.1.9'!$M$4:$AL$4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3.1.9'!$M$10:$AL$10</c:f>
              <c:numCache>
                <c:formatCode>General</c:formatCode>
                <c:ptCount val="26"/>
                <c:pt idx="0" formatCode="0">
                  <c:v>334</c:v>
                </c:pt>
                <c:pt idx="1">
                  <c:v>308.78634566333028</c:v>
                </c:pt>
                <c:pt idx="2">
                  <c:v>308.24158490455579</c:v>
                </c:pt>
                <c:pt idx="3">
                  <c:v>307.54415215852043</c:v>
                </c:pt>
                <c:pt idx="4">
                  <c:v>307.25505893210862</c:v>
                </c:pt>
                <c:pt idx="5">
                  <c:v>306.59834995191267</c:v>
                </c:pt>
                <c:pt idx="6">
                  <c:v>305.79015718967821</c:v>
                </c:pt>
                <c:pt idx="7">
                  <c:v>304.78603852903694</c:v>
                </c:pt>
                <c:pt idx="8">
                  <c:v>303.67911224899984</c:v>
                </c:pt>
                <c:pt idx="9">
                  <c:v>302.88498776718137</c:v>
                </c:pt>
                <c:pt idx="10">
                  <c:v>302.22168355669498</c:v>
                </c:pt>
                <c:pt idx="11">
                  <c:v>301.28764251077899</c:v>
                </c:pt>
                <c:pt idx="12">
                  <c:v>300.64340014999703</c:v>
                </c:pt>
                <c:pt idx="13">
                  <c:v>300.43320968293733</c:v>
                </c:pt>
                <c:pt idx="14">
                  <c:v>300.22706493746318</c:v>
                </c:pt>
                <c:pt idx="15">
                  <c:v>299.89571674564326</c:v>
                </c:pt>
                <c:pt idx="16">
                  <c:v>299.95838243372498</c:v>
                </c:pt>
                <c:pt idx="17">
                  <c:v>300.45159213773212</c:v>
                </c:pt>
                <c:pt idx="18">
                  <c:v>301.04005512481194</c:v>
                </c:pt>
                <c:pt idx="19">
                  <c:v>301.57027820709828</c:v>
                </c:pt>
                <c:pt idx="20">
                  <c:v>302.35082758516819</c:v>
                </c:pt>
                <c:pt idx="21" formatCode="0.0">
                  <c:v>303.16361755536025</c:v>
                </c:pt>
                <c:pt idx="22" formatCode="0.0">
                  <c:v>304.22230337980642</c:v>
                </c:pt>
                <c:pt idx="23" formatCode="0.0">
                  <c:v>305.47763602838114</c:v>
                </c:pt>
                <c:pt idx="24" formatCode="0.0">
                  <c:v>306.74658800881173</c:v>
                </c:pt>
                <c:pt idx="25" formatCode="0.0">
                  <c:v>308.0638846071447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39808"/>
        <c:axId val="42441344"/>
      </c:lineChart>
      <c:lineChart>
        <c:grouping val="standard"/>
        <c:varyColors val="0"/>
        <c:ser>
          <c:idx val="9"/>
          <c:order val="5"/>
          <c:tx>
            <c:strRef>
              <c:f>[3]PD6!$L$9</c:f>
              <c:strCache>
                <c:ptCount val="1"/>
                <c:pt idx="0">
                  <c:v>Total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 3.1.9'!$M$9:$AL$9</c:f>
              <c:numCache>
                <c:formatCode>0.0</c:formatCode>
                <c:ptCount val="26"/>
                <c:pt idx="0">
                  <c:v>0</c:v>
                </c:pt>
                <c:pt idx="1">
                  <c:v>-1.377733062993491</c:v>
                </c:pt>
                <c:pt idx="2">
                  <c:v>-3.6923630421343181</c:v>
                </c:pt>
                <c:pt idx="3">
                  <c:v>-5.9980890972998324</c:v>
                </c:pt>
                <c:pt idx="4">
                  <c:v>-7.0183738906653828</c:v>
                </c:pt>
                <c:pt idx="5">
                  <c:v>-6.9471748767009274</c:v>
                </c:pt>
                <c:pt idx="6">
                  <c:v>-6.7803862247146878</c:v>
                </c:pt>
                <c:pt idx="7">
                  <c:v>-8.3520942522740409</c:v>
                </c:pt>
                <c:pt idx="8">
                  <c:v>-8.2603488931170368</c:v>
                </c:pt>
                <c:pt idx="9">
                  <c:v>-7.989207662451042</c:v>
                </c:pt>
                <c:pt idx="10">
                  <c:v>-7.5356873628849996</c:v>
                </c:pt>
                <c:pt idx="11">
                  <c:v>-6.9529974565209693</c:v>
                </c:pt>
                <c:pt idx="12">
                  <c:v>-5.8905912031048118</c:v>
                </c:pt>
                <c:pt idx="13">
                  <c:v>-4.360951332038236</c:v>
                </c:pt>
                <c:pt idx="14">
                  <c:v>-2.530122263653519</c:v>
                </c:pt>
                <c:pt idx="15">
                  <c:v>-0.71319532646538697</c:v>
                </c:pt>
                <c:pt idx="16">
                  <c:v>1.516701705505076</c:v>
                </c:pt>
                <c:pt idx="17">
                  <c:v>4.0674646470630513</c:v>
                </c:pt>
                <c:pt idx="18">
                  <c:v>6.4033686339028062</c:v>
                </c:pt>
                <c:pt idx="19">
                  <c:v>8.4761323774145581</c:v>
                </c:pt>
                <c:pt idx="20">
                  <c:v>10.434223588735346</c:v>
                </c:pt>
                <c:pt idx="21">
                  <c:v>12.341266974865224</c:v>
                </c:pt>
                <c:pt idx="22">
                  <c:v>14.540826224176074</c:v>
                </c:pt>
                <c:pt idx="23">
                  <c:v>16.711330883645346</c:v>
                </c:pt>
                <c:pt idx="24">
                  <c:v>18.742136450380421</c:v>
                </c:pt>
                <c:pt idx="25">
                  <c:v>20.835414853203705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61440"/>
        <c:axId val="42459904"/>
      </c:lineChart>
      <c:catAx>
        <c:axId val="4243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2441344"/>
        <c:crosses val="autoZero"/>
        <c:auto val="1"/>
        <c:lblAlgn val="ctr"/>
        <c:lblOffset val="100"/>
        <c:tickLblSkip val="5"/>
        <c:noMultiLvlLbl val="0"/>
      </c:catAx>
      <c:valAx>
        <c:axId val="42441344"/>
        <c:scaling>
          <c:orientation val="minMax"/>
          <c:max val="385"/>
          <c:min val="28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TWh/year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42439808"/>
        <c:crosses val="autoZero"/>
        <c:crossBetween val="between"/>
        <c:majorUnit val="10"/>
      </c:valAx>
      <c:valAx>
        <c:axId val="42459904"/>
        <c:scaling>
          <c:orientation val="minMax"/>
          <c:max val="50"/>
          <c:min val="-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">
                <a:solidFill>
                  <a:schemeClr val="bg1"/>
                </a:solidFill>
              </a:defRPr>
            </a:pPr>
            <a:endParaRPr lang="en-US"/>
          </a:p>
        </c:txPr>
        <c:crossAx val="42461440"/>
        <c:crosses val="max"/>
        <c:crossBetween val="between"/>
      </c:valAx>
      <c:catAx>
        <c:axId val="42461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459904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4"/>
        <c:delete val="1"/>
      </c:legendEntry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343145809204"/>
          <c:y val="6.5807952065092809E-2"/>
          <c:w val="0.86786960818024994"/>
          <c:h val="0.630216462209036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5.4.1'!$P$6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strRef>
              <c:f>'Fig 5.4.1'!$Q$4:$W$5</c:f>
              <c:strCache>
                <c:ptCount val="7"/>
                <c:pt idx="0">
                  <c:v>Gone Green</c:v>
                </c:pt>
                <c:pt idx="1">
                  <c:v>Slow Progression (Original)</c:v>
                </c:pt>
                <c:pt idx="2">
                  <c:v>Slow Progression (meeting targets)</c:v>
                </c:pt>
                <c:pt idx="3">
                  <c:v>No Progression (Original)</c:v>
                </c:pt>
                <c:pt idx="4">
                  <c:v>No Progression (meeting targets)</c:v>
                </c:pt>
                <c:pt idx="5">
                  <c:v>Consumer Power (Original)</c:v>
                </c:pt>
                <c:pt idx="6">
                  <c:v>Consumer Power (meeting targets)</c:v>
                </c:pt>
              </c:strCache>
            </c:strRef>
          </c:cat>
          <c:val>
            <c:numRef>
              <c:f>'Fig 5.4.1'!$Q$6:$W$6</c:f>
              <c:numCache>
                <c:formatCode>General</c:formatCode>
                <c:ptCount val="7"/>
                <c:pt idx="0">
                  <c:v>195</c:v>
                </c:pt>
                <c:pt idx="1">
                  <c:v>163</c:v>
                </c:pt>
                <c:pt idx="2">
                  <c:v>163</c:v>
                </c:pt>
                <c:pt idx="3">
                  <c:v>33</c:v>
                </c:pt>
                <c:pt idx="4">
                  <c:v>114</c:v>
                </c:pt>
                <c:pt idx="5">
                  <c:v>125</c:v>
                </c:pt>
                <c:pt idx="6">
                  <c:v>189</c:v>
                </c:pt>
              </c:numCache>
            </c:numRef>
          </c:val>
        </c:ser>
        <c:ser>
          <c:idx val="1"/>
          <c:order val="1"/>
          <c:tx>
            <c:strRef>
              <c:f>'Fig 5.4.1'!$P$7</c:f>
              <c:strCache>
                <c:ptCount val="1"/>
                <c:pt idx="0">
                  <c:v>Renewables</c:v>
                </c:pt>
              </c:strCache>
            </c:strRef>
          </c:tx>
          <c:invertIfNegative val="0"/>
          <c:cat>
            <c:strRef>
              <c:f>'Fig 5.4.1'!$Q$4:$W$5</c:f>
              <c:strCache>
                <c:ptCount val="7"/>
                <c:pt idx="0">
                  <c:v>Gone Green</c:v>
                </c:pt>
                <c:pt idx="1">
                  <c:v>Slow Progression (Original)</c:v>
                </c:pt>
                <c:pt idx="2">
                  <c:v>Slow Progression (meeting targets)</c:v>
                </c:pt>
                <c:pt idx="3">
                  <c:v>No Progression (Original)</c:v>
                </c:pt>
                <c:pt idx="4">
                  <c:v>No Progression (meeting targets)</c:v>
                </c:pt>
                <c:pt idx="5">
                  <c:v>Consumer Power (Original)</c:v>
                </c:pt>
                <c:pt idx="6">
                  <c:v>Consumer Power (meeting targets)</c:v>
                </c:pt>
              </c:strCache>
            </c:strRef>
          </c:cat>
          <c:val>
            <c:numRef>
              <c:f>'Fig 5.4.1'!$Q$7:$W$7</c:f>
              <c:numCache>
                <c:formatCode>General</c:formatCode>
                <c:ptCount val="7"/>
                <c:pt idx="0">
                  <c:v>240</c:v>
                </c:pt>
                <c:pt idx="1">
                  <c:v>210</c:v>
                </c:pt>
                <c:pt idx="2">
                  <c:v>200</c:v>
                </c:pt>
                <c:pt idx="3">
                  <c:v>117</c:v>
                </c:pt>
                <c:pt idx="4">
                  <c:v>138</c:v>
                </c:pt>
                <c:pt idx="5">
                  <c:v>172</c:v>
                </c:pt>
                <c:pt idx="6">
                  <c:v>219</c:v>
                </c:pt>
              </c:numCache>
            </c:numRef>
          </c:val>
        </c:ser>
        <c:ser>
          <c:idx val="2"/>
          <c:order val="2"/>
          <c:tx>
            <c:strRef>
              <c:f>'Fig 5.4.1'!$P$8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strRef>
              <c:f>'Fig 5.4.1'!$Q$4:$W$5</c:f>
              <c:strCache>
                <c:ptCount val="7"/>
                <c:pt idx="0">
                  <c:v>Gone Green</c:v>
                </c:pt>
                <c:pt idx="1">
                  <c:v>Slow Progression (Original)</c:v>
                </c:pt>
                <c:pt idx="2">
                  <c:v>Slow Progression (meeting targets)</c:v>
                </c:pt>
                <c:pt idx="3">
                  <c:v>No Progression (Original)</c:v>
                </c:pt>
                <c:pt idx="4">
                  <c:v>No Progression (meeting targets)</c:v>
                </c:pt>
                <c:pt idx="5">
                  <c:v>Consumer Power (Original)</c:v>
                </c:pt>
                <c:pt idx="6">
                  <c:v>Consumer Power (meeting targets)</c:v>
                </c:pt>
              </c:strCache>
            </c:strRef>
          </c:cat>
          <c:val>
            <c:numRef>
              <c:f>'Fig 5.4.1'!$Q$8:$W$8</c:f>
              <c:numCache>
                <c:formatCode>General</c:formatCode>
                <c:ptCount val="7"/>
                <c:pt idx="0">
                  <c:v>96</c:v>
                </c:pt>
                <c:pt idx="1">
                  <c:v>56</c:v>
                </c:pt>
                <c:pt idx="2">
                  <c:v>79</c:v>
                </c:pt>
                <c:pt idx="3">
                  <c:v>0</c:v>
                </c:pt>
                <c:pt idx="4">
                  <c:v>75</c:v>
                </c:pt>
                <c:pt idx="5">
                  <c:v>0</c:v>
                </c:pt>
                <c:pt idx="6">
                  <c:v>27</c:v>
                </c:pt>
              </c:numCache>
            </c:numRef>
          </c:val>
        </c:ser>
        <c:ser>
          <c:idx val="3"/>
          <c:order val="3"/>
          <c:tx>
            <c:strRef>
              <c:f>'Fig 5.4.1'!$P$9</c:f>
              <c:strCache>
                <c:ptCount val="1"/>
                <c:pt idx="0">
                  <c:v>Imports (net)</c:v>
                </c:pt>
              </c:strCache>
            </c:strRef>
          </c:tx>
          <c:invertIfNegative val="0"/>
          <c:cat>
            <c:strRef>
              <c:f>'Fig 5.4.1'!$Q$4:$W$5</c:f>
              <c:strCache>
                <c:ptCount val="7"/>
                <c:pt idx="0">
                  <c:v>Gone Green</c:v>
                </c:pt>
                <c:pt idx="1">
                  <c:v>Slow Progression (Original)</c:v>
                </c:pt>
                <c:pt idx="2">
                  <c:v>Slow Progression (meeting targets)</c:v>
                </c:pt>
                <c:pt idx="3">
                  <c:v>No Progression (Original)</c:v>
                </c:pt>
                <c:pt idx="4">
                  <c:v>No Progression (meeting targets)</c:v>
                </c:pt>
                <c:pt idx="5">
                  <c:v>Consumer Power (Original)</c:v>
                </c:pt>
                <c:pt idx="6">
                  <c:v>Consumer Power (meeting targets)</c:v>
                </c:pt>
              </c:strCache>
            </c:strRef>
          </c:cat>
          <c:val>
            <c:numRef>
              <c:f>'Fig 5.4.1'!$Q$9:$W$9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63</c:v>
                </c:pt>
                <c:pt idx="4">
                  <c:v>60</c:v>
                </c:pt>
                <c:pt idx="5">
                  <c:v>0</c:v>
                </c:pt>
                <c:pt idx="6">
                  <c:v>66</c:v>
                </c:pt>
              </c:numCache>
            </c:numRef>
          </c:val>
        </c:ser>
        <c:ser>
          <c:idx val="4"/>
          <c:order val="4"/>
          <c:tx>
            <c:strRef>
              <c:f>'Fig 5.4.1'!$P$10</c:f>
              <c:strCache>
                <c:ptCount val="1"/>
                <c:pt idx="0">
                  <c:v>Other  </c:v>
                </c:pt>
              </c:strCache>
            </c:strRef>
          </c:tx>
          <c:invertIfNegative val="0"/>
          <c:cat>
            <c:strRef>
              <c:f>'Fig 5.4.1'!$Q$4:$W$5</c:f>
              <c:strCache>
                <c:ptCount val="7"/>
                <c:pt idx="0">
                  <c:v>Gone Green</c:v>
                </c:pt>
                <c:pt idx="1">
                  <c:v>Slow Progression (Original)</c:v>
                </c:pt>
                <c:pt idx="2">
                  <c:v>Slow Progression (meeting targets)</c:v>
                </c:pt>
                <c:pt idx="3">
                  <c:v>No Progression (Original)</c:v>
                </c:pt>
                <c:pt idx="4">
                  <c:v>No Progression (meeting targets)</c:v>
                </c:pt>
                <c:pt idx="5">
                  <c:v>Consumer Power (Original)</c:v>
                </c:pt>
                <c:pt idx="6">
                  <c:v>Consumer Power (meeting targets)</c:v>
                </c:pt>
              </c:strCache>
            </c:strRef>
          </c:cat>
          <c:val>
            <c:numRef>
              <c:f>'Fig 5.4.1'!$Q$10:$W$10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160</c:v>
                </c:pt>
                <c:pt idx="4">
                  <c:v>2</c:v>
                </c:pt>
                <c:pt idx="5">
                  <c:v>70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406080"/>
        <c:axId val="195407872"/>
      </c:barChart>
      <c:catAx>
        <c:axId val="1954060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5407872"/>
        <c:crosses val="autoZero"/>
        <c:auto val="1"/>
        <c:lblAlgn val="ctr"/>
        <c:lblOffset val="100"/>
        <c:tickLblSkip val="1"/>
        <c:noMultiLvlLbl val="0"/>
      </c:catAx>
      <c:valAx>
        <c:axId val="1954078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Ammual Electrictiy Supply (TWh)</a:t>
                </a:r>
              </a:p>
            </c:rich>
          </c:tx>
          <c:layout>
            <c:manualLayout>
              <c:xMode val="edge"/>
              <c:yMode val="edge"/>
              <c:x val="3.050570672603261E-2"/>
              <c:y val="0.12855158615034365"/>
            </c:manualLayout>
          </c:layout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95406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671855219580364"/>
          <c:y val="0.92260978939114013"/>
          <c:w val="0.50720501130321671"/>
          <c:h val="5.469172734117205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343145809204"/>
          <c:y val="6.5807952065092809E-2"/>
          <c:w val="0.86786960818024994"/>
          <c:h val="0.630216462209036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5.4.2'!$P$6</c:f>
              <c:strCache>
                <c:ptCount val="1"/>
                <c:pt idx="0">
                  <c:v>Heat not met by heat pumps</c:v>
                </c:pt>
              </c:strCache>
            </c:strRef>
          </c:tx>
          <c:invertIfNegative val="0"/>
          <c:cat>
            <c:strRef>
              <c:f>'Fig 5.4.2'!$Q$4:$W$5</c:f>
              <c:strCache>
                <c:ptCount val="7"/>
                <c:pt idx="0">
                  <c:v>Gone Green</c:v>
                </c:pt>
                <c:pt idx="1">
                  <c:v>Slow Progression (Original)</c:v>
                </c:pt>
                <c:pt idx="2">
                  <c:v>Slow Progression (meeting targets)</c:v>
                </c:pt>
                <c:pt idx="3">
                  <c:v>No Progression (Original)</c:v>
                </c:pt>
                <c:pt idx="4">
                  <c:v>No Progression (meeting targets)</c:v>
                </c:pt>
                <c:pt idx="5">
                  <c:v>Consumer Power (Original)</c:v>
                </c:pt>
                <c:pt idx="6">
                  <c:v>Consumer Power (meeting targets)</c:v>
                </c:pt>
              </c:strCache>
            </c:strRef>
          </c:cat>
          <c:val>
            <c:numRef>
              <c:f>'Fig 5.4.2'!$Q$6:$W$6</c:f>
              <c:numCache>
                <c:formatCode>General</c:formatCode>
                <c:ptCount val="7"/>
                <c:pt idx="0">
                  <c:v>376</c:v>
                </c:pt>
                <c:pt idx="1">
                  <c:v>613</c:v>
                </c:pt>
                <c:pt idx="2">
                  <c:v>613</c:v>
                </c:pt>
                <c:pt idx="3">
                  <c:v>620</c:v>
                </c:pt>
                <c:pt idx="4">
                  <c:v>516</c:v>
                </c:pt>
                <c:pt idx="5">
                  <c:v>635</c:v>
                </c:pt>
                <c:pt idx="6">
                  <c:v>538</c:v>
                </c:pt>
              </c:numCache>
            </c:numRef>
          </c:val>
        </c:ser>
        <c:ser>
          <c:idx val="1"/>
          <c:order val="1"/>
          <c:tx>
            <c:strRef>
              <c:f>'Fig 5.4.2'!$P$7</c:f>
              <c:strCache>
                <c:ptCount val="1"/>
                <c:pt idx="0">
                  <c:v>Heat met by heat pumps</c:v>
                </c:pt>
              </c:strCache>
            </c:strRef>
          </c:tx>
          <c:invertIfNegative val="0"/>
          <c:cat>
            <c:strRef>
              <c:f>'Fig 5.4.2'!$Q$4:$W$5</c:f>
              <c:strCache>
                <c:ptCount val="7"/>
                <c:pt idx="0">
                  <c:v>Gone Green</c:v>
                </c:pt>
                <c:pt idx="1">
                  <c:v>Slow Progression (Original)</c:v>
                </c:pt>
                <c:pt idx="2">
                  <c:v>Slow Progression (meeting targets)</c:v>
                </c:pt>
                <c:pt idx="3">
                  <c:v>No Progression (Original)</c:v>
                </c:pt>
                <c:pt idx="4">
                  <c:v>No Progression (meeting targets)</c:v>
                </c:pt>
                <c:pt idx="5">
                  <c:v>Consumer Power (Original)</c:v>
                </c:pt>
                <c:pt idx="6">
                  <c:v>Consumer Power (meeting targets)</c:v>
                </c:pt>
              </c:strCache>
            </c:strRef>
          </c:cat>
          <c:val>
            <c:numRef>
              <c:f>'Fig 5.4.2'!$Q$7:$W$7</c:f>
              <c:numCache>
                <c:formatCode>General</c:formatCode>
                <c:ptCount val="7"/>
                <c:pt idx="0">
                  <c:v>340</c:v>
                </c:pt>
                <c:pt idx="1">
                  <c:v>132</c:v>
                </c:pt>
                <c:pt idx="2">
                  <c:v>132</c:v>
                </c:pt>
                <c:pt idx="3">
                  <c:v>50</c:v>
                </c:pt>
                <c:pt idx="4">
                  <c:v>154</c:v>
                </c:pt>
                <c:pt idx="5">
                  <c:v>100</c:v>
                </c:pt>
                <c:pt idx="6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908608"/>
        <c:axId val="181910144"/>
      </c:barChart>
      <c:catAx>
        <c:axId val="1819086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910144"/>
        <c:crosses val="autoZero"/>
        <c:auto val="1"/>
        <c:lblAlgn val="ctr"/>
        <c:lblOffset val="100"/>
        <c:tickLblSkip val="1"/>
        <c:noMultiLvlLbl val="0"/>
      </c:catAx>
      <c:valAx>
        <c:axId val="181910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Ammual Heat Supply (TWh)</a:t>
                </a:r>
              </a:p>
            </c:rich>
          </c:tx>
          <c:layout>
            <c:manualLayout>
              <c:xMode val="edge"/>
              <c:yMode val="edge"/>
              <c:x val="3.050570672603261E-2"/>
              <c:y val="0.12855158615034365"/>
            </c:manualLayout>
          </c:layout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81908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671855219580364"/>
          <c:y val="0.92260978939114013"/>
          <c:w val="0.50720501130321671"/>
          <c:h val="5.469172734117205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343145809204"/>
          <c:y val="6.5807952065092809E-2"/>
          <c:w val="0.86786960818024994"/>
          <c:h val="0.630216462209036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5.4.3'!$P$6</c:f>
              <c:strCache>
                <c:ptCount val="1"/>
                <c:pt idx="0">
                  <c:v>Hydrogen from electrolysis</c:v>
                </c:pt>
              </c:strCache>
            </c:strRef>
          </c:tx>
          <c:invertIfNegative val="0"/>
          <c:cat>
            <c:strRef>
              <c:f>'Fig 5.4.3'!$Q$4:$W$5</c:f>
              <c:strCache>
                <c:ptCount val="7"/>
                <c:pt idx="0">
                  <c:v>Gone Green</c:v>
                </c:pt>
                <c:pt idx="1">
                  <c:v>Slow Progression (Original)</c:v>
                </c:pt>
                <c:pt idx="2">
                  <c:v>Slow Progression (meeting targets)</c:v>
                </c:pt>
                <c:pt idx="3">
                  <c:v>No Progression (Original)</c:v>
                </c:pt>
                <c:pt idx="4">
                  <c:v>No Progression (meeting targets)</c:v>
                </c:pt>
                <c:pt idx="5">
                  <c:v>Consumer Power (Original)</c:v>
                </c:pt>
                <c:pt idx="6">
                  <c:v>Consumer Power (meeting targets)</c:v>
                </c:pt>
              </c:strCache>
            </c:strRef>
          </c:cat>
          <c:val>
            <c:numRef>
              <c:f>'Fig 5.4.3'!$Q$6:$W$6</c:f>
              <c:numCache>
                <c:formatCode>General</c:formatCode>
                <c:ptCount val="7"/>
                <c:pt idx="0">
                  <c:v>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 5.4.3'!$P$7</c:f>
              <c:strCache>
                <c:ptCount val="1"/>
                <c:pt idx="0">
                  <c:v>Hydrogen from bioCCS</c:v>
                </c:pt>
              </c:strCache>
            </c:strRef>
          </c:tx>
          <c:invertIfNegative val="0"/>
          <c:cat>
            <c:strRef>
              <c:f>'Fig 5.4.3'!$Q$4:$W$5</c:f>
              <c:strCache>
                <c:ptCount val="7"/>
                <c:pt idx="0">
                  <c:v>Gone Green</c:v>
                </c:pt>
                <c:pt idx="1">
                  <c:v>Slow Progression (Original)</c:v>
                </c:pt>
                <c:pt idx="2">
                  <c:v>Slow Progression (meeting targets)</c:v>
                </c:pt>
                <c:pt idx="3">
                  <c:v>No Progression (Original)</c:v>
                </c:pt>
                <c:pt idx="4">
                  <c:v>No Progression (meeting targets)</c:v>
                </c:pt>
                <c:pt idx="5">
                  <c:v>Consumer Power (Original)</c:v>
                </c:pt>
                <c:pt idx="6">
                  <c:v>Consumer Power (meeting targets)</c:v>
                </c:pt>
              </c:strCache>
            </c:strRef>
          </c:cat>
          <c:val>
            <c:numRef>
              <c:f>'Fig 5.4.3'!$Q$7:$W$7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61</c:v>
                </c:pt>
                <c:pt idx="3">
                  <c:v>0</c:v>
                </c:pt>
                <c:pt idx="4">
                  <c:v>49</c:v>
                </c:pt>
                <c:pt idx="5">
                  <c:v>0</c:v>
                </c:pt>
                <c:pt idx="6">
                  <c:v>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030336"/>
        <c:axId val="182031872"/>
      </c:barChart>
      <c:catAx>
        <c:axId val="1820303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2031872"/>
        <c:crosses val="autoZero"/>
        <c:auto val="1"/>
        <c:lblAlgn val="ctr"/>
        <c:lblOffset val="100"/>
        <c:tickLblSkip val="1"/>
        <c:noMultiLvlLbl val="0"/>
      </c:catAx>
      <c:valAx>
        <c:axId val="1820318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Ammual Hydrogen Supply (TWh)</a:t>
                </a:r>
              </a:p>
            </c:rich>
          </c:tx>
          <c:layout>
            <c:manualLayout>
              <c:xMode val="edge"/>
              <c:yMode val="edge"/>
              <c:x val="3.050570672603261E-2"/>
              <c:y val="0.12855158615034365"/>
            </c:manualLayout>
          </c:layout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82030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671855219580364"/>
          <c:y val="0.92260978939114013"/>
          <c:w val="0.50720501130321671"/>
          <c:h val="5.469172734117205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5.4.4'!$Q$76</c:f>
              <c:strCache>
                <c:ptCount val="1"/>
                <c:pt idx="0">
                  <c:v>Electricity</c:v>
                </c:pt>
              </c:strCache>
            </c:strRef>
          </c:tx>
          <c:cat>
            <c:numRef>
              <c:f>'Fig 5.4.4'!$S$75:$Z$75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5.4.4'!$S$76:$Z$76</c:f>
              <c:numCache>
                <c:formatCode>_-* #,##0_-;\-* #,##0_-;_-* "-"??_-;_-@_-</c:formatCode>
                <c:ptCount val="8"/>
                <c:pt idx="0">
                  <c:v>106.13515089644058</c:v>
                </c:pt>
                <c:pt idx="1">
                  <c:v>48.22387379316352</c:v>
                </c:pt>
                <c:pt idx="2">
                  <c:v>50.278124665284373</c:v>
                </c:pt>
                <c:pt idx="3">
                  <c:v>40.980182088407155</c:v>
                </c:pt>
                <c:pt idx="4">
                  <c:v>36.664404470613142</c:v>
                </c:pt>
                <c:pt idx="5">
                  <c:v>35.580008376128767</c:v>
                </c:pt>
                <c:pt idx="6">
                  <c:v>36.349775269858988</c:v>
                </c:pt>
                <c:pt idx="7">
                  <c:v>4.3941503946923319</c:v>
                </c:pt>
              </c:numCache>
            </c:numRef>
          </c:val>
        </c:ser>
        <c:ser>
          <c:idx val="1"/>
          <c:order val="1"/>
          <c:tx>
            <c:strRef>
              <c:f>'Fig 5.4.4'!$Q$77</c:f>
              <c:strCache>
                <c:ptCount val="1"/>
                <c:pt idx="0">
                  <c:v>Heat</c:v>
                </c:pt>
              </c:strCache>
            </c:strRef>
          </c:tx>
          <c:cat>
            <c:numRef>
              <c:f>'Fig 5.4.4'!$S$75:$Z$75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5.4.4'!$S$77:$Z$77</c:f>
              <c:numCache>
                <c:formatCode>_-* #,##0_-;\-* #,##0_-;_-* "-"??_-;_-@_-</c:formatCode>
                <c:ptCount val="8"/>
                <c:pt idx="0">
                  <c:v>183.85370358709193</c:v>
                </c:pt>
                <c:pt idx="1">
                  <c:v>179.17211724037486</c:v>
                </c:pt>
                <c:pt idx="2">
                  <c:v>161.44887404592805</c:v>
                </c:pt>
                <c:pt idx="3">
                  <c:v>159.80548834123562</c:v>
                </c:pt>
                <c:pt idx="4">
                  <c:v>154.4247212316389</c:v>
                </c:pt>
                <c:pt idx="5">
                  <c:v>128.86021539438974</c:v>
                </c:pt>
                <c:pt idx="6">
                  <c:v>112.64067044559189</c:v>
                </c:pt>
                <c:pt idx="7">
                  <c:v>39.033726357623621</c:v>
                </c:pt>
              </c:numCache>
            </c:numRef>
          </c:val>
        </c:ser>
        <c:ser>
          <c:idx val="2"/>
          <c:order val="2"/>
          <c:tx>
            <c:strRef>
              <c:f>'Fig 5.4.4'!$Q$78</c:f>
              <c:strCache>
                <c:ptCount val="1"/>
                <c:pt idx="0">
                  <c:v>Transport</c:v>
                </c:pt>
              </c:strCache>
            </c:strRef>
          </c:tx>
          <c:cat>
            <c:numRef>
              <c:f>'Fig 5.4.4'!$S$75:$Z$75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5.4.4'!$S$78:$Z$78</c:f>
              <c:numCache>
                <c:formatCode>_-* #,##0_-;\-* #,##0_-;_-* "-"??_-;_-@_-</c:formatCode>
                <c:ptCount val="8"/>
                <c:pt idx="0">
                  <c:v>159.67289347338772</c:v>
                </c:pt>
                <c:pt idx="1">
                  <c:v>154.77811370253843</c:v>
                </c:pt>
                <c:pt idx="2">
                  <c:v>146.03679819347471</c:v>
                </c:pt>
                <c:pt idx="3">
                  <c:v>140.16368224753344</c:v>
                </c:pt>
                <c:pt idx="4">
                  <c:v>146.05324228296968</c:v>
                </c:pt>
                <c:pt idx="5">
                  <c:v>143.15489448092583</c:v>
                </c:pt>
                <c:pt idx="6">
                  <c:v>129.56054619653025</c:v>
                </c:pt>
                <c:pt idx="7">
                  <c:v>61.572122771335167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502848"/>
        <c:axId val="195504384"/>
      </c:areaChart>
      <c:lineChart>
        <c:grouping val="stacked"/>
        <c:varyColors val="0"/>
        <c:ser>
          <c:idx val="11"/>
          <c:order val="3"/>
          <c:tx>
            <c:strRef>
              <c:f>'Fig 5.4.4'!$Q$79</c:f>
              <c:strCache>
                <c:ptCount val="1"/>
                <c:pt idx="0">
                  <c:v>Total emissions (original scenario)</c:v>
                </c:pt>
              </c:strCache>
            </c:strRef>
          </c:tx>
          <c:spPr>
            <a:ln w="44450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 5.4.4'!$S$75:$Z$75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5.4.4'!$S$79:$Z$79</c:f>
              <c:numCache>
                <c:formatCode>_-* #,##0_-;\-* #,##0_-;_-* "-"??_-;_-@_-</c:formatCode>
                <c:ptCount val="8"/>
                <c:pt idx="0">
                  <c:v>450.50584549827801</c:v>
                </c:pt>
                <c:pt idx="1">
                  <c:v>382.14702287308563</c:v>
                </c:pt>
                <c:pt idx="2">
                  <c:v>352.11290926271204</c:v>
                </c:pt>
                <c:pt idx="3">
                  <c:v>339.61203063465587</c:v>
                </c:pt>
                <c:pt idx="4">
                  <c:v>335.1264410458781</c:v>
                </c:pt>
                <c:pt idx="5">
                  <c:v>330.67638666923125</c:v>
                </c:pt>
                <c:pt idx="6">
                  <c:v>320.15418191917746</c:v>
                </c:pt>
                <c:pt idx="7">
                  <c:v>310.17188919647555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502848"/>
        <c:axId val="195504384"/>
      </c:lineChart>
      <c:catAx>
        <c:axId val="19550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5504384"/>
        <c:crosses val="autoZero"/>
        <c:auto val="1"/>
        <c:lblAlgn val="ctr"/>
        <c:lblOffset val="100"/>
        <c:noMultiLvlLbl val="0"/>
      </c:catAx>
      <c:valAx>
        <c:axId val="195504384"/>
        <c:scaling>
          <c:orientation val="minMax"/>
          <c:max val="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 / year</a:t>
                </a:r>
                <a:endParaRPr lang="en-GB"/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5502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01481974095603"/>
          <c:y val="0.19298386785129207"/>
          <c:w val="0.16076957541058381"/>
          <c:h val="0.5994603050526267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5.4.4'!$Q$7</c:f>
              <c:strCache>
                <c:ptCount val="1"/>
                <c:pt idx="0">
                  <c:v>Electricity</c:v>
                </c:pt>
              </c:strCache>
            </c:strRef>
          </c:tx>
          <c:cat>
            <c:numRef>
              <c:f>'Fig 5.4.4'!$S$6:$Z$6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5.4.4'!$S$7:$Z$7</c:f>
              <c:numCache>
                <c:formatCode>_-* #,##0_-;\-* #,##0_-;_-* "-"??_-;_-@_-</c:formatCode>
                <c:ptCount val="8"/>
                <c:pt idx="0">
                  <c:v>101.8283849335113</c:v>
                </c:pt>
                <c:pt idx="1">
                  <c:v>41.717273491440459</c:v>
                </c:pt>
                <c:pt idx="2">
                  <c:v>24.558838534432688</c:v>
                </c:pt>
                <c:pt idx="3">
                  <c:v>19.957325073762906</c:v>
                </c:pt>
                <c:pt idx="4">
                  <c:v>12.91937440244217</c:v>
                </c:pt>
                <c:pt idx="5">
                  <c:v>12.247053635827102</c:v>
                </c:pt>
                <c:pt idx="6">
                  <c:v>1.1139642814483093</c:v>
                </c:pt>
                <c:pt idx="7">
                  <c:v>-0.25474842069205539</c:v>
                </c:pt>
              </c:numCache>
            </c:numRef>
          </c:val>
        </c:ser>
        <c:ser>
          <c:idx val="1"/>
          <c:order val="1"/>
          <c:tx>
            <c:strRef>
              <c:f>'Fig 5.4.4'!$Q$8</c:f>
              <c:strCache>
                <c:ptCount val="1"/>
                <c:pt idx="0">
                  <c:v>Heat</c:v>
                </c:pt>
              </c:strCache>
            </c:strRef>
          </c:tx>
          <c:cat>
            <c:numRef>
              <c:f>'Fig 5.4.4'!$S$6:$Z$6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5.4.4'!$S$8:$Z$8</c:f>
              <c:numCache>
                <c:formatCode>_-* #,##0_-;\-* #,##0_-;_-* "-"??_-;_-@_-</c:formatCode>
                <c:ptCount val="8"/>
                <c:pt idx="0">
                  <c:v>185.26010155272377</c:v>
                </c:pt>
                <c:pt idx="1">
                  <c:v>167.76798222637592</c:v>
                </c:pt>
                <c:pt idx="2">
                  <c:v>149.30121980493567</c:v>
                </c:pt>
                <c:pt idx="3">
                  <c:v>137.87300628073052</c:v>
                </c:pt>
                <c:pt idx="4">
                  <c:v>126.77522164713857</c:v>
                </c:pt>
                <c:pt idx="5">
                  <c:v>100.58141449021474</c:v>
                </c:pt>
                <c:pt idx="6">
                  <c:v>84.657410313372139</c:v>
                </c:pt>
                <c:pt idx="7">
                  <c:v>67.012944034595492</c:v>
                </c:pt>
              </c:numCache>
            </c:numRef>
          </c:val>
        </c:ser>
        <c:ser>
          <c:idx val="2"/>
          <c:order val="2"/>
          <c:tx>
            <c:strRef>
              <c:f>'Fig 5.4.4'!$Q$9</c:f>
              <c:strCache>
                <c:ptCount val="1"/>
                <c:pt idx="0">
                  <c:v>Transport</c:v>
                </c:pt>
              </c:strCache>
            </c:strRef>
          </c:tx>
          <c:cat>
            <c:numRef>
              <c:f>'Fig 5.4.4'!$S$6:$Z$6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5.4.4'!$S$9:$Z$9</c:f>
              <c:numCache>
                <c:formatCode>_-* #,##0_-;\-* #,##0_-;_-* "-"??_-;_-@_-</c:formatCode>
                <c:ptCount val="8"/>
                <c:pt idx="0">
                  <c:v>155.44377047554499</c:v>
                </c:pt>
                <c:pt idx="1">
                  <c:v>146.25347953237991</c:v>
                </c:pt>
                <c:pt idx="2">
                  <c:v>136.27763585186884</c:v>
                </c:pt>
                <c:pt idx="3">
                  <c:v>124.56258965105448</c:v>
                </c:pt>
                <c:pt idx="4">
                  <c:v>85.34572823124735</c:v>
                </c:pt>
                <c:pt idx="5">
                  <c:v>62.060956702919192</c:v>
                </c:pt>
                <c:pt idx="6">
                  <c:v>49.870644910755573</c:v>
                </c:pt>
                <c:pt idx="7">
                  <c:v>38.247759079478413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551232"/>
        <c:axId val="195552768"/>
      </c:areaChart>
      <c:catAx>
        <c:axId val="19555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5552768"/>
        <c:crosses val="autoZero"/>
        <c:auto val="1"/>
        <c:lblAlgn val="ctr"/>
        <c:lblOffset val="100"/>
        <c:noMultiLvlLbl val="0"/>
      </c:catAx>
      <c:valAx>
        <c:axId val="195552768"/>
        <c:scaling>
          <c:orientation val="minMax"/>
          <c:max val="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 / year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5551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56497230135647"/>
          <c:y val="0.19298386785129207"/>
          <c:w val="0.10213467213797518"/>
          <c:h val="0.618206634384580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5.4.4'!$Q$30</c:f>
              <c:strCache>
                <c:ptCount val="1"/>
                <c:pt idx="0">
                  <c:v>Electricity</c:v>
                </c:pt>
              </c:strCache>
            </c:strRef>
          </c:tx>
          <c:cat>
            <c:numRef>
              <c:f>'Fig 5.4.4'!$S$29:$Z$29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5.4.4'!$S$30:$Z$30</c:f>
              <c:numCache>
                <c:formatCode>_-* #,##0_-;\-* #,##0_-;_-* "-"??_-;_-@_-</c:formatCode>
                <c:ptCount val="8"/>
                <c:pt idx="0">
                  <c:v>102.80681210545374</c:v>
                </c:pt>
                <c:pt idx="1">
                  <c:v>76.065773286206536</c:v>
                </c:pt>
                <c:pt idx="2">
                  <c:v>42.954116944488483</c:v>
                </c:pt>
                <c:pt idx="3">
                  <c:v>36.50099814707329</c:v>
                </c:pt>
                <c:pt idx="4">
                  <c:v>38.644626464788786</c:v>
                </c:pt>
                <c:pt idx="5">
                  <c:v>29.857883582244355</c:v>
                </c:pt>
                <c:pt idx="6">
                  <c:v>17.888598053696409</c:v>
                </c:pt>
                <c:pt idx="7">
                  <c:v>6.1460201893161788</c:v>
                </c:pt>
              </c:numCache>
            </c:numRef>
          </c:val>
        </c:ser>
        <c:ser>
          <c:idx val="1"/>
          <c:order val="1"/>
          <c:tx>
            <c:strRef>
              <c:f>'Fig 5.4.4'!$Q$31</c:f>
              <c:strCache>
                <c:ptCount val="1"/>
                <c:pt idx="0">
                  <c:v>Heat</c:v>
                </c:pt>
              </c:strCache>
            </c:strRef>
          </c:tx>
          <c:cat>
            <c:numRef>
              <c:f>'Fig 5.4.4'!$S$29:$Z$29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5.4.4'!$S$31:$Z$31</c:f>
              <c:numCache>
                <c:formatCode>_-* #,##0_-;\-* #,##0_-;_-* "-"??_-;_-@_-</c:formatCode>
                <c:ptCount val="8"/>
                <c:pt idx="0">
                  <c:v>188.35797463467907</c:v>
                </c:pt>
                <c:pt idx="1">
                  <c:v>174.34950956682815</c:v>
                </c:pt>
                <c:pt idx="2">
                  <c:v>161.09105347489802</c:v>
                </c:pt>
                <c:pt idx="3">
                  <c:v>153.22354792703874</c:v>
                </c:pt>
                <c:pt idx="4">
                  <c:v>122.42885718589248</c:v>
                </c:pt>
                <c:pt idx="5">
                  <c:v>96.584019558327611</c:v>
                </c:pt>
                <c:pt idx="6">
                  <c:v>102.95423040524896</c:v>
                </c:pt>
                <c:pt idx="7">
                  <c:v>62.690757595680083</c:v>
                </c:pt>
              </c:numCache>
            </c:numRef>
          </c:val>
        </c:ser>
        <c:ser>
          <c:idx val="2"/>
          <c:order val="2"/>
          <c:tx>
            <c:strRef>
              <c:f>'Fig 5.4.4'!$Q$32</c:f>
              <c:strCache>
                <c:ptCount val="1"/>
                <c:pt idx="0">
                  <c:v>Transport</c:v>
                </c:pt>
              </c:strCache>
            </c:strRef>
          </c:tx>
          <c:cat>
            <c:numRef>
              <c:f>'Fig 5.4.4'!$S$29:$Z$29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5.4.4'!$S$32:$Z$32</c:f>
              <c:numCache>
                <c:formatCode>_-* #,##0_-;\-* #,##0_-;_-* "-"??_-;_-@_-</c:formatCode>
                <c:ptCount val="8"/>
                <c:pt idx="0">
                  <c:v>154.32712888596353</c:v>
                </c:pt>
                <c:pt idx="1">
                  <c:v>143.48499407559694</c:v>
                </c:pt>
                <c:pt idx="2">
                  <c:v>136.05230021788825</c:v>
                </c:pt>
                <c:pt idx="3">
                  <c:v>124.25385474286031</c:v>
                </c:pt>
                <c:pt idx="4">
                  <c:v>117.75877388542878</c:v>
                </c:pt>
                <c:pt idx="5">
                  <c:v>112.2696323349753</c:v>
                </c:pt>
                <c:pt idx="6">
                  <c:v>86.470786088598658</c:v>
                </c:pt>
                <c:pt idx="7">
                  <c:v>36.163219850651132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42816"/>
        <c:axId val="199444352"/>
      </c:areaChart>
      <c:lineChart>
        <c:grouping val="stacked"/>
        <c:varyColors val="0"/>
        <c:ser>
          <c:idx val="11"/>
          <c:order val="3"/>
          <c:tx>
            <c:strRef>
              <c:f>'Fig 5.4.4'!$Q$33</c:f>
              <c:strCache>
                <c:ptCount val="1"/>
                <c:pt idx="0">
                  <c:v>Total emissions (original scenario)</c:v>
                </c:pt>
              </c:strCache>
            </c:strRef>
          </c:tx>
          <c:spPr>
            <a:ln w="44450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val>
            <c:numRef>
              <c:f>'Fig 5.4.4'!$S$33:$Z$33</c:f>
              <c:numCache>
                <c:formatCode>_-* #,##0_-;\-* #,##0_-;_-* "-"??_-;_-@_-</c:formatCode>
                <c:ptCount val="8"/>
                <c:pt idx="0">
                  <c:v>445.56136517231431</c:v>
                </c:pt>
                <c:pt idx="1">
                  <c:v>393.43513105611731</c:v>
                </c:pt>
                <c:pt idx="2">
                  <c:v>335.84428805868151</c:v>
                </c:pt>
                <c:pt idx="3">
                  <c:v>318.69186491340906</c:v>
                </c:pt>
                <c:pt idx="4">
                  <c:v>278.83225890687424</c:v>
                </c:pt>
                <c:pt idx="5">
                  <c:v>238.7115356547657</c:v>
                </c:pt>
                <c:pt idx="6">
                  <c:v>207.31361414511326</c:v>
                </c:pt>
                <c:pt idx="7">
                  <c:v>182.80476183884241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442816"/>
        <c:axId val="199444352"/>
      </c:lineChart>
      <c:catAx>
        <c:axId val="19944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444352"/>
        <c:crosses val="autoZero"/>
        <c:auto val="1"/>
        <c:lblAlgn val="ctr"/>
        <c:lblOffset val="100"/>
        <c:noMultiLvlLbl val="0"/>
      </c:catAx>
      <c:valAx>
        <c:axId val="199444352"/>
        <c:scaling>
          <c:orientation val="minMax"/>
          <c:max val="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 / year</a:t>
                </a:r>
                <a:endParaRPr lang="en-GB"/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9442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01481974095603"/>
          <c:y val="0.19298386785129207"/>
          <c:w val="0.16076957541058381"/>
          <c:h val="0.5994603050526267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17924197458821E-2"/>
          <c:y val="3.6169333583265066E-2"/>
          <c:w val="0.73574799611178265"/>
          <c:h val="0.88586361598057994"/>
        </c:manualLayout>
      </c:layout>
      <c:areaChart>
        <c:grouping val="stacked"/>
        <c:varyColors val="0"/>
        <c:ser>
          <c:idx val="0"/>
          <c:order val="0"/>
          <c:tx>
            <c:strRef>
              <c:f>'Fig 5.4.4'!$Q$53</c:f>
              <c:strCache>
                <c:ptCount val="1"/>
                <c:pt idx="0">
                  <c:v>Electricity</c:v>
                </c:pt>
              </c:strCache>
            </c:strRef>
          </c:tx>
          <c:cat>
            <c:numRef>
              <c:f>'Fig 5.4.4'!$S$52:$Z$52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5.4.4'!$S$53:$Z$53</c:f>
              <c:numCache>
                <c:formatCode>_-* #,##0_-;\-* #,##0_-;_-* "-"??_-;_-@_-</c:formatCode>
                <c:ptCount val="8"/>
                <c:pt idx="0">
                  <c:v>99.905688601688709</c:v>
                </c:pt>
                <c:pt idx="1">
                  <c:v>83.124671335392236</c:v>
                </c:pt>
                <c:pt idx="2">
                  <c:v>60.128169818867711</c:v>
                </c:pt>
                <c:pt idx="3">
                  <c:v>59.451362061867165</c:v>
                </c:pt>
                <c:pt idx="4">
                  <c:v>55.252400748455948</c:v>
                </c:pt>
                <c:pt idx="5">
                  <c:v>55.182194228769404</c:v>
                </c:pt>
                <c:pt idx="6">
                  <c:v>56.155119281232558</c:v>
                </c:pt>
                <c:pt idx="7">
                  <c:v>6.4685886270538875</c:v>
                </c:pt>
              </c:numCache>
            </c:numRef>
          </c:val>
        </c:ser>
        <c:ser>
          <c:idx val="1"/>
          <c:order val="1"/>
          <c:tx>
            <c:strRef>
              <c:f>'Fig 5.4.4'!$Q$54</c:f>
              <c:strCache>
                <c:ptCount val="1"/>
                <c:pt idx="0">
                  <c:v>Heat</c:v>
                </c:pt>
              </c:strCache>
            </c:strRef>
          </c:tx>
          <c:cat>
            <c:numRef>
              <c:f>'Fig 5.4.4'!$S$52:$Z$52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5.4.4'!$S$54:$Z$54</c:f>
              <c:numCache>
                <c:formatCode>_-* #,##0_-;\-* #,##0_-;_-* "-"??_-;_-@_-</c:formatCode>
                <c:ptCount val="8"/>
                <c:pt idx="0">
                  <c:v>188.13012480550282</c:v>
                </c:pt>
                <c:pt idx="1">
                  <c:v>165.91819671531979</c:v>
                </c:pt>
                <c:pt idx="2">
                  <c:v>149.05033840057615</c:v>
                </c:pt>
                <c:pt idx="3">
                  <c:v>147.8034156923394</c:v>
                </c:pt>
                <c:pt idx="4">
                  <c:v>136.14474847914599</c:v>
                </c:pt>
                <c:pt idx="5">
                  <c:v>137.67835888076604</c:v>
                </c:pt>
                <c:pt idx="6">
                  <c:v>117.36868327115386</c:v>
                </c:pt>
                <c:pt idx="7">
                  <c:v>74.626417542478706</c:v>
                </c:pt>
              </c:numCache>
            </c:numRef>
          </c:val>
        </c:ser>
        <c:ser>
          <c:idx val="2"/>
          <c:order val="2"/>
          <c:tx>
            <c:strRef>
              <c:f>'Fig 5.4.4'!$Q$55</c:f>
              <c:strCache>
                <c:ptCount val="1"/>
                <c:pt idx="0">
                  <c:v>Transport</c:v>
                </c:pt>
              </c:strCache>
            </c:strRef>
          </c:tx>
          <c:cat>
            <c:numRef>
              <c:f>'Fig 5.4.4'!$S$52:$Z$52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'Fig 5.4.4'!$S$55:$Z$55</c:f>
              <c:numCache>
                <c:formatCode>_-* #,##0_-;\-* #,##0_-;_-* "-"??_-;_-@_-</c:formatCode>
                <c:ptCount val="8"/>
                <c:pt idx="0">
                  <c:v>157.29310319815687</c:v>
                </c:pt>
                <c:pt idx="1">
                  <c:v>149.97235285646067</c:v>
                </c:pt>
                <c:pt idx="2">
                  <c:v>136.78742860799616</c:v>
                </c:pt>
                <c:pt idx="3">
                  <c:v>130.41585387914779</c:v>
                </c:pt>
                <c:pt idx="4">
                  <c:v>122.69645421770085</c:v>
                </c:pt>
                <c:pt idx="5">
                  <c:v>105.94753288492026</c:v>
                </c:pt>
                <c:pt idx="6">
                  <c:v>86.438442470632197</c:v>
                </c:pt>
                <c:pt idx="7">
                  <c:v>23.904991722574373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500544"/>
        <c:axId val="199502080"/>
      </c:areaChart>
      <c:lineChart>
        <c:grouping val="stacked"/>
        <c:varyColors val="0"/>
        <c:ser>
          <c:idx val="11"/>
          <c:order val="3"/>
          <c:tx>
            <c:strRef>
              <c:f>'Fig 5.4.4'!$Q$56</c:f>
              <c:strCache>
                <c:ptCount val="1"/>
                <c:pt idx="0">
                  <c:v>Total emissions (original scenario)</c:v>
                </c:pt>
              </c:strCache>
            </c:strRef>
          </c:tx>
          <c:spPr>
            <a:ln w="44450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val>
            <c:numRef>
              <c:f>'Fig 5.4.4'!$S$56:$Z$56</c:f>
              <c:numCache>
                <c:formatCode>_-* #,##0_-;\-* #,##0_-;_-* "-"??_-;_-@_-</c:formatCode>
                <c:ptCount val="8"/>
                <c:pt idx="0">
                  <c:v>443.70702313464204</c:v>
                </c:pt>
                <c:pt idx="1">
                  <c:v>399.53209030628733</c:v>
                </c:pt>
                <c:pt idx="2">
                  <c:v>349.45783700091698</c:v>
                </c:pt>
                <c:pt idx="3">
                  <c:v>347.61141902550685</c:v>
                </c:pt>
                <c:pt idx="4">
                  <c:v>336.06765729111532</c:v>
                </c:pt>
                <c:pt idx="5">
                  <c:v>336.48064190055806</c:v>
                </c:pt>
                <c:pt idx="6">
                  <c:v>314.39224583149894</c:v>
                </c:pt>
                <c:pt idx="7">
                  <c:v>313.75913425384761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00544"/>
        <c:axId val="199502080"/>
      </c:lineChart>
      <c:catAx>
        <c:axId val="19950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9502080"/>
        <c:crosses val="autoZero"/>
        <c:auto val="1"/>
        <c:lblAlgn val="ctr"/>
        <c:lblOffset val="100"/>
        <c:noMultiLvlLbl val="0"/>
      </c:catAx>
      <c:valAx>
        <c:axId val="199502080"/>
        <c:scaling>
          <c:orientation val="minMax"/>
          <c:max val="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/>
                </a:pPr>
                <a:r>
                  <a:rPr lang="en-US"/>
                  <a:t>MtCO2 / year</a:t>
                </a:r>
                <a:endParaRPr lang="en-GB"/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99500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01481974095603"/>
          <c:y val="0.19298386785129207"/>
          <c:w val="0.16076957541058381"/>
          <c:h val="0.5994603050526267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67526975794693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3.1.10'!$L$5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'Fig 3.1.10'!$N$5:$AM$5</c:f>
              <c:numCache>
                <c:formatCode>0.0</c:formatCode>
                <c:ptCount val="26"/>
                <c:pt idx="0">
                  <c:v>0</c:v>
                </c:pt>
                <c:pt idx="1">
                  <c:v>-6.6179299379711738</c:v>
                </c:pt>
                <c:pt idx="2">
                  <c:v>-8.5561005810631912</c:v>
                </c:pt>
                <c:pt idx="3">
                  <c:v>-10.227686962445965</c:v>
                </c:pt>
                <c:pt idx="4">
                  <c:v>-12.01183548988076</c:v>
                </c:pt>
                <c:pt idx="5">
                  <c:v>-16.239487896921869</c:v>
                </c:pt>
                <c:pt idx="6">
                  <c:v>-22.018561441084021</c:v>
                </c:pt>
                <c:pt idx="7">
                  <c:v>-26.004310313252848</c:v>
                </c:pt>
                <c:pt idx="8">
                  <c:v>-30.240088432930062</c:v>
                </c:pt>
                <c:pt idx="9">
                  <c:v>-34.672963571036469</c:v>
                </c:pt>
                <c:pt idx="10">
                  <c:v>-39.225796828386315</c:v>
                </c:pt>
                <c:pt idx="11">
                  <c:v>-41.787266083108264</c:v>
                </c:pt>
                <c:pt idx="12">
                  <c:v>-43.805618955761425</c:v>
                </c:pt>
                <c:pt idx="13">
                  <c:v>-46.567300082697301</c:v>
                </c:pt>
                <c:pt idx="14">
                  <c:v>-49.16870388624136</c:v>
                </c:pt>
                <c:pt idx="15">
                  <c:v>-51.053138047774674</c:v>
                </c:pt>
                <c:pt idx="16">
                  <c:v>-52.725515905208709</c:v>
                </c:pt>
                <c:pt idx="17">
                  <c:v>-54.708269330814829</c:v>
                </c:pt>
                <c:pt idx="18">
                  <c:v>-56.510865210614341</c:v>
                </c:pt>
                <c:pt idx="19">
                  <c:v>-58.253629437374187</c:v>
                </c:pt>
                <c:pt idx="20">
                  <c:v>-59.863811131332362</c:v>
                </c:pt>
                <c:pt idx="21">
                  <c:v>-60.994914155756938</c:v>
                </c:pt>
                <c:pt idx="22">
                  <c:v>-61.926383399187529</c:v>
                </c:pt>
                <c:pt idx="23">
                  <c:v>-63.518790877375579</c:v>
                </c:pt>
                <c:pt idx="24">
                  <c:v>-65.095835644640516</c:v>
                </c:pt>
                <c:pt idx="25">
                  <c:v>-66.611900891507304</c:v>
                </c:pt>
              </c:numCache>
            </c:numRef>
          </c:val>
        </c:ser>
        <c:ser>
          <c:idx val="1"/>
          <c:order val="1"/>
          <c:tx>
            <c:strRef>
              <c:f>'Fig 3.1.10'!$L$6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'Fig 3.1.10'!$N$6:$AM$6</c:f>
              <c:numCache>
                <c:formatCode>0.0</c:formatCode>
                <c:ptCount val="26"/>
                <c:pt idx="0">
                  <c:v>0</c:v>
                </c:pt>
                <c:pt idx="1">
                  <c:v>7.5539107670270909</c:v>
                </c:pt>
                <c:pt idx="2">
                  <c:v>9.7816986881542647</c:v>
                </c:pt>
                <c:pt idx="3">
                  <c:v>12.496076954402142</c:v>
                </c:pt>
                <c:pt idx="4">
                  <c:v>14.44118292556935</c:v>
                </c:pt>
                <c:pt idx="5">
                  <c:v>16.447206152031569</c:v>
                </c:pt>
                <c:pt idx="6">
                  <c:v>17.647547764144676</c:v>
                </c:pt>
                <c:pt idx="7">
                  <c:v>19.352980125619283</c:v>
                </c:pt>
                <c:pt idx="8">
                  <c:v>20.295195178996224</c:v>
                </c:pt>
                <c:pt idx="9">
                  <c:v>21.068002620146345</c:v>
                </c:pt>
                <c:pt idx="10">
                  <c:v>21.453381924000141</c:v>
                </c:pt>
                <c:pt idx="11">
                  <c:v>22.14098633633408</c:v>
                </c:pt>
                <c:pt idx="12">
                  <c:v>22.61282451092778</c:v>
                </c:pt>
                <c:pt idx="13">
                  <c:v>23.021003578405001</c:v>
                </c:pt>
                <c:pt idx="14">
                  <c:v>23.249725424001625</c:v>
                </c:pt>
                <c:pt idx="15">
                  <c:v>23.494585966783362</c:v>
                </c:pt>
                <c:pt idx="16">
                  <c:v>24.004518890113175</c:v>
                </c:pt>
                <c:pt idx="17">
                  <c:v>24.479869294136918</c:v>
                </c:pt>
                <c:pt idx="18">
                  <c:v>25.092159967121788</c:v>
                </c:pt>
                <c:pt idx="19">
                  <c:v>25.867267028440651</c:v>
                </c:pt>
                <c:pt idx="20">
                  <c:v>26.304511058050579</c:v>
                </c:pt>
                <c:pt idx="21">
                  <c:v>26.957248976650007</c:v>
                </c:pt>
                <c:pt idx="22">
                  <c:v>27.549666345302754</c:v>
                </c:pt>
                <c:pt idx="23">
                  <c:v>27.842872987061199</c:v>
                </c:pt>
                <c:pt idx="24">
                  <c:v>28.369507332318037</c:v>
                </c:pt>
                <c:pt idx="25">
                  <c:v>28.608946091943508</c:v>
                </c:pt>
              </c:numCache>
            </c:numRef>
          </c:val>
        </c:ser>
        <c:ser>
          <c:idx val="2"/>
          <c:order val="2"/>
          <c:tx>
            <c:strRef>
              <c:f>'Fig 3.1.10'!$L$7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'Fig 3.1.10'!$N$7:$AM$7</c:f>
              <c:numCache>
                <c:formatCode>0.0</c:formatCode>
                <c:ptCount val="26"/>
                <c:pt idx="0">
                  <c:v>0</c:v>
                </c:pt>
                <c:pt idx="1">
                  <c:v>4.1295519873504389</c:v>
                </c:pt>
                <c:pt idx="2">
                  <c:v>3.2299026280226144</c:v>
                </c:pt>
                <c:pt idx="3">
                  <c:v>2.6933385724917116</c:v>
                </c:pt>
                <c:pt idx="4">
                  <c:v>2.1190772538252816</c:v>
                </c:pt>
                <c:pt idx="5">
                  <c:v>2.1258700269866893</c:v>
                </c:pt>
                <c:pt idx="6">
                  <c:v>0.71407685889762718</c:v>
                </c:pt>
                <c:pt idx="7">
                  <c:v>3.565978707590034E-2</c:v>
                </c:pt>
                <c:pt idx="8">
                  <c:v>-0.55709656558835263</c:v>
                </c:pt>
                <c:pt idx="9">
                  <c:v>-1.1481749678682007</c:v>
                </c:pt>
                <c:pt idx="10">
                  <c:v>-1.5195357092938337</c:v>
                </c:pt>
                <c:pt idx="11">
                  <c:v>-1.9480349793949472</c:v>
                </c:pt>
                <c:pt idx="12">
                  <c:v>-2.4521411321407669</c:v>
                </c:pt>
                <c:pt idx="13">
                  <c:v>-2.6142528100349409</c:v>
                </c:pt>
                <c:pt idx="14">
                  <c:v>-3.2268199514927147</c:v>
                </c:pt>
                <c:pt idx="15">
                  <c:v>-3.4150531028827231</c:v>
                </c:pt>
                <c:pt idx="16">
                  <c:v>-3.481476274216817</c:v>
                </c:pt>
                <c:pt idx="17">
                  <c:v>-3.2915037124450777</c:v>
                </c:pt>
                <c:pt idx="18">
                  <c:v>-3.3025500044636686</c:v>
                </c:pt>
                <c:pt idx="19">
                  <c:v>-3.0849699888267423</c:v>
                </c:pt>
                <c:pt idx="20">
                  <c:v>-3.4825503694760869</c:v>
                </c:pt>
                <c:pt idx="21">
                  <c:v>-3.6954210538805654</c:v>
                </c:pt>
                <c:pt idx="22">
                  <c:v>-3.9029476910139067</c:v>
                </c:pt>
                <c:pt idx="23">
                  <c:v>-4.212812119479338</c:v>
                </c:pt>
                <c:pt idx="24">
                  <c:v>-4.4785319237350336</c:v>
                </c:pt>
                <c:pt idx="25">
                  <c:v>-4.8536480103137336</c:v>
                </c:pt>
              </c:numCache>
            </c:numRef>
          </c:val>
        </c:ser>
        <c:ser>
          <c:idx val="3"/>
          <c:order val="3"/>
          <c:tx>
            <c:strRef>
              <c:f>'Fig 3.1.10'!$L$8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'Fig 3.1.10'!$N$8:$AM$8</c:f>
              <c:numCache>
                <c:formatCode>0.0</c:formatCode>
                <c:ptCount val="26"/>
                <c:pt idx="0">
                  <c:v>0</c:v>
                </c:pt>
                <c:pt idx="1">
                  <c:v>-24.900000000000006</c:v>
                </c:pt>
                <c:pt idx="2">
                  <c:v>-25</c:v>
                </c:pt>
                <c:pt idx="3">
                  <c:v>-21.600000000000009</c:v>
                </c:pt>
                <c:pt idx="4">
                  <c:v>-26.200000000000003</c:v>
                </c:pt>
                <c:pt idx="5">
                  <c:v>-24.200000000000003</c:v>
                </c:pt>
                <c:pt idx="6">
                  <c:v>-22.400000000000006</c:v>
                </c:pt>
                <c:pt idx="7">
                  <c:v>-17.599999999999994</c:v>
                </c:pt>
                <c:pt idx="8">
                  <c:v>-14.599999999999994</c:v>
                </c:pt>
                <c:pt idx="9">
                  <c:v>-11.800000000000011</c:v>
                </c:pt>
                <c:pt idx="10">
                  <c:v>-3.3000000000000114</c:v>
                </c:pt>
                <c:pt idx="11">
                  <c:v>0.40000000000000568</c:v>
                </c:pt>
                <c:pt idx="12">
                  <c:v>5.9000000000000057</c:v>
                </c:pt>
                <c:pt idx="13">
                  <c:v>9.9000000000000057</c:v>
                </c:pt>
                <c:pt idx="14">
                  <c:v>10.699999999999989</c:v>
                </c:pt>
                <c:pt idx="15">
                  <c:v>14.5</c:v>
                </c:pt>
                <c:pt idx="16">
                  <c:v>14.699999999999989</c:v>
                </c:pt>
                <c:pt idx="17">
                  <c:v>16.400000000000006</c:v>
                </c:pt>
                <c:pt idx="18">
                  <c:v>16</c:v>
                </c:pt>
                <c:pt idx="19">
                  <c:v>10.400000000000006</c:v>
                </c:pt>
                <c:pt idx="20">
                  <c:v>7.9000000000000057</c:v>
                </c:pt>
                <c:pt idx="21">
                  <c:v>5.6999999999999886</c:v>
                </c:pt>
                <c:pt idx="22">
                  <c:v>3.4000000000000057</c:v>
                </c:pt>
                <c:pt idx="23">
                  <c:v>0.69999999999998863</c:v>
                </c:pt>
                <c:pt idx="24">
                  <c:v>-1.9000000000000057</c:v>
                </c:pt>
                <c:pt idx="25">
                  <c:v>-4.3000000000000114</c:v>
                </c:pt>
              </c:numCache>
            </c:numRef>
          </c:val>
        </c:ser>
        <c:ser>
          <c:idx val="5"/>
          <c:order val="4"/>
          <c:tx>
            <c:strRef>
              <c:f>'Fig 3.1.10'!$L$9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 3.1.10'!$N$9:$AM$9</c:f>
              <c:numCache>
                <c:formatCode>0.0</c:formatCode>
                <c:ptCount val="26"/>
                <c:pt idx="0">
                  <c:v>0</c:v>
                </c:pt>
                <c:pt idx="1">
                  <c:v>71.899999999999977</c:v>
                </c:pt>
                <c:pt idx="2">
                  <c:v>39.199999999999989</c:v>
                </c:pt>
                <c:pt idx="3">
                  <c:v>17.799999999999983</c:v>
                </c:pt>
                <c:pt idx="4">
                  <c:v>-7.3000000000000114</c:v>
                </c:pt>
                <c:pt idx="5">
                  <c:v>-44.300000000000011</c:v>
                </c:pt>
                <c:pt idx="6">
                  <c:v>-76.500000000000014</c:v>
                </c:pt>
                <c:pt idx="7">
                  <c:v>-92.700000000000017</c:v>
                </c:pt>
                <c:pt idx="8">
                  <c:v>-87.800000000000011</c:v>
                </c:pt>
                <c:pt idx="9">
                  <c:v>-78.200000000000017</c:v>
                </c:pt>
                <c:pt idx="10">
                  <c:v>-91.100000000000009</c:v>
                </c:pt>
                <c:pt idx="11">
                  <c:v>-114.20000000000002</c:v>
                </c:pt>
                <c:pt idx="12">
                  <c:v>-122.60000000000001</c:v>
                </c:pt>
                <c:pt idx="13">
                  <c:v>-125.70000000000002</c:v>
                </c:pt>
                <c:pt idx="14">
                  <c:v>-130.5</c:v>
                </c:pt>
                <c:pt idx="15">
                  <c:v>-135.70000000000002</c:v>
                </c:pt>
                <c:pt idx="16">
                  <c:v>-134.9</c:v>
                </c:pt>
                <c:pt idx="17">
                  <c:v>-147.20000000000002</c:v>
                </c:pt>
                <c:pt idx="18">
                  <c:v>-146.9</c:v>
                </c:pt>
                <c:pt idx="19">
                  <c:v>-138.70000000000002</c:v>
                </c:pt>
                <c:pt idx="20">
                  <c:v>-144.80000000000001</c:v>
                </c:pt>
                <c:pt idx="21">
                  <c:v>-151.30000000000001</c:v>
                </c:pt>
                <c:pt idx="22">
                  <c:v>-152.20000000000002</c:v>
                </c:pt>
                <c:pt idx="23">
                  <c:v>-156.20000000000002</c:v>
                </c:pt>
                <c:pt idx="24">
                  <c:v>-157.4</c:v>
                </c:pt>
                <c:pt idx="25">
                  <c:v>-157.30000000000001</c:v>
                </c:pt>
              </c:numCache>
            </c:numRef>
          </c:val>
        </c:ser>
        <c:ser>
          <c:idx val="6"/>
          <c:order val="5"/>
          <c:tx>
            <c:strRef>
              <c:f>'Fig 3.1.10'!$L$10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 3.1.10'!$N$10:$AM$10</c:f>
              <c:numCache>
                <c:formatCode>0.0</c:formatCode>
                <c:ptCount val="26"/>
                <c:pt idx="0">
                  <c:v>0</c:v>
                </c:pt>
                <c:pt idx="1">
                  <c:v>0.26411723258844549</c:v>
                </c:pt>
                <c:pt idx="2">
                  <c:v>0.45622632131990082</c:v>
                </c:pt>
                <c:pt idx="3">
                  <c:v>0.69712292107894702</c:v>
                </c:pt>
                <c:pt idx="4">
                  <c:v>0.98572036655368012</c:v>
                </c:pt>
                <c:pt idx="5">
                  <c:v>1.3211515242561274</c:v>
                </c:pt>
                <c:pt idx="6">
                  <c:v>1.7026968375957587</c:v>
                </c:pt>
                <c:pt idx="7">
                  <c:v>2.1297426203461312</c:v>
                </c:pt>
                <c:pt idx="8">
                  <c:v>2.6017547380926711</c:v>
                </c:pt>
                <c:pt idx="9">
                  <c:v>3.1182609489941546</c:v>
                </c:pt>
                <c:pt idx="10">
                  <c:v>3.6788384896973527</c:v>
                </c:pt>
                <c:pt idx="11">
                  <c:v>4.3958933182789846</c:v>
                </c:pt>
                <c:pt idx="12">
                  <c:v>5.0741397543792903</c:v>
                </c:pt>
                <c:pt idx="13">
                  <c:v>5.7112151747827102</c:v>
                </c:pt>
                <c:pt idx="14">
                  <c:v>6.3042636433229413</c:v>
                </c:pt>
                <c:pt idx="15">
                  <c:v>6.8497353806571102</c:v>
                </c:pt>
                <c:pt idx="16">
                  <c:v>7.3430488736844914</c:v>
                </c:pt>
                <c:pt idx="17">
                  <c:v>7.777963345470301</c:v>
                </c:pt>
                <c:pt idx="18">
                  <c:v>8.1452293857628444</c:v>
                </c:pt>
                <c:pt idx="19">
                  <c:v>8.4288430256759934</c:v>
                </c:pt>
                <c:pt idx="20">
                  <c:v>8.5839564759604929</c:v>
                </c:pt>
                <c:pt idx="21">
                  <c:v>8.7261276365598786</c:v>
                </c:pt>
                <c:pt idx="22">
                  <c:v>8.8417483247217916</c:v>
                </c:pt>
                <c:pt idx="23">
                  <c:v>8.9354704492138222</c:v>
                </c:pt>
                <c:pt idx="24">
                  <c:v>9.0112429089654338</c:v>
                </c:pt>
                <c:pt idx="25">
                  <c:v>9.0685541645265513</c:v>
                </c:pt>
              </c:numCache>
            </c:numRef>
          </c:val>
        </c:ser>
        <c:ser>
          <c:idx val="8"/>
          <c:order val="7"/>
          <c:tx>
            <c:strRef>
              <c:f>'Fig 3.1.10'!$L$11</c:f>
              <c:strCache>
                <c:ptCount val="1"/>
                <c:pt idx="0">
                  <c:v>District heat</c:v>
                </c:pt>
              </c:strCache>
            </c:strRef>
          </c:tx>
          <c:invertIfNegative val="0"/>
          <c:val>
            <c:numRef>
              <c:f>'Fig 3.1.10'!$N$11:$AM$11</c:f>
              <c:numCache>
                <c:formatCode>0.0</c:formatCode>
                <c:ptCount val="26"/>
                <c:pt idx="1">
                  <c:v>0.51800000000000002</c:v>
                </c:pt>
                <c:pt idx="2">
                  <c:v>0.82</c:v>
                </c:pt>
                <c:pt idx="3">
                  <c:v>1.121</c:v>
                </c:pt>
                <c:pt idx="4">
                  <c:v>1.423</c:v>
                </c:pt>
                <c:pt idx="5">
                  <c:v>1.724</c:v>
                </c:pt>
                <c:pt idx="6">
                  <c:v>2.0790000000000002</c:v>
                </c:pt>
                <c:pt idx="7">
                  <c:v>2.4340000000000002</c:v>
                </c:pt>
                <c:pt idx="8">
                  <c:v>2.7890000000000001</c:v>
                </c:pt>
                <c:pt idx="9">
                  <c:v>3.1440000000000001</c:v>
                </c:pt>
                <c:pt idx="10">
                  <c:v>3.4990000000000001</c:v>
                </c:pt>
                <c:pt idx="11">
                  <c:v>3.7730000000000001</c:v>
                </c:pt>
                <c:pt idx="12">
                  <c:v>4.0460000000000003</c:v>
                </c:pt>
                <c:pt idx="13">
                  <c:v>4.32</c:v>
                </c:pt>
                <c:pt idx="14">
                  <c:v>4.5940000000000003</c:v>
                </c:pt>
                <c:pt idx="15">
                  <c:v>4.867</c:v>
                </c:pt>
                <c:pt idx="16">
                  <c:v>5.28</c:v>
                </c:pt>
                <c:pt idx="17">
                  <c:v>5.6920000000000002</c:v>
                </c:pt>
                <c:pt idx="18">
                  <c:v>6.1040000000000001</c:v>
                </c:pt>
                <c:pt idx="19">
                  <c:v>6.516</c:v>
                </c:pt>
                <c:pt idx="20">
                  <c:v>6.9279999999999999</c:v>
                </c:pt>
                <c:pt idx="21">
                  <c:v>7.48</c:v>
                </c:pt>
                <c:pt idx="22">
                  <c:v>8.032</c:v>
                </c:pt>
                <c:pt idx="23">
                  <c:v>8.5839999999999996</c:v>
                </c:pt>
                <c:pt idx="24">
                  <c:v>9.1359999999999992</c:v>
                </c:pt>
                <c:pt idx="25">
                  <c:v>9.6880000000000006</c:v>
                </c:pt>
              </c:numCache>
            </c:numRef>
          </c:val>
        </c:ser>
        <c:ser>
          <c:idx val="7"/>
          <c:order val="8"/>
          <c:tx>
            <c:strRef>
              <c:f>'Fig 3.1.10'!$L$12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val>
            <c:numRef>
              <c:f>'Fig 3.1.10'!$N$12:$AM$12</c:f>
              <c:numCache>
                <c:formatCode>0.0</c:formatCode>
                <c:ptCount val="26"/>
                <c:pt idx="1">
                  <c:v>10.828349951005293</c:v>
                </c:pt>
                <c:pt idx="2">
                  <c:v>9.8732729435664623</c:v>
                </c:pt>
                <c:pt idx="3">
                  <c:v>8.8971485144730877</c:v>
                </c:pt>
                <c:pt idx="4">
                  <c:v>8.2658549439323679</c:v>
                </c:pt>
                <c:pt idx="5">
                  <c:v>8.3292601936474284</c:v>
                </c:pt>
                <c:pt idx="6">
                  <c:v>7.5932399804460147</c:v>
                </c:pt>
                <c:pt idx="7">
                  <c:v>7.0349277802115466</c:v>
                </c:pt>
                <c:pt idx="8">
                  <c:v>6.754235081429556</c:v>
                </c:pt>
                <c:pt idx="9">
                  <c:v>6.8338749697641106</c:v>
                </c:pt>
                <c:pt idx="10">
                  <c:v>6.7671121239827698</c:v>
                </c:pt>
                <c:pt idx="11">
                  <c:v>6.6064214078901387</c:v>
                </c:pt>
                <c:pt idx="12">
                  <c:v>6.3927958225951897</c:v>
                </c:pt>
                <c:pt idx="13">
                  <c:v>6.2353341395445341</c:v>
                </c:pt>
                <c:pt idx="14">
                  <c:v>6.1555347704095311</c:v>
                </c:pt>
                <c:pt idx="15">
                  <c:v>6.0468698032169641</c:v>
                </c:pt>
                <c:pt idx="16">
                  <c:v>6.1454244156278719</c:v>
                </c:pt>
                <c:pt idx="17">
                  <c:v>6.1779404036526557</c:v>
                </c:pt>
                <c:pt idx="18">
                  <c:v>6.0030258621933399</c:v>
                </c:pt>
                <c:pt idx="19">
                  <c:v>6.1274893720843693</c:v>
                </c:pt>
                <c:pt idx="20">
                  <c:v>6.0598939667974037</c:v>
                </c:pt>
                <c:pt idx="21">
                  <c:v>6.0259585964276994</c:v>
                </c:pt>
                <c:pt idx="22">
                  <c:v>5.8709164201768544</c:v>
                </c:pt>
                <c:pt idx="23">
                  <c:v>5.8132595605799224</c:v>
                </c:pt>
                <c:pt idx="24">
                  <c:v>5.751617327092049</c:v>
                </c:pt>
                <c:pt idx="25">
                  <c:v>5.7250486453509666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42294656"/>
        <c:axId val="42293120"/>
      </c:barChart>
      <c:lineChart>
        <c:grouping val="standard"/>
        <c:varyColors val="0"/>
        <c:ser>
          <c:idx val="4"/>
          <c:order val="6"/>
          <c:tx>
            <c:strRef>
              <c:f>'Fig 3.1.10'!$L$13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3.1.10'!$N$4:$AM$4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3.1.10'!$N$13:$AM$13</c:f>
              <c:numCache>
                <c:formatCode>0.0</c:formatCode>
                <c:ptCount val="26"/>
                <c:pt idx="0">
                  <c:v>880.03399999999999</c:v>
                </c:pt>
                <c:pt idx="1">
                  <c:v>943.71</c:v>
                </c:pt>
                <c:pt idx="2">
                  <c:v>909.83900000000006</c:v>
                </c:pt>
                <c:pt idx="3">
                  <c:v>891.91099999999994</c:v>
                </c:pt>
                <c:pt idx="4">
                  <c:v>861.75699999999995</c:v>
                </c:pt>
                <c:pt idx="5">
                  <c:v>825.24199999999996</c:v>
                </c:pt>
                <c:pt idx="6">
                  <c:v>788.85199999999998</c:v>
                </c:pt>
                <c:pt idx="7">
                  <c:v>774.71699999999998</c:v>
                </c:pt>
                <c:pt idx="8">
                  <c:v>779.27700000000004</c:v>
                </c:pt>
                <c:pt idx="9">
                  <c:v>788.37699999999995</c:v>
                </c:pt>
                <c:pt idx="10">
                  <c:v>780.28700000000003</c:v>
                </c:pt>
                <c:pt idx="11">
                  <c:v>759.41499999999996</c:v>
                </c:pt>
                <c:pt idx="12">
                  <c:v>755.202</c:v>
                </c:pt>
                <c:pt idx="13">
                  <c:v>754.34</c:v>
                </c:pt>
                <c:pt idx="14">
                  <c:v>748.14200000000005</c:v>
                </c:pt>
                <c:pt idx="15">
                  <c:v>745.62400000000002</c:v>
                </c:pt>
                <c:pt idx="16">
                  <c:v>746.4</c:v>
                </c:pt>
                <c:pt idx="17">
                  <c:v>735.36199999999997</c:v>
                </c:pt>
                <c:pt idx="18">
                  <c:v>734.66499999999996</c:v>
                </c:pt>
                <c:pt idx="19">
                  <c:v>737.33500000000004</c:v>
                </c:pt>
                <c:pt idx="20">
                  <c:v>727.66399999999999</c:v>
                </c:pt>
                <c:pt idx="21">
                  <c:v>718.93299999999999</c:v>
                </c:pt>
                <c:pt idx="22">
                  <c:v>715.69899999999996</c:v>
                </c:pt>
                <c:pt idx="23">
                  <c:v>707.97799999999995</c:v>
                </c:pt>
                <c:pt idx="24">
                  <c:v>703.428</c:v>
                </c:pt>
                <c:pt idx="25">
                  <c:v>700.05899999999997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89408"/>
        <c:axId val="42291200"/>
      </c:lineChart>
      <c:catAx>
        <c:axId val="42289408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42291200"/>
        <c:crossesAt val="-300"/>
        <c:auto val="1"/>
        <c:lblAlgn val="ctr"/>
        <c:lblOffset val="100"/>
        <c:tickLblSkip val="5"/>
        <c:noMultiLvlLbl val="0"/>
      </c:catAx>
      <c:valAx>
        <c:axId val="42291200"/>
        <c:scaling>
          <c:orientation val="minMax"/>
          <c:max val="980"/>
          <c:min val="5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2289408"/>
        <c:crosses val="autoZero"/>
        <c:crossBetween val="between"/>
      </c:valAx>
      <c:valAx>
        <c:axId val="42293120"/>
        <c:scaling>
          <c:orientation val="minMax"/>
          <c:max val="100"/>
          <c:min val="-350"/>
        </c:scaling>
        <c:delete val="0"/>
        <c:axPos val="r"/>
        <c:numFmt formatCode="0.0" sourceLinked="1"/>
        <c:majorTickMark val="none"/>
        <c:minorTickMark val="none"/>
        <c:tickLblPos val="none"/>
        <c:crossAx val="42294656"/>
        <c:crosses val="max"/>
        <c:crossBetween val="between"/>
      </c:valAx>
      <c:catAx>
        <c:axId val="42294656"/>
        <c:scaling>
          <c:orientation val="minMax"/>
        </c:scaling>
        <c:delete val="1"/>
        <c:axPos val="b"/>
        <c:majorTickMark val="out"/>
        <c:minorTickMark val="none"/>
        <c:tickLblPos val="nextTo"/>
        <c:crossAx val="4229312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79885185185185181"/>
          <c:y val="5.2263898830827965E-2"/>
          <c:w val="0.20114815967710994"/>
          <c:h val="0.8161445955619184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883603495680311E-2"/>
          <c:y val="5.2620560984093845E-2"/>
          <c:w val="0.71449274448170619"/>
          <c:h val="0.82237295639249908"/>
        </c:manualLayout>
      </c:layout>
      <c:lineChart>
        <c:grouping val="standard"/>
        <c:varyColors val="0"/>
        <c:ser>
          <c:idx val="1"/>
          <c:order val="0"/>
          <c:tx>
            <c:strRef>
              <c:f>'CP2'!$L$8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'CP2'!$M$4:$AZ$4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'CP2'!$M$8:$AU$8</c:f>
              <c:numCache>
                <c:formatCode>0.0</c:formatCode>
                <c:ptCount val="35"/>
                <c:pt idx="0">
                  <c:v>52.406356115789286</c:v>
                </c:pt>
                <c:pt idx="1">
                  <c:v>40.759388471307496</c:v>
                </c:pt>
                <c:pt idx="2">
                  <c:v>55.286280439700214</c:v>
                </c:pt>
                <c:pt idx="3">
                  <c:v>89.474899801422183</c:v>
                </c:pt>
                <c:pt idx="4">
                  <c:v>74.154349516220492</c:v>
                </c:pt>
                <c:pt idx="5">
                  <c:v>75.426890266809721</c:v>
                </c:pt>
                <c:pt idx="6">
                  <c:v>100.89179881271163</c:v>
                </c:pt>
                <c:pt idx="7">
                  <c:v>164.63483984936599</c:v>
                </c:pt>
                <c:pt idx="8">
                  <c:v>75.853790960039674</c:v>
                </c:pt>
                <c:pt idx="9">
                  <c:v>97.701606538637463</c:v>
                </c:pt>
                <c:pt idx="10">
                  <c:v>125.95529242607071</c:v>
                </c:pt>
                <c:pt idx="11">
                  <c:v>95.880715842180209</c:v>
                </c:pt>
                <c:pt idx="12">
                  <c:v>80.605693762666732</c:v>
                </c:pt>
                <c:pt idx="13">
                  <c:v>75.5</c:v>
                </c:pt>
                <c:pt idx="14">
                  <c:v>56.75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'CP2'!$L$5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'CP2'!$M$4:$AZ$4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'CP2'!$M$5:$AZ$5</c:f>
              <c:numCache>
                <c:formatCode>0.0</c:formatCode>
                <c:ptCount val="40"/>
                <c:pt idx="14">
                  <c:v>56.75</c:v>
                </c:pt>
                <c:pt idx="15">
                  <c:v>66.489999999999995</c:v>
                </c:pt>
                <c:pt idx="16">
                  <c:v>71.53</c:v>
                </c:pt>
                <c:pt idx="17">
                  <c:v>74.75</c:v>
                </c:pt>
                <c:pt idx="18">
                  <c:v>76.73</c:v>
                </c:pt>
                <c:pt idx="19">
                  <c:v>80.209999999999994</c:v>
                </c:pt>
                <c:pt idx="20">
                  <c:v>81.52</c:v>
                </c:pt>
                <c:pt idx="21">
                  <c:v>83.63</c:v>
                </c:pt>
                <c:pt idx="22">
                  <c:v>84.12</c:v>
                </c:pt>
                <c:pt idx="23">
                  <c:v>86.22</c:v>
                </c:pt>
                <c:pt idx="24">
                  <c:v>87.7</c:v>
                </c:pt>
                <c:pt idx="25">
                  <c:v>88.76</c:v>
                </c:pt>
                <c:pt idx="26">
                  <c:v>88.98</c:v>
                </c:pt>
                <c:pt idx="27">
                  <c:v>90.45</c:v>
                </c:pt>
                <c:pt idx="28">
                  <c:v>92.41</c:v>
                </c:pt>
                <c:pt idx="29">
                  <c:v>93.61</c:v>
                </c:pt>
                <c:pt idx="30">
                  <c:v>95.94</c:v>
                </c:pt>
                <c:pt idx="31">
                  <c:v>97.94</c:v>
                </c:pt>
                <c:pt idx="32">
                  <c:v>99.93</c:v>
                </c:pt>
                <c:pt idx="33">
                  <c:v>101.87</c:v>
                </c:pt>
                <c:pt idx="34">
                  <c:v>103.63</c:v>
                </c:pt>
                <c:pt idx="35">
                  <c:v>104.39</c:v>
                </c:pt>
                <c:pt idx="36">
                  <c:v>106.74</c:v>
                </c:pt>
                <c:pt idx="37">
                  <c:v>109.34</c:v>
                </c:pt>
                <c:pt idx="38">
                  <c:v>111.3</c:v>
                </c:pt>
                <c:pt idx="39">
                  <c:v>112.46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'CP2'!$L$6</c:f>
              <c:strCache>
                <c:ptCount val="1"/>
                <c:pt idx="0">
                  <c:v>Base Case </c:v>
                </c:pt>
              </c:strCache>
            </c:strRef>
          </c:tx>
          <c:spPr>
            <a:ln>
              <a:solidFill>
                <a:srgbClr val="4F81BD"/>
              </a:solidFill>
              <a:prstDash val="solid"/>
            </a:ln>
          </c:spPr>
          <c:marker>
            <c:symbol val="none"/>
          </c:marker>
          <c:cat>
            <c:numRef>
              <c:f>'CP2'!$M$4:$AZ$4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'CP2'!$M$6:$AZ$6</c:f>
              <c:numCache>
                <c:formatCode>0.0</c:formatCode>
                <c:ptCount val="40"/>
                <c:pt idx="14">
                  <c:v>56.75</c:v>
                </c:pt>
                <c:pt idx="15">
                  <c:v>54.88</c:v>
                </c:pt>
                <c:pt idx="16">
                  <c:v>59.57</c:v>
                </c:pt>
                <c:pt idx="17">
                  <c:v>61.78</c:v>
                </c:pt>
                <c:pt idx="18">
                  <c:v>63.41</c:v>
                </c:pt>
                <c:pt idx="19">
                  <c:v>65.75</c:v>
                </c:pt>
                <c:pt idx="20">
                  <c:v>66.819999999999993</c:v>
                </c:pt>
                <c:pt idx="21">
                  <c:v>67.989999999999995</c:v>
                </c:pt>
                <c:pt idx="22">
                  <c:v>68.39</c:v>
                </c:pt>
                <c:pt idx="23">
                  <c:v>69.540000000000006</c:v>
                </c:pt>
                <c:pt idx="24">
                  <c:v>70.16</c:v>
                </c:pt>
                <c:pt idx="25">
                  <c:v>70.44</c:v>
                </c:pt>
                <c:pt idx="26">
                  <c:v>70.06</c:v>
                </c:pt>
                <c:pt idx="27">
                  <c:v>70.66</c:v>
                </c:pt>
                <c:pt idx="28">
                  <c:v>71.64</c:v>
                </c:pt>
                <c:pt idx="29">
                  <c:v>72.540000000000006</c:v>
                </c:pt>
                <c:pt idx="30">
                  <c:v>73.239999999999995</c:v>
                </c:pt>
                <c:pt idx="31">
                  <c:v>73.64</c:v>
                </c:pt>
                <c:pt idx="32">
                  <c:v>74.02</c:v>
                </c:pt>
                <c:pt idx="33">
                  <c:v>74.36</c:v>
                </c:pt>
                <c:pt idx="34">
                  <c:v>75.38</c:v>
                </c:pt>
                <c:pt idx="35">
                  <c:v>76.2</c:v>
                </c:pt>
                <c:pt idx="36">
                  <c:v>77.349999999999994</c:v>
                </c:pt>
                <c:pt idx="37">
                  <c:v>78.66</c:v>
                </c:pt>
                <c:pt idx="38">
                  <c:v>79.5</c:v>
                </c:pt>
                <c:pt idx="39">
                  <c:v>80.33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'CP2'!$L$7</c:f>
              <c:strCache>
                <c:ptCount val="1"/>
                <c:pt idx="0">
                  <c:v>Low Case </c:v>
                </c:pt>
              </c:strCache>
            </c:strRef>
          </c:tx>
          <c:spPr>
            <a:ln>
              <a:solidFill>
                <a:srgbClr val="F79646"/>
              </a:solidFill>
            </a:ln>
          </c:spPr>
          <c:marker>
            <c:symbol val="none"/>
          </c:marker>
          <c:cat>
            <c:numRef>
              <c:f>'CP2'!$M$4:$AZ$4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'CP2'!$M$7:$AZ$7</c:f>
              <c:numCache>
                <c:formatCode>0.0</c:formatCode>
                <c:ptCount val="40"/>
                <c:pt idx="14">
                  <c:v>56.75</c:v>
                </c:pt>
                <c:pt idx="15">
                  <c:v>45.3</c:v>
                </c:pt>
                <c:pt idx="16">
                  <c:v>45.3</c:v>
                </c:pt>
                <c:pt idx="17">
                  <c:v>48.3</c:v>
                </c:pt>
                <c:pt idx="18">
                  <c:v>50.3</c:v>
                </c:pt>
                <c:pt idx="19">
                  <c:v>51.9</c:v>
                </c:pt>
                <c:pt idx="20">
                  <c:v>52.8</c:v>
                </c:pt>
                <c:pt idx="21">
                  <c:v>53.7</c:v>
                </c:pt>
                <c:pt idx="22">
                  <c:v>53.3</c:v>
                </c:pt>
                <c:pt idx="23">
                  <c:v>54.2</c:v>
                </c:pt>
                <c:pt idx="24">
                  <c:v>54.7</c:v>
                </c:pt>
                <c:pt idx="25">
                  <c:v>54.2</c:v>
                </c:pt>
                <c:pt idx="26">
                  <c:v>53.9</c:v>
                </c:pt>
                <c:pt idx="27">
                  <c:v>54.4</c:v>
                </c:pt>
                <c:pt idx="28">
                  <c:v>54.4</c:v>
                </c:pt>
                <c:pt idx="29">
                  <c:v>55.1</c:v>
                </c:pt>
                <c:pt idx="30">
                  <c:v>54.9</c:v>
                </c:pt>
                <c:pt idx="31">
                  <c:v>54.5</c:v>
                </c:pt>
                <c:pt idx="32">
                  <c:v>54.8</c:v>
                </c:pt>
                <c:pt idx="33">
                  <c:v>53.5</c:v>
                </c:pt>
                <c:pt idx="34">
                  <c:v>53.5</c:v>
                </c:pt>
                <c:pt idx="35">
                  <c:v>53.3</c:v>
                </c:pt>
                <c:pt idx="36">
                  <c:v>54.1</c:v>
                </c:pt>
                <c:pt idx="37">
                  <c:v>55.1</c:v>
                </c:pt>
                <c:pt idx="38">
                  <c:v>55.7</c:v>
                </c:pt>
                <c:pt idx="39">
                  <c:v>56.2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901056"/>
        <c:axId val="57902592"/>
      </c:lineChart>
      <c:catAx>
        <c:axId val="5790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7902592"/>
        <c:crosses val="autoZero"/>
        <c:auto val="1"/>
        <c:lblAlgn val="ctr"/>
        <c:lblOffset val="100"/>
        <c:tickLblSkip val="5"/>
        <c:noMultiLvlLbl val="0"/>
      </c:catAx>
      <c:valAx>
        <c:axId val="57902592"/>
        <c:scaling>
          <c:orientation val="minMax"/>
        </c:scaling>
        <c:delete val="0"/>
        <c:axPos val="l"/>
        <c:majorGridlines/>
        <c:title>
          <c:tx>
            <c:strRef>
              <c:f>'CP2'!$M$3</c:f>
              <c:strCache>
                <c:ptCount val="1"/>
                <c:pt idx="0">
                  <c:v>$/Tonne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57901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595047114437801"/>
          <c:y val="0.54406275351944644"/>
          <c:w val="0.1929382658943333"/>
          <c:h val="0.319604390360295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7812583676567769E-2"/>
          <c:y val="3.4258657078341782E-2"/>
          <c:w val="0.70280278161625986"/>
          <c:h val="0.78960357819912863"/>
        </c:manualLayout>
      </c:layout>
      <c:lineChart>
        <c:grouping val="standard"/>
        <c:varyColors val="0"/>
        <c:ser>
          <c:idx val="1"/>
          <c:order val="0"/>
          <c:tx>
            <c:strRef>
              <c:f>'Fig 3.1.11'!$L$5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 3.1.11'!$M$4:$AV$4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3.1.11'!$M$5:$AV$5</c:f>
              <c:numCache>
                <c:formatCode>0.0</c:formatCode>
                <c:ptCount val="36"/>
                <c:pt idx="0">
                  <c:v>64.8</c:v>
                </c:pt>
                <c:pt idx="1">
                  <c:v>64.3</c:v>
                </c:pt>
                <c:pt idx="2">
                  <c:v>64.400000000000006</c:v>
                </c:pt>
                <c:pt idx="3">
                  <c:v>62.1</c:v>
                </c:pt>
                <c:pt idx="4">
                  <c:v>62</c:v>
                </c:pt>
                <c:pt idx="5">
                  <c:v>62.4</c:v>
                </c:pt>
                <c:pt idx="6">
                  <c:v>60.6</c:v>
                </c:pt>
                <c:pt idx="7">
                  <c:v>61.1</c:v>
                </c:pt>
                <c:pt idx="8">
                  <c:v>61</c:v>
                </c:pt>
                <c:pt idx="9">
                  <c:v>61.2</c:v>
                </c:pt>
                <c:pt idx="10">
                  <c:v>61.1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 3.1.11'!$L$6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3.1.11'!$M$4:$AV$4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3.1.11'!$M$6:$AV$6</c:f>
              <c:numCache>
                <c:formatCode>0.0</c:formatCode>
                <c:ptCount val="36"/>
                <c:pt idx="10">
                  <c:v>61.1</c:v>
                </c:pt>
                <c:pt idx="11">
                  <c:v>60.8</c:v>
                </c:pt>
                <c:pt idx="12">
                  <c:v>60.3</c:v>
                </c:pt>
                <c:pt idx="13">
                  <c:v>60.2</c:v>
                </c:pt>
                <c:pt idx="14">
                  <c:v>59.9</c:v>
                </c:pt>
                <c:pt idx="15">
                  <c:v>59.7</c:v>
                </c:pt>
                <c:pt idx="16">
                  <c:v>60</c:v>
                </c:pt>
                <c:pt idx="17">
                  <c:v>60.9</c:v>
                </c:pt>
                <c:pt idx="18">
                  <c:v>61</c:v>
                </c:pt>
                <c:pt idx="19">
                  <c:v>61.9</c:v>
                </c:pt>
                <c:pt idx="20">
                  <c:v>62.4</c:v>
                </c:pt>
                <c:pt idx="21">
                  <c:v>63.3</c:v>
                </c:pt>
                <c:pt idx="22">
                  <c:v>64.400000000000006</c:v>
                </c:pt>
                <c:pt idx="23">
                  <c:v>65.400000000000006</c:v>
                </c:pt>
                <c:pt idx="24">
                  <c:v>66.2</c:v>
                </c:pt>
                <c:pt idx="25">
                  <c:v>67.3</c:v>
                </c:pt>
                <c:pt idx="26">
                  <c:v>68.3</c:v>
                </c:pt>
                <c:pt idx="27">
                  <c:v>69.3</c:v>
                </c:pt>
                <c:pt idx="28">
                  <c:v>70.099999999999994</c:v>
                </c:pt>
                <c:pt idx="29">
                  <c:v>71.099999999999994</c:v>
                </c:pt>
                <c:pt idx="30">
                  <c:v>71.8</c:v>
                </c:pt>
                <c:pt idx="31">
                  <c:v>72.599999999999994</c:v>
                </c:pt>
                <c:pt idx="32">
                  <c:v>73.2</c:v>
                </c:pt>
                <c:pt idx="33">
                  <c:v>74.099999999999994</c:v>
                </c:pt>
                <c:pt idx="34">
                  <c:v>74.8</c:v>
                </c:pt>
                <c:pt idx="35">
                  <c:v>75.5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 3.1.11'!$L$7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3.1.11'!$M$4:$AV$4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3.1.11'!$M$7:$AV$7</c:f>
              <c:numCache>
                <c:formatCode>0.0</c:formatCode>
                <c:ptCount val="36"/>
                <c:pt idx="10">
                  <c:v>61.2</c:v>
                </c:pt>
                <c:pt idx="11">
                  <c:v>60.8</c:v>
                </c:pt>
                <c:pt idx="12">
                  <c:v>60.3</c:v>
                </c:pt>
                <c:pt idx="13">
                  <c:v>60.1</c:v>
                </c:pt>
                <c:pt idx="14">
                  <c:v>59.8</c:v>
                </c:pt>
                <c:pt idx="15">
                  <c:v>59.9</c:v>
                </c:pt>
                <c:pt idx="16">
                  <c:v>59.8</c:v>
                </c:pt>
                <c:pt idx="17">
                  <c:v>59.5</c:v>
                </c:pt>
                <c:pt idx="18">
                  <c:v>59.4</c:v>
                </c:pt>
                <c:pt idx="19">
                  <c:v>59.5</c:v>
                </c:pt>
                <c:pt idx="20">
                  <c:v>59.5</c:v>
                </c:pt>
                <c:pt idx="21">
                  <c:v>59.5</c:v>
                </c:pt>
                <c:pt idx="22">
                  <c:v>59.3</c:v>
                </c:pt>
                <c:pt idx="23">
                  <c:v>59.3</c:v>
                </c:pt>
                <c:pt idx="24">
                  <c:v>59.2</c:v>
                </c:pt>
                <c:pt idx="25">
                  <c:v>59.1</c:v>
                </c:pt>
                <c:pt idx="26">
                  <c:v>59.2</c:v>
                </c:pt>
                <c:pt idx="27">
                  <c:v>59.4</c:v>
                </c:pt>
                <c:pt idx="28">
                  <c:v>59.5</c:v>
                </c:pt>
                <c:pt idx="29">
                  <c:v>59.6</c:v>
                </c:pt>
                <c:pt idx="30">
                  <c:v>59.6</c:v>
                </c:pt>
                <c:pt idx="31">
                  <c:v>59.6</c:v>
                </c:pt>
                <c:pt idx="32">
                  <c:v>59.7</c:v>
                </c:pt>
                <c:pt idx="33">
                  <c:v>59.8</c:v>
                </c:pt>
                <c:pt idx="34">
                  <c:v>59.9</c:v>
                </c:pt>
                <c:pt idx="35">
                  <c:v>60.2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 3.1.11'!$L$8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3.1.11'!$M$4:$AV$4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3.1.11'!$M$8:$AV$8</c:f>
              <c:numCache>
                <c:formatCode>0.0</c:formatCode>
                <c:ptCount val="36"/>
                <c:pt idx="10">
                  <c:v>61.1</c:v>
                </c:pt>
                <c:pt idx="11">
                  <c:v>61</c:v>
                </c:pt>
                <c:pt idx="12">
                  <c:v>60.9</c:v>
                </c:pt>
                <c:pt idx="13">
                  <c:v>60.8</c:v>
                </c:pt>
                <c:pt idx="14">
                  <c:v>60.7</c:v>
                </c:pt>
                <c:pt idx="15">
                  <c:v>60.8</c:v>
                </c:pt>
                <c:pt idx="16">
                  <c:v>60.8</c:v>
                </c:pt>
                <c:pt idx="17">
                  <c:v>60.6</c:v>
                </c:pt>
                <c:pt idx="18">
                  <c:v>60.6</c:v>
                </c:pt>
                <c:pt idx="19">
                  <c:v>60.5</c:v>
                </c:pt>
                <c:pt idx="20">
                  <c:v>60.4</c:v>
                </c:pt>
                <c:pt idx="21">
                  <c:v>60.3</c:v>
                </c:pt>
                <c:pt idx="22">
                  <c:v>60.3</c:v>
                </c:pt>
                <c:pt idx="23">
                  <c:v>60.4</c:v>
                </c:pt>
                <c:pt idx="24">
                  <c:v>60.5</c:v>
                </c:pt>
                <c:pt idx="25">
                  <c:v>60.5</c:v>
                </c:pt>
                <c:pt idx="26">
                  <c:v>60.5</c:v>
                </c:pt>
                <c:pt idx="27">
                  <c:v>60.7</c:v>
                </c:pt>
                <c:pt idx="28">
                  <c:v>61.1</c:v>
                </c:pt>
                <c:pt idx="29">
                  <c:v>61.2</c:v>
                </c:pt>
                <c:pt idx="30">
                  <c:v>61.4</c:v>
                </c:pt>
                <c:pt idx="31">
                  <c:v>61.7</c:v>
                </c:pt>
                <c:pt idx="32">
                  <c:v>62.1</c:v>
                </c:pt>
                <c:pt idx="33">
                  <c:v>62.4</c:v>
                </c:pt>
                <c:pt idx="34">
                  <c:v>62.8</c:v>
                </c:pt>
                <c:pt idx="35">
                  <c:v>63.3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 3.1.11'!$L$9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 3.1.11'!$M$4:$AV$4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3.1.11'!$M$9:$AV$9</c:f>
              <c:numCache>
                <c:formatCode>0.0</c:formatCode>
                <c:ptCount val="36"/>
                <c:pt idx="10">
                  <c:v>61.1</c:v>
                </c:pt>
                <c:pt idx="11">
                  <c:v>61</c:v>
                </c:pt>
                <c:pt idx="12">
                  <c:v>60.7</c:v>
                </c:pt>
                <c:pt idx="13">
                  <c:v>60.4</c:v>
                </c:pt>
                <c:pt idx="14">
                  <c:v>60.3</c:v>
                </c:pt>
                <c:pt idx="15">
                  <c:v>60.7</c:v>
                </c:pt>
                <c:pt idx="16">
                  <c:v>61</c:v>
                </c:pt>
                <c:pt idx="17">
                  <c:v>60.9</c:v>
                </c:pt>
                <c:pt idx="18">
                  <c:v>60.9</c:v>
                </c:pt>
                <c:pt idx="19">
                  <c:v>61.2</c:v>
                </c:pt>
                <c:pt idx="20">
                  <c:v>61.4</c:v>
                </c:pt>
                <c:pt idx="21">
                  <c:v>61.7</c:v>
                </c:pt>
                <c:pt idx="22">
                  <c:v>61.9</c:v>
                </c:pt>
                <c:pt idx="23">
                  <c:v>62.3</c:v>
                </c:pt>
                <c:pt idx="24">
                  <c:v>62.6</c:v>
                </c:pt>
                <c:pt idx="25">
                  <c:v>63.2</c:v>
                </c:pt>
                <c:pt idx="26">
                  <c:v>63.7</c:v>
                </c:pt>
                <c:pt idx="27">
                  <c:v>64.2</c:v>
                </c:pt>
                <c:pt idx="28">
                  <c:v>64.8</c:v>
                </c:pt>
                <c:pt idx="29">
                  <c:v>65.2</c:v>
                </c:pt>
                <c:pt idx="30">
                  <c:v>65.599999999999994</c:v>
                </c:pt>
                <c:pt idx="31">
                  <c:v>66</c:v>
                </c:pt>
                <c:pt idx="32">
                  <c:v>66.400000000000006</c:v>
                </c:pt>
                <c:pt idx="33">
                  <c:v>66.8</c:v>
                </c:pt>
                <c:pt idx="34">
                  <c:v>67.2</c:v>
                </c:pt>
                <c:pt idx="35">
                  <c:v>67.7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388480"/>
        <c:axId val="42730240"/>
      </c:lineChart>
      <c:catAx>
        <c:axId val="4238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273024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7302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23884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079227627302496"/>
          <c:y val="0.40967811978048196"/>
          <c:w val="0.19920772372697504"/>
          <c:h val="0.452907182056788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7812583676567769E-2"/>
          <c:y val="3.4258657078341782E-2"/>
          <c:w val="0.70280278161625986"/>
          <c:h val="0.78960357819912863"/>
        </c:manualLayout>
      </c:layout>
      <c:lineChart>
        <c:grouping val="standard"/>
        <c:varyColors val="0"/>
        <c:ser>
          <c:idx val="1"/>
          <c:order val="0"/>
          <c:tx>
            <c:strRef>
              <c:f>'Fig 3.1.12'!$L$5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 3.1.12'!$M$4:$AK$4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3.1.12'!$M$5:$AK$5</c:f>
              <c:numCache>
                <c:formatCode>0.0</c:formatCode>
                <c:ptCount val="25"/>
                <c:pt idx="0">
                  <c:v>5150.7820443999999</c:v>
                </c:pt>
                <c:pt idx="1">
                  <c:v>5031.2998786999997</c:v>
                </c:pt>
                <c:pt idx="2">
                  <c:v>4886.6067503000004</c:v>
                </c:pt>
                <c:pt idx="3">
                  <c:v>4815.7501381000002</c:v>
                </c:pt>
                <c:pt idx="4">
                  <c:v>4792.7028344</c:v>
                </c:pt>
                <c:pt idx="5">
                  <c:v>4718.4080986999998</c:v>
                </c:pt>
                <c:pt idx="6">
                  <c:v>4678.6655111</c:v>
                </c:pt>
                <c:pt idx="7">
                  <c:v>4669.8657056000002</c:v>
                </c:pt>
                <c:pt idx="8">
                  <c:v>4675.3377114000004</c:v>
                </c:pt>
                <c:pt idx="9">
                  <c:v>4751.8399227</c:v>
                </c:pt>
                <c:pt idx="10">
                  <c:v>4716.0697320999998</c:v>
                </c:pt>
                <c:pt idx="11">
                  <c:v>4619.8766555000002</c:v>
                </c:pt>
                <c:pt idx="12">
                  <c:v>4574.2895185999996</c:v>
                </c:pt>
                <c:pt idx="13">
                  <c:v>4460.5336563999999</c:v>
                </c:pt>
                <c:pt idx="14">
                  <c:v>4403.3962410000004</c:v>
                </c:pt>
                <c:pt idx="15">
                  <c:v>4390.6003806999997</c:v>
                </c:pt>
                <c:pt idx="16">
                  <c:v>4304.3998904</c:v>
                </c:pt>
                <c:pt idx="17">
                  <c:v>4252.1152450999998</c:v>
                </c:pt>
                <c:pt idx="18">
                  <c:v>4154.7758477999996</c:v>
                </c:pt>
                <c:pt idx="19">
                  <c:v>4103.4834535</c:v>
                </c:pt>
                <c:pt idx="20">
                  <c:v>4090.0342101000001</c:v>
                </c:pt>
                <c:pt idx="21">
                  <c:v>4136.2427344999996</c:v>
                </c:pt>
                <c:pt idx="22">
                  <c:v>4102.6129164000004</c:v>
                </c:pt>
                <c:pt idx="23">
                  <c:v>4126.4683447999996</c:v>
                </c:pt>
                <c:pt idx="24">
                  <c:v>4063.0572919000001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 3.1.12'!$L$6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 3.1.12'!$M$4:$AK$4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3.1.12'!$M$6:$AK$6</c:f>
              <c:numCache>
                <c:formatCode>0.0</c:formatCode>
                <c:ptCount val="25"/>
                <c:pt idx="0">
                  <c:v>5187.3814345000001</c:v>
                </c:pt>
                <c:pt idx="1">
                  <c:v>5084.7777214999996</c:v>
                </c:pt>
                <c:pt idx="2">
                  <c:v>4999.2958182000002</c:v>
                </c:pt>
                <c:pt idx="3">
                  <c:v>5044.5531744</c:v>
                </c:pt>
                <c:pt idx="4">
                  <c:v>5011.0894405999998</c:v>
                </c:pt>
                <c:pt idx="5">
                  <c:v>4988.1216655999997</c:v>
                </c:pt>
                <c:pt idx="6">
                  <c:v>5031.3967156999997</c:v>
                </c:pt>
                <c:pt idx="7">
                  <c:v>5040.5568878000004</c:v>
                </c:pt>
                <c:pt idx="8">
                  <c:v>4955.2956911000001</c:v>
                </c:pt>
                <c:pt idx="9">
                  <c:v>4969.3838185000004</c:v>
                </c:pt>
                <c:pt idx="10">
                  <c:v>4890.4074486</c:v>
                </c:pt>
                <c:pt idx="11">
                  <c:v>4902.2085003000002</c:v>
                </c:pt>
                <c:pt idx="12">
                  <c:v>4770.3043287999999</c:v>
                </c:pt>
                <c:pt idx="13">
                  <c:v>4785.0162989999999</c:v>
                </c:pt>
                <c:pt idx="14">
                  <c:v>4668.6830477000003</c:v>
                </c:pt>
                <c:pt idx="15">
                  <c:v>4674.0069593999997</c:v>
                </c:pt>
                <c:pt idx="16">
                  <c:v>4546.7188992000001</c:v>
                </c:pt>
                <c:pt idx="17">
                  <c:v>4512.5598002999996</c:v>
                </c:pt>
                <c:pt idx="18">
                  <c:v>4488.4460896000001</c:v>
                </c:pt>
                <c:pt idx="19">
                  <c:v>4484.7753878000003</c:v>
                </c:pt>
                <c:pt idx="20">
                  <c:v>4450.4048865000004</c:v>
                </c:pt>
                <c:pt idx="21">
                  <c:v>4482.4081048999997</c:v>
                </c:pt>
                <c:pt idx="22">
                  <c:v>4472.0335359000001</c:v>
                </c:pt>
                <c:pt idx="23">
                  <c:v>4461.8616921000003</c:v>
                </c:pt>
                <c:pt idx="24">
                  <c:v>4433.4177986000004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 3.1.12'!$L$7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3.1.12'!$M$4:$AK$4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3.1.12'!$M$7:$AK$7</c:f>
              <c:numCache>
                <c:formatCode>0.0</c:formatCode>
                <c:ptCount val="25"/>
                <c:pt idx="0">
                  <c:v>5192.6004334999998</c:v>
                </c:pt>
                <c:pt idx="1">
                  <c:v>5099.6175105000002</c:v>
                </c:pt>
                <c:pt idx="2">
                  <c:v>5100.4552130000002</c:v>
                </c:pt>
                <c:pt idx="3">
                  <c:v>5092.6414130000003</c:v>
                </c:pt>
                <c:pt idx="4">
                  <c:v>5068.0287162000004</c:v>
                </c:pt>
                <c:pt idx="5">
                  <c:v>5168.1136924000002</c:v>
                </c:pt>
                <c:pt idx="6">
                  <c:v>5241.8147648000004</c:v>
                </c:pt>
                <c:pt idx="7">
                  <c:v>5210.2507562000001</c:v>
                </c:pt>
                <c:pt idx="8">
                  <c:v>5198.4307179999996</c:v>
                </c:pt>
                <c:pt idx="9">
                  <c:v>5238.0150624999997</c:v>
                </c:pt>
                <c:pt idx="10">
                  <c:v>5340.1814746999999</c:v>
                </c:pt>
                <c:pt idx="11">
                  <c:v>5295.5425185000004</c:v>
                </c:pt>
                <c:pt idx="12">
                  <c:v>5244.3541183999996</c:v>
                </c:pt>
                <c:pt idx="13">
                  <c:v>5259.1981899000002</c:v>
                </c:pt>
                <c:pt idx="14">
                  <c:v>5294.9594422999999</c:v>
                </c:pt>
                <c:pt idx="15">
                  <c:v>5356.8835996999996</c:v>
                </c:pt>
                <c:pt idx="16">
                  <c:v>5345.7842045999996</c:v>
                </c:pt>
                <c:pt idx="17">
                  <c:v>5355.7353708999999</c:v>
                </c:pt>
                <c:pt idx="18">
                  <c:v>5373.6754895000004</c:v>
                </c:pt>
                <c:pt idx="19">
                  <c:v>5288.8899142999999</c:v>
                </c:pt>
                <c:pt idx="20">
                  <c:v>5277.2092338000002</c:v>
                </c:pt>
                <c:pt idx="21">
                  <c:v>5323.7213333999998</c:v>
                </c:pt>
                <c:pt idx="22">
                  <c:v>5348.3929079</c:v>
                </c:pt>
                <c:pt idx="23">
                  <c:v>5361.3055901999996</c:v>
                </c:pt>
                <c:pt idx="24">
                  <c:v>5359.6200213000002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 3.1.12'!$L$8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 3.1.12'!$M$4:$AK$4</c:f>
              <c:numCache>
                <c:formatCode>General</c:formatCode>
                <c:ptCount val="2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</c:numCache>
            </c:numRef>
          </c:cat>
          <c:val>
            <c:numRef>
              <c:f>'Fig 3.1.12'!$M$8:$AK$8</c:f>
              <c:numCache>
                <c:formatCode>0.0</c:formatCode>
                <c:ptCount val="25"/>
                <c:pt idx="0">
                  <c:v>5229.0856465999996</c:v>
                </c:pt>
                <c:pt idx="1">
                  <c:v>5171.4681841000001</c:v>
                </c:pt>
                <c:pt idx="2">
                  <c:v>5130.8327348000003</c:v>
                </c:pt>
                <c:pt idx="3">
                  <c:v>5201.8353145000001</c:v>
                </c:pt>
                <c:pt idx="4">
                  <c:v>5155.9071692999996</c:v>
                </c:pt>
                <c:pt idx="5">
                  <c:v>5175.3063251000003</c:v>
                </c:pt>
                <c:pt idx="6">
                  <c:v>5140.6317111999997</c:v>
                </c:pt>
                <c:pt idx="7">
                  <c:v>5046.4241273999996</c:v>
                </c:pt>
                <c:pt idx="8">
                  <c:v>5150.5472645999998</c:v>
                </c:pt>
                <c:pt idx="9">
                  <c:v>5191.6478950999999</c:v>
                </c:pt>
                <c:pt idx="10">
                  <c:v>5115.708251</c:v>
                </c:pt>
                <c:pt idx="11">
                  <c:v>5080.9675121</c:v>
                </c:pt>
                <c:pt idx="12">
                  <c:v>5047.5549117999999</c:v>
                </c:pt>
                <c:pt idx="13">
                  <c:v>5016.2324025999997</c:v>
                </c:pt>
                <c:pt idx="14">
                  <c:v>5000.6583498999998</c:v>
                </c:pt>
                <c:pt idx="15">
                  <c:v>4956.0051045999999</c:v>
                </c:pt>
                <c:pt idx="16">
                  <c:v>4908.4762674000003</c:v>
                </c:pt>
                <c:pt idx="17">
                  <c:v>4848.5119562</c:v>
                </c:pt>
                <c:pt idx="18">
                  <c:v>4833.7126422000001</c:v>
                </c:pt>
                <c:pt idx="19">
                  <c:v>4784.8692031</c:v>
                </c:pt>
                <c:pt idx="20">
                  <c:v>4698.2634587000002</c:v>
                </c:pt>
                <c:pt idx="21">
                  <c:v>4705.8056219</c:v>
                </c:pt>
                <c:pt idx="22">
                  <c:v>4709.5160145999998</c:v>
                </c:pt>
                <c:pt idx="23">
                  <c:v>4640.9775570000002</c:v>
                </c:pt>
                <c:pt idx="24">
                  <c:v>4615.0305910999996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70784"/>
        <c:axId val="42472576"/>
      </c:lineChart>
      <c:catAx>
        <c:axId val="4247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247257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47257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GWh/peak 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2470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079227627302496"/>
          <c:y val="0.40967811978048196"/>
          <c:w val="0.19920772372697504"/>
          <c:h val="0.452907182056788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652505887356966"/>
          <c:y val="3.4300489585068691E-2"/>
          <c:w val="0.69375162096832754"/>
          <c:h val="0.82922844103946469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'[4]Figure 17'!$M$4:$AV$4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'[4]Figure 17'!$M$9:$AV$9</c:f>
              <c:numCache>
                <c:formatCode>General</c:formatCode>
                <c:ptCount val="36"/>
                <c:pt idx="0">
                  <c:v>1059.9653627164798</c:v>
                </c:pt>
                <c:pt idx="1">
                  <c:v>1045.4046688917601</c:v>
                </c:pt>
                <c:pt idx="2">
                  <c:v>1076.00715447228</c:v>
                </c:pt>
                <c:pt idx="3">
                  <c:v>1079.6148717902408</c:v>
                </c:pt>
                <c:pt idx="4">
                  <c:v>1038.1810422116616</c:v>
                </c:pt>
                <c:pt idx="5">
                  <c:v>1119.6299010761329</c:v>
                </c:pt>
                <c:pt idx="6">
                  <c:v>1031.4109755646875</c:v>
                </c:pt>
                <c:pt idx="7">
                  <c:v>880.72660106343119</c:v>
                </c:pt>
                <c:pt idx="8">
                  <c:v>839.49211374592494</c:v>
                </c:pt>
                <c:pt idx="9">
                  <c:v>854.73211819989353</c:v>
                </c:pt>
                <c:pt idx="10">
                  <c:v>835.98057222033697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'[4]Figure 17'!$L$5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'[4]Figure 17'!$M$4:$AV$4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'[4]Figure 17'!$M$5:$AV$5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835.98057222033697</c:v>
                </c:pt>
                <c:pt idx="11">
                  <c:v>883.5990004236985</c:v>
                </c:pt>
                <c:pt idx="12">
                  <c:v>823.43231433075562</c:v>
                </c:pt>
                <c:pt idx="13">
                  <c:v>797.27074608553085</c:v>
                </c:pt>
                <c:pt idx="14">
                  <c:v>766.32529482280768</c:v>
                </c:pt>
                <c:pt idx="15">
                  <c:v>733.91555895939541</c:v>
                </c:pt>
                <c:pt idx="16">
                  <c:v>699.27966707047301</c:v>
                </c:pt>
                <c:pt idx="17">
                  <c:v>683.17868432433488</c:v>
                </c:pt>
                <c:pt idx="18">
                  <c:v>684.19306937452404</c:v>
                </c:pt>
                <c:pt idx="19">
                  <c:v>682.09841599210813</c:v>
                </c:pt>
                <c:pt idx="20">
                  <c:v>672.01107606019355</c:v>
                </c:pt>
                <c:pt idx="21">
                  <c:v>657.95850297588197</c:v>
                </c:pt>
                <c:pt idx="22">
                  <c:v>646.13195599064375</c:v>
                </c:pt>
                <c:pt idx="23">
                  <c:v>633.45641486893987</c:v>
                </c:pt>
                <c:pt idx="24">
                  <c:v>625.29555932760707</c:v>
                </c:pt>
                <c:pt idx="25">
                  <c:v>630.02968714992164</c:v>
                </c:pt>
                <c:pt idx="26">
                  <c:v>629.2673482067911</c:v>
                </c:pt>
                <c:pt idx="27">
                  <c:v>633.85049603415553</c:v>
                </c:pt>
                <c:pt idx="28">
                  <c:v>639.57714856080042</c:v>
                </c:pt>
                <c:pt idx="29">
                  <c:v>645.55156158552063</c:v>
                </c:pt>
                <c:pt idx="30">
                  <c:v>651.85295789977783</c:v>
                </c:pt>
                <c:pt idx="31">
                  <c:v>663.12065051755587</c:v>
                </c:pt>
                <c:pt idx="32">
                  <c:v>676.42801649551961</c:v>
                </c:pt>
                <c:pt idx="33">
                  <c:v>697.3344504384296</c:v>
                </c:pt>
                <c:pt idx="34">
                  <c:v>704.94471968801849</c:v>
                </c:pt>
                <c:pt idx="35">
                  <c:v>708.31935909276206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'[4]Figure 17'!$L$6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'[4]Figure 17'!$M$4:$AV$4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'[4]Figure 17'!$M$6:$AV$6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835.98057222033697</c:v>
                </c:pt>
                <c:pt idx="11">
                  <c:v>881.78564477625741</c:v>
                </c:pt>
                <c:pt idx="12">
                  <c:v>818.83311181193699</c:v>
                </c:pt>
                <c:pt idx="13">
                  <c:v>807.29945713435086</c:v>
                </c:pt>
                <c:pt idx="14">
                  <c:v>795.98329297236648</c:v>
                </c:pt>
                <c:pt idx="15">
                  <c:v>790.777658092254</c:v>
                </c:pt>
                <c:pt idx="16">
                  <c:v>783.29572588029646</c:v>
                </c:pt>
                <c:pt idx="17">
                  <c:v>777.39859532669561</c:v>
                </c:pt>
                <c:pt idx="18">
                  <c:v>754.66870585442041</c:v>
                </c:pt>
                <c:pt idx="19">
                  <c:v>738.53845162018092</c:v>
                </c:pt>
                <c:pt idx="20">
                  <c:v>721.83712412957311</c:v>
                </c:pt>
                <c:pt idx="21">
                  <c:v>718.57471493394405</c:v>
                </c:pt>
                <c:pt idx="22">
                  <c:v>702.23974643901522</c:v>
                </c:pt>
                <c:pt idx="23">
                  <c:v>692.23615730226675</c:v>
                </c:pt>
                <c:pt idx="24">
                  <c:v>670.08403286342298</c:v>
                </c:pt>
                <c:pt idx="25">
                  <c:v>659.60307376777519</c:v>
                </c:pt>
                <c:pt idx="26">
                  <c:v>650.10526120626082</c:v>
                </c:pt>
                <c:pt idx="27">
                  <c:v>647.17022948803094</c:v>
                </c:pt>
                <c:pt idx="28">
                  <c:v>644.03220840747679</c:v>
                </c:pt>
                <c:pt idx="29">
                  <c:v>644.06542727619501</c:v>
                </c:pt>
                <c:pt idx="30">
                  <c:v>643.30396709182162</c:v>
                </c:pt>
                <c:pt idx="31">
                  <c:v>642.43558574231315</c:v>
                </c:pt>
                <c:pt idx="32">
                  <c:v>644.12522235800373</c:v>
                </c:pt>
                <c:pt idx="33">
                  <c:v>645.64779058771637</c:v>
                </c:pt>
                <c:pt idx="34">
                  <c:v>646.56374210052638</c:v>
                </c:pt>
                <c:pt idx="35">
                  <c:v>647.12104390763875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'[4]Figure 17'!$L$7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'[4]Figure 17'!$M$4:$AV$4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'[4]Figure 17'!$M$7:$AV$7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835.98057222033697</c:v>
                </c:pt>
                <c:pt idx="11">
                  <c:v>890.27007621131281</c:v>
                </c:pt>
                <c:pt idx="12">
                  <c:v>842.11763785554308</c:v>
                </c:pt>
                <c:pt idx="13">
                  <c:v>826.80954520121588</c:v>
                </c:pt>
                <c:pt idx="14">
                  <c:v>815.9682928118666</c:v>
                </c:pt>
                <c:pt idx="15">
                  <c:v>827.95984751290803</c:v>
                </c:pt>
                <c:pt idx="16">
                  <c:v>825.75178695074453</c:v>
                </c:pt>
                <c:pt idx="17">
                  <c:v>820.35157757250897</c:v>
                </c:pt>
                <c:pt idx="18">
                  <c:v>822.29940479063293</c:v>
                </c:pt>
                <c:pt idx="19">
                  <c:v>818.74082545029296</c:v>
                </c:pt>
                <c:pt idx="20">
                  <c:v>829.74769857822457</c:v>
                </c:pt>
                <c:pt idx="21">
                  <c:v>817.12092692786359</c:v>
                </c:pt>
                <c:pt idx="22">
                  <c:v>800.42329564978206</c:v>
                </c:pt>
                <c:pt idx="23">
                  <c:v>788.99337301630726</c:v>
                </c:pt>
                <c:pt idx="24">
                  <c:v>794.00428457979297</c:v>
                </c:pt>
                <c:pt idx="25">
                  <c:v>810.34911901081682</c:v>
                </c:pt>
                <c:pt idx="26">
                  <c:v>816.77383140112534</c:v>
                </c:pt>
                <c:pt idx="27">
                  <c:v>812.88577603794624</c:v>
                </c:pt>
                <c:pt idx="28">
                  <c:v>814.5436154846675</c:v>
                </c:pt>
                <c:pt idx="29">
                  <c:v>823.42989360389686</c:v>
                </c:pt>
                <c:pt idx="30">
                  <c:v>830.33749272582941</c:v>
                </c:pt>
                <c:pt idx="31">
                  <c:v>834.78685628399194</c:v>
                </c:pt>
                <c:pt idx="32">
                  <c:v>842.69238217654777</c:v>
                </c:pt>
                <c:pt idx="33">
                  <c:v>850.89387371210796</c:v>
                </c:pt>
                <c:pt idx="34">
                  <c:v>858.04920660414382</c:v>
                </c:pt>
                <c:pt idx="35">
                  <c:v>862.83667442455999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'[4]Figure 17'!$L$8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'[4]Figure 17'!$M$4:$AV$4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'[4]Figure 17'!$M$8:$AV$8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835.98057222033697</c:v>
                </c:pt>
                <c:pt idx="11">
                  <c:v>903.4383509123395</c:v>
                </c:pt>
                <c:pt idx="12">
                  <c:v>871.85077037953079</c:v>
                </c:pt>
                <c:pt idx="13">
                  <c:v>857.20281100905811</c:v>
                </c:pt>
                <c:pt idx="14">
                  <c:v>830.71342932286393</c:v>
                </c:pt>
                <c:pt idx="15">
                  <c:v>798.1688079439258</c:v>
                </c:pt>
                <c:pt idx="16">
                  <c:v>766.60853898532014</c:v>
                </c:pt>
                <c:pt idx="17">
                  <c:v>753.3796169939618</c:v>
                </c:pt>
                <c:pt idx="18">
                  <c:v>759.58573090369134</c:v>
                </c:pt>
                <c:pt idx="19">
                  <c:v>769.91854286134458</c:v>
                </c:pt>
                <c:pt idx="20">
                  <c:v>758.17788225475476</c:v>
                </c:pt>
                <c:pt idx="21">
                  <c:v>732.48425437863614</c:v>
                </c:pt>
                <c:pt idx="22">
                  <c:v>724.17324508760169</c:v>
                </c:pt>
                <c:pt idx="23">
                  <c:v>719.29484804554943</c:v>
                </c:pt>
                <c:pt idx="24">
                  <c:v>713.09281928607322</c:v>
                </c:pt>
                <c:pt idx="25">
                  <c:v>710.05785445414267</c:v>
                </c:pt>
                <c:pt idx="26">
                  <c:v>711.34182491439162</c:v>
                </c:pt>
                <c:pt idx="27">
                  <c:v>700.56339416957621</c:v>
                </c:pt>
                <c:pt idx="28">
                  <c:v>700.77314416525724</c:v>
                </c:pt>
                <c:pt idx="29">
                  <c:v>708.96306407195891</c:v>
                </c:pt>
                <c:pt idx="30">
                  <c:v>702.70862152603968</c:v>
                </c:pt>
                <c:pt idx="31">
                  <c:v>696.4435566606295</c:v>
                </c:pt>
                <c:pt idx="32">
                  <c:v>696.653198349028</c:v>
                </c:pt>
                <c:pt idx="33">
                  <c:v>691.53316183281981</c:v>
                </c:pt>
                <c:pt idx="34">
                  <c:v>690.15493051781107</c:v>
                </c:pt>
                <c:pt idx="35">
                  <c:v>690.28737049509448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91616"/>
        <c:axId val="41393152"/>
      </c:lineChart>
      <c:catAx>
        <c:axId val="4139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393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1393152"/>
        <c:scaling>
          <c:orientation val="minMax"/>
          <c:max val="1200"/>
          <c:min val="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13916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41018038654259126"/>
          <c:w val="0.19029417765467069"/>
          <c:h val="0.4533228346456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6981224811933473"/>
          <c:h val="0.78131519923645909"/>
        </c:manualLayout>
      </c:layout>
      <c:lineChart>
        <c:grouping val="standard"/>
        <c:varyColors val="0"/>
        <c:ser>
          <c:idx val="1"/>
          <c:order val="0"/>
          <c:tx>
            <c:strRef>
              <c:f>'PD1'!$L$19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'PD1'!$M$18:$AV$18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'PD1'!$M$19:$AV$19</c:f>
              <c:numCache>
                <c:formatCode>_-* #,##0_-;\-* #,##0_-;_-* "-"??_-;_-@_-</c:formatCode>
                <c:ptCount val="36"/>
                <c:pt idx="0">
                  <c:v>1436.6223627164798</c:v>
                </c:pt>
                <c:pt idx="1">
                  <c:v>1417.5636688917602</c:v>
                </c:pt>
                <c:pt idx="2">
                  <c:v>1448.30615447228</c:v>
                </c:pt>
                <c:pt idx="3">
                  <c:v>1439.2568717902409</c:v>
                </c:pt>
                <c:pt idx="4">
                  <c:v>1389.2770422116616</c:v>
                </c:pt>
                <c:pt idx="5">
                  <c:v>1465.818901076133</c:v>
                </c:pt>
                <c:pt idx="6">
                  <c:v>1377.8989755646876</c:v>
                </c:pt>
                <c:pt idx="7">
                  <c:v>1226.4666010634312</c:v>
                </c:pt>
                <c:pt idx="8">
                  <c:v>1180.7781137459249</c:v>
                </c:pt>
                <c:pt idx="9">
                  <c:v>1188.2341181998936</c:v>
                </c:pt>
                <c:pt idx="10">
                  <c:v>1213.6109999999999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'PD1'!$L$20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'PD1'!$M$18:$AV$18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'PD1'!$M$20:$AV$20</c:f>
              <c:numCache>
                <c:formatCode>_-* #,##0_-;\-* #,##0_-;_-* "-"??_-;_-@_-</c:formatCode>
                <c:ptCount val="36"/>
                <c:pt idx="10">
                  <c:v>1213.6109999999999</c:v>
                </c:pt>
                <c:pt idx="11">
                  <c:v>1257.441</c:v>
                </c:pt>
                <c:pt idx="12">
                  <c:v>1187.1610000000001</c:v>
                </c:pt>
                <c:pt idx="13">
                  <c:v>1151.884</c:v>
                </c:pt>
                <c:pt idx="14">
                  <c:v>1110.49</c:v>
                </c:pt>
                <c:pt idx="15">
                  <c:v>1068.164</c:v>
                </c:pt>
                <c:pt idx="16">
                  <c:v>1024.9459999999999</c:v>
                </c:pt>
                <c:pt idx="17">
                  <c:v>1005.3409999999999</c:v>
                </c:pt>
                <c:pt idx="18">
                  <c:v>1007.2160000000001</c:v>
                </c:pt>
                <c:pt idx="19">
                  <c:v>1003.3509999999999</c:v>
                </c:pt>
                <c:pt idx="20">
                  <c:v>991.61300000000006</c:v>
                </c:pt>
                <c:pt idx="21">
                  <c:v>976.846</c:v>
                </c:pt>
                <c:pt idx="22">
                  <c:v>964.72199999999998</c:v>
                </c:pt>
                <c:pt idx="23">
                  <c:v>951.94600000000003</c:v>
                </c:pt>
                <c:pt idx="24">
                  <c:v>943.827</c:v>
                </c:pt>
                <c:pt idx="25">
                  <c:v>948.7349999999999</c:v>
                </c:pt>
                <c:pt idx="26">
                  <c:v>948.52</c:v>
                </c:pt>
                <c:pt idx="27">
                  <c:v>953.59699999999998</c:v>
                </c:pt>
                <c:pt idx="28">
                  <c:v>959.45100000000002</c:v>
                </c:pt>
                <c:pt idx="29">
                  <c:v>965.41700000000003</c:v>
                </c:pt>
                <c:pt idx="30">
                  <c:v>971.05</c:v>
                </c:pt>
                <c:pt idx="31">
                  <c:v>981.9380000000001</c:v>
                </c:pt>
                <c:pt idx="32">
                  <c:v>996.51900000000001</c:v>
                </c:pt>
                <c:pt idx="33">
                  <c:v>1018.7439999999999</c:v>
                </c:pt>
                <c:pt idx="34">
                  <c:v>1028.0419999999999</c:v>
                </c:pt>
                <c:pt idx="35">
                  <c:v>1032.547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'PD1'!$L$21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'PD1'!$M$18:$AV$18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'PD1'!$M$21:$AV$21</c:f>
              <c:numCache>
                <c:formatCode>_-* #,##0_-;\-* #,##0_-;_-* "-"??_-;_-@_-</c:formatCode>
                <c:ptCount val="36"/>
                <c:pt idx="10">
                  <c:v>1212.99</c:v>
                </c:pt>
                <c:pt idx="11">
                  <c:v>1254.5819999999999</c:v>
                </c:pt>
                <c:pt idx="12">
                  <c:v>1182.78</c:v>
                </c:pt>
                <c:pt idx="13">
                  <c:v>1162.3150000000001</c:v>
                </c:pt>
                <c:pt idx="14">
                  <c:v>1141.6179999999999</c:v>
                </c:pt>
                <c:pt idx="15">
                  <c:v>1127.6179999999999</c:v>
                </c:pt>
                <c:pt idx="16">
                  <c:v>1110.5309999999999</c:v>
                </c:pt>
                <c:pt idx="17">
                  <c:v>1098.6510000000001</c:v>
                </c:pt>
                <c:pt idx="18">
                  <c:v>1075.5740000000001</c:v>
                </c:pt>
                <c:pt idx="19">
                  <c:v>1055.3050000000001</c:v>
                </c:pt>
                <c:pt idx="20">
                  <c:v>1034.444</c:v>
                </c:pt>
                <c:pt idx="21">
                  <c:v>1026.7429999999999</c:v>
                </c:pt>
                <c:pt idx="22">
                  <c:v>1005.987</c:v>
                </c:pt>
                <c:pt idx="23">
                  <c:v>992.08500000000004</c:v>
                </c:pt>
                <c:pt idx="24">
                  <c:v>966.02</c:v>
                </c:pt>
                <c:pt idx="25">
                  <c:v>951.76</c:v>
                </c:pt>
                <c:pt idx="26">
                  <c:v>939.077</c:v>
                </c:pt>
                <c:pt idx="27">
                  <c:v>933.42399999999998</c:v>
                </c:pt>
                <c:pt idx="28">
                  <c:v>927.50400000000002</c:v>
                </c:pt>
                <c:pt idx="29">
                  <c:v>924.63400000000001</c:v>
                </c:pt>
                <c:pt idx="30">
                  <c:v>920.55100000000004</c:v>
                </c:pt>
                <c:pt idx="31">
                  <c:v>916.31400000000008</c:v>
                </c:pt>
                <c:pt idx="32">
                  <c:v>916.95699999999999</c:v>
                </c:pt>
                <c:pt idx="33">
                  <c:v>917.73099999999999</c:v>
                </c:pt>
                <c:pt idx="34">
                  <c:v>917.90899999999988</c:v>
                </c:pt>
                <c:pt idx="35">
                  <c:v>917.85500000000002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'PD1'!$L$22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'PD1'!$M$18:$AV$18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'PD1'!$M$22:$AV$22</c:f>
              <c:numCache>
                <c:formatCode>_-* #,##0_-;\-* #,##0_-;_-* "-"??_-;_-@_-</c:formatCode>
                <c:ptCount val="36"/>
                <c:pt idx="10">
                  <c:v>1213.9059999999999</c:v>
                </c:pt>
                <c:pt idx="11">
                  <c:v>1265.5340000000001</c:v>
                </c:pt>
                <c:pt idx="12">
                  <c:v>1212.086</c:v>
                </c:pt>
                <c:pt idx="13">
                  <c:v>1190.1089999999999</c:v>
                </c:pt>
                <c:pt idx="14">
                  <c:v>1173.018</c:v>
                </c:pt>
                <c:pt idx="15">
                  <c:v>1178.317</c:v>
                </c:pt>
                <c:pt idx="16">
                  <c:v>1169.7560000000001</c:v>
                </c:pt>
                <c:pt idx="17">
                  <c:v>1161.559</c:v>
                </c:pt>
                <c:pt idx="18">
                  <c:v>1160.328</c:v>
                </c:pt>
                <c:pt idx="19">
                  <c:v>1154.0900000000001</c:v>
                </c:pt>
                <c:pt idx="20">
                  <c:v>1162.5450000000001</c:v>
                </c:pt>
                <c:pt idx="21">
                  <c:v>1146.952</c:v>
                </c:pt>
                <c:pt idx="22">
                  <c:v>1127.6510000000001</c:v>
                </c:pt>
                <c:pt idx="23">
                  <c:v>1114.1089999999999</c:v>
                </c:pt>
                <c:pt idx="24">
                  <c:v>1116.9290000000001</c:v>
                </c:pt>
                <c:pt idx="25">
                  <c:v>1130.8530000000001</c:v>
                </c:pt>
                <c:pt idx="26">
                  <c:v>1135.27</c:v>
                </c:pt>
                <c:pt idx="27">
                  <c:v>1129.952</c:v>
                </c:pt>
                <c:pt idx="28">
                  <c:v>1130.163</c:v>
                </c:pt>
                <c:pt idx="29">
                  <c:v>1135.643</c:v>
                </c:pt>
                <c:pt idx="30">
                  <c:v>1137.2939999999999</c:v>
                </c:pt>
                <c:pt idx="31">
                  <c:v>1134.586</c:v>
                </c:pt>
                <c:pt idx="32">
                  <c:v>1135.595</c:v>
                </c:pt>
                <c:pt idx="33">
                  <c:v>1137.133</c:v>
                </c:pt>
                <c:pt idx="34">
                  <c:v>1139.6020000000001</c:v>
                </c:pt>
                <c:pt idx="35">
                  <c:v>1139.751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'PD1'!$L$23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'PD1'!$M$18:$AV$18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'PD1'!$M$23:$AV$23</c:f>
              <c:numCache>
                <c:formatCode>_-* #,##0_-;\-* #,##0_-;_-* "-"??_-;_-@_-</c:formatCode>
                <c:ptCount val="36"/>
                <c:pt idx="10">
                  <c:v>1214.2750000000001</c:v>
                </c:pt>
                <c:pt idx="11">
                  <c:v>1276.259</c:v>
                </c:pt>
                <c:pt idx="12">
                  <c:v>1239.7910000000002</c:v>
                </c:pt>
                <c:pt idx="13">
                  <c:v>1219.269</c:v>
                </c:pt>
                <c:pt idx="14">
                  <c:v>1187.9279999999999</c:v>
                </c:pt>
                <c:pt idx="15">
                  <c:v>1151.4009999999998</c:v>
                </c:pt>
                <c:pt idx="16">
                  <c:v>1115.1019999999999</c:v>
                </c:pt>
                <c:pt idx="17">
                  <c:v>1099.1869999999999</c:v>
                </c:pt>
                <c:pt idx="18">
                  <c:v>1103.701</c:v>
                </c:pt>
                <c:pt idx="19">
                  <c:v>1112.961</c:v>
                </c:pt>
                <c:pt idx="20">
                  <c:v>1105.2180000000001</c:v>
                </c:pt>
                <c:pt idx="21">
                  <c:v>1084.838</c:v>
                </c:pt>
                <c:pt idx="22">
                  <c:v>1081.645</c:v>
                </c:pt>
                <c:pt idx="23">
                  <c:v>1082.248</c:v>
                </c:pt>
                <c:pt idx="24">
                  <c:v>1077.856</c:v>
                </c:pt>
                <c:pt idx="25">
                  <c:v>1077.124</c:v>
                </c:pt>
                <c:pt idx="26">
                  <c:v>1080.144</c:v>
                </c:pt>
                <c:pt idx="27">
                  <c:v>1071.6949999999999</c:v>
                </c:pt>
                <c:pt idx="28">
                  <c:v>1073.329</c:v>
                </c:pt>
                <c:pt idx="29">
                  <c:v>1078.048</c:v>
                </c:pt>
                <c:pt idx="30">
                  <c:v>1070.3220000000001</c:v>
                </c:pt>
                <c:pt idx="31">
                  <c:v>1063.509</c:v>
                </c:pt>
                <c:pt idx="32">
                  <c:v>1062.52</c:v>
                </c:pt>
                <c:pt idx="33">
                  <c:v>1057.021</c:v>
                </c:pt>
                <c:pt idx="34">
                  <c:v>1054.527</c:v>
                </c:pt>
                <c:pt idx="35">
                  <c:v>1053.271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41536"/>
        <c:axId val="41451520"/>
      </c:lineChart>
      <c:catAx>
        <c:axId val="4144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4515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1451520"/>
        <c:scaling>
          <c:orientation val="minMax"/>
          <c:max val="1550"/>
          <c:min val="7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6.1151210265383482E-3"/>
              <c:y val="0.3550363377873220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41441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346985776975508E-2"/>
          <c:y val="3.4300489585068691E-2"/>
          <c:w val="0.67824743084656369"/>
          <c:h val="0.76375251273808376"/>
        </c:manualLayout>
      </c:layout>
      <c:lineChart>
        <c:grouping val="standard"/>
        <c:varyColors val="0"/>
        <c:ser>
          <c:idx val="2"/>
          <c:order val="0"/>
          <c:tx>
            <c:strRef>
              <c:f>'GD1'!$L$5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'GD1'!$M$4:$AQ$4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'GD1'!$M$5:$R$5</c:f>
              <c:numCache>
                <c:formatCode>0.00</c:formatCode>
                <c:ptCount val="6"/>
                <c:pt idx="0">
                  <c:v>11.86</c:v>
                </c:pt>
                <c:pt idx="1">
                  <c:v>13.17</c:v>
                </c:pt>
                <c:pt idx="2">
                  <c:v>14.39</c:v>
                </c:pt>
                <c:pt idx="3">
                  <c:v>16.12</c:v>
                </c:pt>
                <c:pt idx="4">
                  <c:v>16.39</c:v>
                </c:pt>
                <c:pt idx="5">
                  <c:v>16.690000000000001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'GD1'!$L$6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'GD1'!$M$4:$AQ$4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'GD1'!$M$6:$AQ$6</c:f>
              <c:numCache>
                <c:formatCode>0.00</c:formatCode>
                <c:ptCount val="31"/>
                <c:pt idx="5">
                  <c:v>16.690000000000001</c:v>
                </c:pt>
                <c:pt idx="6">
                  <c:v>16.990000000000002</c:v>
                </c:pt>
                <c:pt idx="7">
                  <c:v>17.32</c:v>
                </c:pt>
                <c:pt idx="8">
                  <c:v>17.68</c:v>
                </c:pt>
                <c:pt idx="9">
                  <c:v>18.07</c:v>
                </c:pt>
                <c:pt idx="10">
                  <c:v>18.417100000000001</c:v>
                </c:pt>
                <c:pt idx="11">
                  <c:v>18.726019000000001</c:v>
                </c:pt>
                <c:pt idx="12">
                  <c:v>19.000956909999999</c:v>
                </c:pt>
                <c:pt idx="13">
                  <c:v>19.245651649900001</c:v>
                </c:pt>
                <c:pt idx="14">
                  <c:v>19.463429968411003</c:v>
                </c:pt>
                <c:pt idx="15">
                  <c:v>19.657252671885793</c:v>
                </c:pt>
                <c:pt idx="16">
                  <c:v>19.829754877978356</c:v>
                </c:pt>
                <c:pt idx="17">
                  <c:v>19.983281841400736</c:v>
                </c:pt>
                <c:pt idx="18">
                  <c:v>20.119920838846657</c:v>
                </c:pt>
                <c:pt idx="19">
                  <c:v>20.241529546573524</c:v>
                </c:pt>
                <c:pt idx="20">
                  <c:v>20.349761296450438</c:v>
                </c:pt>
                <c:pt idx="21">
                  <c:v>20.44608755384089</c:v>
                </c:pt>
                <c:pt idx="22">
                  <c:v>20.531817922918393</c:v>
                </c:pt>
                <c:pt idx="23">
                  <c:v>20.608117951397372</c:v>
                </c:pt>
                <c:pt idx="24">
                  <c:v>20.676024976743662</c:v>
                </c:pt>
                <c:pt idx="25">
                  <c:v>20.736462229301861</c:v>
                </c:pt>
                <c:pt idx="26">
                  <c:v>20.790251384078658</c:v>
                </c:pt>
                <c:pt idx="27">
                  <c:v>20.838123731830006</c:v>
                </c:pt>
                <c:pt idx="28">
                  <c:v>20.880730121328707</c:v>
                </c:pt>
                <c:pt idx="29">
                  <c:v>20.91864980798255</c:v>
                </c:pt>
                <c:pt idx="30">
                  <c:v>20.952398329104472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'GD1'!$L$7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dash"/>
            </a:ln>
          </c:spPr>
          <c:marker>
            <c:symbol val="none"/>
          </c:marker>
          <c:cat>
            <c:numRef>
              <c:f>'GD1'!$M$4:$AQ$4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'GD1'!$M$7:$AQ$7</c:f>
              <c:numCache>
                <c:formatCode>0.00</c:formatCode>
                <c:ptCount val="31"/>
                <c:pt idx="5">
                  <c:v>16.690000000000001</c:v>
                </c:pt>
                <c:pt idx="6">
                  <c:v>16.990000000000002</c:v>
                </c:pt>
                <c:pt idx="7">
                  <c:v>17.32</c:v>
                </c:pt>
                <c:pt idx="8">
                  <c:v>17.68</c:v>
                </c:pt>
                <c:pt idx="9">
                  <c:v>18.07</c:v>
                </c:pt>
                <c:pt idx="10">
                  <c:v>18.417100000000001</c:v>
                </c:pt>
                <c:pt idx="11">
                  <c:v>18.726019000000001</c:v>
                </c:pt>
                <c:pt idx="12">
                  <c:v>19.000956909999999</c:v>
                </c:pt>
                <c:pt idx="13">
                  <c:v>19.245651649900001</c:v>
                </c:pt>
                <c:pt idx="14">
                  <c:v>19.463429968411003</c:v>
                </c:pt>
                <c:pt idx="15">
                  <c:v>19.657252671885793</c:v>
                </c:pt>
                <c:pt idx="16">
                  <c:v>19.829754877978356</c:v>
                </c:pt>
                <c:pt idx="17">
                  <c:v>19.983281841400736</c:v>
                </c:pt>
                <c:pt idx="18">
                  <c:v>20.119920838846657</c:v>
                </c:pt>
                <c:pt idx="19">
                  <c:v>20.241529546573524</c:v>
                </c:pt>
                <c:pt idx="20">
                  <c:v>20.349761296450438</c:v>
                </c:pt>
                <c:pt idx="21">
                  <c:v>20.44608755384089</c:v>
                </c:pt>
                <c:pt idx="22">
                  <c:v>20.531817922918393</c:v>
                </c:pt>
                <c:pt idx="23">
                  <c:v>20.608117951397372</c:v>
                </c:pt>
                <c:pt idx="24">
                  <c:v>20.676024976743662</c:v>
                </c:pt>
                <c:pt idx="25">
                  <c:v>20.736462229301861</c:v>
                </c:pt>
                <c:pt idx="26">
                  <c:v>20.790251384078658</c:v>
                </c:pt>
                <c:pt idx="27">
                  <c:v>20.838123731830006</c:v>
                </c:pt>
                <c:pt idx="28">
                  <c:v>20.880730121328707</c:v>
                </c:pt>
                <c:pt idx="29">
                  <c:v>20.91864980798255</c:v>
                </c:pt>
                <c:pt idx="30">
                  <c:v>20.952398329104472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'GD1'!$L$8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'GD1'!$M$4:$AQ$4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'GD1'!$M$8:$AQ$8</c:f>
              <c:numCache>
                <c:formatCode>0.00</c:formatCode>
                <c:ptCount val="31"/>
                <c:pt idx="5">
                  <c:v>16.690000000000001</c:v>
                </c:pt>
                <c:pt idx="6">
                  <c:v>16.790000000000003</c:v>
                </c:pt>
                <c:pt idx="7">
                  <c:v>16.900000000000002</c:v>
                </c:pt>
                <c:pt idx="8">
                  <c:v>17.020000000000003</c:v>
                </c:pt>
                <c:pt idx="9">
                  <c:v>17.150000000000002</c:v>
                </c:pt>
                <c:pt idx="10">
                  <c:v>17.265700000000002</c:v>
                </c:pt>
                <c:pt idx="11">
                  <c:v>17.368673000000001</c:v>
                </c:pt>
                <c:pt idx="12">
                  <c:v>17.460318969999999</c:v>
                </c:pt>
                <c:pt idx="13">
                  <c:v>17.541883883299999</c:v>
                </c:pt>
                <c:pt idx="14">
                  <c:v>17.614476656137001</c:v>
                </c:pt>
                <c:pt idx="15">
                  <c:v>17.679084223961929</c:v>
                </c:pt>
                <c:pt idx="16">
                  <c:v>17.736584959326116</c:v>
                </c:pt>
                <c:pt idx="17">
                  <c:v>17.787760613800241</c:v>
                </c:pt>
                <c:pt idx="18">
                  <c:v>17.833306946282214</c:v>
                </c:pt>
                <c:pt idx="19">
                  <c:v>17.87384318219117</c:v>
                </c:pt>
                <c:pt idx="20">
                  <c:v>17.909920432150141</c:v>
                </c:pt>
                <c:pt idx="21">
                  <c:v>17.942029184613624</c:v>
                </c:pt>
                <c:pt idx="22">
                  <c:v>17.970605974306125</c:v>
                </c:pt>
                <c:pt idx="23">
                  <c:v>17.99603931713245</c:v>
                </c:pt>
                <c:pt idx="24">
                  <c:v>18.018674992247881</c:v>
                </c:pt>
                <c:pt idx="25">
                  <c:v>18.038820743100615</c:v>
                </c:pt>
                <c:pt idx="26">
                  <c:v>18.056750461359549</c:v>
                </c:pt>
                <c:pt idx="27">
                  <c:v>18.072707910609999</c:v>
                </c:pt>
                <c:pt idx="28">
                  <c:v>18.086910040442898</c:v>
                </c:pt>
                <c:pt idx="29">
                  <c:v>18.09954993599418</c:v>
                </c:pt>
                <c:pt idx="30">
                  <c:v>18.110799443034821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'GD1'!$L$9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'GD1'!$M$4:$AQ$4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'GD1'!$M$9:$AQ$9</c:f>
              <c:numCache>
                <c:formatCode>0.00</c:formatCode>
                <c:ptCount val="31"/>
                <c:pt idx="5">
                  <c:v>16.690000000000001</c:v>
                </c:pt>
                <c:pt idx="6">
                  <c:v>16.89</c:v>
                </c:pt>
                <c:pt idx="7">
                  <c:v>17.11</c:v>
                </c:pt>
                <c:pt idx="8">
                  <c:v>17.349999999999998</c:v>
                </c:pt>
                <c:pt idx="9">
                  <c:v>17.61</c:v>
                </c:pt>
                <c:pt idx="10">
                  <c:v>17.8414</c:v>
                </c:pt>
                <c:pt idx="11">
                  <c:v>18.047346000000001</c:v>
                </c:pt>
                <c:pt idx="12">
                  <c:v>18.230637940000001</c:v>
                </c:pt>
                <c:pt idx="13">
                  <c:v>18.3937677666</c:v>
                </c:pt>
                <c:pt idx="14">
                  <c:v>18.538953312274</c:v>
                </c:pt>
                <c:pt idx="15">
                  <c:v>18.668168447923861</c:v>
                </c:pt>
                <c:pt idx="16">
                  <c:v>18.783169918652238</c:v>
                </c:pt>
                <c:pt idx="17">
                  <c:v>18.885521227600492</c:v>
                </c:pt>
                <c:pt idx="18">
                  <c:v>18.976613892564437</c:v>
                </c:pt>
                <c:pt idx="19">
                  <c:v>19.057686364382349</c:v>
                </c:pt>
                <c:pt idx="20">
                  <c:v>19.129840864300292</c:v>
                </c:pt>
                <c:pt idx="21">
                  <c:v>19.19405836922726</c:v>
                </c:pt>
                <c:pt idx="22">
                  <c:v>19.251211948612262</c:v>
                </c:pt>
                <c:pt idx="23">
                  <c:v>19.302078634264912</c:v>
                </c:pt>
                <c:pt idx="24">
                  <c:v>19.347349984495771</c:v>
                </c:pt>
                <c:pt idx="25">
                  <c:v>19.387641486201236</c:v>
                </c:pt>
                <c:pt idx="26">
                  <c:v>19.4235009227191</c:v>
                </c:pt>
                <c:pt idx="27">
                  <c:v>19.455415821220001</c:v>
                </c:pt>
                <c:pt idx="28">
                  <c:v>19.483820080885803</c:v>
                </c:pt>
                <c:pt idx="29">
                  <c:v>19.509099871988365</c:v>
                </c:pt>
                <c:pt idx="30">
                  <c:v>19.531598886069645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12576"/>
        <c:axId val="41914368"/>
      </c:lineChart>
      <c:catAx>
        <c:axId val="4191257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9143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1914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912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346985776975508E-2"/>
          <c:y val="3.4300489585068691E-2"/>
          <c:w val="0.67824743084656369"/>
          <c:h val="0.76375251273808376"/>
        </c:manualLayout>
      </c:layout>
      <c:lineChart>
        <c:grouping val="standard"/>
        <c:varyColors val="0"/>
        <c:ser>
          <c:idx val="2"/>
          <c:order val="0"/>
          <c:tx>
            <c:strRef>
              <c:f>'GD2'!$L$5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'GD2'!$M$4:$AQ$4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'GD2'!$M$5:$R$5</c:f>
              <c:numCache>
                <c:formatCode>0.00</c:formatCode>
                <c:ptCount val="6"/>
                <c:pt idx="0">
                  <c:v>11.33</c:v>
                </c:pt>
                <c:pt idx="1">
                  <c:v>11.88</c:v>
                </c:pt>
                <c:pt idx="2">
                  <c:v>12.54</c:v>
                </c:pt>
                <c:pt idx="3">
                  <c:v>13.32</c:v>
                </c:pt>
                <c:pt idx="4">
                  <c:v>13.64</c:v>
                </c:pt>
                <c:pt idx="5">
                  <c:v>14.1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'GD2'!$L$6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'GD2'!$M$4:$AQ$4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'GD2'!$M$6:$AQ$6</c:f>
              <c:numCache>
                <c:formatCode>0.00</c:formatCode>
                <c:ptCount val="31"/>
                <c:pt idx="5">
                  <c:v>14.1</c:v>
                </c:pt>
                <c:pt idx="6">
                  <c:v>14.525</c:v>
                </c:pt>
                <c:pt idx="7">
                  <c:v>14.88625</c:v>
                </c:pt>
                <c:pt idx="8">
                  <c:v>15.193312500000001</c:v>
                </c:pt>
                <c:pt idx="9">
                  <c:v>15.454315625000001</c:v>
                </c:pt>
                <c:pt idx="10">
                  <c:v>15.676168281250002</c:v>
                </c:pt>
                <c:pt idx="11">
                  <c:v>15.864743039062501</c:v>
                </c:pt>
                <c:pt idx="12">
                  <c:v>16.025031583203127</c:v>
                </c:pt>
                <c:pt idx="13">
                  <c:v>16.161276845722657</c:v>
                </c:pt>
                <c:pt idx="14">
                  <c:v>16.277085318864259</c:v>
                </c:pt>
                <c:pt idx="15">
                  <c:v>16.3813129446917</c:v>
                </c:pt>
                <c:pt idx="16">
                  <c:v>16.475117807936396</c:v>
                </c:pt>
                <c:pt idx="17">
                  <c:v>16.559542184856625</c:v>
                </c:pt>
                <c:pt idx="18">
                  <c:v>16.635524124084828</c:v>
                </c:pt>
                <c:pt idx="19">
                  <c:v>16.703907869390211</c:v>
                </c:pt>
                <c:pt idx="20">
                  <c:v>16.765453240165055</c:v>
                </c:pt>
                <c:pt idx="21">
                  <c:v>16.820844073862418</c:v>
                </c:pt>
                <c:pt idx="22">
                  <c:v>16.870695824190044</c:v>
                </c:pt>
                <c:pt idx="23">
                  <c:v>16.915562399484905</c:v>
                </c:pt>
                <c:pt idx="24">
                  <c:v>16.955942317250283</c:v>
                </c:pt>
                <c:pt idx="25">
                  <c:v>16.992284243239123</c:v>
                </c:pt>
                <c:pt idx="26">
                  <c:v>17.024991976629078</c:v>
                </c:pt>
                <c:pt idx="27">
                  <c:v>17.054428936680036</c:v>
                </c:pt>
                <c:pt idx="28">
                  <c:v>17.080922200725901</c:v>
                </c:pt>
                <c:pt idx="29">
                  <c:v>17.104766138367179</c:v>
                </c:pt>
                <c:pt idx="30">
                  <c:v>17.126225682244328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'GD2'!$L$7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dash"/>
            </a:ln>
          </c:spPr>
          <c:marker>
            <c:symbol val="none"/>
          </c:marker>
          <c:cat>
            <c:numRef>
              <c:f>'GD2'!$M$4:$AQ$4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'GD2'!$M$7:$AQ$7</c:f>
              <c:numCache>
                <c:formatCode>0.00</c:formatCode>
                <c:ptCount val="31"/>
                <c:pt idx="5">
                  <c:v>14.1</c:v>
                </c:pt>
                <c:pt idx="6">
                  <c:v>14.525</c:v>
                </c:pt>
                <c:pt idx="7">
                  <c:v>14.88625</c:v>
                </c:pt>
                <c:pt idx="8">
                  <c:v>15.193312500000001</c:v>
                </c:pt>
                <c:pt idx="9">
                  <c:v>15.454315625000001</c:v>
                </c:pt>
                <c:pt idx="10">
                  <c:v>15.676168281250002</c:v>
                </c:pt>
                <c:pt idx="11">
                  <c:v>15.864743039062501</c:v>
                </c:pt>
                <c:pt idx="12">
                  <c:v>16.025031583203127</c:v>
                </c:pt>
                <c:pt idx="13">
                  <c:v>16.161276845722657</c:v>
                </c:pt>
                <c:pt idx="14">
                  <c:v>16.277085318864259</c:v>
                </c:pt>
                <c:pt idx="15">
                  <c:v>16.3813129446917</c:v>
                </c:pt>
                <c:pt idx="16">
                  <c:v>16.475117807936396</c:v>
                </c:pt>
                <c:pt idx="17">
                  <c:v>16.559542184856625</c:v>
                </c:pt>
                <c:pt idx="18">
                  <c:v>16.635524124084828</c:v>
                </c:pt>
                <c:pt idx="19">
                  <c:v>16.703907869390211</c:v>
                </c:pt>
                <c:pt idx="20">
                  <c:v>16.765453240165055</c:v>
                </c:pt>
                <c:pt idx="21">
                  <c:v>16.820844073862418</c:v>
                </c:pt>
                <c:pt idx="22">
                  <c:v>16.870695824190044</c:v>
                </c:pt>
                <c:pt idx="23">
                  <c:v>16.915562399484905</c:v>
                </c:pt>
                <c:pt idx="24">
                  <c:v>16.955942317250283</c:v>
                </c:pt>
                <c:pt idx="25">
                  <c:v>16.992284243239123</c:v>
                </c:pt>
                <c:pt idx="26">
                  <c:v>17.024991976629078</c:v>
                </c:pt>
                <c:pt idx="27">
                  <c:v>17.054428936680036</c:v>
                </c:pt>
                <c:pt idx="28">
                  <c:v>17.080922200725901</c:v>
                </c:pt>
                <c:pt idx="29">
                  <c:v>17.104766138367179</c:v>
                </c:pt>
                <c:pt idx="30">
                  <c:v>17.126225682244328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'GD2'!$L$8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'GD2'!$M$4:$AQ$4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'GD2'!$M$8:$AQ$8</c:f>
              <c:numCache>
                <c:formatCode>0.00</c:formatCode>
                <c:ptCount val="31"/>
                <c:pt idx="5">
                  <c:v>14.1</c:v>
                </c:pt>
                <c:pt idx="6">
                  <c:v>14.27</c:v>
                </c:pt>
                <c:pt idx="7">
                  <c:v>14.4145</c:v>
                </c:pt>
                <c:pt idx="8">
                  <c:v>14.537325000000001</c:v>
                </c:pt>
                <c:pt idx="9">
                  <c:v>14.641726250000001</c:v>
                </c:pt>
                <c:pt idx="10">
                  <c:v>14.730467312500002</c:v>
                </c:pt>
                <c:pt idx="11">
                  <c:v>14.805897215625002</c:v>
                </c:pt>
                <c:pt idx="12">
                  <c:v>14.870012633281252</c:v>
                </c:pt>
                <c:pt idx="13">
                  <c:v>14.924510738289065</c:v>
                </c:pt>
                <c:pt idx="14">
                  <c:v>14.970834127545706</c:v>
                </c:pt>
                <c:pt idx="15">
                  <c:v>15.012525177876682</c:v>
                </c:pt>
                <c:pt idx="16">
                  <c:v>15.050047123174561</c:v>
                </c:pt>
                <c:pt idx="17">
                  <c:v>15.083816873942652</c:v>
                </c:pt>
                <c:pt idx="18">
                  <c:v>15.114209649633935</c:v>
                </c:pt>
                <c:pt idx="19">
                  <c:v>15.141563147756088</c:v>
                </c:pt>
                <c:pt idx="20">
                  <c:v>15.166181296066027</c:v>
                </c:pt>
                <c:pt idx="21">
                  <c:v>15.188337629544971</c:v>
                </c:pt>
                <c:pt idx="22">
                  <c:v>15.208278329676022</c:v>
                </c:pt>
                <c:pt idx="23">
                  <c:v>15.226224959793967</c:v>
                </c:pt>
                <c:pt idx="24">
                  <c:v>15.242376926900118</c:v>
                </c:pt>
                <c:pt idx="25">
                  <c:v>15.256913697295653</c:v>
                </c:pt>
                <c:pt idx="26">
                  <c:v>15.269996790651636</c:v>
                </c:pt>
                <c:pt idx="27">
                  <c:v>15.281771574672019</c:v>
                </c:pt>
                <c:pt idx="28">
                  <c:v>15.292368880290365</c:v>
                </c:pt>
                <c:pt idx="29">
                  <c:v>15.301906455346876</c:v>
                </c:pt>
                <c:pt idx="30">
                  <c:v>15.310490272897736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'GD2'!$L$9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'GD2'!$M$4:$AQ$4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'GD2'!$M$9:$AQ$9</c:f>
              <c:numCache>
                <c:formatCode>0.00</c:formatCode>
                <c:ptCount val="31"/>
                <c:pt idx="5">
                  <c:v>14.1</c:v>
                </c:pt>
                <c:pt idx="6">
                  <c:v>14.397499999999999</c:v>
                </c:pt>
                <c:pt idx="7">
                  <c:v>14.650374999999999</c:v>
                </c:pt>
                <c:pt idx="8">
                  <c:v>14.865318749999998</c:v>
                </c:pt>
                <c:pt idx="9">
                  <c:v>15.048020937499999</c:v>
                </c:pt>
                <c:pt idx="10">
                  <c:v>15.203317796874998</c:v>
                </c:pt>
                <c:pt idx="11">
                  <c:v>15.335320127343747</c:v>
                </c:pt>
                <c:pt idx="12">
                  <c:v>15.447522108242184</c:v>
                </c:pt>
                <c:pt idx="13">
                  <c:v>15.542893792005856</c:v>
                </c:pt>
                <c:pt idx="14">
                  <c:v>15.623959723204976</c:v>
                </c:pt>
                <c:pt idx="15">
                  <c:v>15.696919061284184</c:v>
                </c:pt>
                <c:pt idx="16">
                  <c:v>15.762582465555472</c:v>
                </c:pt>
                <c:pt idx="17">
                  <c:v>15.821679529399631</c:v>
                </c:pt>
                <c:pt idx="18">
                  <c:v>15.874866886859374</c:v>
                </c:pt>
                <c:pt idx="19">
                  <c:v>15.922735508573144</c:v>
                </c:pt>
                <c:pt idx="20">
                  <c:v>15.965817268115536</c:v>
                </c:pt>
                <c:pt idx="21">
                  <c:v>16.004590851703689</c:v>
                </c:pt>
                <c:pt idx="22">
                  <c:v>16.039487076933028</c:v>
                </c:pt>
                <c:pt idx="23">
                  <c:v>16.070893679639433</c:v>
                </c:pt>
                <c:pt idx="24">
                  <c:v>16.099159622075195</c:v>
                </c:pt>
                <c:pt idx="25">
                  <c:v>16.124598970267382</c:v>
                </c:pt>
                <c:pt idx="26">
                  <c:v>16.14749438364035</c:v>
                </c:pt>
                <c:pt idx="27">
                  <c:v>16.16810025567602</c:v>
                </c:pt>
                <c:pt idx="28">
                  <c:v>16.186645540508124</c:v>
                </c:pt>
                <c:pt idx="29">
                  <c:v>16.203336296857017</c:v>
                </c:pt>
                <c:pt idx="30">
                  <c:v>16.218357977571021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31584"/>
        <c:axId val="43333120"/>
      </c:lineChart>
      <c:catAx>
        <c:axId val="4333158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333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3333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3315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346985776975508E-2"/>
          <c:y val="3.4300489585068691E-2"/>
          <c:w val="0.67824743084656369"/>
          <c:h val="0.76375251273808376"/>
        </c:manualLayout>
      </c:layout>
      <c:lineChart>
        <c:grouping val="standard"/>
        <c:varyColors val="0"/>
        <c:ser>
          <c:idx val="2"/>
          <c:order val="0"/>
          <c:tx>
            <c:strRef>
              <c:f>'GD3'!$L$5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'GD3'!$M$4:$AQ$4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'GD3'!$M$5:$R$5</c:f>
              <c:numCache>
                <c:formatCode>0.00</c:formatCode>
                <c:ptCount val="6"/>
                <c:pt idx="0">
                  <c:v>8.7999999999999995E-2</c:v>
                </c:pt>
                <c:pt idx="1">
                  <c:v>0.10100000000000001</c:v>
                </c:pt>
                <c:pt idx="2">
                  <c:v>0.123</c:v>
                </c:pt>
                <c:pt idx="3">
                  <c:v>0.20599999999999999</c:v>
                </c:pt>
                <c:pt idx="4">
                  <c:v>0.25</c:v>
                </c:pt>
                <c:pt idx="5">
                  <c:v>0.313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'GD3'!$L$6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'GD3'!$M$4:$AQ$4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'GD3'!$M$6:$AQ$6</c:f>
              <c:numCache>
                <c:formatCode>0.00</c:formatCode>
                <c:ptCount val="31"/>
                <c:pt idx="5">
                  <c:v>0.313</c:v>
                </c:pt>
                <c:pt idx="6">
                  <c:v>0.433</c:v>
                </c:pt>
                <c:pt idx="7">
                  <c:v>0.56499999999999995</c:v>
                </c:pt>
                <c:pt idx="8">
                  <c:v>0.70899999999999996</c:v>
                </c:pt>
                <c:pt idx="9">
                  <c:v>0.86499999999999999</c:v>
                </c:pt>
                <c:pt idx="10">
                  <c:v>1.0116400000000001</c:v>
                </c:pt>
                <c:pt idx="11">
                  <c:v>1.1494816000000001</c:v>
                </c:pt>
                <c:pt idx="12">
                  <c:v>1.2790527040000002</c:v>
                </c:pt>
                <c:pt idx="13">
                  <c:v>1.4008495417600002</c:v>
                </c:pt>
                <c:pt idx="14">
                  <c:v>1.5153385692544001</c:v>
                </c:pt>
                <c:pt idx="15">
                  <c:v>1.6229582550991362</c:v>
                </c:pt>
                <c:pt idx="16">
                  <c:v>1.724120759793188</c:v>
                </c:pt>
                <c:pt idx="17">
                  <c:v>1.8192135142055967</c:v>
                </c:pt>
                <c:pt idx="18">
                  <c:v>1.9086007033532608</c:v>
                </c:pt>
                <c:pt idx="19">
                  <c:v>1.992624661152065</c:v>
                </c:pt>
                <c:pt idx="20">
                  <c:v>2.0716071814829413</c:v>
                </c:pt>
                <c:pt idx="21">
                  <c:v>2.145850750593965</c:v>
                </c:pt>
                <c:pt idx="22">
                  <c:v>2.2156397055583272</c:v>
                </c:pt>
                <c:pt idx="23">
                  <c:v>2.2812413232248274</c:v>
                </c:pt>
                <c:pt idx="24">
                  <c:v>2.3429068438313378</c:v>
                </c:pt>
                <c:pt idx="25">
                  <c:v>2.4008724332014575</c:v>
                </c:pt>
                <c:pt idx="26">
                  <c:v>2.4553600872093702</c:v>
                </c:pt>
                <c:pt idx="27">
                  <c:v>2.506578481976808</c:v>
                </c:pt>
                <c:pt idx="28">
                  <c:v>2.5547237730581993</c:v>
                </c:pt>
                <c:pt idx="29">
                  <c:v>2.5999803466747071</c:v>
                </c:pt>
                <c:pt idx="30">
                  <c:v>2.6425215258742245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'GD3'!$L$7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numRef>
              <c:f>'GD3'!$M$4:$AQ$4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'GD3'!$M$7:$AQ$7</c:f>
              <c:numCache>
                <c:formatCode>0.00</c:formatCode>
                <c:ptCount val="31"/>
                <c:pt idx="5">
                  <c:v>0.313</c:v>
                </c:pt>
                <c:pt idx="6">
                  <c:v>0.38300000000000001</c:v>
                </c:pt>
                <c:pt idx="7">
                  <c:v>0.46</c:v>
                </c:pt>
                <c:pt idx="8">
                  <c:v>0.54400000000000004</c:v>
                </c:pt>
                <c:pt idx="9">
                  <c:v>0.63500000000000001</c:v>
                </c:pt>
                <c:pt idx="10">
                  <c:v>0.72054000000000007</c:v>
                </c:pt>
                <c:pt idx="11">
                  <c:v>0.80094760000000009</c:v>
                </c:pt>
                <c:pt idx="12">
                  <c:v>0.87653074400000008</c:v>
                </c:pt>
                <c:pt idx="13">
                  <c:v>0.94757889936000006</c:v>
                </c:pt>
                <c:pt idx="14">
                  <c:v>1.0143641653984001</c:v>
                </c:pt>
                <c:pt idx="15">
                  <c:v>1.0771423154744961</c:v>
                </c:pt>
                <c:pt idx="16">
                  <c:v>1.1361537765460263</c:v>
                </c:pt>
                <c:pt idx="17">
                  <c:v>1.1916245499532647</c:v>
                </c:pt>
                <c:pt idx="18">
                  <c:v>1.2437670769560689</c:v>
                </c:pt>
                <c:pt idx="19">
                  <c:v>1.2927810523387049</c:v>
                </c:pt>
                <c:pt idx="20">
                  <c:v>1.3388541891983825</c:v>
                </c:pt>
                <c:pt idx="21">
                  <c:v>1.3821629378464795</c:v>
                </c:pt>
                <c:pt idx="22">
                  <c:v>1.4228731615756907</c:v>
                </c:pt>
                <c:pt idx="23">
                  <c:v>1.4611407718811491</c:v>
                </c:pt>
                <c:pt idx="24">
                  <c:v>1.4971123255682801</c:v>
                </c:pt>
                <c:pt idx="25">
                  <c:v>1.5309255860341833</c:v>
                </c:pt>
                <c:pt idx="26">
                  <c:v>1.5627100508721323</c:v>
                </c:pt>
                <c:pt idx="27">
                  <c:v>1.5925874478198043</c:v>
                </c:pt>
                <c:pt idx="28">
                  <c:v>1.620672200950616</c:v>
                </c:pt>
                <c:pt idx="29">
                  <c:v>1.647071868893579</c:v>
                </c:pt>
                <c:pt idx="30">
                  <c:v>1.6718875567599643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'GD3'!$L$8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'GD3'!$M$4:$AQ$4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'GD3'!$M$8:$AQ$8</c:f>
              <c:numCache>
                <c:formatCode>0.00</c:formatCode>
                <c:ptCount val="31"/>
                <c:pt idx="5">
                  <c:v>0.313</c:v>
                </c:pt>
                <c:pt idx="6">
                  <c:v>0.35299999999999998</c:v>
                </c:pt>
                <c:pt idx="7">
                  <c:v>0.39699999999999996</c:v>
                </c:pt>
                <c:pt idx="8">
                  <c:v>0.44499999999999995</c:v>
                </c:pt>
                <c:pt idx="9">
                  <c:v>0.49699999999999994</c:v>
                </c:pt>
                <c:pt idx="10">
                  <c:v>0.54587999999999992</c:v>
                </c:pt>
                <c:pt idx="11">
                  <c:v>0.59182719999999989</c:v>
                </c:pt>
                <c:pt idx="12">
                  <c:v>0.63501756799999987</c:v>
                </c:pt>
                <c:pt idx="13">
                  <c:v>0.67561651391999988</c:v>
                </c:pt>
                <c:pt idx="14">
                  <c:v>0.71377952308479986</c:v>
                </c:pt>
                <c:pt idx="15">
                  <c:v>0.74965275169971191</c:v>
                </c:pt>
                <c:pt idx="16">
                  <c:v>0.78337358659772915</c:v>
                </c:pt>
                <c:pt idx="17">
                  <c:v>0.81507117140186536</c:v>
                </c:pt>
                <c:pt idx="18">
                  <c:v>0.84486690111775342</c:v>
                </c:pt>
                <c:pt idx="19">
                  <c:v>0.87287488705068816</c:v>
                </c:pt>
                <c:pt idx="20">
                  <c:v>0.89920239382764688</c:v>
                </c:pt>
                <c:pt idx="21">
                  <c:v>0.92395025019798804</c:v>
                </c:pt>
                <c:pt idx="22">
                  <c:v>0.94721323518610878</c:v>
                </c:pt>
                <c:pt idx="23">
                  <c:v>0.96908044107494229</c:v>
                </c:pt>
                <c:pt idx="24">
                  <c:v>0.98963561461044569</c:v>
                </c:pt>
                <c:pt idx="25">
                  <c:v>1.0089574777338188</c:v>
                </c:pt>
                <c:pt idx="26">
                  <c:v>1.0271200290697897</c:v>
                </c:pt>
                <c:pt idx="27">
                  <c:v>1.0441928273256023</c:v>
                </c:pt>
                <c:pt idx="28">
                  <c:v>1.060241257686066</c:v>
                </c:pt>
                <c:pt idx="29">
                  <c:v>1.075326782224902</c:v>
                </c:pt>
                <c:pt idx="30">
                  <c:v>1.0895071752914078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'GD3'!$L$9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dash"/>
            </a:ln>
          </c:spPr>
          <c:marker>
            <c:symbol val="none"/>
          </c:marker>
          <c:cat>
            <c:numRef>
              <c:f>'GD3'!$M$4:$AQ$4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'GD3'!$M$9:$AQ$9</c:f>
              <c:numCache>
                <c:formatCode>0.00</c:formatCode>
                <c:ptCount val="31"/>
                <c:pt idx="5">
                  <c:v>0.313</c:v>
                </c:pt>
                <c:pt idx="6">
                  <c:v>0.35299999999999998</c:v>
                </c:pt>
                <c:pt idx="7">
                  <c:v>0.39699999999999996</c:v>
                </c:pt>
                <c:pt idx="8">
                  <c:v>0.44499999999999995</c:v>
                </c:pt>
                <c:pt idx="9">
                  <c:v>0.49699999999999994</c:v>
                </c:pt>
                <c:pt idx="10">
                  <c:v>0.54587999999999992</c:v>
                </c:pt>
                <c:pt idx="11">
                  <c:v>0.59182719999999989</c:v>
                </c:pt>
                <c:pt idx="12">
                  <c:v>0.63501756799999987</c:v>
                </c:pt>
                <c:pt idx="13">
                  <c:v>0.67561651391999988</c:v>
                </c:pt>
                <c:pt idx="14">
                  <c:v>0.71377952308479986</c:v>
                </c:pt>
                <c:pt idx="15">
                  <c:v>0.74965275169971191</c:v>
                </c:pt>
                <c:pt idx="16">
                  <c:v>0.78337358659772915</c:v>
                </c:pt>
                <c:pt idx="17">
                  <c:v>0.81507117140186536</c:v>
                </c:pt>
                <c:pt idx="18">
                  <c:v>0.84486690111775342</c:v>
                </c:pt>
                <c:pt idx="19">
                  <c:v>0.87287488705068816</c:v>
                </c:pt>
                <c:pt idx="20">
                  <c:v>0.89920239382764688</c:v>
                </c:pt>
                <c:pt idx="21">
                  <c:v>0.92395025019798804</c:v>
                </c:pt>
                <c:pt idx="22">
                  <c:v>0.94721323518610878</c:v>
                </c:pt>
                <c:pt idx="23">
                  <c:v>0.96908044107494229</c:v>
                </c:pt>
                <c:pt idx="24">
                  <c:v>0.98963561461044569</c:v>
                </c:pt>
                <c:pt idx="25">
                  <c:v>1.0089574777338188</c:v>
                </c:pt>
                <c:pt idx="26">
                  <c:v>1.0271200290697897</c:v>
                </c:pt>
                <c:pt idx="27">
                  <c:v>1.0441928273256023</c:v>
                </c:pt>
                <c:pt idx="28">
                  <c:v>1.060241257686066</c:v>
                </c:pt>
                <c:pt idx="29">
                  <c:v>1.075326782224902</c:v>
                </c:pt>
                <c:pt idx="30">
                  <c:v>1.0895071752914078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56992"/>
        <c:axId val="43158528"/>
      </c:lineChart>
      <c:catAx>
        <c:axId val="4315699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158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3158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43156992"/>
        <c:crosses val="autoZero"/>
        <c:crossBetween val="between"/>
        <c:majorUnit val="0.5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346985776975508E-2"/>
          <c:y val="3.4300489585068691E-2"/>
          <c:w val="0.67824743084656369"/>
          <c:h val="0.76375251273808376"/>
        </c:manualLayout>
      </c:layout>
      <c:lineChart>
        <c:grouping val="standard"/>
        <c:varyColors val="0"/>
        <c:ser>
          <c:idx val="3"/>
          <c:order val="0"/>
          <c:tx>
            <c:strRef>
              <c:f>'GD4'!$L$5</c:f>
              <c:strCache>
                <c:ptCount val="1"/>
                <c:pt idx="0">
                  <c:v>High scenario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'GD4'!$M$4:$AL$4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'GD4'!$M$5:$AL$5</c:f>
              <c:numCache>
                <c:formatCode>0.00</c:formatCode>
                <c:ptCount val="26"/>
                <c:pt idx="0">
                  <c:v>10.210449968422548</c:v>
                </c:pt>
                <c:pt idx="1">
                  <c:v>9.8624138324213497</c:v>
                </c:pt>
                <c:pt idx="2">
                  <c:v>9.5143776964201532</c:v>
                </c:pt>
                <c:pt idx="3">
                  <c:v>9.1663415604189549</c:v>
                </c:pt>
                <c:pt idx="4">
                  <c:v>8.8183054244177583</c:v>
                </c:pt>
                <c:pt idx="5">
                  <c:v>8.47026928841656</c:v>
                </c:pt>
                <c:pt idx="6">
                  <c:v>8.1222331524153635</c:v>
                </c:pt>
                <c:pt idx="7">
                  <c:v>7.7741970164141652</c:v>
                </c:pt>
                <c:pt idx="8">
                  <c:v>7.4261608804129686</c:v>
                </c:pt>
                <c:pt idx="9">
                  <c:v>7.0781247444117703</c:v>
                </c:pt>
                <c:pt idx="10">
                  <c:v>6.7300886084105773</c:v>
                </c:pt>
                <c:pt idx="11">
                  <c:v>6.6300886084105777</c:v>
                </c:pt>
                <c:pt idx="12">
                  <c:v>6.530088608410578</c:v>
                </c:pt>
                <c:pt idx="13">
                  <c:v>6.4300886084105775</c:v>
                </c:pt>
                <c:pt idx="14">
                  <c:v>6.330088608410577</c:v>
                </c:pt>
                <c:pt idx="15">
                  <c:v>6.2300886084105773</c:v>
                </c:pt>
                <c:pt idx="16">
                  <c:v>6.1300886084105777</c:v>
                </c:pt>
                <c:pt idx="17">
                  <c:v>6.0300886084105771</c:v>
                </c:pt>
                <c:pt idx="18">
                  <c:v>5.9300886084105766</c:v>
                </c:pt>
                <c:pt idx="19">
                  <c:v>5.830088608410577</c:v>
                </c:pt>
                <c:pt idx="20">
                  <c:v>5.7300886084105773</c:v>
                </c:pt>
                <c:pt idx="21">
                  <c:v>5.6300886084105768</c:v>
                </c:pt>
                <c:pt idx="22">
                  <c:v>5.5300886084105763</c:v>
                </c:pt>
                <c:pt idx="23">
                  <c:v>5.4300886084105766</c:v>
                </c:pt>
                <c:pt idx="24">
                  <c:v>5.330088608410577</c:v>
                </c:pt>
                <c:pt idx="25">
                  <c:v>5.2300886084105764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'GD4'!$L$6</c:f>
              <c:strCache>
                <c:ptCount val="1"/>
                <c:pt idx="0">
                  <c:v>Middle scenario</c:v>
                </c:pt>
              </c:strCache>
            </c:strRef>
          </c:tx>
          <c:spPr>
            <a:ln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numRef>
              <c:f>'GD4'!$M$4:$AL$4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'GD4'!$M$6:$AL$6</c:f>
              <c:numCache>
                <c:formatCode>0.00</c:formatCode>
                <c:ptCount val="26"/>
                <c:pt idx="0">
                  <c:v>10.210449968422548</c:v>
                </c:pt>
                <c:pt idx="1">
                  <c:v>10.036431900421949</c:v>
                </c:pt>
                <c:pt idx="2">
                  <c:v>9.8624138324213515</c:v>
                </c:pt>
                <c:pt idx="3">
                  <c:v>9.6883957644207523</c:v>
                </c:pt>
                <c:pt idx="4">
                  <c:v>9.514377696420155</c:v>
                </c:pt>
                <c:pt idx="5">
                  <c:v>9.3403596284195558</c:v>
                </c:pt>
                <c:pt idx="6">
                  <c:v>9.1663415604189584</c:v>
                </c:pt>
                <c:pt idx="7">
                  <c:v>8.9923234924183593</c:v>
                </c:pt>
                <c:pt idx="8">
                  <c:v>8.8183054244177619</c:v>
                </c:pt>
                <c:pt idx="9">
                  <c:v>8.6442873564171627</c:v>
                </c:pt>
                <c:pt idx="10">
                  <c:v>8.4702692884165653</c:v>
                </c:pt>
                <c:pt idx="11">
                  <c:v>8.2962512204159662</c:v>
                </c:pt>
                <c:pt idx="12">
                  <c:v>8.1222331524153688</c:v>
                </c:pt>
                <c:pt idx="13">
                  <c:v>7.9482150844147696</c:v>
                </c:pt>
                <c:pt idx="14">
                  <c:v>7.7741970164141723</c:v>
                </c:pt>
                <c:pt idx="15">
                  <c:v>7.6001789484135731</c:v>
                </c:pt>
                <c:pt idx="16">
                  <c:v>7.4261608804129757</c:v>
                </c:pt>
                <c:pt idx="17">
                  <c:v>7.2521428124123766</c:v>
                </c:pt>
                <c:pt idx="18">
                  <c:v>7.0781247444117792</c:v>
                </c:pt>
                <c:pt idx="19">
                  <c:v>6.90410667641118</c:v>
                </c:pt>
                <c:pt idx="20">
                  <c:v>6.7300886084105773</c:v>
                </c:pt>
                <c:pt idx="21">
                  <c:v>6.6300886084105777</c:v>
                </c:pt>
                <c:pt idx="22">
                  <c:v>6.530088608410578</c:v>
                </c:pt>
                <c:pt idx="23">
                  <c:v>6.4300886084105775</c:v>
                </c:pt>
                <c:pt idx="24">
                  <c:v>6.330088608410577</c:v>
                </c:pt>
                <c:pt idx="25">
                  <c:v>6.2300886084105773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'GD4'!$L$7</c:f>
              <c:strCache>
                <c:ptCount val="1"/>
                <c:pt idx="0">
                  <c:v>Low scenario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'GD4'!$M$4:$AL$4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'GD4'!$M$7:$AL$7</c:f>
              <c:numCache>
                <c:formatCode>0.00</c:formatCode>
                <c:ptCount val="26"/>
                <c:pt idx="0">
                  <c:v>10.210449968422548</c:v>
                </c:pt>
                <c:pt idx="1">
                  <c:v>10.094437923088815</c:v>
                </c:pt>
                <c:pt idx="2">
                  <c:v>9.9784258777550825</c:v>
                </c:pt>
                <c:pt idx="3">
                  <c:v>9.8624138324213497</c:v>
                </c:pt>
                <c:pt idx="4">
                  <c:v>9.746401787087617</c:v>
                </c:pt>
                <c:pt idx="5">
                  <c:v>9.6303897417538842</c:v>
                </c:pt>
                <c:pt idx="6">
                  <c:v>9.5143776964201514</c:v>
                </c:pt>
                <c:pt idx="7">
                  <c:v>9.3983656510864186</c:v>
                </c:pt>
                <c:pt idx="8">
                  <c:v>9.2823536057526859</c:v>
                </c:pt>
                <c:pt idx="9">
                  <c:v>9.1663415604189531</c:v>
                </c:pt>
                <c:pt idx="10">
                  <c:v>9.0503295150852203</c:v>
                </c:pt>
                <c:pt idx="11">
                  <c:v>8.9343174697514876</c:v>
                </c:pt>
                <c:pt idx="12">
                  <c:v>8.8183054244177548</c:v>
                </c:pt>
                <c:pt idx="13">
                  <c:v>8.702293379084022</c:v>
                </c:pt>
                <c:pt idx="14">
                  <c:v>8.5862813337502892</c:v>
                </c:pt>
                <c:pt idx="15">
                  <c:v>8.4702692884165565</c:v>
                </c:pt>
                <c:pt idx="16">
                  <c:v>8.3542572430828237</c:v>
                </c:pt>
                <c:pt idx="17">
                  <c:v>8.2382451977490909</c:v>
                </c:pt>
                <c:pt idx="18">
                  <c:v>8.1222331524153581</c:v>
                </c:pt>
                <c:pt idx="19">
                  <c:v>8.0062211070816254</c:v>
                </c:pt>
                <c:pt idx="20">
                  <c:v>7.8902090617478926</c:v>
                </c:pt>
                <c:pt idx="21">
                  <c:v>7.7741970164141598</c:v>
                </c:pt>
                <c:pt idx="22">
                  <c:v>7.6581849710804271</c:v>
                </c:pt>
                <c:pt idx="23">
                  <c:v>7.5421729257466943</c:v>
                </c:pt>
                <c:pt idx="24">
                  <c:v>7.4261608804129615</c:v>
                </c:pt>
                <c:pt idx="25">
                  <c:v>7.3101488350792287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4544"/>
        <c:axId val="42846080"/>
      </c:lineChart>
      <c:catAx>
        <c:axId val="4284454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28460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28460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MWh/year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2844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346985776975508E-2"/>
          <c:y val="3.4300489585068691E-2"/>
          <c:w val="0.67824743084656369"/>
          <c:h val="0.76375251273808376"/>
        </c:manualLayout>
      </c:layout>
      <c:lineChart>
        <c:grouping val="standard"/>
        <c:varyColors val="0"/>
        <c:ser>
          <c:idx val="3"/>
          <c:order val="0"/>
          <c:tx>
            <c:strRef>
              <c:f>'GD5'!$L$5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'GD5'!$M$4:$AL$4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'GD5'!$M$5:$AL$5</c:f>
              <c:numCache>
                <c:formatCode>0.00</c:formatCode>
                <c:ptCount val="26"/>
                <c:pt idx="0">
                  <c:v>0</c:v>
                </c:pt>
                <c:pt idx="1">
                  <c:v>1.6313962648914901</c:v>
                </c:pt>
                <c:pt idx="2">
                  <c:v>3.1660442013901857</c:v>
                </c:pt>
                <c:pt idx="3">
                  <c:v>4.6282136473519229</c:v>
                </c:pt>
                <c:pt idx="4">
                  <c:v>6.0384272530368808</c:v>
                </c:pt>
                <c:pt idx="5">
                  <c:v>7.2944215828131256</c:v>
                </c:pt>
                <c:pt idx="6">
                  <c:v>8.4166269371191298</c:v>
                </c:pt>
                <c:pt idx="7">
                  <c:v>9.4232260152036709</c:v>
                </c:pt>
                <c:pt idx="8">
                  <c:v>10.328359279894881</c:v>
                </c:pt>
                <c:pt idx="9">
                  <c:v>11.144098678735284</c:v>
                </c:pt>
                <c:pt idx="10">
                  <c:v>11.893609425123319</c:v>
                </c:pt>
                <c:pt idx="11">
                  <c:v>12.582681033847328</c:v>
                </c:pt>
                <c:pt idx="12">
                  <c:v>13.216557133821066</c:v>
                </c:pt>
                <c:pt idx="13">
                  <c:v>13.799995309234781</c:v>
                </c:pt>
                <c:pt idx="14">
                  <c:v>14.337308703156003</c:v>
                </c:pt>
                <c:pt idx="15">
                  <c:v>14.832860575733267</c:v>
                </c:pt>
                <c:pt idx="16">
                  <c:v>15.290145893336566</c:v>
                </c:pt>
                <c:pt idx="17">
                  <c:v>15.712331266115267</c:v>
                </c:pt>
                <c:pt idx="18">
                  <c:v>16.102352364920314</c:v>
                </c:pt>
                <c:pt idx="19">
                  <c:v>16.462886632596778</c:v>
                </c:pt>
                <c:pt idx="20">
                  <c:v>16.796313423825133</c:v>
                </c:pt>
                <c:pt idx="21">
                  <c:v>17.10482335769187</c:v>
                </c:pt>
                <c:pt idx="22">
                  <c:v>17.390400860401002</c:v>
                </c:pt>
                <c:pt idx="23">
                  <c:v>17.654860809896153</c:v>
                </c:pt>
                <c:pt idx="24">
                  <c:v>17.899865191641705</c:v>
                </c:pt>
                <c:pt idx="25">
                  <c:v>18.126935577437209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'GD5'!$L$6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numRef>
              <c:f>'GD5'!$M$4:$AL$4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'GD5'!$M$6:$AL$6</c:f>
              <c:numCache>
                <c:formatCode>0.00</c:formatCode>
                <c:ptCount val="26"/>
                <c:pt idx="0">
                  <c:v>0</c:v>
                </c:pt>
                <c:pt idx="1">
                  <c:v>1.416456045538198</c:v>
                </c:pt>
                <c:pt idx="2">
                  <c:v>2.7166927163077306</c:v>
                </c:pt>
                <c:pt idx="3">
                  <c:v>3.9251702059556894</c:v>
                </c:pt>
                <c:pt idx="4">
                  <c:v>5.0625272779616513</c:v>
                </c:pt>
                <c:pt idx="5">
                  <c:v>6.0636946349374243</c:v>
                </c:pt>
                <c:pt idx="6">
                  <c:v>6.9476836209407509</c:v>
                </c:pt>
                <c:pt idx="7">
                  <c:v>7.7312136872679105</c:v>
                </c:pt>
                <c:pt idx="8">
                  <c:v>8.4274014414611944</c:v>
                </c:pt>
                <c:pt idx="9">
                  <c:v>9.0474005719129895</c:v>
                </c:pt>
                <c:pt idx="10">
                  <c:v>9.6135398693420413</c:v>
                </c:pt>
                <c:pt idx="11">
                  <c:v>10.130815521080107</c:v>
                </c:pt>
                <c:pt idx="12">
                  <c:v>10.603731010443049</c:v>
                </c:pt>
                <c:pt idx="13">
                  <c:v>11.036351888366461</c:v>
                </c:pt>
                <c:pt idx="14">
                  <c:v>11.432345752412735</c:v>
                </c:pt>
                <c:pt idx="15">
                  <c:v>11.795353081043679</c:v>
                </c:pt>
                <c:pt idx="16">
                  <c:v>12.128318320464299</c:v>
                </c:pt>
                <c:pt idx="17">
                  <c:v>12.433896653796843</c:v>
                </c:pt>
                <c:pt idx="18">
                  <c:v>12.714530450181829</c:v>
                </c:pt>
                <c:pt idx="19">
                  <c:v>12.972434382748565</c:v>
                </c:pt>
                <c:pt idx="20">
                  <c:v>13.209572130131377</c:v>
                </c:pt>
                <c:pt idx="21">
                  <c:v>13.427739322828272</c:v>
                </c:pt>
                <c:pt idx="22">
                  <c:v>13.628555013806277</c:v>
                </c:pt>
                <c:pt idx="23">
                  <c:v>13.813491255672453</c:v>
                </c:pt>
                <c:pt idx="24">
                  <c:v>13.983887981647154</c:v>
                </c:pt>
                <c:pt idx="25">
                  <c:v>14.140964606900647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'GD5'!$L$7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'GD5'!$M$4:$AL$4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'GD5'!$M$7:$AL$7</c:f>
              <c:numCache>
                <c:formatCode>0.00</c:formatCode>
                <c:ptCount val="26"/>
                <c:pt idx="0">
                  <c:v>0</c:v>
                </c:pt>
                <c:pt idx="1">
                  <c:v>0.60957046208593724</c:v>
                </c:pt>
                <c:pt idx="2">
                  <c:v>1.1765473835395845</c:v>
                </c:pt>
                <c:pt idx="3">
                  <c:v>1.7106767706615249</c:v>
                </c:pt>
                <c:pt idx="4">
                  <c:v>2.2201909061997087</c:v>
                </c:pt>
                <c:pt idx="5">
                  <c:v>2.6721654285986247</c:v>
                </c:pt>
                <c:pt idx="6">
                  <c:v>3.074391023582161</c:v>
                </c:pt>
                <c:pt idx="7">
                  <c:v>3.4337663036415957</c:v>
                </c:pt>
                <c:pt idx="8">
                  <c:v>3.7556718490483401</c:v>
                </c:pt>
                <c:pt idx="9">
                  <c:v>4.044691845546593</c:v>
                </c:pt>
                <c:pt idx="10">
                  <c:v>4.3098726901568618</c:v>
                </c:pt>
                <c:pt idx="11">
                  <c:v>4.553326839708312</c:v>
                </c:pt>
                <c:pt idx="12">
                  <c:v>4.7769656553222131</c:v>
                </c:pt>
                <c:pt idx="13">
                  <c:v>4.9825214817784014</c:v>
                </c:pt>
                <c:pt idx="14">
                  <c:v>5.1715631840449134</c:v>
                </c:pt>
                <c:pt idx="15">
                  <c:v>5.3456707396656018</c:v>
                </c:pt>
                <c:pt idx="16">
                  <c:v>5.5061128972662621</c:v>
                </c:pt>
                <c:pt idx="17">
                  <c:v>5.654038035447341</c:v>
                </c:pt>
                <c:pt idx="18">
                  <c:v>5.7905088850016426</c:v>
                </c:pt>
                <c:pt idx="19">
                  <c:v>5.9164934486488789</c:v>
                </c:pt>
                <c:pt idx="20">
                  <c:v>6.0328516009081934</c:v>
                </c:pt>
                <c:pt idx="21">
                  <c:v>6.1403737822500641</c:v>
                </c:pt>
                <c:pt idx="22">
                  <c:v>6.2397753029527712</c:v>
                </c:pt>
                <c:pt idx="23">
                  <c:v>6.3317094917894323</c:v>
                </c:pt>
                <c:pt idx="24">
                  <c:v>6.416773820493912</c:v>
                </c:pt>
                <c:pt idx="25">
                  <c:v>6.4955145404301078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'GD5'!$L$8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'GD5'!$M$4:$AL$4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'GD5'!$M$8:$AL$8</c:f>
              <c:numCache>
                <c:formatCode>0.00</c:formatCode>
                <c:ptCount val="26"/>
                <c:pt idx="0">
                  <c:v>0</c:v>
                </c:pt>
                <c:pt idx="1">
                  <c:v>0.94853118800607705</c:v>
                </c:pt>
                <c:pt idx="2">
                  <c:v>1.8118146043989163</c:v>
                </c:pt>
                <c:pt idx="3">
                  <c:v>2.6070104558897289</c:v>
                </c:pt>
                <c:pt idx="4">
                  <c:v>3.3485890995581036</c:v>
                </c:pt>
                <c:pt idx="5">
                  <c:v>3.998711947405305</c:v>
                </c:pt>
                <c:pt idx="6">
                  <c:v>4.5703543274079319</c:v>
                </c:pt>
                <c:pt idx="7">
                  <c:v>5.0748862970740145</c:v>
                </c:pt>
                <c:pt idx="8">
                  <c:v>5.5212492937246473</c:v>
                </c:pt>
                <c:pt idx="9">
                  <c:v>5.9170367766830871</c:v>
                </c:pt>
                <c:pt idx="10">
                  <c:v>6.2776854130150523</c:v>
                </c:pt>
                <c:pt idx="11">
                  <c:v>6.6065115265640282</c:v>
                </c:pt>
                <c:pt idx="12">
                  <c:v>6.9065004958692118</c:v>
                </c:pt>
                <c:pt idx="13">
                  <c:v>7.1803436588119185</c:v>
                </c:pt>
                <c:pt idx="14">
                  <c:v>7.4304655830058319</c:v>
                </c:pt>
                <c:pt idx="15">
                  <c:v>7.6592596619477522</c:v>
                </c:pt>
                <c:pt idx="16">
                  <c:v>7.8686673370035898</c:v>
                </c:pt>
                <c:pt idx="17">
                  <c:v>8.0604369609265571</c:v>
                </c:pt>
                <c:pt idx="18">
                  <c:v>8.2361730931701835</c:v>
                </c:pt>
                <c:pt idx="19">
                  <c:v>8.3973282407442493</c:v>
                </c:pt>
                <c:pt idx="20">
                  <c:v>8.545189477411645</c:v>
                </c:pt>
                <c:pt idx="21">
                  <c:v>8.6809313420800738</c:v>
                </c:pt>
                <c:pt idx="22">
                  <c:v>8.8056114044010911</c:v>
                </c:pt>
                <c:pt idx="23">
                  <c:v>8.9201895074638156</c:v>
                </c:pt>
                <c:pt idx="24">
                  <c:v>9.0255377380721455</c:v>
                </c:pt>
                <c:pt idx="25">
                  <c:v>9.1224482825043847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22368"/>
        <c:axId val="42923904"/>
      </c:lineChart>
      <c:catAx>
        <c:axId val="42922368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29239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2923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29223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59470130472732"/>
          <c:y val="3.4300489585068691E-2"/>
          <c:w val="0.65129249063858496"/>
          <c:h val="0.76375251273808376"/>
        </c:manualLayout>
      </c:layout>
      <c:lineChart>
        <c:grouping val="standard"/>
        <c:varyColors val="0"/>
        <c:ser>
          <c:idx val="2"/>
          <c:order val="0"/>
          <c:tx>
            <c:strRef>
              <c:f>'GD6'!$L$5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'GD6'!$M$4:$AQ$4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'GD6'!$M$5:$R$5</c:f>
              <c:numCache>
                <c:formatCode>0</c:formatCode>
                <c:ptCount val="6"/>
                <c:pt idx="0">
                  <c:v>75355.710000000006</c:v>
                </c:pt>
                <c:pt idx="1">
                  <c:v>68873.37</c:v>
                </c:pt>
                <c:pt idx="2">
                  <c:v>63795.83</c:v>
                </c:pt>
                <c:pt idx="3">
                  <c:v>63057.7</c:v>
                </c:pt>
                <c:pt idx="4">
                  <c:v>62077.19</c:v>
                </c:pt>
                <c:pt idx="5">
                  <c:v>63193.679846999992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'GD6'!$L$6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'GD6'!$M$4:$AQ$4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'GD6'!$M$6:$AQ$6</c:f>
              <c:numCache>
                <c:formatCode>0</c:formatCode>
                <c:ptCount val="31"/>
                <c:pt idx="5">
                  <c:v>63193.679846999992</c:v>
                </c:pt>
                <c:pt idx="6">
                  <c:v>35735.338828232598</c:v>
                </c:pt>
                <c:pt idx="7">
                  <c:v>36535.382320302029</c:v>
                </c:pt>
                <c:pt idx="8">
                  <c:v>41262.946726947768</c:v>
                </c:pt>
                <c:pt idx="9">
                  <c:v>37953.297199187946</c:v>
                </c:pt>
                <c:pt idx="10">
                  <c:v>41033.984804932792</c:v>
                </c:pt>
                <c:pt idx="11">
                  <c:v>42261.148003999042</c:v>
                </c:pt>
                <c:pt idx="12">
                  <c:v>45306.40458066581</c:v>
                </c:pt>
                <c:pt idx="13">
                  <c:v>49046.501848883519</c:v>
                </c:pt>
                <c:pt idx="14">
                  <c:v>50419.438235121255</c:v>
                </c:pt>
                <c:pt idx="15">
                  <c:v>52176.912176194979</c:v>
                </c:pt>
                <c:pt idx="16">
                  <c:v>52036.482546857005</c:v>
                </c:pt>
                <c:pt idx="17">
                  <c:v>53496.946408489624</c:v>
                </c:pt>
                <c:pt idx="18">
                  <c:v>51768.049730165214</c:v>
                </c:pt>
                <c:pt idx="19">
                  <c:v>51350.960318791746</c:v>
                </c:pt>
                <c:pt idx="20">
                  <c:v>52845.272134686282</c:v>
                </c:pt>
                <c:pt idx="21">
                  <c:v>53093.303266275499</c:v>
                </c:pt>
                <c:pt idx="22">
                  <c:v>53410.672454150939</c:v>
                </c:pt>
                <c:pt idx="23">
                  <c:v>53882.463712389137</c:v>
                </c:pt>
                <c:pt idx="24">
                  <c:v>54087.304431918514</c:v>
                </c:pt>
                <c:pt idx="25">
                  <c:v>55322.162693481427</c:v>
                </c:pt>
                <c:pt idx="26">
                  <c:v>56849.157653193266</c:v>
                </c:pt>
                <c:pt idx="27">
                  <c:v>58326.632133037121</c:v>
                </c:pt>
                <c:pt idx="28">
                  <c:v>59702.391996286329</c:v>
                </c:pt>
                <c:pt idx="29">
                  <c:v>61089.604329298556</c:v>
                </c:pt>
                <c:pt idx="30">
                  <c:v>62605.090066265308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'GD6'!$L$7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numRef>
              <c:f>'GD6'!$M$4:$AQ$4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'GD6'!$M$7:$AQ$7</c:f>
              <c:numCache>
                <c:formatCode>0</c:formatCode>
                <c:ptCount val="31"/>
                <c:pt idx="5">
                  <c:v>63193.679846999992</c:v>
                </c:pt>
                <c:pt idx="6">
                  <c:v>34368.580018696499</c:v>
                </c:pt>
                <c:pt idx="7">
                  <c:v>33879.232397152824</c:v>
                </c:pt>
                <c:pt idx="8">
                  <c:v>36738.40253368183</c:v>
                </c:pt>
                <c:pt idx="9">
                  <c:v>33002.413410159541</c:v>
                </c:pt>
                <c:pt idx="10">
                  <c:v>35968.53939031365</c:v>
                </c:pt>
                <c:pt idx="11">
                  <c:v>37705.779331179016</c:v>
                </c:pt>
                <c:pt idx="12">
                  <c:v>40765.571318653485</c:v>
                </c:pt>
                <c:pt idx="13">
                  <c:v>43778.026125481469</c:v>
                </c:pt>
                <c:pt idx="14">
                  <c:v>45427.808434206207</c:v>
                </c:pt>
                <c:pt idx="15">
                  <c:v>48095.913452204855</c:v>
                </c:pt>
                <c:pt idx="16">
                  <c:v>47434.301033821626</c:v>
                </c:pt>
                <c:pt idx="17">
                  <c:v>48767.824361908701</c:v>
                </c:pt>
                <c:pt idx="18">
                  <c:v>48394.359829628302</c:v>
                </c:pt>
                <c:pt idx="19">
                  <c:v>48403.282747975092</c:v>
                </c:pt>
                <c:pt idx="20">
                  <c:v>50042.681436932828</c:v>
                </c:pt>
                <c:pt idx="21">
                  <c:v>50001.599114527227</c:v>
                </c:pt>
                <c:pt idx="22">
                  <c:v>50246.25247063781</c:v>
                </c:pt>
                <c:pt idx="23">
                  <c:v>49929.934866022137</c:v>
                </c:pt>
                <c:pt idx="24">
                  <c:v>48878.78760414225</c:v>
                </c:pt>
                <c:pt idx="25">
                  <c:v>49780.338143474633</c:v>
                </c:pt>
                <c:pt idx="26">
                  <c:v>50531.701019008651</c:v>
                </c:pt>
                <c:pt idx="27">
                  <c:v>51148.933193981604</c:v>
                </c:pt>
                <c:pt idx="28">
                  <c:v>51959.920286070053</c:v>
                </c:pt>
                <c:pt idx="29">
                  <c:v>52524.203814525841</c:v>
                </c:pt>
                <c:pt idx="30">
                  <c:v>53207.038629913324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'GD6'!$L$8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'GD6'!$M$4:$AQ$4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'GD6'!$M$8:$AQ$8</c:f>
              <c:numCache>
                <c:formatCode>0</c:formatCode>
                <c:ptCount val="31"/>
                <c:pt idx="5">
                  <c:v>63193.679846999992</c:v>
                </c:pt>
                <c:pt idx="6">
                  <c:v>34413.061381934131</c:v>
                </c:pt>
                <c:pt idx="7">
                  <c:v>34019.79492285689</c:v>
                </c:pt>
                <c:pt idx="8">
                  <c:v>38729.397160780769</c:v>
                </c:pt>
                <c:pt idx="9">
                  <c:v>35097.205944897782</c:v>
                </c:pt>
                <c:pt idx="10">
                  <c:v>39216.262621336013</c:v>
                </c:pt>
                <c:pt idx="11">
                  <c:v>40721.631426144813</c:v>
                </c:pt>
                <c:pt idx="12">
                  <c:v>43196.516654156425</c:v>
                </c:pt>
                <c:pt idx="13">
                  <c:v>46213.386857131933</c:v>
                </c:pt>
                <c:pt idx="14">
                  <c:v>48624.919548171005</c:v>
                </c:pt>
                <c:pt idx="15">
                  <c:v>52006.220493021188</c:v>
                </c:pt>
                <c:pt idx="16">
                  <c:v>52462.954651440479</c:v>
                </c:pt>
                <c:pt idx="17">
                  <c:v>53668.203461726669</c:v>
                </c:pt>
                <c:pt idx="18">
                  <c:v>53955.371845473564</c:v>
                </c:pt>
                <c:pt idx="19">
                  <c:v>54577.919354360885</c:v>
                </c:pt>
                <c:pt idx="20">
                  <c:v>56472.562911943722</c:v>
                </c:pt>
                <c:pt idx="21">
                  <c:v>56835.844564583836</c:v>
                </c:pt>
                <c:pt idx="22">
                  <c:v>58230.448874024696</c:v>
                </c:pt>
                <c:pt idx="23">
                  <c:v>58293.09644862749</c:v>
                </c:pt>
                <c:pt idx="24">
                  <c:v>55924.703029655284</c:v>
                </c:pt>
                <c:pt idx="25">
                  <c:v>56667.093742570054</c:v>
                </c:pt>
                <c:pt idx="26">
                  <c:v>57508.633877902663</c:v>
                </c:pt>
                <c:pt idx="27">
                  <c:v>58326.768203317712</c:v>
                </c:pt>
                <c:pt idx="28">
                  <c:v>59069.504394366872</c:v>
                </c:pt>
                <c:pt idx="29">
                  <c:v>59763.344098052417</c:v>
                </c:pt>
                <c:pt idx="30">
                  <c:v>60446.375777852321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'GD6'!$L$9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'GD6'!$M$4:$AQ$4</c:f>
              <c:numCache>
                <c:formatCode>###0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'GD6'!$M$9:$AQ$9</c:f>
              <c:numCache>
                <c:formatCode>0</c:formatCode>
                <c:ptCount val="31"/>
                <c:pt idx="5">
                  <c:v>63193.679846999992</c:v>
                </c:pt>
                <c:pt idx="6">
                  <c:v>36995.836618600159</c:v>
                </c:pt>
                <c:pt idx="7">
                  <c:v>36898.232326855694</c:v>
                </c:pt>
                <c:pt idx="8">
                  <c:v>40340.974233339373</c:v>
                </c:pt>
                <c:pt idx="9">
                  <c:v>35713.411923785636</c:v>
                </c:pt>
                <c:pt idx="10">
                  <c:v>37730.786153925357</c:v>
                </c:pt>
                <c:pt idx="11">
                  <c:v>39456.211359679539</c:v>
                </c:pt>
                <c:pt idx="12">
                  <c:v>44291.390994513378</c:v>
                </c:pt>
                <c:pt idx="13">
                  <c:v>47245.740371422537</c:v>
                </c:pt>
                <c:pt idx="14">
                  <c:v>50127.947599452164</c:v>
                </c:pt>
                <c:pt idx="15">
                  <c:v>54576.643091409322</c:v>
                </c:pt>
                <c:pt idx="16">
                  <c:v>54269.383249153427</c:v>
                </c:pt>
                <c:pt idx="17">
                  <c:v>55767.924071231879</c:v>
                </c:pt>
                <c:pt idx="18">
                  <c:v>55747.565650883436</c:v>
                </c:pt>
                <c:pt idx="19">
                  <c:v>56535.675894188891</c:v>
                </c:pt>
                <c:pt idx="20">
                  <c:v>60374.594986862008</c:v>
                </c:pt>
                <c:pt idx="21">
                  <c:v>60517.536495777473</c:v>
                </c:pt>
                <c:pt idx="22">
                  <c:v>62252.977635680945</c:v>
                </c:pt>
                <c:pt idx="23">
                  <c:v>61823.5628911514</c:v>
                </c:pt>
                <c:pt idx="24">
                  <c:v>60265.13034236768</c:v>
                </c:pt>
                <c:pt idx="25">
                  <c:v>61748.800631378974</c:v>
                </c:pt>
                <c:pt idx="26">
                  <c:v>63604.004515041517</c:v>
                </c:pt>
                <c:pt idx="27">
                  <c:v>65285.183678460024</c:v>
                </c:pt>
                <c:pt idx="28">
                  <c:v>66607.846135816755</c:v>
                </c:pt>
                <c:pt idx="29">
                  <c:v>67989.297879117585</c:v>
                </c:pt>
                <c:pt idx="30">
                  <c:v>69671.991071230659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3392"/>
        <c:axId val="43244928"/>
      </c:lineChart>
      <c:catAx>
        <c:axId val="4324339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2449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3244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GWh/year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2433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30012066027296E-2"/>
          <c:y val="4.6551445220290859E-2"/>
          <c:w val="0.71723221513198698"/>
          <c:h val="0.81455289786889851"/>
        </c:manualLayout>
      </c:layout>
      <c:lineChart>
        <c:grouping val="standard"/>
        <c:varyColors val="0"/>
        <c:ser>
          <c:idx val="3"/>
          <c:order val="0"/>
          <c:tx>
            <c:strRef>
              <c:f>'CP3'!$L$8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'CP3'!$M$4:$AW$4</c:f>
              <c:numCache>
                <c:formatCode>General</c:formatCode>
                <c:ptCount val="3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2036</c:v>
                </c:pt>
                <c:pt idx="33">
                  <c:v>2037</c:v>
                </c:pt>
                <c:pt idx="34">
                  <c:v>2038</c:v>
                </c:pt>
                <c:pt idx="35">
                  <c:v>2039</c:v>
                </c:pt>
                <c:pt idx="36">
                  <c:v>2040</c:v>
                </c:pt>
              </c:numCache>
            </c:numRef>
          </c:cat>
          <c:val>
            <c:numRef>
              <c:f>'CP3'!$M$8:$AR$8</c:f>
              <c:numCache>
                <c:formatCode>0.0</c:formatCode>
                <c:ptCount val="32"/>
                <c:pt idx="0">
                  <c:v>6.0864290529900016</c:v>
                </c:pt>
                <c:pt idx="1">
                  <c:v>6.9396031998124998</c:v>
                </c:pt>
                <c:pt idx="2">
                  <c:v>11.648721030283696</c:v>
                </c:pt>
                <c:pt idx="3">
                  <c:v>0.44771843243801424</c:v>
                </c:pt>
                <c:pt idx="4">
                  <c:v>17.588310393860223</c:v>
                </c:pt>
                <c:pt idx="5">
                  <c:v>11.719268809360001</c:v>
                </c:pt>
                <c:pt idx="6">
                  <c:v>12.267728347875</c:v>
                </c:pt>
                <c:pt idx="7">
                  <c:v>11.290512059135001</c:v>
                </c:pt>
                <c:pt idx="8">
                  <c:v>5.9032748920599998</c:v>
                </c:pt>
                <c:pt idx="9">
                  <c:v>15.758461627364206</c:v>
                </c:pt>
                <c:pt idx="10">
                  <c:v>13</c:v>
                </c:pt>
                <c:pt idx="11">
                  <c:v>21.52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'CP3'!$L$5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'CP3'!$M$4:$AW$4</c:f>
              <c:numCache>
                <c:formatCode>General</c:formatCode>
                <c:ptCount val="3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2036</c:v>
                </c:pt>
                <c:pt idx="33">
                  <c:v>2037</c:v>
                </c:pt>
                <c:pt idx="34">
                  <c:v>2038</c:v>
                </c:pt>
                <c:pt idx="35">
                  <c:v>2039</c:v>
                </c:pt>
                <c:pt idx="36">
                  <c:v>2040</c:v>
                </c:pt>
              </c:numCache>
            </c:numRef>
          </c:cat>
          <c:val>
            <c:numRef>
              <c:f>'CP3'!$M$5:$AW$5</c:f>
              <c:numCache>
                <c:formatCode>0.0</c:formatCode>
                <c:ptCount val="37"/>
                <c:pt idx="11">
                  <c:v>21.52</c:v>
                </c:pt>
                <c:pt idx="12">
                  <c:v>25.71</c:v>
                </c:pt>
                <c:pt idx="13">
                  <c:v>26.7</c:v>
                </c:pt>
                <c:pt idx="14">
                  <c:v>27.53</c:v>
                </c:pt>
                <c:pt idx="15">
                  <c:v>27.93</c:v>
                </c:pt>
                <c:pt idx="16">
                  <c:v>28.33</c:v>
                </c:pt>
                <c:pt idx="17">
                  <c:v>28.82</c:v>
                </c:pt>
                <c:pt idx="18">
                  <c:v>29.51</c:v>
                </c:pt>
                <c:pt idx="19">
                  <c:v>30.71</c:v>
                </c:pt>
                <c:pt idx="20">
                  <c:v>31.96</c:v>
                </c:pt>
                <c:pt idx="21">
                  <c:v>33.159999999999997</c:v>
                </c:pt>
                <c:pt idx="22">
                  <c:v>34.36</c:v>
                </c:pt>
                <c:pt idx="23">
                  <c:v>35.49</c:v>
                </c:pt>
                <c:pt idx="24">
                  <c:v>36.24</c:v>
                </c:pt>
                <c:pt idx="25">
                  <c:v>36.94</c:v>
                </c:pt>
                <c:pt idx="26">
                  <c:v>37.549999999999997</c:v>
                </c:pt>
                <c:pt idx="27">
                  <c:v>38.450000000000003</c:v>
                </c:pt>
                <c:pt idx="28" formatCode="General">
                  <c:v>39.33</c:v>
                </c:pt>
                <c:pt idx="29">
                  <c:v>40.19</c:v>
                </c:pt>
                <c:pt idx="30">
                  <c:v>41.03</c:v>
                </c:pt>
                <c:pt idx="31">
                  <c:v>41.88</c:v>
                </c:pt>
                <c:pt idx="32" formatCode="General">
                  <c:v>42.72</c:v>
                </c:pt>
                <c:pt idx="33" formatCode="General">
                  <c:v>43.55</c:v>
                </c:pt>
                <c:pt idx="34" formatCode="General">
                  <c:v>44.37</c:v>
                </c:pt>
                <c:pt idx="35" formatCode="General">
                  <c:v>45.18</c:v>
                </c:pt>
                <c:pt idx="36" formatCode="General">
                  <c:v>45.98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'CP3'!$L$6</c:f>
              <c:strCache>
                <c:ptCount val="1"/>
                <c:pt idx="0">
                  <c:v>Base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'CP3'!$M$4:$AW$4</c:f>
              <c:numCache>
                <c:formatCode>General</c:formatCode>
                <c:ptCount val="3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2036</c:v>
                </c:pt>
                <c:pt idx="33">
                  <c:v>2037</c:v>
                </c:pt>
                <c:pt idx="34">
                  <c:v>2038</c:v>
                </c:pt>
                <c:pt idx="35">
                  <c:v>2039</c:v>
                </c:pt>
                <c:pt idx="36">
                  <c:v>2040</c:v>
                </c:pt>
              </c:numCache>
            </c:numRef>
          </c:cat>
          <c:val>
            <c:numRef>
              <c:f>'CP3'!$M$6:$AW$6</c:f>
              <c:numCache>
                <c:formatCode>0.0</c:formatCode>
                <c:ptCount val="37"/>
                <c:pt idx="11">
                  <c:v>21.52</c:v>
                </c:pt>
                <c:pt idx="12">
                  <c:v>24.53</c:v>
                </c:pt>
                <c:pt idx="13">
                  <c:v>25.24</c:v>
                </c:pt>
                <c:pt idx="14">
                  <c:v>25.43</c:v>
                </c:pt>
                <c:pt idx="15">
                  <c:v>25.8</c:v>
                </c:pt>
                <c:pt idx="16">
                  <c:v>25.89</c:v>
                </c:pt>
                <c:pt idx="17">
                  <c:v>25.97</c:v>
                </c:pt>
                <c:pt idx="18">
                  <c:v>26.22</c:v>
                </c:pt>
                <c:pt idx="19">
                  <c:v>26.48</c:v>
                </c:pt>
                <c:pt idx="20">
                  <c:v>26.93</c:v>
                </c:pt>
                <c:pt idx="21">
                  <c:v>28.02</c:v>
                </c:pt>
                <c:pt idx="22">
                  <c:v>28.64</c:v>
                </c:pt>
                <c:pt idx="23">
                  <c:v>29.55</c:v>
                </c:pt>
                <c:pt idx="24">
                  <c:v>30.54</c:v>
                </c:pt>
                <c:pt idx="25">
                  <c:v>31.45</c:v>
                </c:pt>
                <c:pt idx="26">
                  <c:v>32.25</c:v>
                </c:pt>
                <c:pt idx="27">
                  <c:v>33.049999999999997</c:v>
                </c:pt>
                <c:pt idx="28" formatCode="General">
                  <c:v>33.86</c:v>
                </c:pt>
                <c:pt idx="29">
                  <c:v>34.76</c:v>
                </c:pt>
                <c:pt idx="30">
                  <c:v>35.46</c:v>
                </c:pt>
                <c:pt idx="31">
                  <c:v>35.86</c:v>
                </c:pt>
                <c:pt idx="32" formatCode="General">
                  <c:v>36.46</c:v>
                </c:pt>
                <c:pt idx="33" formatCode="General">
                  <c:v>36.6</c:v>
                </c:pt>
                <c:pt idx="34" formatCode="General">
                  <c:v>36.99</c:v>
                </c:pt>
                <c:pt idx="35" formatCode="General">
                  <c:v>37.33</c:v>
                </c:pt>
                <c:pt idx="36" formatCode="General">
                  <c:v>37.5</c:v>
                </c:pt>
              </c:numCache>
            </c:numRef>
          </c:val>
          <c:smooth val="0"/>
        </c:ser>
        <c:ser>
          <c:idx val="6"/>
          <c:order val="3"/>
          <c:tx>
            <c:strRef>
              <c:f>'CP3'!$L$7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F79646"/>
              </a:solidFill>
            </a:ln>
          </c:spPr>
          <c:marker>
            <c:symbol val="none"/>
          </c:marker>
          <c:cat>
            <c:numRef>
              <c:f>'CP3'!$M$4:$AW$4</c:f>
              <c:numCache>
                <c:formatCode>General</c:formatCode>
                <c:ptCount val="3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2036</c:v>
                </c:pt>
                <c:pt idx="33">
                  <c:v>2037</c:v>
                </c:pt>
                <c:pt idx="34">
                  <c:v>2038</c:v>
                </c:pt>
                <c:pt idx="35">
                  <c:v>2039</c:v>
                </c:pt>
                <c:pt idx="36">
                  <c:v>2040</c:v>
                </c:pt>
              </c:numCache>
            </c:numRef>
          </c:cat>
          <c:val>
            <c:numRef>
              <c:f>'CP3'!$M$7:$AW$7</c:f>
              <c:numCache>
                <c:formatCode>0.0</c:formatCode>
                <c:ptCount val="37"/>
                <c:pt idx="11">
                  <c:v>21.52</c:v>
                </c:pt>
                <c:pt idx="12">
                  <c:v>21.76</c:v>
                </c:pt>
                <c:pt idx="13">
                  <c:v>21.98</c:v>
                </c:pt>
                <c:pt idx="14">
                  <c:v>22.32</c:v>
                </c:pt>
                <c:pt idx="15">
                  <c:v>22.66</c:v>
                </c:pt>
                <c:pt idx="16">
                  <c:v>22.92</c:v>
                </c:pt>
                <c:pt idx="17">
                  <c:v>23.13</c:v>
                </c:pt>
                <c:pt idx="18">
                  <c:v>23.23</c:v>
                </c:pt>
                <c:pt idx="19">
                  <c:v>23.53</c:v>
                </c:pt>
                <c:pt idx="20">
                  <c:v>24.04</c:v>
                </c:pt>
                <c:pt idx="21">
                  <c:v>24.54</c:v>
                </c:pt>
                <c:pt idx="22">
                  <c:v>25.04</c:v>
                </c:pt>
                <c:pt idx="23">
                  <c:v>25.45</c:v>
                </c:pt>
                <c:pt idx="24">
                  <c:v>25.74</c:v>
                </c:pt>
                <c:pt idx="25">
                  <c:v>26.35</c:v>
                </c:pt>
                <c:pt idx="26">
                  <c:v>27.05</c:v>
                </c:pt>
                <c:pt idx="27">
                  <c:v>27.65</c:v>
                </c:pt>
                <c:pt idx="28" formatCode="General">
                  <c:v>28.26</c:v>
                </c:pt>
                <c:pt idx="29">
                  <c:v>28.96</c:v>
                </c:pt>
                <c:pt idx="30">
                  <c:v>29.66</c:v>
                </c:pt>
                <c:pt idx="31">
                  <c:v>30.37</c:v>
                </c:pt>
                <c:pt idx="32" formatCode="General">
                  <c:v>30.66</c:v>
                </c:pt>
                <c:pt idx="33" formatCode="General">
                  <c:v>30.66</c:v>
                </c:pt>
                <c:pt idx="34" formatCode="General">
                  <c:v>30.66</c:v>
                </c:pt>
                <c:pt idx="35" formatCode="General">
                  <c:v>30.66</c:v>
                </c:pt>
                <c:pt idx="36" formatCode="General">
                  <c:v>30.66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12032"/>
        <c:axId val="58013568"/>
      </c:lineChart>
      <c:catAx>
        <c:axId val="5801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8013568"/>
        <c:crosses val="autoZero"/>
        <c:auto val="1"/>
        <c:lblAlgn val="ctr"/>
        <c:lblOffset val="100"/>
        <c:tickLblSkip val="5"/>
        <c:noMultiLvlLbl val="0"/>
      </c:catAx>
      <c:valAx>
        <c:axId val="58013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£/tonne CO2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58012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669203732711"/>
          <c:y val="0.54403507516105942"/>
          <c:w val="0.19129884465376407"/>
          <c:h val="0.318614173228346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72712172660660412"/>
          <c:h val="0.841688379861608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'GD7'!$L$5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'GD7'!$M$4:$AL$4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'GD7'!$M$5:$AL$5</c:f>
              <c:numCache>
                <c:formatCode>#,##0</c:formatCode>
                <c:ptCount val="26"/>
                <c:pt idx="0">
                  <c:v>39657.643148117975</c:v>
                </c:pt>
                <c:pt idx="1">
                  <c:v>61064.299481597933</c:v>
                </c:pt>
                <c:pt idx="2">
                  <c:v>103237.39519475194</c:v>
                </c:pt>
                <c:pt idx="3">
                  <c:v>165787.09610774237</c:v>
                </c:pt>
                <c:pt idx="4">
                  <c:v>243951.79451602395</c:v>
                </c:pt>
                <c:pt idx="5">
                  <c:v>386200.38443013735</c:v>
                </c:pt>
                <c:pt idx="6">
                  <c:v>592207.91256282339</c:v>
                </c:pt>
                <c:pt idx="7">
                  <c:v>947006.38824142981</c:v>
                </c:pt>
                <c:pt idx="8">
                  <c:v>1226159.0905991264</c:v>
                </c:pt>
                <c:pt idx="9">
                  <c:v>1592392.4506600881</c:v>
                </c:pt>
                <c:pt idx="10">
                  <c:v>1912406.1908163629</c:v>
                </c:pt>
                <c:pt idx="11">
                  <c:v>2246218.0351398508</c:v>
                </c:pt>
                <c:pt idx="12">
                  <c:v>2549584.3487361688</c:v>
                </c:pt>
                <c:pt idx="13">
                  <c:v>2846202.0428741514</c:v>
                </c:pt>
                <c:pt idx="14">
                  <c:v>3085714.9146975027</c:v>
                </c:pt>
                <c:pt idx="15">
                  <c:v>3306831.5393376094</c:v>
                </c:pt>
                <c:pt idx="16">
                  <c:v>3518773.2426546975</c:v>
                </c:pt>
                <c:pt idx="17">
                  <c:v>3711506.6561598056</c:v>
                </c:pt>
                <c:pt idx="18">
                  <c:v>3884270.2765853731</c:v>
                </c:pt>
                <c:pt idx="19">
                  <c:v>4048733.3413254293</c:v>
                </c:pt>
                <c:pt idx="20">
                  <c:v>4198906.0380786769</c:v>
                </c:pt>
                <c:pt idx="21">
                  <c:v>4339572.4576449916</c:v>
                </c:pt>
                <c:pt idx="22">
                  <c:v>4466059.5683716927</c:v>
                </c:pt>
                <c:pt idx="23">
                  <c:v>4596233.4453262053</c:v>
                </c:pt>
                <c:pt idx="24">
                  <c:v>4730201.5480365437</c:v>
                </c:pt>
                <c:pt idx="25">
                  <c:v>4868074.4681930142</c:v>
                </c:pt>
              </c:numCache>
            </c:numRef>
          </c:val>
        </c:ser>
        <c:ser>
          <c:idx val="1"/>
          <c:order val="1"/>
          <c:tx>
            <c:strRef>
              <c:f>'GD7'!$L$6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'GD7'!$M$4:$AL$4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'GD7'!$M$6:$AL$6</c:f>
              <c:numCache>
                <c:formatCode>#,##0</c:formatCode>
                <c:ptCount val="26"/>
                <c:pt idx="0">
                  <c:v>46425.325824617867</c:v>
                </c:pt>
                <c:pt idx="1">
                  <c:v>46631.758942993067</c:v>
                </c:pt>
                <c:pt idx="2">
                  <c:v>46909.515650721049</c:v>
                </c:pt>
                <c:pt idx="3">
                  <c:v>47312.477390568427</c:v>
                </c:pt>
                <c:pt idx="4">
                  <c:v>48182.020579536722</c:v>
                </c:pt>
                <c:pt idx="5">
                  <c:v>49431.180142103833</c:v>
                </c:pt>
                <c:pt idx="6">
                  <c:v>50729.132500133826</c:v>
                </c:pt>
                <c:pt idx="7">
                  <c:v>51454.376306609905</c:v>
                </c:pt>
                <c:pt idx="8">
                  <c:v>52045.653551208008</c:v>
                </c:pt>
                <c:pt idx="9">
                  <c:v>52575.393160019587</c:v>
                </c:pt>
                <c:pt idx="10">
                  <c:v>52212.971928286017</c:v>
                </c:pt>
                <c:pt idx="11">
                  <c:v>52139.75365386968</c:v>
                </c:pt>
                <c:pt idx="12">
                  <c:v>52212.538978610311</c:v>
                </c:pt>
                <c:pt idx="13">
                  <c:v>52667.568142953656</c:v>
                </c:pt>
                <c:pt idx="14">
                  <c:v>53458.617362745281</c:v>
                </c:pt>
                <c:pt idx="15">
                  <c:v>54292.566321317739</c:v>
                </c:pt>
                <c:pt idx="16">
                  <c:v>55149.399353262721</c:v>
                </c:pt>
                <c:pt idx="17">
                  <c:v>55959.282902841471</c:v>
                </c:pt>
                <c:pt idx="18">
                  <c:v>56850.831852981442</c:v>
                </c:pt>
                <c:pt idx="19">
                  <c:v>58050.717742766697</c:v>
                </c:pt>
                <c:pt idx="20">
                  <c:v>59884.429182195701</c:v>
                </c:pt>
                <c:pt idx="21">
                  <c:v>61009.447554015649</c:v>
                </c:pt>
                <c:pt idx="22">
                  <c:v>62761.956585955981</c:v>
                </c:pt>
                <c:pt idx="23">
                  <c:v>64564.806803239997</c:v>
                </c:pt>
                <c:pt idx="24">
                  <c:v>66419.444266855469</c:v>
                </c:pt>
                <c:pt idx="25">
                  <c:v>68327.356576191902</c:v>
                </c:pt>
              </c:numCache>
            </c:numRef>
          </c:val>
        </c:ser>
        <c:ser>
          <c:idx val="2"/>
          <c:order val="2"/>
          <c:tx>
            <c:strRef>
              <c:f>'GD7'!$L$7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'GD7'!$M$4:$AL$4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'GD7'!$M$7:$AL$7</c:f>
              <c:numCache>
                <c:formatCode>#,##0</c:formatCode>
                <c:ptCount val="26"/>
                <c:pt idx="0">
                  <c:v>0</c:v>
                </c:pt>
                <c:pt idx="1">
                  <c:v>12.545518053473893</c:v>
                </c:pt>
                <c:pt idx="2">
                  <c:v>31.303890190053679</c:v>
                </c:pt>
                <c:pt idx="3">
                  <c:v>73.55159204331926</c:v>
                </c:pt>
                <c:pt idx="4">
                  <c:v>167.24359657528586</c:v>
                </c:pt>
                <c:pt idx="5">
                  <c:v>301.91925687686091</c:v>
                </c:pt>
                <c:pt idx="6">
                  <c:v>384.9905710665106</c:v>
                </c:pt>
                <c:pt idx="7">
                  <c:v>993.29217403209987</c:v>
                </c:pt>
                <c:pt idx="8">
                  <c:v>1561.9083962557945</c:v>
                </c:pt>
                <c:pt idx="9">
                  <c:v>3820.7507821132276</c:v>
                </c:pt>
                <c:pt idx="10">
                  <c:v>13570.600615946139</c:v>
                </c:pt>
                <c:pt idx="11">
                  <c:v>22161.153015505159</c:v>
                </c:pt>
                <c:pt idx="12">
                  <c:v>31511.80770803184</c:v>
                </c:pt>
                <c:pt idx="13">
                  <c:v>43310.225921660865</c:v>
                </c:pt>
                <c:pt idx="14">
                  <c:v>50884.914669445003</c:v>
                </c:pt>
                <c:pt idx="15">
                  <c:v>58860.713763930224</c:v>
                </c:pt>
                <c:pt idx="16">
                  <c:v>66229.079643783392</c:v>
                </c:pt>
                <c:pt idx="17">
                  <c:v>72914.670362956836</c:v>
                </c:pt>
                <c:pt idx="18">
                  <c:v>79675.768870771019</c:v>
                </c:pt>
                <c:pt idx="19">
                  <c:v>87537.483494359301</c:v>
                </c:pt>
                <c:pt idx="20">
                  <c:v>96504.340444961228</c:v>
                </c:pt>
                <c:pt idx="21">
                  <c:v>104539.28454640081</c:v>
                </c:pt>
                <c:pt idx="22">
                  <c:v>112040.37633857132</c:v>
                </c:pt>
                <c:pt idx="23">
                  <c:v>120079.70003388436</c:v>
                </c:pt>
                <c:pt idx="24">
                  <c:v>128695.87582118536</c:v>
                </c:pt>
                <c:pt idx="25">
                  <c:v>137930.29503494996</c:v>
                </c:pt>
              </c:numCache>
            </c:numRef>
          </c:val>
        </c:ser>
        <c:ser>
          <c:idx val="3"/>
          <c:order val="3"/>
          <c:tx>
            <c:strRef>
              <c:f>'GD7'!$L$8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'GD7'!$M$4:$AL$4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'GD7'!$M$8:$AL$8</c:f>
              <c:numCache>
                <c:formatCode>#,##0</c:formatCode>
                <c:ptCount val="26"/>
                <c:pt idx="0">
                  <c:v>0</c:v>
                </c:pt>
                <c:pt idx="1">
                  <c:v>180.8697879744048</c:v>
                </c:pt>
                <c:pt idx="2">
                  <c:v>381.5361109266791</c:v>
                </c:pt>
                <c:pt idx="3">
                  <c:v>552.7018420230562</c:v>
                </c:pt>
                <c:pt idx="4">
                  <c:v>966.22319096258002</c:v>
                </c:pt>
                <c:pt idx="5">
                  <c:v>1439.0810502620129</c:v>
                </c:pt>
                <c:pt idx="6">
                  <c:v>1989.6802151666193</c:v>
                </c:pt>
                <c:pt idx="7">
                  <c:v>3913.0592541173633</c:v>
                </c:pt>
                <c:pt idx="8">
                  <c:v>7920.1902058197438</c:v>
                </c:pt>
                <c:pt idx="9">
                  <c:v>11849.639786678505</c:v>
                </c:pt>
                <c:pt idx="10">
                  <c:v>17873.971504444253</c:v>
                </c:pt>
                <c:pt idx="11">
                  <c:v>24512.356769061069</c:v>
                </c:pt>
                <c:pt idx="12">
                  <c:v>31322.573104202769</c:v>
                </c:pt>
                <c:pt idx="13">
                  <c:v>38736.492066958301</c:v>
                </c:pt>
                <c:pt idx="14">
                  <c:v>46567.966083326377</c:v>
                </c:pt>
                <c:pt idx="15">
                  <c:v>54960.541678288311</c:v>
                </c:pt>
                <c:pt idx="16">
                  <c:v>62835.51075061626</c:v>
                </c:pt>
                <c:pt idx="17">
                  <c:v>71154.907177845089</c:v>
                </c:pt>
                <c:pt idx="18">
                  <c:v>80009.806326179591</c:v>
                </c:pt>
                <c:pt idx="19">
                  <c:v>89674.067039621063</c:v>
                </c:pt>
                <c:pt idx="20">
                  <c:v>98890.031261988363</c:v>
                </c:pt>
                <c:pt idx="21">
                  <c:v>107405.35764005418</c:v>
                </c:pt>
                <c:pt idx="22">
                  <c:v>115430.46413046223</c:v>
                </c:pt>
                <c:pt idx="23">
                  <c:v>124055.19000297057</c:v>
                </c:pt>
                <c:pt idx="24">
                  <c:v>133324.33757937019</c:v>
                </c:pt>
                <c:pt idx="25">
                  <c:v>143286.05671840266</c:v>
                </c:pt>
              </c:numCache>
            </c:numRef>
          </c:val>
        </c:ser>
        <c:ser>
          <c:idx val="4"/>
          <c:order val="4"/>
          <c:tx>
            <c:strRef>
              <c:f>'GD7'!$L$9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'GD7'!$M$4:$AL$4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'GD7'!$M$9:$AL$9</c:f>
              <c:numCache>
                <c:formatCode>#,##0</c:formatCode>
                <c:ptCount val="26"/>
                <c:pt idx="0">
                  <c:v>18289.436562687464</c:v>
                </c:pt>
                <c:pt idx="1">
                  <c:v>20455.581893732146</c:v>
                </c:pt>
                <c:pt idx="2">
                  <c:v>22942.590167198185</c:v>
                </c:pt>
                <c:pt idx="3">
                  <c:v>23912.626760788735</c:v>
                </c:pt>
                <c:pt idx="4">
                  <c:v>26225.460262297824</c:v>
                </c:pt>
                <c:pt idx="5">
                  <c:v>38423.10210263577</c:v>
                </c:pt>
                <c:pt idx="6">
                  <c:v>46755.688529760228</c:v>
                </c:pt>
                <c:pt idx="7">
                  <c:v>51299.41080036186</c:v>
                </c:pt>
                <c:pt idx="8">
                  <c:v>54776.987457598923</c:v>
                </c:pt>
                <c:pt idx="9">
                  <c:v>58203.023198247021</c:v>
                </c:pt>
                <c:pt idx="10">
                  <c:v>60833.181698386805</c:v>
                </c:pt>
                <c:pt idx="11">
                  <c:v>63030.197704558726</c:v>
                </c:pt>
                <c:pt idx="12">
                  <c:v>65236.929884868245</c:v>
                </c:pt>
                <c:pt idx="13">
                  <c:v>67357.340434665733</c:v>
                </c:pt>
                <c:pt idx="14">
                  <c:v>69171.891395041181</c:v>
                </c:pt>
                <c:pt idx="15">
                  <c:v>68809.075530242262</c:v>
                </c:pt>
                <c:pt idx="16">
                  <c:v>68500.626690481091</c:v>
                </c:pt>
                <c:pt idx="17">
                  <c:v>68095.083876692224</c:v>
                </c:pt>
                <c:pt idx="18">
                  <c:v>66460.280561803258</c:v>
                </c:pt>
                <c:pt idx="19">
                  <c:v>65119.606785607742</c:v>
                </c:pt>
                <c:pt idx="20">
                  <c:v>63539.737737931951</c:v>
                </c:pt>
                <c:pt idx="21">
                  <c:v>62424.768921895404</c:v>
                </c:pt>
                <c:pt idx="22">
                  <c:v>61110.064974803623</c:v>
                </c:pt>
                <c:pt idx="23">
                  <c:v>59823.049499745459</c:v>
                </c:pt>
                <c:pt idx="24">
                  <c:v>58563.139360505906</c:v>
                </c:pt>
                <c:pt idx="25">
                  <c:v>57329.763702076554</c:v>
                </c:pt>
              </c:numCache>
            </c:numRef>
          </c:val>
        </c:ser>
        <c:ser>
          <c:idx val="5"/>
          <c:order val="5"/>
          <c:tx>
            <c:strRef>
              <c:f>'GD7'!$L$10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'GD7'!$M$4:$AL$4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'GD7'!$M$10:$AL$10</c:f>
              <c:numCache>
                <c:formatCode>#,##0</c:formatCode>
                <c:ptCount val="26"/>
                <c:pt idx="0">
                  <c:v>0</c:v>
                </c:pt>
                <c:pt idx="1">
                  <c:v>17458.563380922435</c:v>
                </c:pt>
                <c:pt idx="2">
                  <c:v>31243.524774232359</c:v>
                </c:pt>
                <c:pt idx="3">
                  <c:v>51784.223325808925</c:v>
                </c:pt>
                <c:pt idx="4">
                  <c:v>188247.71477412822</c:v>
                </c:pt>
                <c:pt idx="5">
                  <c:v>355502.79122587573</c:v>
                </c:pt>
                <c:pt idx="6">
                  <c:v>473992.98100929486</c:v>
                </c:pt>
                <c:pt idx="7">
                  <c:v>598891.94234104513</c:v>
                </c:pt>
                <c:pt idx="8">
                  <c:v>810171.77875626972</c:v>
                </c:pt>
                <c:pt idx="9">
                  <c:v>1012592.6646730297</c:v>
                </c:pt>
                <c:pt idx="10">
                  <c:v>1272586.2655310358</c:v>
                </c:pt>
                <c:pt idx="11">
                  <c:v>1530986.9853934648</c:v>
                </c:pt>
                <c:pt idx="12">
                  <c:v>1706368.9164222537</c:v>
                </c:pt>
                <c:pt idx="13">
                  <c:v>1875523.1324493897</c:v>
                </c:pt>
                <c:pt idx="14">
                  <c:v>2091498.9234612992</c:v>
                </c:pt>
                <c:pt idx="15">
                  <c:v>2295855.1654772875</c:v>
                </c:pt>
                <c:pt idx="16">
                  <c:v>2493481.517916264</c:v>
                </c:pt>
                <c:pt idx="17">
                  <c:v>2675799.0430196645</c:v>
                </c:pt>
                <c:pt idx="18">
                  <c:v>2846844.4292333685</c:v>
                </c:pt>
                <c:pt idx="19">
                  <c:v>3027376.6999665676</c:v>
                </c:pt>
                <c:pt idx="20">
                  <c:v>3216693.8265399947</c:v>
                </c:pt>
                <c:pt idx="21">
                  <c:v>3401333.1797067183</c:v>
                </c:pt>
                <c:pt idx="22">
                  <c:v>3572343.2824114123</c:v>
                </c:pt>
                <c:pt idx="23">
                  <c:v>3751951.3241247134</c:v>
                </c:pt>
                <c:pt idx="24">
                  <c:v>3940589.5866476763</c:v>
                </c:pt>
                <c:pt idx="25">
                  <c:v>4138712.0857754368</c:v>
                </c:pt>
              </c:numCache>
            </c:numRef>
          </c:val>
        </c:ser>
        <c:ser>
          <c:idx val="6"/>
          <c:order val="6"/>
          <c:tx>
            <c:strRef>
              <c:f>'GD7'!$L$11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'GD7'!$M$4:$AL$4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'GD7'!$M$11:$AL$11</c:f>
              <c:numCache>
                <c:formatCode>#,##0</c:formatCode>
                <c:ptCount val="26"/>
                <c:pt idx="0">
                  <c:v>1200</c:v>
                </c:pt>
                <c:pt idx="1">
                  <c:v>1608.0568323098353</c:v>
                </c:pt>
                <c:pt idx="2">
                  <c:v>2107.7904034923877</c:v>
                </c:pt>
                <c:pt idx="3">
                  <c:v>2980.260080930394</c:v>
                </c:pt>
                <c:pt idx="4">
                  <c:v>5990.6713884370965</c:v>
                </c:pt>
                <c:pt idx="5">
                  <c:v>6180.5272706645728</c:v>
                </c:pt>
                <c:pt idx="6">
                  <c:v>8644.6004446111765</c:v>
                </c:pt>
                <c:pt idx="7">
                  <c:v>11630.966534493542</c:v>
                </c:pt>
                <c:pt idx="8">
                  <c:v>14238.54309802675</c:v>
                </c:pt>
                <c:pt idx="9">
                  <c:v>15410.694474536285</c:v>
                </c:pt>
                <c:pt idx="10">
                  <c:v>16622.705934918264</c:v>
                </c:pt>
                <c:pt idx="11">
                  <c:v>17540.763857958329</c:v>
                </c:pt>
                <c:pt idx="12">
                  <c:v>18786.987286176362</c:v>
                </c:pt>
                <c:pt idx="13">
                  <c:v>20023.279034804935</c:v>
                </c:pt>
                <c:pt idx="14">
                  <c:v>21176.162512748822</c:v>
                </c:pt>
                <c:pt idx="15">
                  <c:v>23114.29617640128</c:v>
                </c:pt>
                <c:pt idx="16">
                  <c:v>25024.066588311194</c:v>
                </c:pt>
                <c:pt idx="17">
                  <c:v>27448.543524068067</c:v>
                </c:pt>
                <c:pt idx="18">
                  <c:v>31539.643699452834</c:v>
                </c:pt>
                <c:pt idx="19">
                  <c:v>35340.83795420143</c:v>
                </c:pt>
                <c:pt idx="20">
                  <c:v>41684.947918862454</c:v>
                </c:pt>
                <c:pt idx="21">
                  <c:v>46958.123662642072</c:v>
                </c:pt>
                <c:pt idx="22">
                  <c:v>52293.348426487144</c:v>
                </c:pt>
                <c:pt idx="23">
                  <c:v>58234.743562156313</c:v>
                </c:pt>
                <c:pt idx="24">
                  <c:v>64851.180117438867</c:v>
                </c:pt>
                <c:pt idx="25">
                  <c:v>72219.354037948317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304064"/>
        <c:axId val="43305600"/>
      </c:barChart>
      <c:catAx>
        <c:axId val="4330406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3056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3305600"/>
        <c:scaling>
          <c:orientation val="minMax"/>
        </c:scaling>
        <c:delete val="0"/>
        <c:axPos val="l"/>
        <c:majorGridlines/>
        <c:numFmt formatCode="###0" sourceLinked="0"/>
        <c:majorTickMark val="out"/>
        <c:minorTickMark val="none"/>
        <c:tickLblPos val="nextTo"/>
        <c:crossAx val="43304064"/>
        <c:crosses val="autoZero"/>
        <c:crossBetween val="between"/>
        <c:dispUnits>
          <c:builtInUnit val="millions"/>
          <c:dispUnitsLbl/>
        </c:dispUnits>
      </c:valAx>
    </c:plotArea>
    <c:legend>
      <c:legendPos val="r"/>
      <c:layout>
        <c:manualLayout>
          <c:xMode val="edge"/>
          <c:yMode val="edge"/>
          <c:x val="0.80712088559023576"/>
          <c:y val="9.0680505845860182E-2"/>
          <c:w val="0.19287911440976421"/>
          <c:h val="0.8178172273920305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72712172660660412"/>
          <c:h val="0.838658076831305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'GD8'!$L$5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'GD8'!$M$4:$AL$4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'GD8'!$M$5:$AL$5</c:f>
              <c:numCache>
                <c:formatCode>#,##0</c:formatCode>
                <c:ptCount val="26"/>
                <c:pt idx="0">
                  <c:v>39657.643148117975</c:v>
                </c:pt>
                <c:pt idx="1">
                  <c:v>55202.899842126586</c:v>
                </c:pt>
                <c:pt idx="2">
                  <c:v>71512.974009188736</c:v>
                </c:pt>
                <c:pt idx="3">
                  <c:v>89150.07072807668</c:v>
                </c:pt>
                <c:pt idx="4">
                  <c:v>110847.36604983447</c:v>
                </c:pt>
                <c:pt idx="5">
                  <c:v>183251.96414626253</c:v>
                </c:pt>
                <c:pt idx="6">
                  <c:v>250862.68649203493</c:v>
                </c:pt>
                <c:pt idx="7">
                  <c:v>316247.28515979752</c:v>
                </c:pt>
                <c:pt idx="8">
                  <c:v>387952.32275847404</c:v>
                </c:pt>
                <c:pt idx="9">
                  <c:v>456598.43265856529</c:v>
                </c:pt>
                <c:pt idx="10">
                  <c:v>518517.01684227429</c:v>
                </c:pt>
                <c:pt idx="11">
                  <c:v>592145.2787868313</c:v>
                </c:pt>
                <c:pt idx="12">
                  <c:v>662367.97664510715</c:v>
                </c:pt>
                <c:pt idx="13">
                  <c:v>731385.84684568702</c:v>
                </c:pt>
                <c:pt idx="14">
                  <c:v>793662.76308060798</c:v>
                </c:pt>
                <c:pt idx="15">
                  <c:v>853334.395948675</c:v>
                </c:pt>
                <c:pt idx="16">
                  <c:v>908216.4090607008</c:v>
                </c:pt>
                <c:pt idx="17">
                  <c:v>955228.19078519964</c:v>
                </c:pt>
                <c:pt idx="18">
                  <c:v>990269.98146424606</c:v>
                </c:pt>
                <c:pt idx="19">
                  <c:v>1020376.5096679782</c:v>
                </c:pt>
                <c:pt idx="20">
                  <c:v>1045758.6048552198</c:v>
                </c:pt>
                <c:pt idx="21">
                  <c:v>1066828.8603917158</c:v>
                </c:pt>
                <c:pt idx="22">
                  <c:v>1084123.6427047709</c:v>
                </c:pt>
                <c:pt idx="23">
                  <c:v>1101698.7975371317</c:v>
                </c:pt>
                <c:pt idx="24">
                  <c:v>1119558.8701179984</c:v>
                </c:pt>
                <c:pt idx="25">
                  <c:v>1137708.4793610699</c:v>
                </c:pt>
              </c:numCache>
            </c:numRef>
          </c:val>
        </c:ser>
        <c:ser>
          <c:idx val="1"/>
          <c:order val="1"/>
          <c:tx>
            <c:strRef>
              <c:f>'GD8'!$L$6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'GD8'!$M$4:$AL$4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'GD8'!$M$6:$AL$6</c:f>
              <c:numCache>
                <c:formatCode>#,##0</c:formatCode>
                <c:ptCount val="26"/>
                <c:pt idx="0">
                  <c:v>46425.325824617867</c:v>
                </c:pt>
                <c:pt idx="1">
                  <c:v>46435.32017807271</c:v>
                </c:pt>
                <c:pt idx="2">
                  <c:v>46889.029586267134</c:v>
                </c:pt>
                <c:pt idx="3">
                  <c:v>47081.287326042053</c:v>
                </c:pt>
                <c:pt idx="4">
                  <c:v>47512.46043660264</c:v>
                </c:pt>
                <c:pt idx="5">
                  <c:v>48536.634812519922</c:v>
                </c:pt>
                <c:pt idx="6">
                  <c:v>49678.04122900057</c:v>
                </c:pt>
                <c:pt idx="7">
                  <c:v>50032.203850179467</c:v>
                </c:pt>
                <c:pt idx="8">
                  <c:v>50435.198574791277</c:v>
                </c:pt>
                <c:pt idx="9">
                  <c:v>50718.656299991322</c:v>
                </c:pt>
                <c:pt idx="10">
                  <c:v>49921.420895168725</c:v>
                </c:pt>
                <c:pt idx="11">
                  <c:v>49478.583745273296</c:v>
                </c:pt>
                <c:pt idx="12">
                  <c:v>49147.492938441348</c:v>
                </c:pt>
                <c:pt idx="13">
                  <c:v>49134.345717490796</c:v>
                </c:pt>
                <c:pt idx="14">
                  <c:v>49271.607737594793</c:v>
                </c:pt>
                <c:pt idx="15">
                  <c:v>49460.929703083086</c:v>
                </c:pt>
                <c:pt idx="16">
                  <c:v>49644.70711174707</c:v>
                </c:pt>
                <c:pt idx="17">
                  <c:v>49753.602125609017</c:v>
                </c:pt>
                <c:pt idx="18">
                  <c:v>49809.015705533224</c:v>
                </c:pt>
                <c:pt idx="19">
                  <c:v>50001.587885261768</c:v>
                </c:pt>
                <c:pt idx="20">
                  <c:v>50443.820757608722</c:v>
                </c:pt>
                <c:pt idx="21">
                  <c:v>50627.746040647275</c:v>
                </c:pt>
                <c:pt idx="22">
                  <c:v>51005.892274604339</c:v>
                </c:pt>
                <c:pt idx="23">
                  <c:v>51386.862939539256</c:v>
                </c:pt>
                <c:pt idx="24">
                  <c:v>51770.679131550918</c:v>
                </c:pt>
                <c:pt idx="25">
                  <c:v>52157.362104308151</c:v>
                </c:pt>
              </c:numCache>
            </c:numRef>
          </c:val>
        </c:ser>
        <c:ser>
          <c:idx val="2"/>
          <c:order val="2"/>
          <c:tx>
            <c:strRef>
              <c:f>'GD8'!$L$7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'GD8'!$M$4:$AL$4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'GD8'!$M$7:$AL$7</c:f>
              <c:numCache>
                <c:formatCode>#,##0</c:formatCode>
                <c:ptCount val="26"/>
                <c:pt idx="0">
                  <c:v>0</c:v>
                </c:pt>
                <c:pt idx="1">
                  <c:v>5.4853127272461011</c:v>
                </c:pt>
                <c:pt idx="2">
                  <c:v>10.197364550365245</c:v>
                </c:pt>
                <c:pt idx="3">
                  <c:v>13.50627188335862</c:v>
                </c:pt>
                <c:pt idx="4">
                  <c:v>18.222936209975767</c:v>
                </c:pt>
                <c:pt idx="5">
                  <c:v>22.557066581725117</c:v>
                </c:pt>
                <c:pt idx="6">
                  <c:v>26.523804226882433</c:v>
                </c:pt>
                <c:pt idx="7">
                  <c:v>33.954862590318328</c:v>
                </c:pt>
                <c:pt idx="8">
                  <c:v>41.283652910677269</c:v>
                </c:pt>
                <c:pt idx="9">
                  <c:v>47.135156416717422</c:v>
                </c:pt>
                <c:pt idx="10">
                  <c:v>56.009164741475075</c:v>
                </c:pt>
                <c:pt idx="11">
                  <c:v>65.087131466005147</c:v>
                </c:pt>
                <c:pt idx="12">
                  <c:v>73.668089531291685</c:v>
                </c:pt>
                <c:pt idx="13">
                  <c:v>82.96353223067382</c:v>
                </c:pt>
                <c:pt idx="14">
                  <c:v>91.155413874980184</c:v>
                </c:pt>
                <c:pt idx="15">
                  <c:v>99.125354899614734</c:v>
                </c:pt>
                <c:pt idx="16">
                  <c:v>105.82796338412162</c:v>
                </c:pt>
                <c:pt idx="17">
                  <c:v>111.84797783918808</c:v>
                </c:pt>
                <c:pt idx="18">
                  <c:v>116.56128697750621</c:v>
                </c:pt>
                <c:pt idx="19">
                  <c:v>121.18035885785976</c:v>
                </c:pt>
                <c:pt idx="20">
                  <c:v>125.20659101179713</c:v>
                </c:pt>
                <c:pt idx="21">
                  <c:v>129.43036099074473</c:v>
                </c:pt>
                <c:pt idx="22">
                  <c:v>132.75535676794232</c:v>
                </c:pt>
                <c:pt idx="23">
                  <c:v>136.16576988334211</c:v>
                </c:pt>
                <c:pt idx="24">
                  <c:v>139.66379466203637</c:v>
                </c:pt>
                <c:pt idx="25">
                  <c:v>143.25168180013887</c:v>
                </c:pt>
              </c:numCache>
            </c:numRef>
          </c:val>
        </c:ser>
        <c:ser>
          <c:idx val="3"/>
          <c:order val="3"/>
          <c:tx>
            <c:strRef>
              <c:f>'GD8'!$L$8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'GD8'!$M$4:$AL$4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'GD8'!$M$8:$AL$8</c:f>
              <c:numCache>
                <c:formatCode>#,##0</c:formatCode>
                <c:ptCount val="26"/>
                <c:pt idx="0">
                  <c:v>0</c:v>
                </c:pt>
                <c:pt idx="1">
                  <c:v>3.2002909316789347</c:v>
                </c:pt>
                <c:pt idx="2">
                  <c:v>6.0619732004534672</c:v>
                </c:pt>
                <c:pt idx="3">
                  <c:v>8.1758324078484588</c:v>
                </c:pt>
                <c:pt idx="4">
                  <c:v>12.160034773184583</c:v>
                </c:pt>
                <c:pt idx="5">
                  <c:v>18.26931147828499</c:v>
                </c:pt>
                <c:pt idx="6">
                  <c:v>40.358939673642787</c:v>
                </c:pt>
                <c:pt idx="7">
                  <c:v>106.11227900621461</c:v>
                </c:pt>
                <c:pt idx="8">
                  <c:v>171.77317741572517</c:v>
                </c:pt>
                <c:pt idx="9">
                  <c:v>235.75275517413141</c:v>
                </c:pt>
                <c:pt idx="10">
                  <c:v>9958.7813131625899</c:v>
                </c:pt>
                <c:pt idx="11">
                  <c:v>22112.780713253691</c:v>
                </c:pt>
                <c:pt idx="12">
                  <c:v>38451.680693963463</c:v>
                </c:pt>
                <c:pt idx="13">
                  <c:v>59900.824678114746</c:v>
                </c:pt>
                <c:pt idx="14">
                  <c:v>83696.097422998806</c:v>
                </c:pt>
                <c:pt idx="15">
                  <c:v>110740.16902420607</c:v>
                </c:pt>
                <c:pt idx="16">
                  <c:v>148979.80560190222</c:v>
                </c:pt>
                <c:pt idx="17">
                  <c:v>195225.31982868238</c:v>
                </c:pt>
                <c:pt idx="18">
                  <c:v>269461.07587775751</c:v>
                </c:pt>
                <c:pt idx="19">
                  <c:v>340192.76779383374</c:v>
                </c:pt>
                <c:pt idx="20">
                  <c:v>412180.40413678455</c:v>
                </c:pt>
                <c:pt idx="21">
                  <c:v>469639.33348476584</c:v>
                </c:pt>
                <c:pt idx="22">
                  <c:v>529797.1510460499</c:v>
                </c:pt>
                <c:pt idx="23">
                  <c:v>597660.8031823124</c:v>
                </c:pt>
                <c:pt idx="24">
                  <c:v>674217.35838945489</c:v>
                </c:pt>
                <c:pt idx="25">
                  <c:v>760580.32237223932</c:v>
                </c:pt>
              </c:numCache>
            </c:numRef>
          </c:val>
        </c:ser>
        <c:ser>
          <c:idx val="4"/>
          <c:order val="4"/>
          <c:tx>
            <c:strRef>
              <c:f>'GD8'!$L$9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'GD8'!$M$4:$AL$4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'GD8'!$M$9:$AL$9</c:f>
              <c:numCache>
                <c:formatCode>#,##0</c:formatCode>
                <c:ptCount val="26"/>
                <c:pt idx="0">
                  <c:v>18289.436562687464</c:v>
                </c:pt>
                <c:pt idx="1">
                  <c:v>20473.215500099097</c:v>
                </c:pt>
                <c:pt idx="2">
                  <c:v>22198.463405499555</c:v>
                </c:pt>
                <c:pt idx="3">
                  <c:v>23680.374117166979</c:v>
                </c:pt>
                <c:pt idx="4">
                  <c:v>26939.52493371781</c:v>
                </c:pt>
                <c:pt idx="5">
                  <c:v>28322.456947516348</c:v>
                </c:pt>
                <c:pt idx="6">
                  <c:v>31758.934766336562</c:v>
                </c:pt>
                <c:pt idx="7">
                  <c:v>34975.769001357541</c:v>
                </c:pt>
                <c:pt idx="8">
                  <c:v>38237.962908101828</c:v>
                </c:pt>
                <c:pt idx="9">
                  <c:v>42537.188205298939</c:v>
                </c:pt>
                <c:pt idx="10">
                  <c:v>43061.271917723177</c:v>
                </c:pt>
                <c:pt idx="11">
                  <c:v>43664.591267313255</c:v>
                </c:pt>
                <c:pt idx="12">
                  <c:v>44201.811061830012</c:v>
                </c:pt>
                <c:pt idx="13">
                  <c:v>44717.51730780043</c:v>
                </c:pt>
                <c:pt idx="14">
                  <c:v>45523.541096555447</c:v>
                </c:pt>
                <c:pt idx="15">
                  <c:v>46552.75264423748</c:v>
                </c:pt>
                <c:pt idx="16">
                  <c:v>47414.579604754734</c:v>
                </c:pt>
                <c:pt idx="17">
                  <c:v>48206.661119722281</c:v>
                </c:pt>
                <c:pt idx="18">
                  <c:v>50711.109778216953</c:v>
                </c:pt>
                <c:pt idx="19">
                  <c:v>53327.872922758979</c:v>
                </c:pt>
                <c:pt idx="20">
                  <c:v>54787.25165025665</c:v>
                </c:pt>
                <c:pt idx="21">
                  <c:v>57163.818810671699</c:v>
                </c:pt>
                <c:pt idx="22">
                  <c:v>58439.066096103415</c:v>
                </c:pt>
                <c:pt idx="23">
                  <c:v>59742.762419280269</c:v>
                </c:pt>
                <c:pt idx="24">
                  <c:v>61075.542439658406</c:v>
                </c:pt>
                <c:pt idx="25">
                  <c:v>62438.054975085863</c:v>
                </c:pt>
              </c:numCache>
            </c:numRef>
          </c:val>
        </c:ser>
        <c:ser>
          <c:idx val="5"/>
          <c:order val="5"/>
          <c:tx>
            <c:strRef>
              <c:f>'GD8'!$L$10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'GD8'!$M$4:$AL$4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'GD8'!$M$10:$AL$10</c:f>
              <c:numCache>
                <c:formatCode>#,##0</c:formatCode>
                <c:ptCount val="26"/>
                <c:pt idx="0">
                  <c:v>0</c:v>
                </c:pt>
                <c:pt idx="1">
                  <c:v>3386.3771872188518</c:v>
                </c:pt>
                <c:pt idx="2">
                  <c:v>7797.0131609751916</c:v>
                </c:pt>
                <c:pt idx="3">
                  <c:v>19037.189136900724</c:v>
                </c:pt>
                <c:pt idx="4">
                  <c:v>46975.156016821129</c:v>
                </c:pt>
                <c:pt idx="5">
                  <c:v>98657.053543786431</c:v>
                </c:pt>
                <c:pt idx="6">
                  <c:v>167409.71537793777</c:v>
                </c:pt>
                <c:pt idx="7">
                  <c:v>237783.1634301501</c:v>
                </c:pt>
                <c:pt idx="8">
                  <c:v>336200.88665666658</c:v>
                </c:pt>
                <c:pt idx="9">
                  <c:v>429111.0775412987</c:v>
                </c:pt>
                <c:pt idx="10">
                  <c:v>528388.15314193629</c:v>
                </c:pt>
                <c:pt idx="11">
                  <c:v>668840.36444629135</c:v>
                </c:pt>
                <c:pt idx="12">
                  <c:v>797200.3481875665</c:v>
                </c:pt>
                <c:pt idx="13">
                  <c:v>928931.87264201499</c:v>
                </c:pt>
                <c:pt idx="14">
                  <c:v>1033984.0064077253</c:v>
                </c:pt>
                <c:pt idx="15">
                  <c:v>1155156.1048544957</c:v>
                </c:pt>
                <c:pt idx="16">
                  <c:v>1281093.8400843435</c:v>
                </c:pt>
                <c:pt idx="17">
                  <c:v>1417670.933612599</c:v>
                </c:pt>
                <c:pt idx="18">
                  <c:v>1537602.3251680289</c:v>
                </c:pt>
                <c:pt idx="19">
                  <c:v>1672738.2394599346</c:v>
                </c:pt>
                <c:pt idx="20">
                  <c:v>1807990.9897764043</c:v>
                </c:pt>
                <c:pt idx="21">
                  <c:v>1920355.0742703122</c:v>
                </c:pt>
                <c:pt idx="22">
                  <c:v>2034254.2074838509</c:v>
                </c:pt>
                <c:pt idx="23">
                  <c:v>2154908.8687352058</c:v>
                </c:pt>
                <c:pt idx="24">
                  <c:v>2282719.7385017616</c:v>
                </c:pt>
                <c:pt idx="25">
                  <c:v>2418111.2622196241</c:v>
                </c:pt>
              </c:numCache>
            </c:numRef>
          </c:val>
        </c:ser>
        <c:ser>
          <c:idx val="6"/>
          <c:order val="6"/>
          <c:tx>
            <c:strRef>
              <c:f>'GD8'!$L$11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'GD8'!$M$4:$AL$4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'GD8'!$M$11:$AL$11</c:f>
              <c:numCache>
                <c:formatCode>#,##0</c:formatCode>
                <c:ptCount val="26"/>
                <c:pt idx="0">
                  <c:v>1200</c:v>
                </c:pt>
                <c:pt idx="1">
                  <c:v>1479.9593745902093</c:v>
                </c:pt>
                <c:pt idx="2">
                  <c:v>1719.7556646139569</c:v>
                </c:pt>
                <c:pt idx="3">
                  <c:v>1888.3144620110238</c:v>
                </c:pt>
                <c:pt idx="4">
                  <c:v>2173.2066981703379</c:v>
                </c:pt>
                <c:pt idx="5">
                  <c:v>2448.89538512332</c:v>
                </c:pt>
                <c:pt idx="6">
                  <c:v>2683.9387748439276</c:v>
                </c:pt>
                <c:pt idx="7">
                  <c:v>2983.4985460066164</c:v>
                </c:pt>
                <c:pt idx="8">
                  <c:v>3292.5578198957755</c:v>
                </c:pt>
                <c:pt idx="9">
                  <c:v>3536.1062258887437</c:v>
                </c:pt>
                <c:pt idx="10">
                  <c:v>3719.6618215364215</c:v>
                </c:pt>
                <c:pt idx="11">
                  <c:v>3922.7636229747413</c:v>
                </c:pt>
                <c:pt idx="12">
                  <c:v>4124.2397917825019</c:v>
                </c:pt>
                <c:pt idx="13">
                  <c:v>4364.8918831213668</c:v>
                </c:pt>
                <c:pt idx="14">
                  <c:v>4582.1082090441478</c:v>
                </c:pt>
                <c:pt idx="15">
                  <c:v>4801.5713077095343</c:v>
                </c:pt>
                <c:pt idx="16">
                  <c:v>4985.7031855236291</c:v>
                </c:pt>
                <c:pt idx="17">
                  <c:v>5153.6262781392998</c:v>
                </c:pt>
                <c:pt idx="18">
                  <c:v>5280.6571140770229</c:v>
                </c:pt>
                <c:pt idx="19">
                  <c:v>5412.211682685278</c:v>
                </c:pt>
                <c:pt idx="20">
                  <c:v>5528.8547559602684</c:v>
                </c:pt>
                <c:pt idx="21">
                  <c:v>5658.0520088105404</c:v>
                </c:pt>
                <c:pt idx="22">
                  <c:v>5760.1842972073846</c:v>
                </c:pt>
                <c:pt idx="23">
                  <c:v>5864.1601537292536</c:v>
                </c:pt>
                <c:pt idx="24">
                  <c:v>5970.0128562306336</c:v>
                </c:pt>
                <c:pt idx="25">
                  <c:v>6077.7762832574545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999616"/>
        <c:axId val="44001152"/>
      </c:barChart>
      <c:catAx>
        <c:axId val="4399961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001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4001152"/>
        <c:scaling>
          <c:orientation val="minMax"/>
        </c:scaling>
        <c:delete val="0"/>
        <c:axPos val="l"/>
        <c:majorGridlines/>
        <c:numFmt formatCode="###0" sourceLinked="0"/>
        <c:majorTickMark val="out"/>
        <c:minorTickMark val="none"/>
        <c:tickLblPos val="nextTo"/>
        <c:crossAx val="43999616"/>
        <c:crosses val="autoZero"/>
        <c:crossBetween val="between"/>
        <c:majorUnit val="1000000"/>
        <c:dispUnits>
          <c:builtInUnit val="millions"/>
          <c:dispUnitsLbl/>
        </c:dispUnits>
      </c:valAx>
    </c:plotArea>
    <c:legend>
      <c:legendPos val="r"/>
      <c:layout>
        <c:manualLayout>
          <c:xMode val="edge"/>
          <c:yMode val="edge"/>
          <c:x val="0.80712088559023576"/>
          <c:y val="0.10583202099737533"/>
          <c:w val="0.19287911440976421"/>
          <c:h val="0.802665712240515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72712172660660412"/>
          <c:h val="0.853809591982820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'GD9'!$L$5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'GD9'!$M$4:$AL$4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'GD9'!$M$5:$AL$5</c:f>
              <c:numCache>
                <c:formatCode>#,##0</c:formatCode>
                <c:ptCount val="26"/>
                <c:pt idx="0">
                  <c:v>39657.643148117975</c:v>
                </c:pt>
                <c:pt idx="1">
                  <c:v>55747.948013655259</c:v>
                </c:pt>
                <c:pt idx="2">
                  <c:v>73644.812341806799</c:v>
                </c:pt>
                <c:pt idx="3">
                  <c:v>95467.3210369343</c:v>
                </c:pt>
                <c:pt idx="4">
                  <c:v>120099.21207854518</c:v>
                </c:pt>
                <c:pt idx="5">
                  <c:v>202592.8092137705</c:v>
                </c:pt>
                <c:pt idx="6">
                  <c:v>283260.99235758628</c:v>
                </c:pt>
                <c:pt idx="7">
                  <c:v>333424.82385947555</c:v>
                </c:pt>
                <c:pt idx="8">
                  <c:v>386481.64017112198</c:v>
                </c:pt>
                <c:pt idx="9">
                  <c:v>436951.9457387547</c:v>
                </c:pt>
                <c:pt idx="10">
                  <c:v>485292.881271853</c:v>
                </c:pt>
                <c:pt idx="11">
                  <c:v>533727.94097635103</c:v>
                </c:pt>
                <c:pt idx="12">
                  <c:v>580923.55528413423</c:v>
                </c:pt>
                <c:pt idx="13">
                  <c:v>628228.70317900158</c:v>
                </c:pt>
                <c:pt idx="14">
                  <c:v>672966.41907402663</c:v>
                </c:pt>
                <c:pt idx="15">
                  <c:v>713964.00938416691</c:v>
                </c:pt>
                <c:pt idx="16">
                  <c:v>751787.22415398201</c:v>
                </c:pt>
                <c:pt idx="17">
                  <c:v>784690.42489825329</c:v>
                </c:pt>
                <c:pt idx="18">
                  <c:v>810726.15925443196</c:v>
                </c:pt>
                <c:pt idx="19">
                  <c:v>832355.4949497499</c:v>
                </c:pt>
                <c:pt idx="20">
                  <c:v>849558.023393646</c:v>
                </c:pt>
                <c:pt idx="21">
                  <c:v>863541.10664011748</c:v>
                </c:pt>
                <c:pt idx="22">
                  <c:v>873942.16889906791</c:v>
                </c:pt>
                <c:pt idx="23">
                  <c:v>884468.508455512</c:v>
                </c:pt>
                <c:pt idx="24">
                  <c:v>895121.63423237286</c:v>
                </c:pt>
                <c:pt idx="25">
                  <c:v>905903.07332704286</c:v>
                </c:pt>
              </c:numCache>
            </c:numRef>
          </c:val>
        </c:ser>
        <c:ser>
          <c:idx val="1"/>
          <c:order val="1"/>
          <c:tx>
            <c:strRef>
              <c:f>'GD9'!$L$6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'GD9'!$M$4:$AL$4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'GD9'!$M$6:$AL$6</c:f>
              <c:numCache>
                <c:formatCode>#,##0</c:formatCode>
                <c:ptCount val="26"/>
                <c:pt idx="0">
                  <c:v>46425.325824617867</c:v>
                </c:pt>
                <c:pt idx="1">
                  <c:v>46384.082411699863</c:v>
                </c:pt>
                <c:pt idx="2">
                  <c:v>46737.569049709527</c:v>
                </c:pt>
                <c:pt idx="3">
                  <c:v>47358.589859945998</c:v>
                </c:pt>
                <c:pt idx="4">
                  <c:v>48361.356697179399</c:v>
                </c:pt>
                <c:pt idx="5">
                  <c:v>48442.117252159449</c:v>
                </c:pt>
                <c:pt idx="6">
                  <c:v>48618.715558291748</c:v>
                </c:pt>
                <c:pt idx="7">
                  <c:v>46614.50411683337</c:v>
                </c:pt>
                <c:pt idx="8">
                  <c:v>44744.993571036619</c:v>
                </c:pt>
                <c:pt idx="9">
                  <c:v>42978.376854866394</c:v>
                </c:pt>
                <c:pt idx="10">
                  <c:v>41443.955951340038</c:v>
                </c:pt>
                <c:pt idx="11">
                  <c:v>39983.517467071419</c:v>
                </c:pt>
                <c:pt idx="12">
                  <c:v>38633.226884325486</c:v>
                </c:pt>
                <c:pt idx="13">
                  <c:v>37463.296407854737</c:v>
                </c:pt>
                <c:pt idx="14">
                  <c:v>36356.201375983379</c:v>
                </c:pt>
                <c:pt idx="15">
                  <c:v>35361.683525253189</c:v>
                </c:pt>
                <c:pt idx="16">
                  <c:v>34443.598513479359</c:v>
                </c:pt>
                <c:pt idx="17">
                  <c:v>33559.084000081159</c:v>
                </c:pt>
                <c:pt idx="18">
                  <c:v>32775.897747567033</c:v>
                </c:pt>
                <c:pt idx="19">
                  <c:v>32201.207394663194</c:v>
                </c:pt>
                <c:pt idx="20">
                  <c:v>31751.150055166388</c:v>
                </c:pt>
                <c:pt idx="21">
                  <c:v>31225.187259062157</c:v>
                </c:pt>
                <c:pt idx="22">
                  <c:v>30825.557629291612</c:v>
                </c:pt>
                <c:pt idx="23">
                  <c:v>30431.042583451839</c:v>
                </c:pt>
                <c:pt idx="24">
                  <c:v>30041.576663511612</c:v>
                </c:pt>
                <c:pt idx="25">
                  <c:v>29657.095249191887</c:v>
                </c:pt>
              </c:numCache>
            </c:numRef>
          </c:val>
        </c:ser>
        <c:ser>
          <c:idx val="2"/>
          <c:order val="2"/>
          <c:tx>
            <c:strRef>
              <c:f>'GD9'!$L$7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'GD9'!$M$4:$AL$4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'GD9'!$M$7:$AL$7</c:f>
              <c:numCache>
                <c:formatCode>#,##0</c:formatCode>
                <c:ptCount val="26"/>
                <c:pt idx="0">
                  <c:v>0</c:v>
                </c:pt>
                <c:pt idx="1">
                  <c:v>6.2655943654370532</c:v>
                </c:pt>
                <c:pt idx="2">
                  <c:v>11.597832813968614</c:v>
                </c:pt>
                <c:pt idx="3">
                  <c:v>16.779994046834879</c:v>
                </c:pt>
                <c:pt idx="4">
                  <c:v>21.152508362725015</c:v>
                </c:pt>
                <c:pt idx="5">
                  <c:v>25.79394037875484</c:v>
                </c:pt>
                <c:pt idx="6">
                  <c:v>29.728817554986076</c:v>
                </c:pt>
                <c:pt idx="7">
                  <c:v>35.812141524688755</c:v>
                </c:pt>
                <c:pt idx="8">
                  <c:v>41.526967883829229</c:v>
                </c:pt>
                <c:pt idx="9">
                  <c:v>46.472858269809777</c:v>
                </c:pt>
                <c:pt idx="10">
                  <c:v>50.455189022671661</c:v>
                </c:pt>
                <c:pt idx="11">
                  <c:v>53.62003389009967</c:v>
                </c:pt>
                <c:pt idx="12">
                  <c:v>57.072276560099695</c:v>
                </c:pt>
                <c:pt idx="13">
                  <c:v>62.840531914145565</c:v>
                </c:pt>
                <c:pt idx="14">
                  <c:v>67.734693220951357</c:v>
                </c:pt>
                <c:pt idx="15">
                  <c:v>72.516654311716167</c:v>
                </c:pt>
                <c:pt idx="16">
                  <c:v>76.923964102042802</c:v>
                </c:pt>
                <c:pt idx="17">
                  <c:v>80.632980490838406</c:v>
                </c:pt>
                <c:pt idx="18">
                  <c:v>85.053664554429204</c:v>
                </c:pt>
                <c:pt idx="19">
                  <c:v>92.1041032299308</c:v>
                </c:pt>
                <c:pt idx="20">
                  <c:v>99.118705507634118</c:v>
                </c:pt>
                <c:pt idx="21">
                  <c:v>105.52976156875459</c:v>
                </c:pt>
                <c:pt idx="22">
                  <c:v>111.22484100182933</c:v>
                </c:pt>
                <c:pt idx="23">
                  <c:v>117.22726434686676</c:v>
                </c:pt>
                <c:pt idx="24">
                  <c:v>123.55361790109602</c:v>
                </c:pt>
                <c:pt idx="25">
                  <c:v>130.22138306734314</c:v>
                </c:pt>
              </c:numCache>
            </c:numRef>
          </c:val>
        </c:ser>
        <c:ser>
          <c:idx val="3"/>
          <c:order val="3"/>
          <c:tx>
            <c:strRef>
              <c:f>'GD9'!$L$8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'GD9'!$M$4:$AL$4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'GD9'!$M$8:$AL$8</c:f>
              <c:numCache>
                <c:formatCode>#,##0</c:formatCode>
                <c:ptCount val="26"/>
                <c:pt idx="0">
                  <c:v>0</c:v>
                </c:pt>
                <c:pt idx="1">
                  <c:v>3.6244322249560339</c:v>
                </c:pt>
                <c:pt idx="2">
                  <c:v>6.7997706549208381</c:v>
                </c:pt>
                <c:pt idx="3">
                  <c:v>10.017737407202096</c:v>
                </c:pt>
                <c:pt idx="4">
                  <c:v>13.758460619410323</c:v>
                </c:pt>
                <c:pt idx="5">
                  <c:v>17.800636034827669</c:v>
                </c:pt>
                <c:pt idx="6">
                  <c:v>21.377429518211081</c:v>
                </c:pt>
                <c:pt idx="7">
                  <c:v>26.578332430212182</c:v>
                </c:pt>
                <c:pt idx="8">
                  <c:v>31.604504670152739</c:v>
                </c:pt>
                <c:pt idx="9">
                  <c:v>36.167445613802812</c:v>
                </c:pt>
                <c:pt idx="10">
                  <c:v>40.071276307581257</c:v>
                </c:pt>
                <c:pt idx="11">
                  <c:v>43.510702906791927</c:v>
                </c:pt>
                <c:pt idx="12">
                  <c:v>47.169509495411923</c:v>
                </c:pt>
                <c:pt idx="13">
                  <c:v>50.636079404476959</c:v>
                </c:pt>
                <c:pt idx="14">
                  <c:v>53.642051271952631</c:v>
                </c:pt>
                <c:pt idx="15">
                  <c:v>56.740966979168341</c:v>
                </c:pt>
                <c:pt idx="16">
                  <c:v>59.714131909255251</c:v>
                </c:pt>
                <c:pt idx="17">
                  <c:v>62.288906180707031</c:v>
                </c:pt>
                <c:pt idx="18">
                  <c:v>65.366675546986158</c:v>
                </c:pt>
                <c:pt idx="19">
                  <c:v>68.36965599317611</c:v>
                </c:pt>
                <c:pt idx="20">
                  <c:v>71.06944247206718</c:v>
                </c:pt>
                <c:pt idx="21">
                  <c:v>73.618639828325314</c:v>
                </c:pt>
                <c:pt idx="22">
                  <c:v>76.566282700841981</c:v>
                </c:pt>
                <c:pt idx="23">
                  <c:v>79.631947293457799</c:v>
                </c:pt>
                <c:pt idx="24">
                  <c:v>82.82035911975008</c:v>
                </c:pt>
                <c:pt idx="25">
                  <c:v>86.136432899812959</c:v>
                </c:pt>
              </c:numCache>
            </c:numRef>
          </c:val>
        </c:ser>
        <c:ser>
          <c:idx val="4"/>
          <c:order val="4"/>
          <c:tx>
            <c:strRef>
              <c:f>'GD9'!$L$9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'GD9'!$M$4:$AL$4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'GD9'!$M$9:$AL$9</c:f>
              <c:numCache>
                <c:formatCode>#,##0</c:formatCode>
                <c:ptCount val="26"/>
                <c:pt idx="0">
                  <c:v>18289.436562687464</c:v>
                </c:pt>
                <c:pt idx="1">
                  <c:v>20889.664103484472</c:v>
                </c:pt>
                <c:pt idx="2">
                  <c:v>22413.737041659413</c:v>
                </c:pt>
                <c:pt idx="3">
                  <c:v>24766.341715255021</c:v>
                </c:pt>
                <c:pt idx="4">
                  <c:v>26279.445685695151</c:v>
                </c:pt>
                <c:pt idx="5">
                  <c:v>28787.168345822865</c:v>
                </c:pt>
                <c:pt idx="6">
                  <c:v>30698.294149171667</c:v>
                </c:pt>
                <c:pt idx="7">
                  <c:v>28947.762405457666</c:v>
                </c:pt>
                <c:pt idx="8">
                  <c:v>27319.143657101118</c:v>
                </c:pt>
                <c:pt idx="9">
                  <c:v>25854.365798591316</c:v>
                </c:pt>
                <c:pt idx="10">
                  <c:v>24487.204201482102</c:v>
                </c:pt>
                <c:pt idx="11">
                  <c:v>23228.102759037516</c:v>
                </c:pt>
                <c:pt idx="12">
                  <c:v>22064.487107861685</c:v>
                </c:pt>
                <c:pt idx="13">
                  <c:v>21021.417843156301</c:v>
                </c:pt>
                <c:pt idx="14">
                  <c:v>20090.348402836389</c:v>
                </c:pt>
                <c:pt idx="15">
                  <c:v>19242.989250440343</c:v>
                </c:pt>
                <c:pt idx="16">
                  <c:v>18491.612845920692</c:v>
                </c:pt>
                <c:pt idx="17">
                  <c:v>17811.038213740867</c:v>
                </c:pt>
                <c:pt idx="18">
                  <c:v>17236.444756555105</c:v>
                </c:pt>
                <c:pt idx="19">
                  <c:v>16776.295901265228</c:v>
                </c:pt>
                <c:pt idx="20">
                  <c:v>16368.575079389111</c:v>
                </c:pt>
                <c:pt idx="21">
                  <c:v>15981.797003066586</c:v>
                </c:pt>
                <c:pt idx="22">
                  <c:v>15646.195696821553</c:v>
                </c:pt>
                <c:pt idx="23">
                  <c:v>15317.641672977352</c:v>
                </c:pt>
                <c:pt idx="24">
                  <c:v>14995.986945848847</c:v>
                </c:pt>
                <c:pt idx="25">
                  <c:v>14681.086637298145</c:v>
                </c:pt>
              </c:numCache>
            </c:numRef>
          </c:val>
        </c:ser>
        <c:ser>
          <c:idx val="5"/>
          <c:order val="5"/>
          <c:tx>
            <c:strRef>
              <c:f>'GD9'!$L$10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'GD9'!$M$4:$AL$4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'GD9'!$M$10:$AL$10</c:f>
              <c:numCache>
                <c:formatCode>#,##0</c:formatCode>
                <c:ptCount val="26"/>
                <c:pt idx="0">
                  <c:v>0</c:v>
                </c:pt>
                <c:pt idx="1">
                  <c:v>3111.0615671896117</c:v>
                </c:pt>
                <c:pt idx="2">
                  <c:v>7106.703736746259</c:v>
                </c:pt>
                <c:pt idx="3">
                  <c:v>9934.8798508845011</c:v>
                </c:pt>
                <c:pt idx="4">
                  <c:v>13137.619547068745</c:v>
                </c:pt>
                <c:pt idx="5">
                  <c:v>23749.52879442399</c:v>
                </c:pt>
                <c:pt idx="6">
                  <c:v>33028.702806905421</c:v>
                </c:pt>
                <c:pt idx="7">
                  <c:v>37589.889073162107</c:v>
                </c:pt>
                <c:pt idx="8">
                  <c:v>41619.193427757047</c:v>
                </c:pt>
                <c:pt idx="9">
                  <c:v>45547.219143785172</c:v>
                </c:pt>
                <c:pt idx="10">
                  <c:v>49413.155289404014</c:v>
                </c:pt>
                <c:pt idx="11">
                  <c:v>67193.217398613473</c:v>
                </c:pt>
                <c:pt idx="12">
                  <c:v>84889.509181485511</c:v>
                </c:pt>
                <c:pt idx="13">
                  <c:v>102136.4007799282</c:v>
                </c:pt>
                <c:pt idx="14">
                  <c:v>118256.97405895614</c:v>
                </c:pt>
                <c:pt idx="15">
                  <c:v>133427.27312774872</c:v>
                </c:pt>
                <c:pt idx="16">
                  <c:v>147747.66477536305</c:v>
                </c:pt>
                <c:pt idx="17">
                  <c:v>160219.23909908018</c:v>
                </c:pt>
                <c:pt idx="18">
                  <c:v>175443.42070497404</c:v>
                </c:pt>
                <c:pt idx="19">
                  <c:v>189662.37234552304</c:v>
                </c:pt>
                <c:pt idx="20">
                  <c:v>201594.22774679557</c:v>
                </c:pt>
                <c:pt idx="21">
                  <c:v>211737.66554925809</c:v>
                </c:pt>
                <c:pt idx="22">
                  <c:v>220601.45109891566</c:v>
                </c:pt>
                <c:pt idx="23">
                  <c:v>229836.29341859338</c:v>
                </c:pt>
                <c:pt idx="24">
                  <c:v>239457.72572779513</c:v>
                </c:pt>
                <c:pt idx="25">
                  <c:v>249481.93149937582</c:v>
                </c:pt>
              </c:numCache>
            </c:numRef>
          </c:val>
        </c:ser>
        <c:ser>
          <c:idx val="6"/>
          <c:order val="6"/>
          <c:tx>
            <c:strRef>
              <c:f>'GD9'!$L$11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'GD9'!$M$4:$AL$4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'GD9'!$M$11:$AL$11</c:f>
              <c:numCache>
                <c:formatCode>#,##0</c:formatCode>
                <c:ptCount val="26"/>
                <c:pt idx="0">
                  <c:v>1200</c:v>
                </c:pt>
                <c:pt idx="1">
                  <c:v>1106.8919861948164</c:v>
                </c:pt>
                <c:pt idx="2">
                  <c:v>1021.1545135218751</c:v>
                </c:pt>
                <c:pt idx="3">
                  <c:v>943.0112804870696</c:v>
                </c:pt>
                <c:pt idx="4">
                  <c:v>871.01294508189267</c:v>
                </c:pt>
                <c:pt idx="5">
                  <c:v>805.87371025222319</c:v>
                </c:pt>
                <c:pt idx="6">
                  <c:v>745.86563408461188</c:v>
                </c:pt>
                <c:pt idx="7">
                  <c:v>690.86808790520388</c:v>
                </c:pt>
                <c:pt idx="8">
                  <c:v>640.58639566210854</c:v>
                </c:pt>
                <c:pt idx="9">
                  <c:v>594.36236366902267</c:v>
                </c:pt>
                <c:pt idx="10">
                  <c:v>551.59807158485751</c:v>
                </c:pt>
                <c:pt idx="11">
                  <c:v>512.28740912995204</c:v>
                </c:pt>
                <c:pt idx="12">
                  <c:v>476.77091543663585</c:v>
                </c:pt>
                <c:pt idx="13">
                  <c:v>444.2813797088823</c:v>
                </c:pt>
                <c:pt idx="14">
                  <c:v>414.19735911742742</c:v>
                </c:pt>
                <c:pt idx="15">
                  <c:v>386.99406726299492</c:v>
                </c:pt>
                <c:pt idx="16">
                  <c:v>362.15297487499203</c:v>
                </c:pt>
                <c:pt idx="17">
                  <c:v>339.80061579036118</c:v>
                </c:pt>
                <c:pt idx="18">
                  <c:v>321.09674306288076</c:v>
                </c:pt>
                <c:pt idx="19">
                  <c:v>304.11496739344506</c:v>
                </c:pt>
                <c:pt idx="20">
                  <c:v>288.45830030200261</c:v>
                </c:pt>
                <c:pt idx="21">
                  <c:v>274.06850741907067</c:v>
                </c:pt>
                <c:pt idx="22">
                  <c:v>260.93957545180615</c:v>
                </c:pt>
                <c:pt idx="23">
                  <c:v>248.43956964692444</c:v>
                </c:pt>
                <c:pt idx="24">
                  <c:v>236.53836203067141</c:v>
                </c:pt>
                <c:pt idx="25">
                  <c:v>225.20726787471156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797888"/>
        <c:axId val="43803776"/>
      </c:barChart>
      <c:catAx>
        <c:axId val="43797888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8037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3803776"/>
        <c:scaling>
          <c:orientation val="minMax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crossAx val="437978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6.6018134096874251E-2"/>
              </c:manualLayout>
            </c:layout>
          </c:dispUnitsLbl>
        </c:dispUnits>
      </c:valAx>
    </c:plotArea>
    <c:legend>
      <c:legendPos val="r"/>
      <c:layout>
        <c:manualLayout>
          <c:xMode val="edge"/>
          <c:yMode val="edge"/>
          <c:x val="0.80712088559023576"/>
          <c:y val="0.11189262705798139"/>
          <c:w val="0.19287911440976421"/>
          <c:h val="0.7966051061799093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72712172660660412"/>
          <c:h val="0.847748985922214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'GD10'!$L$5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'GD10'!$M$4:$AL$4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'GD10'!$M$5:$AL$5</c:f>
              <c:numCache>
                <c:formatCode>#,##0</c:formatCode>
                <c:ptCount val="26"/>
                <c:pt idx="0">
                  <c:v>39657.643148117975</c:v>
                </c:pt>
                <c:pt idx="1">
                  <c:v>55164.146152066882</c:v>
                </c:pt>
                <c:pt idx="2">
                  <c:v>79651.382649690873</c:v>
                </c:pt>
                <c:pt idx="3">
                  <c:v>119520.90757896315</c:v>
                </c:pt>
                <c:pt idx="4">
                  <c:v>178250.6000651255</c:v>
                </c:pt>
                <c:pt idx="5">
                  <c:v>390229.5019647759</c:v>
                </c:pt>
                <c:pt idx="6">
                  <c:v>574082.23073268542</c:v>
                </c:pt>
                <c:pt idx="7">
                  <c:v>623919.42741797818</c:v>
                </c:pt>
                <c:pt idx="8">
                  <c:v>671453.41718519805</c:v>
                </c:pt>
                <c:pt idx="9">
                  <c:v>718423.96424831613</c:v>
                </c:pt>
                <c:pt idx="10">
                  <c:v>762921.03437137534</c:v>
                </c:pt>
                <c:pt idx="11">
                  <c:v>806730.49140929023</c:v>
                </c:pt>
                <c:pt idx="12">
                  <c:v>848754.03986939276</c:v>
                </c:pt>
                <c:pt idx="13">
                  <c:v>887350.56622686307</c:v>
                </c:pt>
                <c:pt idx="14">
                  <c:v>923965.90019120567</c:v>
                </c:pt>
                <c:pt idx="15">
                  <c:v>958084.96277027123</c:v>
                </c:pt>
                <c:pt idx="16">
                  <c:v>990254.77792806795</c:v>
                </c:pt>
                <c:pt idx="17">
                  <c:v>1019862.4546116631</c:v>
                </c:pt>
                <c:pt idx="18">
                  <c:v>1044187.3613333798</c:v>
                </c:pt>
                <c:pt idx="19">
                  <c:v>1064318.0724693998</c:v>
                </c:pt>
                <c:pt idx="20">
                  <c:v>1080344.4854820652</c:v>
                </c:pt>
                <c:pt idx="21">
                  <c:v>1093489.1875211147</c:v>
                </c:pt>
                <c:pt idx="22">
                  <c:v>1106344.8291654338</c:v>
                </c:pt>
                <c:pt idx="23">
                  <c:v>1119351.6085841113</c:v>
                </c:pt>
                <c:pt idx="24">
                  <c:v>1132511.3026333691</c:v>
                </c:pt>
                <c:pt idx="25">
                  <c:v>1145825.7090590973</c:v>
                </c:pt>
              </c:numCache>
            </c:numRef>
          </c:val>
        </c:ser>
        <c:ser>
          <c:idx val="1"/>
          <c:order val="1"/>
          <c:tx>
            <c:strRef>
              <c:f>'GD10'!$L$6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'GD10'!$M$4:$AL$4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'GD10'!$M$6:$AL$6</c:f>
              <c:numCache>
                <c:formatCode>#,##0</c:formatCode>
                <c:ptCount val="26"/>
                <c:pt idx="0">
                  <c:v>46425.325824617867</c:v>
                </c:pt>
                <c:pt idx="1">
                  <c:v>46286.046579244605</c:v>
                </c:pt>
                <c:pt idx="2">
                  <c:v>46568.164620779033</c:v>
                </c:pt>
                <c:pt idx="3">
                  <c:v>46939.655982358687</c:v>
                </c:pt>
                <c:pt idx="4">
                  <c:v>47004.40421204493</c:v>
                </c:pt>
                <c:pt idx="5">
                  <c:v>47108.960002730826</c:v>
                </c:pt>
                <c:pt idx="6">
                  <c:v>46632.76513055589</c:v>
                </c:pt>
                <c:pt idx="7">
                  <c:v>44745.248307772003</c:v>
                </c:pt>
                <c:pt idx="8">
                  <c:v>43020.587274166297</c:v>
                </c:pt>
                <c:pt idx="9">
                  <c:v>41367.001296719973</c:v>
                </c:pt>
                <c:pt idx="10">
                  <c:v>39886.253652649037</c:v>
                </c:pt>
                <c:pt idx="11">
                  <c:v>38530.816358247284</c:v>
                </c:pt>
                <c:pt idx="12">
                  <c:v>37294.009935452297</c:v>
                </c:pt>
                <c:pt idx="13">
                  <c:v>36254.192231631503</c:v>
                </c:pt>
                <c:pt idx="14">
                  <c:v>35261.439188788201</c:v>
                </c:pt>
                <c:pt idx="15">
                  <c:v>34386.578103900225</c:v>
                </c:pt>
                <c:pt idx="16">
                  <c:v>33577.520498184698</c:v>
                </c:pt>
                <c:pt idx="17">
                  <c:v>32831.45735364905</c:v>
                </c:pt>
                <c:pt idx="18">
                  <c:v>32163.801676806594</c:v>
                </c:pt>
                <c:pt idx="19">
                  <c:v>31648.35632090933</c:v>
                </c:pt>
                <c:pt idx="20">
                  <c:v>31377.448439592823</c:v>
                </c:pt>
                <c:pt idx="21">
                  <c:v>30913.152060505854</c:v>
                </c:pt>
                <c:pt idx="22">
                  <c:v>30681.354051987222</c:v>
                </c:pt>
                <c:pt idx="23">
                  <c:v>30451.294148875895</c:v>
                </c:pt>
                <c:pt idx="24">
                  <c:v>30222.959318228121</c:v>
                </c:pt>
                <c:pt idx="25">
                  <c:v>29996.336624825879</c:v>
                </c:pt>
              </c:numCache>
            </c:numRef>
          </c:val>
        </c:ser>
        <c:ser>
          <c:idx val="2"/>
          <c:order val="2"/>
          <c:tx>
            <c:strRef>
              <c:f>'GD10'!$L$7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'GD10'!$M$4:$AL$4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'GD10'!$M$7:$AL$7</c:f>
              <c:numCache>
                <c:formatCode>#,##0</c:formatCode>
                <c:ptCount val="26"/>
                <c:pt idx="0">
                  <c:v>0</c:v>
                </c:pt>
                <c:pt idx="1">
                  <c:v>14.328454759550148</c:v>
                </c:pt>
                <c:pt idx="2">
                  <c:v>34.888151197026488</c:v>
                </c:pt>
                <c:pt idx="3">
                  <c:v>81.831421448890666</c:v>
                </c:pt>
                <c:pt idx="4">
                  <c:v>143.16750180133403</c:v>
                </c:pt>
                <c:pt idx="5">
                  <c:v>353.36808871106842</c:v>
                </c:pt>
                <c:pt idx="6">
                  <c:v>588.02383826780954</c:v>
                </c:pt>
                <c:pt idx="7">
                  <c:v>1252.1597774581383</c:v>
                </c:pt>
                <c:pt idx="8">
                  <c:v>5185.9740815741707</c:v>
                </c:pt>
                <c:pt idx="9">
                  <c:v>23936.182274856208</c:v>
                </c:pt>
                <c:pt idx="10">
                  <c:v>52819.940641766661</c:v>
                </c:pt>
                <c:pt idx="11">
                  <c:v>77768.437950115433</c:v>
                </c:pt>
                <c:pt idx="12">
                  <c:v>100663.90341819392</c:v>
                </c:pt>
                <c:pt idx="13">
                  <c:v>226453.68153623637</c:v>
                </c:pt>
                <c:pt idx="14">
                  <c:v>335697.37796731456</c:v>
                </c:pt>
                <c:pt idx="15">
                  <c:v>433613.48254463373</c:v>
                </c:pt>
                <c:pt idx="16">
                  <c:v>521482.51233598101</c:v>
                </c:pt>
                <c:pt idx="17">
                  <c:v>629668.92919484735</c:v>
                </c:pt>
                <c:pt idx="18">
                  <c:v>771721.92188118165</c:v>
                </c:pt>
                <c:pt idx="19">
                  <c:v>904483.11054016999</c:v>
                </c:pt>
                <c:pt idx="20">
                  <c:v>1026393.760131289</c:v>
                </c:pt>
                <c:pt idx="21">
                  <c:v>1136139.166866668</c:v>
                </c:pt>
                <c:pt idx="22">
                  <c:v>1237171.2478966715</c:v>
                </c:pt>
                <c:pt idx="23">
                  <c:v>1347187.687264927</c:v>
                </c:pt>
                <c:pt idx="24">
                  <c:v>1466987.4261980944</c:v>
                </c:pt>
                <c:pt idx="25">
                  <c:v>1597440.4524082504</c:v>
                </c:pt>
              </c:numCache>
            </c:numRef>
          </c:val>
        </c:ser>
        <c:ser>
          <c:idx val="3"/>
          <c:order val="3"/>
          <c:tx>
            <c:strRef>
              <c:f>'GD10'!$L$8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'GD10'!$M$4:$AL$4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'GD10'!$M$8:$AL$8</c:f>
              <c:numCache>
                <c:formatCode>#,##0</c:formatCode>
                <c:ptCount val="26"/>
                <c:pt idx="0">
                  <c:v>0</c:v>
                </c:pt>
                <c:pt idx="1">
                  <c:v>190.78311208025625</c:v>
                </c:pt>
                <c:pt idx="2">
                  <c:v>384.70434124024109</c:v>
                </c:pt>
                <c:pt idx="3">
                  <c:v>567.80052412416467</c:v>
                </c:pt>
                <c:pt idx="4">
                  <c:v>810.74948088894121</c:v>
                </c:pt>
                <c:pt idx="5">
                  <c:v>1229.1992704425456</c:v>
                </c:pt>
                <c:pt idx="6">
                  <c:v>2754.7244381004393</c:v>
                </c:pt>
                <c:pt idx="7">
                  <c:v>8735.9770578254393</c:v>
                </c:pt>
                <c:pt idx="8">
                  <c:v>15615.301982566876</c:v>
                </c:pt>
                <c:pt idx="9">
                  <c:v>24539.020430410543</c:v>
                </c:pt>
                <c:pt idx="10">
                  <c:v>34449.704198560226</c:v>
                </c:pt>
                <c:pt idx="11">
                  <c:v>45193.095616236809</c:v>
                </c:pt>
                <c:pt idx="12">
                  <c:v>56381.725938844269</c:v>
                </c:pt>
                <c:pt idx="13">
                  <c:v>85449.290515272703</c:v>
                </c:pt>
                <c:pt idx="14">
                  <c:v>116347.81708075716</c:v>
                </c:pt>
                <c:pt idx="15">
                  <c:v>145802.19761922024</c:v>
                </c:pt>
                <c:pt idx="16">
                  <c:v>177551.85900236334</c:v>
                </c:pt>
                <c:pt idx="17">
                  <c:v>209507.97020954479</c:v>
                </c:pt>
                <c:pt idx="18">
                  <c:v>244482.33565272985</c:v>
                </c:pt>
                <c:pt idx="19">
                  <c:v>277633.11450748815</c:v>
                </c:pt>
                <c:pt idx="20">
                  <c:v>308918.53211624379</c:v>
                </c:pt>
                <c:pt idx="21">
                  <c:v>336997.37978741742</c:v>
                </c:pt>
                <c:pt idx="22">
                  <c:v>363562.46513959987</c:v>
                </c:pt>
                <c:pt idx="23">
                  <c:v>392221.64321206964</c:v>
                </c:pt>
                <c:pt idx="24">
                  <c:v>423139.98873592674</c:v>
                </c:pt>
                <c:pt idx="25">
                  <c:v>456495.58907852351</c:v>
                </c:pt>
              </c:numCache>
            </c:numRef>
          </c:val>
        </c:ser>
        <c:ser>
          <c:idx val="4"/>
          <c:order val="4"/>
          <c:tx>
            <c:strRef>
              <c:f>'GD10'!$L$9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'GD10'!$M$4:$AL$4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'GD10'!$M$9:$AL$9</c:f>
              <c:numCache>
                <c:formatCode>#,##0</c:formatCode>
                <c:ptCount val="26"/>
                <c:pt idx="0">
                  <c:v>18289.436562687464</c:v>
                </c:pt>
                <c:pt idx="1">
                  <c:v>20532.412435123842</c:v>
                </c:pt>
                <c:pt idx="2">
                  <c:v>23311.202181653618</c:v>
                </c:pt>
                <c:pt idx="3">
                  <c:v>24409.724255905778</c:v>
                </c:pt>
                <c:pt idx="4">
                  <c:v>25664.061272837665</c:v>
                </c:pt>
                <c:pt idx="5">
                  <c:v>33978.553567537172</c:v>
                </c:pt>
                <c:pt idx="6">
                  <c:v>39470.435228050163</c:v>
                </c:pt>
                <c:pt idx="7">
                  <c:v>37181.289987526005</c:v>
                </c:pt>
                <c:pt idx="8">
                  <c:v>35086.447685462714</c:v>
                </c:pt>
                <c:pt idx="9">
                  <c:v>33145.244786888747</c:v>
                </c:pt>
                <c:pt idx="10">
                  <c:v>31334.363150085599</c:v>
                </c:pt>
                <c:pt idx="11">
                  <c:v>29656.977110013053</c:v>
                </c:pt>
                <c:pt idx="12">
                  <c:v>28114.322418831089</c:v>
                </c:pt>
                <c:pt idx="13">
                  <c:v>26680.178886843049</c:v>
                </c:pt>
                <c:pt idx="14">
                  <c:v>25352.14197257972</c:v>
                </c:pt>
                <c:pt idx="15">
                  <c:v>24137.844771473679</c:v>
                </c:pt>
                <c:pt idx="16">
                  <c:v>23018.360107142493</c:v>
                </c:pt>
                <c:pt idx="17">
                  <c:v>21998.283211687449</c:v>
                </c:pt>
                <c:pt idx="18">
                  <c:v>21130.576985389467</c:v>
                </c:pt>
                <c:pt idx="19">
                  <c:v>20324.688619901241</c:v>
                </c:pt>
                <c:pt idx="20">
                  <c:v>19614.973304891348</c:v>
                </c:pt>
                <c:pt idx="21">
                  <c:v>18947.282318707115</c:v>
                </c:pt>
                <c:pt idx="22">
                  <c:v>18345.018569689855</c:v>
                </c:pt>
                <c:pt idx="23">
                  <c:v>17761.898548901219</c:v>
                </c:pt>
                <c:pt idx="24">
                  <c:v>17197.313748306166</c:v>
                </c:pt>
                <c:pt idx="25">
                  <c:v>16650.675002080545</c:v>
                </c:pt>
              </c:numCache>
            </c:numRef>
          </c:val>
        </c:ser>
        <c:ser>
          <c:idx val="5"/>
          <c:order val="5"/>
          <c:tx>
            <c:strRef>
              <c:f>'GD10'!$L$10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'GD10'!$M$4:$AL$4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'GD10'!$M$10:$AL$10</c:f>
              <c:numCache>
                <c:formatCode>#,##0</c:formatCode>
                <c:ptCount val="26"/>
                <c:pt idx="0">
                  <c:v>0</c:v>
                </c:pt>
                <c:pt idx="1">
                  <c:v>1825.9402088695765</c:v>
                </c:pt>
                <c:pt idx="2">
                  <c:v>4445.5636214641509</c:v>
                </c:pt>
                <c:pt idx="3">
                  <c:v>7692.6328977820813</c:v>
                </c:pt>
                <c:pt idx="4">
                  <c:v>14727.736898717876</c:v>
                </c:pt>
                <c:pt idx="5">
                  <c:v>97673.363971134677</c:v>
                </c:pt>
                <c:pt idx="6">
                  <c:v>185177.20528203563</c:v>
                </c:pt>
                <c:pt idx="7">
                  <c:v>196151.81332417336</c:v>
                </c:pt>
                <c:pt idx="8">
                  <c:v>207277.44233835547</c:v>
                </c:pt>
                <c:pt idx="9">
                  <c:v>220127.20661817514</c:v>
                </c:pt>
                <c:pt idx="10">
                  <c:v>231807.52023072421</c:v>
                </c:pt>
                <c:pt idx="11">
                  <c:v>243493.23241332488</c:v>
                </c:pt>
                <c:pt idx="12">
                  <c:v>255632.25931672595</c:v>
                </c:pt>
                <c:pt idx="13">
                  <c:v>261430.98527735125</c:v>
                </c:pt>
                <c:pt idx="14">
                  <c:v>267060.12958215404</c:v>
                </c:pt>
                <c:pt idx="15">
                  <c:v>272427.70141002274</c:v>
                </c:pt>
                <c:pt idx="16">
                  <c:v>277661.41264149884</c:v>
                </c:pt>
                <c:pt idx="17">
                  <c:v>281500.94877442176</c:v>
                </c:pt>
                <c:pt idx="18">
                  <c:v>284258.50838926743</c:v>
                </c:pt>
                <c:pt idx="19">
                  <c:v>286290.95775339287</c:v>
                </c:pt>
                <c:pt idx="20">
                  <c:v>287543.79450903973</c:v>
                </c:pt>
                <c:pt idx="21">
                  <c:v>288135.95567977219</c:v>
                </c:pt>
                <c:pt idx="22">
                  <c:v>288101.26567408594</c:v>
                </c:pt>
                <c:pt idx="23">
                  <c:v>288066.57984488813</c:v>
                </c:pt>
                <c:pt idx="24">
                  <c:v>288031.89819167595</c:v>
                </c:pt>
                <c:pt idx="25">
                  <c:v>287997.22071394662</c:v>
                </c:pt>
              </c:numCache>
            </c:numRef>
          </c:val>
        </c:ser>
        <c:ser>
          <c:idx val="6"/>
          <c:order val="6"/>
          <c:tx>
            <c:strRef>
              <c:f>'GD10'!$L$11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'GD10'!$M$4:$AL$4</c:f>
              <c:numCache>
                <c:formatCode>###0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'GD10'!$M$11:$AL$11</c:f>
              <c:numCache>
                <c:formatCode>#,##0</c:formatCode>
                <c:ptCount val="26"/>
                <c:pt idx="0">
                  <c:v>1200</c:v>
                </c:pt>
                <c:pt idx="1">
                  <c:v>1921.719465368624</c:v>
                </c:pt>
                <c:pt idx="2">
                  <c:v>3193.6014496103553</c:v>
                </c:pt>
                <c:pt idx="3">
                  <c:v>5180.7388968198939</c:v>
                </c:pt>
                <c:pt idx="4">
                  <c:v>15132.827713349408</c:v>
                </c:pt>
                <c:pt idx="5">
                  <c:v>40522.511252076147</c:v>
                </c:pt>
                <c:pt idx="6">
                  <c:v>62582.10252153418</c:v>
                </c:pt>
                <c:pt idx="7">
                  <c:v>120184.41121181217</c:v>
                </c:pt>
                <c:pt idx="8">
                  <c:v>211732.7843383266</c:v>
                </c:pt>
                <c:pt idx="9">
                  <c:v>314726.12616365211</c:v>
                </c:pt>
                <c:pt idx="10">
                  <c:v>422878.77628416795</c:v>
                </c:pt>
                <c:pt idx="11">
                  <c:v>502721.55731539213</c:v>
                </c:pt>
                <c:pt idx="12">
                  <c:v>601681.32906730962</c:v>
                </c:pt>
                <c:pt idx="13">
                  <c:v>696287.10722113936</c:v>
                </c:pt>
                <c:pt idx="14">
                  <c:v>790349.17284303682</c:v>
                </c:pt>
                <c:pt idx="15">
                  <c:v>880726.30770678213</c:v>
                </c:pt>
                <c:pt idx="16">
                  <c:v>962519.35932387458</c:v>
                </c:pt>
                <c:pt idx="17">
                  <c:v>1054844.2334871492</c:v>
                </c:pt>
                <c:pt idx="18">
                  <c:v>1156758.0942830099</c:v>
                </c:pt>
                <c:pt idx="19">
                  <c:v>1251691.2389369188</c:v>
                </c:pt>
                <c:pt idx="20">
                  <c:v>1339967.1842517562</c:v>
                </c:pt>
                <c:pt idx="21">
                  <c:v>1421692.2033564199</c:v>
                </c:pt>
                <c:pt idx="22">
                  <c:v>1497713.3726717569</c:v>
                </c:pt>
                <c:pt idx="23">
                  <c:v>1577799.5696846694</c:v>
                </c:pt>
                <c:pt idx="24">
                  <c:v>1662168.1608252043</c:v>
                </c:pt>
                <c:pt idx="25">
                  <c:v>1751048.1356090123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453056"/>
        <c:axId val="43463040"/>
      </c:barChart>
      <c:catAx>
        <c:axId val="4345305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4630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3463040"/>
        <c:scaling>
          <c:orientation val="minMax"/>
        </c:scaling>
        <c:delete val="0"/>
        <c:axPos val="l"/>
        <c:majorGridlines/>
        <c:numFmt formatCode="###0" sourceLinked="0"/>
        <c:majorTickMark val="out"/>
        <c:minorTickMark val="none"/>
        <c:tickLblPos val="nextTo"/>
        <c:crossAx val="43453056"/>
        <c:crosses val="autoZero"/>
        <c:crossBetween val="between"/>
        <c:majorUnit val="1000000"/>
        <c:dispUnits>
          <c:builtInUnit val="millions"/>
          <c:dispUnitsLbl/>
        </c:dispUnits>
      </c:valAx>
    </c:plotArea>
    <c:legend>
      <c:legendPos val="r"/>
      <c:layout>
        <c:manualLayout>
          <c:xMode val="edge"/>
          <c:yMode val="edge"/>
          <c:x val="0.80712088559023576"/>
          <c:y val="0.13916535433070867"/>
          <c:w val="0.19287911440976421"/>
          <c:h val="0.7693323789071820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8992384920497E-2"/>
          <c:y val="3.546981627296588E-2"/>
          <c:w val="0.65005645594749084"/>
          <c:h val="0.8763316630875686"/>
        </c:manualLayout>
      </c:layout>
      <c:lineChart>
        <c:grouping val="standard"/>
        <c:varyColors val="0"/>
        <c:ser>
          <c:idx val="0"/>
          <c:order val="0"/>
          <c:tx>
            <c:strRef>
              <c:f>'GD11'!$L$5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'GD11'!$M$4:$R$4</c:f>
              <c:numCache>
                <c:formatCode>###0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</c:numCache>
            </c:numRef>
          </c:cat>
          <c:val>
            <c:numRef>
              <c:f>'GD11'!$M$5:$R$5</c:f>
              <c:numCache>
                <c:formatCode>#,##0</c:formatCode>
                <c:ptCount val="6"/>
                <c:pt idx="0">
                  <c:v>443777.99920206505</c:v>
                </c:pt>
                <c:pt idx="1">
                  <c:v>647328.00677635532</c:v>
                </c:pt>
                <c:pt idx="2">
                  <c:v>925816.86424547969</c:v>
                </c:pt>
                <c:pt idx="3">
                  <c:v>1227674.9426477831</c:v>
                </c:pt>
                <c:pt idx="4">
                  <c:v>1388059.3520530649</c:v>
                </c:pt>
                <c:pt idx="5">
                  <c:v>1617468.3210070201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'GD11'!$L$6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'GD11'!$M$4:$R$4</c:f>
              <c:numCache>
                <c:formatCode>###0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</c:numCache>
            </c:numRef>
          </c:cat>
          <c:val>
            <c:numRef>
              <c:f>'GD11'!$M$6:$R$6</c:f>
              <c:numCache>
                <c:formatCode>#,##0</c:formatCode>
                <c:ptCount val="6"/>
                <c:pt idx="0">
                  <c:v>390061.15071311302</c:v>
                </c:pt>
                <c:pt idx="1">
                  <c:v>540113.02615393349</c:v>
                </c:pt>
                <c:pt idx="2">
                  <c:v>671725.05703845853</c:v>
                </c:pt>
                <c:pt idx="3">
                  <c:v>789641.25210388796</c:v>
                </c:pt>
                <c:pt idx="4">
                  <c:v>869388.63075730787</c:v>
                </c:pt>
                <c:pt idx="5">
                  <c:v>1160674.5360692246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'GD11'!$L$7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'GD11'!$M$4:$R$4</c:f>
              <c:numCache>
                <c:formatCode>###0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</c:numCache>
            </c:numRef>
          </c:cat>
          <c:val>
            <c:numRef>
              <c:f>'GD11'!$M$7:$R$7</c:f>
              <c:numCache>
                <c:formatCode>#,##0</c:formatCode>
                <c:ptCount val="6"/>
                <c:pt idx="0">
                  <c:v>200481.57187288775</c:v>
                </c:pt>
                <c:pt idx="1">
                  <c:v>201585.19738631041</c:v>
                </c:pt>
                <c:pt idx="2">
                  <c:v>202655.19623936579</c:v>
                </c:pt>
                <c:pt idx="3">
                  <c:v>203718.05835332771</c:v>
                </c:pt>
                <c:pt idx="4">
                  <c:v>204746.25494292026</c:v>
                </c:pt>
                <c:pt idx="5">
                  <c:v>206967.18546300725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'GD11'!$L$8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'GD11'!$M$4:$R$4</c:f>
              <c:numCache>
                <c:formatCode>###0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</c:numCache>
            </c:numRef>
          </c:cat>
          <c:val>
            <c:numRef>
              <c:f>'GD11'!$M$8:$R$8</c:f>
              <c:numCache>
                <c:formatCode>#,##0</c:formatCode>
                <c:ptCount val="6"/>
                <c:pt idx="0">
                  <c:v>204397.88916051234</c:v>
                </c:pt>
                <c:pt idx="1">
                  <c:v>212053.01356452086</c:v>
                </c:pt>
                <c:pt idx="2">
                  <c:v>222655.70738200872</c:v>
                </c:pt>
                <c:pt idx="3">
                  <c:v>230711.63274538482</c:v>
                </c:pt>
                <c:pt idx="4">
                  <c:v>243696.8957733906</c:v>
                </c:pt>
                <c:pt idx="5">
                  <c:v>263263.88005199342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14880"/>
        <c:axId val="41747200"/>
      </c:lineChart>
      <c:catAx>
        <c:axId val="4351488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747200"/>
        <c:crosses val="autoZero"/>
        <c:auto val="1"/>
        <c:lblAlgn val="ctr"/>
        <c:lblOffset val="100"/>
        <c:noMultiLvlLbl val="0"/>
      </c:catAx>
      <c:valAx>
        <c:axId val="41747200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43514880"/>
        <c:crosses val="autoZero"/>
        <c:crossBetween val="midCat"/>
        <c:dispUnits>
          <c:builtInUnit val="millions"/>
          <c:dispUnitsLbl/>
        </c:dispUnits>
      </c:valAx>
    </c:plotArea>
    <c:legend>
      <c:legendPos val="r"/>
      <c:layout>
        <c:manualLayout>
          <c:xMode val="edge"/>
          <c:yMode val="edge"/>
          <c:x val="0.80705703266912265"/>
          <c:y val="0.32753376282510138"/>
          <c:w val="0.19294296733087737"/>
          <c:h val="0.2336473395371032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8992384920497E-2"/>
          <c:y val="3.546981627296588E-2"/>
          <c:w val="0.65005645594749084"/>
          <c:h val="0.88845287520878069"/>
        </c:manualLayout>
      </c:layout>
      <c:lineChart>
        <c:grouping val="standard"/>
        <c:varyColors val="0"/>
        <c:ser>
          <c:idx val="0"/>
          <c:order val="0"/>
          <c:tx>
            <c:strRef>
              <c:f>'GD12'!$M$5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'GD12'!$N$4:$AN$4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'GD12'!$N$5:$AN$5</c:f>
              <c:numCache>
                <c:formatCode>0.0%</c:formatCode>
                <c:ptCount val="27"/>
                <c:pt idx="0">
                  <c:v>3.0027620639421111E-3</c:v>
                </c:pt>
                <c:pt idx="1">
                  <c:v>5.9062873340707187E-3</c:v>
                </c:pt>
                <c:pt idx="2">
                  <c:v>9.1884264530169325E-3</c:v>
                </c:pt>
                <c:pt idx="3">
                  <c:v>1.3116586285276932E-2</c:v>
                </c:pt>
                <c:pt idx="4">
                  <c:v>2.1507662305234043E-2</c:v>
                </c:pt>
                <c:pt idx="5">
                  <c:v>3.2569116272625528E-2</c:v>
                </c:pt>
                <c:pt idx="6">
                  <c:v>4.6361675684675904E-2</c:v>
                </c:pt>
                <c:pt idx="7">
                  <c:v>6.2935849444144057E-2</c:v>
                </c:pt>
                <c:pt idx="8">
                  <c:v>8.2335006085934678E-2</c:v>
                </c:pt>
                <c:pt idx="9">
                  <c:v>0.10459722438777694</c:v>
                </c:pt>
                <c:pt idx="10">
                  <c:v>0.12975649736320266</c:v>
                </c:pt>
                <c:pt idx="11">
                  <c:v>0.15784356161847871</c:v>
                </c:pt>
                <c:pt idx="12">
                  <c:v>0.18888649399636578</c:v>
                </c:pt>
                <c:pt idx="13">
                  <c:v>0.22291115573560674</c:v>
                </c:pt>
                <c:pt idx="14">
                  <c:v>0.25994153239181916</c:v>
                </c:pt>
                <c:pt idx="15">
                  <c:v>0.3</c:v>
                </c:pt>
                <c:pt idx="16">
                  <c:v>0.33627863500586419</c:v>
                </c:pt>
                <c:pt idx="17">
                  <c:v>0.36877559065038001</c:v>
                </c:pt>
                <c:pt idx="18">
                  <c:v>0.39753056784746077</c:v>
                </c:pt>
                <c:pt idx="19">
                  <c:v>0.42258747364696619</c:v>
                </c:pt>
                <c:pt idx="20">
                  <c:v>0.44399549247294823</c:v>
                </c:pt>
                <c:pt idx="21">
                  <c:v>0.461810641260258</c:v>
                </c:pt>
                <c:pt idx="22">
                  <c:v>0.47609815979440961</c:v>
                </c:pt>
                <c:pt idx="23">
                  <c:v>0.48693648670062234</c:v>
                </c:pt>
                <c:pt idx="24">
                  <c:v>0.49442469863243582</c:v>
                </c:pt>
                <c:pt idx="25">
                  <c:v>0.49869951497157561</c:v>
                </c:pt>
                <c:pt idx="26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'GD12'!$M$6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'GD12'!$N$4:$AN$4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'GD12'!$N$6:$AN$6</c:f>
              <c:numCache>
                <c:formatCode>0.0%</c:formatCode>
                <c:ptCount val="27"/>
                <c:pt idx="0">
                  <c:v>3.0027620639421111E-3</c:v>
                </c:pt>
                <c:pt idx="1">
                  <c:v>5.9062873340707187E-3</c:v>
                </c:pt>
                <c:pt idx="2">
                  <c:v>7.3191826714978109E-3</c:v>
                </c:pt>
                <c:pt idx="3">
                  <c:v>1.2891938156752974E-2</c:v>
                </c:pt>
                <c:pt idx="4">
                  <c:v>1.7062518263450597E-2</c:v>
                </c:pt>
                <c:pt idx="5">
                  <c:v>2.1748441012767888E-2</c:v>
                </c:pt>
                <c:pt idx="6">
                  <c:v>2.7000000000000021E-2</c:v>
                </c:pt>
                <c:pt idx="7">
                  <c:v>3.2868709043688923E-2</c:v>
                </c:pt>
                <c:pt idx="8">
                  <c:v>3.9406225107753726E-2</c:v>
                </c:pt>
                <c:pt idx="9">
                  <c:v>4.6662961707067949E-2</c:v>
                </c:pt>
                <c:pt idx="10">
                  <c:v>5.4686373566672067E-2</c:v>
                </c:pt>
                <c:pt idx="11">
                  <c:v>6.3518913068867908E-2</c:v>
                </c:pt>
                <c:pt idx="12">
                  <c:v>7.3195687128320641E-2</c:v>
                </c:pt>
                <c:pt idx="13">
                  <c:v>8.3741879557499704E-2</c:v>
                </c:pt>
                <c:pt idx="14">
                  <c:v>9.5170047207175229E-2</c:v>
                </c:pt>
                <c:pt idx="15">
                  <c:v>0.10747744467906915</c:v>
                </c:pt>
                <c:pt idx="16">
                  <c:v>0.12064357642996866</c:v>
                </c:pt>
                <c:pt idx="17">
                  <c:v>0.13462820875257675</c:v>
                </c:pt>
                <c:pt idx="18">
                  <c:v>0.14937008833689461</c:v>
                </c:pt>
                <c:pt idx="19">
                  <c:v>0.16478660020388416</c:v>
                </c:pt>
                <c:pt idx="20">
                  <c:v>0.1807745497456516</c:v>
                </c:pt>
                <c:pt idx="21">
                  <c:v>0.19721217047789516</c:v>
                </c:pt>
                <c:pt idx="22">
                  <c:v>0.21396234690556745</c:v>
                </c:pt>
                <c:pt idx="23">
                  <c:v>0.23087691393922119</c:v>
                </c:pt>
                <c:pt idx="24">
                  <c:v>0.24780176960500364</c:v>
                </c:pt>
                <c:pt idx="25">
                  <c:v>0.26458243748931243</c:v>
                </c:pt>
                <c:pt idx="26">
                  <c:v>0.28106965784155669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'GD12'!$M$7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'GD12'!$N$4:$AN$4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'GD12'!$N$7:$AN$7</c:f>
              <c:numCache>
                <c:formatCode>0.0%</c:formatCode>
                <c:ptCount val="27"/>
                <c:pt idx="0">
                  <c:v>3.0027620639421111E-3</c:v>
                </c:pt>
                <c:pt idx="1">
                  <c:v>5.9062873340707187E-3</c:v>
                </c:pt>
                <c:pt idx="2">
                  <c:v>6.6055987120474755E-3</c:v>
                </c:pt>
                <c:pt idx="3">
                  <c:v>7.3049100900242324E-3</c:v>
                </c:pt>
                <c:pt idx="4">
                  <c:v>9.5802909153697748E-3</c:v>
                </c:pt>
                <c:pt idx="5">
                  <c:v>1.2028989348210489E-2</c:v>
                </c:pt>
                <c:pt idx="6">
                  <c:v>1.46614265550005E-2</c:v>
                </c:pt>
                <c:pt idx="7">
                  <c:v>1.7488179556323421E-2</c:v>
                </c:pt>
                <c:pt idx="8">
                  <c:v>2.0519895221611639E-2</c:v>
                </c:pt>
                <c:pt idx="9">
                  <c:v>2.376718831765828E-2</c:v>
                </c:pt>
                <c:pt idx="10">
                  <c:v>2.7240522695894404E-2</c:v>
                </c:pt>
                <c:pt idx="11">
                  <c:v>3.0950075009690433E-2</c:v>
                </c:pt>
                <c:pt idx="12">
                  <c:v>3.4905580763641572E-2</c:v>
                </c:pt>
                <c:pt idx="13">
                  <c:v>3.9116163021060052E-2</c:v>
                </c:pt>
                <c:pt idx="14">
                  <c:v>4.3590144738464218E-2</c:v>
                </c:pt>
                <c:pt idx="15">
                  <c:v>4.8334846455144242E-2</c:v>
                </c:pt>
                <c:pt idx="16">
                  <c:v>5.3356371931954485E-2</c:v>
                </c:pt>
                <c:pt idx="17">
                  <c:v>5.8659385286032734E-2</c:v>
                </c:pt>
                <c:pt idx="18">
                  <c:v>6.4246884174855287E-2</c:v>
                </c:pt>
                <c:pt idx="19">
                  <c:v>7.0119974598503484E-2</c:v>
                </c:pt>
                <c:pt idx="20">
                  <c:v>7.6277653854727678E-2</c:v>
                </c:pt>
                <c:pt idx="21">
                  <c:v>8.2716609027028265E-2</c:v>
                </c:pt>
                <c:pt idx="22">
                  <c:v>8.9431039032403112E-2</c:v>
                </c:pt>
                <c:pt idx="23">
                  <c:v>9.6412508619585724E-2</c:v>
                </c:pt>
                <c:pt idx="24">
                  <c:v>0.10364984271023767</c:v>
                </c:pt>
                <c:pt idx="25">
                  <c:v>0.11112906904543977</c:v>
                </c:pt>
                <c:pt idx="26">
                  <c:v>0.11883341618892378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'GD12'!$M$8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'GD12'!$N$4:$AN$4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'GD12'!$N$8:$AN$8</c:f>
              <c:numCache>
                <c:formatCode>0.0%</c:formatCode>
                <c:ptCount val="27"/>
                <c:pt idx="0">
                  <c:v>3.0027620639421111E-3</c:v>
                </c:pt>
                <c:pt idx="1">
                  <c:v>5.9062873340707187E-3</c:v>
                </c:pt>
                <c:pt idx="2">
                  <c:v>9.1884264530169325E-3</c:v>
                </c:pt>
                <c:pt idx="3">
                  <c:v>1.3116586285276932E-2</c:v>
                </c:pt>
                <c:pt idx="4">
                  <c:v>2.1507662305234043E-2</c:v>
                </c:pt>
                <c:pt idx="5">
                  <c:v>3.2569116272625528E-2</c:v>
                </c:pt>
                <c:pt idx="6">
                  <c:v>4.6361675684675904E-2</c:v>
                </c:pt>
                <c:pt idx="7">
                  <c:v>6.2935849444144057E-2</c:v>
                </c:pt>
                <c:pt idx="8">
                  <c:v>8.2335006085934678E-2</c:v>
                </c:pt>
                <c:pt idx="9">
                  <c:v>0.10459722438777694</c:v>
                </c:pt>
                <c:pt idx="10">
                  <c:v>0.12975649736320266</c:v>
                </c:pt>
                <c:pt idx="11">
                  <c:v>0.15784356161847871</c:v>
                </c:pt>
                <c:pt idx="12">
                  <c:v>0.18888649399636578</c:v>
                </c:pt>
                <c:pt idx="13">
                  <c:v>0.22291115573560674</c:v>
                </c:pt>
                <c:pt idx="14">
                  <c:v>0.25994153239181916</c:v>
                </c:pt>
                <c:pt idx="15">
                  <c:v>0.3</c:v>
                </c:pt>
                <c:pt idx="16">
                  <c:v>0.33627863500586419</c:v>
                </c:pt>
                <c:pt idx="17">
                  <c:v>0.36877559065038001</c:v>
                </c:pt>
                <c:pt idx="18">
                  <c:v>0.39753056784746077</c:v>
                </c:pt>
                <c:pt idx="19">
                  <c:v>0.42258747364696619</c:v>
                </c:pt>
                <c:pt idx="20">
                  <c:v>0.44399549247294823</c:v>
                </c:pt>
                <c:pt idx="21">
                  <c:v>0.461810641260258</c:v>
                </c:pt>
                <c:pt idx="22">
                  <c:v>0.47609815979440961</c:v>
                </c:pt>
                <c:pt idx="23">
                  <c:v>0.48693648670062234</c:v>
                </c:pt>
                <c:pt idx="24">
                  <c:v>0.49442469863243582</c:v>
                </c:pt>
                <c:pt idx="25">
                  <c:v>0.49869951497157561</c:v>
                </c:pt>
                <c:pt idx="26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27552"/>
        <c:axId val="43541632"/>
      </c:lineChart>
      <c:catAx>
        <c:axId val="4352755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5416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35416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435275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321049554904297"/>
          <c:y val="0.26692770221904077"/>
          <c:w val="0.23678950445095709"/>
          <c:h val="0.412435218324982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8992384920497E-2"/>
          <c:y val="3.546981627296588E-2"/>
          <c:w val="0.65005645594749084"/>
          <c:h val="0.8763316630875686"/>
        </c:manualLayout>
      </c:layout>
      <c:lineChart>
        <c:grouping val="standard"/>
        <c:varyColors val="0"/>
        <c:ser>
          <c:idx val="0"/>
          <c:order val="0"/>
          <c:tx>
            <c:strRef>
              <c:f>'GD13'!$M$5</c:f>
              <c:strCache>
                <c:ptCount val="1"/>
                <c:pt idx="0">
                  <c:v>CNG -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'GD13'!$N$4:$AN$4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'GD13'!$N$5:$AN$5</c:f>
              <c:numCache>
                <c:formatCode>#,##0.00</c:formatCode>
                <c:ptCount val="27"/>
                <c:pt idx="0">
                  <c:v>7.3644511041555352E-2</c:v>
                </c:pt>
                <c:pt idx="1">
                  <c:v>0.14485518117194224</c:v>
                </c:pt>
                <c:pt idx="2">
                  <c:v>0.22535157930074684</c:v>
                </c:pt>
                <c:pt idx="3">
                  <c:v>0.32169201653142143</c:v>
                </c:pt>
                <c:pt idx="4">
                  <c:v>0.52748810607938612</c:v>
                </c:pt>
                <c:pt idx="5">
                  <c:v>0.79877679012775482</c:v>
                </c:pt>
                <c:pt idx="6">
                  <c:v>1.137047446371011</c:v>
                </c:pt>
                <c:pt idx="7">
                  <c:v>1.5435388354460997</c:v>
                </c:pt>
                <c:pt idx="8">
                  <c:v>2.0193145962560157</c:v>
                </c:pt>
                <c:pt idx="9">
                  <c:v>2.5653086332884305</c:v>
                </c:pt>
                <c:pt idx="10">
                  <c:v>3.1823546452537546</c:v>
                </c:pt>
                <c:pt idx="11">
                  <c:v>3.8712064655531693</c:v>
                </c:pt>
                <c:pt idx="12">
                  <c:v>4.6325526953187905</c:v>
                </c:pt>
                <c:pt idx="13">
                  <c:v>5.4670275966871404</c:v>
                </c:pt>
                <c:pt idx="14">
                  <c:v>6.3752194295595723</c:v>
                </c:pt>
                <c:pt idx="15">
                  <c:v>7.3576769793947054</c:v>
                </c:pt>
                <c:pt idx="16">
                  <c:v>8.2474319048164091</c:v>
                </c:pt>
                <c:pt idx="17">
                  <c:v>9.0444389129699587</c:v>
                </c:pt>
                <c:pt idx="18">
                  <c:v>9.749671692189894</c:v>
                </c:pt>
                <c:pt idx="19">
                  <c:v>10.364207088776171</c:v>
                </c:pt>
                <c:pt idx="20">
                  <c:v>10.889251379744092</c:v>
                </c:pt>
                <c:pt idx="21">
                  <c:v>11.32617841346703</c:v>
                </c:pt>
                <c:pt idx="22">
                  <c:v>11.676588234171701</c:v>
                </c:pt>
                <c:pt idx="23">
                  <c:v>11.942404595415022</c:v>
                </c:pt>
                <c:pt idx="24">
                  <c:v>12.126057410573464</c:v>
                </c:pt>
                <c:pt idx="25">
                  <c:v>12.230899803138895</c:v>
                </c:pt>
                <c:pt idx="26">
                  <c:v>12.262794965657847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'GD13'!$M$6</c:f>
              <c:strCache>
                <c:ptCount val="1"/>
                <c:pt idx="0">
                  <c:v>CNG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'GD13'!$N$4:$AN$4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'GD13'!$N$6:$AN$6</c:f>
              <c:numCache>
                <c:formatCode>#,##0.00</c:formatCode>
                <c:ptCount val="27"/>
                <c:pt idx="0">
                  <c:v>7.3644511041555352E-2</c:v>
                </c:pt>
                <c:pt idx="1">
                  <c:v>0.14485518117194224</c:v>
                </c:pt>
                <c:pt idx="2">
                  <c:v>0.17950727283354703</c:v>
                </c:pt>
                <c:pt idx="3">
                  <c:v>0.31618238865240533</c:v>
                </c:pt>
                <c:pt idx="4">
                  <c:v>0.41846832612497398</c:v>
                </c:pt>
                <c:pt idx="5">
                  <c:v>0.53339334592455345</c:v>
                </c:pt>
                <c:pt idx="6">
                  <c:v>0.66219092814552438</c:v>
                </c:pt>
                <c:pt idx="7">
                  <c:v>0.8061244795772422</c:v>
                </c:pt>
                <c:pt idx="8">
                  <c:v>0.96646091773388443</c:v>
                </c:pt>
                <c:pt idx="9">
                  <c:v>1.1444366638082355</c:v>
                </c:pt>
                <c:pt idx="10">
                  <c:v>1.3412155729269413</c:v>
                </c:pt>
                <c:pt idx="11">
                  <c:v>1.5578388148099434</c:v>
                </c:pt>
                <c:pt idx="12">
                  <c:v>1.7951674072500747</c:v>
                </c:pt>
                <c:pt idx="13">
                  <c:v>2.0538189981048665</c:v>
                </c:pt>
                <c:pt idx="14">
                  <c:v>2.3341015515471359</c:v>
                </c:pt>
                <c:pt idx="15">
                  <c:v>2.635947735064518</c:v>
                </c:pt>
                <c:pt idx="16">
                  <c:v>2.9588548833687551</c:v>
                </c:pt>
                <c:pt idx="17">
                  <c:v>3.3018362410532638</c:v>
                </c:pt>
                <c:pt idx="18">
                  <c:v>3.6633895345550789</c:v>
                </c:pt>
                <c:pt idx="19">
                  <c:v>4.0414885827761262</c:v>
                </c:pt>
                <c:pt idx="20">
                  <c:v>4.4336024770800817</c:v>
                </c:pt>
                <c:pt idx="21">
                  <c:v>4.8367448226055796</c:v>
                </c:pt>
                <c:pt idx="22">
                  <c:v>5.2475527809478608</c:v>
                </c:pt>
                <c:pt idx="23">
                  <c:v>5.6623925158810025</c:v>
                </c:pt>
                <c:pt idx="24">
                  <c:v>6.0774845855866886</c:v>
                </c:pt>
                <c:pt idx="25">
                  <c:v>6.4890403648908466</c:v>
                </c:pt>
                <c:pt idx="26">
                  <c:v>6.8933991703572302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'GD13'!$M$7</c:f>
              <c:strCache>
                <c:ptCount val="1"/>
                <c:pt idx="0">
                  <c:v>CNG -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'GD13'!$N$4:$AN$4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'GD13'!$N$7:$AN$7</c:f>
              <c:numCache>
                <c:formatCode>#,##0.00</c:formatCode>
                <c:ptCount val="27"/>
                <c:pt idx="0">
                  <c:v>7.3644511041555352E-2</c:v>
                </c:pt>
                <c:pt idx="1">
                  <c:v>0.14485518117194224</c:v>
                </c:pt>
                <c:pt idx="2">
                  <c:v>0.16200620526250351</c:v>
                </c:pt>
                <c:pt idx="3">
                  <c:v>0.17915722935306477</c:v>
                </c:pt>
                <c:pt idx="4">
                  <c:v>0.23496228641306816</c:v>
                </c:pt>
                <c:pt idx="5">
                  <c:v>0.29501806004237496</c:v>
                </c:pt>
                <c:pt idx="6">
                  <c:v>0.35958013549604489</c:v>
                </c:pt>
                <c:pt idx="7">
                  <c:v>0.42890792044360659</c:v>
                </c:pt>
                <c:pt idx="8">
                  <c:v>0.5032625356388114</c:v>
                </c:pt>
                <c:pt idx="9">
                  <c:v>0.58290431449924396</c:v>
                </c:pt>
                <c:pt idx="10">
                  <c:v>0.66808988915420431</c:v>
                </c:pt>
                <c:pt idx="11">
                  <c:v>0.75906884803112906</c:v>
                </c:pt>
                <c:pt idx="12">
                  <c:v>0.85607996012349452</c:v>
                </c:pt>
                <c:pt idx="13">
                  <c:v>0.95934697394101365</c:v>
                </c:pt>
                <c:pt idx="14">
                  <c:v>1.0690740149022717</c:v>
                </c:pt>
                <c:pt idx="15">
                  <c:v>1.1854406235519759</c:v>
                </c:pt>
                <c:pt idx="16">
                  <c:v>1.308596498225878</c:v>
                </c:pt>
                <c:pt idx="17">
                  <c:v>1.4386560291482922</c:v>
                </c:pt>
                <c:pt idx="18">
                  <c:v>1.5756927356372363</c:v>
                </c:pt>
                <c:pt idx="19">
                  <c:v>1.7197337429971695</c:v>
                </c:pt>
                <c:pt idx="20">
                  <c:v>1.8707544593638927</c:v>
                </c:pt>
                <c:pt idx="21">
                  <c:v>2.0286736335058611</c:v>
                </c:pt>
                <c:pt idx="22">
                  <c:v>2.1933489904402066</c:v>
                </c:pt>
                <c:pt idx="23">
                  <c:v>2.3645736506533992</c:v>
                </c:pt>
                <c:pt idx="24">
                  <c:v>2.54207353875666</c:v>
                </c:pt>
                <c:pt idx="25">
                  <c:v>2.7255059768573244</c:v>
                </c:pt>
                <c:pt idx="26">
                  <c:v>2.9144596355869159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'GD13'!$M$8</c:f>
              <c:strCache>
                <c:ptCount val="1"/>
                <c:pt idx="0">
                  <c:v>CNG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'GD13'!$N$4:$AN$4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'GD13'!$N$8:$AN$8</c:f>
              <c:numCache>
                <c:formatCode>#,##0.00</c:formatCode>
                <c:ptCount val="27"/>
                <c:pt idx="0">
                  <c:v>7.3644511041555352E-2</c:v>
                </c:pt>
                <c:pt idx="1">
                  <c:v>0.14485518117194224</c:v>
                </c:pt>
                <c:pt idx="2">
                  <c:v>0.22535157930074684</c:v>
                </c:pt>
                <c:pt idx="3">
                  <c:v>0.32169201653142143</c:v>
                </c:pt>
                <c:pt idx="4">
                  <c:v>0.52748810607938612</c:v>
                </c:pt>
                <c:pt idx="5">
                  <c:v>0.79877679012775482</c:v>
                </c:pt>
                <c:pt idx="6">
                  <c:v>1.137047446371011</c:v>
                </c:pt>
                <c:pt idx="7">
                  <c:v>1.5435388354460997</c:v>
                </c:pt>
                <c:pt idx="8">
                  <c:v>2.0193145962560157</c:v>
                </c:pt>
                <c:pt idx="9">
                  <c:v>2.5653086332884305</c:v>
                </c:pt>
                <c:pt idx="10">
                  <c:v>3.1823546452537546</c:v>
                </c:pt>
                <c:pt idx="11">
                  <c:v>3.8712064655531693</c:v>
                </c:pt>
                <c:pt idx="12">
                  <c:v>4.6325526953187905</c:v>
                </c:pt>
                <c:pt idx="13">
                  <c:v>5.4670275966871404</c:v>
                </c:pt>
                <c:pt idx="14">
                  <c:v>6.3752194295595723</c:v>
                </c:pt>
                <c:pt idx="15">
                  <c:v>7.3576769793947054</c:v>
                </c:pt>
                <c:pt idx="16">
                  <c:v>8.2474319048164091</c:v>
                </c:pt>
                <c:pt idx="17">
                  <c:v>9.0444389129699587</c:v>
                </c:pt>
                <c:pt idx="18">
                  <c:v>9.749671692189894</c:v>
                </c:pt>
                <c:pt idx="19">
                  <c:v>10.364207088776171</c:v>
                </c:pt>
                <c:pt idx="20">
                  <c:v>10.889251379744092</c:v>
                </c:pt>
                <c:pt idx="21">
                  <c:v>11.32617841346703</c:v>
                </c:pt>
                <c:pt idx="22">
                  <c:v>11.676588234171701</c:v>
                </c:pt>
                <c:pt idx="23">
                  <c:v>11.942404595415022</c:v>
                </c:pt>
                <c:pt idx="24">
                  <c:v>12.126057410573464</c:v>
                </c:pt>
                <c:pt idx="25">
                  <c:v>12.230899803138895</c:v>
                </c:pt>
                <c:pt idx="26">
                  <c:v>12.262794965657847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'GD13'!$M$9</c:f>
              <c:strCache>
                <c:ptCount val="1"/>
                <c:pt idx="0">
                  <c:v>LNG -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'GD13'!$N$4:$AN$4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'GD13'!$N$9:$AN$9</c:f>
              <c:numCache>
                <c:formatCode>#,##0.00</c:formatCode>
                <c:ptCount val="27"/>
                <c:pt idx="0">
                  <c:v>0.14532224959430456</c:v>
                </c:pt>
                <c:pt idx="1">
                  <c:v>0.28584181625456007</c:v>
                </c:pt>
                <c:pt idx="2">
                  <c:v>0.44468485146346898</c:v>
                </c:pt>
                <c:pt idx="3">
                  <c:v>0.63479282919667046</c:v>
                </c:pt>
                <c:pt idx="4">
                  <c:v>1.040888955952753</c:v>
                </c:pt>
                <c:pt idx="5">
                  <c:v>1.5762212067588113</c:v>
                </c:pt>
                <c:pt idx="6">
                  <c:v>2.2437285612346005</c:v>
                </c:pt>
                <c:pt idx="7">
                  <c:v>3.0458554579394064</c:v>
                </c:pt>
                <c:pt idx="8">
                  <c:v>3.9847007688183766</c:v>
                </c:pt>
                <c:pt idx="9">
                  <c:v>5.0621073617123731</c:v>
                </c:pt>
                <c:pt idx="10">
                  <c:v>6.279720369033404</c:v>
                </c:pt>
                <c:pt idx="11">
                  <c:v>7.6390273254820125</c:v>
                </c:pt>
                <c:pt idx="12">
                  <c:v>9.1413870433332356</c:v>
                </c:pt>
                <c:pt idx="13">
                  <c:v>10.788051108064499</c:v>
                </c:pt>
                <c:pt idx="14">
                  <c:v>12.580180329232437</c:v>
                </c:pt>
                <c:pt idx="15">
                  <c:v>14.518857621724585</c:v>
                </c:pt>
                <c:pt idx="16">
                  <c:v>16.274605409593438</c:v>
                </c:pt>
                <c:pt idx="17">
                  <c:v>17.847334316734184</c:v>
                </c:pt>
                <c:pt idx="18">
                  <c:v>19.238965716202028</c:v>
                </c:pt>
                <c:pt idx="19">
                  <c:v>20.45162454201531</c:v>
                </c:pt>
                <c:pt idx="20">
                  <c:v>21.487691133007417</c:v>
                </c:pt>
                <c:pt idx="21">
                  <c:v>22.349876495516718</c:v>
                </c:pt>
                <c:pt idx="22">
                  <c:v>23.041337986733708</c:v>
                </c:pt>
                <c:pt idx="23">
                  <c:v>23.565871737430413</c:v>
                </c:pt>
                <c:pt idx="24">
                  <c:v>23.928272680361406</c:v>
                </c:pt>
                <c:pt idx="25">
                  <c:v>24.135157512984712</c:v>
                </c:pt>
                <c:pt idx="26">
                  <c:v>24.198096036207641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'GD13'!$M$10</c:f>
              <c:strCache>
                <c:ptCount val="1"/>
                <c:pt idx="0">
                  <c:v>LNG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'GD13'!$N$4:$AN$4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'GD13'!$N$10:$AN$10</c:f>
              <c:numCache>
                <c:formatCode>#,##0.00</c:formatCode>
                <c:ptCount val="27"/>
                <c:pt idx="0">
                  <c:v>0.14532224959430456</c:v>
                </c:pt>
                <c:pt idx="1">
                  <c:v>0.28584181625456007</c:v>
                </c:pt>
                <c:pt idx="2">
                  <c:v>0.35422057038290167</c:v>
                </c:pt>
                <c:pt idx="3">
                  <c:v>0.62392071521991643</c:v>
                </c:pt>
                <c:pt idx="4">
                  <c:v>0.82576091111704875</c:v>
                </c:pt>
                <c:pt idx="5">
                  <c:v>1.0525417285295087</c:v>
                </c:pt>
                <c:pt idx="6">
                  <c:v>1.3066971859552137</c:v>
                </c:pt>
                <c:pt idx="7">
                  <c:v>1.5907203560507024</c:v>
                </c:pt>
                <c:pt idx="8">
                  <c:v>1.9071112391636831</c:v>
                </c:pt>
                <c:pt idx="9">
                  <c:v>2.2583096574430197</c:v>
                </c:pt>
                <c:pt idx="10">
                  <c:v>2.6466122388765156</c:v>
                </c:pt>
                <c:pt idx="11">
                  <c:v>3.0740735171119806</c:v>
                </c:pt>
                <c:pt idx="12">
                  <c:v>3.5423925331346213</c:v>
                </c:pt>
                <c:pt idx="13">
                  <c:v>4.052788087569823</c:v>
                </c:pt>
                <c:pt idx="14">
                  <c:v>4.6058678841792826</c:v>
                </c:pt>
                <c:pt idx="15">
                  <c:v>5.2014990561406194</c:v>
                </c:pt>
                <c:pt idx="16">
                  <c:v>5.8386896972078768</c:v>
                </c:pt>
                <c:pt idx="17">
                  <c:v>6.5154926491549245</c:v>
                </c:pt>
                <c:pt idx="18">
                  <c:v>7.2289434850259902</c:v>
                </c:pt>
                <c:pt idx="19">
                  <c:v>7.9750439544274867</c:v>
                </c:pt>
                <c:pt idx="20">
                  <c:v>8.7487998312949458</c:v>
                </c:pt>
                <c:pt idx="21">
                  <c:v>9.5443180814661215</c:v>
                </c:pt>
                <c:pt idx="22">
                  <c:v>10.354962837106594</c:v>
                </c:pt>
                <c:pt idx="23">
                  <c:v>11.173563472089041</c:v>
                </c:pt>
                <c:pt idx="24">
                  <c:v>11.992662037688156</c:v>
                </c:pt>
                <c:pt idx="25">
                  <c:v>12.804782463720574</c:v>
                </c:pt>
                <c:pt idx="26">
                  <c:v>13.602701146628021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'GD13'!$M$11</c:f>
              <c:strCache>
                <c:ptCount val="1"/>
                <c:pt idx="0">
                  <c:v>LNG -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'GD13'!$N$4:$AN$4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'GD13'!$N$11:$AN$11</c:f>
              <c:numCache>
                <c:formatCode>#,##0.00</c:formatCode>
                <c:ptCount val="27"/>
                <c:pt idx="0">
                  <c:v>0.14532224959430456</c:v>
                </c:pt>
                <c:pt idx="1">
                  <c:v>0.28584181625456007</c:v>
                </c:pt>
                <c:pt idx="2">
                  <c:v>0.31968582402154866</c:v>
                </c:pt>
                <c:pt idx="3">
                  <c:v>0.35352983178853725</c:v>
                </c:pt>
                <c:pt idx="4">
                  <c:v>0.46364959924985089</c:v>
                </c:pt>
                <c:pt idx="5">
                  <c:v>0.58215727893303237</c:v>
                </c:pt>
                <c:pt idx="6">
                  <c:v>0.70955721561141416</c:v>
                </c:pt>
                <c:pt idx="7">
                  <c:v>0.8463612968047145</c:v>
                </c:pt>
                <c:pt idx="8">
                  <c:v>0.99308479045095366</c:v>
                </c:pt>
                <c:pt idx="9">
                  <c:v>1.1502414108426549</c:v>
                </c:pt>
                <c:pt idx="10">
                  <c:v>1.3183375685434935</c:v>
                </c:pt>
                <c:pt idx="11">
                  <c:v>1.4978657748246387</c:v>
                </c:pt>
                <c:pt idx="12">
                  <c:v>1.6892971910364016</c:v>
                </c:pt>
                <c:pt idx="13">
                  <c:v>1.8930733387031304</c:v>
                </c:pt>
                <c:pt idx="14">
                  <c:v>2.109597017227097</c:v>
                </c:pt>
                <c:pt idx="15">
                  <c:v>2.339222512833862</c:v>
                </c:pt>
                <c:pt idx="16">
                  <c:v>2.5822452243060972</c:v>
                </c:pt>
                <c:pt idx="17">
                  <c:v>2.838890877152652</c:v>
                </c:pt>
                <c:pt idx="18">
                  <c:v>3.1093045465805149</c:v>
                </c:pt>
                <c:pt idx="19">
                  <c:v>3.3935397587820555</c:v>
                </c:pt>
                <c:pt idx="20">
                  <c:v>3.6915479867866088</c:v>
                </c:pt>
                <c:pt idx="21">
                  <c:v>4.0031688980509399</c:v>
                </c:pt>
                <c:pt idx="22">
                  <c:v>4.3281217422478493</c:v>
                </c:pt>
                <c:pt idx="23">
                  <c:v>4.6659982853368653</c:v>
                </c:pt>
                <c:pt idx="24">
                  <c:v>5.016257696080296</c:v>
                </c:pt>
                <c:pt idx="25">
                  <c:v>5.378223770351803</c:v>
                </c:pt>
                <c:pt idx="26">
                  <c:v>5.7510848345004186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'GD13'!$M$12</c:f>
              <c:strCache>
                <c:ptCount val="1"/>
                <c:pt idx="0">
                  <c:v>LNG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'GD13'!$N$4:$AN$4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'GD13'!$N$12:$AN$12</c:f>
              <c:numCache>
                <c:formatCode>#,##0.00</c:formatCode>
                <c:ptCount val="27"/>
                <c:pt idx="0">
                  <c:v>0.14532224959430456</c:v>
                </c:pt>
                <c:pt idx="1">
                  <c:v>0.28584181625456007</c:v>
                </c:pt>
                <c:pt idx="2">
                  <c:v>0.44468485146346898</c:v>
                </c:pt>
                <c:pt idx="3">
                  <c:v>0.63479282919667046</c:v>
                </c:pt>
                <c:pt idx="4">
                  <c:v>1.040888955952753</c:v>
                </c:pt>
                <c:pt idx="5">
                  <c:v>1.5762212067588113</c:v>
                </c:pt>
                <c:pt idx="6">
                  <c:v>2.2437285612346005</c:v>
                </c:pt>
                <c:pt idx="7">
                  <c:v>3.0458554579394064</c:v>
                </c:pt>
                <c:pt idx="8">
                  <c:v>3.9847007688183766</c:v>
                </c:pt>
                <c:pt idx="9">
                  <c:v>5.0621073617123731</c:v>
                </c:pt>
                <c:pt idx="10">
                  <c:v>6.279720369033404</c:v>
                </c:pt>
                <c:pt idx="11">
                  <c:v>7.6390273254820125</c:v>
                </c:pt>
                <c:pt idx="12">
                  <c:v>9.1413870433332356</c:v>
                </c:pt>
                <c:pt idx="13">
                  <c:v>10.788051108064499</c:v>
                </c:pt>
                <c:pt idx="14">
                  <c:v>12.580180329232437</c:v>
                </c:pt>
                <c:pt idx="15">
                  <c:v>14.518857621724585</c:v>
                </c:pt>
                <c:pt idx="16">
                  <c:v>16.274605409593438</c:v>
                </c:pt>
                <c:pt idx="17">
                  <c:v>17.847334316734184</c:v>
                </c:pt>
                <c:pt idx="18">
                  <c:v>19.238965716202028</c:v>
                </c:pt>
                <c:pt idx="19">
                  <c:v>20.45162454201531</c:v>
                </c:pt>
                <c:pt idx="20">
                  <c:v>21.487691133007417</c:v>
                </c:pt>
                <c:pt idx="21">
                  <c:v>22.349876495516718</c:v>
                </c:pt>
                <c:pt idx="22">
                  <c:v>23.041337986733708</c:v>
                </c:pt>
                <c:pt idx="23">
                  <c:v>23.565871737430413</c:v>
                </c:pt>
                <c:pt idx="24">
                  <c:v>23.928272680361406</c:v>
                </c:pt>
                <c:pt idx="25">
                  <c:v>24.135157512984712</c:v>
                </c:pt>
                <c:pt idx="26">
                  <c:v>24.198096036207641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79040"/>
        <c:axId val="43897216"/>
      </c:lineChart>
      <c:catAx>
        <c:axId val="4387904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8972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389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38790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321049554904297"/>
          <c:y val="6.6927702219040805E-2"/>
          <c:w val="0.23678950445095709"/>
          <c:h val="0.894253400143164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8992384920497E-2"/>
          <c:y val="3.546981627296588E-2"/>
          <c:w val="0.65005645594749084"/>
          <c:h val="0.8763316630875686"/>
        </c:manualLayout>
      </c:layout>
      <c:lineChart>
        <c:grouping val="standard"/>
        <c:varyColors val="0"/>
        <c:ser>
          <c:idx val="0"/>
          <c:order val="0"/>
          <c:tx>
            <c:strRef>
              <c:f>'GD14'!$M$5</c:f>
              <c:strCache>
                <c:ptCount val="1"/>
                <c:pt idx="0">
                  <c:v>Electricity -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'GD14'!$N$4:$AN$4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'GD14'!$N$5:$AN$5</c:f>
              <c:numCache>
                <c:formatCode>#,##0.00</c:formatCode>
                <c:ptCount val="27"/>
                <c:pt idx="0">
                  <c:v>15.426649356416466</c:v>
                </c:pt>
                <c:pt idx="1">
                  <c:v>12.55130595315072</c:v>
                </c:pt>
                <c:pt idx="2">
                  <c:v>13.688991541355112</c:v>
                </c:pt>
                <c:pt idx="3">
                  <c:v>14.41801852131033</c:v>
                </c:pt>
                <c:pt idx="4">
                  <c:v>15.641134232587575</c:v>
                </c:pt>
                <c:pt idx="5">
                  <c:v>16.322644347724864</c:v>
                </c:pt>
                <c:pt idx="6">
                  <c:v>16.593051139345619</c:v>
                </c:pt>
                <c:pt idx="7">
                  <c:v>16.111559352472025</c:v>
                </c:pt>
                <c:pt idx="8">
                  <c:v>16.498272489127217</c:v>
                </c:pt>
                <c:pt idx="9">
                  <c:v>16.141990659806797</c:v>
                </c:pt>
                <c:pt idx="10">
                  <c:v>16.168450576378476</c:v>
                </c:pt>
                <c:pt idx="11">
                  <c:v>17.018044431254602</c:v>
                </c:pt>
                <c:pt idx="12">
                  <c:v>16.850414833373875</c:v>
                </c:pt>
                <c:pt idx="13">
                  <c:v>17.394548330610817</c:v>
                </c:pt>
                <c:pt idx="14">
                  <c:v>17.492963701679514</c:v>
                </c:pt>
                <c:pt idx="15">
                  <c:v>17.273728529455859</c:v>
                </c:pt>
                <c:pt idx="16">
                  <c:v>17.319198157265863</c:v>
                </c:pt>
                <c:pt idx="17">
                  <c:v>17.267006804935306</c:v>
                </c:pt>
                <c:pt idx="18">
                  <c:v>17.191066463685019</c:v>
                </c:pt>
                <c:pt idx="19">
                  <c:v>17.678507090441524</c:v>
                </c:pt>
                <c:pt idx="20">
                  <c:v>17.436260806792905</c:v>
                </c:pt>
                <c:pt idx="21">
                  <c:v>18.072278218233095</c:v>
                </c:pt>
                <c:pt idx="22">
                  <c:v>18.096389406588514</c:v>
                </c:pt>
                <c:pt idx="23">
                  <c:v>18.102015350538114</c:v>
                </c:pt>
                <c:pt idx="24">
                  <c:v>18.117687622969136</c:v>
                </c:pt>
                <c:pt idx="25">
                  <c:v>18.131350629703874</c:v>
                </c:pt>
                <c:pt idx="26">
                  <c:v>18.138182133071243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'GD14'!$M$6</c:f>
              <c:strCache>
                <c:ptCount val="1"/>
                <c:pt idx="0">
                  <c:v>Electricity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'GD14'!$N$4:$AN$4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'GD14'!$N$6:$AN$6</c:f>
              <c:numCache>
                <c:formatCode>#,##0.00</c:formatCode>
                <c:ptCount val="27"/>
                <c:pt idx="0">
                  <c:v>15.426649356416466</c:v>
                </c:pt>
                <c:pt idx="1">
                  <c:v>12.55130595315072</c:v>
                </c:pt>
                <c:pt idx="2">
                  <c:v>11.980148264514312</c:v>
                </c:pt>
                <c:pt idx="3">
                  <c:v>12.141728519662852</c:v>
                </c:pt>
                <c:pt idx="4">
                  <c:v>13.096355344677153</c:v>
                </c:pt>
                <c:pt idx="5">
                  <c:v>12.845510030850638</c:v>
                </c:pt>
                <c:pt idx="6">
                  <c:v>14.104001959785791</c:v>
                </c:pt>
                <c:pt idx="7">
                  <c:v>13.952334629843438</c:v>
                </c:pt>
                <c:pt idx="8">
                  <c:v>14.021992010086015</c:v>
                </c:pt>
                <c:pt idx="9">
                  <c:v>14.069915831778806</c:v>
                </c:pt>
                <c:pt idx="10">
                  <c:v>13.922347570538047</c:v>
                </c:pt>
                <c:pt idx="11">
                  <c:v>14.22383777756283</c:v>
                </c:pt>
                <c:pt idx="12">
                  <c:v>14.737477153916764</c:v>
                </c:pt>
                <c:pt idx="13">
                  <c:v>15.261849732563739</c:v>
                </c:pt>
                <c:pt idx="14">
                  <c:v>15.251459678271665</c:v>
                </c:pt>
                <c:pt idx="15">
                  <c:v>15.224103160161615</c:v>
                </c:pt>
                <c:pt idx="16">
                  <c:v>15.578624997885999</c:v>
                </c:pt>
                <c:pt idx="17">
                  <c:v>15.636364543044248</c:v>
                </c:pt>
                <c:pt idx="18">
                  <c:v>15.681889636975139</c:v>
                </c:pt>
                <c:pt idx="19">
                  <c:v>15.778352961898356</c:v>
                </c:pt>
                <c:pt idx="20">
                  <c:v>15.856579730405262</c:v>
                </c:pt>
                <c:pt idx="21">
                  <c:v>15.851554025672336</c:v>
                </c:pt>
                <c:pt idx="22">
                  <c:v>15.897554025672335</c:v>
                </c:pt>
                <c:pt idx="23">
                  <c:v>15.934554025672336</c:v>
                </c:pt>
                <c:pt idx="24">
                  <c:v>16.009554025672337</c:v>
                </c:pt>
                <c:pt idx="25">
                  <c:v>16.036554025672338</c:v>
                </c:pt>
                <c:pt idx="26">
                  <c:v>16.060554025672335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'GD14'!$M$7</c:f>
              <c:strCache>
                <c:ptCount val="1"/>
                <c:pt idx="0">
                  <c:v>Electricity -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'GD14'!$N$4:$AN$4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'GD14'!$N$7:$AN$7</c:f>
              <c:numCache>
                <c:formatCode>#,##0.00</c:formatCode>
                <c:ptCount val="27"/>
                <c:pt idx="0">
                  <c:v>15.426649356416466</c:v>
                </c:pt>
                <c:pt idx="1">
                  <c:v>12.55130595315072</c:v>
                </c:pt>
                <c:pt idx="2">
                  <c:v>11.075614041810459</c:v>
                </c:pt>
                <c:pt idx="3">
                  <c:v>10.85407507938077</c:v>
                </c:pt>
                <c:pt idx="4">
                  <c:v>11.602697891806201</c:v>
                </c:pt>
                <c:pt idx="5">
                  <c:v>11.593875938978623</c:v>
                </c:pt>
                <c:pt idx="6">
                  <c:v>11.530195769528063</c:v>
                </c:pt>
                <c:pt idx="7">
                  <c:v>11.605532175734002</c:v>
                </c:pt>
                <c:pt idx="8">
                  <c:v>11.831904917081783</c:v>
                </c:pt>
                <c:pt idx="9">
                  <c:v>12.033568021849826</c:v>
                </c:pt>
                <c:pt idx="10">
                  <c:v>12.061280334723342</c:v>
                </c:pt>
                <c:pt idx="11">
                  <c:v>12.419254908889684</c:v>
                </c:pt>
                <c:pt idx="12">
                  <c:v>12.784173521946771</c:v>
                </c:pt>
                <c:pt idx="13">
                  <c:v>13.170743298761993</c:v>
                </c:pt>
                <c:pt idx="14">
                  <c:v>13.053718788721817</c:v>
                </c:pt>
                <c:pt idx="15">
                  <c:v>13.096453206875537</c:v>
                </c:pt>
                <c:pt idx="16">
                  <c:v>13.411765640881242</c:v>
                </c:pt>
                <c:pt idx="17">
                  <c:v>13.418347978626915</c:v>
                </c:pt>
                <c:pt idx="18">
                  <c:v>13.228330290629085</c:v>
                </c:pt>
                <c:pt idx="19">
                  <c:v>13.499762033530672</c:v>
                </c:pt>
                <c:pt idx="20">
                  <c:v>13.51834956846735</c:v>
                </c:pt>
                <c:pt idx="21">
                  <c:v>13.972088411914347</c:v>
                </c:pt>
                <c:pt idx="22">
                  <c:v>13.996199600269769</c:v>
                </c:pt>
                <c:pt idx="23">
                  <c:v>14.001825544219365</c:v>
                </c:pt>
                <c:pt idx="24">
                  <c:v>14.017497816650391</c:v>
                </c:pt>
                <c:pt idx="25">
                  <c:v>14.031160823385127</c:v>
                </c:pt>
                <c:pt idx="26">
                  <c:v>14.037992326752496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'GD14'!$M$8</c:f>
              <c:strCache>
                <c:ptCount val="1"/>
                <c:pt idx="0">
                  <c:v>Electricity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'GD14'!$N$4:$AN$4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'GD14'!$N$8:$AN$8</c:f>
              <c:numCache>
                <c:formatCode>#,##0.00</c:formatCode>
                <c:ptCount val="27"/>
                <c:pt idx="0">
                  <c:v>15.426649356416466</c:v>
                </c:pt>
                <c:pt idx="1">
                  <c:v>12.55130595315072</c:v>
                </c:pt>
                <c:pt idx="2">
                  <c:v>11.980148264514312</c:v>
                </c:pt>
                <c:pt idx="3">
                  <c:v>12.141728519662852</c:v>
                </c:pt>
                <c:pt idx="4">
                  <c:v>13.096355344677153</c:v>
                </c:pt>
                <c:pt idx="5">
                  <c:v>12.845510030850638</c:v>
                </c:pt>
                <c:pt idx="6">
                  <c:v>14.104001959785791</c:v>
                </c:pt>
                <c:pt idx="7">
                  <c:v>13.952334629843438</c:v>
                </c:pt>
                <c:pt idx="8">
                  <c:v>14.021992010086015</c:v>
                </c:pt>
                <c:pt idx="9">
                  <c:v>14.069915831778806</c:v>
                </c:pt>
                <c:pt idx="10">
                  <c:v>13.922347570538047</c:v>
                </c:pt>
                <c:pt idx="11">
                  <c:v>14.22383777756283</c:v>
                </c:pt>
                <c:pt idx="12">
                  <c:v>14.737477153916764</c:v>
                </c:pt>
                <c:pt idx="13">
                  <c:v>15.261849732563739</c:v>
                </c:pt>
                <c:pt idx="14">
                  <c:v>15.251459678271665</c:v>
                </c:pt>
                <c:pt idx="15">
                  <c:v>15.224103160161615</c:v>
                </c:pt>
                <c:pt idx="16">
                  <c:v>15.578624997885999</c:v>
                </c:pt>
                <c:pt idx="17">
                  <c:v>15.636364543044248</c:v>
                </c:pt>
                <c:pt idx="18">
                  <c:v>15.681889636975139</c:v>
                </c:pt>
                <c:pt idx="19">
                  <c:v>15.778352961898356</c:v>
                </c:pt>
                <c:pt idx="20">
                  <c:v>15.856579730405262</c:v>
                </c:pt>
                <c:pt idx="21">
                  <c:v>15.851554025672336</c:v>
                </c:pt>
                <c:pt idx="22">
                  <c:v>15.897554025672335</c:v>
                </c:pt>
                <c:pt idx="23">
                  <c:v>15.934554025672336</c:v>
                </c:pt>
                <c:pt idx="24">
                  <c:v>16.009554025672337</c:v>
                </c:pt>
                <c:pt idx="25">
                  <c:v>16.036554025672338</c:v>
                </c:pt>
                <c:pt idx="26">
                  <c:v>16.060554025672335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'GD14'!$M$9</c:f>
              <c:strCache>
                <c:ptCount val="1"/>
                <c:pt idx="0">
                  <c:v>Gas -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'GD14'!$N$4:$AN$4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'GD14'!$N$9:$AN$9</c:f>
              <c:numCache>
                <c:formatCode>#,##0.00</c:formatCode>
                <c:ptCount val="27"/>
                <c:pt idx="0">
                  <c:v>5.0608083283352752</c:v>
                </c:pt>
                <c:pt idx="1">
                  <c:v>4.016012296797796</c:v>
                </c:pt>
                <c:pt idx="2">
                  <c:v>4.2409799616296411</c:v>
                </c:pt>
                <c:pt idx="3">
                  <c:v>4.4246790226600847</c:v>
                </c:pt>
                <c:pt idx="4">
                  <c:v>4.4714198110797678</c:v>
                </c:pt>
                <c:pt idx="5">
                  <c:v>4.5822346737589399</c:v>
                </c:pt>
                <c:pt idx="6">
                  <c:v>4.6419320971028046</c:v>
                </c:pt>
                <c:pt idx="7">
                  <c:v>4.7396610493010813</c:v>
                </c:pt>
                <c:pt idx="8">
                  <c:v>4.8467497502643049</c:v>
                </c:pt>
                <c:pt idx="9">
                  <c:v>4.7143519615957583</c:v>
                </c:pt>
                <c:pt idx="10">
                  <c:v>4.8186119124064106</c:v>
                </c:pt>
                <c:pt idx="11">
                  <c:v>4.9224443657157977</c:v>
                </c:pt>
                <c:pt idx="12">
                  <c:v>5.1428833292679341</c:v>
                </c:pt>
                <c:pt idx="13">
                  <c:v>5.1894924492695402</c:v>
                </c:pt>
                <c:pt idx="14">
                  <c:v>5.2050596246123426</c:v>
                </c:pt>
                <c:pt idx="15">
                  <c:v>5.2494438712465019</c:v>
                </c:pt>
                <c:pt idx="16">
                  <c:v>5.2939452197836978</c:v>
                </c:pt>
                <c:pt idx="17">
                  <c:v>5.2939452197836978</c:v>
                </c:pt>
                <c:pt idx="18">
                  <c:v>5.2939452197836978</c:v>
                </c:pt>
                <c:pt idx="19">
                  <c:v>5.2939452197836978</c:v>
                </c:pt>
                <c:pt idx="20">
                  <c:v>5.2939452197836978</c:v>
                </c:pt>
                <c:pt idx="21">
                  <c:v>5.2939452197836978</c:v>
                </c:pt>
                <c:pt idx="22">
                  <c:v>5.2939452197836978</c:v>
                </c:pt>
                <c:pt idx="23">
                  <c:v>5.2939452197836978</c:v>
                </c:pt>
                <c:pt idx="24">
                  <c:v>5.2939452197836978</c:v>
                </c:pt>
                <c:pt idx="25">
                  <c:v>5.2939452197836978</c:v>
                </c:pt>
                <c:pt idx="26">
                  <c:v>5.2939452197836978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'GD14'!$M$10</c:f>
              <c:strCache>
                <c:ptCount val="1"/>
                <c:pt idx="0">
                  <c:v>Gas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'GD14'!$N$4:$AN$4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'GD14'!$N$10:$AN$10</c:f>
              <c:numCache>
                <c:formatCode>#,##0.00</c:formatCode>
                <c:ptCount val="27"/>
                <c:pt idx="0">
                  <c:v>5.0608083283352752</c:v>
                </c:pt>
                <c:pt idx="1">
                  <c:v>4.016012296797796</c:v>
                </c:pt>
                <c:pt idx="2">
                  <c:v>4.2409799616296411</c:v>
                </c:pt>
                <c:pt idx="3">
                  <c:v>4.4246790226600847</c:v>
                </c:pt>
                <c:pt idx="4">
                  <c:v>4.4714198110797678</c:v>
                </c:pt>
                <c:pt idx="5">
                  <c:v>4.5822346737589399</c:v>
                </c:pt>
                <c:pt idx="6">
                  <c:v>4.6419320971028046</c:v>
                </c:pt>
                <c:pt idx="7">
                  <c:v>4.7396610493010813</c:v>
                </c:pt>
                <c:pt idx="8">
                  <c:v>4.8467497502643049</c:v>
                </c:pt>
                <c:pt idx="9">
                  <c:v>4.7143519615957583</c:v>
                </c:pt>
                <c:pt idx="10">
                  <c:v>4.8186119124064106</c:v>
                </c:pt>
                <c:pt idx="11">
                  <c:v>4.9224443657157977</c:v>
                </c:pt>
                <c:pt idx="12">
                  <c:v>5.1428833292679341</c:v>
                </c:pt>
                <c:pt idx="13">
                  <c:v>5.1894924492695402</c:v>
                </c:pt>
                <c:pt idx="14">
                  <c:v>5.2050596246123426</c:v>
                </c:pt>
                <c:pt idx="15">
                  <c:v>5.2494438712465019</c:v>
                </c:pt>
                <c:pt idx="16">
                  <c:v>5.2939452197836978</c:v>
                </c:pt>
                <c:pt idx="17">
                  <c:v>5.2939452197836978</c:v>
                </c:pt>
                <c:pt idx="18">
                  <c:v>5.2939452197836978</c:v>
                </c:pt>
                <c:pt idx="19">
                  <c:v>5.2939452197836978</c:v>
                </c:pt>
                <c:pt idx="20">
                  <c:v>5.2939452197836978</c:v>
                </c:pt>
                <c:pt idx="21">
                  <c:v>5.2939452197836978</c:v>
                </c:pt>
                <c:pt idx="22">
                  <c:v>5.2939452197836978</c:v>
                </c:pt>
                <c:pt idx="23">
                  <c:v>5.2939452197836978</c:v>
                </c:pt>
                <c:pt idx="24">
                  <c:v>5.2939452197836978</c:v>
                </c:pt>
                <c:pt idx="25">
                  <c:v>5.2939452197836978</c:v>
                </c:pt>
                <c:pt idx="26">
                  <c:v>5.2939452197836978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'GD14'!$M$11</c:f>
              <c:strCache>
                <c:ptCount val="1"/>
                <c:pt idx="0">
                  <c:v>Gas -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'GD14'!$N$4:$AN$4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'GD14'!$N$11:$AN$11</c:f>
              <c:numCache>
                <c:formatCode>#,##0.00</c:formatCode>
                <c:ptCount val="27"/>
                <c:pt idx="0">
                  <c:v>5.0608083283352752</c:v>
                </c:pt>
                <c:pt idx="1">
                  <c:v>4.016012296797796</c:v>
                </c:pt>
                <c:pt idx="2">
                  <c:v>3.9000472892041396</c:v>
                </c:pt>
                <c:pt idx="3">
                  <c:v>4.0205834595201528</c:v>
                </c:pt>
                <c:pt idx="4">
                  <c:v>4.0512832923084368</c:v>
                </c:pt>
                <c:pt idx="5">
                  <c:v>4.1146578819500661</c:v>
                </c:pt>
                <c:pt idx="6">
                  <c:v>4.1266875914632077</c:v>
                </c:pt>
                <c:pt idx="7">
                  <c:v>4.1855354775878686</c:v>
                </c:pt>
                <c:pt idx="8">
                  <c:v>4.2709818321755675</c:v>
                </c:pt>
                <c:pt idx="9">
                  <c:v>4.1007000844626527</c:v>
                </c:pt>
                <c:pt idx="10">
                  <c:v>4.1653695915872984</c:v>
                </c:pt>
                <c:pt idx="11">
                  <c:v>4.2391075891559433</c:v>
                </c:pt>
                <c:pt idx="12">
                  <c:v>4.4727992532357632</c:v>
                </c:pt>
                <c:pt idx="13">
                  <c:v>4.5007552479043529</c:v>
                </c:pt>
                <c:pt idx="14">
                  <c:v>4.481851433486062</c:v>
                </c:pt>
                <c:pt idx="15">
                  <c:v>4.499614519710665</c:v>
                </c:pt>
                <c:pt idx="16">
                  <c:v>4.4997874807324161</c:v>
                </c:pt>
                <c:pt idx="17">
                  <c:v>4.5046763234197362</c:v>
                </c:pt>
                <c:pt idx="18">
                  <c:v>4.5086209877017858</c:v>
                </c:pt>
                <c:pt idx="19">
                  <c:v>4.5140817385550278</c:v>
                </c:pt>
                <c:pt idx="20">
                  <c:v>4.5224570077467838</c:v>
                </c:pt>
                <c:pt idx="21">
                  <c:v>4.5391979158558033</c:v>
                </c:pt>
                <c:pt idx="22">
                  <c:v>4.5540134791693632</c:v>
                </c:pt>
                <c:pt idx="23">
                  <c:v>4.5676653563024683</c:v>
                </c:pt>
                <c:pt idx="24">
                  <c:v>4.5806346395789195</c:v>
                </c:pt>
                <c:pt idx="25">
                  <c:v>4.5932626259270419</c:v>
                </c:pt>
                <c:pt idx="26">
                  <c:v>4.6052080184185096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'GD14'!$M$12</c:f>
              <c:strCache>
                <c:ptCount val="1"/>
                <c:pt idx="0">
                  <c:v>Gas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'GD14'!$N$4:$AN$4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'GD14'!$N$12:$AN$12</c:f>
              <c:numCache>
                <c:formatCode>#,##0.00</c:formatCode>
                <c:ptCount val="27"/>
                <c:pt idx="0">
                  <c:v>5.0608083283352752</c:v>
                </c:pt>
                <c:pt idx="1">
                  <c:v>4.016012296797796</c:v>
                </c:pt>
                <c:pt idx="2">
                  <c:v>3.4601520104869303</c:v>
                </c:pt>
                <c:pt idx="3">
                  <c:v>3.7108623239927407</c:v>
                </c:pt>
                <c:pt idx="4">
                  <c:v>3.8085462879169225</c:v>
                </c:pt>
                <c:pt idx="5">
                  <c:v>3.8128114108583717</c:v>
                </c:pt>
                <c:pt idx="6">
                  <c:v>3.6937189616864234</c:v>
                </c:pt>
                <c:pt idx="7">
                  <c:v>3.7383171876337333</c:v>
                </c:pt>
                <c:pt idx="8">
                  <c:v>3.7946814641588005</c:v>
                </c:pt>
                <c:pt idx="9">
                  <c:v>3.6436703958574435</c:v>
                </c:pt>
                <c:pt idx="10">
                  <c:v>3.7054874019376904</c:v>
                </c:pt>
                <c:pt idx="11">
                  <c:v>3.7976564717105563</c:v>
                </c:pt>
                <c:pt idx="12">
                  <c:v>3.8169854453338106</c:v>
                </c:pt>
                <c:pt idx="13">
                  <c:v>3.8452409340886433</c:v>
                </c:pt>
                <c:pt idx="14">
                  <c:v>3.8497362220426714</c:v>
                </c:pt>
                <c:pt idx="15">
                  <c:v>3.8826605284416176</c:v>
                </c:pt>
                <c:pt idx="16">
                  <c:v>3.9224822279183686</c:v>
                </c:pt>
                <c:pt idx="17">
                  <c:v>3.9258951972016449</c:v>
                </c:pt>
                <c:pt idx="18">
                  <c:v>3.9258951972016449</c:v>
                </c:pt>
                <c:pt idx="19">
                  <c:v>3.9258951972016449</c:v>
                </c:pt>
                <c:pt idx="20">
                  <c:v>3.9258951972016449</c:v>
                </c:pt>
                <c:pt idx="21">
                  <c:v>3.9258951972016449</c:v>
                </c:pt>
                <c:pt idx="22">
                  <c:v>3.9258951972016449</c:v>
                </c:pt>
                <c:pt idx="23">
                  <c:v>3.9258951972016449</c:v>
                </c:pt>
                <c:pt idx="24">
                  <c:v>3.9258951972016449</c:v>
                </c:pt>
                <c:pt idx="25">
                  <c:v>3.9258951972016449</c:v>
                </c:pt>
                <c:pt idx="26">
                  <c:v>3.9258951972016449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9072"/>
        <c:axId val="44601344"/>
      </c:lineChart>
      <c:catAx>
        <c:axId val="4457907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6013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4601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p/kWh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457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321049554904297"/>
          <c:y val="6.6927702219040805E-2"/>
          <c:w val="0.23678950445095709"/>
          <c:h val="0.894253400143164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8992384920497E-2"/>
          <c:y val="3.546981627296588E-2"/>
          <c:w val="0.65005645594749084"/>
          <c:h val="0.8763316630875686"/>
        </c:manualLayout>
      </c:layout>
      <c:lineChart>
        <c:grouping val="standard"/>
        <c:varyColors val="0"/>
        <c:ser>
          <c:idx val="0"/>
          <c:order val="0"/>
          <c:tx>
            <c:strRef>
              <c:f>'GD15'!$M$5</c:f>
              <c:strCache>
                <c:ptCount val="1"/>
                <c:pt idx="0">
                  <c:v>Electricity -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'GD15'!$N$4:$AN$4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'GD15'!$N$5:$AN$5</c:f>
              <c:numCache>
                <c:formatCode>#,##0.00</c:formatCode>
                <c:ptCount val="27"/>
                <c:pt idx="0">
                  <c:v>7.8517850669427824</c:v>
                </c:pt>
                <c:pt idx="1">
                  <c:v>7.7475575045275615</c:v>
                </c:pt>
                <c:pt idx="2">
                  <c:v>9.0583990208578715</c:v>
                </c:pt>
                <c:pt idx="3">
                  <c:v>9.8297123569647553</c:v>
                </c:pt>
                <c:pt idx="4">
                  <c:v>10.340434254849749</c:v>
                </c:pt>
                <c:pt idx="5">
                  <c:v>11.434657959876475</c:v>
                </c:pt>
                <c:pt idx="6">
                  <c:v>11.902237556793228</c:v>
                </c:pt>
                <c:pt idx="7">
                  <c:v>12.039134749323157</c:v>
                </c:pt>
                <c:pt idx="8">
                  <c:v>12.202580257846867</c:v>
                </c:pt>
                <c:pt idx="9">
                  <c:v>12.370385243839731</c:v>
                </c:pt>
                <c:pt idx="10">
                  <c:v>12.853058051291978</c:v>
                </c:pt>
                <c:pt idx="11">
                  <c:v>13.53637631411855</c:v>
                </c:pt>
                <c:pt idx="12">
                  <c:v>13.61307530297756</c:v>
                </c:pt>
                <c:pt idx="13">
                  <c:v>13.708840899375387</c:v>
                </c:pt>
                <c:pt idx="14">
                  <c:v>13.860210371166314</c:v>
                </c:pt>
                <c:pt idx="15">
                  <c:v>13.926215002294867</c:v>
                </c:pt>
                <c:pt idx="16">
                  <c:v>14.001912877581475</c:v>
                </c:pt>
                <c:pt idx="17">
                  <c:v>13.871331526511021</c:v>
                </c:pt>
                <c:pt idx="18">
                  <c:v>14.008943008042547</c:v>
                </c:pt>
                <c:pt idx="19">
                  <c:v>13.898342601683717</c:v>
                </c:pt>
                <c:pt idx="20">
                  <c:v>14.10909382458412</c:v>
                </c:pt>
                <c:pt idx="21">
                  <c:v>14.326884790956203</c:v>
                </c:pt>
                <c:pt idx="22">
                  <c:v>14.350995979311623</c:v>
                </c:pt>
                <c:pt idx="23">
                  <c:v>14.356621923261223</c:v>
                </c:pt>
                <c:pt idx="24">
                  <c:v>14.372294195692243</c:v>
                </c:pt>
                <c:pt idx="25">
                  <c:v>14.385957202426983</c:v>
                </c:pt>
                <c:pt idx="26">
                  <c:v>14.392788705794352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'GD15'!$M$6</c:f>
              <c:strCache>
                <c:ptCount val="1"/>
                <c:pt idx="0">
                  <c:v>Electricity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'GD15'!$N$4:$AN$4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'GD15'!$N$6:$AN$6</c:f>
              <c:numCache>
                <c:formatCode>#,##0.00</c:formatCode>
                <c:ptCount val="27"/>
                <c:pt idx="0">
                  <c:v>7.8517850669427824</c:v>
                </c:pt>
                <c:pt idx="1">
                  <c:v>7.7475575045275615</c:v>
                </c:pt>
                <c:pt idx="2">
                  <c:v>8.1354892531690624</c:v>
                </c:pt>
                <c:pt idx="3">
                  <c:v>8.5026081512556431</c:v>
                </c:pt>
                <c:pt idx="4">
                  <c:v>8.673259628092385</c:v>
                </c:pt>
                <c:pt idx="5">
                  <c:v>9.0104880854204019</c:v>
                </c:pt>
                <c:pt idx="6">
                  <c:v>9.2479125064358421</c:v>
                </c:pt>
                <c:pt idx="7">
                  <c:v>10.268999151080745</c:v>
                </c:pt>
                <c:pt idx="8">
                  <c:v>10.472979485704659</c:v>
                </c:pt>
                <c:pt idx="9">
                  <c:v>10.612248318069888</c:v>
                </c:pt>
                <c:pt idx="10">
                  <c:v>10.854716499419723</c:v>
                </c:pt>
                <c:pt idx="11">
                  <c:v>11.306191648782253</c:v>
                </c:pt>
                <c:pt idx="12">
                  <c:v>11.653804389494036</c:v>
                </c:pt>
                <c:pt idx="13">
                  <c:v>11.719019308290743</c:v>
                </c:pt>
                <c:pt idx="14">
                  <c:v>11.692364099459853</c:v>
                </c:pt>
                <c:pt idx="15">
                  <c:v>11.902410990059812</c:v>
                </c:pt>
                <c:pt idx="16">
                  <c:v>11.999856206776933</c:v>
                </c:pt>
                <c:pt idx="17">
                  <c:v>12.004616737086124</c:v>
                </c:pt>
                <c:pt idx="18">
                  <c:v>11.967168656918648</c:v>
                </c:pt>
                <c:pt idx="19">
                  <c:v>12.107055783548279</c:v>
                </c:pt>
                <c:pt idx="20">
                  <c:v>12.261824631969748</c:v>
                </c:pt>
                <c:pt idx="21">
                  <c:v>12.672357450656895</c:v>
                </c:pt>
                <c:pt idx="22">
                  <c:v>12.718357450656896</c:v>
                </c:pt>
                <c:pt idx="23">
                  <c:v>12.755357450656895</c:v>
                </c:pt>
                <c:pt idx="24">
                  <c:v>12.830357450656894</c:v>
                </c:pt>
                <c:pt idx="25">
                  <c:v>12.857357450656895</c:v>
                </c:pt>
                <c:pt idx="26">
                  <c:v>12.881357450656896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'GD15'!$M$7</c:f>
              <c:strCache>
                <c:ptCount val="1"/>
                <c:pt idx="0">
                  <c:v>Electricity -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'GD15'!$N$4:$AN$4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'GD15'!$N$7:$AN$7</c:f>
              <c:numCache>
                <c:formatCode>#,##0.00</c:formatCode>
                <c:ptCount val="27"/>
                <c:pt idx="0">
                  <c:v>7.8517850669427824</c:v>
                </c:pt>
                <c:pt idx="1">
                  <c:v>7.7475575045275615</c:v>
                </c:pt>
                <c:pt idx="2">
                  <c:v>7.5436014283631909</c:v>
                </c:pt>
                <c:pt idx="3">
                  <c:v>7.7268786838224113</c:v>
                </c:pt>
                <c:pt idx="4">
                  <c:v>7.6782369159091344</c:v>
                </c:pt>
                <c:pt idx="5">
                  <c:v>7.7697209159999758</c:v>
                </c:pt>
                <c:pt idx="6">
                  <c:v>8.0574940078344177</c:v>
                </c:pt>
                <c:pt idx="7">
                  <c:v>8.2874019398766414</c:v>
                </c:pt>
                <c:pt idx="8">
                  <c:v>8.6609776525145339</c:v>
                </c:pt>
                <c:pt idx="9">
                  <c:v>8.9469615717436692</c:v>
                </c:pt>
                <c:pt idx="10">
                  <c:v>9.0680806379747487</c:v>
                </c:pt>
                <c:pt idx="11">
                  <c:v>9.4620150018458347</c:v>
                </c:pt>
                <c:pt idx="12">
                  <c:v>9.8467823531320793</c:v>
                </c:pt>
                <c:pt idx="13">
                  <c:v>9.8958661803596506</c:v>
                </c:pt>
                <c:pt idx="14">
                  <c:v>9.9594369257759165</c:v>
                </c:pt>
                <c:pt idx="15">
                  <c:v>10.207536548548287</c:v>
                </c:pt>
                <c:pt idx="16">
                  <c:v>10.407305924228352</c:v>
                </c:pt>
                <c:pt idx="17">
                  <c:v>10.413888261974023</c:v>
                </c:pt>
                <c:pt idx="18">
                  <c:v>10.324019231197958</c:v>
                </c:pt>
                <c:pt idx="19">
                  <c:v>10.49530231687778</c:v>
                </c:pt>
                <c:pt idx="20">
                  <c:v>10.51388985181446</c:v>
                </c:pt>
                <c:pt idx="21">
                  <c:v>10.74507612365754</c:v>
                </c:pt>
                <c:pt idx="22">
                  <c:v>10.76918731201296</c:v>
                </c:pt>
                <c:pt idx="23">
                  <c:v>10.774813255962558</c:v>
                </c:pt>
                <c:pt idx="24">
                  <c:v>10.790485528393582</c:v>
                </c:pt>
                <c:pt idx="25">
                  <c:v>10.80414853512832</c:v>
                </c:pt>
                <c:pt idx="26">
                  <c:v>10.810980038495689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'GD15'!$M$8</c:f>
              <c:strCache>
                <c:ptCount val="1"/>
                <c:pt idx="0">
                  <c:v>Electricity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'GD15'!$N$4:$AN$4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'GD15'!$N$8:$AN$8</c:f>
              <c:numCache>
                <c:formatCode>#,##0.00</c:formatCode>
                <c:ptCount val="27"/>
                <c:pt idx="0">
                  <c:v>7.8517850669427824</c:v>
                </c:pt>
                <c:pt idx="1">
                  <c:v>7.7475575045275615</c:v>
                </c:pt>
                <c:pt idx="2">
                  <c:v>8.1354892531690624</c:v>
                </c:pt>
                <c:pt idx="3">
                  <c:v>8.5026081512556431</c:v>
                </c:pt>
                <c:pt idx="4">
                  <c:v>8.673259628092385</c:v>
                </c:pt>
                <c:pt idx="5">
                  <c:v>9.0104880854204019</c:v>
                </c:pt>
                <c:pt idx="6">
                  <c:v>9.2479125064358421</c:v>
                </c:pt>
                <c:pt idx="7">
                  <c:v>10.268999151080745</c:v>
                </c:pt>
                <c:pt idx="8">
                  <c:v>10.472979485704659</c:v>
                </c:pt>
                <c:pt idx="9">
                  <c:v>10.612248318069888</c:v>
                </c:pt>
                <c:pt idx="10">
                  <c:v>10.854716499419723</c:v>
                </c:pt>
                <c:pt idx="11">
                  <c:v>11.306191648782253</c:v>
                </c:pt>
                <c:pt idx="12">
                  <c:v>11.653804389494036</c:v>
                </c:pt>
                <c:pt idx="13">
                  <c:v>11.719019308290743</c:v>
                </c:pt>
                <c:pt idx="14">
                  <c:v>11.692364099459853</c:v>
                </c:pt>
                <c:pt idx="15">
                  <c:v>11.902410990059812</c:v>
                </c:pt>
                <c:pt idx="16">
                  <c:v>11.999856206776933</c:v>
                </c:pt>
                <c:pt idx="17">
                  <c:v>12.004616737086124</c:v>
                </c:pt>
                <c:pt idx="18">
                  <c:v>11.967168656918648</c:v>
                </c:pt>
                <c:pt idx="19">
                  <c:v>12.107055783548279</c:v>
                </c:pt>
                <c:pt idx="20">
                  <c:v>12.261824631969748</c:v>
                </c:pt>
                <c:pt idx="21">
                  <c:v>12.672357450656895</c:v>
                </c:pt>
                <c:pt idx="22">
                  <c:v>12.718357450656896</c:v>
                </c:pt>
                <c:pt idx="23">
                  <c:v>12.755357450656895</c:v>
                </c:pt>
                <c:pt idx="24">
                  <c:v>12.830357450656894</c:v>
                </c:pt>
                <c:pt idx="25">
                  <c:v>12.857357450656895</c:v>
                </c:pt>
                <c:pt idx="26">
                  <c:v>12.881357450656896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'GD15'!$M$9</c:f>
              <c:strCache>
                <c:ptCount val="1"/>
                <c:pt idx="0">
                  <c:v>Gas -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'GD15'!$N$4:$AN$4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'GD15'!$N$9:$AN$9</c:f>
              <c:numCache>
                <c:formatCode>#,##0.00</c:formatCode>
                <c:ptCount val="27"/>
                <c:pt idx="0">
                  <c:v>2.3585738283352753</c:v>
                </c:pt>
                <c:pt idx="1">
                  <c:v>1.9744199193012224</c:v>
                </c:pt>
                <c:pt idx="2">
                  <c:v>2.4690159053681877</c:v>
                </c:pt>
                <c:pt idx="3">
                  <c:v>2.6062549478020705</c:v>
                </c:pt>
                <c:pt idx="4">
                  <c:v>2.6802057320173662</c:v>
                </c:pt>
                <c:pt idx="5">
                  <c:v>2.7829070373197604</c:v>
                </c:pt>
                <c:pt idx="6">
                  <c:v>2.9167381136075221</c:v>
                </c:pt>
                <c:pt idx="7">
                  <c:v>3.0273482476321041</c:v>
                </c:pt>
                <c:pt idx="8">
                  <c:v>3.1379583816566847</c:v>
                </c:pt>
                <c:pt idx="9">
                  <c:v>3.2485685156812667</c:v>
                </c:pt>
                <c:pt idx="10">
                  <c:v>3.3591786497058487</c:v>
                </c:pt>
                <c:pt idx="11">
                  <c:v>3.4697887837304311</c:v>
                </c:pt>
                <c:pt idx="12">
                  <c:v>3.5175703536963017</c:v>
                </c:pt>
                <c:pt idx="13">
                  <c:v>3.5653519236621718</c:v>
                </c:pt>
                <c:pt idx="14">
                  <c:v>3.6131334936280424</c:v>
                </c:pt>
                <c:pt idx="15">
                  <c:v>3.6609150635939129</c:v>
                </c:pt>
                <c:pt idx="16">
                  <c:v>3.7086966335597826</c:v>
                </c:pt>
                <c:pt idx="17">
                  <c:v>3.7086966335597826</c:v>
                </c:pt>
                <c:pt idx="18">
                  <c:v>3.7086966335597826</c:v>
                </c:pt>
                <c:pt idx="19">
                  <c:v>3.7086966335597826</c:v>
                </c:pt>
                <c:pt idx="20">
                  <c:v>3.7086966335597826</c:v>
                </c:pt>
                <c:pt idx="21">
                  <c:v>3.7086966335597826</c:v>
                </c:pt>
                <c:pt idx="22">
                  <c:v>3.7086966335597826</c:v>
                </c:pt>
                <c:pt idx="23">
                  <c:v>3.7086966335597826</c:v>
                </c:pt>
                <c:pt idx="24">
                  <c:v>3.7086966335597826</c:v>
                </c:pt>
                <c:pt idx="25">
                  <c:v>3.7086966335597826</c:v>
                </c:pt>
                <c:pt idx="26">
                  <c:v>3.7086966335597826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'GD15'!$M$10</c:f>
              <c:strCache>
                <c:ptCount val="1"/>
                <c:pt idx="0">
                  <c:v>Gas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'GD15'!$N$4:$AN$4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'GD15'!$N$10:$AN$10</c:f>
              <c:numCache>
                <c:formatCode>#,##0.00</c:formatCode>
                <c:ptCount val="27"/>
                <c:pt idx="0">
                  <c:v>2.3585738283352753</c:v>
                </c:pt>
                <c:pt idx="1">
                  <c:v>1.9744199193012224</c:v>
                </c:pt>
                <c:pt idx="2">
                  <c:v>2.4690159053681877</c:v>
                </c:pt>
                <c:pt idx="3">
                  <c:v>2.6062549478020705</c:v>
                </c:pt>
                <c:pt idx="4">
                  <c:v>2.6802057320173662</c:v>
                </c:pt>
                <c:pt idx="5">
                  <c:v>2.7829070373197604</c:v>
                </c:pt>
                <c:pt idx="6">
                  <c:v>2.9167381136075221</c:v>
                </c:pt>
                <c:pt idx="7">
                  <c:v>3.0273482476321041</c:v>
                </c:pt>
                <c:pt idx="8">
                  <c:v>3.1379583816566847</c:v>
                </c:pt>
                <c:pt idx="9">
                  <c:v>3.2485685156812667</c:v>
                </c:pt>
                <c:pt idx="10">
                  <c:v>3.3591786497058487</c:v>
                </c:pt>
                <c:pt idx="11">
                  <c:v>3.4697887837304311</c:v>
                </c:pt>
                <c:pt idx="12">
                  <c:v>3.5175703536963017</c:v>
                </c:pt>
                <c:pt idx="13">
                  <c:v>3.5653519236621718</c:v>
                </c:pt>
                <c:pt idx="14">
                  <c:v>3.6131334936280424</c:v>
                </c:pt>
                <c:pt idx="15">
                  <c:v>3.6609150635939129</c:v>
                </c:pt>
                <c:pt idx="16">
                  <c:v>3.7086966335597826</c:v>
                </c:pt>
                <c:pt idx="17">
                  <c:v>3.7086966335597826</c:v>
                </c:pt>
                <c:pt idx="18">
                  <c:v>3.7086966335597826</c:v>
                </c:pt>
                <c:pt idx="19">
                  <c:v>3.7086966335597826</c:v>
                </c:pt>
                <c:pt idx="20">
                  <c:v>3.7086966335597826</c:v>
                </c:pt>
                <c:pt idx="21">
                  <c:v>3.7086966335597826</c:v>
                </c:pt>
                <c:pt idx="22">
                  <c:v>3.7086966335597826</c:v>
                </c:pt>
                <c:pt idx="23">
                  <c:v>3.7086966335597826</c:v>
                </c:pt>
                <c:pt idx="24">
                  <c:v>3.7086966335597826</c:v>
                </c:pt>
                <c:pt idx="25">
                  <c:v>3.7086966335597826</c:v>
                </c:pt>
                <c:pt idx="26">
                  <c:v>3.7086966335597826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'GD15'!$M$11</c:f>
              <c:strCache>
                <c:ptCount val="1"/>
                <c:pt idx="0">
                  <c:v>Gas -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'GD15'!$N$4:$AN$4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'GD15'!$N$11:$AN$11</c:f>
              <c:numCache>
                <c:formatCode>#,##0.00</c:formatCode>
                <c:ptCount val="27"/>
                <c:pt idx="0">
                  <c:v>2.3585738283352753</c:v>
                </c:pt>
                <c:pt idx="1">
                  <c:v>1.9744199193012224</c:v>
                </c:pt>
                <c:pt idx="2">
                  <c:v>2.1280832329426862</c:v>
                </c:pt>
                <c:pt idx="3">
                  <c:v>2.2021593846621386</c:v>
                </c:pt>
                <c:pt idx="4">
                  <c:v>2.2600692132460352</c:v>
                </c:pt>
                <c:pt idx="5">
                  <c:v>2.3153302455108866</c:v>
                </c:pt>
                <c:pt idx="6">
                  <c:v>2.4014936079679257</c:v>
                </c:pt>
                <c:pt idx="7">
                  <c:v>2.4732226759188909</c:v>
                </c:pt>
                <c:pt idx="8">
                  <c:v>2.5621904635679478</c:v>
                </c:pt>
                <c:pt idx="9">
                  <c:v>2.6349166385481615</c:v>
                </c:pt>
                <c:pt idx="10">
                  <c:v>2.705936328886736</c:v>
                </c:pt>
                <c:pt idx="11">
                  <c:v>2.7864520071705767</c:v>
                </c:pt>
                <c:pt idx="12">
                  <c:v>2.8474862776641303</c:v>
                </c:pt>
                <c:pt idx="13">
                  <c:v>2.876614722296984</c:v>
                </c:pt>
                <c:pt idx="14">
                  <c:v>2.8899253025017622</c:v>
                </c:pt>
                <c:pt idx="15">
                  <c:v>2.9110857120580764</c:v>
                </c:pt>
                <c:pt idx="16">
                  <c:v>2.9145388945085013</c:v>
                </c:pt>
                <c:pt idx="17">
                  <c:v>2.9194277371958215</c:v>
                </c:pt>
                <c:pt idx="18">
                  <c:v>2.923372401477871</c:v>
                </c:pt>
                <c:pt idx="19">
                  <c:v>2.9288331523311135</c:v>
                </c:pt>
                <c:pt idx="20">
                  <c:v>2.9372084215228691</c:v>
                </c:pt>
                <c:pt idx="21">
                  <c:v>2.9539493296318891</c:v>
                </c:pt>
                <c:pt idx="22">
                  <c:v>2.968764892945448</c:v>
                </c:pt>
                <c:pt idx="23">
                  <c:v>2.982416770078554</c:v>
                </c:pt>
                <c:pt idx="24">
                  <c:v>2.9953860533550043</c:v>
                </c:pt>
                <c:pt idx="25">
                  <c:v>3.0080140397031272</c:v>
                </c:pt>
                <c:pt idx="26">
                  <c:v>3.0199594321945948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'GD15'!$M$12</c:f>
              <c:strCache>
                <c:ptCount val="1"/>
                <c:pt idx="0">
                  <c:v>Gas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'GD15'!$N$4:$AN$4</c:f>
              <c:numCache>
                <c:formatCode>###0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'GD15'!$N$12:$AN$12</c:f>
              <c:numCache>
                <c:formatCode>#,##0.00</c:formatCode>
                <c:ptCount val="27"/>
                <c:pt idx="0">
                  <c:v>2.3585738283352753</c:v>
                </c:pt>
                <c:pt idx="1">
                  <c:v>1.9744199193012224</c:v>
                </c:pt>
                <c:pt idx="2">
                  <c:v>1.6681782295379479</c:v>
                </c:pt>
                <c:pt idx="3">
                  <c:v>1.698596956517727</c:v>
                </c:pt>
                <c:pt idx="4">
                  <c:v>1.7218731865486019</c:v>
                </c:pt>
                <c:pt idx="5">
                  <c:v>1.7455086639003605</c:v>
                </c:pt>
                <c:pt idx="6">
                  <c:v>1.7753592609153435</c:v>
                </c:pt>
                <c:pt idx="7">
                  <c:v>1.830614476579042</c:v>
                </c:pt>
                <c:pt idx="8">
                  <c:v>1.8892826615260159</c:v>
                </c:pt>
                <c:pt idx="9">
                  <c:v>1.9513638157562669</c:v>
                </c:pt>
                <c:pt idx="10">
                  <c:v>2.0168579392697943</c:v>
                </c:pt>
                <c:pt idx="11">
                  <c:v>2.1130687863328097</c:v>
                </c:pt>
                <c:pt idx="12">
                  <c:v>2.1376072784470193</c:v>
                </c:pt>
                <c:pt idx="13">
                  <c:v>2.1655587398445064</c:v>
                </c:pt>
                <c:pt idx="14">
                  <c:v>2.1969231705252685</c:v>
                </c:pt>
                <c:pt idx="15">
                  <c:v>2.2317005704893083</c:v>
                </c:pt>
                <c:pt idx="16">
                  <c:v>2.2733039090199005</c:v>
                </c:pt>
                <c:pt idx="17">
                  <c:v>2.2767168783031768</c:v>
                </c:pt>
                <c:pt idx="18">
                  <c:v>2.2767168783031768</c:v>
                </c:pt>
                <c:pt idx="19">
                  <c:v>2.2767168783031768</c:v>
                </c:pt>
                <c:pt idx="20">
                  <c:v>2.2767168783031768</c:v>
                </c:pt>
                <c:pt idx="21">
                  <c:v>2.2767168783031768</c:v>
                </c:pt>
                <c:pt idx="22">
                  <c:v>2.2767168783031768</c:v>
                </c:pt>
                <c:pt idx="23">
                  <c:v>2.2767168783031768</c:v>
                </c:pt>
                <c:pt idx="24">
                  <c:v>2.2767168783031768</c:v>
                </c:pt>
                <c:pt idx="25">
                  <c:v>2.2767168783031768</c:v>
                </c:pt>
                <c:pt idx="26">
                  <c:v>2.2767168783031768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64704"/>
        <c:axId val="44666240"/>
      </c:lineChart>
      <c:catAx>
        <c:axId val="4466470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666240"/>
        <c:crosses val="autoZero"/>
        <c:auto val="1"/>
        <c:lblAlgn val="ctr"/>
        <c:lblOffset val="100"/>
        <c:tickLblSkip val="5"/>
        <c:noMultiLvlLbl val="0"/>
      </c:catAx>
      <c:valAx>
        <c:axId val="44666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p/kWh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46647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321049554904297"/>
          <c:y val="3.0564065855404443E-2"/>
          <c:w val="0.23678950445095709"/>
          <c:h val="0.95182915771892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56219895589E-2"/>
          <c:w val="0.67559198756871808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 3.2.1'!$M$5</c:f>
              <c:strCache>
                <c:ptCount val="1"/>
                <c:pt idx="0">
                  <c:v>Gas: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3.2.1'!$N$4:$AM$4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3.2.1'!$N$5:$AM$5</c:f>
              <c:numCache>
                <c:formatCode>0.0</c:formatCode>
                <c:ptCount val="26"/>
                <c:pt idx="0">
                  <c:v>104.05230542734255</c:v>
                </c:pt>
                <c:pt idx="1">
                  <c:v>101.04549226217975</c:v>
                </c:pt>
                <c:pt idx="2">
                  <c:v>100.7539919344496</c:v>
                </c:pt>
                <c:pt idx="3">
                  <c:v>100.84531437951651</c:v>
                </c:pt>
                <c:pt idx="4">
                  <c:v>99.847240619769124</c:v>
                </c:pt>
                <c:pt idx="5">
                  <c:v>98.98208824500351</c:v>
                </c:pt>
                <c:pt idx="6">
                  <c:v>98.070678647839543</c:v>
                </c:pt>
                <c:pt idx="7">
                  <c:v>97.320351401767013</c:v>
                </c:pt>
                <c:pt idx="8">
                  <c:v>96.846492575792425</c:v>
                </c:pt>
                <c:pt idx="9">
                  <c:v>96.557929118058524</c:v>
                </c:pt>
                <c:pt idx="10">
                  <c:v>95.927817340548174</c:v>
                </c:pt>
                <c:pt idx="11">
                  <c:v>95.498700172767926</c:v>
                </c:pt>
                <c:pt idx="12">
                  <c:v>95.002266793078846</c:v>
                </c:pt>
                <c:pt idx="13">
                  <c:v>94.396131581056721</c:v>
                </c:pt>
                <c:pt idx="14">
                  <c:v>93.794675531003733</c:v>
                </c:pt>
                <c:pt idx="15">
                  <c:v>93.13470675433777</c:v>
                </c:pt>
                <c:pt idx="16">
                  <c:v>92.944861822620368</c:v>
                </c:pt>
                <c:pt idx="17">
                  <c:v>92.315913841369309</c:v>
                </c:pt>
                <c:pt idx="18">
                  <c:v>92.172927678344323</c:v>
                </c:pt>
                <c:pt idx="19">
                  <c:v>91.739476485727295</c:v>
                </c:pt>
                <c:pt idx="20">
                  <c:v>90.729457538153696</c:v>
                </c:pt>
                <c:pt idx="21">
                  <c:v>89.623258990961432</c:v>
                </c:pt>
                <c:pt idx="22">
                  <c:v>88.303225138755124</c:v>
                </c:pt>
                <c:pt idx="23">
                  <c:v>86.962483905232531</c:v>
                </c:pt>
                <c:pt idx="24">
                  <c:v>85.362472981269121</c:v>
                </c:pt>
                <c:pt idx="25">
                  <c:v>83.793007315474568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 3.2.1'!$M$6</c:f>
              <c:strCache>
                <c:ptCount val="1"/>
                <c:pt idx="0">
                  <c:v>Gas: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3.2.1'!$N$4:$AM$4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3.2.1'!$N$6:$AM$6</c:f>
              <c:numCache>
                <c:formatCode>0.0</c:formatCode>
                <c:ptCount val="26"/>
                <c:pt idx="0">
                  <c:v>104.05230542734255</c:v>
                </c:pt>
                <c:pt idx="1">
                  <c:v>99.86353063791006</c:v>
                </c:pt>
                <c:pt idx="2">
                  <c:v>99.570374820948189</c:v>
                </c:pt>
                <c:pt idx="3">
                  <c:v>98.993137184477874</c:v>
                </c:pt>
                <c:pt idx="4">
                  <c:v>98.154758176791688</c:v>
                </c:pt>
                <c:pt idx="5">
                  <c:v>97.905815280499979</c:v>
                </c:pt>
                <c:pt idx="6">
                  <c:v>96.479649114412609</c:v>
                </c:pt>
                <c:pt idx="7">
                  <c:v>95.516771981799181</c:v>
                </c:pt>
                <c:pt idx="8">
                  <c:v>94.522807413852092</c:v>
                </c:pt>
                <c:pt idx="9">
                  <c:v>93.750120293139503</c:v>
                </c:pt>
                <c:pt idx="10">
                  <c:v>93.003812904132133</c:v>
                </c:pt>
                <c:pt idx="11">
                  <c:v>92.208149707967209</c:v>
                </c:pt>
                <c:pt idx="12">
                  <c:v>91.321930669139078</c:v>
                </c:pt>
                <c:pt idx="13">
                  <c:v>90.74216050831231</c:v>
                </c:pt>
                <c:pt idx="14">
                  <c:v>89.843435453835582</c:v>
                </c:pt>
                <c:pt idx="15">
                  <c:v>89.235559511535399</c:v>
                </c:pt>
                <c:pt idx="16">
                  <c:v>88.747146351767057</c:v>
                </c:pt>
                <c:pt idx="17">
                  <c:v>88.289867484624224</c:v>
                </c:pt>
                <c:pt idx="18">
                  <c:v>87.832013460537269</c:v>
                </c:pt>
                <c:pt idx="19">
                  <c:v>87.415823055452648</c:v>
                </c:pt>
                <c:pt idx="20">
                  <c:v>86.644303556306483</c:v>
                </c:pt>
                <c:pt idx="21">
                  <c:v>85.96614100033095</c:v>
                </c:pt>
                <c:pt idx="22">
                  <c:v>85.307511810286186</c:v>
                </c:pt>
                <c:pt idx="23">
                  <c:v>84.664422330249536</c:v>
                </c:pt>
                <c:pt idx="24">
                  <c:v>83.851574607775973</c:v>
                </c:pt>
                <c:pt idx="25">
                  <c:v>83.147195263062684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 3.2.1'!$M$7</c:f>
              <c:strCache>
                <c:ptCount val="1"/>
                <c:pt idx="0">
                  <c:v>Gas: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3.2.1'!$N$4:$AM$4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3.2.1'!$N$7:$AM$7</c:f>
              <c:numCache>
                <c:formatCode>0.0</c:formatCode>
                <c:ptCount val="26"/>
                <c:pt idx="0">
                  <c:v>104.05230542734255</c:v>
                </c:pt>
                <c:pt idx="1">
                  <c:v>103.80891805523125</c:v>
                </c:pt>
                <c:pt idx="2">
                  <c:v>103.23630401229232</c:v>
                </c:pt>
                <c:pt idx="3">
                  <c:v>102.80728486469718</c:v>
                </c:pt>
                <c:pt idx="4">
                  <c:v>102.4698189434696</c:v>
                </c:pt>
                <c:pt idx="5">
                  <c:v>101.86124923660252</c:v>
                </c:pt>
                <c:pt idx="6">
                  <c:v>101.28064337007541</c:v>
                </c:pt>
                <c:pt idx="7">
                  <c:v>100.59811471985988</c:v>
                </c:pt>
                <c:pt idx="8">
                  <c:v>99.789330903274987</c:v>
                </c:pt>
                <c:pt idx="9">
                  <c:v>99.365567255437313</c:v>
                </c:pt>
                <c:pt idx="10">
                  <c:v>98.723927554317754</c:v>
                </c:pt>
                <c:pt idx="11">
                  <c:v>98.002108168309675</c:v>
                </c:pt>
                <c:pt idx="12">
                  <c:v>97.472970855148986</c:v>
                </c:pt>
                <c:pt idx="13">
                  <c:v>97.121026315719803</c:v>
                </c:pt>
                <c:pt idx="14">
                  <c:v>96.458325359351562</c:v>
                </c:pt>
                <c:pt idx="15">
                  <c:v>95.740474990107174</c:v>
                </c:pt>
                <c:pt idx="16">
                  <c:v>95.085969537262187</c:v>
                </c:pt>
                <c:pt idx="17">
                  <c:v>94.592524570461379</c:v>
                </c:pt>
                <c:pt idx="18">
                  <c:v>93.88352506952576</c:v>
                </c:pt>
                <c:pt idx="19">
                  <c:v>93.30859593347023</c:v>
                </c:pt>
                <c:pt idx="20">
                  <c:v>92.49425900979486</c:v>
                </c:pt>
                <c:pt idx="21">
                  <c:v>91.818471287321429</c:v>
                </c:pt>
                <c:pt idx="22">
                  <c:v>91.176204927602569</c:v>
                </c:pt>
                <c:pt idx="23">
                  <c:v>90.535707106687269</c:v>
                </c:pt>
                <c:pt idx="24">
                  <c:v>89.675563752398006</c:v>
                </c:pt>
                <c:pt idx="25">
                  <c:v>88.927989777160931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3.2.1'!$M$8</c:f>
              <c:strCache>
                <c:ptCount val="1"/>
                <c:pt idx="0">
                  <c:v>Gas: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3.2.1'!$N$4:$AM$4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3.2.1'!$N$8:$AM$8</c:f>
              <c:numCache>
                <c:formatCode>0.0</c:formatCode>
                <c:ptCount val="26"/>
                <c:pt idx="0">
                  <c:v>104.05230542734255</c:v>
                </c:pt>
                <c:pt idx="1">
                  <c:v>108.18185741469298</c:v>
                </c:pt>
                <c:pt idx="2">
                  <c:v>107.28220805536516</c:v>
                </c:pt>
                <c:pt idx="3">
                  <c:v>106.74564399983426</c:v>
                </c:pt>
                <c:pt idx="4">
                  <c:v>106.17138268116783</c:v>
                </c:pt>
                <c:pt idx="5">
                  <c:v>106.17817545432924</c:v>
                </c:pt>
                <c:pt idx="6">
                  <c:v>104.76638228624017</c:v>
                </c:pt>
                <c:pt idx="7">
                  <c:v>104.08796521441845</c:v>
                </c:pt>
                <c:pt idx="8">
                  <c:v>103.49520886175419</c:v>
                </c:pt>
                <c:pt idx="9">
                  <c:v>102.90413045947435</c:v>
                </c:pt>
                <c:pt idx="10">
                  <c:v>102.53276971804871</c:v>
                </c:pt>
                <c:pt idx="11">
                  <c:v>102.1042704479476</c:v>
                </c:pt>
                <c:pt idx="12">
                  <c:v>101.60016429520178</c:v>
                </c:pt>
                <c:pt idx="13">
                  <c:v>101.4380526173076</c:v>
                </c:pt>
                <c:pt idx="14">
                  <c:v>100.82548547584983</c:v>
                </c:pt>
                <c:pt idx="15">
                  <c:v>100.63725232445982</c:v>
                </c:pt>
                <c:pt idx="16">
                  <c:v>100.57082915312573</c:v>
                </c:pt>
                <c:pt idx="17">
                  <c:v>100.76080171489747</c:v>
                </c:pt>
                <c:pt idx="18">
                  <c:v>100.74975542287888</c:v>
                </c:pt>
                <c:pt idx="19">
                  <c:v>100.9673354385158</c:v>
                </c:pt>
                <c:pt idx="20">
                  <c:v>100.56975505786646</c:v>
                </c:pt>
                <c:pt idx="21">
                  <c:v>100.35688437346198</c:v>
                </c:pt>
                <c:pt idx="22">
                  <c:v>100.14935773632864</c:v>
                </c:pt>
                <c:pt idx="23">
                  <c:v>99.839493307863208</c:v>
                </c:pt>
                <c:pt idx="24">
                  <c:v>99.573773503607512</c:v>
                </c:pt>
                <c:pt idx="25">
                  <c:v>99.198657417028812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 3.2.1'!$M$9</c:f>
              <c:strCache>
                <c:ptCount val="1"/>
                <c:pt idx="0">
                  <c:v>Electricity: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3.2.1'!$N$4:$AM$4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3.2.1'!$N$9:$AM$9</c:f>
              <c:numCache>
                <c:formatCode>0.0</c:formatCode>
                <c:ptCount val="26"/>
                <c:pt idx="0">
                  <c:v>94.84</c:v>
                </c:pt>
                <c:pt idx="1">
                  <c:v>94.403999999999996</c:v>
                </c:pt>
                <c:pt idx="2">
                  <c:v>92.688000000000002</c:v>
                </c:pt>
                <c:pt idx="3">
                  <c:v>92.26</c:v>
                </c:pt>
                <c:pt idx="4">
                  <c:v>91.656000000000006</c:v>
                </c:pt>
                <c:pt idx="5">
                  <c:v>91.122</c:v>
                </c:pt>
                <c:pt idx="6">
                  <c:v>91.209000000000003</c:v>
                </c:pt>
                <c:pt idx="7">
                  <c:v>91.375</c:v>
                </c:pt>
                <c:pt idx="8">
                  <c:v>91.513999999999996</c:v>
                </c:pt>
                <c:pt idx="9">
                  <c:v>91.486000000000004</c:v>
                </c:pt>
                <c:pt idx="10">
                  <c:v>91.287999999999997</c:v>
                </c:pt>
                <c:pt idx="11">
                  <c:v>91.227999999999994</c:v>
                </c:pt>
                <c:pt idx="12">
                  <c:v>91.430999999999997</c:v>
                </c:pt>
                <c:pt idx="13">
                  <c:v>91.602999999999994</c:v>
                </c:pt>
                <c:pt idx="14">
                  <c:v>91.802999999999997</c:v>
                </c:pt>
                <c:pt idx="15">
                  <c:v>92.006</c:v>
                </c:pt>
                <c:pt idx="16">
                  <c:v>92.244</c:v>
                </c:pt>
                <c:pt idx="17">
                  <c:v>92.584999999999994</c:v>
                </c:pt>
                <c:pt idx="18">
                  <c:v>92.838999999999999</c:v>
                </c:pt>
                <c:pt idx="19">
                  <c:v>93.108000000000004</c:v>
                </c:pt>
                <c:pt idx="20">
                  <c:v>93.34</c:v>
                </c:pt>
                <c:pt idx="21">
                  <c:v>93.643000000000001</c:v>
                </c:pt>
                <c:pt idx="22">
                  <c:v>94.106999999999999</c:v>
                </c:pt>
                <c:pt idx="23">
                  <c:v>94.513000000000005</c:v>
                </c:pt>
                <c:pt idx="24">
                  <c:v>95.034999999999997</c:v>
                </c:pt>
                <c:pt idx="25">
                  <c:v>95.319000000000003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 3.2.1'!$M$10</c:f>
              <c:strCache>
                <c:ptCount val="1"/>
                <c:pt idx="0">
                  <c:v>Electricity: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3.2.1'!$N$4:$AM$4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3.2.1'!$N$10:$AM$10</c:f>
              <c:numCache>
                <c:formatCode>0.0</c:formatCode>
                <c:ptCount val="26"/>
                <c:pt idx="0">
                  <c:v>94.635999999999996</c:v>
                </c:pt>
                <c:pt idx="1">
                  <c:v>93.852000000000004</c:v>
                </c:pt>
                <c:pt idx="2">
                  <c:v>92.465999999999994</c:v>
                </c:pt>
                <c:pt idx="3">
                  <c:v>91.632999999999996</c:v>
                </c:pt>
                <c:pt idx="4">
                  <c:v>90.74</c:v>
                </c:pt>
                <c:pt idx="5">
                  <c:v>89.879000000000005</c:v>
                </c:pt>
                <c:pt idx="6">
                  <c:v>88.887</c:v>
                </c:pt>
                <c:pt idx="7">
                  <c:v>87.724000000000004</c:v>
                </c:pt>
                <c:pt idx="8">
                  <c:v>87.122</c:v>
                </c:pt>
                <c:pt idx="9">
                  <c:v>86.406000000000006</c:v>
                </c:pt>
                <c:pt idx="10">
                  <c:v>85.573999999999998</c:v>
                </c:pt>
                <c:pt idx="11">
                  <c:v>84.656999999999996</c:v>
                </c:pt>
                <c:pt idx="12">
                  <c:v>83.911000000000001</c:v>
                </c:pt>
                <c:pt idx="13">
                  <c:v>83.242999999999995</c:v>
                </c:pt>
                <c:pt idx="14">
                  <c:v>82.555000000000007</c:v>
                </c:pt>
                <c:pt idx="15">
                  <c:v>81.724999999999994</c:v>
                </c:pt>
                <c:pt idx="16">
                  <c:v>81.025999999999996</c:v>
                </c:pt>
                <c:pt idx="17">
                  <c:v>80.372</c:v>
                </c:pt>
                <c:pt idx="18">
                  <c:v>79.656000000000006</c:v>
                </c:pt>
                <c:pt idx="19">
                  <c:v>78.89</c:v>
                </c:pt>
                <c:pt idx="20">
                  <c:v>78.046000000000006</c:v>
                </c:pt>
                <c:pt idx="21">
                  <c:v>77.22</c:v>
                </c:pt>
                <c:pt idx="22">
                  <c:v>76.575999999999993</c:v>
                </c:pt>
                <c:pt idx="23">
                  <c:v>75.968000000000004</c:v>
                </c:pt>
                <c:pt idx="24">
                  <c:v>75.311000000000007</c:v>
                </c:pt>
                <c:pt idx="25">
                  <c:v>74.768000000000001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 3.2.1'!$M$11</c:f>
              <c:strCache>
                <c:ptCount val="1"/>
                <c:pt idx="0">
                  <c:v>Electricity: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3.2.1'!$N$4:$AM$4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3.2.1'!$N$11:$AM$11</c:f>
              <c:numCache>
                <c:formatCode>0.0</c:formatCode>
                <c:ptCount val="26"/>
                <c:pt idx="0">
                  <c:v>94.683999999999997</c:v>
                </c:pt>
                <c:pt idx="1">
                  <c:v>94.325000000000003</c:v>
                </c:pt>
                <c:pt idx="2">
                  <c:v>93.725999999999999</c:v>
                </c:pt>
                <c:pt idx="3">
                  <c:v>92.989000000000004</c:v>
                </c:pt>
                <c:pt idx="4">
                  <c:v>92.311999999999998</c:v>
                </c:pt>
                <c:pt idx="5">
                  <c:v>91.537999999999997</c:v>
                </c:pt>
                <c:pt idx="6">
                  <c:v>90.606999999999999</c:v>
                </c:pt>
                <c:pt idx="7">
                  <c:v>89.739000000000004</c:v>
                </c:pt>
                <c:pt idx="8">
                  <c:v>88.787000000000006</c:v>
                </c:pt>
                <c:pt idx="9">
                  <c:v>87.933000000000007</c:v>
                </c:pt>
                <c:pt idx="10">
                  <c:v>87.087000000000003</c:v>
                </c:pt>
                <c:pt idx="11">
                  <c:v>86.055000000000007</c:v>
                </c:pt>
                <c:pt idx="12">
                  <c:v>85.188000000000002</c:v>
                </c:pt>
                <c:pt idx="13">
                  <c:v>84.462000000000003</c:v>
                </c:pt>
                <c:pt idx="14">
                  <c:v>83.665000000000006</c:v>
                </c:pt>
                <c:pt idx="15">
                  <c:v>82.745000000000005</c:v>
                </c:pt>
                <c:pt idx="16">
                  <c:v>81.974000000000004</c:v>
                </c:pt>
                <c:pt idx="17">
                  <c:v>81.313999999999993</c:v>
                </c:pt>
                <c:pt idx="18">
                  <c:v>80.600999999999999</c:v>
                </c:pt>
                <c:pt idx="19">
                  <c:v>79.813999999999993</c:v>
                </c:pt>
                <c:pt idx="20">
                  <c:v>79.031999999999996</c:v>
                </c:pt>
                <c:pt idx="21">
                  <c:v>78.222999999999999</c:v>
                </c:pt>
                <c:pt idx="22">
                  <c:v>77.543000000000006</c:v>
                </c:pt>
                <c:pt idx="23">
                  <c:v>76.900000000000006</c:v>
                </c:pt>
                <c:pt idx="24">
                  <c:v>76.206999999999994</c:v>
                </c:pt>
                <c:pt idx="25">
                  <c:v>75.638000000000005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'Fig 3.2.1'!$M$12</c:f>
              <c:strCache>
                <c:ptCount val="1"/>
                <c:pt idx="0">
                  <c:v>Electricity: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3.2.1'!$N$4:$AM$4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3.2.1'!$N$12:$AM$12</c:f>
              <c:numCache>
                <c:formatCode>0.0</c:formatCode>
                <c:ptCount val="26"/>
                <c:pt idx="0">
                  <c:v>94.762</c:v>
                </c:pt>
                <c:pt idx="1">
                  <c:v>94.525999999999996</c:v>
                </c:pt>
                <c:pt idx="2">
                  <c:v>93.742000000000004</c:v>
                </c:pt>
                <c:pt idx="3">
                  <c:v>93.075999999999993</c:v>
                </c:pt>
                <c:pt idx="4">
                  <c:v>92.566000000000003</c:v>
                </c:pt>
                <c:pt idx="5">
                  <c:v>92.037000000000006</c:v>
                </c:pt>
                <c:pt idx="6">
                  <c:v>91.391999999999996</c:v>
                </c:pt>
                <c:pt idx="7">
                  <c:v>90.481999999999999</c:v>
                </c:pt>
                <c:pt idx="8">
                  <c:v>90.254999999999995</c:v>
                </c:pt>
                <c:pt idx="9">
                  <c:v>89.885000000000005</c:v>
                </c:pt>
                <c:pt idx="10">
                  <c:v>89.366</c:v>
                </c:pt>
                <c:pt idx="11">
                  <c:v>88.796000000000006</c:v>
                </c:pt>
                <c:pt idx="12">
                  <c:v>88.376000000000005</c:v>
                </c:pt>
                <c:pt idx="13">
                  <c:v>88.034999999999997</c:v>
                </c:pt>
                <c:pt idx="14">
                  <c:v>87.676000000000002</c:v>
                </c:pt>
                <c:pt idx="15">
                  <c:v>87.14</c:v>
                </c:pt>
                <c:pt idx="16">
                  <c:v>86.808000000000007</c:v>
                </c:pt>
                <c:pt idx="17">
                  <c:v>86.5</c:v>
                </c:pt>
                <c:pt idx="18">
                  <c:v>86.155000000000001</c:v>
                </c:pt>
                <c:pt idx="19">
                  <c:v>85.676000000000002</c:v>
                </c:pt>
                <c:pt idx="20">
                  <c:v>85.147999999999996</c:v>
                </c:pt>
                <c:pt idx="21">
                  <c:v>84.623999999999995</c:v>
                </c:pt>
                <c:pt idx="22">
                  <c:v>84.33</c:v>
                </c:pt>
                <c:pt idx="23">
                  <c:v>84.031000000000006</c:v>
                </c:pt>
                <c:pt idx="24">
                  <c:v>83.635999999999996</c:v>
                </c:pt>
                <c:pt idx="25">
                  <c:v>83.366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48064"/>
        <c:axId val="44688128"/>
      </c:lineChart>
      <c:catAx>
        <c:axId val="4424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6881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688128"/>
        <c:scaling>
          <c:orientation val="minMax"/>
          <c:min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424806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8079197189903504"/>
          <c:y val="4.6410403245048915E-2"/>
          <c:w val="0.21920789752027267"/>
          <c:h val="0.9458973991887377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30012066027296E-2"/>
          <c:y val="4.6551445220290859E-2"/>
          <c:w val="0.71723221513198698"/>
          <c:h val="0.81455289786889851"/>
        </c:manualLayout>
      </c:layout>
      <c:lineChart>
        <c:grouping val="standard"/>
        <c:varyColors val="0"/>
        <c:ser>
          <c:idx val="3"/>
          <c:order val="0"/>
          <c:tx>
            <c:strRef>
              <c:f>'CP4'!$L$8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'CP4'!$M$4:$AZ$4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'CP4'!$M$8:$AZ$8</c:f>
              <c:numCache>
                <c:formatCode>0.0</c:formatCode>
                <c:ptCount val="40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  <c:pt idx="13">
                  <c:v>42.6</c:v>
                </c:pt>
                <c:pt idx="14">
                  <c:v>40.76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'CP4'!$L$5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'CP4'!$M$4:$AZ$4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'CP4'!$M$5:$AZ$5</c:f>
              <c:numCache>
                <c:formatCode>0.0</c:formatCode>
                <c:ptCount val="40"/>
                <c:pt idx="14">
                  <c:v>40.76</c:v>
                </c:pt>
                <c:pt idx="15">
                  <c:v>47.59</c:v>
                </c:pt>
                <c:pt idx="16">
                  <c:v>50.02</c:v>
                </c:pt>
                <c:pt idx="17">
                  <c:v>51.21</c:v>
                </c:pt>
                <c:pt idx="18">
                  <c:v>53.29</c:v>
                </c:pt>
                <c:pt idx="19">
                  <c:v>55.25</c:v>
                </c:pt>
                <c:pt idx="20">
                  <c:v>57.14</c:v>
                </c:pt>
                <c:pt idx="21">
                  <c:v>59.09</c:v>
                </c:pt>
                <c:pt idx="22">
                  <c:v>61.05</c:v>
                </c:pt>
                <c:pt idx="23">
                  <c:v>63.08</c:v>
                </c:pt>
                <c:pt idx="24">
                  <c:v>65.37</c:v>
                </c:pt>
                <c:pt idx="25">
                  <c:v>66.66</c:v>
                </c:pt>
                <c:pt idx="26">
                  <c:v>68.06</c:v>
                </c:pt>
                <c:pt idx="27">
                  <c:v>69.5</c:v>
                </c:pt>
                <c:pt idx="28">
                  <c:v>70.900000000000006</c:v>
                </c:pt>
                <c:pt idx="29">
                  <c:v>72.260000000000005</c:v>
                </c:pt>
                <c:pt idx="30">
                  <c:v>72.58</c:v>
                </c:pt>
                <c:pt idx="31" formatCode="General">
                  <c:v>72.91</c:v>
                </c:pt>
                <c:pt idx="32">
                  <c:v>73.27</c:v>
                </c:pt>
                <c:pt idx="33">
                  <c:v>73.55</c:v>
                </c:pt>
                <c:pt idx="34">
                  <c:v>73.709999999999994</c:v>
                </c:pt>
                <c:pt idx="35" formatCode="General">
                  <c:v>73.95</c:v>
                </c:pt>
                <c:pt idx="36" formatCode="General">
                  <c:v>74.010000000000005</c:v>
                </c:pt>
                <c:pt idx="37" formatCode="General">
                  <c:v>74.17</c:v>
                </c:pt>
                <c:pt idx="38" formatCode="General">
                  <c:v>74.3</c:v>
                </c:pt>
                <c:pt idx="39" formatCode="General">
                  <c:v>74.37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'CP4'!$L$6</c:f>
              <c:strCache>
                <c:ptCount val="1"/>
                <c:pt idx="0">
                  <c:v>Base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'CP4'!$M$4:$AZ$4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'CP4'!$M$6:$AZ$6</c:f>
              <c:numCache>
                <c:formatCode>0.0</c:formatCode>
                <c:ptCount val="40"/>
                <c:pt idx="14">
                  <c:v>40.76</c:v>
                </c:pt>
                <c:pt idx="15">
                  <c:v>41.79</c:v>
                </c:pt>
                <c:pt idx="16">
                  <c:v>43.59</c:v>
                </c:pt>
                <c:pt idx="17">
                  <c:v>44.76</c:v>
                </c:pt>
                <c:pt idx="18">
                  <c:v>45.13</c:v>
                </c:pt>
                <c:pt idx="19">
                  <c:v>45.2</c:v>
                </c:pt>
                <c:pt idx="20">
                  <c:v>45.49</c:v>
                </c:pt>
                <c:pt idx="21">
                  <c:v>45.69</c:v>
                </c:pt>
                <c:pt idx="22">
                  <c:v>46.08</c:v>
                </c:pt>
                <c:pt idx="23">
                  <c:v>47.41</c:v>
                </c:pt>
                <c:pt idx="24">
                  <c:v>48.36</c:v>
                </c:pt>
                <c:pt idx="25">
                  <c:v>49.73</c:v>
                </c:pt>
                <c:pt idx="26">
                  <c:v>51.04</c:v>
                </c:pt>
                <c:pt idx="27">
                  <c:v>51.62</c:v>
                </c:pt>
                <c:pt idx="28">
                  <c:v>52.96</c:v>
                </c:pt>
                <c:pt idx="29">
                  <c:v>53.54</c:v>
                </c:pt>
                <c:pt idx="30">
                  <c:v>54.54</c:v>
                </c:pt>
                <c:pt idx="31" formatCode="General">
                  <c:v>55.29</c:v>
                </c:pt>
                <c:pt idx="32">
                  <c:v>55.75</c:v>
                </c:pt>
                <c:pt idx="33">
                  <c:v>56.69</c:v>
                </c:pt>
                <c:pt idx="34">
                  <c:v>56.93</c:v>
                </c:pt>
                <c:pt idx="35" formatCode="General">
                  <c:v>57.39</c:v>
                </c:pt>
                <c:pt idx="36" formatCode="General">
                  <c:v>57.76</c:v>
                </c:pt>
                <c:pt idx="37" formatCode="General">
                  <c:v>58.51</c:v>
                </c:pt>
                <c:pt idx="38" formatCode="General">
                  <c:v>58.78</c:v>
                </c:pt>
                <c:pt idx="39" formatCode="General">
                  <c:v>59.02</c:v>
                </c:pt>
              </c:numCache>
            </c:numRef>
          </c:val>
          <c:smooth val="0"/>
        </c:ser>
        <c:ser>
          <c:idx val="6"/>
          <c:order val="3"/>
          <c:tx>
            <c:strRef>
              <c:f>'CP4'!$L$7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F79646"/>
              </a:solidFill>
            </a:ln>
          </c:spPr>
          <c:marker>
            <c:symbol val="none"/>
          </c:marker>
          <c:cat>
            <c:numRef>
              <c:f>'CP4'!$M$4:$AZ$4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'CP4'!$M$7:$AZ$7</c:f>
              <c:numCache>
                <c:formatCode>0.0</c:formatCode>
                <c:ptCount val="40"/>
                <c:pt idx="14">
                  <c:v>40.76</c:v>
                </c:pt>
                <c:pt idx="15">
                  <c:v>35.33</c:v>
                </c:pt>
                <c:pt idx="16">
                  <c:v>36.270000000000003</c:v>
                </c:pt>
                <c:pt idx="17">
                  <c:v>36.99</c:v>
                </c:pt>
                <c:pt idx="18">
                  <c:v>37.89</c:v>
                </c:pt>
                <c:pt idx="19">
                  <c:v>38.049999999999997</c:v>
                </c:pt>
                <c:pt idx="20">
                  <c:v>39.119999999999997</c:v>
                </c:pt>
                <c:pt idx="21">
                  <c:v>39.840000000000003</c:v>
                </c:pt>
                <c:pt idx="22">
                  <c:v>40.880000000000003</c:v>
                </c:pt>
                <c:pt idx="23">
                  <c:v>41.82</c:v>
                </c:pt>
                <c:pt idx="24">
                  <c:v>43.68</c:v>
                </c:pt>
                <c:pt idx="25">
                  <c:v>44.3</c:v>
                </c:pt>
                <c:pt idx="26">
                  <c:v>45.11</c:v>
                </c:pt>
                <c:pt idx="27">
                  <c:v>45.78</c:v>
                </c:pt>
                <c:pt idx="28">
                  <c:v>46.74</c:v>
                </c:pt>
                <c:pt idx="29">
                  <c:v>47.8</c:v>
                </c:pt>
                <c:pt idx="30">
                  <c:v>48.2</c:v>
                </c:pt>
                <c:pt idx="31" formatCode="General">
                  <c:v>48.77</c:v>
                </c:pt>
                <c:pt idx="32">
                  <c:v>49.13</c:v>
                </c:pt>
                <c:pt idx="33">
                  <c:v>49.67</c:v>
                </c:pt>
                <c:pt idx="34">
                  <c:v>49.58</c:v>
                </c:pt>
                <c:pt idx="35" formatCode="General">
                  <c:v>49.82</c:v>
                </c:pt>
                <c:pt idx="36" formatCode="General">
                  <c:v>49.87</c:v>
                </c:pt>
                <c:pt idx="37" formatCode="General">
                  <c:v>50.03</c:v>
                </c:pt>
                <c:pt idx="38" formatCode="General">
                  <c:v>50.17</c:v>
                </c:pt>
                <c:pt idx="39" formatCode="General">
                  <c:v>50.24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90720"/>
        <c:axId val="168192256"/>
      </c:lineChart>
      <c:catAx>
        <c:axId val="16819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192256"/>
        <c:crosses val="autoZero"/>
        <c:auto val="1"/>
        <c:lblAlgn val="ctr"/>
        <c:lblOffset val="100"/>
        <c:tickLblSkip val="5"/>
        <c:noMultiLvlLbl val="0"/>
      </c:catAx>
      <c:valAx>
        <c:axId val="168192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£/MWh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8190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669203732711"/>
          <c:y val="0.54403507516105942"/>
          <c:w val="0.19129884465376407"/>
          <c:h val="0.318614173228346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56219895589E-2"/>
          <c:w val="0.7303183714200232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 3.2.2'!$L$5</c:f>
              <c:strCache>
                <c:ptCount val="1"/>
                <c:pt idx="0">
                  <c:v>Gas: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3.2.2'!$M$5:$AL$5</c:f>
              <c:numCache>
                <c:formatCode>0.0</c:formatCode>
                <c:ptCount val="26"/>
                <c:pt idx="0">
                  <c:v>115.21393305282017</c:v>
                </c:pt>
                <c:pt idx="1">
                  <c:v>109.47123877449741</c:v>
                </c:pt>
                <c:pt idx="2">
                  <c:v>108.53822194664947</c:v>
                </c:pt>
                <c:pt idx="3">
                  <c:v>108.73773706730213</c:v>
                </c:pt>
                <c:pt idx="4">
                  <c:v>108.88360106752464</c:v>
                </c:pt>
                <c:pt idx="5">
                  <c:v>108.94730242834986</c:v>
                </c:pt>
                <c:pt idx="6">
                  <c:v>108.66887550436674</c:v>
                </c:pt>
                <c:pt idx="7">
                  <c:v>108.08011213546577</c:v>
                </c:pt>
                <c:pt idx="8">
                  <c:v>107.41537768196287</c:v>
                </c:pt>
                <c:pt idx="9">
                  <c:v>106.74806655193616</c:v>
                </c:pt>
                <c:pt idx="10">
                  <c:v>106.12996701714178</c:v>
                </c:pt>
                <c:pt idx="11">
                  <c:v>105.57582616309028</c:v>
                </c:pt>
                <c:pt idx="12">
                  <c:v>104.82989692511553</c:v>
                </c:pt>
                <c:pt idx="13">
                  <c:v>103.87066560763816</c:v>
                </c:pt>
                <c:pt idx="14">
                  <c:v>102.86124086351235</c:v>
                </c:pt>
                <c:pt idx="15">
                  <c:v>101.76389377628273</c:v>
                </c:pt>
                <c:pt idx="16">
                  <c:v>100.82756860075395</c:v>
                </c:pt>
                <c:pt idx="17">
                  <c:v>99.627572030078028</c:v>
                </c:pt>
                <c:pt idx="18">
                  <c:v>98.719066581420336</c:v>
                </c:pt>
                <c:pt idx="19">
                  <c:v>97.442638066321422</c:v>
                </c:pt>
                <c:pt idx="20">
                  <c:v>95.91505852466733</c:v>
                </c:pt>
                <c:pt idx="21">
                  <c:v>94.144684163908408</c:v>
                </c:pt>
                <c:pt idx="22">
                  <c:v>91.926968040856522</c:v>
                </c:pt>
                <c:pt idx="23">
                  <c:v>89.594349560371541</c:v>
                </c:pt>
                <c:pt idx="24">
                  <c:v>86.778792944800756</c:v>
                </c:pt>
                <c:pt idx="25">
                  <c:v>83.825038036682457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 3.2.2'!$L$6</c:f>
              <c:strCache>
                <c:ptCount val="1"/>
                <c:pt idx="0">
                  <c:v>Gas: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3.2.2'!$M$6:$AL$6</c:f>
              <c:numCache>
                <c:formatCode>0.0</c:formatCode>
                <c:ptCount val="26"/>
                <c:pt idx="0">
                  <c:v>115.21393305282017</c:v>
                </c:pt>
                <c:pt idx="1">
                  <c:v>114.18240559897478</c:v>
                </c:pt>
                <c:pt idx="2">
                  <c:v>113.45798757946457</c:v>
                </c:pt>
                <c:pt idx="3">
                  <c:v>112.53369403938696</c:v>
                </c:pt>
                <c:pt idx="4">
                  <c:v>111.41055849669739</c:v>
                </c:pt>
                <c:pt idx="5">
                  <c:v>110.40322778082697</c:v>
                </c:pt>
                <c:pt idx="6">
                  <c:v>109.530866808875</c:v>
                </c:pt>
                <c:pt idx="7">
                  <c:v>109.2674112505828</c:v>
                </c:pt>
                <c:pt idx="8">
                  <c:v>108.6411089472842</c:v>
                </c:pt>
                <c:pt idx="9">
                  <c:v>108.05739041710454</c:v>
                </c:pt>
                <c:pt idx="10">
                  <c:v>107.60521416202953</c:v>
                </c:pt>
                <c:pt idx="11">
                  <c:v>107.40951703261725</c:v>
                </c:pt>
                <c:pt idx="12">
                  <c:v>107.20192848916523</c:v>
                </c:pt>
                <c:pt idx="13">
                  <c:v>106.95296764791044</c:v>
                </c:pt>
                <c:pt idx="14">
                  <c:v>106.6753152152162</c:v>
                </c:pt>
                <c:pt idx="15">
                  <c:v>106.59533889600016</c:v>
                </c:pt>
                <c:pt idx="16">
                  <c:v>106.54686468828552</c:v>
                </c:pt>
                <c:pt idx="17">
                  <c:v>106.57515042274395</c:v>
                </c:pt>
                <c:pt idx="18">
                  <c:v>106.66211346138736</c:v>
                </c:pt>
                <c:pt idx="19">
                  <c:v>106.88064673616587</c:v>
                </c:pt>
                <c:pt idx="20">
                  <c:v>107.0951118715555</c:v>
                </c:pt>
                <c:pt idx="21">
                  <c:v>107.34938677887898</c:v>
                </c:pt>
                <c:pt idx="22">
                  <c:v>107.56922462586279</c:v>
                </c:pt>
                <c:pt idx="23">
                  <c:v>107.68288892281421</c:v>
                </c:pt>
                <c:pt idx="24">
                  <c:v>107.78059426506327</c:v>
                </c:pt>
                <c:pt idx="25">
                  <c:v>107.87871180016364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 3.2.2'!$L$7</c:f>
              <c:strCache>
                <c:ptCount val="1"/>
                <c:pt idx="0">
                  <c:v>Gas: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3.2.2'!$M$7:$AL$7</c:f>
              <c:numCache>
                <c:formatCode>0.0</c:formatCode>
                <c:ptCount val="26"/>
                <c:pt idx="0">
                  <c:v>115.21393305282017</c:v>
                </c:pt>
                <c:pt idx="1">
                  <c:v>116.85767763211514</c:v>
                </c:pt>
                <c:pt idx="2">
                  <c:v>117.04596797953026</c:v>
                </c:pt>
                <c:pt idx="3">
                  <c:v>117.45180131840515</c:v>
                </c:pt>
                <c:pt idx="4">
                  <c:v>117.44545219604903</c:v>
                </c:pt>
                <c:pt idx="5">
                  <c:v>117.45264962513579</c:v>
                </c:pt>
                <c:pt idx="6">
                  <c:v>117.48148094675898</c:v>
                </c:pt>
                <c:pt idx="7">
                  <c:v>117.55070888432017</c:v>
                </c:pt>
                <c:pt idx="8">
                  <c:v>117.72799465150352</c:v>
                </c:pt>
                <c:pt idx="9">
                  <c:v>117.82193437206254</c:v>
                </c:pt>
                <c:pt idx="10">
                  <c:v>117.86113578827103</c:v>
                </c:pt>
                <c:pt idx="11">
                  <c:v>118.07075364617317</c:v>
                </c:pt>
                <c:pt idx="12">
                  <c:v>118.42817307500489</c:v>
                </c:pt>
                <c:pt idx="13">
                  <c:v>118.74524148280568</c:v>
                </c:pt>
                <c:pt idx="14">
                  <c:v>119.02628515960869</c:v>
                </c:pt>
                <c:pt idx="15">
                  <c:v>119.53759660915284</c:v>
                </c:pt>
                <c:pt idx="16">
                  <c:v>119.93276928334794</c:v>
                </c:pt>
                <c:pt idx="17">
                  <c:v>120.32173229418912</c:v>
                </c:pt>
                <c:pt idx="18">
                  <c:v>120.61452971560718</c:v>
                </c:pt>
                <c:pt idx="19">
                  <c:v>121.00605085209087</c:v>
                </c:pt>
                <c:pt idx="20">
                  <c:v>121.26834672130946</c:v>
                </c:pt>
                <c:pt idx="21">
                  <c:v>121.54646721332708</c:v>
                </c:pt>
                <c:pt idx="22">
                  <c:v>121.83803903644058</c:v>
                </c:pt>
                <c:pt idx="23">
                  <c:v>122.03508459644084</c:v>
                </c:pt>
                <c:pt idx="24">
                  <c:v>122.22057431917888</c:v>
                </c:pt>
                <c:pt idx="25">
                  <c:v>122.43024210346489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3.2.2'!$L$8</c:f>
              <c:strCache>
                <c:ptCount val="1"/>
                <c:pt idx="0">
                  <c:v>Gas: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3.2.2'!$M$8:$AL$8</c:f>
              <c:numCache>
                <c:formatCode>0.0</c:formatCode>
                <c:ptCount val="26"/>
                <c:pt idx="0">
                  <c:v>115.21393305282017</c:v>
                </c:pt>
                <c:pt idx="1">
                  <c:v>122.76784381984726</c:v>
                </c:pt>
                <c:pt idx="2">
                  <c:v>124.99563174097443</c:v>
                </c:pt>
                <c:pt idx="3">
                  <c:v>127.71001000722231</c:v>
                </c:pt>
                <c:pt idx="4">
                  <c:v>129.65511597838952</c:v>
                </c:pt>
                <c:pt idx="5">
                  <c:v>131.66113920485174</c:v>
                </c:pt>
                <c:pt idx="6">
                  <c:v>132.86148081696484</c:v>
                </c:pt>
                <c:pt idx="7">
                  <c:v>134.56691317843945</c:v>
                </c:pt>
                <c:pt idx="8">
                  <c:v>135.50912823181639</c:v>
                </c:pt>
                <c:pt idx="9">
                  <c:v>136.28193567296651</c:v>
                </c:pt>
                <c:pt idx="10">
                  <c:v>136.66731497682031</c:v>
                </c:pt>
                <c:pt idx="11">
                  <c:v>137.35491938915425</c:v>
                </c:pt>
                <c:pt idx="12">
                  <c:v>137.82675756374795</c:v>
                </c:pt>
                <c:pt idx="13">
                  <c:v>138.23493663122517</c:v>
                </c:pt>
                <c:pt idx="14">
                  <c:v>138.46365847682179</c:v>
                </c:pt>
                <c:pt idx="15">
                  <c:v>138.70851901960353</c:v>
                </c:pt>
                <c:pt idx="16">
                  <c:v>139.21845194293334</c:v>
                </c:pt>
                <c:pt idx="17">
                  <c:v>139.69380234695709</c:v>
                </c:pt>
                <c:pt idx="18">
                  <c:v>140.30609301994195</c:v>
                </c:pt>
                <c:pt idx="19">
                  <c:v>141.08120008126082</c:v>
                </c:pt>
                <c:pt idx="20">
                  <c:v>141.51844411087075</c:v>
                </c:pt>
                <c:pt idx="21">
                  <c:v>142.17118202947017</c:v>
                </c:pt>
                <c:pt idx="22">
                  <c:v>142.76359939812292</c:v>
                </c:pt>
                <c:pt idx="23">
                  <c:v>143.05680603988137</c:v>
                </c:pt>
                <c:pt idx="24">
                  <c:v>143.5834403851382</c:v>
                </c:pt>
                <c:pt idx="25">
                  <c:v>143.82287914476368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 3.2.2'!$L$9</c:f>
              <c:strCache>
                <c:ptCount val="1"/>
                <c:pt idx="0">
                  <c:v>Electricity: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3.2.2'!$M$9:$AL$9</c:f>
              <c:numCache>
                <c:formatCode>0.0</c:formatCode>
                <c:ptCount val="26"/>
                <c:pt idx="0">
                  <c:v>102.58</c:v>
                </c:pt>
                <c:pt idx="1">
                  <c:v>101.065</c:v>
                </c:pt>
                <c:pt idx="2">
                  <c:v>99.671999999999997</c:v>
                </c:pt>
                <c:pt idx="3">
                  <c:v>99.19</c:v>
                </c:pt>
                <c:pt idx="4">
                  <c:v>98.301000000000002</c:v>
                </c:pt>
                <c:pt idx="5">
                  <c:v>97.432000000000002</c:v>
                </c:pt>
                <c:pt idx="6">
                  <c:v>97.228999999999999</c:v>
                </c:pt>
                <c:pt idx="7">
                  <c:v>97.418000000000006</c:v>
                </c:pt>
                <c:pt idx="8">
                  <c:v>97.816000000000003</c:v>
                </c:pt>
                <c:pt idx="9">
                  <c:v>98.222999999999999</c:v>
                </c:pt>
                <c:pt idx="10">
                  <c:v>98.441999999999993</c:v>
                </c:pt>
                <c:pt idx="11">
                  <c:v>98.742000000000004</c:v>
                </c:pt>
                <c:pt idx="12">
                  <c:v>99.274000000000001</c:v>
                </c:pt>
                <c:pt idx="13">
                  <c:v>99.793000000000006</c:v>
                </c:pt>
                <c:pt idx="14">
                  <c:v>100.34099999999999</c:v>
                </c:pt>
                <c:pt idx="15">
                  <c:v>100.995</c:v>
                </c:pt>
                <c:pt idx="16">
                  <c:v>101.675</c:v>
                </c:pt>
                <c:pt idx="17">
                  <c:v>102.431</c:v>
                </c:pt>
                <c:pt idx="18">
                  <c:v>103.044</c:v>
                </c:pt>
                <c:pt idx="19">
                  <c:v>103.711</c:v>
                </c:pt>
                <c:pt idx="20">
                  <c:v>104.205</c:v>
                </c:pt>
                <c:pt idx="21">
                  <c:v>104.79300000000001</c:v>
                </c:pt>
                <c:pt idx="22">
                  <c:v>105.47499999999999</c:v>
                </c:pt>
                <c:pt idx="23">
                  <c:v>106.191</c:v>
                </c:pt>
                <c:pt idx="24">
                  <c:v>107.10299999999999</c:v>
                </c:pt>
                <c:pt idx="25">
                  <c:v>107.80500000000001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 3.2.2'!$L$10</c:f>
              <c:strCache>
                <c:ptCount val="1"/>
                <c:pt idx="0">
                  <c:v>Electricity: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3.2.2'!$M$10:$AL$10</c:f>
              <c:numCache>
                <c:formatCode>0.0</c:formatCode>
                <c:ptCount val="26"/>
                <c:pt idx="0">
                  <c:v>102.449</c:v>
                </c:pt>
                <c:pt idx="1">
                  <c:v>100.875</c:v>
                </c:pt>
                <c:pt idx="2">
                  <c:v>100.294</c:v>
                </c:pt>
                <c:pt idx="3">
                  <c:v>100.294</c:v>
                </c:pt>
                <c:pt idx="4">
                  <c:v>100.2</c:v>
                </c:pt>
                <c:pt idx="5">
                  <c:v>99.968999999999994</c:v>
                </c:pt>
                <c:pt idx="6">
                  <c:v>99.703999999999994</c:v>
                </c:pt>
                <c:pt idx="7">
                  <c:v>99.102999999999994</c:v>
                </c:pt>
                <c:pt idx="8">
                  <c:v>99.096999999999994</c:v>
                </c:pt>
                <c:pt idx="9">
                  <c:v>99.113</c:v>
                </c:pt>
                <c:pt idx="10">
                  <c:v>99.15</c:v>
                </c:pt>
                <c:pt idx="11">
                  <c:v>99.073999999999998</c:v>
                </c:pt>
                <c:pt idx="12">
                  <c:v>99.064999999999998</c:v>
                </c:pt>
                <c:pt idx="13">
                  <c:v>99.201999999999998</c:v>
                </c:pt>
                <c:pt idx="14">
                  <c:v>99.367999999999995</c:v>
                </c:pt>
                <c:pt idx="15">
                  <c:v>99.45</c:v>
                </c:pt>
                <c:pt idx="16">
                  <c:v>99.673000000000002</c:v>
                </c:pt>
                <c:pt idx="17">
                  <c:v>99.863</c:v>
                </c:pt>
                <c:pt idx="18">
                  <c:v>100.069</c:v>
                </c:pt>
                <c:pt idx="19">
                  <c:v>100.12</c:v>
                </c:pt>
                <c:pt idx="20">
                  <c:v>100.06100000000001</c:v>
                </c:pt>
                <c:pt idx="21">
                  <c:v>99.887</c:v>
                </c:pt>
                <c:pt idx="22">
                  <c:v>99.87</c:v>
                </c:pt>
                <c:pt idx="23">
                  <c:v>99.986000000000004</c:v>
                </c:pt>
                <c:pt idx="24">
                  <c:v>100.143</c:v>
                </c:pt>
                <c:pt idx="25">
                  <c:v>100.378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 3.2.2'!$L$11</c:f>
              <c:strCache>
                <c:ptCount val="1"/>
                <c:pt idx="0">
                  <c:v>Electricity: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3.2.2'!$M$11:$AL$11</c:f>
              <c:numCache>
                <c:formatCode>0.0</c:formatCode>
                <c:ptCount val="26"/>
                <c:pt idx="0">
                  <c:v>102.419</c:v>
                </c:pt>
                <c:pt idx="1">
                  <c:v>100.985</c:v>
                </c:pt>
                <c:pt idx="2">
                  <c:v>100.565</c:v>
                </c:pt>
                <c:pt idx="3">
                  <c:v>100.10299999999999</c:v>
                </c:pt>
                <c:pt idx="4">
                  <c:v>100.145</c:v>
                </c:pt>
                <c:pt idx="5">
                  <c:v>100.08799999999999</c:v>
                </c:pt>
                <c:pt idx="6">
                  <c:v>100.06</c:v>
                </c:pt>
                <c:pt idx="7">
                  <c:v>100.078</c:v>
                </c:pt>
                <c:pt idx="8">
                  <c:v>100.036</c:v>
                </c:pt>
                <c:pt idx="9">
                  <c:v>100.096</c:v>
                </c:pt>
                <c:pt idx="10">
                  <c:v>100.175</c:v>
                </c:pt>
                <c:pt idx="11">
                  <c:v>100.086</c:v>
                </c:pt>
                <c:pt idx="12">
                  <c:v>100.077</c:v>
                </c:pt>
                <c:pt idx="13">
                  <c:v>100.252</c:v>
                </c:pt>
                <c:pt idx="14">
                  <c:v>100.33199999999999</c:v>
                </c:pt>
                <c:pt idx="15">
                  <c:v>100.301</c:v>
                </c:pt>
                <c:pt idx="16">
                  <c:v>100.375</c:v>
                </c:pt>
                <c:pt idx="17">
                  <c:v>100.52200000000001</c:v>
                </c:pt>
                <c:pt idx="18">
                  <c:v>100.773</c:v>
                </c:pt>
                <c:pt idx="19">
                  <c:v>100.887</c:v>
                </c:pt>
                <c:pt idx="20">
                  <c:v>101.05800000000001</c:v>
                </c:pt>
                <c:pt idx="21">
                  <c:v>101.146</c:v>
                </c:pt>
                <c:pt idx="22">
                  <c:v>101.364</c:v>
                </c:pt>
                <c:pt idx="23">
                  <c:v>101.685</c:v>
                </c:pt>
                <c:pt idx="24">
                  <c:v>102.014</c:v>
                </c:pt>
                <c:pt idx="25">
                  <c:v>102.33199999999999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'Fig 3.2.2'!$L$12</c:f>
              <c:strCache>
                <c:ptCount val="1"/>
                <c:pt idx="0">
                  <c:v>Electricity: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3.2.2'!$M$4:$AL$4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3.2.2'!$M$12:$AL$12</c:f>
              <c:numCache>
                <c:formatCode>0.0</c:formatCode>
                <c:ptCount val="26"/>
                <c:pt idx="0">
                  <c:v>102.444</c:v>
                </c:pt>
                <c:pt idx="1">
                  <c:v>100.623</c:v>
                </c:pt>
                <c:pt idx="2">
                  <c:v>98.477999999999994</c:v>
                </c:pt>
                <c:pt idx="3">
                  <c:v>96.179000000000002</c:v>
                </c:pt>
                <c:pt idx="4">
                  <c:v>94.872</c:v>
                </c:pt>
                <c:pt idx="5">
                  <c:v>93.683000000000007</c:v>
                </c:pt>
                <c:pt idx="6">
                  <c:v>92.709000000000003</c:v>
                </c:pt>
                <c:pt idx="7">
                  <c:v>91.567999999999998</c:v>
                </c:pt>
                <c:pt idx="8">
                  <c:v>91.247</c:v>
                </c:pt>
                <c:pt idx="9">
                  <c:v>91.028999999999996</c:v>
                </c:pt>
                <c:pt idx="10">
                  <c:v>90.936999999999998</c:v>
                </c:pt>
                <c:pt idx="11">
                  <c:v>90.86</c:v>
                </c:pt>
                <c:pt idx="12">
                  <c:v>90.909000000000006</c:v>
                </c:pt>
                <c:pt idx="13">
                  <c:v>91.066000000000003</c:v>
                </c:pt>
                <c:pt idx="14">
                  <c:v>91.293999999999997</c:v>
                </c:pt>
                <c:pt idx="15">
                  <c:v>91.504000000000005</c:v>
                </c:pt>
                <c:pt idx="16">
                  <c:v>91.81</c:v>
                </c:pt>
                <c:pt idx="17">
                  <c:v>92.186999999999998</c:v>
                </c:pt>
                <c:pt idx="18">
                  <c:v>92.454999999999998</c:v>
                </c:pt>
                <c:pt idx="19">
                  <c:v>92.635000000000005</c:v>
                </c:pt>
                <c:pt idx="20">
                  <c:v>92.677999999999997</c:v>
                </c:pt>
                <c:pt idx="21">
                  <c:v>92.6</c:v>
                </c:pt>
                <c:pt idx="22">
                  <c:v>92.728999999999999</c:v>
                </c:pt>
                <c:pt idx="23">
                  <c:v>92.933999999999997</c:v>
                </c:pt>
                <c:pt idx="24">
                  <c:v>93.162999999999997</c:v>
                </c:pt>
                <c:pt idx="25">
                  <c:v>93.441000000000003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93216"/>
        <c:axId val="44811392"/>
      </c:lineChart>
      <c:catAx>
        <c:axId val="4479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81139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811392"/>
        <c:scaling>
          <c:orientation val="minMax"/>
          <c:min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479321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1727628214908699"/>
          <c:y val="4.6410403245048915E-2"/>
          <c:w val="0.18272370159337559"/>
          <c:h val="0.9458973991887377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63727002677E-2"/>
          <c:w val="0.71963748264702654"/>
          <c:h val="0.79102691956434357"/>
        </c:manualLayout>
      </c:layout>
      <c:lineChart>
        <c:grouping val="standard"/>
        <c:varyColors val="0"/>
        <c:ser>
          <c:idx val="1"/>
          <c:order val="0"/>
          <c:tx>
            <c:strRef>
              <c:f>PD36a!$L$5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PD36a!$M$4:$AV$4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PD36a!$M$5:$W$5</c:f>
              <c:numCache>
                <c:formatCode>_-* #,##0_-;\-* #,##0_-;_-* "-"??_-;_-@_-</c:formatCode>
                <c:ptCount val="11"/>
                <c:pt idx="0">
                  <c:v>224.096</c:v>
                </c:pt>
                <c:pt idx="1">
                  <c:v>221.51499999999999</c:v>
                </c:pt>
                <c:pt idx="2">
                  <c:v>222.196</c:v>
                </c:pt>
                <c:pt idx="3">
                  <c:v>213.46800000000002</c:v>
                </c:pt>
                <c:pt idx="4">
                  <c:v>205.25</c:v>
                </c:pt>
                <c:pt idx="5">
                  <c:v>207.83699999999999</c:v>
                </c:pt>
                <c:pt idx="6">
                  <c:v>207.27799999999999</c:v>
                </c:pt>
                <c:pt idx="7">
                  <c:v>205.48599999999999</c:v>
                </c:pt>
                <c:pt idx="8">
                  <c:v>202.92700000000002</c:v>
                </c:pt>
                <c:pt idx="9">
                  <c:v>195.48399999999998</c:v>
                </c:pt>
                <c:pt idx="10">
                  <c:v>197.42000000000002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PD36a!$L$6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PD36a!$M$4:$AV$4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PD36a!$M$6:$AV$6</c:f>
              <c:numCache>
                <c:formatCode>_-* #,##0_-;\-* #,##0_-;_-* "-"??_-;_-@_-</c:formatCode>
                <c:ptCount val="36"/>
                <c:pt idx="10">
                  <c:v>197.42000000000002</c:v>
                </c:pt>
                <c:pt idx="11">
                  <c:v>195.46899999999999</c:v>
                </c:pt>
                <c:pt idx="12">
                  <c:v>192.36</c:v>
                </c:pt>
                <c:pt idx="13">
                  <c:v>191.45</c:v>
                </c:pt>
                <c:pt idx="14">
                  <c:v>189.95699999999999</c:v>
                </c:pt>
                <c:pt idx="15">
                  <c:v>188.554</c:v>
                </c:pt>
                <c:pt idx="16">
                  <c:v>188.43799999999999</c:v>
                </c:pt>
                <c:pt idx="17">
                  <c:v>188.79300000000001</c:v>
                </c:pt>
                <c:pt idx="18">
                  <c:v>189.32999999999998</c:v>
                </c:pt>
                <c:pt idx="19">
                  <c:v>189.709</c:v>
                </c:pt>
                <c:pt idx="20">
                  <c:v>189.73</c:v>
                </c:pt>
                <c:pt idx="21">
                  <c:v>189.97</c:v>
                </c:pt>
                <c:pt idx="22">
                  <c:v>190.70499999999998</c:v>
                </c:pt>
                <c:pt idx="23">
                  <c:v>191.39600000000002</c:v>
                </c:pt>
                <c:pt idx="24">
                  <c:v>192.14400000000001</c:v>
                </c:pt>
                <c:pt idx="25">
                  <c:v>193.001</c:v>
                </c:pt>
                <c:pt idx="26">
                  <c:v>193.91899999999998</c:v>
                </c:pt>
                <c:pt idx="27">
                  <c:v>195.01599999999999</c:v>
                </c:pt>
                <c:pt idx="28">
                  <c:v>195.88299999999998</c:v>
                </c:pt>
                <c:pt idx="29">
                  <c:v>196.81900000000002</c:v>
                </c:pt>
                <c:pt idx="30">
                  <c:v>197.54500000000002</c:v>
                </c:pt>
                <c:pt idx="31">
                  <c:v>198.43600000000001</c:v>
                </c:pt>
                <c:pt idx="32">
                  <c:v>199.58199999999999</c:v>
                </c:pt>
                <c:pt idx="33">
                  <c:v>200.70400000000001</c:v>
                </c:pt>
                <c:pt idx="34">
                  <c:v>202.13799999999998</c:v>
                </c:pt>
                <c:pt idx="35">
                  <c:v>203.12400000000002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PD36a!$L$7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PD36a!$M$4:$AV$4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PD36a!$M$7:$AV$7</c:f>
              <c:numCache>
                <c:formatCode>_-* #,##0_-;\-* #,##0_-;_-* "-"??_-;_-@_-</c:formatCode>
                <c:ptCount val="36"/>
                <c:pt idx="10">
                  <c:v>197.08499999999998</c:v>
                </c:pt>
                <c:pt idx="11">
                  <c:v>194.727</c:v>
                </c:pt>
                <c:pt idx="12">
                  <c:v>192.76</c:v>
                </c:pt>
                <c:pt idx="13">
                  <c:v>191.92699999999999</c:v>
                </c:pt>
                <c:pt idx="14">
                  <c:v>190.94</c:v>
                </c:pt>
                <c:pt idx="15">
                  <c:v>189.84800000000001</c:v>
                </c:pt>
                <c:pt idx="16">
                  <c:v>188.59100000000001</c:v>
                </c:pt>
                <c:pt idx="17">
                  <c:v>186.827</c:v>
                </c:pt>
                <c:pt idx="18">
                  <c:v>186.21899999999999</c:v>
                </c:pt>
                <c:pt idx="19">
                  <c:v>185.51900000000001</c:v>
                </c:pt>
                <c:pt idx="20">
                  <c:v>184.72399999999999</c:v>
                </c:pt>
                <c:pt idx="21">
                  <c:v>183.73099999999999</c:v>
                </c:pt>
                <c:pt idx="22">
                  <c:v>182.976</c:v>
                </c:pt>
                <c:pt idx="23">
                  <c:v>182.44499999999999</c:v>
                </c:pt>
                <c:pt idx="24">
                  <c:v>181.923</c:v>
                </c:pt>
                <c:pt idx="25">
                  <c:v>181.17500000000001</c:v>
                </c:pt>
                <c:pt idx="26">
                  <c:v>180.69900000000001</c:v>
                </c:pt>
                <c:pt idx="27">
                  <c:v>180.23500000000001</c:v>
                </c:pt>
                <c:pt idx="28">
                  <c:v>179.72500000000002</c:v>
                </c:pt>
                <c:pt idx="29">
                  <c:v>179.01</c:v>
                </c:pt>
                <c:pt idx="30">
                  <c:v>178.10700000000003</c:v>
                </c:pt>
                <c:pt idx="31">
                  <c:v>177.107</c:v>
                </c:pt>
                <c:pt idx="32">
                  <c:v>176.446</c:v>
                </c:pt>
                <c:pt idx="33">
                  <c:v>175.95400000000001</c:v>
                </c:pt>
                <c:pt idx="34">
                  <c:v>175.45400000000001</c:v>
                </c:pt>
                <c:pt idx="35">
                  <c:v>175.14600000000002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PD36a!$L$8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PD36a!$M$4:$AV$4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PD36a!$M$8:$AV$8</c:f>
              <c:numCache>
                <c:formatCode>_-* #,##0_-;\-* #,##0_-;_-* "-"??_-;_-@_-</c:formatCode>
                <c:ptCount val="36"/>
                <c:pt idx="10">
                  <c:v>197.10300000000001</c:v>
                </c:pt>
                <c:pt idx="11">
                  <c:v>195.31</c:v>
                </c:pt>
                <c:pt idx="12">
                  <c:v>194.291</c:v>
                </c:pt>
                <c:pt idx="13">
                  <c:v>193.09199999999998</c:v>
                </c:pt>
                <c:pt idx="14">
                  <c:v>192.45699999999999</c:v>
                </c:pt>
                <c:pt idx="15">
                  <c:v>191.62599999999998</c:v>
                </c:pt>
                <c:pt idx="16">
                  <c:v>190.667</c:v>
                </c:pt>
                <c:pt idx="17">
                  <c:v>189.81700000000001</c:v>
                </c:pt>
                <c:pt idx="18">
                  <c:v>188.82300000000001</c:v>
                </c:pt>
                <c:pt idx="19">
                  <c:v>188.029</c:v>
                </c:pt>
                <c:pt idx="20">
                  <c:v>187.262</c:v>
                </c:pt>
                <c:pt idx="21">
                  <c:v>186.14100000000002</c:v>
                </c:pt>
                <c:pt idx="22">
                  <c:v>185.26499999999999</c:v>
                </c:pt>
                <c:pt idx="23">
                  <c:v>184.714</c:v>
                </c:pt>
                <c:pt idx="24">
                  <c:v>183.99700000000001</c:v>
                </c:pt>
                <c:pt idx="25">
                  <c:v>183.04599999999999</c:v>
                </c:pt>
                <c:pt idx="26">
                  <c:v>182.34899999999999</c:v>
                </c:pt>
                <c:pt idx="27">
                  <c:v>181.83600000000001</c:v>
                </c:pt>
                <c:pt idx="28">
                  <c:v>181.374</c:v>
                </c:pt>
                <c:pt idx="29">
                  <c:v>180.70099999999999</c:v>
                </c:pt>
                <c:pt idx="30">
                  <c:v>180.09</c:v>
                </c:pt>
                <c:pt idx="31">
                  <c:v>179.369</c:v>
                </c:pt>
                <c:pt idx="32">
                  <c:v>178.90700000000001</c:v>
                </c:pt>
                <c:pt idx="33">
                  <c:v>178.58500000000001</c:v>
                </c:pt>
                <c:pt idx="34">
                  <c:v>178.221</c:v>
                </c:pt>
                <c:pt idx="35">
                  <c:v>177.97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PD36a!$L$9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numRef>
              <c:f>PD36a!$M$4:$AV$4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PD36a!$M$9:$AV$9</c:f>
              <c:numCache>
                <c:formatCode>_-* #,##0_-;\-* #,##0_-;_-* "-"??_-;_-@_-</c:formatCode>
                <c:ptCount val="36"/>
                <c:pt idx="10">
                  <c:v>197.20600000000002</c:v>
                </c:pt>
                <c:pt idx="11">
                  <c:v>195.149</c:v>
                </c:pt>
                <c:pt idx="12">
                  <c:v>192.22</c:v>
                </c:pt>
                <c:pt idx="13">
                  <c:v>189.255</c:v>
                </c:pt>
                <c:pt idx="14">
                  <c:v>187.43799999999999</c:v>
                </c:pt>
                <c:pt idx="15">
                  <c:v>185.72000000000003</c:v>
                </c:pt>
                <c:pt idx="16">
                  <c:v>184.101</c:v>
                </c:pt>
                <c:pt idx="17">
                  <c:v>182.05</c:v>
                </c:pt>
                <c:pt idx="18">
                  <c:v>181.50200000000001</c:v>
                </c:pt>
                <c:pt idx="19">
                  <c:v>180.91399999999999</c:v>
                </c:pt>
                <c:pt idx="20">
                  <c:v>180.303</c:v>
                </c:pt>
                <c:pt idx="21">
                  <c:v>179.65600000000001</c:v>
                </c:pt>
                <c:pt idx="22">
                  <c:v>179.28500000000003</c:v>
                </c:pt>
                <c:pt idx="23">
                  <c:v>179.101</c:v>
                </c:pt>
                <c:pt idx="24">
                  <c:v>178.97</c:v>
                </c:pt>
                <c:pt idx="25">
                  <c:v>178.64400000000001</c:v>
                </c:pt>
                <c:pt idx="26">
                  <c:v>178.61799999999999</c:v>
                </c:pt>
                <c:pt idx="27">
                  <c:v>178.68700000000001</c:v>
                </c:pt>
                <c:pt idx="28">
                  <c:v>178.61</c:v>
                </c:pt>
                <c:pt idx="29">
                  <c:v>178.31100000000001</c:v>
                </c:pt>
                <c:pt idx="30">
                  <c:v>177.82599999999999</c:v>
                </c:pt>
                <c:pt idx="31">
                  <c:v>177.22399999999999</c:v>
                </c:pt>
                <c:pt idx="32">
                  <c:v>177.059</c:v>
                </c:pt>
                <c:pt idx="33">
                  <c:v>176.965</c:v>
                </c:pt>
                <c:pt idx="34">
                  <c:v>176.79899999999998</c:v>
                </c:pt>
                <c:pt idx="35">
                  <c:v>176.80700000000002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63072"/>
        <c:axId val="172164608"/>
      </c:lineChart>
      <c:catAx>
        <c:axId val="17216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216460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72164608"/>
        <c:scaling>
          <c:orientation val="minMax"/>
          <c:max val="250"/>
          <c:min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21630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2443769637738"/>
          <c:y val="0.40854807921737063"/>
          <c:w val="0.19276840760817154"/>
          <c:h val="0.43227773801002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7138775489241727E-2"/>
          <c:y val="2.6479073149215077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PD36b!$L$6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PD36b!$M$5:$AV$5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PD36b!$M$6:$AV$6</c:f>
              <c:numCache>
                <c:formatCode>0</c:formatCode>
                <c:ptCount val="36"/>
                <c:pt idx="0">
                  <c:v>39.099999999999994</c:v>
                </c:pt>
                <c:pt idx="1">
                  <c:v>38.700000000000003</c:v>
                </c:pt>
                <c:pt idx="2">
                  <c:v>38.6</c:v>
                </c:pt>
                <c:pt idx="3">
                  <c:v>37.799999999999997</c:v>
                </c:pt>
                <c:pt idx="4">
                  <c:v>39</c:v>
                </c:pt>
                <c:pt idx="5">
                  <c:v>41.099999999999994</c:v>
                </c:pt>
                <c:pt idx="6">
                  <c:v>38.200000000000003</c:v>
                </c:pt>
                <c:pt idx="7">
                  <c:v>39.200000000000003</c:v>
                </c:pt>
                <c:pt idx="8">
                  <c:v>39.799999999999997</c:v>
                </c:pt>
                <c:pt idx="9">
                  <c:v>38.9</c:v>
                </c:pt>
                <c:pt idx="10">
                  <c:v>38.9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PD36b!$L$7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PD36b!$M$5:$AV$5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PD36b!$M$7:$AV$7</c:f>
              <c:numCache>
                <c:formatCode>0.0</c:formatCode>
                <c:ptCount val="36"/>
                <c:pt idx="10" formatCode="0">
                  <c:v>38.9</c:v>
                </c:pt>
                <c:pt idx="11" formatCode="0">
                  <c:v>38.599999999999994</c:v>
                </c:pt>
                <c:pt idx="12" formatCode="0">
                  <c:v>38</c:v>
                </c:pt>
                <c:pt idx="13" formatCode="0">
                  <c:v>37.799999999999997</c:v>
                </c:pt>
                <c:pt idx="14" formatCode="0">
                  <c:v>37.599999999999994</c:v>
                </c:pt>
                <c:pt idx="15" formatCode="0">
                  <c:v>37.400000000000006</c:v>
                </c:pt>
                <c:pt idx="16" formatCode="0">
                  <c:v>37.5</c:v>
                </c:pt>
                <c:pt idx="17" formatCode="0">
                  <c:v>37.799999999999997</c:v>
                </c:pt>
                <c:pt idx="18" formatCode="0">
                  <c:v>37.799999999999997</c:v>
                </c:pt>
                <c:pt idx="19" formatCode="0">
                  <c:v>38.099999999999994</c:v>
                </c:pt>
                <c:pt idx="20" formatCode="0">
                  <c:v>38</c:v>
                </c:pt>
                <c:pt idx="21" formatCode="0">
                  <c:v>38.1</c:v>
                </c:pt>
                <c:pt idx="22" formatCode="0">
                  <c:v>38.299999999999997</c:v>
                </c:pt>
                <c:pt idx="23" formatCode="0">
                  <c:v>38.4</c:v>
                </c:pt>
                <c:pt idx="24" formatCode="0">
                  <c:v>38.5</c:v>
                </c:pt>
                <c:pt idx="25" formatCode="0">
                  <c:v>38.700000000000003</c:v>
                </c:pt>
                <c:pt idx="26" formatCode="0">
                  <c:v>38.9</c:v>
                </c:pt>
                <c:pt idx="27" formatCode="0">
                  <c:v>39.1</c:v>
                </c:pt>
                <c:pt idx="28" formatCode="0">
                  <c:v>39.200000000000003</c:v>
                </c:pt>
                <c:pt idx="29" formatCode="0">
                  <c:v>39.5</c:v>
                </c:pt>
                <c:pt idx="30" formatCode="0">
                  <c:v>39.599999999999994</c:v>
                </c:pt>
                <c:pt idx="31" formatCode="0">
                  <c:v>39.799999999999997</c:v>
                </c:pt>
                <c:pt idx="32" formatCode="0">
                  <c:v>40</c:v>
                </c:pt>
                <c:pt idx="33" formatCode="0">
                  <c:v>40.299999999999997</c:v>
                </c:pt>
                <c:pt idx="34" formatCode="0">
                  <c:v>40.5</c:v>
                </c:pt>
                <c:pt idx="35" formatCode="0">
                  <c:v>40.700000000000003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PD36b!$L$8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PD36b!$M$5:$AV$5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PD36b!$M$8:$AV$8</c:f>
              <c:numCache>
                <c:formatCode>0.0</c:formatCode>
                <c:ptCount val="36"/>
                <c:pt idx="10" formatCode="0">
                  <c:v>38.9</c:v>
                </c:pt>
                <c:pt idx="11" formatCode="0">
                  <c:v>38.6</c:v>
                </c:pt>
                <c:pt idx="12" formatCode="0">
                  <c:v>38.1</c:v>
                </c:pt>
                <c:pt idx="13" formatCode="0">
                  <c:v>37.900000000000006</c:v>
                </c:pt>
                <c:pt idx="14" formatCode="0">
                  <c:v>37.599999999999994</c:v>
                </c:pt>
                <c:pt idx="15" formatCode="0">
                  <c:v>37.5</c:v>
                </c:pt>
                <c:pt idx="16" formatCode="0">
                  <c:v>37.299999999999997</c:v>
                </c:pt>
                <c:pt idx="17" formatCode="0">
                  <c:v>36.9</c:v>
                </c:pt>
                <c:pt idx="18" formatCode="0">
                  <c:v>36.700000000000003</c:v>
                </c:pt>
                <c:pt idx="19" formatCode="0">
                  <c:v>36.6</c:v>
                </c:pt>
                <c:pt idx="20" formatCode="0">
                  <c:v>36.4</c:v>
                </c:pt>
                <c:pt idx="21" formatCode="0">
                  <c:v>36.299999999999997</c:v>
                </c:pt>
                <c:pt idx="22" formatCode="0">
                  <c:v>36.1</c:v>
                </c:pt>
                <c:pt idx="23" formatCode="0">
                  <c:v>36.1</c:v>
                </c:pt>
                <c:pt idx="24" formatCode="0">
                  <c:v>36</c:v>
                </c:pt>
                <c:pt idx="25" formatCode="0">
                  <c:v>35.799999999999997</c:v>
                </c:pt>
                <c:pt idx="26" formatCode="0">
                  <c:v>35.700000000000003</c:v>
                </c:pt>
                <c:pt idx="27" formatCode="0">
                  <c:v>35.6</c:v>
                </c:pt>
                <c:pt idx="28" formatCode="0">
                  <c:v>35.5</c:v>
                </c:pt>
                <c:pt idx="29" formatCode="0">
                  <c:v>35.4</c:v>
                </c:pt>
                <c:pt idx="30" formatCode="0">
                  <c:v>35.200000000000003</c:v>
                </c:pt>
                <c:pt idx="31" formatCode="0">
                  <c:v>35</c:v>
                </c:pt>
                <c:pt idx="32" formatCode="0">
                  <c:v>34.9</c:v>
                </c:pt>
                <c:pt idx="33" formatCode="0">
                  <c:v>34.799999999999997</c:v>
                </c:pt>
                <c:pt idx="34" formatCode="0">
                  <c:v>34.700000000000003</c:v>
                </c:pt>
                <c:pt idx="35" formatCode="0">
                  <c:v>34.700000000000003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PD36b!$L$9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PD36b!$M$5:$AV$5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PD36b!$M$9:$AV$9</c:f>
              <c:numCache>
                <c:formatCode>0.0</c:formatCode>
                <c:ptCount val="36"/>
                <c:pt idx="10" formatCode="0">
                  <c:v>38.9</c:v>
                </c:pt>
                <c:pt idx="11" formatCode="0">
                  <c:v>38.5</c:v>
                </c:pt>
                <c:pt idx="12" formatCode="0">
                  <c:v>38.299999999999997</c:v>
                </c:pt>
                <c:pt idx="13" formatCode="0">
                  <c:v>38.099999999999994</c:v>
                </c:pt>
                <c:pt idx="14" formatCode="0">
                  <c:v>37.9</c:v>
                </c:pt>
                <c:pt idx="15" formatCode="0">
                  <c:v>37.799999999999997</c:v>
                </c:pt>
                <c:pt idx="16" formatCode="0">
                  <c:v>37.599999999999994</c:v>
                </c:pt>
                <c:pt idx="17" formatCode="0">
                  <c:v>37.4</c:v>
                </c:pt>
                <c:pt idx="18" formatCode="0">
                  <c:v>37.299999999999997</c:v>
                </c:pt>
                <c:pt idx="19" formatCode="0">
                  <c:v>37.099999999999994</c:v>
                </c:pt>
                <c:pt idx="20" formatCode="0">
                  <c:v>36.9</c:v>
                </c:pt>
                <c:pt idx="21" formatCode="0">
                  <c:v>36.700000000000003</c:v>
                </c:pt>
                <c:pt idx="22" formatCode="0">
                  <c:v>36.599999999999994</c:v>
                </c:pt>
                <c:pt idx="23" formatCode="0">
                  <c:v>36.5</c:v>
                </c:pt>
                <c:pt idx="24" formatCode="0">
                  <c:v>36.400000000000006</c:v>
                </c:pt>
                <c:pt idx="25" formatCode="0">
                  <c:v>36.200000000000003</c:v>
                </c:pt>
                <c:pt idx="26" formatCode="0">
                  <c:v>36</c:v>
                </c:pt>
                <c:pt idx="27" formatCode="0">
                  <c:v>35.9</c:v>
                </c:pt>
                <c:pt idx="28" formatCode="0">
                  <c:v>35.9</c:v>
                </c:pt>
                <c:pt idx="29" formatCode="0">
                  <c:v>35.700000000000003</c:v>
                </c:pt>
                <c:pt idx="30" formatCode="0">
                  <c:v>35.599999999999994</c:v>
                </c:pt>
                <c:pt idx="31" formatCode="0">
                  <c:v>35.4</c:v>
                </c:pt>
                <c:pt idx="32" formatCode="0">
                  <c:v>35.4</c:v>
                </c:pt>
                <c:pt idx="33" formatCode="0">
                  <c:v>35.299999999999997</c:v>
                </c:pt>
                <c:pt idx="34" formatCode="0">
                  <c:v>35.200000000000003</c:v>
                </c:pt>
                <c:pt idx="35" formatCode="0">
                  <c:v>35.200000000000003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PD36b!$L$10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numRef>
              <c:f>PD36b!$M$5:$AV$5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PD36b!$M$10:$AV$10</c:f>
              <c:numCache>
                <c:formatCode>0.0</c:formatCode>
                <c:ptCount val="36"/>
                <c:pt idx="10" formatCode="0">
                  <c:v>38.9</c:v>
                </c:pt>
                <c:pt idx="11" formatCode="0">
                  <c:v>38.400000000000006</c:v>
                </c:pt>
                <c:pt idx="12" formatCode="0">
                  <c:v>37.9</c:v>
                </c:pt>
                <c:pt idx="13" formatCode="0">
                  <c:v>37.4</c:v>
                </c:pt>
                <c:pt idx="14" formatCode="0">
                  <c:v>37</c:v>
                </c:pt>
                <c:pt idx="15" formatCode="0">
                  <c:v>36.700000000000003</c:v>
                </c:pt>
                <c:pt idx="16" formatCode="0">
                  <c:v>36.400000000000006</c:v>
                </c:pt>
                <c:pt idx="17" formatCode="0">
                  <c:v>36</c:v>
                </c:pt>
                <c:pt idx="18" formatCode="0">
                  <c:v>35.799999999999997</c:v>
                </c:pt>
                <c:pt idx="19" formatCode="0">
                  <c:v>35.799999999999997</c:v>
                </c:pt>
                <c:pt idx="20" formatCode="0">
                  <c:v>35.700000000000003</c:v>
                </c:pt>
                <c:pt idx="21" formatCode="0">
                  <c:v>35.6</c:v>
                </c:pt>
                <c:pt idx="22" formatCode="0">
                  <c:v>35.5</c:v>
                </c:pt>
                <c:pt idx="23" formatCode="0">
                  <c:v>35.4</c:v>
                </c:pt>
                <c:pt idx="24" formatCode="0">
                  <c:v>35.299999999999997</c:v>
                </c:pt>
                <c:pt idx="25" formatCode="0">
                  <c:v>35.299999999999997</c:v>
                </c:pt>
                <c:pt idx="26" formatCode="0">
                  <c:v>35.299999999999997</c:v>
                </c:pt>
                <c:pt idx="27" formatCode="0">
                  <c:v>35.299999999999997</c:v>
                </c:pt>
                <c:pt idx="28" formatCode="0">
                  <c:v>35.400000000000006</c:v>
                </c:pt>
                <c:pt idx="29" formatCode="0">
                  <c:v>35.299999999999997</c:v>
                </c:pt>
                <c:pt idx="30" formatCode="0">
                  <c:v>35.200000000000003</c:v>
                </c:pt>
                <c:pt idx="31" formatCode="0">
                  <c:v>35.1</c:v>
                </c:pt>
                <c:pt idx="32" formatCode="0">
                  <c:v>35</c:v>
                </c:pt>
                <c:pt idx="33" formatCode="0">
                  <c:v>35</c:v>
                </c:pt>
                <c:pt idx="34" formatCode="0">
                  <c:v>35</c:v>
                </c:pt>
                <c:pt idx="35" formatCode="0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86752"/>
        <c:axId val="44988288"/>
      </c:lineChart>
      <c:catAx>
        <c:axId val="4498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98828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988288"/>
        <c:scaling>
          <c:orientation val="minMax"/>
          <c:max val="5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4986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56219895589E-2"/>
          <c:w val="0.7303183714200232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'GD16'!$L$5</c:f>
              <c:strCache>
                <c:ptCount val="1"/>
                <c:pt idx="0">
                  <c:v>Gas  -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'GD16'!$M$4:$AL$4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'GD16'!$M$5:$AL$5</c:f>
              <c:numCache>
                <c:formatCode>0.0</c:formatCode>
                <c:ptCount val="26"/>
                <c:pt idx="0">
                  <c:v>219.26623848016271</c:v>
                </c:pt>
                <c:pt idx="1">
                  <c:v>210.51673103667716</c:v>
                </c:pt>
                <c:pt idx="2">
                  <c:v>209.29221388109909</c:v>
                </c:pt>
                <c:pt idx="3">
                  <c:v>209.58305144681864</c:v>
                </c:pt>
                <c:pt idx="4">
                  <c:v>208.73084168729378</c:v>
                </c:pt>
                <c:pt idx="5">
                  <c:v>207.92939067335337</c:v>
                </c:pt>
                <c:pt idx="6">
                  <c:v>206.73955415220627</c:v>
                </c:pt>
                <c:pt idx="7">
                  <c:v>205.40046353723278</c:v>
                </c:pt>
                <c:pt idx="8">
                  <c:v>204.26187025775528</c:v>
                </c:pt>
                <c:pt idx="9">
                  <c:v>203.30599566999467</c:v>
                </c:pt>
                <c:pt idx="10">
                  <c:v>202.05778435768997</c:v>
                </c:pt>
                <c:pt idx="11">
                  <c:v>201.0745263358582</c:v>
                </c:pt>
                <c:pt idx="12">
                  <c:v>199.83216371819438</c:v>
                </c:pt>
                <c:pt idx="13">
                  <c:v>198.26679718869488</c:v>
                </c:pt>
                <c:pt idx="14">
                  <c:v>196.65591639451608</c:v>
                </c:pt>
                <c:pt idx="15">
                  <c:v>194.89860053062051</c:v>
                </c:pt>
                <c:pt idx="16">
                  <c:v>193.77243042337432</c:v>
                </c:pt>
                <c:pt idx="17">
                  <c:v>191.94348587144734</c:v>
                </c:pt>
                <c:pt idx="18">
                  <c:v>190.89199425976466</c:v>
                </c:pt>
                <c:pt idx="19">
                  <c:v>189.18211455204872</c:v>
                </c:pt>
                <c:pt idx="20">
                  <c:v>186.64451606282103</c:v>
                </c:pt>
                <c:pt idx="21">
                  <c:v>183.76794315486984</c:v>
                </c:pt>
                <c:pt idx="22">
                  <c:v>180.23019317961166</c:v>
                </c:pt>
                <c:pt idx="23">
                  <c:v>176.55683346560409</c:v>
                </c:pt>
                <c:pt idx="24">
                  <c:v>172.14126592606988</c:v>
                </c:pt>
                <c:pt idx="25">
                  <c:v>167.61804535215703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'GD16'!$L$6</c:f>
              <c:strCache>
                <c:ptCount val="1"/>
                <c:pt idx="0">
                  <c:v>Gas 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'GD16'!$M$4:$AL$4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'GD16'!$M$6:$AL$6</c:f>
              <c:numCache>
                <c:formatCode>0.0</c:formatCode>
                <c:ptCount val="26"/>
                <c:pt idx="0">
                  <c:v>219.26623848016271</c:v>
                </c:pt>
                <c:pt idx="1">
                  <c:v>214.04593623688484</c:v>
                </c:pt>
                <c:pt idx="2">
                  <c:v>213.02836240041276</c:v>
                </c:pt>
                <c:pt idx="3">
                  <c:v>211.52683122386483</c:v>
                </c:pt>
                <c:pt idx="4">
                  <c:v>209.56531667348906</c:v>
                </c:pt>
                <c:pt idx="5">
                  <c:v>208.30904306132695</c:v>
                </c:pt>
                <c:pt idx="6">
                  <c:v>206.01051592328761</c:v>
                </c:pt>
                <c:pt idx="7">
                  <c:v>204.78418323238196</c:v>
                </c:pt>
                <c:pt idx="8">
                  <c:v>203.16391636113627</c:v>
                </c:pt>
                <c:pt idx="9">
                  <c:v>201.80751071024406</c:v>
                </c:pt>
                <c:pt idx="10">
                  <c:v>200.60902706616167</c:v>
                </c:pt>
                <c:pt idx="11">
                  <c:v>199.61766674058447</c:v>
                </c:pt>
                <c:pt idx="12">
                  <c:v>198.5238591583043</c:v>
                </c:pt>
                <c:pt idx="13">
                  <c:v>197.69512815622275</c:v>
                </c:pt>
                <c:pt idx="14">
                  <c:v>196.51875066905177</c:v>
                </c:pt>
                <c:pt idx="15">
                  <c:v>195.83089840753556</c:v>
                </c:pt>
                <c:pt idx="16">
                  <c:v>195.29401104005257</c:v>
                </c:pt>
                <c:pt idx="17">
                  <c:v>194.86501790736816</c:v>
                </c:pt>
                <c:pt idx="18">
                  <c:v>194.49412692192465</c:v>
                </c:pt>
                <c:pt idx="19">
                  <c:v>194.29646979161851</c:v>
                </c:pt>
                <c:pt idx="20">
                  <c:v>193.73941542786199</c:v>
                </c:pt>
                <c:pt idx="21">
                  <c:v>193.31552777920993</c:v>
                </c:pt>
                <c:pt idx="22">
                  <c:v>192.87673643614897</c:v>
                </c:pt>
                <c:pt idx="23">
                  <c:v>192.34731125306376</c:v>
                </c:pt>
                <c:pt idx="24">
                  <c:v>191.63216887283926</c:v>
                </c:pt>
                <c:pt idx="25">
                  <c:v>191.02590706322633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'GD16'!$L$7</c:f>
              <c:strCache>
                <c:ptCount val="1"/>
                <c:pt idx="0">
                  <c:v>Gas  -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'GD16'!$M$4:$AL$4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'GD16'!$M$7:$AL$7</c:f>
              <c:numCache>
                <c:formatCode>0.0</c:formatCode>
                <c:ptCount val="26"/>
                <c:pt idx="0">
                  <c:v>219.26623848016271</c:v>
                </c:pt>
                <c:pt idx="1">
                  <c:v>220.66659568734639</c:v>
                </c:pt>
                <c:pt idx="2">
                  <c:v>220.2822719918226</c:v>
                </c:pt>
                <c:pt idx="3">
                  <c:v>220.25908618310234</c:v>
                </c:pt>
                <c:pt idx="4">
                  <c:v>219.91527113951864</c:v>
                </c:pt>
                <c:pt idx="5">
                  <c:v>219.31389886173832</c:v>
                </c:pt>
                <c:pt idx="6">
                  <c:v>218.76212431683439</c:v>
                </c:pt>
                <c:pt idx="7">
                  <c:v>218.14882360418005</c:v>
                </c:pt>
                <c:pt idx="8">
                  <c:v>217.51732555477849</c:v>
                </c:pt>
                <c:pt idx="9">
                  <c:v>217.18750162749984</c:v>
                </c:pt>
                <c:pt idx="10">
                  <c:v>216.5850633425888</c:v>
                </c:pt>
                <c:pt idx="11">
                  <c:v>216.07286181448285</c:v>
                </c:pt>
                <c:pt idx="12">
                  <c:v>215.90114393015386</c:v>
                </c:pt>
                <c:pt idx="13">
                  <c:v>215.86626779852548</c:v>
                </c:pt>
                <c:pt idx="14">
                  <c:v>215.48461051896027</c:v>
                </c:pt>
                <c:pt idx="15">
                  <c:v>215.27807159926002</c:v>
                </c:pt>
                <c:pt idx="16">
                  <c:v>215.01873882061011</c:v>
                </c:pt>
                <c:pt idx="17">
                  <c:v>214.9142568646505</c:v>
                </c:pt>
                <c:pt idx="18">
                  <c:v>214.49805478513292</c:v>
                </c:pt>
                <c:pt idx="19">
                  <c:v>214.31464678556108</c:v>
                </c:pt>
                <c:pt idx="20">
                  <c:v>213.76260573110432</c:v>
                </c:pt>
                <c:pt idx="21">
                  <c:v>213.36493850064852</c:v>
                </c:pt>
                <c:pt idx="22">
                  <c:v>213.01424396404315</c:v>
                </c:pt>
                <c:pt idx="23">
                  <c:v>212.57079170312812</c:v>
                </c:pt>
                <c:pt idx="24">
                  <c:v>211.8961380715769</c:v>
                </c:pt>
                <c:pt idx="25">
                  <c:v>211.35823188062582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'GD16'!$L$8</c:f>
              <c:strCache>
                <c:ptCount val="1"/>
                <c:pt idx="0">
                  <c:v>Gas 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'GD16'!$M$4:$AL$4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'GD16'!$M$8:$AL$8</c:f>
              <c:numCache>
                <c:formatCode>0.0</c:formatCode>
                <c:ptCount val="26"/>
                <c:pt idx="0">
                  <c:v>219.26623848016271</c:v>
                </c:pt>
                <c:pt idx="1">
                  <c:v>230.94970123454024</c:v>
                </c:pt>
                <c:pt idx="2">
                  <c:v>232.27783979633961</c:v>
                </c:pt>
                <c:pt idx="3">
                  <c:v>234.45565400705658</c:v>
                </c:pt>
                <c:pt idx="4">
                  <c:v>235.82649865955733</c:v>
                </c:pt>
                <c:pt idx="5">
                  <c:v>237.83931465918096</c:v>
                </c:pt>
                <c:pt idx="6">
                  <c:v>237.62786310320502</c:v>
                </c:pt>
                <c:pt idx="7">
                  <c:v>238.65487839285788</c:v>
                </c:pt>
                <c:pt idx="8">
                  <c:v>239.0043370935706</c:v>
                </c:pt>
                <c:pt idx="9">
                  <c:v>239.18606613244086</c:v>
                </c:pt>
                <c:pt idx="10">
                  <c:v>239.20008469486902</c:v>
                </c:pt>
                <c:pt idx="11">
                  <c:v>239.45918983710186</c:v>
                </c:pt>
                <c:pt idx="12">
                  <c:v>239.42692185894973</c:v>
                </c:pt>
                <c:pt idx="13">
                  <c:v>239.67298924853276</c:v>
                </c:pt>
                <c:pt idx="14">
                  <c:v>239.28914395267162</c:v>
                </c:pt>
                <c:pt idx="15">
                  <c:v>239.34577134406334</c:v>
                </c:pt>
                <c:pt idx="16">
                  <c:v>239.78928109605909</c:v>
                </c:pt>
                <c:pt idx="17">
                  <c:v>240.45460406185455</c:v>
                </c:pt>
                <c:pt idx="18">
                  <c:v>241.05584844282083</c:v>
                </c:pt>
                <c:pt idx="19">
                  <c:v>242.04853551977664</c:v>
                </c:pt>
                <c:pt idx="20">
                  <c:v>242.08819916873722</c:v>
                </c:pt>
                <c:pt idx="21">
                  <c:v>242.52806640293215</c:v>
                </c:pt>
                <c:pt idx="22">
                  <c:v>242.91295713445157</c:v>
                </c:pt>
                <c:pt idx="23">
                  <c:v>242.89629934774456</c:v>
                </c:pt>
                <c:pt idx="24">
                  <c:v>243.15721388874573</c:v>
                </c:pt>
                <c:pt idx="25">
                  <c:v>243.02153656179249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'GD16'!$L$9</c:f>
              <c:strCache>
                <c:ptCount val="1"/>
                <c:pt idx="0">
                  <c:v>Electricity  - 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'GD16'!$M$4:$AL$4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'GD16'!$M$9:$AL$9</c:f>
              <c:numCache>
                <c:formatCode>0.0</c:formatCode>
                <c:ptCount val="26"/>
                <c:pt idx="0">
                  <c:v>197.42000000000002</c:v>
                </c:pt>
                <c:pt idx="1">
                  <c:v>195.46899999999999</c:v>
                </c:pt>
                <c:pt idx="2">
                  <c:v>192.36</c:v>
                </c:pt>
                <c:pt idx="3">
                  <c:v>191.45</c:v>
                </c:pt>
                <c:pt idx="4">
                  <c:v>189.95699999999999</c:v>
                </c:pt>
                <c:pt idx="5">
                  <c:v>188.554</c:v>
                </c:pt>
                <c:pt idx="6">
                  <c:v>188.43799999999999</c:v>
                </c:pt>
                <c:pt idx="7">
                  <c:v>188.79300000000001</c:v>
                </c:pt>
                <c:pt idx="8">
                  <c:v>189.32999999999998</c:v>
                </c:pt>
                <c:pt idx="9">
                  <c:v>189.709</c:v>
                </c:pt>
                <c:pt idx="10">
                  <c:v>189.73</c:v>
                </c:pt>
                <c:pt idx="11">
                  <c:v>189.97</c:v>
                </c:pt>
                <c:pt idx="12">
                  <c:v>190.70499999999998</c:v>
                </c:pt>
                <c:pt idx="13">
                  <c:v>191.39600000000002</c:v>
                </c:pt>
                <c:pt idx="14">
                  <c:v>192.14400000000001</c:v>
                </c:pt>
                <c:pt idx="15">
                  <c:v>193.001</c:v>
                </c:pt>
                <c:pt idx="16">
                  <c:v>193.91899999999998</c:v>
                </c:pt>
                <c:pt idx="17">
                  <c:v>195.01599999999999</c:v>
                </c:pt>
                <c:pt idx="18">
                  <c:v>195.88299999999998</c:v>
                </c:pt>
                <c:pt idx="19">
                  <c:v>196.81900000000002</c:v>
                </c:pt>
                <c:pt idx="20">
                  <c:v>197.54500000000002</c:v>
                </c:pt>
                <c:pt idx="21">
                  <c:v>198.43600000000001</c:v>
                </c:pt>
                <c:pt idx="22">
                  <c:v>199.58199999999999</c:v>
                </c:pt>
                <c:pt idx="23">
                  <c:v>200.70400000000001</c:v>
                </c:pt>
                <c:pt idx="24">
                  <c:v>202.13799999999998</c:v>
                </c:pt>
                <c:pt idx="25">
                  <c:v>203.12400000000002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'GD16'!$L$10</c:f>
              <c:strCache>
                <c:ptCount val="1"/>
                <c:pt idx="0">
                  <c:v>Electricity 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'GD16'!$M$4:$AL$4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'GD16'!$M$10:$AL$10</c:f>
              <c:numCache>
                <c:formatCode>0.0</c:formatCode>
                <c:ptCount val="26"/>
                <c:pt idx="0">
                  <c:v>197.08499999999998</c:v>
                </c:pt>
                <c:pt idx="1">
                  <c:v>194.727</c:v>
                </c:pt>
                <c:pt idx="2">
                  <c:v>192.76</c:v>
                </c:pt>
                <c:pt idx="3">
                  <c:v>191.92699999999999</c:v>
                </c:pt>
                <c:pt idx="4">
                  <c:v>190.94</c:v>
                </c:pt>
                <c:pt idx="5">
                  <c:v>189.84800000000001</c:v>
                </c:pt>
                <c:pt idx="6">
                  <c:v>188.59100000000001</c:v>
                </c:pt>
                <c:pt idx="7">
                  <c:v>186.827</c:v>
                </c:pt>
                <c:pt idx="8">
                  <c:v>186.21899999999999</c:v>
                </c:pt>
                <c:pt idx="9">
                  <c:v>185.51900000000001</c:v>
                </c:pt>
                <c:pt idx="10">
                  <c:v>184.72399999999999</c:v>
                </c:pt>
                <c:pt idx="11">
                  <c:v>183.73099999999999</c:v>
                </c:pt>
                <c:pt idx="12">
                  <c:v>182.976</c:v>
                </c:pt>
                <c:pt idx="13">
                  <c:v>182.44499999999999</c:v>
                </c:pt>
                <c:pt idx="14">
                  <c:v>181.923</c:v>
                </c:pt>
                <c:pt idx="15">
                  <c:v>181.17500000000001</c:v>
                </c:pt>
                <c:pt idx="16">
                  <c:v>180.69900000000001</c:v>
                </c:pt>
                <c:pt idx="17">
                  <c:v>180.23500000000001</c:v>
                </c:pt>
                <c:pt idx="18">
                  <c:v>179.72500000000002</c:v>
                </c:pt>
                <c:pt idx="19">
                  <c:v>179.01</c:v>
                </c:pt>
                <c:pt idx="20">
                  <c:v>178.10700000000003</c:v>
                </c:pt>
                <c:pt idx="21">
                  <c:v>177.107</c:v>
                </c:pt>
                <c:pt idx="22">
                  <c:v>176.446</c:v>
                </c:pt>
                <c:pt idx="23">
                  <c:v>175.95400000000001</c:v>
                </c:pt>
                <c:pt idx="24">
                  <c:v>175.45400000000001</c:v>
                </c:pt>
                <c:pt idx="25">
                  <c:v>175.14600000000002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'GD16'!$L$11</c:f>
              <c:strCache>
                <c:ptCount val="1"/>
                <c:pt idx="0">
                  <c:v>Electricity  - 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'GD16'!$M$4:$AL$4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'GD16'!$M$11:$AL$11</c:f>
              <c:numCache>
                <c:formatCode>0.0</c:formatCode>
                <c:ptCount val="26"/>
                <c:pt idx="0">
                  <c:v>197.10300000000001</c:v>
                </c:pt>
                <c:pt idx="1">
                  <c:v>195.31</c:v>
                </c:pt>
                <c:pt idx="2">
                  <c:v>194.291</c:v>
                </c:pt>
                <c:pt idx="3">
                  <c:v>193.09199999999998</c:v>
                </c:pt>
                <c:pt idx="4">
                  <c:v>192.45699999999999</c:v>
                </c:pt>
                <c:pt idx="5">
                  <c:v>191.62599999999998</c:v>
                </c:pt>
                <c:pt idx="6">
                  <c:v>190.667</c:v>
                </c:pt>
                <c:pt idx="7">
                  <c:v>189.81700000000001</c:v>
                </c:pt>
                <c:pt idx="8">
                  <c:v>188.82300000000001</c:v>
                </c:pt>
                <c:pt idx="9">
                  <c:v>188.029</c:v>
                </c:pt>
                <c:pt idx="10">
                  <c:v>187.262</c:v>
                </c:pt>
                <c:pt idx="11">
                  <c:v>186.14100000000002</c:v>
                </c:pt>
                <c:pt idx="12">
                  <c:v>185.26499999999999</c:v>
                </c:pt>
                <c:pt idx="13">
                  <c:v>184.714</c:v>
                </c:pt>
                <c:pt idx="14">
                  <c:v>183.99700000000001</c:v>
                </c:pt>
                <c:pt idx="15">
                  <c:v>183.04599999999999</c:v>
                </c:pt>
                <c:pt idx="16">
                  <c:v>182.34899999999999</c:v>
                </c:pt>
                <c:pt idx="17">
                  <c:v>181.83600000000001</c:v>
                </c:pt>
                <c:pt idx="18">
                  <c:v>181.374</c:v>
                </c:pt>
                <c:pt idx="19">
                  <c:v>180.70099999999999</c:v>
                </c:pt>
                <c:pt idx="20">
                  <c:v>180.09</c:v>
                </c:pt>
                <c:pt idx="21">
                  <c:v>179.369</c:v>
                </c:pt>
                <c:pt idx="22">
                  <c:v>178.90700000000001</c:v>
                </c:pt>
                <c:pt idx="23">
                  <c:v>178.58500000000001</c:v>
                </c:pt>
                <c:pt idx="24">
                  <c:v>178.221</c:v>
                </c:pt>
                <c:pt idx="25">
                  <c:v>177.97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'GD16'!$L$12</c:f>
              <c:strCache>
                <c:ptCount val="1"/>
                <c:pt idx="0">
                  <c:v>Electricity 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'GD16'!$M$4:$AL$4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'GD16'!$M$12:$AL$12</c:f>
              <c:numCache>
                <c:formatCode>0.0</c:formatCode>
                <c:ptCount val="26"/>
                <c:pt idx="0">
                  <c:v>197.20600000000002</c:v>
                </c:pt>
                <c:pt idx="1">
                  <c:v>195.149</c:v>
                </c:pt>
                <c:pt idx="2">
                  <c:v>192.22</c:v>
                </c:pt>
                <c:pt idx="3">
                  <c:v>189.255</c:v>
                </c:pt>
                <c:pt idx="4">
                  <c:v>187.43799999999999</c:v>
                </c:pt>
                <c:pt idx="5">
                  <c:v>185.72000000000003</c:v>
                </c:pt>
                <c:pt idx="6">
                  <c:v>184.101</c:v>
                </c:pt>
                <c:pt idx="7">
                  <c:v>182.05</c:v>
                </c:pt>
                <c:pt idx="8">
                  <c:v>181.50200000000001</c:v>
                </c:pt>
                <c:pt idx="9">
                  <c:v>180.91399999999999</c:v>
                </c:pt>
                <c:pt idx="10">
                  <c:v>180.303</c:v>
                </c:pt>
                <c:pt idx="11">
                  <c:v>179.65600000000001</c:v>
                </c:pt>
                <c:pt idx="12">
                  <c:v>179.28500000000003</c:v>
                </c:pt>
                <c:pt idx="13">
                  <c:v>179.101</c:v>
                </c:pt>
                <c:pt idx="14">
                  <c:v>178.97</c:v>
                </c:pt>
                <c:pt idx="15">
                  <c:v>178.64400000000001</c:v>
                </c:pt>
                <c:pt idx="16">
                  <c:v>178.61799999999999</c:v>
                </c:pt>
                <c:pt idx="17">
                  <c:v>178.68700000000001</c:v>
                </c:pt>
                <c:pt idx="18">
                  <c:v>178.61</c:v>
                </c:pt>
                <c:pt idx="19">
                  <c:v>178.31100000000001</c:v>
                </c:pt>
                <c:pt idx="20">
                  <c:v>177.82599999999999</c:v>
                </c:pt>
                <c:pt idx="21">
                  <c:v>177.22399999999999</c:v>
                </c:pt>
                <c:pt idx="22">
                  <c:v>177.059</c:v>
                </c:pt>
                <c:pt idx="23">
                  <c:v>176.965</c:v>
                </c:pt>
                <c:pt idx="24">
                  <c:v>176.79899999999998</c:v>
                </c:pt>
                <c:pt idx="25">
                  <c:v>176.80700000000002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41632"/>
        <c:axId val="175143168"/>
      </c:lineChart>
      <c:catAx>
        <c:axId val="17514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514316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75143168"/>
        <c:scaling>
          <c:orientation val="minMax"/>
          <c:min val="1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514163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1727628214908699"/>
          <c:y val="4.6410403245048915E-2"/>
          <c:w val="0.18272370159337559"/>
          <c:h val="0.9458973991887377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222106798338724E-2"/>
          <c:y val="3.6087743044495704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'Fig 3.3.1'!$L$5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 3.3.1'!$M$4:$AV$4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3.3.1'!$M$5:$AV$5</c:f>
              <c:numCache>
                <c:formatCode>0</c:formatCode>
                <c:ptCount val="36"/>
                <c:pt idx="0">
                  <c:v>123.00287723132824</c:v>
                </c:pt>
                <c:pt idx="1">
                  <c:v>121.25057253537969</c:v>
                </c:pt>
                <c:pt idx="2">
                  <c:v>121.38697300693686</c:v>
                </c:pt>
                <c:pt idx="3">
                  <c:v>116.655187107153</c:v>
                </c:pt>
                <c:pt idx="4">
                  <c:v>115.79675745025889</c:v>
                </c:pt>
                <c:pt idx="5">
                  <c:v>109.56014075526963</c:v>
                </c:pt>
                <c:pt idx="6">
                  <c:v>110.86386512373977</c:v>
                </c:pt>
                <c:pt idx="7">
                  <c:v>110.71908136099358</c:v>
                </c:pt>
                <c:pt idx="8">
                  <c:v>110.0779911293738</c:v>
                </c:pt>
                <c:pt idx="9">
                  <c:v>108.47233226879948</c:v>
                </c:pt>
                <c:pt idx="10">
                  <c:v>108.73501934106201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 3.3.1'!$L$6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3.3.1'!$M$4:$AV$4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3.3.1'!$M$6:$AV$6</c:f>
              <c:numCache>
                <c:formatCode>0.0</c:formatCode>
                <c:ptCount val="36"/>
                <c:pt idx="10" formatCode="0">
                  <c:v>108.73501934106201</c:v>
                </c:pt>
                <c:pt idx="11" formatCode="0">
                  <c:v>108.77334329244424</c:v>
                </c:pt>
                <c:pt idx="12" formatCode="0">
                  <c:v>108.68254970041743</c:v>
                </c:pt>
                <c:pt idx="13" formatCode="0">
                  <c:v>108.37790975981476</c:v>
                </c:pt>
                <c:pt idx="14" formatCode="0">
                  <c:v>107.8231451787136</c:v>
                </c:pt>
                <c:pt idx="15" formatCode="0">
                  <c:v>107.3029167757973</c:v>
                </c:pt>
                <c:pt idx="16" formatCode="0">
                  <c:v>107.01456890766126</c:v>
                </c:pt>
                <c:pt idx="17" formatCode="0">
                  <c:v>107.2775653215176</c:v>
                </c:pt>
                <c:pt idx="18" formatCode="0">
                  <c:v>107.5475056848837</c:v>
                </c:pt>
                <c:pt idx="19" formatCode="0">
                  <c:v>109.20502782457012</c:v>
                </c:pt>
                <c:pt idx="20" formatCode="0">
                  <c:v>111.45233628787734</c:v>
                </c:pt>
                <c:pt idx="21" formatCode="0">
                  <c:v>114.3084321789857</c:v>
                </c:pt>
                <c:pt idx="22" formatCode="0">
                  <c:v>117.11059865669158</c:v>
                </c:pt>
                <c:pt idx="23" formatCode="0">
                  <c:v>120.1658104925601</c:v>
                </c:pt>
                <c:pt idx="24" formatCode="0">
                  <c:v>123.2954035838503</c:v>
                </c:pt>
                <c:pt idx="25" formatCode="0">
                  <c:v>126.48482737208117</c:v>
                </c:pt>
                <c:pt idx="26" formatCode="0">
                  <c:v>129.81980218147928</c:v>
                </c:pt>
                <c:pt idx="27" formatCode="0">
                  <c:v>133.06469656537146</c:v>
                </c:pt>
                <c:pt idx="28" formatCode="0">
                  <c:v>136.02088171000509</c:v>
                </c:pt>
                <c:pt idx="29" formatCode="0">
                  <c:v>138.88363897695407</c:v>
                </c:pt>
                <c:pt idx="30" formatCode="0">
                  <c:v>141.46116186367144</c:v>
                </c:pt>
                <c:pt idx="31" formatCode="0">
                  <c:v>144.17466816204055</c:v>
                </c:pt>
                <c:pt idx="32" formatCode="0">
                  <c:v>146.29791049948409</c:v>
                </c:pt>
                <c:pt idx="33" formatCode="0">
                  <c:v>148.49909666537707</c:v>
                </c:pt>
                <c:pt idx="34" formatCode="0">
                  <c:v>150.7373721546229</c:v>
                </c:pt>
                <c:pt idx="35" formatCode="0">
                  <c:v>152.88045748129727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 3.3.1'!$L$7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3.3.1'!$M$4:$AV$4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3.3.1'!$M$7:$AV$7</c:f>
              <c:numCache>
                <c:formatCode>0.0</c:formatCode>
                <c:ptCount val="36"/>
                <c:pt idx="10" formatCode="0">
                  <c:v>108.39213792231439</c:v>
                </c:pt>
                <c:pt idx="11" formatCode="0">
                  <c:v>108.25469720905481</c:v>
                </c:pt>
                <c:pt idx="12" formatCode="0">
                  <c:v>107.9840587456886</c:v>
                </c:pt>
                <c:pt idx="13" formatCode="0">
                  <c:v>107.71207907032387</c:v>
                </c:pt>
                <c:pt idx="14" formatCode="0">
                  <c:v>107.27265375260613</c:v>
                </c:pt>
                <c:pt idx="15" formatCode="0">
                  <c:v>106.66167715174988</c:v>
                </c:pt>
                <c:pt idx="16" formatCode="0">
                  <c:v>106.11153437299576</c:v>
                </c:pt>
                <c:pt idx="17" formatCode="0">
                  <c:v>105.56224638312311</c:v>
                </c:pt>
                <c:pt idx="18" formatCode="0">
                  <c:v>105.28733178460293</c:v>
                </c:pt>
                <c:pt idx="19" formatCode="0">
                  <c:v>105.105194540958</c:v>
                </c:pt>
                <c:pt idx="20" formatCode="0">
                  <c:v>104.84669648383436</c:v>
                </c:pt>
                <c:pt idx="21" formatCode="0">
                  <c:v>104.61976373491262</c:v>
                </c:pt>
                <c:pt idx="22" formatCode="0">
                  <c:v>104.17310745520896</c:v>
                </c:pt>
                <c:pt idx="23" formatCode="0">
                  <c:v>103.84849070157782</c:v>
                </c:pt>
                <c:pt idx="24" formatCode="0">
                  <c:v>103.58690688421206</c:v>
                </c:pt>
                <c:pt idx="25" formatCode="0">
                  <c:v>103.59895899350622</c:v>
                </c:pt>
                <c:pt idx="26" formatCode="0">
                  <c:v>103.91292537359558</c:v>
                </c:pt>
                <c:pt idx="27" formatCode="0">
                  <c:v>104.62416426087742</c:v>
                </c:pt>
                <c:pt idx="28" formatCode="0">
                  <c:v>105.40152445573162</c:v>
                </c:pt>
                <c:pt idx="29" formatCode="0">
                  <c:v>106.25201461596161</c:v>
                </c:pt>
                <c:pt idx="30" formatCode="0">
                  <c:v>107.10722438064587</c:v>
                </c:pt>
                <c:pt idx="31" formatCode="0">
                  <c:v>108.00841486163577</c:v>
                </c:pt>
                <c:pt idx="32" formatCode="0">
                  <c:v>108.89944236902875</c:v>
                </c:pt>
                <c:pt idx="33" formatCode="0">
                  <c:v>109.90549537640368</c:v>
                </c:pt>
                <c:pt idx="34" formatCode="0">
                  <c:v>110.99972491280191</c:v>
                </c:pt>
                <c:pt idx="35" formatCode="0">
                  <c:v>112.02284248392905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 3.3.1'!$L$8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3.3.1'!$M$4:$AV$4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3.3.1'!$M$8:$AV$8</c:f>
              <c:numCache>
                <c:formatCode>0.0</c:formatCode>
                <c:ptCount val="36"/>
                <c:pt idx="10" formatCode="0">
                  <c:v>109.22338902352939</c:v>
                </c:pt>
                <c:pt idx="11" formatCode="0">
                  <c:v>109.74640130822894</c:v>
                </c:pt>
                <c:pt idx="12" formatCode="0">
                  <c:v>110.15981092230071</c:v>
                </c:pt>
                <c:pt idx="13" formatCode="0">
                  <c:v>110.59605939111125</c:v>
                </c:pt>
                <c:pt idx="14" formatCode="0">
                  <c:v>110.86989739435451</c:v>
                </c:pt>
                <c:pt idx="15" formatCode="0">
                  <c:v>110.96203851928291</c:v>
                </c:pt>
                <c:pt idx="16" formatCode="0">
                  <c:v>111.02229452340468</c:v>
                </c:pt>
                <c:pt idx="17" formatCode="0">
                  <c:v>110.76487074308122</c:v>
                </c:pt>
                <c:pt idx="18" formatCode="0">
                  <c:v>110.53520324487488</c:v>
                </c:pt>
                <c:pt idx="19" formatCode="0">
                  <c:v>110.39818904769346</c:v>
                </c:pt>
                <c:pt idx="20" formatCode="0">
                  <c:v>110.33869435531774</c:v>
                </c:pt>
                <c:pt idx="21" formatCode="0">
                  <c:v>110.33071764725617</c:v>
                </c:pt>
                <c:pt idx="22" formatCode="0">
                  <c:v>110.32784313995825</c:v>
                </c:pt>
                <c:pt idx="23" formatCode="0">
                  <c:v>110.38902710644346</c:v>
                </c:pt>
                <c:pt idx="24" formatCode="0">
                  <c:v>110.57283238442216</c:v>
                </c:pt>
                <c:pt idx="25" formatCode="0">
                  <c:v>110.81651248078532</c:v>
                </c:pt>
                <c:pt idx="26" formatCode="0">
                  <c:v>111.15644951855201</c:v>
                </c:pt>
                <c:pt idx="27" formatCode="0">
                  <c:v>111.70648492907578</c:v>
                </c:pt>
                <c:pt idx="28" formatCode="0">
                  <c:v>112.26135748621006</c:v>
                </c:pt>
                <c:pt idx="29" formatCode="0">
                  <c:v>112.92590664372503</c:v>
                </c:pt>
                <c:pt idx="30" formatCode="0">
                  <c:v>113.73346707185496</c:v>
                </c:pt>
                <c:pt idx="31" formatCode="0">
                  <c:v>114.63788105915833</c:v>
                </c:pt>
                <c:pt idx="32" formatCode="0">
                  <c:v>115.4820728045712</c:v>
                </c:pt>
                <c:pt idx="33" formatCode="0">
                  <c:v>116.3337666863583</c:v>
                </c:pt>
                <c:pt idx="34" formatCode="0">
                  <c:v>117.1907194746656</c:v>
                </c:pt>
                <c:pt idx="35" formatCode="0">
                  <c:v>117.92702017675154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 3.3.1'!$L$9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numRef>
              <c:f>'Fig 3.3.1'!$M$4:$AV$4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3.3.1'!$M$9:$AV$9</c:f>
              <c:numCache>
                <c:formatCode>0.0</c:formatCode>
                <c:ptCount val="36"/>
                <c:pt idx="10" formatCode="0">
                  <c:v>109.46442326342823</c:v>
                </c:pt>
                <c:pt idx="11" formatCode="0">
                  <c:v>110.07731049907217</c:v>
                </c:pt>
                <c:pt idx="12" formatCode="0">
                  <c:v>110.59471700177116</c:v>
                </c:pt>
                <c:pt idx="13" formatCode="0">
                  <c:v>111.11420733588714</c:v>
                </c:pt>
                <c:pt idx="14" formatCode="0">
                  <c:v>111.71400274211624</c:v>
                </c:pt>
                <c:pt idx="15" formatCode="0">
                  <c:v>113.23534336104949</c:v>
                </c:pt>
                <c:pt idx="16" formatCode="0">
                  <c:v>114.65549193873632</c:v>
                </c:pt>
                <c:pt idx="17" formatCode="0">
                  <c:v>114.6638080408861</c:v>
                </c:pt>
                <c:pt idx="18" formatCode="0">
                  <c:v>114.72162307713889</c:v>
                </c:pt>
                <c:pt idx="19" formatCode="0">
                  <c:v>114.88014016016365</c:v>
                </c:pt>
                <c:pt idx="20" formatCode="0">
                  <c:v>115.12253978191038</c:v>
                </c:pt>
                <c:pt idx="21" formatCode="0">
                  <c:v>115.40509867974696</c:v>
                </c:pt>
                <c:pt idx="22" formatCode="0">
                  <c:v>115.76682238806741</c:v>
                </c:pt>
                <c:pt idx="23" formatCode="0">
                  <c:v>116.28548339481961</c:v>
                </c:pt>
                <c:pt idx="24" formatCode="0">
                  <c:v>116.93306304259019</c:v>
                </c:pt>
                <c:pt idx="25" formatCode="0">
                  <c:v>117.65695783584248</c:v>
                </c:pt>
                <c:pt idx="26" formatCode="0">
                  <c:v>118.50649185246577</c:v>
                </c:pt>
                <c:pt idx="27" formatCode="0">
                  <c:v>119.61227641738149</c:v>
                </c:pt>
                <c:pt idx="28" formatCode="0">
                  <c:v>120.69650407603567</c:v>
                </c:pt>
                <c:pt idx="29" formatCode="0">
                  <c:v>121.80447139681654</c:v>
                </c:pt>
                <c:pt idx="30" formatCode="0">
                  <c:v>123.06252598970408</c:v>
                </c:pt>
                <c:pt idx="31" formatCode="0">
                  <c:v>124.47717266971128</c:v>
                </c:pt>
                <c:pt idx="32" formatCode="0">
                  <c:v>125.8407381162658</c:v>
                </c:pt>
                <c:pt idx="33" formatCode="0">
                  <c:v>127.19551900991172</c:v>
                </c:pt>
                <c:pt idx="34" formatCode="0">
                  <c:v>128.55803409287066</c:v>
                </c:pt>
                <c:pt idx="35" formatCode="0">
                  <c:v>129.87178920479323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08032"/>
        <c:axId val="44113920"/>
      </c:lineChart>
      <c:catAx>
        <c:axId val="4410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11392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113920"/>
        <c:scaling>
          <c:orientation val="minMax"/>
          <c:max val="160"/>
          <c:min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41080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562706530842525"/>
          <c:y val="3.4591194968553458E-2"/>
          <c:w val="0.67464959403439051"/>
          <c:h val="0.78352226018917448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3.3.2'!$M$4:$AV$4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3.3.2'!$M$9:$AQ$9</c:f>
              <c:numCache>
                <c:formatCode>0.0</c:formatCode>
                <c:ptCount val="31"/>
                <c:pt idx="0">
                  <c:v>404.89873718935735</c:v>
                </c:pt>
                <c:pt idx="1">
                  <c:v>393.02466038310178</c:v>
                </c:pt>
                <c:pt idx="2">
                  <c:v>380.45000215580751</c:v>
                </c:pt>
                <c:pt idx="3">
                  <c:v>377.26437456569874</c:v>
                </c:pt>
                <c:pt idx="4">
                  <c:v>351.1255929138693</c:v>
                </c:pt>
                <c:pt idx="5">
                  <c:v>358.82877630645993</c:v>
                </c:pt>
                <c:pt idx="6">
                  <c:v>343.01559704016273</c:v>
                </c:pt>
                <c:pt idx="7">
                  <c:v>344.5092463758624</c:v>
                </c:pt>
                <c:pt idx="8">
                  <c:v>336.24237112019085</c:v>
                </c:pt>
                <c:pt idx="9">
                  <c:v>322.53103622654248</c:v>
                </c:pt>
                <c:pt idx="10">
                  <c:v>326.20896162200592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 3.3.2'!$L$5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3.3.2'!$M$4:$AV$4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3.3.2'!$M$5:$AV$5</c:f>
              <c:numCache>
                <c:formatCode>0.0</c:formatCode>
                <c:ptCount val="36"/>
                <c:pt idx="10">
                  <c:v>326.20896162200592</c:v>
                </c:pt>
                <c:pt idx="11">
                  <c:v>308.41067638592182</c:v>
                </c:pt>
                <c:pt idx="12">
                  <c:v>298.60282174381041</c:v>
                </c:pt>
                <c:pt idx="13">
                  <c:v>288.85038726867344</c:v>
                </c:pt>
                <c:pt idx="14">
                  <c:v>278.86744954387723</c:v>
                </c:pt>
                <c:pt idx="15">
                  <c:v>268.94356461534767</c:v>
                </c:pt>
                <c:pt idx="16">
                  <c:v>260.19154956263628</c:v>
                </c:pt>
                <c:pt idx="17">
                  <c:v>252.55930130038101</c:v>
                </c:pt>
                <c:pt idx="18">
                  <c:v>244.96910167075322</c:v>
                </c:pt>
                <c:pt idx="19">
                  <c:v>235.50911074902513</c:v>
                </c:pt>
                <c:pt idx="20">
                  <c:v>225.95997272913368</c:v>
                </c:pt>
                <c:pt idx="21">
                  <c:v>216.93261293027706</c:v>
                </c:pt>
                <c:pt idx="22">
                  <c:v>209.34596324182255</c:v>
                </c:pt>
                <c:pt idx="23">
                  <c:v>202.19422908722731</c:v>
                </c:pt>
                <c:pt idx="24">
                  <c:v>195.3466267182649</c:v>
                </c:pt>
                <c:pt idx="25">
                  <c:v>189.46861513852224</c:v>
                </c:pt>
                <c:pt idx="26">
                  <c:v>183.85769325800933</c:v>
                </c:pt>
                <c:pt idx="27">
                  <c:v>179.05093985209089</c:v>
                </c:pt>
                <c:pt idx="28">
                  <c:v>174.83281478354888</c:v>
                </c:pt>
                <c:pt idx="29">
                  <c:v>170.58728773534335</c:v>
                </c:pt>
                <c:pt idx="30">
                  <c:v>166.40781321247047</c:v>
                </c:pt>
                <c:pt idx="31">
                  <c:v>162.42093495947225</c:v>
                </c:pt>
                <c:pt idx="32">
                  <c:v>158.57859044894457</c:v>
                </c:pt>
                <c:pt idx="33">
                  <c:v>154.82501770545696</c:v>
                </c:pt>
                <c:pt idx="34">
                  <c:v>151.15533063305307</c:v>
                </c:pt>
                <c:pt idx="35">
                  <c:v>147.5541895769409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 3.3.2'!$L$6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3.3.2'!$M$4:$AV$4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3.3.2'!$M$6:$AV$6</c:f>
              <c:numCache>
                <c:formatCode>0.0</c:formatCode>
                <c:ptCount val="36"/>
                <c:pt idx="10">
                  <c:v>326.20896162200592</c:v>
                </c:pt>
                <c:pt idx="11">
                  <c:v>314.55858593006423</c:v>
                </c:pt>
                <c:pt idx="12">
                  <c:v>310.32012800160493</c:v>
                </c:pt>
                <c:pt idx="13">
                  <c:v>306.37521792748799</c:v>
                </c:pt>
                <c:pt idx="14">
                  <c:v>302.38485874874885</c:v>
                </c:pt>
                <c:pt idx="15">
                  <c:v>298.14104080871925</c:v>
                </c:pt>
                <c:pt idx="16">
                  <c:v>291.97371379374744</c:v>
                </c:pt>
                <c:pt idx="17">
                  <c:v>286.07509199776609</c:v>
                </c:pt>
                <c:pt idx="18">
                  <c:v>280.05882861353615</c:v>
                </c:pt>
                <c:pt idx="19">
                  <c:v>274.31724122409508</c:v>
                </c:pt>
                <c:pt idx="20">
                  <c:v>268.6504856988833</c:v>
                </c:pt>
                <c:pt idx="21">
                  <c:v>263.93688957499734</c:v>
                </c:pt>
                <c:pt idx="22">
                  <c:v>260.09069425058334</c:v>
                </c:pt>
                <c:pt idx="23">
                  <c:v>256.59964281858663</c:v>
                </c:pt>
                <c:pt idx="24">
                  <c:v>253.43407654683355</c:v>
                </c:pt>
                <c:pt idx="25">
                  <c:v>250.61508809577475</c:v>
                </c:pt>
                <c:pt idx="26">
                  <c:v>248.62734764033706</c:v>
                </c:pt>
                <c:pt idx="27">
                  <c:v>246.50028302798131</c:v>
                </c:pt>
                <c:pt idx="28">
                  <c:v>244.17397841052244</c:v>
                </c:pt>
                <c:pt idx="29">
                  <c:v>241.58900859359022</c:v>
                </c:pt>
                <c:pt idx="30">
                  <c:v>238.94784121696435</c:v>
                </c:pt>
                <c:pt idx="31">
                  <c:v>236.95433998982583</c:v>
                </c:pt>
                <c:pt idx="32">
                  <c:v>234.54310460111907</c:v>
                </c:pt>
                <c:pt idx="33">
                  <c:v>232.22357841014571</c:v>
                </c:pt>
                <c:pt idx="34">
                  <c:v>229.9840637389006</c:v>
                </c:pt>
                <c:pt idx="35">
                  <c:v>227.81414072945253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 3.3.2'!$L$7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3.3.2'!$M$4:$AV$4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3.3.2'!$M$7:$AV$7</c:f>
              <c:numCache>
                <c:formatCode>0.0</c:formatCode>
                <c:ptCount val="36"/>
                <c:pt idx="10">
                  <c:v>326.20896162200592</c:v>
                </c:pt>
                <c:pt idx="11">
                  <c:v>320.72553826127472</c:v>
                </c:pt>
                <c:pt idx="12">
                  <c:v>319.85196456092621</c:v>
                </c:pt>
                <c:pt idx="13">
                  <c:v>319.20066072047194</c:v>
                </c:pt>
                <c:pt idx="14">
                  <c:v>318.66990015978359</c:v>
                </c:pt>
                <c:pt idx="15">
                  <c:v>317.87819179843211</c:v>
                </c:pt>
                <c:pt idx="16">
                  <c:v>315.2281861896098</c:v>
                </c:pt>
                <c:pt idx="17">
                  <c:v>313.06058335939167</c:v>
                </c:pt>
                <c:pt idx="18">
                  <c:v>311.01953696750758</c:v>
                </c:pt>
                <c:pt idx="19">
                  <c:v>309.02286275825196</c:v>
                </c:pt>
                <c:pt idx="20">
                  <c:v>307.09499810828061</c:v>
                </c:pt>
                <c:pt idx="21">
                  <c:v>305.11260069980085</c:v>
                </c:pt>
                <c:pt idx="22">
                  <c:v>303.2024472579015</c:v>
                </c:pt>
                <c:pt idx="23">
                  <c:v>301.35256570226807</c:v>
                </c:pt>
                <c:pt idx="24">
                  <c:v>299.70178706895632</c:v>
                </c:pt>
                <c:pt idx="25">
                  <c:v>299.18695968332088</c:v>
                </c:pt>
                <c:pt idx="26">
                  <c:v>299.60888450766299</c:v>
                </c:pt>
                <c:pt idx="27">
                  <c:v>299.99545120786348</c:v>
                </c:pt>
                <c:pt idx="28">
                  <c:v>300.26396674255267</c:v>
                </c:pt>
                <c:pt idx="29">
                  <c:v>300.44566639407589</c:v>
                </c:pt>
                <c:pt idx="30">
                  <c:v>300.55229944889004</c:v>
                </c:pt>
                <c:pt idx="31">
                  <c:v>300.58140671056771</c:v>
                </c:pt>
                <c:pt idx="32">
                  <c:v>300.54014767138398</c:v>
                </c:pt>
                <c:pt idx="33">
                  <c:v>301.19725138676665</c:v>
                </c:pt>
                <c:pt idx="34">
                  <c:v>301.9104124204049</c:v>
                </c:pt>
                <c:pt idx="35">
                  <c:v>302.67115086512138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 3.3.2'!$L$8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 3.3.2'!$M$4:$AV$4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3.3.2'!$M$8:$AV$8</c:f>
              <c:numCache>
                <c:formatCode>0.0</c:formatCode>
                <c:ptCount val="36"/>
                <c:pt idx="10">
                  <c:v>326.20896162200592</c:v>
                </c:pt>
                <c:pt idx="11">
                  <c:v>319.59103168403476</c:v>
                </c:pt>
                <c:pt idx="12">
                  <c:v>317.6528610409427</c:v>
                </c:pt>
                <c:pt idx="13">
                  <c:v>315.98127465955997</c:v>
                </c:pt>
                <c:pt idx="14">
                  <c:v>314.19712613212516</c:v>
                </c:pt>
                <c:pt idx="15">
                  <c:v>309.96947372508401</c:v>
                </c:pt>
                <c:pt idx="16">
                  <c:v>304.19040018092187</c:v>
                </c:pt>
                <c:pt idx="17">
                  <c:v>300.20465130875306</c:v>
                </c:pt>
                <c:pt idx="18">
                  <c:v>295.96887318907585</c:v>
                </c:pt>
                <c:pt idx="19">
                  <c:v>291.53599805096945</c:v>
                </c:pt>
                <c:pt idx="20">
                  <c:v>286.98316479361961</c:v>
                </c:pt>
                <c:pt idx="21">
                  <c:v>284.42169553889767</c:v>
                </c:pt>
                <c:pt idx="22">
                  <c:v>282.4033426662445</c:v>
                </c:pt>
                <c:pt idx="23">
                  <c:v>279.64166153930859</c:v>
                </c:pt>
                <c:pt idx="24">
                  <c:v>277.04025773576456</c:v>
                </c:pt>
                <c:pt idx="25">
                  <c:v>275.15582357423125</c:v>
                </c:pt>
                <c:pt idx="26">
                  <c:v>273.48344571679718</c:v>
                </c:pt>
                <c:pt idx="27">
                  <c:v>271.50069229119106</c:v>
                </c:pt>
                <c:pt idx="28">
                  <c:v>269.69809641139159</c:v>
                </c:pt>
                <c:pt idx="29">
                  <c:v>267.95533218463174</c:v>
                </c:pt>
                <c:pt idx="30">
                  <c:v>266.34515049067357</c:v>
                </c:pt>
                <c:pt idx="31">
                  <c:v>265.21404746624899</c:v>
                </c:pt>
                <c:pt idx="32">
                  <c:v>264.28257822281836</c:v>
                </c:pt>
                <c:pt idx="33">
                  <c:v>262.69017074463034</c:v>
                </c:pt>
                <c:pt idx="34">
                  <c:v>261.11312597736537</c:v>
                </c:pt>
                <c:pt idx="35">
                  <c:v>259.59706073049858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243776"/>
        <c:axId val="173257856"/>
      </c:lineChart>
      <c:catAx>
        <c:axId val="17324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325785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73257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1.6895522405709535E-2"/>
              <c:y val="0.3779695538057742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732437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38042552622901"/>
          <c:w val="0.19029417765467069"/>
          <c:h val="0.5016853976820323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Electricity</c:v>
          </c:tx>
          <c:invertIfNegative val="0"/>
          <c:cat>
            <c:multiLvlStrRef>
              <c:f>'Fig 3.3.6'!$L$6:$M$10</c:f>
              <c:multiLvlStrCache>
                <c:ptCount val="5"/>
                <c:lvl>
                  <c:pt idx="0">
                    <c:v>2015</c:v>
                  </c:pt>
                  <c:pt idx="1">
                    <c:v>Gone Green</c:v>
                  </c:pt>
                  <c:pt idx="2">
                    <c:v>Slow Progression</c:v>
                  </c:pt>
                  <c:pt idx="3">
                    <c:v>No Progression</c:v>
                  </c:pt>
                  <c:pt idx="4">
                    <c:v>Consumer Power</c:v>
                  </c:pt>
                </c:lvl>
                <c:lvl>
                  <c:pt idx="1">
                    <c:v>2040</c:v>
                  </c:pt>
                </c:lvl>
              </c:multiLvlStrCache>
            </c:multiLvlStrRef>
          </c:cat>
          <c:val>
            <c:numRef>
              <c:f>'Fig 3.3.6'!$N$6:$N$10</c:f>
              <c:numCache>
                <c:formatCode>0</c:formatCode>
                <c:ptCount val="5"/>
                <c:pt idx="0">
                  <c:v>7.230956700199032</c:v>
                </c:pt>
                <c:pt idx="1">
                  <c:v>24.91482728138342</c:v>
                </c:pt>
                <c:pt idx="2">
                  <c:v>11.348744762977105</c:v>
                </c:pt>
                <c:pt idx="3">
                  <c:v>10.784114652722138</c:v>
                </c:pt>
                <c:pt idx="4">
                  <c:v>11.079887232378113</c:v>
                </c:pt>
              </c:numCache>
            </c:numRef>
          </c:val>
        </c:ser>
        <c:ser>
          <c:idx val="3"/>
          <c:order val="1"/>
          <c:tx>
            <c:v>Combination</c:v>
          </c:tx>
          <c:invertIfNegative val="0"/>
          <c:cat>
            <c:multiLvlStrRef>
              <c:f>'Fig 3.3.6'!$L$6:$M$10</c:f>
              <c:multiLvlStrCache>
                <c:ptCount val="5"/>
                <c:lvl>
                  <c:pt idx="0">
                    <c:v>2015</c:v>
                  </c:pt>
                  <c:pt idx="1">
                    <c:v>Gone Green</c:v>
                  </c:pt>
                  <c:pt idx="2">
                    <c:v>Slow Progression</c:v>
                  </c:pt>
                  <c:pt idx="3">
                    <c:v>No Progression</c:v>
                  </c:pt>
                  <c:pt idx="4">
                    <c:v>Consumer Power</c:v>
                  </c:pt>
                </c:lvl>
                <c:lvl>
                  <c:pt idx="1">
                    <c:v>2040</c:v>
                  </c:pt>
                </c:lvl>
              </c:multiLvlStrCache>
            </c:multiLvlStrRef>
          </c:cat>
          <c:val>
            <c:numRef>
              <c:f>'Fig 3.3.6'!$Q$6:$Q$10</c:f>
              <c:numCache>
                <c:formatCode>0</c:formatCode>
                <c:ptCount val="5"/>
                <c:pt idx="0">
                  <c:v>0</c:v>
                </c:pt>
                <c:pt idx="1">
                  <c:v>12.694227764350153</c:v>
                </c:pt>
                <c:pt idx="2">
                  <c:v>8.0176005075335297</c:v>
                </c:pt>
                <c:pt idx="3">
                  <c:v>1.6022535462878578</c:v>
                </c:pt>
                <c:pt idx="4">
                  <c:v>1.4635550062968756</c:v>
                </c:pt>
              </c:numCache>
            </c:numRef>
          </c:val>
        </c:ser>
        <c:ser>
          <c:idx val="1"/>
          <c:order val="2"/>
          <c:tx>
            <c:v>Gas</c:v>
          </c:tx>
          <c:invertIfNegative val="0"/>
          <c:cat>
            <c:multiLvlStrRef>
              <c:f>'Fig 3.3.6'!$L$6:$M$10</c:f>
              <c:multiLvlStrCache>
                <c:ptCount val="5"/>
                <c:lvl>
                  <c:pt idx="0">
                    <c:v>2015</c:v>
                  </c:pt>
                  <c:pt idx="1">
                    <c:v>Gone Green</c:v>
                  </c:pt>
                  <c:pt idx="2">
                    <c:v>Slow Progression</c:v>
                  </c:pt>
                  <c:pt idx="3">
                    <c:v>No Progression</c:v>
                  </c:pt>
                  <c:pt idx="4">
                    <c:v>Consumer Power</c:v>
                  </c:pt>
                </c:lvl>
                <c:lvl>
                  <c:pt idx="1">
                    <c:v>2040</c:v>
                  </c:pt>
                </c:lvl>
              </c:multiLvlStrCache>
            </c:multiLvlStrRef>
          </c:cat>
          <c:val>
            <c:numRef>
              <c:f>'Fig 3.3.6'!$O$6:$O$10</c:f>
              <c:numCache>
                <c:formatCode>0</c:formatCode>
                <c:ptCount val="5"/>
                <c:pt idx="0">
                  <c:v>88.301566521349329</c:v>
                </c:pt>
                <c:pt idx="1">
                  <c:v>51.043321124943432</c:v>
                </c:pt>
                <c:pt idx="2">
                  <c:v>68.14160165633831</c:v>
                </c:pt>
                <c:pt idx="3">
                  <c:v>75.527687318459755</c:v>
                </c:pt>
                <c:pt idx="4">
                  <c:v>75.359431643887291</c:v>
                </c:pt>
              </c:numCache>
            </c:numRef>
          </c:val>
        </c:ser>
        <c:ser>
          <c:idx val="2"/>
          <c:order val="3"/>
          <c:tx>
            <c:v>Other</c:v>
          </c:tx>
          <c:invertIfNegative val="0"/>
          <c:cat>
            <c:multiLvlStrRef>
              <c:f>'Fig 3.3.6'!$L$6:$M$10</c:f>
              <c:multiLvlStrCache>
                <c:ptCount val="5"/>
                <c:lvl>
                  <c:pt idx="0">
                    <c:v>2015</c:v>
                  </c:pt>
                  <c:pt idx="1">
                    <c:v>Gone Green</c:v>
                  </c:pt>
                  <c:pt idx="2">
                    <c:v>Slow Progression</c:v>
                  </c:pt>
                  <c:pt idx="3">
                    <c:v>No Progression</c:v>
                  </c:pt>
                  <c:pt idx="4">
                    <c:v>Consumer Power</c:v>
                  </c:pt>
                </c:lvl>
                <c:lvl>
                  <c:pt idx="1">
                    <c:v>2040</c:v>
                  </c:pt>
                </c:lvl>
              </c:multiLvlStrCache>
            </c:multiLvlStrRef>
          </c:cat>
          <c:val>
            <c:numRef>
              <c:f>'Fig 3.3.6'!$P$6:$P$10</c:f>
              <c:numCache>
                <c:formatCode>0</c:formatCode>
                <c:ptCount val="5"/>
                <c:pt idx="0">
                  <c:v>4.4674767784516334</c:v>
                </c:pt>
                <c:pt idx="1">
                  <c:v>11.347623829323016</c:v>
                </c:pt>
                <c:pt idx="2">
                  <c:v>12.492053073151055</c:v>
                </c:pt>
                <c:pt idx="3">
                  <c:v>12.085944482530255</c:v>
                </c:pt>
                <c:pt idx="4">
                  <c:v>12.097126117437739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468928"/>
        <c:axId val="175470464"/>
      </c:barChart>
      <c:catAx>
        <c:axId val="175468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75470464"/>
        <c:crosses val="autoZero"/>
        <c:auto val="1"/>
        <c:lblAlgn val="ctr"/>
        <c:lblOffset val="100"/>
        <c:noMultiLvlLbl val="0"/>
      </c:catAx>
      <c:valAx>
        <c:axId val="175470464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1"/>
                </a:pPr>
                <a:r>
                  <a:rPr lang="en-GB" sz="1200" b="1"/>
                  <a:t>Per cent</a:t>
                </a:r>
              </a:p>
            </c:rich>
          </c:tx>
          <c:layout>
            <c:manualLayout>
              <c:xMode val="edge"/>
              <c:yMode val="edge"/>
              <c:x val="2.011692874834399E-2"/>
              <c:y val="0.326719270684566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7546892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6252708433095"/>
          <c:y val="3.7898363479758827E-2"/>
          <c:w val="0.70831954416912835"/>
          <c:h val="0.7410510352872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'Fig 3.3.7'!$L$12</c:f>
              <c:strCache>
                <c:ptCount val="1"/>
                <c:pt idx="0">
                  <c:v>Small devices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'Fig 3.3.7'!$M$5:$AA$5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4">
                  <c:v>2015</c:v>
                </c:pt>
                <c:pt idx="5">
                  <c:v>2030</c:v>
                </c:pt>
                <c:pt idx="6">
                  <c:v>2040</c:v>
                </c:pt>
                <c:pt idx="8">
                  <c:v>2015</c:v>
                </c:pt>
                <c:pt idx="9">
                  <c:v>2030</c:v>
                </c:pt>
                <c:pt idx="10">
                  <c:v>2040</c:v>
                </c:pt>
                <c:pt idx="12">
                  <c:v>2015</c:v>
                </c:pt>
                <c:pt idx="13">
                  <c:v>2030</c:v>
                </c:pt>
                <c:pt idx="14">
                  <c:v>2040</c:v>
                </c:pt>
              </c:numCache>
            </c:numRef>
          </c:cat>
          <c:val>
            <c:numRef>
              <c:f>'Fig 3.3.7'!$M$12:$AA$12</c:f>
              <c:numCache>
                <c:formatCode>0.0</c:formatCode>
                <c:ptCount val="15"/>
                <c:pt idx="0">
                  <c:v>6.633290839532215</c:v>
                </c:pt>
                <c:pt idx="1">
                  <c:v>6.2203729446374494</c:v>
                </c:pt>
                <c:pt idx="2">
                  <c:v>5.3648039865669865</c:v>
                </c:pt>
                <c:pt idx="4">
                  <c:v>6.633290839532215</c:v>
                </c:pt>
                <c:pt idx="5">
                  <c:v>9.0799066955928396</c:v>
                </c:pt>
                <c:pt idx="6">
                  <c:v>10.685073443353744</c:v>
                </c:pt>
                <c:pt idx="8">
                  <c:v>6.633290839532215</c:v>
                </c:pt>
                <c:pt idx="9">
                  <c:v>10.826737328520267</c:v>
                </c:pt>
                <c:pt idx="10">
                  <c:v>13.259220283260039</c:v>
                </c:pt>
                <c:pt idx="12">
                  <c:v>6.633290839532215</c:v>
                </c:pt>
                <c:pt idx="13">
                  <c:v>12.550211813893853</c:v>
                </c:pt>
                <c:pt idx="14">
                  <c:v>16.707475570692132</c:v>
                </c:pt>
              </c:numCache>
            </c:numRef>
          </c:val>
        </c:ser>
        <c:ser>
          <c:idx val="7"/>
          <c:order val="1"/>
          <c:tx>
            <c:strRef>
              <c:f>'Fig 3.3.7'!$L$6</c:f>
              <c:strCache>
                <c:ptCount val="1"/>
                <c:pt idx="0">
                  <c:v>Air conditioning</c:v>
                </c:pt>
              </c:strCache>
            </c:strRef>
          </c:tx>
          <c:invertIfNegative val="0"/>
          <c:val>
            <c:numRef>
              <c:f>'Fig 3.3.7'!$M$6:$AA$6</c:f>
              <c:numCache>
                <c:formatCode>0.0</c:formatCode>
                <c:ptCount val="15"/>
                <c:pt idx="0">
                  <c:v>0.13627277255009801</c:v>
                </c:pt>
                <c:pt idx="1">
                  <c:v>0.46528598143538052</c:v>
                </c:pt>
                <c:pt idx="2">
                  <c:v>1.3515888743244482</c:v>
                </c:pt>
                <c:pt idx="4">
                  <c:v>0.13627277255009801</c:v>
                </c:pt>
                <c:pt idx="5">
                  <c:v>0.15060213879344383</c:v>
                </c:pt>
                <c:pt idx="6">
                  <c:v>0.16109589914405195</c:v>
                </c:pt>
                <c:pt idx="8">
                  <c:v>0.13627277255009801</c:v>
                </c:pt>
                <c:pt idx="9">
                  <c:v>0.15060213879344383</c:v>
                </c:pt>
                <c:pt idx="10">
                  <c:v>0.16109589914405195</c:v>
                </c:pt>
                <c:pt idx="12">
                  <c:v>0.13627277255009801</c:v>
                </c:pt>
                <c:pt idx="13">
                  <c:v>0.56438051131700329</c:v>
                </c:pt>
                <c:pt idx="14">
                  <c:v>1.944824416777128</c:v>
                </c:pt>
              </c:numCache>
            </c:numRef>
          </c:val>
        </c:ser>
        <c:ser>
          <c:idx val="1"/>
          <c:order val="2"/>
          <c:tx>
            <c:strRef>
              <c:f>'Fig 3.3.7'!$L$13</c:f>
              <c:strCache>
                <c:ptCount val="1"/>
                <c:pt idx="0">
                  <c:v>Lighting</c:v>
                </c:pt>
              </c:strCache>
            </c:strRef>
          </c:tx>
          <c:spPr>
            <a:solidFill>
              <a:srgbClr val="EFE901"/>
            </a:solidFill>
          </c:spPr>
          <c:invertIfNegative val="0"/>
          <c:val>
            <c:numRef>
              <c:f>'Fig 3.3.7'!$M$13:$AA$13</c:f>
              <c:numCache>
                <c:formatCode>0.0</c:formatCode>
                <c:ptCount val="15"/>
                <c:pt idx="0">
                  <c:v>11.635449614543962</c:v>
                </c:pt>
                <c:pt idx="1">
                  <c:v>3.8162163490730845</c:v>
                </c:pt>
                <c:pt idx="2">
                  <c:v>2.2220874200907752</c:v>
                </c:pt>
                <c:pt idx="4">
                  <c:v>11.635449614543962</c:v>
                </c:pt>
                <c:pt idx="5">
                  <c:v>5.7416631942771836</c:v>
                </c:pt>
                <c:pt idx="6">
                  <c:v>3.4606310521085879</c:v>
                </c:pt>
                <c:pt idx="8">
                  <c:v>11.635449614543962</c:v>
                </c:pt>
                <c:pt idx="9">
                  <c:v>9.3896057330728642</c:v>
                </c:pt>
                <c:pt idx="10">
                  <c:v>8.6120767375904173</c:v>
                </c:pt>
                <c:pt idx="12">
                  <c:v>11.635449614543962</c:v>
                </c:pt>
                <c:pt idx="13">
                  <c:v>10.109876993009824</c:v>
                </c:pt>
                <c:pt idx="14">
                  <c:v>8.0289253963554206</c:v>
                </c:pt>
              </c:numCache>
            </c:numRef>
          </c:val>
        </c:ser>
        <c:ser>
          <c:idx val="2"/>
          <c:order val="3"/>
          <c:tx>
            <c:strRef>
              <c:f>'Fig 3.3.7'!$L$7</c:f>
              <c:strCache>
                <c:ptCount val="1"/>
                <c:pt idx="0">
                  <c:v>Cold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'Fig 3.3.7'!$M$5:$AA$5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4">
                  <c:v>2015</c:v>
                </c:pt>
                <c:pt idx="5">
                  <c:v>2030</c:v>
                </c:pt>
                <c:pt idx="6">
                  <c:v>2040</c:v>
                </c:pt>
                <c:pt idx="8">
                  <c:v>2015</c:v>
                </c:pt>
                <c:pt idx="9">
                  <c:v>2030</c:v>
                </c:pt>
                <c:pt idx="10">
                  <c:v>2040</c:v>
                </c:pt>
                <c:pt idx="12">
                  <c:v>2015</c:v>
                </c:pt>
                <c:pt idx="13">
                  <c:v>2030</c:v>
                </c:pt>
                <c:pt idx="14">
                  <c:v>2040</c:v>
                </c:pt>
              </c:numCache>
            </c:numRef>
          </c:cat>
          <c:val>
            <c:numRef>
              <c:f>'Fig 3.3.7'!$M$7:$AA$7</c:f>
              <c:numCache>
                <c:formatCode>0.0</c:formatCode>
                <c:ptCount val="15"/>
                <c:pt idx="0">
                  <c:v>12.099756956295245</c:v>
                </c:pt>
                <c:pt idx="1">
                  <c:v>5.0689483928349546</c:v>
                </c:pt>
                <c:pt idx="2">
                  <c:v>4.3906680966202511</c:v>
                </c:pt>
                <c:pt idx="4">
                  <c:v>12.099756956295245</c:v>
                </c:pt>
                <c:pt idx="5">
                  <c:v>5.4994912010586496</c:v>
                </c:pt>
                <c:pt idx="6">
                  <c:v>5.4587988131787277</c:v>
                </c:pt>
                <c:pt idx="8">
                  <c:v>12.099756956295245</c:v>
                </c:pt>
                <c:pt idx="9">
                  <c:v>6.1983361740099774</c:v>
                </c:pt>
                <c:pt idx="10">
                  <c:v>5.4587988131787277</c:v>
                </c:pt>
                <c:pt idx="12">
                  <c:v>12.099756956295245</c:v>
                </c:pt>
                <c:pt idx="13">
                  <c:v>6.21340566669548</c:v>
                </c:pt>
                <c:pt idx="14">
                  <c:v>5.4818226956414744</c:v>
                </c:pt>
              </c:numCache>
            </c:numRef>
          </c:val>
        </c:ser>
        <c:ser>
          <c:idx val="6"/>
          <c:order val="4"/>
          <c:tx>
            <c:strRef>
              <c:f>'Fig 3.3.7'!$L$8</c:f>
              <c:strCache>
                <c:ptCount val="1"/>
                <c:pt idx="0">
                  <c:v>Wet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'Fig 3.3.7'!$M$8:$AA$8</c:f>
              <c:numCache>
                <c:formatCode>0.0</c:formatCode>
                <c:ptCount val="15"/>
                <c:pt idx="0">
                  <c:v>15.094053722641604</c:v>
                </c:pt>
                <c:pt idx="1">
                  <c:v>10.68056996595983</c:v>
                </c:pt>
                <c:pt idx="2">
                  <c:v>7.7917737368925417</c:v>
                </c:pt>
                <c:pt idx="4">
                  <c:v>15.094053722641604</c:v>
                </c:pt>
                <c:pt idx="5">
                  <c:v>14.558682816175562</c:v>
                </c:pt>
                <c:pt idx="6">
                  <c:v>15.207575695343705</c:v>
                </c:pt>
                <c:pt idx="8">
                  <c:v>15.094053722641604</c:v>
                </c:pt>
                <c:pt idx="9">
                  <c:v>15.550076823068053</c:v>
                </c:pt>
                <c:pt idx="10">
                  <c:v>16.507339025775188</c:v>
                </c:pt>
                <c:pt idx="12">
                  <c:v>15.094053722641604</c:v>
                </c:pt>
                <c:pt idx="13">
                  <c:v>16.302134002295531</c:v>
                </c:pt>
                <c:pt idx="14">
                  <c:v>17.773278022340289</c:v>
                </c:pt>
              </c:numCache>
            </c:numRef>
          </c:val>
        </c:ser>
        <c:ser>
          <c:idx val="0"/>
          <c:order val="5"/>
          <c:tx>
            <c:strRef>
              <c:f>'Fig 3.3.7'!$L$9</c:f>
              <c:strCache>
                <c:ptCount val="1"/>
                <c:pt idx="0">
                  <c:v>Entertainment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val>
            <c:numRef>
              <c:f>'Fig 3.3.7'!$M$9:$AA$9</c:f>
              <c:numCache>
                <c:formatCode>0.0</c:formatCode>
                <c:ptCount val="15"/>
                <c:pt idx="0">
                  <c:v>14.82802044298818</c:v>
                </c:pt>
                <c:pt idx="1">
                  <c:v>11.860531159379788</c:v>
                </c:pt>
                <c:pt idx="2">
                  <c:v>11.724757782775775</c:v>
                </c:pt>
                <c:pt idx="4">
                  <c:v>14.82802044298818</c:v>
                </c:pt>
                <c:pt idx="5">
                  <c:v>13.518806272985387</c:v>
                </c:pt>
                <c:pt idx="6">
                  <c:v>12.695428336461568</c:v>
                </c:pt>
                <c:pt idx="8">
                  <c:v>14.82802044298818</c:v>
                </c:pt>
                <c:pt idx="9">
                  <c:v>15.367550607610591</c:v>
                </c:pt>
                <c:pt idx="10">
                  <c:v>15.910154503204122</c:v>
                </c:pt>
                <c:pt idx="12">
                  <c:v>14.82802044298818</c:v>
                </c:pt>
                <c:pt idx="13">
                  <c:v>18.410623730058894</c:v>
                </c:pt>
                <c:pt idx="14">
                  <c:v>21.542119974384729</c:v>
                </c:pt>
              </c:numCache>
            </c:numRef>
          </c:val>
        </c:ser>
        <c:ser>
          <c:idx val="3"/>
          <c:order val="6"/>
          <c:tx>
            <c:strRef>
              <c:f>'Fig 3.3.7'!$L$10</c:f>
              <c:strCache>
                <c:ptCount val="1"/>
                <c:pt idx="0">
                  <c:v>Computing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'Fig 3.3.7'!$M$5:$AA$5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4">
                  <c:v>2015</c:v>
                </c:pt>
                <c:pt idx="5">
                  <c:v>2030</c:v>
                </c:pt>
                <c:pt idx="6">
                  <c:v>2040</c:v>
                </c:pt>
                <c:pt idx="8">
                  <c:v>2015</c:v>
                </c:pt>
                <c:pt idx="9">
                  <c:v>2030</c:v>
                </c:pt>
                <c:pt idx="10">
                  <c:v>2040</c:v>
                </c:pt>
                <c:pt idx="12">
                  <c:v>2015</c:v>
                </c:pt>
                <c:pt idx="13">
                  <c:v>2030</c:v>
                </c:pt>
                <c:pt idx="14">
                  <c:v>2040</c:v>
                </c:pt>
              </c:numCache>
            </c:numRef>
          </c:cat>
          <c:val>
            <c:numRef>
              <c:f>'Fig 3.3.7'!$M$10:$AA$10</c:f>
              <c:numCache>
                <c:formatCode>0.0</c:formatCode>
                <c:ptCount val="15"/>
                <c:pt idx="0">
                  <c:v>6.1819796367923887</c:v>
                </c:pt>
                <c:pt idx="1">
                  <c:v>1.1639609292622342</c:v>
                </c:pt>
                <c:pt idx="2">
                  <c:v>0.85935382636493152</c:v>
                </c:pt>
                <c:pt idx="4">
                  <c:v>6.1819796367923887</c:v>
                </c:pt>
                <c:pt idx="5">
                  <c:v>1.7874061693848207</c:v>
                </c:pt>
                <c:pt idx="6">
                  <c:v>1.2689449291380475</c:v>
                </c:pt>
                <c:pt idx="8">
                  <c:v>6.1819796367923887</c:v>
                </c:pt>
                <c:pt idx="9">
                  <c:v>4.0234585298265628</c:v>
                </c:pt>
                <c:pt idx="10">
                  <c:v>2.7075525941614349</c:v>
                </c:pt>
                <c:pt idx="12">
                  <c:v>6.1819796367923887</c:v>
                </c:pt>
                <c:pt idx="13">
                  <c:v>3.6241179977314091</c:v>
                </c:pt>
                <c:pt idx="14">
                  <c:v>2.7075525941614349</c:v>
                </c:pt>
              </c:numCache>
            </c:numRef>
          </c:val>
        </c:ser>
        <c:ser>
          <c:idx val="4"/>
          <c:order val="7"/>
          <c:tx>
            <c:strRef>
              <c:f>'Fig 3.3.7'!$L$11</c:f>
              <c:strCache>
                <c:ptCount val="1"/>
                <c:pt idx="0">
                  <c:v>Cooking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'Fig 3.3.7'!$M$5:$AA$5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4">
                  <c:v>2015</c:v>
                </c:pt>
                <c:pt idx="5">
                  <c:v>2030</c:v>
                </c:pt>
                <c:pt idx="6">
                  <c:v>2040</c:v>
                </c:pt>
                <c:pt idx="8">
                  <c:v>2015</c:v>
                </c:pt>
                <c:pt idx="9">
                  <c:v>2030</c:v>
                </c:pt>
                <c:pt idx="10">
                  <c:v>2040</c:v>
                </c:pt>
                <c:pt idx="12">
                  <c:v>2015</c:v>
                </c:pt>
                <c:pt idx="13">
                  <c:v>2030</c:v>
                </c:pt>
                <c:pt idx="14">
                  <c:v>2040</c:v>
                </c:pt>
              </c:numCache>
            </c:numRef>
          </c:cat>
          <c:val>
            <c:numRef>
              <c:f>'Fig 3.3.7'!$M$11:$AA$11</c:f>
              <c:numCache>
                <c:formatCode>0.0</c:formatCode>
                <c:ptCount val="15"/>
                <c:pt idx="0">
                  <c:v>13.369853169366973</c:v>
                </c:pt>
                <c:pt idx="1">
                  <c:v>13.674946753997173</c:v>
                </c:pt>
                <c:pt idx="2">
                  <c:v>14.322222781272949</c:v>
                </c:pt>
                <c:pt idx="4">
                  <c:v>13.369853169366973</c:v>
                </c:pt>
                <c:pt idx="5">
                  <c:v>14.117594375751382</c:v>
                </c:pt>
                <c:pt idx="6">
                  <c:v>15.002999496683556</c:v>
                </c:pt>
                <c:pt idx="8">
                  <c:v>13.369853169366973</c:v>
                </c:pt>
                <c:pt idx="9">
                  <c:v>14.725863058080794</c:v>
                </c:pt>
                <c:pt idx="10">
                  <c:v>15.997649756043147</c:v>
                </c:pt>
                <c:pt idx="12">
                  <c:v>13.369853169366973</c:v>
                </c:pt>
                <c:pt idx="13">
                  <c:v>14.972208183262957</c:v>
                </c:pt>
                <c:pt idx="14">
                  <c:v>16.442670526115496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174924160"/>
        <c:axId val="174925696"/>
      </c:barChart>
      <c:catAx>
        <c:axId val="17492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4925696"/>
        <c:crosses val="autoZero"/>
        <c:auto val="1"/>
        <c:lblAlgn val="ctr"/>
        <c:lblOffset val="100"/>
        <c:tickMarkSkip val="2"/>
        <c:noMultiLvlLbl val="0"/>
      </c:catAx>
      <c:valAx>
        <c:axId val="1749256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4924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286897394767665"/>
          <c:y val="0.13831024536656425"/>
          <c:w val="0.17627968880301489"/>
          <c:h val="0.700994232519725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588259162272465E-2"/>
          <c:y val="9.2509517544917069E-2"/>
          <c:w val="0.71768835219708205"/>
          <c:h val="0.75090167196116475"/>
        </c:manualLayout>
      </c:layout>
      <c:lineChart>
        <c:grouping val="standard"/>
        <c:varyColors val="0"/>
        <c:ser>
          <c:idx val="2"/>
          <c:order val="0"/>
          <c:tx>
            <c:strRef>
              <c:f>'Fig 3.3.9'!$L$5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3.3.9'!$M$4:$AV$4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 3.3.9'!$M$5:$AV$5</c:f>
              <c:numCache>
                <c:formatCode>0.0</c:formatCode>
                <c:ptCount val="36"/>
                <c:pt idx="0">
                  <c:v>0.27943868962293761</c:v>
                </c:pt>
                <c:pt idx="1">
                  <c:v>0.27943868962293761</c:v>
                </c:pt>
                <c:pt idx="2">
                  <c:v>0.31125261635740897</c:v>
                </c:pt>
                <c:pt idx="3">
                  <c:v>0.34660534388536873</c:v>
                </c:pt>
                <c:pt idx="4">
                  <c:v>0.38582033784591141</c:v>
                </c:pt>
                <c:pt idx="5">
                  <c:v>0.42934886003381306</c:v>
                </c:pt>
                <c:pt idx="6">
                  <c:v>0.47768825774240625</c:v>
                </c:pt>
                <c:pt idx="7">
                  <c:v>0.53140186600812722</c:v>
                </c:pt>
                <c:pt idx="8">
                  <c:v>0.59101781898183248</c:v>
                </c:pt>
                <c:pt idx="9">
                  <c:v>0.65719238405522362</c:v>
                </c:pt>
                <c:pt idx="10">
                  <c:v>0.73057019340284257</c:v>
                </c:pt>
                <c:pt idx="11">
                  <c:v>0.81200323320358048</c:v>
                </c:pt>
                <c:pt idx="12">
                  <c:v>0.90245448995335154</c:v>
                </c:pt>
                <c:pt idx="13">
                  <c:v>1.002874036086957</c:v>
                </c:pt>
                <c:pt idx="14">
                  <c:v>1.1141859279286783</c:v>
                </c:pt>
                <c:pt idx="15">
                  <c:v>1.2374933084540245</c:v>
                </c:pt>
                <c:pt idx="16">
                  <c:v>1.3741149256332543</c:v>
                </c:pt>
                <c:pt idx="17">
                  <c:v>1.5313752042599424</c:v>
                </c:pt>
                <c:pt idx="18">
                  <c:v>1.7060846064255679</c:v>
                </c:pt>
                <c:pt idx="19">
                  <c:v>1.9001430264495101</c:v>
                </c:pt>
                <c:pt idx="20">
                  <c:v>2.1156547575377598</c:v>
                </c:pt>
                <c:pt idx="21">
                  <c:v>2.3549503108493512</c:v>
                </c:pt>
                <c:pt idx="22">
                  <c:v>2.6206105516814278</c:v>
                </c:pt>
                <c:pt idx="23">
                  <c:v>2.9154933979938149</c:v>
                </c:pt>
                <c:pt idx="24">
                  <c:v>3.2427633523852264</c:v>
                </c:pt>
                <c:pt idx="25">
                  <c:v>3.6059241672538849</c:v>
                </c:pt>
                <c:pt idx="26">
                  <c:v>4.009600026149247</c:v>
                </c:pt>
                <c:pt idx="27">
                  <c:v>4.4582955281626333</c:v>
                </c:pt>
                <c:pt idx="28">
                  <c:v>4.957014590082407</c:v>
                </c:pt>
                <c:pt idx="29">
                  <c:v>5.511315643084199</c:v>
                </c:pt>
                <c:pt idx="30">
                  <c:v>6.1273729160825097</c:v>
                </c:pt>
                <c:pt idx="31">
                  <c:v>6.8120444754342229</c:v>
                </c:pt>
                <c:pt idx="32">
                  <c:v>7.572947764217739</c:v>
                </c:pt>
                <c:pt idx="33">
                  <c:v>8.4185434659037668</c:v>
                </c:pt>
                <c:pt idx="34">
                  <c:v>9.3582286077668648</c:v>
                </c:pt>
                <c:pt idx="35">
                  <c:v>10.402439919838633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 3.3.9'!$L$6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3.3.9'!$M$4:$AV$4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 3.3.9'!$M$6:$AV$6</c:f>
              <c:numCache>
                <c:formatCode>0.0</c:formatCode>
                <c:ptCount val="36"/>
                <c:pt idx="0">
                  <c:v>0.27943868962293761</c:v>
                </c:pt>
                <c:pt idx="1">
                  <c:v>0.27943868962293761</c:v>
                </c:pt>
                <c:pt idx="2">
                  <c:v>0.28166111161975027</c:v>
                </c:pt>
                <c:pt idx="3">
                  <c:v>0.28383308049291928</c:v>
                </c:pt>
                <c:pt idx="4">
                  <c:v>0.28590829235184057</c:v>
                </c:pt>
                <c:pt idx="5">
                  <c:v>0.28791601784631166</c:v>
                </c:pt>
                <c:pt idx="6">
                  <c:v>0.28987713270957272</c:v>
                </c:pt>
                <c:pt idx="7">
                  <c:v>0.29181414828507407</c:v>
                </c:pt>
                <c:pt idx="8">
                  <c:v>0.29369579083101255</c:v>
                </c:pt>
                <c:pt idx="9">
                  <c:v>0.29553134314955787</c:v>
                </c:pt>
                <c:pt idx="10">
                  <c:v>0.29729448531816105</c:v>
                </c:pt>
                <c:pt idx="11">
                  <c:v>0.29901745486602388</c:v>
                </c:pt>
                <c:pt idx="12">
                  <c:v>0.30073084205122363</c:v>
                </c:pt>
                <c:pt idx="13">
                  <c:v>0.30242168325002355</c:v>
                </c:pt>
                <c:pt idx="14">
                  <c:v>0.30404515396536436</c:v>
                </c:pt>
                <c:pt idx="15">
                  <c:v>0.30558860376292596</c:v>
                </c:pt>
                <c:pt idx="16">
                  <c:v>0.3070656453543209</c:v>
                </c:pt>
                <c:pt idx="17">
                  <c:v>0.30967322870467423</c:v>
                </c:pt>
                <c:pt idx="18">
                  <c:v>0.31220258455451694</c:v>
                </c:pt>
                <c:pt idx="19">
                  <c:v>0.3146560597288644</c:v>
                </c:pt>
                <c:pt idx="20">
                  <c:v>0.31703593064798141</c:v>
                </c:pt>
                <c:pt idx="21">
                  <c:v>0.31934440543952491</c:v>
                </c:pt>
                <c:pt idx="22">
                  <c:v>0.32158362598732215</c:v>
                </c:pt>
                <c:pt idx="23">
                  <c:v>0.32375566991868543</c:v>
                </c:pt>
                <c:pt idx="24">
                  <c:v>0.32586255253210789</c:v>
                </c:pt>
                <c:pt idx="25">
                  <c:v>0.3279062286671276</c:v>
                </c:pt>
                <c:pt idx="26">
                  <c:v>0.32994990480214731</c:v>
                </c:pt>
                <c:pt idx="27">
                  <c:v>0.33199358093716702</c:v>
                </c:pt>
                <c:pt idx="28">
                  <c:v>0.33403725707218679</c:v>
                </c:pt>
                <c:pt idx="29">
                  <c:v>0.3360809332072065</c:v>
                </c:pt>
                <c:pt idx="30">
                  <c:v>0.33812460934222621</c:v>
                </c:pt>
                <c:pt idx="31">
                  <c:v>0.34016828547724592</c:v>
                </c:pt>
                <c:pt idx="32">
                  <c:v>0.34221196161226564</c:v>
                </c:pt>
                <c:pt idx="33">
                  <c:v>0.3442556377472854</c:v>
                </c:pt>
                <c:pt idx="34">
                  <c:v>0.34629931388230512</c:v>
                </c:pt>
                <c:pt idx="35">
                  <c:v>0.34834299001732483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 3.3.9'!$L$7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dash"/>
            </a:ln>
          </c:spPr>
          <c:marker>
            <c:symbol val="none"/>
          </c:marker>
          <c:cat>
            <c:numRef>
              <c:f>'Fig 3.3.9'!$M$4:$AV$4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 3.3.9'!$M$7:$AV$7</c:f>
              <c:numCache>
                <c:formatCode>0.0</c:formatCode>
                <c:ptCount val="36"/>
                <c:pt idx="0">
                  <c:v>0.27943868962293761</c:v>
                </c:pt>
                <c:pt idx="1">
                  <c:v>0.27943868962293761</c:v>
                </c:pt>
                <c:pt idx="2">
                  <c:v>0.28166111161975027</c:v>
                </c:pt>
                <c:pt idx="3">
                  <c:v>0.28383308049291928</c:v>
                </c:pt>
                <c:pt idx="4">
                  <c:v>0.28590829235184057</c:v>
                </c:pt>
                <c:pt idx="5">
                  <c:v>0.28791601784631166</c:v>
                </c:pt>
                <c:pt idx="6">
                  <c:v>0.28987713270957272</c:v>
                </c:pt>
                <c:pt idx="7">
                  <c:v>0.29181414828507407</c:v>
                </c:pt>
                <c:pt idx="8">
                  <c:v>0.29369579083101255</c:v>
                </c:pt>
                <c:pt idx="9">
                  <c:v>0.29553134314955787</c:v>
                </c:pt>
                <c:pt idx="10">
                  <c:v>0.29729448531816105</c:v>
                </c:pt>
                <c:pt idx="11">
                  <c:v>0.29901745486602388</c:v>
                </c:pt>
                <c:pt idx="12">
                  <c:v>0.30073084205122363</c:v>
                </c:pt>
                <c:pt idx="13">
                  <c:v>0.30242168325002355</c:v>
                </c:pt>
                <c:pt idx="14">
                  <c:v>0.30404515396536436</c:v>
                </c:pt>
                <c:pt idx="15">
                  <c:v>0.30558860376292596</c:v>
                </c:pt>
                <c:pt idx="16">
                  <c:v>0.3070656453543209</c:v>
                </c:pt>
                <c:pt idx="17">
                  <c:v>0.30967322870467423</c:v>
                </c:pt>
                <c:pt idx="18">
                  <c:v>0.31220258455451694</c:v>
                </c:pt>
                <c:pt idx="19">
                  <c:v>0.3146560597288644</c:v>
                </c:pt>
                <c:pt idx="20">
                  <c:v>0.31703593064798141</c:v>
                </c:pt>
                <c:pt idx="21">
                  <c:v>0.31934440543952491</c:v>
                </c:pt>
                <c:pt idx="22">
                  <c:v>0.32158362598732215</c:v>
                </c:pt>
                <c:pt idx="23">
                  <c:v>0.32375566991868543</c:v>
                </c:pt>
                <c:pt idx="24">
                  <c:v>0.32586255253210789</c:v>
                </c:pt>
                <c:pt idx="25">
                  <c:v>0.3279062286671276</c:v>
                </c:pt>
                <c:pt idx="26">
                  <c:v>0.32994990480214731</c:v>
                </c:pt>
                <c:pt idx="27">
                  <c:v>0.33199358093716702</c:v>
                </c:pt>
                <c:pt idx="28">
                  <c:v>0.33403725707218679</c:v>
                </c:pt>
                <c:pt idx="29">
                  <c:v>0.3360809332072065</c:v>
                </c:pt>
                <c:pt idx="30">
                  <c:v>0.33812460934222621</c:v>
                </c:pt>
                <c:pt idx="31">
                  <c:v>0.34016828547724592</c:v>
                </c:pt>
                <c:pt idx="32">
                  <c:v>0.34221196161226564</c:v>
                </c:pt>
                <c:pt idx="33">
                  <c:v>0.3442556377472854</c:v>
                </c:pt>
                <c:pt idx="34">
                  <c:v>0.34629931388230512</c:v>
                </c:pt>
                <c:pt idx="35">
                  <c:v>0.34834299001732483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 3.3.9'!$L$8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 3.3.9'!$M$4:$AV$4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 3.3.9'!$M$8:$AV$8</c:f>
              <c:numCache>
                <c:formatCode>0.0</c:formatCode>
                <c:ptCount val="36"/>
                <c:pt idx="0">
                  <c:v>0.27943868962293761</c:v>
                </c:pt>
                <c:pt idx="1">
                  <c:v>0.27943868962293761</c:v>
                </c:pt>
                <c:pt idx="2">
                  <c:v>0.31661479808310383</c:v>
                </c:pt>
                <c:pt idx="3">
                  <c:v>0.35865067395914091</c:v>
                </c:pt>
                <c:pt idx="4">
                  <c:v>0.406106286574477</c:v>
                </c:pt>
                <c:pt idx="5">
                  <c:v>0.45970910780194985</c:v>
                </c:pt>
                <c:pt idx="6">
                  <c:v>0.52027811525794976</c:v>
                </c:pt>
                <c:pt idx="7">
                  <c:v>0.58875182460809672</c:v>
                </c:pt>
                <c:pt idx="8">
                  <c:v>0.6660824091974743</c:v>
                </c:pt>
                <c:pt idx="9">
                  <c:v>0.7534216745321245</c:v>
                </c:pt>
                <c:pt idx="10">
                  <c:v>0.85197281202972175</c:v>
                </c:pt>
                <c:pt idx="11">
                  <c:v>0.96325160973510504</c:v>
                </c:pt>
                <c:pt idx="12">
                  <c:v>1.0889940163465257</c:v>
                </c:pt>
                <c:pt idx="13">
                  <c:v>1.2310190388018141</c:v>
                </c:pt>
                <c:pt idx="14">
                  <c:v>1.3912149933959139</c:v>
                </c:pt>
                <c:pt idx="15">
                  <c:v>1.5718012802296022</c:v>
                </c:pt>
                <c:pt idx="16">
                  <c:v>1.77539925938322</c:v>
                </c:pt>
                <c:pt idx="17">
                  <c:v>2.0126709893883974</c:v>
                </c:pt>
                <c:pt idx="18">
                  <c:v>2.2809193991340919</c:v>
                </c:pt>
                <c:pt idx="19">
                  <c:v>2.5841270671878367</c:v>
                </c:pt>
                <c:pt idx="20">
                  <c:v>2.9267833136793486</c:v>
                </c:pt>
                <c:pt idx="21">
                  <c:v>3.313948216704651</c:v>
                </c:pt>
                <c:pt idx="22">
                  <c:v>3.7513246752403622</c:v>
                </c:pt>
                <c:pt idx="23">
                  <c:v>4.2453395263614127</c:v>
                </c:pt>
                <c:pt idx="24">
                  <c:v>4.8032348504555147</c:v>
                </c:pt>
                <c:pt idx="25">
                  <c:v>5.4331707397271991</c:v>
                </c:pt>
                <c:pt idx="26">
                  <c:v>6.1454828994098936</c:v>
                </c:pt>
                <c:pt idx="27">
                  <c:v>6.9509155832273919</c:v>
                </c:pt>
                <c:pt idx="28">
                  <c:v>7.8616111056947746</c:v>
                </c:pt>
                <c:pt idx="29">
                  <c:v>8.8912913703864067</c:v>
                </c:pt>
                <c:pt idx="30">
                  <c:v>10.055462922225358</c:v>
                </c:pt>
                <c:pt idx="31">
                  <c:v>11.37164856677075</c:v>
                </c:pt>
                <c:pt idx="32">
                  <c:v>12.859648992456949</c:v>
                </c:pt>
                <c:pt idx="33">
                  <c:v>14.54183827538847</c:v>
                </c:pt>
                <c:pt idx="34">
                  <c:v>16.443497647141999</c:v>
                </c:pt>
                <c:pt idx="35">
                  <c:v>18.59319247143549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08768"/>
        <c:axId val="175014656"/>
      </c:lineChart>
      <c:dateAx>
        <c:axId val="17500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75014656"/>
        <c:crosses val="autoZero"/>
        <c:auto val="1"/>
        <c:lblOffset val="100"/>
        <c:baseTimeUnit val="years"/>
        <c:majorUnit val="5"/>
        <c:majorTimeUnit val="years"/>
        <c:minorUnit val="1"/>
        <c:minorTimeUnit val="years"/>
      </c:dateAx>
      <c:valAx>
        <c:axId val="175014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750087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999049031914494"/>
          <c:y val="0.49942388437697072"/>
          <c:w val="0.18985652485138965"/>
          <c:h val="0.4110988811975378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50376410458567E-2"/>
          <c:y val="3.2884902840059793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PD11a!$L$5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PD11a!$M$5:$AV$5</c:f>
              <c:numCache>
                <c:formatCode>0.000</c:formatCode>
                <c:ptCount val="36"/>
                <c:pt idx="0">
                  <c:v>25.7</c:v>
                </c:pt>
                <c:pt idx="1">
                  <c:v>25.6</c:v>
                </c:pt>
                <c:pt idx="2">
                  <c:v>25.8</c:v>
                </c:pt>
                <c:pt idx="3">
                  <c:v>24.3</c:v>
                </c:pt>
                <c:pt idx="4">
                  <c:v>23</c:v>
                </c:pt>
                <c:pt idx="5">
                  <c:v>21.3</c:v>
                </c:pt>
                <c:pt idx="6">
                  <c:v>22.4</c:v>
                </c:pt>
                <c:pt idx="7">
                  <c:v>21.9</c:v>
                </c:pt>
                <c:pt idx="8">
                  <c:v>21.2</c:v>
                </c:pt>
                <c:pt idx="9">
                  <c:v>22.3</c:v>
                </c:pt>
                <c:pt idx="10">
                  <c:v>22.2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PD11a!$L$6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PD11a!$M$6:$AV$6</c:f>
              <c:numCache>
                <c:formatCode>0.0</c:formatCode>
                <c:ptCount val="36"/>
                <c:pt idx="10" formatCode="0.000">
                  <c:v>22.2</c:v>
                </c:pt>
                <c:pt idx="11" formatCode="0.000">
                  <c:v>22.2</c:v>
                </c:pt>
                <c:pt idx="12" formatCode="0.000">
                  <c:v>22.3</c:v>
                </c:pt>
                <c:pt idx="13" formatCode="0.000">
                  <c:v>22.4</c:v>
                </c:pt>
                <c:pt idx="14" formatCode="0.000">
                  <c:v>22.3</c:v>
                </c:pt>
                <c:pt idx="15" formatCode="0.000">
                  <c:v>22.3</c:v>
                </c:pt>
                <c:pt idx="16" formatCode="0.000">
                  <c:v>22.5</c:v>
                </c:pt>
                <c:pt idx="17" formatCode="0.000">
                  <c:v>23.1</c:v>
                </c:pt>
                <c:pt idx="18" formatCode="0.000">
                  <c:v>23.2</c:v>
                </c:pt>
                <c:pt idx="19" formatCode="0.000">
                  <c:v>23.8</c:v>
                </c:pt>
                <c:pt idx="20" formatCode="0.000">
                  <c:v>24.4</c:v>
                </c:pt>
                <c:pt idx="21" formatCode="0.000">
                  <c:v>25.2</c:v>
                </c:pt>
                <c:pt idx="22" formatCode="0.000">
                  <c:v>26.1</c:v>
                </c:pt>
                <c:pt idx="23" formatCode="0.000">
                  <c:v>27</c:v>
                </c:pt>
                <c:pt idx="24" formatCode="0.000">
                  <c:v>27.7</c:v>
                </c:pt>
                <c:pt idx="25" formatCode="0.000">
                  <c:v>28.6</c:v>
                </c:pt>
                <c:pt idx="26" formatCode="0.000">
                  <c:v>29.4</c:v>
                </c:pt>
                <c:pt idx="27" formatCode="0.000">
                  <c:v>30.2</c:v>
                </c:pt>
                <c:pt idx="28" formatCode="0.000">
                  <c:v>30.9</c:v>
                </c:pt>
                <c:pt idx="29" formatCode="0.000">
                  <c:v>31.6</c:v>
                </c:pt>
                <c:pt idx="30" formatCode="0.000">
                  <c:v>32.200000000000003</c:v>
                </c:pt>
                <c:pt idx="31" formatCode="0.000">
                  <c:v>32.799999999999997</c:v>
                </c:pt>
                <c:pt idx="32" formatCode="0.000">
                  <c:v>33.200000000000003</c:v>
                </c:pt>
                <c:pt idx="33" formatCode="0.000">
                  <c:v>33.799999999999997</c:v>
                </c:pt>
                <c:pt idx="34" formatCode="0.000">
                  <c:v>34.299999999999997</c:v>
                </c:pt>
                <c:pt idx="35" formatCode="0.000">
                  <c:v>34.799999999999997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PD11a!$L$7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PD11a!$M$7:$AV$7</c:f>
              <c:numCache>
                <c:formatCode>0.0</c:formatCode>
                <c:ptCount val="36"/>
                <c:pt idx="10" formatCode="0.000">
                  <c:v>22.1</c:v>
                </c:pt>
                <c:pt idx="11" formatCode="0.000">
                  <c:v>22.2</c:v>
                </c:pt>
                <c:pt idx="12" formatCode="0.000">
                  <c:v>22.2</c:v>
                </c:pt>
                <c:pt idx="13" formatCode="0.000">
                  <c:v>22.2</c:v>
                </c:pt>
                <c:pt idx="14" formatCode="0.000">
                  <c:v>22.2</c:v>
                </c:pt>
                <c:pt idx="15" formatCode="0.000">
                  <c:v>22.4</c:v>
                </c:pt>
                <c:pt idx="16" formatCode="0.000">
                  <c:v>22.5</c:v>
                </c:pt>
                <c:pt idx="17" formatCode="0.000">
                  <c:v>22.6</c:v>
                </c:pt>
                <c:pt idx="18" formatCode="0.000">
                  <c:v>22.7</c:v>
                </c:pt>
                <c:pt idx="19" formatCode="0.000">
                  <c:v>22.9</c:v>
                </c:pt>
                <c:pt idx="20" formatCode="0.000">
                  <c:v>23.1</c:v>
                </c:pt>
                <c:pt idx="21" formatCode="0.000">
                  <c:v>23.2</c:v>
                </c:pt>
                <c:pt idx="22" formatCode="0.000">
                  <c:v>23.2</c:v>
                </c:pt>
                <c:pt idx="23" formatCode="0.000">
                  <c:v>23.2</c:v>
                </c:pt>
                <c:pt idx="24" formatCode="0.000">
                  <c:v>23.2</c:v>
                </c:pt>
                <c:pt idx="25" formatCode="0.000">
                  <c:v>23.3</c:v>
                </c:pt>
                <c:pt idx="26" formatCode="0.000">
                  <c:v>23.5</c:v>
                </c:pt>
                <c:pt idx="27" formatCode="0.000">
                  <c:v>23.8</c:v>
                </c:pt>
                <c:pt idx="28" formatCode="0.000">
                  <c:v>24</c:v>
                </c:pt>
                <c:pt idx="29" formatCode="0.000">
                  <c:v>24.2</c:v>
                </c:pt>
                <c:pt idx="30" formatCode="0.000">
                  <c:v>24.4</c:v>
                </c:pt>
                <c:pt idx="31" formatCode="0.000">
                  <c:v>24.6</c:v>
                </c:pt>
                <c:pt idx="32" formatCode="0.000">
                  <c:v>24.8</c:v>
                </c:pt>
                <c:pt idx="33" formatCode="0.000">
                  <c:v>25</c:v>
                </c:pt>
                <c:pt idx="34" formatCode="0.000">
                  <c:v>25.2</c:v>
                </c:pt>
                <c:pt idx="35" formatCode="0.000">
                  <c:v>25.5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PD11a!$L$8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PD11a!$M$8:$AV$8</c:f>
              <c:numCache>
                <c:formatCode>0.0</c:formatCode>
                <c:ptCount val="36"/>
                <c:pt idx="10" formatCode="0.000">
                  <c:v>22.3</c:v>
                </c:pt>
                <c:pt idx="11" formatCode="0.000">
                  <c:v>22.5</c:v>
                </c:pt>
                <c:pt idx="12" formatCode="0.000">
                  <c:v>22.6</c:v>
                </c:pt>
                <c:pt idx="13" formatCode="0.000">
                  <c:v>22.7</c:v>
                </c:pt>
                <c:pt idx="14" formatCode="0.000">
                  <c:v>22.8</c:v>
                </c:pt>
                <c:pt idx="15" formatCode="0.000">
                  <c:v>23</c:v>
                </c:pt>
                <c:pt idx="16" formatCode="0.000">
                  <c:v>23.2</c:v>
                </c:pt>
                <c:pt idx="17" formatCode="0.000">
                  <c:v>23.2</c:v>
                </c:pt>
                <c:pt idx="18" formatCode="0.000">
                  <c:v>23.3</c:v>
                </c:pt>
                <c:pt idx="19" formatCode="0.000">
                  <c:v>23.4</c:v>
                </c:pt>
                <c:pt idx="20" formatCode="0.000">
                  <c:v>23.5</c:v>
                </c:pt>
                <c:pt idx="21" formatCode="0.000">
                  <c:v>23.6</c:v>
                </c:pt>
                <c:pt idx="22" formatCode="0.000">
                  <c:v>23.7</c:v>
                </c:pt>
                <c:pt idx="23" formatCode="0.000">
                  <c:v>23.9</c:v>
                </c:pt>
                <c:pt idx="24" formatCode="0.000">
                  <c:v>24.1</c:v>
                </c:pt>
                <c:pt idx="25" formatCode="0.000">
                  <c:v>24.3</c:v>
                </c:pt>
                <c:pt idx="26" formatCode="0.000">
                  <c:v>24.5</c:v>
                </c:pt>
                <c:pt idx="27" formatCode="0.000">
                  <c:v>24.8</c:v>
                </c:pt>
                <c:pt idx="28" formatCode="0.000">
                  <c:v>25.2</c:v>
                </c:pt>
                <c:pt idx="29" formatCode="0.000">
                  <c:v>25.5</c:v>
                </c:pt>
                <c:pt idx="30" formatCode="0.000">
                  <c:v>25.8</c:v>
                </c:pt>
                <c:pt idx="31" formatCode="0.000">
                  <c:v>26.3</c:v>
                </c:pt>
                <c:pt idx="32" formatCode="0.000">
                  <c:v>26.7</c:v>
                </c:pt>
                <c:pt idx="33" formatCode="0.000">
                  <c:v>27.1</c:v>
                </c:pt>
                <c:pt idx="34" formatCode="0.000">
                  <c:v>27.6</c:v>
                </c:pt>
                <c:pt idx="35" formatCode="0.000">
                  <c:v>28.1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PD11a!$L$9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PD11a!$M$9:$AV$9</c:f>
              <c:numCache>
                <c:formatCode>0.0</c:formatCode>
                <c:ptCount val="36"/>
                <c:pt idx="10" formatCode="0.000">
                  <c:v>22.4</c:v>
                </c:pt>
                <c:pt idx="11" formatCode="0.000">
                  <c:v>22.6</c:v>
                </c:pt>
                <c:pt idx="12" formatCode="0.000">
                  <c:v>22.8</c:v>
                </c:pt>
                <c:pt idx="13" formatCode="0.000">
                  <c:v>23</c:v>
                </c:pt>
                <c:pt idx="14" formatCode="0.000">
                  <c:v>23.3</c:v>
                </c:pt>
                <c:pt idx="15" formatCode="0.000">
                  <c:v>24</c:v>
                </c:pt>
                <c:pt idx="16" formatCode="0.000">
                  <c:v>24.6</c:v>
                </c:pt>
                <c:pt idx="17" formatCode="0.000">
                  <c:v>24.9</c:v>
                </c:pt>
                <c:pt idx="18" formatCode="0.000">
                  <c:v>25.1</c:v>
                </c:pt>
                <c:pt idx="19" formatCode="0.000">
                  <c:v>25.4</c:v>
                </c:pt>
                <c:pt idx="20" formatCode="0.000">
                  <c:v>25.7</c:v>
                </c:pt>
                <c:pt idx="21" formatCode="0.000">
                  <c:v>26.1</c:v>
                </c:pt>
                <c:pt idx="22" formatCode="0.000">
                  <c:v>26.4</c:v>
                </c:pt>
                <c:pt idx="23" formatCode="0.000">
                  <c:v>26.9</c:v>
                </c:pt>
                <c:pt idx="24" formatCode="0.000">
                  <c:v>27.3</c:v>
                </c:pt>
                <c:pt idx="25" formatCode="0.000">
                  <c:v>27.9</c:v>
                </c:pt>
                <c:pt idx="26" formatCode="0.000">
                  <c:v>28.4</c:v>
                </c:pt>
                <c:pt idx="27" formatCode="0.000">
                  <c:v>28.9</c:v>
                </c:pt>
                <c:pt idx="28" formatCode="0.000">
                  <c:v>29.4</c:v>
                </c:pt>
                <c:pt idx="29" formatCode="0.000">
                  <c:v>29.9</c:v>
                </c:pt>
                <c:pt idx="30" formatCode="0.000">
                  <c:v>30.4</c:v>
                </c:pt>
                <c:pt idx="31" formatCode="0.000">
                  <c:v>30.9</c:v>
                </c:pt>
                <c:pt idx="32" formatCode="0.000">
                  <c:v>31.4</c:v>
                </c:pt>
                <c:pt idx="33" formatCode="0.000">
                  <c:v>31.8</c:v>
                </c:pt>
                <c:pt idx="34" formatCode="0.000">
                  <c:v>32.200000000000003</c:v>
                </c:pt>
                <c:pt idx="35" formatCode="0.000">
                  <c:v>32.700000000000003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13312"/>
        <c:axId val="44414848"/>
      </c:lineChart>
      <c:catAx>
        <c:axId val="4441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41484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414848"/>
        <c:scaling>
          <c:orientation val="minMax"/>
          <c:max val="250"/>
          <c:min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44133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2546572689615574"/>
          <c:h val="0.81037884733861643"/>
        </c:manualLayout>
      </c:layout>
      <c:lineChart>
        <c:grouping val="standard"/>
        <c:varyColors val="0"/>
        <c:ser>
          <c:idx val="2"/>
          <c:order val="0"/>
          <c:tx>
            <c:strRef>
              <c:f>'CP5'!$L$8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'CP5'!$M$4:$AZ$4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'CP5'!$M$8:$AU$8</c:f>
              <c:numCache>
                <c:formatCode>General</c:formatCode>
                <c:ptCount val="35"/>
                <c:pt idx="0">
                  <c:v>33.1</c:v>
                </c:pt>
                <c:pt idx="1">
                  <c:v>32.5</c:v>
                </c:pt>
                <c:pt idx="2">
                  <c:v>36.200000000000003</c:v>
                </c:pt>
                <c:pt idx="3">
                  <c:v>47</c:v>
                </c:pt>
                <c:pt idx="4">
                  <c:v>66.900000000000006</c:v>
                </c:pt>
                <c:pt idx="5">
                  <c:v>77.599999999999994</c:v>
                </c:pt>
                <c:pt idx="6">
                  <c:v>84</c:v>
                </c:pt>
                <c:pt idx="7">
                  <c:v>110.2</c:v>
                </c:pt>
                <c:pt idx="8">
                  <c:v>68.2</c:v>
                </c:pt>
                <c:pt idx="9">
                  <c:v>85.2</c:v>
                </c:pt>
                <c:pt idx="10">
                  <c:v>115</c:v>
                </c:pt>
                <c:pt idx="11">
                  <c:v>114.4</c:v>
                </c:pt>
                <c:pt idx="12">
                  <c:v>107.9</c:v>
                </c:pt>
                <c:pt idx="13">
                  <c:v>99.2</c:v>
                </c:pt>
                <c:pt idx="14" formatCode="0.0">
                  <c:v>53.45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'CP5'!$L$5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'CP5'!$M$4:$AZ$4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'CP5'!$M$5:$AU$5</c:f>
              <c:numCache>
                <c:formatCode>0.0</c:formatCode>
                <c:ptCount val="35"/>
              </c:numCache>
            </c:numRef>
          </c:val>
          <c:smooth val="0"/>
        </c:ser>
        <c:ser>
          <c:idx val="4"/>
          <c:order val="2"/>
          <c:tx>
            <c:strRef>
              <c:f>'CP5'!$L$6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'CP5'!$M$4:$AZ$4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'CP5'!$M$6:$AZ$6</c:f>
              <c:numCache>
                <c:formatCode>0.0</c:formatCode>
                <c:ptCount val="40"/>
                <c:pt idx="14">
                  <c:v>53.45</c:v>
                </c:pt>
                <c:pt idx="15">
                  <c:v>57.72</c:v>
                </c:pt>
                <c:pt idx="16">
                  <c:v>64.83</c:v>
                </c:pt>
                <c:pt idx="17">
                  <c:v>73.349999999999994</c:v>
                </c:pt>
                <c:pt idx="18">
                  <c:v>77.87</c:v>
                </c:pt>
                <c:pt idx="19">
                  <c:v>79.88</c:v>
                </c:pt>
                <c:pt idx="20">
                  <c:v>81.39</c:v>
                </c:pt>
                <c:pt idx="21">
                  <c:v>82.89</c:v>
                </c:pt>
                <c:pt idx="22">
                  <c:v>83.9</c:v>
                </c:pt>
                <c:pt idx="23">
                  <c:v>85.4</c:v>
                </c:pt>
                <c:pt idx="24">
                  <c:v>86.91</c:v>
                </c:pt>
                <c:pt idx="25">
                  <c:v>88.91</c:v>
                </c:pt>
                <c:pt idx="26">
                  <c:v>90.92</c:v>
                </c:pt>
                <c:pt idx="27">
                  <c:v>92.02</c:v>
                </c:pt>
                <c:pt idx="28">
                  <c:v>92.93</c:v>
                </c:pt>
                <c:pt idx="29">
                  <c:v>93.43</c:v>
                </c:pt>
                <c:pt idx="30">
                  <c:v>93.93</c:v>
                </c:pt>
                <c:pt idx="31">
                  <c:v>94.69</c:v>
                </c:pt>
                <c:pt idx="32">
                  <c:v>95.44</c:v>
                </c:pt>
                <c:pt idx="33">
                  <c:v>96.19</c:v>
                </c:pt>
                <c:pt idx="34">
                  <c:v>96.95</c:v>
                </c:pt>
                <c:pt idx="35">
                  <c:v>97.19</c:v>
                </c:pt>
                <c:pt idx="36">
                  <c:v>97.52</c:v>
                </c:pt>
                <c:pt idx="37">
                  <c:v>97.81</c:v>
                </c:pt>
                <c:pt idx="38">
                  <c:v>98.4</c:v>
                </c:pt>
                <c:pt idx="39">
                  <c:v>99.27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'CP5'!$L$7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'CP5'!$M$4:$AZ$4</c:f>
              <c:numCache>
                <c:formatCode>General</c:formatCode>
                <c:ptCount val="4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  <c:pt idx="36">
                  <c:v>2037</c:v>
                </c:pt>
                <c:pt idx="37">
                  <c:v>2038</c:v>
                </c:pt>
                <c:pt idx="38">
                  <c:v>2039</c:v>
                </c:pt>
                <c:pt idx="39">
                  <c:v>2040</c:v>
                </c:pt>
              </c:numCache>
            </c:numRef>
          </c:cat>
          <c:val>
            <c:numRef>
              <c:f>'CP5'!$M$7:$AU$7</c:f>
              <c:numCache>
                <c:formatCode>0.0</c:formatCode>
                <c:ptCount val="35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69344"/>
        <c:axId val="170987520"/>
      </c:lineChart>
      <c:catAx>
        <c:axId val="17096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0987520"/>
        <c:crosses val="autoZero"/>
        <c:auto val="1"/>
        <c:lblAlgn val="ctr"/>
        <c:lblOffset val="100"/>
        <c:tickLblSkip val="5"/>
        <c:noMultiLvlLbl val="0"/>
      </c:catAx>
      <c:valAx>
        <c:axId val="170987520"/>
        <c:scaling>
          <c:orientation val="minMax"/>
        </c:scaling>
        <c:delete val="0"/>
        <c:axPos val="l"/>
        <c:majorGridlines/>
        <c:title>
          <c:tx>
            <c:strRef>
              <c:f>'CP5'!$M$3</c:f>
              <c:strCache>
                <c:ptCount val="1"/>
                <c:pt idx="0">
                  <c:v>$/bbl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70969344"/>
        <c:crosses val="autoZero"/>
        <c:crossBetween val="between"/>
      </c:valAx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1516181717871483"/>
          <c:y val="0.33165486973787356"/>
          <c:w val="0.18286081289289488"/>
          <c:h val="0.3434823160508803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50376410458567E-2"/>
          <c:y val="3.2884902840059793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[5]PD11a!$L$5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[5]PD11a!$M$4:$AV$4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[5]PD11a!$M$5:$AV$5</c:f>
              <c:numCache>
                <c:formatCode>General</c:formatCode>
                <c:ptCount val="36"/>
                <c:pt idx="0">
                  <c:v>25.7</c:v>
                </c:pt>
                <c:pt idx="1">
                  <c:v>25.6</c:v>
                </c:pt>
                <c:pt idx="2">
                  <c:v>25.8</c:v>
                </c:pt>
                <c:pt idx="3">
                  <c:v>24.3</c:v>
                </c:pt>
                <c:pt idx="4">
                  <c:v>23</c:v>
                </c:pt>
                <c:pt idx="5">
                  <c:v>21.3</c:v>
                </c:pt>
                <c:pt idx="6">
                  <c:v>22.4</c:v>
                </c:pt>
                <c:pt idx="7">
                  <c:v>21.9</c:v>
                </c:pt>
                <c:pt idx="8">
                  <c:v>21.2</c:v>
                </c:pt>
                <c:pt idx="9">
                  <c:v>22.3</c:v>
                </c:pt>
                <c:pt idx="10">
                  <c:v>22.2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[5]PD11a!$L$6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[5]PD11a!$M$4:$AV$4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[5]PD11a!$M$6:$AV$6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22.2</c:v>
                </c:pt>
                <c:pt idx="11">
                  <c:v>22.2</c:v>
                </c:pt>
                <c:pt idx="12">
                  <c:v>22.3</c:v>
                </c:pt>
                <c:pt idx="13">
                  <c:v>22.4</c:v>
                </c:pt>
                <c:pt idx="14">
                  <c:v>22.3</c:v>
                </c:pt>
                <c:pt idx="15">
                  <c:v>22.3</c:v>
                </c:pt>
                <c:pt idx="16">
                  <c:v>22.5</c:v>
                </c:pt>
                <c:pt idx="17">
                  <c:v>23.1</c:v>
                </c:pt>
                <c:pt idx="18">
                  <c:v>23.2</c:v>
                </c:pt>
                <c:pt idx="19">
                  <c:v>23.8</c:v>
                </c:pt>
                <c:pt idx="20">
                  <c:v>24.4</c:v>
                </c:pt>
                <c:pt idx="21">
                  <c:v>25.2</c:v>
                </c:pt>
                <c:pt idx="22">
                  <c:v>26.1</c:v>
                </c:pt>
                <c:pt idx="23">
                  <c:v>27</c:v>
                </c:pt>
                <c:pt idx="24">
                  <c:v>27.7</c:v>
                </c:pt>
                <c:pt idx="25">
                  <c:v>28.6</c:v>
                </c:pt>
                <c:pt idx="26">
                  <c:v>29.4</c:v>
                </c:pt>
                <c:pt idx="27">
                  <c:v>30.2</c:v>
                </c:pt>
                <c:pt idx="28">
                  <c:v>30.9</c:v>
                </c:pt>
                <c:pt idx="29">
                  <c:v>31.6</c:v>
                </c:pt>
                <c:pt idx="30">
                  <c:v>32.200000000000003</c:v>
                </c:pt>
                <c:pt idx="31">
                  <c:v>32.799999999999997</c:v>
                </c:pt>
                <c:pt idx="32">
                  <c:v>33.200000000000003</c:v>
                </c:pt>
                <c:pt idx="33">
                  <c:v>33.799999999999997</c:v>
                </c:pt>
                <c:pt idx="34">
                  <c:v>34.299999999999997</c:v>
                </c:pt>
                <c:pt idx="35">
                  <c:v>34.799999999999997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[5]PD11a!$L$7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[5]PD11a!$M$4:$AV$4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[5]PD11a!$M$7:$AV$7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22.1</c:v>
                </c:pt>
                <c:pt idx="11">
                  <c:v>22.2</c:v>
                </c:pt>
                <c:pt idx="12">
                  <c:v>22.2</c:v>
                </c:pt>
                <c:pt idx="13">
                  <c:v>22.2</c:v>
                </c:pt>
                <c:pt idx="14">
                  <c:v>22.2</c:v>
                </c:pt>
                <c:pt idx="15">
                  <c:v>22.4</c:v>
                </c:pt>
                <c:pt idx="16">
                  <c:v>22.5</c:v>
                </c:pt>
                <c:pt idx="17">
                  <c:v>22.6</c:v>
                </c:pt>
                <c:pt idx="18">
                  <c:v>22.7</c:v>
                </c:pt>
                <c:pt idx="19">
                  <c:v>22.9</c:v>
                </c:pt>
                <c:pt idx="20">
                  <c:v>23.1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23.3</c:v>
                </c:pt>
                <c:pt idx="26">
                  <c:v>23.5</c:v>
                </c:pt>
                <c:pt idx="27">
                  <c:v>23.8</c:v>
                </c:pt>
                <c:pt idx="28">
                  <c:v>24</c:v>
                </c:pt>
                <c:pt idx="29">
                  <c:v>24.2</c:v>
                </c:pt>
                <c:pt idx="30">
                  <c:v>24.4</c:v>
                </c:pt>
                <c:pt idx="31">
                  <c:v>24.6</c:v>
                </c:pt>
                <c:pt idx="32">
                  <c:v>24.8</c:v>
                </c:pt>
                <c:pt idx="33">
                  <c:v>25</c:v>
                </c:pt>
                <c:pt idx="34">
                  <c:v>25.2</c:v>
                </c:pt>
                <c:pt idx="35">
                  <c:v>25.5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[5]PD11a!$L$8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[5]PD11a!$M$4:$AV$4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[5]PD11a!$M$8:$AV$8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22.3</c:v>
                </c:pt>
                <c:pt idx="11">
                  <c:v>22.5</c:v>
                </c:pt>
                <c:pt idx="12">
                  <c:v>22.6</c:v>
                </c:pt>
                <c:pt idx="13">
                  <c:v>22.7</c:v>
                </c:pt>
                <c:pt idx="14">
                  <c:v>22.8</c:v>
                </c:pt>
                <c:pt idx="15">
                  <c:v>23</c:v>
                </c:pt>
                <c:pt idx="16">
                  <c:v>23.2</c:v>
                </c:pt>
                <c:pt idx="17">
                  <c:v>23.2</c:v>
                </c:pt>
                <c:pt idx="18">
                  <c:v>23.3</c:v>
                </c:pt>
                <c:pt idx="19">
                  <c:v>23.4</c:v>
                </c:pt>
                <c:pt idx="20">
                  <c:v>23.5</c:v>
                </c:pt>
                <c:pt idx="21">
                  <c:v>23.6</c:v>
                </c:pt>
                <c:pt idx="22">
                  <c:v>23.7</c:v>
                </c:pt>
                <c:pt idx="23">
                  <c:v>23.9</c:v>
                </c:pt>
                <c:pt idx="24">
                  <c:v>24.1</c:v>
                </c:pt>
                <c:pt idx="25">
                  <c:v>24.3</c:v>
                </c:pt>
                <c:pt idx="26">
                  <c:v>24.5</c:v>
                </c:pt>
                <c:pt idx="27">
                  <c:v>24.8</c:v>
                </c:pt>
                <c:pt idx="28">
                  <c:v>25.2</c:v>
                </c:pt>
                <c:pt idx="29">
                  <c:v>25.5</c:v>
                </c:pt>
                <c:pt idx="30">
                  <c:v>25.8</c:v>
                </c:pt>
                <c:pt idx="31">
                  <c:v>26.3</c:v>
                </c:pt>
                <c:pt idx="32">
                  <c:v>26.7</c:v>
                </c:pt>
                <c:pt idx="33">
                  <c:v>27.1</c:v>
                </c:pt>
                <c:pt idx="34">
                  <c:v>27.6</c:v>
                </c:pt>
                <c:pt idx="35">
                  <c:v>28.1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[5]PD11a!$L$9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[5]PD11a!$M$4:$AV$4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[5]PD11a!$M$9:$AV$9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22.4</c:v>
                </c:pt>
                <c:pt idx="11">
                  <c:v>22.6</c:v>
                </c:pt>
                <c:pt idx="12">
                  <c:v>22.8</c:v>
                </c:pt>
                <c:pt idx="13">
                  <c:v>23</c:v>
                </c:pt>
                <c:pt idx="14">
                  <c:v>23.3</c:v>
                </c:pt>
                <c:pt idx="15">
                  <c:v>24</c:v>
                </c:pt>
                <c:pt idx="16">
                  <c:v>24.6</c:v>
                </c:pt>
                <c:pt idx="17">
                  <c:v>24.9</c:v>
                </c:pt>
                <c:pt idx="18">
                  <c:v>25.1</c:v>
                </c:pt>
                <c:pt idx="19">
                  <c:v>25.4</c:v>
                </c:pt>
                <c:pt idx="20">
                  <c:v>25.7</c:v>
                </c:pt>
                <c:pt idx="21">
                  <c:v>26.1</c:v>
                </c:pt>
                <c:pt idx="22">
                  <c:v>26.4</c:v>
                </c:pt>
                <c:pt idx="23">
                  <c:v>26.9</c:v>
                </c:pt>
                <c:pt idx="24">
                  <c:v>27.3</c:v>
                </c:pt>
                <c:pt idx="25">
                  <c:v>27.9</c:v>
                </c:pt>
                <c:pt idx="26">
                  <c:v>28.4</c:v>
                </c:pt>
                <c:pt idx="27">
                  <c:v>28.9</c:v>
                </c:pt>
                <c:pt idx="28">
                  <c:v>29.4</c:v>
                </c:pt>
                <c:pt idx="29">
                  <c:v>29.9</c:v>
                </c:pt>
                <c:pt idx="30">
                  <c:v>30.4</c:v>
                </c:pt>
                <c:pt idx="31">
                  <c:v>30.9</c:v>
                </c:pt>
                <c:pt idx="32">
                  <c:v>31.4</c:v>
                </c:pt>
                <c:pt idx="33">
                  <c:v>31.8</c:v>
                </c:pt>
                <c:pt idx="34">
                  <c:v>32.200000000000003</c:v>
                </c:pt>
                <c:pt idx="35">
                  <c:v>32.700000000000003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497600"/>
        <c:axId val="175499136"/>
      </c:lineChart>
      <c:catAx>
        <c:axId val="17549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5499136"/>
        <c:crosses val="autoZero"/>
        <c:auto val="1"/>
        <c:lblAlgn val="ctr"/>
        <c:lblOffset val="100"/>
        <c:tickLblSkip val="2"/>
        <c:tickMarkSkip val="5"/>
        <c:noMultiLvlLbl val="0"/>
      </c:catAx>
      <c:valAx>
        <c:axId val="175499136"/>
        <c:scaling>
          <c:orientation val="minMax"/>
          <c:max val="5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5497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50376410458567E-2"/>
          <c:y val="3.2884902840059793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[5]PD11a!$L$35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[5]PD11a!$M$4:$AV$4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[5]PD11a!$M$35:$AV$35</c:f>
              <c:numCache>
                <c:formatCode>General</c:formatCode>
                <c:ptCount val="36"/>
                <c:pt idx="0">
                  <c:v>39.099999999999994</c:v>
                </c:pt>
                <c:pt idx="1">
                  <c:v>38.700000000000003</c:v>
                </c:pt>
                <c:pt idx="2">
                  <c:v>38.6</c:v>
                </c:pt>
                <c:pt idx="3">
                  <c:v>37.799999999999997</c:v>
                </c:pt>
                <c:pt idx="4">
                  <c:v>39</c:v>
                </c:pt>
                <c:pt idx="5">
                  <c:v>41.099999999999994</c:v>
                </c:pt>
                <c:pt idx="6">
                  <c:v>38.200000000000003</c:v>
                </c:pt>
                <c:pt idx="7">
                  <c:v>39.200000000000003</c:v>
                </c:pt>
                <c:pt idx="8">
                  <c:v>39.799999999999997</c:v>
                </c:pt>
                <c:pt idx="9">
                  <c:v>38.9</c:v>
                </c:pt>
                <c:pt idx="10">
                  <c:v>38.9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[5]PD11a!$L$36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[5]PD11a!$M$4:$AV$4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[5]PD11a!$M$36:$AV$36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38.9</c:v>
                </c:pt>
                <c:pt idx="11">
                  <c:v>38.599999999999994</c:v>
                </c:pt>
                <c:pt idx="12">
                  <c:v>38</c:v>
                </c:pt>
                <c:pt idx="13">
                  <c:v>37.799999999999997</c:v>
                </c:pt>
                <c:pt idx="14">
                  <c:v>37.599999999999994</c:v>
                </c:pt>
                <c:pt idx="15">
                  <c:v>37.400000000000006</c:v>
                </c:pt>
                <c:pt idx="16">
                  <c:v>37.5</c:v>
                </c:pt>
                <c:pt idx="17">
                  <c:v>37.799999999999997</c:v>
                </c:pt>
                <c:pt idx="18">
                  <c:v>37.799999999999997</c:v>
                </c:pt>
                <c:pt idx="19">
                  <c:v>38.099999999999994</c:v>
                </c:pt>
                <c:pt idx="20">
                  <c:v>38</c:v>
                </c:pt>
                <c:pt idx="21">
                  <c:v>38.1</c:v>
                </c:pt>
                <c:pt idx="22">
                  <c:v>38.299999999999997</c:v>
                </c:pt>
                <c:pt idx="23">
                  <c:v>38.4</c:v>
                </c:pt>
                <c:pt idx="24">
                  <c:v>38.5</c:v>
                </c:pt>
                <c:pt idx="25">
                  <c:v>38.700000000000003</c:v>
                </c:pt>
                <c:pt idx="26">
                  <c:v>38.9</c:v>
                </c:pt>
                <c:pt idx="27">
                  <c:v>39.1</c:v>
                </c:pt>
                <c:pt idx="28">
                  <c:v>39.200000000000003</c:v>
                </c:pt>
                <c:pt idx="29">
                  <c:v>39.5</c:v>
                </c:pt>
                <c:pt idx="30">
                  <c:v>39.599999999999994</c:v>
                </c:pt>
                <c:pt idx="31">
                  <c:v>39.799999999999997</c:v>
                </c:pt>
                <c:pt idx="32">
                  <c:v>40</c:v>
                </c:pt>
                <c:pt idx="33">
                  <c:v>40.299999999999997</c:v>
                </c:pt>
                <c:pt idx="34">
                  <c:v>40.5</c:v>
                </c:pt>
                <c:pt idx="35">
                  <c:v>40.700000000000003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[5]PD11a!$L$37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[5]PD11a!$M$4:$AV$4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[5]PD11a!$M$37:$AV$37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38.9</c:v>
                </c:pt>
                <c:pt idx="11">
                  <c:v>38.6</c:v>
                </c:pt>
                <c:pt idx="12">
                  <c:v>38.1</c:v>
                </c:pt>
                <c:pt idx="13">
                  <c:v>37.900000000000006</c:v>
                </c:pt>
                <c:pt idx="14">
                  <c:v>37.599999999999994</c:v>
                </c:pt>
                <c:pt idx="15">
                  <c:v>37.5</c:v>
                </c:pt>
                <c:pt idx="16">
                  <c:v>37.299999999999997</c:v>
                </c:pt>
                <c:pt idx="17">
                  <c:v>36.9</c:v>
                </c:pt>
                <c:pt idx="18">
                  <c:v>36.700000000000003</c:v>
                </c:pt>
                <c:pt idx="19">
                  <c:v>36.6</c:v>
                </c:pt>
                <c:pt idx="20">
                  <c:v>36.4</c:v>
                </c:pt>
                <c:pt idx="21">
                  <c:v>36.299999999999997</c:v>
                </c:pt>
                <c:pt idx="22">
                  <c:v>36.1</c:v>
                </c:pt>
                <c:pt idx="23">
                  <c:v>36.1</c:v>
                </c:pt>
                <c:pt idx="24">
                  <c:v>36</c:v>
                </c:pt>
                <c:pt idx="25">
                  <c:v>35.799999999999997</c:v>
                </c:pt>
                <c:pt idx="26">
                  <c:v>35.700000000000003</c:v>
                </c:pt>
                <c:pt idx="27">
                  <c:v>35.6</c:v>
                </c:pt>
                <c:pt idx="28">
                  <c:v>35.5</c:v>
                </c:pt>
                <c:pt idx="29">
                  <c:v>35.4</c:v>
                </c:pt>
                <c:pt idx="30">
                  <c:v>35.200000000000003</c:v>
                </c:pt>
                <c:pt idx="31">
                  <c:v>35</c:v>
                </c:pt>
                <c:pt idx="32">
                  <c:v>34.9</c:v>
                </c:pt>
                <c:pt idx="33">
                  <c:v>34.799999999999997</c:v>
                </c:pt>
                <c:pt idx="34">
                  <c:v>34.700000000000003</c:v>
                </c:pt>
                <c:pt idx="35">
                  <c:v>34.700000000000003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[5]PD11a!$L$38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[5]PD11a!$M$4:$AV$4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[5]PD11a!$M$38:$AV$38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38.9</c:v>
                </c:pt>
                <c:pt idx="11">
                  <c:v>38.5</c:v>
                </c:pt>
                <c:pt idx="12">
                  <c:v>38.299999999999997</c:v>
                </c:pt>
                <c:pt idx="13">
                  <c:v>38.099999999999994</c:v>
                </c:pt>
                <c:pt idx="14">
                  <c:v>37.9</c:v>
                </c:pt>
                <c:pt idx="15">
                  <c:v>37.799999999999997</c:v>
                </c:pt>
                <c:pt idx="16">
                  <c:v>37.599999999999994</c:v>
                </c:pt>
                <c:pt idx="17">
                  <c:v>37.4</c:v>
                </c:pt>
                <c:pt idx="18">
                  <c:v>37.299999999999997</c:v>
                </c:pt>
                <c:pt idx="19">
                  <c:v>37.099999999999994</c:v>
                </c:pt>
                <c:pt idx="20">
                  <c:v>36.9</c:v>
                </c:pt>
                <c:pt idx="21">
                  <c:v>36.700000000000003</c:v>
                </c:pt>
                <c:pt idx="22">
                  <c:v>36.599999999999994</c:v>
                </c:pt>
                <c:pt idx="23">
                  <c:v>36.5</c:v>
                </c:pt>
                <c:pt idx="24">
                  <c:v>36.400000000000006</c:v>
                </c:pt>
                <c:pt idx="25">
                  <c:v>36.200000000000003</c:v>
                </c:pt>
                <c:pt idx="26">
                  <c:v>36</c:v>
                </c:pt>
                <c:pt idx="27">
                  <c:v>35.9</c:v>
                </c:pt>
                <c:pt idx="28">
                  <c:v>35.9</c:v>
                </c:pt>
                <c:pt idx="29">
                  <c:v>35.700000000000003</c:v>
                </c:pt>
                <c:pt idx="30">
                  <c:v>35.599999999999994</c:v>
                </c:pt>
                <c:pt idx="31">
                  <c:v>35.4</c:v>
                </c:pt>
                <c:pt idx="32">
                  <c:v>35.4</c:v>
                </c:pt>
                <c:pt idx="33">
                  <c:v>35.299999999999997</c:v>
                </c:pt>
                <c:pt idx="34">
                  <c:v>35.200000000000003</c:v>
                </c:pt>
                <c:pt idx="35">
                  <c:v>35.200000000000003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[5]PD11a!$L$39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[5]PD11a!$M$4:$AV$4</c:f>
              <c:strCache>
                <c:ptCount val="36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  <c:pt idx="31">
                  <c:v>2036/37</c:v>
                </c:pt>
                <c:pt idx="32">
                  <c:v>2037/38</c:v>
                </c:pt>
                <c:pt idx="33">
                  <c:v>2038/39</c:v>
                </c:pt>
                <c:pt idx="34">
                  <c:v>2039/40</c:v>
                </c:pt>
                <c:pt idx="35">
                  <c:v>2040/41</c:v>
                </c:pt>
              </c:strCache>
            </c:strRef>
          </c:cat>
          <c:val>
            <c:numRef>
              <c:f>[5]PD11a!$M$39:$AV$39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38.9</c:v>
                </c:pt>
                <c:pt idx="11">
                  <c:v>38.400000000000006</c:v>
                </c:pt>
                <c:pt idx="12">
                  <c:v>37.9</c:v>
                </c:pt>
                <c:pt idx="13">
                  <c:v>37.4</c:v>
                </c:pt>
                <c:pt idx="14">
                  <c:v>37</c:v>
                </c:pt>
                <c:pt idx="15">
                  <c:v>36.700000000000003</c:v>
                </c:pt>
                <c:pt idx="16">
                  <c:v>36.400000000000006</c:v>
                </c:pt>
                <c:pt idx="17">
                  <c:v>36</c:v>
                </c:pt>
                <c:pt idx="18">
                  <c:v>35.799999999999997</c:v>
                </c:pt>
                <c:pt idx="19">
                  <c:v>35.799999999999997</c:v>
                </c:pt>
                <c:pt idx="20">
                  <c:v>35.700000000000003</c:v>
                </c:pt>
                <c:pt idx="21">
                  <c:v>35.6</c:v>
                </c:pt>
                <c:pt idx="22">
                  <c:v>35.5</c:v>
                </c:pt>
                <c:pt idx="23">
                  <c:v>35.4</c:v>
                </c:pt>
                <c:pt idx="24">
                  <c:v>35.299999999999997</c:v>
                </c:pt>
                <c:pt idx="25">
                  <c:v>35.299999999999997</c:v>
                </c:pt>
                <c:pt idx="26">
                  <c:v>35.299999999999997</c:v>
                </c:pt>
                <c:pt idx="27">
                  <c:v>35.299999999999997</c:v>
                </c:pt>
                <c:pt idx="28">
                  <c:v>35.400000000000006</c:v>
                </c:pt>
                <c:pt idx="29">
                  <c:v>35.299999999999997</c:v>
                </c:pt>
                <c:pt idx="30">
                  <c:v>35.200000000000003</c:v>
                </c:pt>
                <c:pt idx="31">
                  <c:v>35.1</c:v>
                </c:pt>
                <c:pt idx="32">
                  <c:v>35</c:v>
                </c:pt>
                <c:pt idx="33">
                  <c:v>35</c:v>
                </c:pt>
                <c:pt idx="34">
                  <c:v>35</c:v>
                </c:pt>
                <c:pt idx="35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203840"/>
        <c:axId val="173205376"/>
      </c:lineChart>
      <c:catAx>
        <c:axId val="17320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3205376"/>
        <c:crosses val="autoZero"/>
        <c:auto val="1"/>
        <c:lblAlgn val="ctr"/>
        <c:lblOffset val="100"/>
        <c:tickLblSkip val="2"/>
        <c:tickMarkSkip val="5"/>
        <c:noMultiLvlLbl val="0"/>
      </c:catAx>
      <c:valAx>
        <c:axId val="173205376"/>
        <c:scaling>
          <c:orientation val="minMax"/>
          <c:max val="5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32038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883857403200099E-2"/>
          <c:y val="3.6846156562268279E-2"/>
          <c:w val="0.71461268948101431"/>
          <c:h val="0.75766721984864005"/>
        </c:manualLayout>
      </c:layout>
      <c:lineChart>
        <c:grouping val="standard"/>
        <c:varyColors val="0"/>
        <c:ser>
          <c:idx val="1"/>
          <c:order val="0"/>
          <c:tx>
            <c:strRef>
              <c:f>'PD12'!$L$5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'PD12'!$M$4:$AV$4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'PD12'!$M$5:$AV$5</c:f>
              <c:numCache>
                <c:formatCode>0</c:formatCode>
                <c:ptCount val="36"/>
                <c:pt idx="0">
                  <c:v>20.164360719223545</c:v>
                </c:pt>
                <c:pt idx="1">
                  <c:v>18.51962428744546</c:v>
                </c:pt>
                <c:pt idx="2">
                  <c:v>18.3841807852925</c:v>
                </c:pt>
                <c:pt idx="3">
                  <c:v>21.819673473095488</c:v>
                </c:pt>
                <c:pt idx="4">
                  <c:v>27.059631970230722</c:v>
                </c:pt>
                <c:pt idx="5">
                  <c:v>25.28233287795172</c:v>
                </c:pt>
                <c:pt idx="6">
                  <c:v>20.789433084586669</c:v>
                </c:pt>
                <c:pt idx="7">
                  <c:v>22.212512624309166</c:v>
                </c:pt>
                <c:pt idx="8">
                  <c:v>23.409859401317824</c:v>
                </c:pt>
                <c:pt idx="9">
                  <c:v>20.875238773030752</c:v>
                </c:pt>
                <c:pt idx="10" formatCode="0.0">
                  <c:v>21.488464434112142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'PD12'!$L$6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'PD12'!$M$4:$AV$4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'PD12'!$M$6:$AV$6</c:f>
              <c:numCache>
                <c:formatCode>0.0</c:formatCode>
                <c:ptCount val="36"/>
                <c:pt idx="10">
                  <c:v>21.488464434112142</c:v>
                </c:pt>
                <c:pt idx="11">
                  <c:v>21.959246435102934</c:v>
                </c:pt>
                <c:pt idx="12">
                  <c:v>22.541607166084081</c:v>
                </c:pt>
                <c:pt idx="13">
                  <c:v>23.23907985353911</c:v>
                </c:pt>
                <c:pt idx="14">
                  <c:v>24.564956048213762</c:v>
                </c:pt>
                <c:pt idx="15">
                  <c:v>26.067172117028026</c:v>
                </c:pt>
                <c:pt idx="16">
                  <c:v>27.792183942834928</c:v>
                </c:pt>
                <c:pt idx="17">
                  <c:v>30.269313626094668</c:v>
                </c:pt>
                <c:pt idx="18">
                  <c:v>32.867276128976044</c:v>
                </c:pt>
                <c:pt idx="19">
                  <c:v>36.179034899826682</c:v>
                </c:pt>
                <c:pt idx="20">
                  <c:v>39.395789762559389</c:v>
                </c:pt>
                <c:pt idx="21">
                  <c:v>42.556664443344623</c:v>
                </c:pt>
                <c:pt idx="22">
                  <c:v>45.252909921033421</c:v>
                </c:pt>
                <c:pt idx="23">
                  <c:v>47.853901107248966</c:v>
                </c:pt>
                <c:pt idx="24">
                  <c:v>50.299701024123024</c:v>
                </c:pt>
                <c:pt idx="25">
                  <c:v>52.556131189258643</c:v>
                </c:pt>
                <c:pt idx="26">
                  <c:v>54.697387965412503</c:v>
                </c:pt>
                <c:pt idx="27">
                  <c:v>56.643108317690796</c:v>
                </c:pt>
                <c:pt idx="28">
                  <c:v>58.394862473021611</c:v>
                </c:pt>
                <c:pt idx="29">
                  <c:v>60.155228855651067</c:v>
                </c:pt>
                <c:pt idx="30">
                  <c:v>61.762998750498824</c:v>
                </c:pt>
                <c:pt idx="31">
                  <c:v>63.646954965679591</c:v>
                </c:pt>
                <c:pt idx="32">
                  <c:v>65.027527570749939</c:v>
                </c:pt>
                <c:pt idx="33">
                  <c:v>66.454909467441055</c:v>
                </c:pt>
                <c:pt idx="34">
                  <c:v>67.931677024047033</c:v>
                </c:pt>
                <c:pt idx="35">
                  <c:v>69.39553524405946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'PD12'!$L$7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'PD12'!$M$4:$AV$4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'PD12'!$M$7:$AV$7</c:f>
              <c:numCache>
                <c:formatCode>0.0</c:formatCode>
                <c:ptCount val="36"/>
                <c:pt idx="10">
                  <c:v>21.521518718544197</c:v>
                </c:pt>
                <c:pt idx="11">
                  <c:v>21.948733645222251</c:v>
                </c:pt>
                <c:pt idx="12">
                  <c:v>22.382156825290007</c:v>
                </c:pt>
                <c:pt idx="13">
                  <c:v>22.838449438840527</c:v>
                </c:pt>
                <c:pt idx="14">
                  <c:v>23.325764563880924</c:v>
                </c:pt>
                <c:pt idx="15">
                  <c:v>23.849082962786717</c:v>
                </c:pt>
                <c:pt idx="16">
                  <c:v>24.4715893406646</c:v>
                </c:pt>
                <c:pt idx="17">
                  <c:v>25.092271139600477</c:v>
                </c:pt>
                <c:pt idx="18">
                  <c:v>25.886271984268632</c:v>
                </c:pt>
                <c:pt idx="19">
                  <c:v>26.665221753862379</c:v>
                </c:pt>
                <c:pt idx="20">
                  <c:v>27.422985590306062</c:v>
                </c:pt>
                <c:pt idx="21">
                  <c:v>28.402802385437436</c:v>
                </c:pt>
                <c:pt idx="22">
                  <c:v>29.299570310878494</c:v>
                </c:pt>
                <c:pt idx="23">
                  <c:v>30.214032252524156</c:v>
                </c:pt>
                <c:pt idx="24">
                  <c:v>30.983898767503241</c:v>
                </c:pt>
                <c:pt idx="25">
                  <c:v>31.812394630988866</c:v>
                </c:pt>
                <c:pt idx="26">
                  <c:v>32.63626679697937</c:v>
                </c:pt>
                <c:pt idx="27">
                  <c:v>33.456436889006405</c:v>
                </c:pt>
                <c:pt idx="28">
                  <c:v>34.181401061799505</c:v>
                </c:pt>
                <c:pt idx="29">
                  <c:v>34.978518254996601</c:v>
                </c:pt>
                <c:pt idx="30">
                  <c:v>35.744975773005933</c:v>
                </c:pt>
                <c:pt idx="31">
                  <c:v>36.55096025680028</c:v>
                </c:pt>
                <c:pt idx="32">
                  <c:v>37.203961565927706</c:v>
                </c:pt>
                <c:pt idx="33">
                  <c:v>37.878716525130017</c:v>
                </c:pt>
                <c:pt idx="34">
                  <c:v>38.576232097060888</c:v>
                </c:pt>
                <c:pt idx="35">
                  <c:v>39.232674693185814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'PD12'!$L$8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'PD12'!$M$4:$AV$4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'PD12'!$M$8:$AV$8</c:f>
              <c:numCache>
                <c:formatCode>0.0</c:formatCode>
                <c:ptCount val="36"/>
                <c:pt idx="10">
                  <c:v>21.473440517103342</c:v>
                </c:pt>
                <c:pt idx="11">
                  <c:v>21.909497415436228</c:v>
                </c:pt>
                <c:pt idx="12">
                  <c:v>22.356695297764198</c:v>
                </c:pt>
                <c:pt idx="13">
                  <c:v>22.820226767680658</c:v>
                </c:pt>
                <c:pt idx="14">
                  <c:v>23.217135675733005</c:v>
                </c:pt>
                <c:pt idx="15">
                  <c:v>23.646734965170683</c:v>
                </c:pt>
                <c:pt idx="16">
                  <c:v>24.09442544999462</c:v>
                </c:pt>
                <c:pt idx="17">
                  <c:v>24.259789512583271</c:v>
                </c:pt>
                <c:pt idx="18">
                  <c:v>24.457370705271199</c:v>
                </c:pt>
                <c:pt idx="19">
                  <c:v>24.673261383517374</c:v>
                </c:pt>
                <c:pt idx="20">
                  <c:v>24.898536528565394</c:v>
                </c:pt>
                <c:pt idx="21">
                  <c:v>25.176848097151701</c:v>
                </c:pt>
                <c:pt idx="22">
                  <c:v>25.461722784901916</c:v>
                </c:pt>
                <c:pt idx="23">
                  <c:v>25.770254280402042</c:v>
                </c:pt>
                <c:pt idx="24">
                  <c:v>26.088787061865762</c:v>
                </c:pt>
                <c:pt idx="25">
                  <c:v>26.411334378858662</c:v>
                </c:pt>
                <c:pt idx="26">
                  <c:v>26.739692017873171</c:v>
                </c:pt>
                <c:pt idx="27">
                  <c:v>27.068735689434845</c:v>
                </c:pt>
                <c:pt idx="28">
                  <c:v>27.396773331501429</c:v>
                </c:pt>
                <c:pt idx="29">
                  <c:v>27.723954185802143</c:v>
                </c:pt>
                <c:pt idx="30">
                  <c:v>28.034035072188647</c:v>
                </c:pt>
                <c:pt idx="31">
                  <c:v>28.37797452768698</c:v>
                </c:pt>
                <c:pt idx="32">
                  <c:v>28.676504732009111</c:v>
                </c:pt>
                <c:pt idx="33">
                  <c:v>28.978547211786861</c:v>
                </c:pt>
                <c:pt idx="34">
                  <c:v>29.284151259613864</c:v>
                </c:pt>
                <c:pt idx="35">
                  <c:v>29.51685269902945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'PD12'!$L$9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'PD12'!$M$4:$AV$4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'PD12'!$M$9:$AV$9</c:f>
              <c:numCache>
                <c:formatCode>0.0</c:formatCode>
                <c:ptCount val="36"/>
                <c:pt idx="10">
                  <c:v>21.44783920956818</c:v>
                </c:pt>
                <c:pt idx="11">
                  <c:v>21.780836179256617</c:v>
                </c:pt>
                <c:pt idx="12">
                  <c:v>22.154021673457489</c:v>
                </c:pt>
                <c:pt idx="13">
                  <c:v>22.550606705196227</c:v>
                </c:pt>
                <c:pt idx="14">
                  <c:v>23.070189041626346</c:v>
                </c:pt>
                <c:pt idx="15">
                  <c:v>24.646588886787157</c:v>
                </c:pt>
                <c:pt idx="16">
                  <c:v>26.126004515846283</c:v>
                </c:pt>
                <c:pt idx="17">
                  <c:v>26.208899571280224</c:v>
                </c:pt>
                <c:pt idx="18">
                  <c:v>26.326418080840895</c:v>
                </c:pt>
                <c:pt idx="19">
                  <c:v>26.49036001301651</c:v>
                </c:pt>
                <c:pt idx="20">
                  <c:v>26.671488975135343</c:v>
                </c:pt>
                <c:pt idx="21">
                  <c:v>26.871081289667934</c:v>
                </c:pt>
                <c:pt idx="22">
                  <c:v>27.078758681891507</c:v>
                </c:pt>
                <c:pt idx="23">
                  <c:v>27.311494916172567</c:v>
                </c:pt>
                <c:pt idx="24">
                  <c:v>27.571754451820702</c:v>
                </c:pt>
                <c:pt idx="25">
                  <c:v>27.858863137193122</c:v>
                </c:pt>
                <c:pt idx="26">
                  <c:v>28.176724448207555</c:v>
                </c:pt>
                <c:pt idx="27">
                  <c:v>28.530795944565558</c:v>
                </c:pt>
                <c:pt idx="28">
                  <c:v>28.901294525214603</c:v>
                </c:pt>
                <c:pt idx="29">
                  <c:v>29.290087493797234</c:v>
                </c:pt>
                <c:pt idx="30">
                  <c:v>29.700621607284848</c:v>
                </c:pt>
                <c:pt idx="31">
                  <c:v>30.190350617905267</c:v>
                </c:pt>
                <c:pt idx="32">
                  <c:v>30.664994315894788</c:v>
                </c:pt>
                <c:pt idx="33">
                  <c:v>31.172325199240653</c:v>
                </c:pt>
                <c:pt idx="34">
                  <c:v>31.71615557875894</c:v>
                </c:pt>
                <c:pt idx="35">
                  <c:v>32.233805622159331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421312"/>
        <c:axId val="175422848"/>
      </c:lineChart>
      <c:catAx>
        <c:axId val="17542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542284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75422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542131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35424062939432"/>
          <c:y val="0.31911429253161538"/>
          <c:w val="0.19207428866825599"/>
          <c:h val="0.499014316392269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883857403200099E-2"/>
          <c:y val="3.6846156562268279E-2"/>
          <c:w val="0.71461268948101431"/>
          <c:h val="0.75766721984864005"/>
        </c:manualLayout>
      </c:layout>
      <c:lineChart>
        <c:grouping val="standard"/>
        <c:varyColors val="0"/>
        <c:ser>
          <c:idx val="2"/>
          <c:order val="0"/>
          <c:tx>
            <c:strRef>
              <c:f>'PD13'!$L$5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'PD13'!$N$4:$AN$4</c:f>
              <c:numCache>
                <c:formatCode>General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'PD13'!$M$5:$AN$5</c:f>
              <c:numCache>
                <c:formatCode>0.0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0.13880184233732171</c:v>
                </c:pt>
                <c:pt idx="3">
                  <c:v>0.14417329455429478</c:v>
                </c:pt>
                <c:pt idx="4">
                  <c:v>0.16057569003261887</c:v>
                </c:pt>
                <c:pt idx="5">
                  <c:v>0.17879277109716035</c:v>
                </c:pt>
                <c:pt idx="6">
                  <c:v>0.19900416202926191</c:v>
                </c:pt>
                <c:pt idx="7">
                  <c:v>0.22144194569610959</c:v>
                </c:pt>
                <c:pt idx="8">
                  <c:v>0.24636403402840407</c:v>
                </c:pt>
                <c:pt idx="9">
                  <c:v>0.27404716642038235</c:v>
                </c:pt>
                <c:pt idx="10">
                  <c:v>0.30477334860119099</c:v>
                </c:pt>
                <c:pt idx="11">
                  <c:v>0.33886908533627846</c:v>
                </c:pt>
                <c:pt idx="12">
                  <c:v>0.37668572227352459</c:v>
                </c:pt>
                <c:pt idx="13">
                  <c:v>0.41866479254675826</c:v>
                </c:pt>
                <c:pt idx="14">
                  <c:v>0.46528598143538052</c:v>
                </c:pt>
                <c:pt idx="15">
                  <c:v>0.51702068290131953</c:v>
                </c:pt>
                <c:pt idx="16">
                  <c:v>0.57435599723788755</c:v>
                </c:pt>
                <c:pt idx="17">
                  <c:v>0.63787368063210448</c:v>
                </c:pt>
                <c:pt idx="18">
                  <c:v>0.70907390182436347</c:v>
                </c:pt>
                <c:pt idx="19">
                  <c:v>0.79014691843315876</c:v>
                </c:pt>
                <c:pt idx="20">
                  <c:v>0.88021048201613583</c:v>
                </c:pt>
                <c:pt idx="21">
                  <c:v>0.98024315557710995</c:v>
                </c:pt>
                <c:pt idx="22">
                  <c:v>1.0913287562325027</c:v>
                </c:pt>
                <c:pt idx="23">
                  <c:v>1.2146675891411665</c:v>
                </c:pt>
                <c:pt idx="24">
                  <c:v>1.3515888743244482</c:v>
                </c:pt>
                <c:pt idx="25">
                  <c:v>1.5035644926117051</c:v>
                </c:pt>
                <c:pt idx="26">
                  <c:v>1.6722241902742252</c:v>
                </c:pt>
                <c:pt idx="27">
                  <c:v>1.8594767038722932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'PD13'!$L$6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sysDash"/>
            </a:ln>
          </c:spPr>
          <c:marker>
            <c:symbol val="none"/>
          </c:marker>
          <c:cat>
            <c:numRef>
              <c:f>'PD13'!$N$4:$AN$4</c:f>
              <c:numCache>
                <c:formatCode>General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'PD13'!$M$6:$AN$6</c:f>
              <c:numCache>
                <c:formatCode>0.0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0.13880184233732171</c:v>
                </c:pt>
                <c:pt idx="3">
                  <c:v>0.14003048389102257</c:v>
                </c:pt>
                <c:pt idx="4">
                  <c:v>0.1411346314521188</c:v>
                </c:pt>
                <c:pt idx="5">
                  <c:v>0.14220706990670862</c:v>
                </c:pt>
                <c:pt idx="6">
                  <c:v>0.14323522774514624</c:v>
                </c:pt>
                <c:pt idx="7">
                  <c:v>0.14423256500401238</c:v>
                </c:pt>
                <c:pt idx="8">
                  <c:v>0.14520974853535654</c:v>
                </c:pt>
                <c:pt idx="9">
                  <c:v>0.14617050409896842</c:v>
                </c:pt>
                <c:pt idx="10">
                  <c:v>0.14710487274010262</c:v>
                </c:pt>
                <c:pt idx="11">
                  <c:v>0.14801251147838337</c:v>
                </c:pt>
                <c:pt idx="12">
                  <c:v>0.1488884583957813</c:v>
                </c:pt>
                <c:pt idx="13">
                  <c:v>0.14974860163893991</c:v>
                </c:pt>
                <c:pt idx="14">
                  <c:v>0.15060213879344383</c:v>
                </c:pt>
                <c:pt idx="15">
                  <c:v>0.15143812752515948</c:v>
                </c:pt>
                <c:pt idx="16">
                  <c:v>0.1522386599543408</c:v>
                </c:pt>
                <c:pt idx="17">
                  <c:v>0.15300108770425827</c:v>
                </c:pt>
                <c:pt idx="18">
                  <c:v>0.15389788434620993</c:v>
                </c:pt>
                <c:pt idx="19">
                  <c:v>0.15519072417131508</c:v>
                </c:pt>
                <c:pt idx="20">
                  <c:v>0.1564447788016671</c:v>
                </c:pt>
                <c:pt idx="21">
                  <c:v>0.15766121179310857</c:v>
                </c:pt>
                <c:pt idx="22">
                  <c:v>0.15884115179480679</c:v>
                </c:pt>
                <c:pt idx="23">
                  <c:v>0.15998569359645406</c:v>
                </c:pt>
                <c:pt idx="24">
                  <c:v>0.16109589914405195</c:v>
                </c:pt>
                <c:pt idx="25">
                  <c:v>0.16217279852522185</c:v>
                </c:pt>
                <c:pt idx="26">
                  <c:v>0.16321739092495671</c:v>
                </c:pt>
                <c:pt idx="27">
                  <c:v>0.16423922899246657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'PD13'!$L$7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dash"/>
            </a:ln>
          </c:spPr>
          <c:marker>
            <c:symbol val="none"/>
          </c:marker>
          <c:cat>
            <c:numRef>
              <c:f>'PD13'!$N$4:$AN$4</c:f>
              <c:numCache>
                <c:formatCode>General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'PD13'!$M$7:$AN$7</c:f>
              <c:numCache>
                <c:formatCode>0.0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0.13880184233732171</c:v>
                </c:pt>
                <c:pt idx="3">
                  <c:v>0.14003048389102257</c:v>
                </c:pt>
                <c:pt idx="4">
                  <c:v>0.1411346314521188</c:v>
                </c:pt>
                <c:pt idx="5">
                  <c:v>0.14220706990670862</c:v>
                </c:pt>
                <c:pt idx="6">
                  <c:v>0.14323522774514624</c:v>
                </c:pt>
                <c:pt idx="7">
                  <c:v>0.14423256500401238</c:v>
                </c:pt>
                <c:pt idx="8">
                  <c:v>0.14520974853535654</c:v>
                </c:pt>
                <c:pt idx="9">
                  <c:v>0.14617050409896842</c:v>
                </c:pt>
                <c:pt idx="10">
                  <c:v>0.14710487274010262</c:v>
                </c:pt>
                <c:pt idx="11">
                  <c:v>0.14801251147838337</c:v>
                </c:pt>
                <c:pt idx="12">
                  <c:v>0.1488884583957813</c:v>
                </c:pt>
                <c:pt idx="13">
                  <c:v>0.14974860163893991</c:v>
                </c:pt>
                <c:pt idx="14">
                  <c:v>0.15060213879344383</c:v>
                </c:pt>
                <c:pt idx="15">
                  <c:v>0.15143812752515948</c:v>
                </c:pt>
                <c:pt idx="16">
                  <c:v>0.1522386599543408</c:v>
                </c:pt>
                <c:pt idx="17">
                  <c:v>0.15300108770425827</c:v>
                </c:pt>
                <c:pt idx="18">
                  <c:v>0.15389788434620993</c:v>
                </c:pt>
                <c:pt idx="19">
                  <c:v>0.15519072417131508</c:v>
                </c:pt>
                <c:pt idx="20">
                  <c:v>0.1564447788016671</c:v>
                </c:pt>
                <c:pt idx="21">
                  <c:v>0.15766121179310857</c:v>
                </c:pt>
                <c:pt idx="22">
                  <c:v>0.15884115179480679</c:v>
                </c:pt>
                <c:pt idx="23">
                  <c:v>0.15998569359645406</c:v>
                </c:pt>
                <c:pt idx="24">
                  <c:v>0.16109589914405195</c:v>
                </c:pt>
                <c:pt idx="25">
                  <c:v>0.16217279852522185</c:v>
                </c:pt>
                <c:pt idx="26">
                  <c:v>0.16321739092495671</c:v>
                </c:pt>
                <c:pt idx="27">
                  <c:v>0.16423922899246657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'PD13'!$L$8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'PD13'!$N$4:$AN$4</c:f>
              <c:numCache>
                <c:formatCode>General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'PD13'!$M$8:$AN$8</c:f>
              <c:numCache>
                <c:formatCode>0.0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0.13880184233732171</c:v>
                </c:pt>
                <c:pt idx="3">
                  <c:v>0.14492399999589206</c:v>
                </c:pt>
                <c:pt idx="4">
                  <c:v>0.16419242166419712</c:v>
                </c:pt>
                <c:pt idx="5">
                  <c:v>0.18596912274571753</c:v>
                </c:pt>
                <c:pt idx="6">
                  <c:v>0.21055753825908471</c:v>
                </c:pt>
                <c:pt idx="7">
                  <c:v>0.23833421494481491</c:v>
                </c:pt>
                <c:pt idx="8">
                  <c:v>0.26972537693799542</c:v>
                </c:pt>
                <c:pt idx="9">
                  <c:v>0.30520219414656125</c:v>
                </c:pt>
                <c:pt idx="10">
                  <c:v>0.34526870174558816</c:v>
                </c:pt>
                <c:pt idx="11">
                  <c:v>0.39050799651572582</c:v>
                </c:pt>
                <c:pt idx="12">
                  <c:v>0.4415654376936145</c:v>
                </c:pt>
                <c:pt idx="13">
                  <c:v>0.49922974179315144</c:v>
                </c:pt>
                <c:pt idx="14">
                  <c:v>0.56438051131700329</c:v>
                </c:pt>
                <c:pt idx="15">
                  <c:v>0.63793695304408105</c:v>
                </c:pt>
                <c:pt idx="16">
                  <c:v>0.72088957685467336</c:v>
                </c:pt>
                <c:pt idx="17">
                  <c:v>0.81440435719630766</c:v>
                </c:pt>
                <c:pt idx="18">
                  <c:v>0.92091767189233487</c:v>
                </c:pt>
                <c:pt idx="19">
                  <c:v>1.0438902720585959</c:v>
                </c:pt>
                <c:pt idx="20">
                  <c:v>1.18290877309457</c:v>
                </c:pt>
                <c:pt idx="21">
                  <c:v>1.3400354081027299</c:v>
                </c:pt>
                <c:pt idx="22">
                  <c:v>1.5175947432632166</c:v>
                </c:pt>
                <c:pt idx="23">
                  <c:v>1.7182068125473249</c:v>
                </c:pt>
                <c:pt idx="24">
                  <c:v>1.944824416777128</c:v>
                </c:pt>
                <c:pt idx="25">
                  <c:v>2.2007751085538807</c:v>
                </c:pt>
                <c:pt idx="26">
                  <c:v>2.4898084497257931</c:v>
                </c:pt>
                <c:pt idx="27">
                  <c:v>2.8163090722191768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06304"/>
        <c:axId val="180712192"/>
      </c:lineChart>
      <c:catAx>
        <c:axId val="18070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 algn="ctr">
              <a:defRPr lang="en-GB"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071219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0712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80706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35424062939432"/>
          <c:y val="0.31911429253161538"/>
          <c:w val="0.19207428866825599"/>
          <c:h val="0.499014316392269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073010142506893E-2"/>
          <c:y val="3.4992643856737636E-2"/>
          <c:w val="0.71542356954309261"/>
          <c:h val="0.78172178477690302"/>
        </c:manualLayout>
      </c:layout>
      <c:lineChart>
        <c:grouping val="standard"/>
        <c:varyColors val="0"/>
        <c:ser>
          <c:idx val="1"/>
          <c:order val="0"/>
          <c:tx>
            <c:v>Historic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'PD14'!$M$4:$AV$4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'PD14'!$M$5:$V$5</c:f>
              <c:numCache>
                <c:formatCode>0.0</c:formatCode>
                <c:ptCount val="10"/>
                <c:pt idx="0">
                  <c:v>33.138408336548821</c:v>
                </c:pt>
                <c:pt idx="1">
                  <c:v>30.857120107580645</c:v>
                </c:pt>
                <c:pt idx="2">
                  <c:v>29.482364284487112</c:v>
                </c:pt>
                <c:pt idx="3">
                  <c:v>30.132777286798081</c:v>
                </c:pt>
                <c:pt idx="4">
                  <c:v>34.704621849085761</c:v>
                </c:pt>
                <c:pt idx="5">
                  <c:v>32.123132909431256</c:v>
                </c:pt>
                <c:pt idx="6">
                  <c:v>29.475597523282527</c:v>
                </c:pt>
                <c:pt idx="7">
                  <c:v>31.486568976656336</c:v>
                </c:pt>
                <c:pt idx="8">
                  <c:v>31.049087130613618</c:v>
                </c:pt>
                <c:pt idx="9">
                  <c:v>29.094441701477393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'PD14'!$L$6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'PD14'!$M$4:$AV$4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'PD14'!$M$6:$AV$6</c:f>
              <c:numCache>
                <c:formatCode>0.0</c:formatCode>
                <c:ptCount val="36"/>
                <c:pt idx="9">
                  <c:v>29.094441701477393</c:v>
                </c:pt>
                <c:pt idx="10">
                  <c:v>29.1371955789824</c:v>
                </c:pt>
                <c:pt idx="11">
                  <c:v>29.440861294390853</c:v>
                </c:pt>
                <c:pt idx="12">
                  <c:v>29.677808424993447</c:v>
                </c:pt>
                <c:pt idx="13">
                  <c:v>29.813021239657981</c:v>
                </c:pt>
                <c:pt idx="14">
                  <c:v>29.812417677913775</c:v>
                </c:pt>
                <c:pt idx="15">
                  <c:v>29.580735644007508</c:v>
                </c:pt>
                <c:pt idx="16">
                  <c:v>29.372896050629983</c:v>
                </c:pt>
                <c:pt idx="17">
                  <c:v>29.175773382719068</c:v>
                </c:pt>
                <c:pt idx="18">
                  <c:v>29.307545961436926</c:v>
                </c:pt>
                <c:pt idx="19">
                  <c:v>30.189197305904003</c:v>
                </c:pt>
                <c:pt idx="20">
                  <c:v>30.992735511621483</c:v>
                </c:pt>
                <c:pt idx="21">
                  <c:v>31.811318386302872</c:v>
                </c:pt>
                <c:pt idx="22">
                  <c:v>32.648776217867237</c:v>
                </c:pt>
                <c:pt idx="23">
                  <c:v>33.487489478082935</c:v>
                </c:pt>
                <c:pt idx="24">
                  <c:v>34.330108005786855</c:v>
                </c:pt>
                <c:pt idx="25">
                  <c:v>35.172847738032928</c:v>
                </c:pt>
                <c:pt idx="26">
                  <c:v>36.002315131195502</c:v>
                </c:pt>
                <c:pt idx="27">
                  <c:v>36.783689760225641</c:v>
                </c:pt>
                <c:pt idx="28">
                  <c:v>37.516084470157658</c:v>
                </c:pt>
                <c:pt idx="29">
                  <c:v>38.200996580037305</c:v>
                </c:pt>
                <c:pt idx="30">
                  <c:v>38.810065541262304</c:v>
                </c:pt>
                <c:pt idx="31">
                  <c:v>39.381703157282985</c:v>
                </c:pt>
                <c:pt idx="32">
                  <c:v>39.929155629012342</c:v>
                </c:pt>
                <c:pt idx="33">
                  <c:v>40.484775295691342</c:v>
                </c:pt>
                <c:pt idx="34">
                  <c:v>41.048695429381262</c:v>
                </c:pt>
                <c:pt idx="35">
                  <c:v>41.459071270932384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'PD14'!$L$7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'PD14'!$M$4:$AV$4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'PD14'!$M$7:$AV$7</c:f>
              <c:numCache>
                <c:formatCode>0.0</c:formatCode>
                <c:ptCount val="36"/>
                <c:pt idx="9">
                  <c:v>29.118537919400506</c:v>
                </c:pt>
                <c:pt idx="10">
                  <c:v>29.182793646210463</c:v>
                </c:pt>
                <c:pt idx="11">
                  <c:v>29.582790132821255</c:v>
                </c:pt>
                <c:pt idx="12">
                  <c:v>29.990866720893926</c:v>
                </c:pt>
                <c:pt idx="13">
                  <c:v>30.375303360527635</c:v>
                </c:pt>
                <c:pt idx="14">
                  <c:v>30.637197139507954</c:v>
                </c:pt>
                <c:pt idx="15">
                  <c:v>30.612420870898806</c:v>
                </c:pt>
                <c:pt idx="16">
                  <c:v>30.629354760840208</c:v>
                </c:pt>
                <c:pt idx="17">
                  <c:v>30.67577365318909</c:v>
                </c:pt>
                <c:pt idx="18">
                  <c:v>30.74186063567803</c:v>
                </c:pt>
                <c:pt idx="19">
                  <c:v>30.846919340493674</c:v>
                </c:pt>
                <c:pt idx="20">
                  <c:v>30.984569839499024</c:v>
                </c:pt>
                <c:pt idx="21">
                  <c:v>31.134263176562261</c:v>
                </c:pt>
                <c:pt idx="22">
                  <c:v>31.310796032995118</c:v>
                </c:pt>
                <c:pt idx="23">
                  <c:v>31.520669293876065</c:v>
                </c:pt>
                <c:pt idx="24">
                  <c:v>31.762626007842041</c:v>
                </c:pt>
                <c:pt idx="25">
                  <c:v>32.034434291280178</c:v>
                </c:pt>
                <c:pt idx="26">
                  <c:v>32.334299940473635</c:v>
                </c:pt>
                <c:pt idx="27">
                  <c:v>32.659433515306304</c:v>
                </c:pt>
                <c:pt idx="28">
                  <c:v>33.005449284598754</c:v>
                </c:pt>
                <c:pt idx="29">
                  <c:v>33.36792413255499</c:v>
                </c:pt>
                <c:pt idx="30">
                  <c:v>33.742921004422413</c:v>
                </c:pt>
                <c:pt idx="31">
                  <c:v>34.127693789771961</c:v>
                </c:pt>
                <c:pt idx="32">
                  <c:v>34.518296101076672</c:v>
                </c:pt>
                <c:pt idx="33">
                  <c:v>34.913466996514352</c:v>
                </c:pt>
                <c:pt idx="34">
                  <c:v>35.31326138354197</c:v>
                </c:pt>
                <c:pt idx="35">
                  <c:v>35.603530836839376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'PD14'!$L$8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'PD14'!$M$4:$AV$4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'PD14'!$M$8:$AV$8</c:f>
              <c:numCache>
                <c:formatCode>0.0</c:formatCode>
                <c:ptCount val="36"/>
                <c:pt idx="9">
                  <c:v>29.050254105255931</c:v>
                </c:pt>
                <c:pt idx="10">
                  <c:v>29.115737488727451</c:v>
                </c:pt>
                <c:pt idx="11">
                  <c:v>29.519746305703002</c:v>
                </c:pt>
                <c:pt idx="12">
                  <c:v>29.933340989305556</c:v>
                </c:pt>
                <c:pt idx="13">
                  <c:v>30.32712759509786</c:v>
                </c:pt>
                <c:pt idx="14">
                  <c:v>30.598629075338714</c:v>
                </c:pt>
                <c:pt idx="15">
                  <c:v>30.584101819268085</c:v>
                </c:pt>
                <c:pt idx="16">
                  <c:v>30.62475247609088</c:v>
                </c:pt>
                <c:pt idx="17">
                  <c:v>30.728250544872846</c:v>
                </c:pt>
                <c:pt idx="18">
                  <c:v>30.852543462992681</c:v>
                </c:pt>
                <c:pt idx="19">
                  <c:v>31.011434970460453</c:v>
                </c:pt>
                <c:pt idx="20">
                  <c:v>31.195542624209143</c:v>
                </c:pt>
                <c:pt idx="21">
                  <c:v>31.396471760360889</c:v>
                </c:pt>
                <c:pt idx="22">
                  <c:v>31.622402914089477</c:v>
                </c:pt>
                <c:pt idx="23">
                  <c:v>31.881868665314958</c:v>
                </c:pt>
                <c:pt idx="24">
                  <c:v>32.173782084177965</c:v>
                </c:pt>
                <c:pt idx="25">
                  <c:v>32.496062584922861</c:v>
                </c:pt>
                <c:pt idx="26">
                  <c:v>32.846404443136699</c:v>
                </c:pt>
                <c:pt idx="27">
                  <c:v>33.22194126564721</c:v>
                </c:pt>
                <c:pt idx="28">
                  <c:v>33.61831960310775</c:v>
                </c:pt>
                <c:pt idx="29">
                  <c:v>34.029359700642914</c:v>
                </c:pt>
                <c:pt idx="30">
                  <c:v>34.448395160959677</c:v>
                </c:pt>
                <c:pt idx="31">
                  <c:v>34.878653733808704</c:v>
                </c:pt>
                <c:pt idx="32">
                  <c:v>35.317113493164655</c:v>
                </c:pt>
                <c:pt idx="33">
                  <c:v>35.761162729292366</c:v>
                </c:pt>
                <c:pt idx="34">
                  <c:v>36.210873920593528</c:v>
                </c:pt>
                <c:pt idx="35">
                  <c:v>36.53762844502014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'PD14'!$L$9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'PD14'!$M$4:$AV$4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'PD14'!$M$9:$AV$9</c:f>
              <c:numCache>
                <c:formatCode>0.0</c:formatCode>
                <c:ptCount val="36"/>
                <c:pt idx="9">
                  <c:v>29.029904160590128</c:v>
                </c:pt>
                <c:pt idx="10">
                  <c:v>29.081268466038342</c:v>
                </c:pt>
                <c:pt idx="11">
                  <c:v>29.422464581411504</c:v>
                </c:pt>
                <c:pt idx="12">
                  <c:v>29.716250316804786</c:v>
                </c:pt>
                <c:pt idx="13">
                  <c:v>29.913839030278965</c:v>
                </c:pt>
                <c:pt idx="14">
                  <c:v>29.967530797240368</c:v>
                </c:pt>
                <c:pt idx="15">
                  <c:v>29.757054681313779</c:v>
                </c:pt>
                <c:pt idx="16">
                  <c:v>29.634500503362389</c:v>
                </c:pt>
                <c:pt idx="17">
                  <c:v>29.635211795269949</c:v>
                </c:pt>
                <c:pt idx="18">
                  <c:v>29.67932754947411</c:v>
                </c:pt>
                <c:pt idx="19">
                  <c:v>29.762197563923277</c:v>
                </c:pt>
                <c:pt idx="20">
                  <c:v>29.876941581021978</c:v>
                </c:pt>
                <c:pt idx="21">
                  <c:v>30.016948990732139</c:v>
                </c:pt>
                <c:pt idx="22">
                  <c:v>30.174198593179849</c:v>
                </c:pt>
                <c:pt idx="23">
                  <c:v>30.367084264665813</c:v>
                </c:pt>
                <c:pt idx="24">
                  <c:v>30.594462574106448</c:v>
                </c:pt>
                <c:pt idx="25">
                  <c:v>30.854132467582691</c:v>
                </c:pt>
                <c:pt idx="26">
                  <c:v>31.143598646577953</c:v>
                </c:pt>
                <c:pt idx="27">
                  <c:v>31.460040766635991</c:v>
                </c:pt>
                <c:pt idx="28">
                  <c:v>31.799330071809578</c:v>
                </c:pt>
                <c:pt idx="29">
                  <c:v>32.157655384229294</c:v>
                </c:pt>
                <c:pt idx="30">
                  <c:v>32.531765555943878</c:v>
                </c:pt>
                <c:pt idx="31">
                  <c:v>32.918669335656901</c:v>
                </c:pt>
                <c:pt idx="32">
                  <c:v>33.314744339989858</c:v>
                </c:pt>
                <c:pt idx="33">
                  <c:v>33.715667136618997</c:v>
                </c:pt>
                <c:pt idx="34">
                  <c:v>34.121498324025382</c:v>
                </c:pt>
                <c:pt idx="35">
                  <c:v>34.416264114927579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43264"/>
        <c:axId val="180844800"/>
      </c:lineChart>
      <c:catAx>
        <c:axId val="18084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8448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0844800"/>
        <c:scaling>
          <c:orientation val="minMax"/>
          <c:min val="1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843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4786168755005"/>
          <c:y val="0.40940682414698165"/>
          <c:w val="0.19231271684208401"/>
          <c:h val="0.455340252922930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704511651406494E-2"/>
          <c:y val="4.158247073048453E-2"/>
          <c:w val="0.72223398087864921"/>
          <c:h val="0.76827940507436565"/>
        </c:manualLayout>
      </c:layout>
      <c:lineChart>
        <c:grouping val="standard"/>
        <c:varyColors val="0"/>
        <c:ser>
          <c:idx val="2"/>
          <c:order val="0"/>
          <c:tx>
            <c:strRef>
              <c:f>'PD15'!$L$5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'PD15'!$M$4:$AM$4</c:f>
              <c:numCache>
                <c:formatCode>General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'PD15'!$M$5:$AM$5</c:f>
              <c:numCache>
                <c:formatCode>0.0</c:formatCode>
                <c:ptCount val="27"/>
                <c:pt idx="0">
                  <c:v>0</c:v>
                </c:pt>
                <c:pt idx="1">
                  <c:v>0.42423808945577035</c:v>
                </c:pt>
                <c:pt idx="2">
                  <c:v>0.721262095831123</c:v>
                </c:pt>
                <c:pt idx="3">
                  <c:v>1.1709577224280436</c:v>
                </c:pt>
                <c:pt idx="4">
                  <c:v>1.8082852990469165</c:v>
                </c:pt>
                <c:pt idx="5">
                  <c:v>3.1605277228026738</c:v>
                </c:pt>
                <c:pt idx="6">
                  <c:v>4.8289503416417174</c:v>
                </c:pt>
                <c:pt idx="7">
                  <c:v>6.7028456197986577</c:v>
                </c:pt>
                <c:pt idx="8">
                  <c:v>9.3211303040506337</c:v>
                </c:pt>
                <c:pt idx="9">
                  <c:v>11.856078180288948</c:v>
                </c:pt>
                <c:pt idx="10">
                  <c:v>14.649597747098557</c:v>
                </c:pt>
                <c:pt idx="11">
                  <c:v>17.411116721028655</c:v>
                </c:pt>
                <c:pt idx="12">
                  <c:v>20.119621854364688</c:v>
                </c:pt>
                <c:pt idx="13">
                  <c:v>22.351928764455177</c:v>
                </c:pt>
                <c:pt idx="14">
                  <c:v>24.485010007167265</c:v>
                </c:pt>
                <c:pt idx="15">
                  <c:v>26.457664966562088</c:v>
                </c:pt>
                <c:pt idx="16">
                  <c:v>28.238223217986125</c:v>
                </c:pt>
                <c:pt idx="17">
                  <c:v>29.906930207207111</c:v>
                </c:pt>
                <c:pt idx="18">
                  <c:v>31.400027577039193</c:v>
                </c:pt>
                <c:pt idx="19">
                  <c:v>32.720005123318089</c:v>
                </c:pt>
                <c:pt idx="20">
                  <c:v>34.068195743798952</c:v>
                </c:pt>
                <c:pt idx="21">
                  <c:v>35.296257556163781</c:v>
                </c:pt>
                <c:pt idx="22">
                  <c:v>36.811153044237571</c:v>
                </c:pt>
                <c:pt idx="23">
                  <c:v>37.824937975774866</c:v>
                </c:pt>
                <c:pt idx="24">
                  <c:v>38.869640376623245</c:v>
                </c:pt>
                <c:pt idx="25">
                  <c:v>39.946242762174045</c:v>
                </c:pt>
                <c:pt idx="26">
                  <c:v>41.055762780409616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'PD15'!$L$6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'PD15'!$M$4:$AM$4</c:f>
              <c:numCache>
                <c:formatCode>General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'PD15'!$M$6:$AM$6</c:f>
              <c:numCache>
                <c:formatCode>0.0</c:formatCode>
                <c:ptCount val="27"/>
                <c:pt idx="0">
                  <c:v>0</c:v>
                </c:pt>
                <c:pt idx="1">
                  <c:v>0.42423808945577035</c:v>
                </c:pt>
                <c:pt idx="2">
                  <c:v>0.61107846426263435</c:v>
                </c:pt>
                <c:pt idx="3">
                  <c:v>0.80108270886095956</c:v>
                </c:pt>
                <c:pt idx="4">
                  <c:v>1.0316935560610854</c:v>
                </c:pt>
                <c:pt idx="5">
                  <c:v>1.3704951971610446</c:v>
                </c:pt>
                <c:pt idx="6">
                  <c:v>1.9227191597098585</c:v>
                </c:pt>
                <c:pt idx="7">
                  <c:v>2.5482192103541905</c:v>
                </c:pt>
                <c:pt idx="8">
                  <c:v>3.1546695150333082</c:v>
                </c:pt>
                <c:pt idx="9">
                  <c:v>3.9245392576896205</c:v>
                </c:pt>
                <c:pt idx="10">
                  <c:v>4.6544941655069332</c:v>
                </c:pt>
                <c:pt idx="11">
                  <c:v>5.3432693852208564</c:v>
                </c:pt>
                <c:pt idx="12">
                  <c:v>6.2488098840273469</c:v>
                </c:pt>
                <c:pt idx="13">
                  <c:v>7.0542575793053572</c:v>
                </c:pt>
                <c:pt idx="14">
                  <c:v>7.8560162210772591</c:v>
                </c:pt>
                <c:pt idx="15">
                  <c:v>8.4926200854893352</c:v>
                </c:pt>
                <c:pt idx="16">
                  <c:v>9.1686515853595782</c:v>
                </c:pt>
                <c:pt idx="17">
                  <c:v>9.8219291279955261</c:v>
                </c:pt>
                <c:pt idx="18">
                  <c:v>10.454928872490299</c:v>
                </c:pt>
                <c:pt idx="19">
                  <c:v>10.979542869491901</c:v>
                </c:pt>
                <c:pt idx="20">
                  <c:v>11.566218055476243</c:v>
                </c:pt>
                <c:pt idx="21">
                  <c:v>12.114931833609514</c:v>
                </c:pt>
                <c:pt idx="22">
                  <c:v>12.697976212347566</c:v>
                </c:pt>
                <c:pt idx="23">
                  <c:v>13.125312638255174</c:v>
                </c:pt>
                <c:pt idx="24">
                  <c:v>13.572509757438649</c:v>
                </c:pt>
                <c:pt idx="25">
                  <c:v>14.040560673248791</c:v>
                </c:pt>
                <c:pt idx="26">
                  <c:v>14.530508940524092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'PD15'!$L$7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'PD15'!$M$4:$AM$4</c:f>
              <c:numCache>
                <c:formatCode>General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'PD15'!$M$7:$AM$7</c:f>
              <c:numCache>
                <c:formatCode>0.0</c:formatCode>
                <c:ptCount val="27"/>
                <c:pt idx="0">
                  <c:v>0</c:v>
                </c:pt>
                <c:pt idx="1">
                  <c:v>0.42423808945577035</c:v>
                </c:pt>
                <c:pt idx="2">
                  <c:v>0.61654870533447159</c:v>
                </c:pt>
                <c:pt idx="3">
                  <c:v>0.81560035928528363</c:v>
                </c:pt>
                <c:pt idx="4">
                  <c:v>1.0458255019580671</c:v>
                </c:pt>
                <c:pt idx="5">
                  <c:v>1.2860312667833884</c:v>
                </c:pt>
                <c:pt idx="6">
                  <c:v>1.7352232416491926</c:v>
                </c:pt>
                <c:pt idx="7">
                  <c:v>2.1666961102191395</c:v>
                </c:pt>
                <c:pt idx="8">
                  <c:v>2.2746085164716954</c:v>
                </c:pt>
                <c:pt idx="9">
                  <c:v>2.4043427916084763</c:v>
                </c:pt>
                <c:pt idx="10">
                  <c:v>2.5307185457784551</c:v>
                </c:pt>
                <c:pt idx="11">
                  <c:v>2.6517639478936066</c:v>
                </c:pt>
                <c:pt idx="12">
                  <c:v>2.8175846910060605</c:v>
                </c:pt>
                <c:pt idx="13">
                  <c:v>2.9746242261219766</c:v>
                </c:pt>
                <c:pt idx="14">
                  <c:v>3.1338510486252704</c:v>
                </c:pt>
                <c:pt idx="15">
                  <c:v>3.2823720409567176</c:v>
                </c:pt>
                <c:pt idx="16">
                  <c:v>3.4155325804943311</c:v>
                </c:pt>
                <c:pt idx="17">
                  <c:v>3.536378968095554</c:v>
                </c:pt>
                <c:pt idx="18">
                  <c:v>3.6413518484053093</c:v>
                </c:pt>
                <c:pt idx="19">
                  <c:v>3.7319588930941663</c:v>
                </c:pt>
                <c:pt idx="20">
                  <c:v>3.8123872318738319</c:v>
                </c:pt>
                <c:pt idx="21">
                  <c:v>3.8706957236034141</c:v>
                </c:pt>
                <c:pt idx="22">
                  <c:v>3.9555058960537783</c:v>
                </c:pt>
                <c:pt idx="23">
                  <c:v>3.9897746320892042</c:v>
                </c:pt>
                <c:pt idx="24">
                  <c:v>4.0248944027548976</c:v>
                </c:pt>
                <c:pt idx="25">
                  <c:v>4.060888828033562</c:v>
                </c:pt>
                <c:pt idx="26">
                  <c:v>4.097782708965048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'PD15'!$L$8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dPt>
            <c:idx val="1"/>
            <c:bubble3D val="0"/>
          </c:dPt>
          <c:cat>
            <c:numRef>
              <c:f>'PD15'!$M$4:$AM$4</c:f>
              <c:numCache>
                <c:formatCode>General</c:formatCode>
                <c:ptCount val="2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</c:numCache>
            </c:numRef>
          </c:cat>
          <c:val>
            <c:numRef>
              <c:f>'PD15'!$M$8:$AM$8</c:f>
              <c:numCache>
                <c:formatCode>0.0</c:formatCode>
                <c:ptCount val="27"/>
                <c:pt idx="0">
                  <c:v>0</c:v>
                </c:pt>
                <c:pt idx="1">
                  <c:v>0.42423808945577035</c:v>
                </c:pt>
                <c:pt idx="2">
                  <c:v>0.55765785631067777</c:v>
                </c:pt>
                <c:pt idx="3">
                  <c:v>0.75731929486258553</c:v>
                </c:pt>
                <c:pt idx="4">
                  <c:v>1.0484358135641707</c:v>
                </c:pt>
                <c:pt idx="5">
                  <c:v>1.552977322547904</c:v>
                </c:pt>
                <c:pt idx="6">
                  <c:v>3.2736059416942833</c:v>
                </c:pt>
                <c:pt idx="7">
                  <c:v>4.8334316038234872</c:v>
                </c:pt>
                <c:pt idx="8">
                  <c:v>4.9087975763822991</c:v>
                </c:pt>
                <c:pt idx="9">
                  <c:v>4.9855884687951022</c:v>
                </c:pt>
                <c:pt idx="10">
                  <c:v>5.0779940859976112</c:v>
                </c:pt>
                <c:pt idx="11">
                  <c:v>5.1608367586497845</c:v>
                </c:pt>
                <c:pt idx="12">
                  <c:v>5.2397495021624536</c:v>
                </c:pt>
                <c:pt idx="13">
                  <c:v>5.3083839884523289</c:v>
                </c:pt>
                <c:pt idx="14">
                  <c:v>5.3702576760306124</c:v>
                </c:pt>
                <c:pt idx="15">
                  <c:v>5.4276136452066011</c:v>
                </c:pt>
                <c:pt idx="16">
                  <c:v>5.4800777189411294</c:v>
                </c:pt>
                <c:pt idx="17">
                  <c:v>5.530756623615658</c:v>
                </c:pt>
                <c:pt idx="18">
                  <c:v>5.5834571544857159</c:v>
                </c:pt>
                <c:pt idx="19">
                  <c:v>5.6214120142184179</c:v>
                </c:pt>
                <c:pt idx="20">
                  <c:v>5.6468895227855063</c:v>
                </c:pt>
                <c:pt idx="21">
                  <c:v>5.6630425441588503</c:v>
                </c:pt>
                <c:pt idx="22">
                  <c:v>5.7266218395424007</c:v>
                </c:pt>
                <c:pt idx="23">
                  <c:v>5.7431089944351799</c:v>
                </c:pt>
                <c:pt idx="24">
                  <c:v>5.7607635896753475</c:v>
                </c:pt>
                <c:pt idx="25">
                  <c:v>5.7796308157882867</c:v>
                </c:pt>
                <c:pt idx="26">
                  <c:v>5.7997615310084489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42720"/>
        <c:axId val="180944256"/>
      </c:lineChart>
      <c:catAx>
        <c:axId val="18094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94425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0944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9427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2103954123111"/>
          <c:y val="0.41004867573371512"/>
          <c:w val="0.19163667975662105"/>
          <c:h val="0.408779766165592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6"/>
          <c:order val="0"/>
          <c:tx>
            <c:strRef>
              <c:f>'PD17'!$L$11</c:f>
              <c:strCache>
                <c:ptCount val="1"/>
                <c:pt idx="0">
                  <c:v>Lighting</c:v>
                </c:pt>
              </c:strCache>
            </c:strRef>
          </c:tx>
          <c:spPr>
            <a:solidFill>
              <a:srgbClr val="EFE901"/>
            </a:solidFill>
            <a:ln w="25400">
              <a:noFill/>
            </a:ln>
          </c:spPr>
          <c:val>
            <c:numRef>
              <c:f>'PD17'!$M$11:$AW$11</c:f>
              <c:numCache>
                <c:formatCode>0.0</c:formatCode>
                <c:ptCount val="37"/>
                <c:pt idx="0">
                  <c:v>18.735484932168969</c:v>
                </c:pt>
                <c:pt idx="1">
                  <c:v>18.78931570000362</c:v>
                </c:pt>
                <c:pt idx="2">
                  <c:v>18.800230203909575</c:v>
                </c:pt>
                <c:pt idx="3">
                  <c:v>17.752633032879746</c:v>
                </c:pt>
                <c:pt idx="4">
                  <c:v>15.387248500128159</c:v>
                </c:pt>
                <c:pt idx="5">
                  <c:v>14.085811809065776</c:v>
                </c:pt>
                <c:pt idx="6">
                  <c:v>13.034847012329537</c:v>
                </c:pt>
                <c:pt idx="7">
                  <c:v>12.225637280044385</c:v>
                </c:pt>
                <c:pt idx="8">
                  <c:v>11.763304572481012</c:v>
                </c:pt>
                <c:pt idx="9">
                  <c:v>11.632362946583058</c:v>
                </c:pt>
                <c:pt idx="10">
                  <c:v>11.635449614543962</c:v>
                </c:pt>
                <c:pt idx="11">
                  <c:v>11.541582129602771</c:v>
                </c:pt>
                <c:pt idx="12">
                  <c:v>11.222178649986716</c:v>
                </c:pt>
                <c:pt idx="13">
                  <c:v>10.817119348571858</c:v>
                </c:pt>
                <c:pt idx="14">
                  <c:v>10.286120514540134</c:v>
                </c:pt>
                <c:pt idx="15">
                  <c:v>9.5616185525916126</c:v>
                </c:pt>
                <c:pt idx="16">
                  <c:v>8.7253057049564937</c:v>
                </c:pt>
                <c:pt idx="17">
                  <c:v>7.680895576413465</c:v>
                </c:pt>
                <c:pt idx="18">
                  <c:v>6.7229422588648138</c:v>
                </c:pt>
                <c:pt idx="19">
                  <c:v>5.6818899918097721</c:v>
                </c:pt>
                <c:pt idx="20">
                  <c:v>5.0016490224405317</c:v>
                </c:pt>
                <c:pt idx="21">
                  <c:v>4.648358127126297</c:v>
                </c:pt>
                <c:pt idx="22">
                  <c:v>4.4398368642248363</c:v>
                </c:pt>
                <c:pt idx="23">
                  <c:v>4.2451764280226891</c:v>
                </c:pt>
                <c:pt idx="24">
                  <c:v>4.038527740634887</c:v>
                </c:pt>
                <c:pt idx="25">
                  <c:v>3.8162163490730845</c:v>
                </c:pt>
                <c:pt idx="26">
                  <c:v>3.6026253099020016</c:v>
                </c:pt>
                <c:pt idx="27">
                  <c:v>3.4407336659228767</c:v>
                </c:pt>
                <c:pt idx="28">
                  <c:v>3.2657446344232968</c:v>
                </c:pt>
                <c:pt idx="29">
                  <c:v>3.0769583729396452</c:v>
                </c:pt>
                <c:pt idx="30">
                  <c:v>2.8740166536417573</c:v>
                </c:pt>
                <c:pt idx="31">
                  <c:v>2.656414624635095</c:v>
                </c:pt>
                <c:pt idx="32">
                  <c:v>2.4237443464084274</c:v>
                </c:pt>
                <c:pt idx="33">
                  <c:v>2.3092253923333574</c:v>
                </c:pt>
                <c:pt idx="34">
                  <c:v>2.2655389758094926</c:v>
                </c:pt>
                <c:pt idx="35">
                  <c:v>2.2220874200907752</c:v>
                </c:pt>
                <c:pt idx="36">
                  <c:v>2.1966325594395437</c:v>
                </c:pt>
              </c:numCache>
            </c:numRef>
          </c:val>
        </c:ser>
        <c:ser>
          <c:idx val="4"/>
          <c:order val="1"/>
          <c:tx>
            <c:strRef>
              <c:f>'PD17'!$L$5</c:f>
              <c:strCache>
                <c:ptCount val="1"/>
                <c:pt idx="0">
                  <c:v>Cold Appliances</c:v>
                </c:pt>
              </c:strCache>
            </c:strRef>
          </c:tx>
          <c:spPr>
            <a:solidFill>
              <a:srgbClr val="00B0F0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'PD17'!$M$5:$AW$5</c:f>
              <c:numCache>
                <c:formatCode>0.0</c:formatCode>
                <c:ptCount val="37"/>
                <c:pt idx="0">
                  <c:v>17.013637526456328</c:v>
                </c:pt>
                <c:pt idx="1">
                  <c:v>16.745778263618512</c:v>
                </c:pt>
                <c:pt idx="2">
                  <c:v>16.413574323478045</c:v>
                </c:pt>
                <c:pt idx="3">
                  <c:v>15.653135393121335</c:v>
                </c:pt>
                <c:pt idx="4">
                  <c:v>14.199071205460031</c:v>
                </c:pt>
                <c:pt idx="5">
                  <c:v>13.887797767698139</c:v>
                </c:pt>
                <c:pt idx="6">
                  <c:v>13.746013080751919</c:v>
                </c:pt>
                <c:pt idx="7">
                  <c:v>13.42274625800319</c:v>
                </c:pt>
                <c:pt idx="8">
                  <c:v>12.932381744339814</c:v>
                </c:pt>
                <c:pt idx="9">
                  <c:v>12.491694417524789</c:v>
                </c:pt>
                <c:pt idx="10">
                  <c:v>12.099756956295245</c:v>
                </c:pt>
                <c:pt idx="11">
                  <c:v>11.699385693188582</c:v>
                </c:pt>
                <c:pt idx="12">
                  <c:v>11.274266613034044</c:v>
                </c:pt>
                <c:pt idx="13">
                  <c:v>10.839525427625713</c:v>
                </c:pt>
                <c:pt idx="14">
                  <c:v>10.310415178774084</c:v>
                </c:pt>
                <c:pt idx="15">
                  <c:v>9.7758824768119617</c:v>
                </c:pt>
                <c:pt idx="16">
                  <c:v>9.2356506407177079</c:v>
                </c:pt>
                <c:pt idx="17">
                  <c:v>8.691489606420113</c:v>
                </c:pt>
                <c:pt idx="18">
                  <c:v>8.100465679173352</c:v>
                </c:pt>
                <c:pt idx="19">
                  <c:v>7.5275357512202508</c:v>
                </c:pt>
                <c:pt idx="20">
                  <c:v>6.970064331450132</c:v>
                </c:pt>
                <c:pt idx="21">
                  <c:v>6.4291369534958847</c:v>
                </c:pt>
                <c:pt idx="22">
                  <c:v>5.9034587128022693</c:v>
                </c:pt>
                <c:pt idx="23">
                  <c:v>5.5409647663803829</c:v>
                </c:pt>
                <c:pt idx="24">
                  <c:v>5.2745470106417436</c:v>
                </c:pt>
                <c:pt idx="25">
                  <c:v>5.0689483928349546</c:v>
                </c:pt>
                <c:pt idx="26">
                  <c:v>4.9855663749842938</c:v>
                </c:pt>
                <c:pt idx="27">
                  <c:v>4.9214020695955192</c:v>
                </c:pt>
                <c:pt idx="28">
                  <c:v>4.856505491473504</c:v>
                </c:pt>
                <c:pt idx="29">
                  <c:v>4.7909777889853755</c:v>
                </c:pt>
                <c:pt idx="30">
                  <c:v>4.7249434227880664</c:v>
                </c:pt>
                <c:pt idx="31">
                  <c:v>4.6585088830432966</c:v>
                </c:pt>
                <c:pt idx="32">
                  <c:v>4.5917831299594827</c:v>
                </c:pt>
                <c:pt idx="33">
                  <c:v>4.524839603217397</c:v>
                </c:pt>
                <c:pt idx="34">
                  <c:v>4.457774444023185</c:v>
                </c:pt>
                <c:pt idx="35">
                  <c:v>4.3906680966202511</c:v>
                </c:pt>
                <c:pt idx="36">
                  <c:v>4.3486431940149197</c:v>
                </c:pt>
              </c:numCache>
            </c:numRef>
          </c:val>
        </c:ser>
        <c:ser>
          <c:idx val="3"/>
          <c:order val="2"/>
          <c:tx>
            <c:strRef>
              <c:f>'PD17'!$L$6</c:f>
              <c:strCache>
                <c:ptCount val="1"/>
                <c:pt idx="0">
                  <c:v>Wet Appliances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'PD17'!$M$6:$AW$6</c:f>
              <c:numCache>
                <c:formatCode>0.0</c:formatCode>
                <c:ptCount val="37"/>
                <c:pt idx="0">
                  <c:v>14.584291597843702</c:v>
                </c:pt>
                <c:pt idx="1">
                  <c:v>14.794989187355238</c:v>
                </c:pt>
                <c:pt idx="2">
                  <c:v>14.954057062344834</c:v>
                </c:pt>
                <c:pt idx="3">
                  <c:v>14.82081279082994</c:v>
                </c:pt>
                <c:pt idx="4">
                  <c:v>13.964422222550873</c:v>
                </c:pt>
                <c:pt idx="5">
                  <c:v>14.21294663349029</c:v>
                </c:pt>
                <c:pt idx="6">
                  <c:v>14.652105839214396</c:v>
                </c:pt>
                <c:pt idx="7">
                  <c:v>14.887886044142567</c:v>
                </c:pt>
                <c:pt idx="8">
                  <c:v>14.929459710315406</c:v>
                </c:pt>
                <c:pt idx="9">
                  <c:v>15.073740879566301</c:v>
                </c:pt>
                <c:pt idx="10">
                  <c:v>15.094053722641604</c:v>
                </c:pt>
                <c:pt idx="11">
                  <c:v>15.109694812736436</c:v>
                </c:pt>
                <c:pt idx="12">
                  <c:v>15.100499409461793</c:v>
                </c:pt>
                <c:pt idx="13">
                  <c:v>15.082160342861377</c:v>
                </c:pt>
                <c:pt idx="14">
                  <c:v>14.764365505531494</c:v>
                </c:pt>
                <c:pt idx="15">
                  <c:v>14.440754253457071</c:v>
                </c:pt>
                <c:pt idx="16">
                  <c:v>14.111301697298874</c:v>
                </c:pt>
                <c:pt idx="17">
                  <c:v>13.776595495177773</c:v>
                </c:pt>
                <c:pt idx="18">
                  <c:v>13.279979152736036</c:v>
                </c:pt>
                <c:pt idx="19">
                  <c:v>12.8454817318922</c:v>
                </c:pt>
                <c:pt idx="20">
                  <c:v>12.432555200746863</c:v>
                </c:pt>
                <c:pt idx="21">
                  <c:v>12.041183829901819</c:v>
                </c:pt>
                <c:pt idx="22">
                  <c:v>11.672001935758459</c:v>
                </c:pt>
                <c:pt idx="23">
                  <c:v>11.323563788468547</c:v>
                </c:pt>
                <c:pt idx="24">
                  <c:v>10.993638334084816</c:v>
                </c:pt>
                <c:pt idx="25">
                  <c:v>10.68056996595983</c:v>
                </c:pt>
                <c:pt idx="26">
                  <c:v>10.333314360990055</c:v>
                </c:pt>
                <c:pt idx="27">
                  <c:v>10.032670381900921</c:v>
                </c:pt>
                <c:pt idx="28">
                  <c:v>9.7328130351122706</c:v>
                </c:pt>
                <c:pt idx="29">
                  <c:v>9.438104021511581</c:v>
                </c:pt>
                <c:pt idx="30">
                  <c:v>9.148964709908002</c:v>
                </c:pt>
                <c:pt idx="31">
                  <c:v>8.865560487792612</c:v>
                </c:pt>
                <c:pt idx="32">
                  <c:v>8.5882100612613197</c:v>
                </c:pt>
                <c:pt idx="33">
                  <c:v>8.3166483192422689</c:v>
                </c:pt>
                <c:pt idx="34">
                  <c:v>8.0511493266411112</c:v>
                </c:pt>
                <c:pt idx="35">
                  <c:v>7.7917737368925417</c:v>
                </c:pt>
                <c:pt idx="36">
                  <c:v>7.630078533721635</c:v>
                </c:pt>
              </c:numCache>
            </c:numRef>
          </c:val>
        </c:ser>
        <c:ser>
          <c:idx val="2"/>
          <c:order val="3"/>
          <c:tx>
            <c:strRef>
              <c:f>'PD17'!$L$7</c:f>
              <c:strCache>
                <c:ptCount val="1"/>
                <c:pt idx="0">
                  <c:v>Consumer Electronics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'PD17'!$M$7:$AW$7</c:f>
              <c:numCache>
                <c:formatCode>0.0</c:formatCode>
                <c:ptCount val="37"/>
                <c:pt idx="0">
                  <c:v>16.625668475929846</c:v>
                </c:pt>
                <c:pt idx="1">
                  <c:v>16.816661078478994</c:v>
                </c:pt>
                <c:pt idx="2">
                  <c:v>17.148017443447838</c:v>
                </c:pt>
                <c:pt idx="3">
                  <c:v>16.707481611919377</c:v>
                </c:pt>
                <c:pt idx="4">
                  <c:v>15.459860403760667</c:v>
                </c:pt>
                <c:pt idx="5">
                  <c:v>15.521424493405375</c:v>
                </c:pt>
                <c:pt idx="6">
                  <c:v>15.589377008363767</c:v>
                </c:pt>
                <c:pt idx="7">
                  <c:v>15.456558881455189</c:v>
                </c:pt>
                <c:pt idx="8">
                  <c:v>15.161798346126481</c:v>
                </c:pt>
                <c:pt idx="9">
                  <c:v>14.935487712563122</c:v>
                </c:pt>
                <c:pt idx="10">
                  <c:v>14.82802044298818</c:v>
                </c:pt>
                <c:pt idx="11">
                  <c:v>14.748877618060311</c:v>
                </c:pt>
                <c:pt idx="12">
                  <c:v>14.666391996642176</c:v>
                </c:pt>
                <c:pt idx="13">
                  <c:v>14.788917379562927</c:v>
                </c:pt>
                <c:pt idx="14">
                  <c:v>14.615691525081001</c:v>
                </c:pt>
                <c:pt idx="15">
                  <c:v>14.444688971072594</c:v>
                </c:pt>
                <c:pt idx="16">
                  <c:v>14.276462424123331</c:v>
                </c:pt>
                <c:pt idx="17">
                  <c:v>14.111293366727171</c:v>
                </c:pt>
                <c:pt idx="18">
                  <c:v>13.719936315122066</c:v>
                </c:pt>
                <c:pt idx="19">
                  <c:v>13.367331295822687</c:v>
                </c:pt>
                <c:pt idx="20">
                  <c:v>13.03752719595812</c:v>
                </c:pt>
                <c:pt idx="21">
                  <c:v>12.741245243814816</c:v>
                </c:pt>
                <c:pt idx="22">
                  <c:v>12.478281723983306</c:v>
                </c:pt>
                <c:pt idx="23">
                  <c:v>12.24601536294351</c:v>
                </c:pt>
                <c:pt idx="24">
                  <c:v>12.040980566008084</c:v>
                </c:pt>
                <c:pt idx="25">
                  <c:v>11.860531159379788</c:v>
                </c:pt>
                <c:pt idx="26">
                  <c:v>11.790198900042403</c:v>
                </c:pt>
                <c:pt idx="27">
                  <c:v>11.776596701047138</c:v>
                </c:pt>
                <c:pt idx="28">
                  <c:v>11.772777098737219</c:v>
                </c:pt>
                <c:pt idx="29">
                  <c:v>11.778144259207469</c:v>
                </c:pt>
                <c:pt idx="30">
                  <c:v>11.79273960545539</c:v>
                </c:pt>
                <c:pt idx="31">
                  <c:v>11.786138563892543</c:v>
                </c:pt>
                <c:pt idx="32">
                  <c:v>11.765270434688423</c:v>
                </c:pt>
                <c:pt idx="33">
                  <c:v>11.751220940123108</c:v>
                </c:pt>
                <c:pt idx="34">
                  <c:v>11.743857070658988</c:v>
                </c:pt>
                <c:pt idx="35">
                  <c:v>11.724757782775775</c:v>
                </c:pt>
                <c:pt idx="36">
                  <c:v>11.753574966023159</c:v>
                </c:pt>
              </c:numCache>
            </c:numRef>
          </c:val>
        </c:ser>
        <c:ser>
          <c:idx val="1"/>
          <c:order val="4"/>
          <c:tx>
            <c:strRef>
              <c:f>'PD17'!$L$8</c:f>
              <c:strCache>
                <c:ptCount val="1"/>
                <c:pt idx="0">
                  <c:v>Home Computing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'PD17'!$M$8:$AW$8</c:f>
              <c:numCache>
                <c:formatCode>0.0</c:formatCode>
                <c:ptCount val="37"/>
                <c:pt idx="0">
                  <c:v>5.8076831122726906</c:v>
                </c:pt>
                <c:pt idx="1">
                  <c:v>6.2478531866959255</c:v>
                </c:pt>
                <c:pt idx="2">
                  <c:v>6.6026376749308842</c:v>
                </c:pt>
                <c:pt idx="3">
                  <c:v>6.671718110302935</c:v>
                </c:pt>
                <c:pt idx="4">
                  <c:v>6.3314888838793681</c:v>
                </c:pt>
                <c:pt idx="5">
                  <c:v>6.4655359312972802</c:v>
                </c:pt>
                <c:pt idx="6">
                  <c:v>6.6601154965845879</c:v>
                </c:pt>
                <c:pt idx="7">
                  <c:v>6.7399747555915255</c:v>
                </c:pt>
                <c:pt idx="8">
                  <c:v>6.5737842797599804</c:v>
                </c:pt>
                <c:pt idx="9">
                  <c:v>6.4533827622540647</c:v>
                </c:pt>
                <c:pt idx="10">
                  <c:v>6.1819796367923887</c:v>
                </c:pt>
                <c:pt idx="11">
                  <c:v>5.8385362941473797</c:v>
                </c:pt>
                <c:pt idx="12">
                  <c:v>5.4718994801202507</c:v>
                </c:pt>
                <c:pt idx="13">
                  <c:v>5.0884839554345103</c:v>
                </c:pt>
                <c:pt idx="14">
                  <c:v>4.6312745661088037</c:v>
                </c:pt>
                <c:pt idx="15">
                  <c:v>4.1629154603528908</c:v>
                </c:pt>
                <c:pt idx="16">
                  <c:v>3.6641735663770749</c:v>
                </c:pt>
                <c:pt idx="17">
                  <c:v>3.1510018246995308</c:v>
                </c:pt>
                <c:pt idx="18">
                  <c:v>2.6503224028806196</c:v>
                </c:pt>
                <c:pt idx="19">
                  <c:v>2.1967847406682481</c:v>
                </c:pt>
                <c:pt idx="20">
                  <c:v>1.7793764000664312</c:v>
                </c:pt>
                <c:pt idx="21">
                  <c:v>1.5662758731179138</c:v>
                </c:pt>
                <c:pt idx="22">
                  <c:v>1.4169833181595561</c:v>
                </c:pt>
                <c:pt idx="23">
                  <c:v>1.3200886422907014</c:v>
                </c:pt>
                <c:pt idx="24">
                  <c:v>1.231954202761838</c:v>
                </c:pt>
                <c:pt idx="25">
                  <c:v>1.1639609292622342</c:v>
                </c:pt>
                <c:pt idx="26">
                  <c:v>1.1195067878914242</c:v>
                </c:pt>
                <c:pt idx="27">
                  <c:v>1.0821854786404665</c:v>
                </c:pt>
                <c:pt idx="28">
                  <c:v>1.0472513587278085</c:v>
                </c:pt>
                <c:pt idx="29">
                  <c:v>1.0145762084007877</c:v>
                </c:pt>
                <c:pt idx="30">
                  <c:v>0.98403618498259071</c:v>
                </c:pt>
                <c:pt idx="31">
                  <c:v>0.95551201426048371</c:v>
                </c:pt>
                <c:pt idx="32">
                  <c:v>0.92888911627864235</c:v>
                </c:pt>
                <c:pt idx="33">
                  <c:v>0.90405767551988003</c:v>
                </c:pt>
                <c:pt idx="34">
                  <c:v>0.8809126642092362</c:v>
                </c:pt>
                <c:pt idx="35">
                  <c:v>0.85935382636493152</c:v>
                </c:pt>
                <c:pt idx="36">
                  <c:v>0.84575864643240406</c:v>
                </c:pt>
              </c:numCache>
            </c:numRef>
          </c:val>
        </c:ser>
        <c:ser>
          <c:idx val="0"/>
          <c:order val="5"/>
          <c:tx>
            <c:strRef>
              <c:f>'PD17'!$L$9</c:f>
              <c:strCache>
                <c:ptCount val="1"/>
                <c:pt idx="0">
                  <c:v>Cooking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'PD17'!$M$9:$AW$9</c:f>
              <c:numCache>
                <c:formatCode>0.0</c:formatCode>
                <c:ptCount val="37"/>
                <c:pt idx="0">
                  <c:v>13.925215956681196</c:v>
                </c:pt>
                <c:pt idx="1">
                  <c:v>14.110391411589438</c:v>
                </c:pt>
                <c:pt idx="2">
                  <c:v>14.220431636228536</c:v>
                </c:pt>
                <c:pt idx="3">
                  <c:v>13.942674049653037</c:v>
                </c:pt>
                <c:pt idx="4">
                  <c:v>12.995910391990947</c:v>
                </c:pt>
                <c:pt idx="5">
                  <c:v>13.079539255790278</c:v>
                </c:pt>
                <c:pt idx="6">
                  <c:v>13.344288434569355</c:v>
                </c:pt>
                <c:pt idx="7">
                  <c:v>13.414374544241621</c:v>
                </c:pt>
                <c:pt idx="8">
                  <c:v>13.298077052295129</c:v>
                </c:pt>
                <c:pt idx="9">
                  <c:v>13.283037886784484</c:v>
                </c:pt>
                <c:pt idx="10">
                  <c:v>13.369853169366973</c:v>
                </c:pt>
                <c:pt idx="11">
                  <c:v>13.445932388193484</c:v>
                </c:pt>
                <c:pt idx="12">
                  <c:v>13.50509820318538</c:v>
                </c:pt>
                <c:pt idx="13">
                  <c:v>13.56022660865241</c:v>
                </c:pt>
                <c:pt idx="14">
                  <c:v>13.57995950941935</c:v>
                </c:pt>
                <c:pt idx="15">
                  <c:v>13.596131193001085</c:v>
                </c:pt>
                <c:pt idx="16">
                  <c:v>13.647841152163849</c:v>
                </c:pt>
                <c:pt idx="17">
                  <c:v>13.698723789114409</c:v>
                </c:pt>
                <c:pt idx="18">
                  <c:v>13.701896957256494</c:v>
                </c:pt>
                <c:pt idx="19">
                  <c:v>13.702991002367678</c:v>
                </c:pt>
                <c:pt idx="20">
                  <c:v>13.701033652420918</c:v>
                </c:pt>
                <c:pt idx="21">
                  <c:v>13.697799260793978</c:v>
                </c:pt>
                <c:pt idx="22">
                  <c:v>13.694707840283431</c:v>
                </c:pt>
                <c:pt idx="23">
                  <c:v>13.691222654154664</c:v>
                </c:pt>
                <c:pt idx="24">
                  <c:v>13.684874000831776</c:v>
                </c:pt>
                <c:pt idx="25">
                  <c:v>13.674946753997173</c:v>
                </c:pt>
                <c:pt idx="26">
                  <c:v>13.711720200083857</c:v>
                </c:pt>
                <c:pt idx="27">
                  <c:v>13.796650373691943</c:v>
                </c:pt>
                <c:pt idx="28">
                  <c:v>13.876819832592902</c:v>
                </c:pt>
                <c:pt idx="29">
                  <c:v>13.952442527126125</c:v>
                </c:pt>
                <c:pt idx="30">
                  <c:v>14.023664894241652</c:v>
                </c:pt>
                <c:pt idx="31">
                  <c:v>14.090648076502536</c:v>
                </c:pt>
                <c:pt idx="32">
                  <c:v>14.153526148369611</c:v>
                </c:pt>
                <c:pt idx="33">
                  <c:v>14.213011421403154</c:v>
                </c:pt>
                <c:pt idx="34">
                  <c:v>14.269204439031359</c:v>
                </c:pt>
                <c:pt idx="35">
                  <c:v>14.322222781272949</c:v>
                </c:pt>
                <c:pt idx="36">
                  <c:v>14.400293255498809</c:v>
                </c:pt>
              </c:numCache>
            </c:numRef>
          </c:val>
        </c:ser>
        <c:ser>
          <c:idx val="5"/>
          <c:order val="6"/>
          <c:tx>
            <c:strRef>
              <c:f>'PD17'!$L$10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'PD17'!$M$10:$AW$10</c:f>
              <c:numCache>
                <c:formatCode>0.0</c:formatCode>
                <c:ptCount val="37"/>
                <c:pt idx="0">
                  <c:v>4.6173842503691001</c:v>
                </c:pt>
                <c:pt idx="1">
                  <c:v>4.8577712740633219</c:v>
                </c:pt>
                <c:pt idx="2">
                  <c:v>5.010923473431161</c:v>
                </c:pt>
                <c:pt idx="3">
                  <c:v>5.0519799053447176</c:v>
                </c:pt>
                <c:pt idx="4">
                  <c:v>4.910751523543631</c:v>
                </c:pt>
                <c:pt idx="5">
                  <c:v>5.2043524518610544</c:v>
                </c:pt>
                <c:pt idx="6">
                  <c:v>5.6155055666891549</c:v>
                </c:pt>
                <c:pt idx="7">
                  <c:v>5.9891451819878139</c:v>
                </c:pt>
                <c:pt idx="8">
                  <c:v>6.1481537950333003</c:v>
                </c:pt>
                <c:pt idx="9">
                  <c:v>6.3578214241276427</c:v>
                </c:pt>
                <c:pt idx="10">
                  <c:v>6.633290839532215</c:v>
                </c:pt>
                <c:pt idx="11">
                  <c:v>6.9489145558384946</c:v>
                </c:pt>
                <c:pt idx="12">
                  <c:v>7.2632981666867602</c:v>
                </c:pt>
                <c:pt idx="13">
                  <c:v>7.5560199495446776</c:v>
                </c:pt>
                <c:pt idx="14">
                  <c:v>7.609651834628858</c:v>
                </c:pt>
                <c:pt idx="15">
                  <c:v>7.6636263122855581</c:v>
                </c:pt>
                <c:pt idx="16">
                  <c:v>7.7182136265818304</c:v>
                </c:pt>
                <c:pt idx="17">
                  <c:v>7.7732412911406374</c:v>
                </c:pt>
                <c:pt idx="18">
                  <c:v>7.580570056927967</c:v>
                </c:pt>
                <c:pt idx="19">
                  <c:v>7.3609332208486418</c:v>
                </c:pt>
                <c:pt idx="20">
                  <c:v>7.1496100222782282</c:v>
                </c:pt>
                <c:pt idx="21">
                  <c:v>6.9470746055771446</c:v>
                </c:pt>
                <c:pt idx="22">
                  <c:v>6.7537113779234517</c:v>
                </c:pt>
                <c:pt idx="23">
                  <c:v>6.5688599693742873</c:v>
                </c:pt>
                <c:pt idx="24">
                  <c:v>6.3912538822436717</c:v>
                </c:pt>
                <c:pt idx="25">
                  <c:v>6.2203729446374494</c:v>
                </c:pt>
                <c:pt idx="26">
                  <c:v>6.1059504446654165</c:v>
                </c:pt>
                <c:pt idx="27">
                  <c:v>6.0174763283006207</c:v>
                </c:pt>
                <c:pt idx="28">
                  <c:v>5.9303984835920227</c:v>
                </c:pt>
                <c:pt idx="29">
                  <c:v>5.844772567010498</c:v>
                </c:pt>
                <c:pt idx="30">
                  <c:v>5.7606767883048118</c:v>
                </c:pt>
                <c:pt idx="31">
                  <c:v>5.6781672910692063</c:v>
                </c:pt>
                <c:pt idx="32">
                  <c:v>5.5973004039022518</c:v>
                </c:pt>
                <c:pt idx="33">
                  <c:v>5.5180938763092264</c:v>
                </c:pt>
                <c:pt idx="34">
                  <c:v>5.4405875807905657</c:v>
                </c:pt>
                <c:pt idx="35">
                  <c:v>5.3648039865669865</c:v>
                </c:pt>
                <c:pt idx="36">
                  <c:v>5.3191943053450617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520064"/>
        <c:axId val="180521600"/>
      </c:areaChart>
      <c:catAx>
        <c:axId val="18052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5216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0521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52006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2339322969"/>
          <c:y val="6.0029179591187469E-2"/>
          <c:w val="0.19225634178905207"/>
          <c:h val="0.8389607193987115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6"/>
          <c:order val="0"/>
          <c:tx>
            <c:strRef>
              <c:f>'PD18'!$L$11</c:f>
              <c:strCache>
                <c:ptCount val="1"/>
                <c:pt idx="0">
                  <c:v>Lighting</c:v>
                </c:pt>
              </c:strCache>
            </c:strRef>
          </c:tx>
          <c:spPr>
            <a:solidFill>
              <a:srgbClr val="EFE901"/>
            </a:solidFill>
            <a:ln w="25400">
              <a:noFill/>
            </a:ln>
          </c:spPr>
          <c:val>
            <c:numRef>
              <c:f>'PD18'!$M$11:$AW$11</c:f>
              <c:numCache>
                <c:formatCode>0.0</c:formatCode>
                <c:ptCount val="37"/>
                <c:pt idx="0">
                  <c:v>18.735484932168969</c:v>
                </c:pt>
                <c:pt idx="1">
                  <c:v>18.78931570000362</c:v>
                </c:pt>
                <c:pt idx="2">
                  <c:v>18.800230203909575</c:v>
                </c:pt>
                <c:pt idx="3">
                  <c:v>17.752633032879746</c:v>
                </c:pt>
                <c:pt idx="4">
                  <c:v>15.387248500128159</c:v>
                </c:pt>
                <c:pt idx="5">
                  <c:v>14.085811809065776</c:v>
                </c:pt>
                <c:pt idx="6">
                  <c:v>13.034847012329537</c:v>
                </c:pt>
                <c:pt idx="7">
                  <c:v>12.225637280044385</c:v>
                </c:pt>
                <c:pt idx="8">
                  <c:v>11.763304572481012</c:v>
                </c:pt>
                <c:pt idx="9">
                  <c:v>11.632362946583058</c:v>
                </c:pt>
                <c:pt idx="10">
                  <c:v>11.662410504156622</c:v>
                </c:pt>
                <c:pt idx="11">
                  <c:v>11.701940185681973</c:v>
                </c:pt>
                <c:pt idx="12">
                  <c:v>11.646837583611472</c:v>
                </c:pt>
                <c:pt idx="13">
                  <c:v>11.542712331887484</c:v>
                </c:pt>
                <c:pt idx="14">
                  <c:v>11.372108483587379</c:v>
                </c:pt>
                <c:pt idx="15">
                  <c:v>11.128961648885904</c:v>
                </c:pt>
                <c:pt idx="16">
                  <c:v>10.806937051042445</c:v>
                </c:pt>
                <c:pt idx="17">
                  <c:v>10.47830693268612</c:v>
                </c:pt>
                <c:pt idx="18">
                  <c:v>10.16491234773474</c:v>
                </c:pt>
                <c:pt idx="19">
                  <c:v>9.9393263918130099</c:v>
                </c:pt>
                <c:pt idx="20">
                  <c:v>9.6857515124210334</c:v>
                </c:pt>
                <c:pt idx="21">
                  <c:v>9.064912077264383</c:v>
                </c:pt>
                <c:pt idx="22">
                  <c:v>8.1913742058126786</c:v>
                </c:pt>
                <c:pt idx="23">
                  <c:v>7.2284740491896189</c:v>
                </c:pt>
                <c:pt idx="24">
                  <c:v>6.4021812880815441</c:v>
                </c:pt>
                <c:pt idx="25">
                  <c:v>5.7416631942771836</c:v>
                </c:pt>
                <c:pt idx="26">
                  <c:v>5.3191897239929977</c:v>
                </c:pt>
                <c:pt idx="27">
                  <c:v>5.0005274613852437</c:v>
                </c:pt>
                <c:pt idx="28">
                  <c:v>4.7807213559033261</c:v>
                </c:pt>
                <c:pt idx="29">
                  <c:v>4.5024877562608978</c:v>
                </c:pt>
                <c:pt idx="30">
                  <c:v>4.2818647942817529</c:v>
                </c:pt>
                <c:pt idx="31">
                  <c:v>3.9700143165733963</c:v>
                </c:pt>
                <c:pt idx="32">
                  <c:v>3.7742763598226374</c:v>
                </c:pt>
                <c:pt idx="33">
                  <c:v>3.6151971884326386</c:v>
                </c:pt>
                <c:pt idx="34">
                  <c:v>3.5259095614289637</c:v>
                </c:pt>
                <c:pt idx="35">
                  <c:v>3.4606310521085879</c:v>
                </c:pt>
                <c:pt idx="36">
                  <c:v>3.4194217002152429</c:v>
                </c:pt>
              </c:numCache>
            </c:numRef>
          </c:val>
        </c:ser>
        <c:ser>
          <c:idx val="4"/>
          <c:order val="1"/>
          <c:tx>
            <c:strRef>
              <c:f>'PD18'!$L$5</c:f>
              <c:strCache>
                <c:ptCount val="1"/>
                <c:pt idx="0">
                  <c:v>Cold Appliances</c:v>
                </c:pt>
              </c:strCache>
            </c:strRef>
          </c:tx>
          <c:spPr>
            <a:solidFill>
              <a:srgbClr val="00B0F0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'PD18'!$M$5:$AW$5</c:f>
              <c:numCache>
                <c:formatCode>0.0</c:formatCode>
                <c:ptCount val="37"/>
                <c:pt idx="0">
                  <c:v>17.013637526456328</c:v>
                </c:pt>
                <c:pt idx="1">
                  <c:v>16.745778263618512</c:v>
                </c:pt>
                <c:pt idx="2">
                  <c:v>16.413574323478045</c:v>
                </c:pt>
                <c:pt idx="3">
                  <c:v>15.653135393121335</c:v>
                </c:pt>
                <c:pt idx="4">
                  <c:v>14.199071205460031</c:v>
                </c:pt>
                <c:pt idx="5">
                  <c:v>13.887797767698139</c:v>
                </c:pt>
                <c:pt idx="6">
                  <c:v>13.746013080751919</c:v>
                </c:pt>
                <c:pt idx="7">
                  <c:v>13.42274625800319</c:v>
                </c:pt>
                <c:pt idx="8">
                  <c:v>12.932381744339814</c:v>
                </c:pt>
                <c:pt idx="9">
                  <c:v>12.491694417524789</c:v>
                </c:pt>
                <c:pt idx="10">
                  <c:v>12.097875282968293</c:v>
                </c:pt>
                <c:pt idx="11">
                  <c:v>11.695761376823954</c:v>
                </c:pt>
                <c:pt idx="12">
                  <c:v>11.269045433362797</c:v>
                </c:pt>
                <c:pt idx="13">
                  <c:v>10.832864815662798</c:v>
                </c:pt>
                <c:pt idx="14">
                  <c:v>10.384391261785934</c:v>
                </c:pt>
                <c:pt idx="15">
                  <c:v>9.9251526998889403</c:v>
                </c:pt>
                <c:pt idx="16">
                  <c:v>9.4547169230427066</c:v>
                </c:pt>
                <c:pt idx="17">
                  <c:v>8.9769497447116144</c:v>
                </c:pt>
                <c:pt idx="18">
                  <c:v>8.4896064309221888</c:v>
                </c:pt>
                <c:pt idx="19">
                  <c:v>7.9932311829974498</c:v>
                </c:pt>
                <c:pt idx="20">
                  <c:v>7.485885723413304</c:v>
                </c:pt>
                <c:pt idx="21">
                  <c:v>6.9717361605521742</c:v>
                </c:pt>
                <c:pt idx="22">
                  <c:v>6.4501429441618088</c:v>
                </c:pt>
                <c:pt idx="23">
                  <c:v>6.0692778350628993</c:v>
                </c:pt>
                <c:pt idx="24">
                  <c:v>5.7628394099529467</c:v>
                </c:pt>
                <c:pt idx="25">
                  <c:v>5.4994912010586496</c:v>
                </c:pt>
                <c:pt idx="26">
                  <c:v>5.2320377730473391</c:v>
                </c:pt>
                <c:pt idx="27">
                  <c:v>5.1297062503014752</c:v>
                </c:pt>
                <c:pt idx="28">
                  <c:v>5.1748324655429023</c:v>
                </c:pt>
                <c:pt idx="29">
                  <c:v>5.2187435670184179</c:v>
                </c:pt>
                <c:pt idx="30">
                  <c:v>5.2614837342160143</c:v>
                </c:pt>
                <c:pt idx="31">
                  <c:v>5.3030873590563399</c:v>
                </c:pt>
                <c:pt idx="32">
                  <c:v>5.3435969075898377</c:v>
                </c:pt>
                <c:pt idx="33">
                  <c:v>5.3830266757616592</c:v>
                </c:pt>
                <c:pt idx="34">
                  <c:v>5.4214171350931712</c:v>
                </c:pt>
                <c:pt idx="35">
                  <c:v>5.4587988131787277</c:v>
                </c:pt>
                <c:pt idx="36">
                  <c:v>5.4962319527731927</c:v>
                </c:pt>
              </c:numCache>
            </c:numRef>
          </c:val>
        </c:ser>
        <c:ser>
          <c:idx val="3"/>
          <c:order val="2"/>
          <c:tx>
            <c:strRef>
              <c:f>'PD18'!$L$6</c:f>
              <c:strCache>
                <c:ptCount val="1"/>
                <c:pt idx="0">
                  <c:v>Wet Appliances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'PD18'!$M$6:$AW$6</c:f>
              <c:numCache>
                <c:formatCode>0.0</c:formatCode>
                <c:ptCount val="37"/>
                <c:pt idx="0">
                  <c:v>14.584291597843702</c:v>
                </c:pt>
                <c:pt idx="1">
                  <c:v>14.794989187355238</c:v>
                </c:pt>
                <c:pt idx="2">
                  <c:v>14.954057062344834</c:v>
                </c:pt>
                <c:pt idx="3">
                  <c:v>14.82081279082994</c:v>
                </c:pt>
                <c:pt idx="4">
                  <c:v>13.964422222550873</c:v>
                </c:pt>
                <c:pt idx="5">
                  <c:v>14.21294663349029</c:v>
                </c:pt>
                <c:pt idx="6">
                  <c:v>14.652105839214396</c:v>
                </c:pt>
                <c:pt idx="7">
                  <c:v>14.887886044142567</c:v>
                </c:pt>
                <c:pt idx="8">
                  <c:v>14.929459710315406</c:v>
                </c:pt>
                <c:pt idx="9">
                  <c:v>15.073740879566301</c:v>
                </c:pt>
                <c:pt idx="10">
                  <c:v>15.047475232526871</c:v>
                </c:pt>
                <c:pt idx="11">
                  <c:v>15.017078116517432</c:v>
                </c:pt>
                <c:pt idx="12">
                  <c:v>14.96246260261597</c:v>
                </c:pt>
                <c:pt idx="13">
                  <c:v>14.899575707700425</c:v>
                </c:pt>
                <c:pt idx="14">
                  <c:v>14.825567254981042</c:v>
                </c:pt>
                <c:pt idx="15">
                  <c:v>14.742048226967587</c:v>
                </c:pt>
                <c:pt idx="16">
                  <c:v>14.649602879295937</c:v>
                </c:pt>
                <c:pt idx="17">
                  <c:v>14.550427304763934</c:v>
                </c:pt>
                <c:pt idx="18">
                  <c:v>14.531419312222383</c:v>
                </c:pt>
                <c:pt idx="19">
                  <c:v>14.546153543582902</c:v>
                </c:pt>
                <c:pt idx="20">
                  <c:v>14.555722373546958</c:v>
                </c:pt>
                <c:pt idx="21">
                  <c:v>14.562164515564</c:v>
                </c:pt>
                <c:pt idx="22">
                  <c:v>14.566775962933754</c:v>
                </c:pt>
                <c:pt idx="23">
                  <c:v>14.568931728855514</c:v>
                </c:pt>
                <c:pt idx="24">
                  <c:v>14.566272647002094</c:v>
                </c:pt>
                <c:pt idx="25">
                  <c:v>14.558682816175562</c:v>
                </c:pt>
                <c:pt idx="26">
                  <c:v>14.54664482114571</c:v>
                </c:pt>
                <c:pt idx="27">
                  <c:v>14.586585339298807</c:v>
                </c:pt>
                <c:pt idx="28">
                  <c:v>14.620735130947388</c:v>
                </c:pt>
                <c:pt idx="29">
                  <c:v>14.649717939639238</c:v>
                </c:pt>
                <c:pt idx="30">
                  <c:v>14.673460139897671</c:v>
                </c:pt>
                <c:pt idx="31">
                  <c:v>14.692112832160561</c:v>
                </c:pt>
                <c:pt idx="32">
                  <c:v>14.785511610399432</c:v>
                </c:pt>
                <c:pt idx="33">
                  <c:v>14.92871017600627</c:v>
                </c:pt>
                <c:pt idx="34">
                  <c:v>15.069377328961993</c:v>
                </c:pt>
                <c:pt idx="35">
                  <c:v>15.207575695343705</c:v>
                </c:pt>
                <c:pt idx="36">
                  <c:v>15.342942651961335</c:v>
                </c:pt>
              </c:numCache>
            </c:numRef>
          </c:val>
        </c:ser>
        <c:ser>
          <c:idx val="2"/>
          <c:order val="3"/>
          <c:tx>
            <c:strRef>
              <c:f>'PD18'!$L$7</c:f>
              <c:strCache>
                <c:ptCount val="1"/>
                <c:pt idx="0">
                  <c:v>Consumer Electronics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'PD18'!$M$7:$AW$7</c:f>
              <c:numCache>
                <c:formatCode>0.0</c:formatCode>
                <c:ptCount val="37"/>
                <c:pt idx="0">
                  <c:v>16.625668475929846</c:v>
                </c:pt>
                <c:pt idx="1">
                  <c:v>16.816661078478994</c:v>
                </c:pt>
                <c:pt idx="2">
                  <c:v>17.148017443447838</c:v>
                </c:pt>
                <c:pt idx="3">
                  <c:v>16.707481611919377</c:v>
                </c:pt>
                <c:pt idx="4">
                  <c:v>15.459860403760667</c:v>
                </c:pt>
                <c:pt idx="5">
                  <c:v>15.521424493405375</c:v>
                </c:pt>
                <c:pt idx="6">
                  <c:v>15.589377008363767</c:v>
                </c:pt>
                <c:pt idx="7">
                  <c:v>15.456558881455189</c:v>
                </c:pt>
                <c:pt idx="8">
                  <c:v>15.161798346126481</c:v>
                </c:pt>
                <c:pt idx="9">
                  <c:v>14.935487712563122</c:v>
                </c:pt>
                <c:pt idx="10">
                  <c:v>14.687592333184062</c:v>
                </c:pt>
                <c:pt idx="11">
                  <c:v>14.466243142478264</c:v>
                </c:pt>
                <c:pt idx="12">
                  <c:v>14.241794255965567</c:v>
                </c:pt>
                <c:pt idx="13">
                  <c:v>14.218170704267072</c:v>
                </c:pt>
                <c:pt idx="14">
                  <c:v>14.187313844578266</c:v>
                </c:pt>
                <c:pt idx="15">
                  <c:v>14.150669864273693</c:v>
                </c:pt>
                <c:pt idx="16">
                  <c:v>14.109107015986051</c:v>
                </c:pt>
                <c:pt idx="17">
                  <c:v>14.063882088744219</c:v>
                </c:pt>
                <c:pt idx="18">
                  <c:v>14.013309991801545</c:v>
                </c:pt>
                <c:pt idx="19">
                  <c:v>13.957794352219915</c:v>
                </c:pt>
                <c:pt idx="20">
                  <c:v>13.895905495637852</c:v>
                </c:pt>
                <c:pt idx="21">
                  <c:v>13.829434032974655</c:v>
                </c:pt>
                <c:pt idx="22">
                  <c:v>13.75958899034519</c:v>
                </c:pt>
                <c:pt idx="23">
                  <c:v>13.685696918254862</c:v>
                </c:pt>
                <c:pt idx="24">
                  <c:v>13.605494334815859</c:v>
                </c:pt>
                <c:pt idx="25">
                  <c:v>13.518806272985387</c:v>
                </c:pt>
                <c:pt idx="26">
                  <c:v>13.426075722779389</c:v>
                </c:pt>
                <c:pt idx="27">
                  <c:v>13.379030615050789</c:v>
                </c:pt>
                <c:pt idx="28">
                  <c:v>13.323981375688444</c:v>
                </c:pt>
                <c:pt idx="29">
                  <c:v>13.26150693496127</c:v>
                </c:pt>
                <c:pt idx="30">
                  <c:v>13.191501671232141</c:v>
                </c:pt>
                <c:pt idx="31">
                  <c:v>13.094603099252932</c:v>
                </c:pt>
                <c:pt idx="32">
                  <c:v>12.976163909073536</c:v>
                </c:pt>
                <c:pt idx="33">
                  <c:v>12.871481715592505</c:v>
                </c:pt>
                <c:pt idx="34">
                  <c:v>12.786760157184633</c:v>
                </c:pt>
                <c:pt idx="35">
                  <c:v>12.695428336461568</c:v>
                </c:pt>
                <c:pt idx="36">
                  <c:v>12.599503390977628</c:v>
                </c:pt>
              </c:numCache>
            </c:numRef>
          </c:val>
        </c:ser>
        <c:ser>
          <c:idx val="1"/>
          <c:order val="4"/>
          <c:tx>
            <c:strRef>
              <c:f>'PD18'!$L$8</c:f>
              <c:strCache>
                <c:ptCount val="1"/>
                <c:pt idx="0">
                  <c:v>Home Computing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'PD18'!$M$8:$AW$8</c:f>
              <c:numCache>
                <c:formatCode>0.0</c:formatCode>
                <c:ptCount val="37"/>
                <c:pt idx="0">
                  <c:v>5.8076831122726906</c:v>
                </c:pt>
                <c:pt idx="1">
                  <c:v>6.2478531866959255</c:v>
                </c:pt>
                <c:pt idx="2">
                  <c:v>6.6026376749308842</c:v>
                </c:pt>
                <c:pt idx="3">
                  <c:v>6.671718110302935</c:v>
                </c:pt>
                <c:pt idx="4">
                  <c:v>6.3314888838793681</c:v>
                </c:pt>
                <c:pt idx="5">
                  <c:v>6.4655359312972802</c:v>
                </c:pt>
                <c:pt idx="6">
                  <c:v>6.6601154965845879</c:v>
                </c:pt>
                <c:pt idx="7">
                  <c:v>6.7399747555915255</c:v>
                </c:pt>
                <c:pt idx="8">
                  <c:v>6.5737842797599804</c:v>
                </c:pt>
                <c:pt idx="9">
                  <c:v>6.4533827622540647</c:v>
                </c:pt>
                <c:pt idx="10">
                  <c:v>6.2147460154829854</c:v>
                </c:pt>
                <c:pt idx="11">
                  <c:v>5.9134602718090044</c:v>
                </c:pt>
                <c:pt idx="12">
                  <c:v>5.5930070113509585</c:v>
                </c:pt>
                <c:pt idx="13">
                  <c:v>5.2492944171291995</c:v>
                </c:pt>
                <c:pt idx="14">
                  <c:v>4.8986685960992631</c:v>
                </c:pt>
                <c:pt idx="15">
                  <c:v>4.5420007227515695</c:v>
                </c:pt>
                <c:pt idx="16">
                  <c:v>4.1788048701396896</c:v>
                </c:pt>
                <c:pt idx="17">
                  <c:v>3.8149317389775388</c:v>
                </c:pt>
                <c:pt idx="18">
                  <c:v>3.4319808547223691</c:v>
                </c:pt>
                <c:pt idx="19">
                  <c:v>3.0470581083724269</c:v>
                </c:pt>
                <c:pt idx="20">
                  <c:v>2.6636122364359291</c:v>
                </c:pt>
                <c:pt idx="21">
                  <c:v>2.4568656149967536</c:v>
                </c:pt>
                <c:pt idx="22">
                  <c:v>2.2792281155143503</c:v>
                </c:pt>
                <c:pt idx="23">
                  <c:v>2.1078353573440038</c:v>
                </c:pt>
                <c:pt idx="24">
                  <c:v>1.9442972227614375</c:v>
                </c:pt>
                <c:pt idx="25">
                  <c:v>1.7874061693848207</c:v>
                </c:pt>
                <c:pt idx="26">
                  <c:v>1.6370076897854178</c:v>
                </c:pt>
                <c:pt idx="27">
                  <c:v>1.4991224632711637</c:v>
                </c:pt>
                <c:pt idx="28">
                  <c:v>1.3668465796420279</c:v>
                </c:pt>
                <c:pt idx="29">
                  <c:v>1.2865326012571285</c:v>
                </c:pt>
                <c:pt idx="30">
                  <c:v>1.2268786054647101</c:v>
                </c:pt>
                <c:pt idx="31">
                  <c:v>1.2358120355879476</c:v>
                </c:pt>
                <c:pt idx="32">
                  <c:v>1.2444774628074882</c:v>
                </c:pt>
                <c:pt idx="33">
                  <c:v>1.2528829272104423</c:v>
                </c:pt>
                <c:pt idx="34">
                  <c:v>1.2610362276813079</c:v>
                </c:pt>
                <c:pt idx="35">
                  <c:v>1.2689449291380475</c:v>
                </c:pt>
                <c:pt idx="36">
                  <c:v>1.2768536305947875</c:v>
                </c:pt>
              </c:numCache>
            </c:numRef>
          </c:val>
        </c:ser>
        <c:ser>
          <c:idx val="0"/>
          <c:order val="5"/>
          <c:tx>
            <c:strRef>
              <c:f>'PD18'!$L$9</c:f>
              <c:strCache>
                <c:ptCount val="1"/>
                <c:pt idx="0">
                  <c:v>Cooking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'PD18'!$M$9:$AW$9</c:f>
              <c:numCache>
                <c:formatCode>0.0</c:formatCode>
                <c:ptCount val="37"/>
                <c:pt idx="0">
                  <c:v>13.925215956681196</c:v>
                </c:pt>
                <c:pt idx="1">
                  <c:v>14.110391411589438</c:v>
                </c:pt>
                <c:pt idx="2">
                  <c:v>14.220431636228536</c:v>
                </c:pt>
                <c:pt idx="3">
                  <c:v>13.942674049653037</c:v>
                </c:pt>
                <c:pt idx="4">
                  <c:v>12.995910391990947</c:v>
                </c:pt>
                <c:pt idx="5">
                  <c:v>13.079539255790278</c:v>
                </c:pt>
                <c:pt idx="6">
                  <c:v>13.344288434569355</c:v>
                </c:pt>
                <c:pt idx="7">
                  <c:v>13.414374544241621</c:v>
                </c:pt>
                <c:pt idx="8">
                  <c:v>13.298077052295129</c:v>
                </c:pt>
                <c:pt idx="9">
                  <c:v>13.283037886784484</c:v>
                </c:pt>
                <c:pt idx="10">
                  <c:v>13.356627972585297</c:v>
                </c:pt>
                <c:pt idx="11">
                  <c:v>13.419241234739815</c:v>
                </c:pt>
                <c:pt idx="12">
                  <c:v>13.464749155163398</c:v>
                </c:pt>
                <c:pt idx="13">
                  <c:v>13.506017826585754</c:v>
                </c:pt>
                <c:pt idx="14">
                  <c:v>13.540698947234899</c:v>
                </c:pt>
                <c:pt idx="15">
                  <c:v>13.570221489517255</c:v>
                </c:pt>
                <c:pt idx="16">
                  <c:v>13.634133057781916</c:v>
                </c:pt>
                <c:pt idx="17">
                  <c:v>13.696680914781748</c:v>
                </c:pt>
                <c:pt idx="18">
                  <c:v>13.756436737248899</c:v>
                </c:pt>
                <c:pt idx="19">
                  <c:v>13.813867337801476</c:v>
                </c:pt>
                <c:pt idx="20">
                  <c:v>13.86797685536634</c:v>
                </c:pt>
                <c:pt idx="21">
                  <c:v>13.920506216763631</c:v>
                </c:pt>
                <c:pt idx="22">
                  <c:v>13.972903096516841</c:v>
                </c:pt>
                <c:pt idx="23">
                  <c:v>14.024621098629286</c:v>
                </c:pt>
                <c:pt idx="24">
                  <c:v>14.073119105395621</c:v>
                </c:pt>
                <c:pt idx="25">
                  <c:v>14.117594375751382</c:v>
                </c:pt>
                <c:pt idx="26">
                  <c:v>14.177260103972397</c:v>
                </c:pt>
                <c:pt idx="27">
                  <c:v>14.286688924232898</c:v>
                </c:pt>
                <c:pt idx="28">
                  <c:v>14.391258607397138</c:v>
                </c:pt>
                <c:pt idx="29">
                  <c:v>14.491142264584511</c:v>
                </c:pt>
                <c:pt idx="30">
                  <c:v>14.586476208194288</c:v>
                </c:pt>
                <c:pt idx="31">
                  <c:v>14.677402735035518</c:v>
                </c:pt>
                <c:pt idx="32">
                  <c:v>14.764046926650856</c:v>
                </c:pt>
                <c:pt idx="33">
                  <c:v>14.847128399937944</c:v>
                </c:pt>
                <c:pt idx="34">
                  <c:v>14.926744018787193</c:v>
                </c:pt>
                <c:pt idx="35">
                  <c:v>15.002999496683556</c:v>
                </c:pt>
                <c:pt idx="36">
                  <c:v>15.088749171577387</c:v>
                </c:pt>
              </c:numCache>
            </c:numRef>
          </c:val>
        </c:ser>
        <c:ser>
          <c:idx val="5"/>
          <c:order val="6"/>
          <c:tx>
            <c:strRef>
              <c:f>'PD18'!$L$10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'PD18'!$M$10:$AW$10</c:f>
              <c:numCache>
                <c:formatCode>0.0</c:formatCode>
                <c:ptCount val="37"/>
                <c:pt idx="0">
                  <c:v>4.6173842503691001</c:v>
                </c:pt>
                <c:pt idx="1">
                  <c:v>4.8577712740633219</c:v>
                </c:pt>
                <c:pt idx="2">
                  <c:v>5.010923473431161</c:v>
                </c:pt>
                <c:pt idx="3">
                  <c:v>5.0519799053447176</c:v>
                </c:pt>
                <c:pt idx="4">
                  <c:v>4.910751523543631</c:v>
                </c:pt>
                <c:pt idx="5">
                  <c:v>5.2043524518610544</c:v>
                </c:pt>
                <c:pt idx="6">
                  <c:v>5.6155055666891549</c:v>
                </c:pt>
                <c:pt idx="7">
                  <c:v>5.9891451819878139</c:v>
                </c:pt>
                <c:pt idx="8">
                  <c:v>6.1481537950333003</c:v>
                </c:pt>
                <c:pt idx="9">
                  <c:v>6.3578214241276427</c:v>
                </c:pt>
                <c:pt idx="10">
                  <c:v>6.4520982938880342</c:v>
                </c:pt>
                <c:pt idx="11">
                  <c:v>6.6789393625841962</c:v>
                </c:pt>
                <c:pt idx="12">
                  <c:v>6.8965088002017865</c:v>
                </c:pt>
                <c:pt idx="13">
                  <c:v>7.104477812185114</c:v>
                </c:pt>
                <c:pt idx="14">
                  <c:v>7.2882438331382033</c:v>
                </c:pt>
                <c:pt idx="15">
                  <c:v>7.463040351582988</c:v>
                </c:pt>
                <c:pt idx="16">
                  <c:v>7.6360049583938938</c:v>
                </c:pt>
                <c:pt idx="17">
                  <c:v>7.8069619574349929</c:v>
                </c:pt>
                <c:pt idx="18">
                  <c:v>7.9753141658833098</c:v>
                </c:pt>
                <c:pt idx="19">
                  <c:v>8.1411987971064015</c:v>
                </c:pt>
                <c:pt idx="20">
                  <c:v>8.3040845276814892</c:v>
                </c:pt>
                <c:pt idx="21">
                  <c:v>8.4641291265120788</c:v>
                </c:pt>
                <c:pt idx="22">
                  <c:v>8.6224313609168295</c:v>
                </c:pt>
                <c:pt idx="23">
                  <c:v>8.7785573042220495</c:v>
                </c:pt>
                <c:pt idx="24">
                  <c:v>8.9314047225907487</c:v>
                </c:pt>
                <c:pt idx="25">
                  <c:v>9.0799066955928396</c:v>
                </c:pt>
                <c:pt idx="26">
                  <c:v>9.2246397840968122</c:v>
                </c:pt>
                <c:pt idx="27">
                  <c:v>9.4018379459639512</c:v>
                </c:pt>
                <c:pt idx="28">
                  <c:v>9.5756998570885159</c:v>
                </c:pt>
                <c:pt idx="29">
                  <c:v>9.7456274171094712</c:v>
                </c:pt>
                <c:pt idx="30">
                  <c:v>9.9118227737813935</c:v>
                </c:pt>
                <c:pt idx="31">
                  <c:v>10.074225710010543</c:v>
                </c:pt>
                <c:pt idx="32">
                  <c:v>10.233017177203992</c:v>
                </c:pt>
                <c:pt idx="33">
                  <c:v>10.387665285458546</c:v>
                </c:pt>
                <c:pt idx="34">
                  <c:v>10.538365408879692</c:v>
                </c:pt>
                <c:pt idx="35">
                  <c:v>10.685073443353744</c:v>
                </c:pt>
                <c:pt idx="36">
                  <c:v>10.829970946262456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333760"/>
        <c:axId val="175335296"/>
      </c:areaChart>
      <c:catAx>
        <c:axId val="17533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53352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5335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533376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2339322969"/>
          <c:y val="6.0029179591187469E-2"/>
          <c:w val="0.19225634178905207"/>
          <c:h val="0.8389607193987115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6"/>
          <c:order val="0"/>
          <c:tx>
            <c:strRef>
              <c:f>'PD19'!$L$11</c:f>
              <c:strCache>
                <c:ptCount val="1"/>
                <c:pt idx="0">
                  <c:v>Lighting</c:v>
                </c:pt>
              </c:strCache>
            </c:strRef>
          </c:tx>
          <c:spPr>
            <a:solidFill>
              <a:srgbClr val="EFE901"/>
            </a:solidFill>
            <a:ln w="25400">
              <a:noFill/>
            </a:ln>
          </c:spPr>
          <c:val>
            <c:numRef>
              <c:f>'PD19'!$M$11:$AW$11</c:f>
              <c:numCache>
                <c:formatCode>0.0</c:formatCode>
                <c:ptCount val="37"/>
                <c:pt idx="0">
                  <c:v>18.735484932168969</c:v>
                </c:pt>
                <c:pt idx="1">
                  <c:v>18.78931570000362</c:v>
                </c:pt>
                <c:pt idx="2">
                  <c:v>18.800230203909575</c:v>
                </c:pt>
                <c:pt idx="3">
                  <c:v>17.752633032879746</c:v>
                </c:pt>
                <c:pt idx="4">
                  <c:v>15.387248500128159</c:v>
                </c:pt>
                <c:pt idx="5">
                  <c:v>14.085811809065776</c:v>
                </c:pt>
                <c:pt idx="6">
                  <c:v>13.034847012329537</c:v>
                </c:pt>
                <c:pt idx="7">
                  <c:v>12.225637280044385</c:v>
                </c:pt>
                <c:pt idx="8">
                  <c:v>11.763304572481012</c:v>
                </c:pt>
                <c:pt idx="9">
                  <c:v>11.632362946583058</c:v>
                </c:pt>
                <c:pt idx="10">
                  <c:v>11.662961716764757</c:v>
                </c:pt>
                <c:pt idx="11">
                  <c:v>11.703047884596838</c:v>
                </c:pt>
                <c:pt idx="12">
                  <c:v>11.650127561277401</c:v>
                </c:pt>
                <c:pt idx="13">
                  <c:v>11.591088372870322</c:v>
                </c:pt>
                <c:pt idx="14">
                  <c:v>11.469018486710963</c:v>
                </c:pt>
                <c:pt idx="15">
                  <c:v>11.279803165548151</c:v>
                </c:pt>
                <c:pt idx="16">
                  <c:v>11.020005622823748</c:v>
                </c:pt>
                <c:pt idx="17">
                  <c:v>10.721964266094306</c:v>
                </c:pt>
                <c:pt idx="18">
                  <c:v>10.447707884778502</c:v>
                </c:pt>
                <c:pt idx="19">
                  <c:v>10.263232141137063</c:v>
                </c:pt>
                <c:pt idx="20">
                  <c:v>10.090138591746408</c:v>
                </c:pt>
                <c:pt idx="21">
                  <c:v>9.93027390017002</c:v>
                </c:pt>
                <c:pt idx="22">
                  <c:v>9.7738353934302253</c:v>
                </c:pt>
                <c:pt idx="23">
                  <c:v>9.6312710567859039</c:v>
                </c:pt>
                <c:pt idx="24">
                  <c:v>9.5058161135867927</c:v>
                </c:pt>
                <c:pt idx="25">
                  <c:v>9.3896057330728642</c:v>
                </c:pt>
                <c:pt idx="26">
                  <c:v>9.2724783757038889</c:v>
                </c:pt>
                <c:pt idx="27">
                  <c:v>9.1865937525060808</c:v>
                </c:pt>
                <c:pt idx="28">
                  <c:v>9.0984681790640014</c:v>
                </c:pt>
                <c:pt idx="29">
                  <c:v>9.0222054638647489</c:v>
                </c:pt>
                <c:pt idx="30">
                  <c:v>8.9441289166770996</c:v>
                </c:pt>
                <c:pt idx="31">
                  <c:v>8.8805977520058175</c:v>
                </c:pt>
                <c:pt idx="32">
                  <c:v>8.8161464067893309</c:v>
                </c:pt>
                <c:pt idx="33">
                  <c:v>8.7501168189269549</c:v>
                </c:pt>
                <c:pt idx="34">
                  <c:v>8.6822291480153151</c:v>
                </c:pt>
                <c:pt idx="35">
                  <c:v>8.6120767375904173</c:v>
                </c:pt>
                <c:pt idx="36">
                  <c:v>8.5411445862439379</c:v>
                </c:pt>
              </c:numCache>
            </c:numRef>
          </c:val>
        </c:ser>
        <c:ser>
          <c:idx val="4"/>
          <c:order val="1"/>
          <c:tx>
            <c:strRef>
              <c:f>'PD19'!$L$5</c:f>
              <c:strCache>
                <c:ptCount val="1"/>
                <c:pt idx="0">
                  <c:v>Cold Appliances</c:v>
                </c:pt>
              </c:strCache>
            </c:strRef>
          </c:tx>
          <c:spPr>
            <a:solidFill>
              <a:srgbClr val="00B0F0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'PD19'!$M$5:$AW$5</c:f>
              <c:numCache>
                <c:formatCode>0.0</c:formatCode>
                <c:ptCount val="37"/>
                <c:pt idx="0">
                  <c:v>17.013637526456328</c:v>
                </c:pt>
                <c:pt idx="1">
                  <c:v>16.745778263618512</c:v>
                </c:pt>
                <c:pt idx="2">
                  <c:v>16.413574323478045</c:v>
                </c:pt>
                <c:pt idx="3">
                  <c:v>15.653135393121335</c:v>
                </c:pt>
                <c:pt idx="4">
                  <c:v>14.199071205460031</c:v>
                </c:pt>
                <c:pt idx="5">
                  <c:v>13.887797767698139</c:v>
                </c:pt>
                <c:pt idx="6">
                  <c:v>13.746013080751919</c:v>
                </c:pt>
                <c:pt idx="7">
                  <c:v>13.42274625800319</c:v>
                </c:pt>
                <c:pt idx="8">
                  <c:v>12.932381744339814</c:v>
                </c:pt>
                <c:pt idx="9">
                  <c:v>12.491694417524789</c:v>
                </c:pt>
                <c:pt idx="10">
                  <c:v>12.155321735495612</c:v>
                </c:pt>
                <c:pt idx="11">
                  <c:v>11.811727310139924</c:v>
                </c:pt>
                <c:pt idx="12">
                  <c:v>11.444561424290544</c:v>
                </c:pt>
                <c:pt idx="13">
                  <c:v>11.068668465456344</c:v>
                </c:pt>
                <c:pt idx="14">
                  <c:v>10.681299919960123</c:v>
                </c:pt>
                <c:pt idx="15">
                  <c:v>10.283960252048971</c:v>
                </c:pt>
                <c:pt idx="16">
                  <c:v>9.8763709385160556</c:v>
                </c:pt>
                <c:pt idx="17">
                  <c:v>9.4620775080264252</c:v>
                </c:pt>
                <c:pt idx="18">
                  <c:v>9.0389259235132204</c:v>
                </c:pt>
                <c:pt idx="19">
                  <c:v>8.6074454537414251</c:v>
                </c:pt>
                <c:pt idx="20">
                  <c:v>8.1657786540782773</c:v>
                </c:pt>
                <c:pt idx="21">
                  <c:v>7.7177892583391063</c:v>
                </c:pt>
                <c:pt idx="22">
                  <c:v>7.2630640261940114</c:v>
                </c:pt>
                <c:pt idx="23">
                  <c:v>6.8013454954650872</c:v>
                </c:pt>
                <c:pt idx="24">
                  <c:v>6.4599730352401661</c:v>
                </c:pt>
                <c:pt idx="25">
                  <c:v>6.1983361740099774</c:v>
                </c:pt>
                <c:pt idx="26">
                  <c:v>5.9431923965991489</c:v>
                </c:pt>
                <c:pt idx="27">
                  <c:v>5.7392953886029252</c:v>
                </c:pt>
                <c:pt idx="28">
                  <c:v>5.5290107105204047</c:v>
                </c:pt>
                <c:pt idx="29">
                  <c:v>5.3139701358888178</c:v>
                </c:pt>
                <c:pt idx="30">
                  <c:v>5.2614837342160143</c:v>
                </c:pt>
                <c:pt idx="31">
                  <c:v>5.3030873590563399</c:v>
                </c:pt>
                <c:pt idx="32">
                  <c:v>5.3435969075898377</c:v>
                </c:pt>
                <c:pt idx="33">
                  <c:v>5.3830266757616592</c:v>
                </c:pt>
                <c:pt idx="34">
                  <c:v>5.4214171350931712</c:v>
                </c:pt>
                <c:pt idx="35">
                  <c:v>5.4587988131787277</c:v>
                </c:pt>
                <c:pt idx="36">
                  <c:v>5.4962319527731927</c:v>
                </c:pt>
              </c:numCache>
            </c:numRef>
          </c:val>
        </c:ser>
        <c:ser>
          <c:idx val="3"/>
          <c:order val="2"/>
          <c:tx>
            <c:strRef>
              <c:f>'PD19'!$L$6</c:f>
              <c:strCache>
                <c:ptCount val="1"/>
                <c:pt idx="0">
                  <c:v>Wet Appliances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'PD19'!$M$6:$AW$6</c:f>
              <c:numCache>
                <c:formatCode>0.0</c:formatCode>
                <c:ptCount val="37"/>
                <c:pt idx="0">
                  <c:v>14.584291597843702</c:v>
                </c:pt>
                <c:pt idx="1">
                  <c:v>14.794989187355238</c:v>
                </c:pt>
                <c:pt idx="2">
                  <c:v>14.954057062344834</c:v>
                </c:pt>
                <c:pt idx="3">
                  <c:v>14.82081279082994</c:v>
                </c:pt>
                <c:pt idx="4">
                  <c:v>13.964422222550873</c:v>
                </c:pt>
                <c:pt idx="5">
                  <c:v>14.21294663349029</c:v>
                </c:pt>
                <c:pt idx="6">
                  <c:v>14.652105839214396</c:v>
                </c:pt>
                <c:pt idx="7">
                  <c:v>14.887886044142567</c:v>
                </c:pt>
                <c:pt idx="8">
                  <c:v>14.929459710315406</c:v>
                </c:pt>
                <c:pt idx="9">
                  <c:v>15.073740879566301</c:v>
                </c:pt>
                <c:pt idx="10">
                  <c:v>15.119109363865221</c:v>
                </c:pt>
                <c:pt idx="11">
                  <c:v>15.162547512938787</c:v>
                </c:pt>
                <c:pt idx="12">
                  <c:v>15.183942017072152</c:v>
                </c:pt>
                <c:pt idx="13">
                  <c:v>15.198884742803511</c:v>
                </c:pt>
                <c:pt idx="14">
                  <c:v>15.204645797261593</c:v>
                </c:pt>
                <c:pt idx="15">
                  <c:v>15.202823901924178</c:v>
                </c:pt>
                <c:pt idx="16">
                  <c:v>15.194227736726479</c:v>
                </c:pt>
                <c:pt idx="17">
                  <c:v>15.180642202774333</c:v>
                </c:pt>
                <c:pt idx="18">
                  <c:v>15.16013033983463</c:v>
                </c:pt>
                <c:pt idx="19">
                  <c:v>15.133185650627629</c:v>
                </c:pt>
                <c:pt idx="20">
                  <c:v>15.20727613472064</c:v>
                </c:pt>
                <c:pt idx="21">
                  <c:v>15.279563135178785</c:v>
                </c:pt>
                <c:pt idx="22">
                  <c:v>15.351134858251793</c:v>
                </c:pt>
                <c:pt idx="23">
                  <c:v>15.421331036265268</c:v>
                </c:pt>
                <c:pt idx="24">
                  <c:v>15.487826639648016</c:v>
                </c:pt>
                <c:pt idx="25">
                  <c:v>15.550076823068053</c:v>
                </c:pt>
                <c:pt idx="26">
                  <c:v>15.608741528601691</c:v>
                </c:pt>
                <c:pt idx="27">
                  <c:v>15.724609629425405</c:v>
                </c:pt>
                <c:pt idx="28">
                  <c:v>15.836137358171561</c:v>
                </c:pt>
                <c:pt idx="29">
                  <c:v>15.943547234767419</c:v>
                </c:pt>
                <c:pt idx="30">
                  <c:v>16.046919982792883</c:v>
                </c:pt>
                <c:pt idx="31">
                  <c:v>16.146378204317134</c:v>
                </c:pt>
                <c:pt idx="32">
                  <c:v>16.241992578331686</c:v>
                </c:pt>
                <c:pt idx="33">
                  <c:v>16.333974158668514</c:v>
                </c:pt>
                <c:pt idx="34">
                  <c:v>16.422386900113779</c:v>
                </c:pt>
                <c:pt idx="35">
                  <c:v>16.507339025775188</c:v>
                </c:pt>
                <c:pt idx="36">
                  <c:v>16.58847071853403</c:v>
                </c:pt>
              </c:numCache>
            </c:numRef>
          </c:val>
        </c:ser>
        <c:ser>
          <c:idx val="2"/>
          <c:order val="3"/>
          <c:tx>
            <c:strRef>
              <c:f>'PD19'!$L$7</c:f>
              <c:strCache>
                <c:ptCount val="1"/>
                <c:pt idx="0">
                  <c:v>Consumer Electronics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'PD19'!$M$7:$AW$7</c:f>
              <c:numCache>
                <c:formatCode>0.0</c:formatCode>
                <c:ptCount val="37"/>
                <c:pt idx="0">
                  <c:v>16.625668475929846</c:v>
                </c:pt>
                <c:pt idx="1">
                  <c:v>16.816661078478994</c:v>
                </c:pt>
                <c:pt idx="2">
                  <c:v>17.148017443447838</c:v>
                </c:pt>
                <c:pt idx="3">
                  <c:v>16.707481611919377</c:v>
                </c:pt>
                <c:pt idx="4">
                  <c:v>15.459860403760667</c:v>
                </c:pt>
                <c:pt idx="5">
                  <c:v>15.521424493405375</c:v>
                </c:pt>
                <c:pt idx="6">
                  <c:v>15.589377008363767</c:v>
                </c:pt>
                <c:pt idx="7">
                  <c:v>15.456558881455189</c:v>
                </c:pt>
                <c:pt idx="8">
                  <c:v>15.161798346126481</c:v>
                </c:pt>
                <c:pt idx="9">
                  <c:v>14.935487712563122</c:v>
                </c:pt>
                <c:pt idx="10">
                  <c:v>14.814559388231428</c:v>
                </c:pt>
                <c:pt idx="11">
                  <c:v>14.716167691775921</c:v>
                </c:pt>
                <c:pt idx="12">
                  <c:v>14.619183064633454</c:v>
                </c:pt>
                <c:pt idx="13">
                  <c:v>14.607443143750498</c:v>
                </c:pt>
                <c:pt idx="14">
                  <c:v>14.704246547856954</c:v>
                </c:pt>
                <c:pt idx="15">
                  <c:v>14.794065712537984</c:v>
                </c:pt>
                <c:pt idx="16">
                  <c:v>14.878161118797179</c:v>
                </c:pt>
                <c:pt idx="17">
                  <c:v>14.957163043263268</c:v>
                </c:pt>
                <c:pt idx="18">
                  <c:v>15.029672669753834</c:v>
                </c:pt>
                <c:pt idx="19">
                  <c:v>15.096133495767093</c:v>
                </c:pt>
                <c:pt idx="20">
                  <c:v>15.155372424778086</c:v>
                </c:pt>
                <c:pt idx="21">
                  <c:v>15.208612920998966</c:v>
                </c:pt>
                <c:pt idx="22">
                  <c:v>15.257593914024302</c:v>
                </c:pt>
                <c:pt idx="23">
                  <c:v>15.301631843094855</c:v>
                </c:pt>
                <c:pt idx="24">
                  <c:v>15.338602469200296</c:v>
                </c:pt>
                <c:pt idx="25">
                  <c:v>15.367550607610591</c:v>
                </c:pt>
                <c:pt idx="26">
                  <c:v>15.389341926279444</c:v>
                </c:pt>
                <c:pt idx="27">
                  <c:v>15.463762533570703</c:v>
                </c:pt>
                <c:pt idx="28">
                  <c:v>15.530131811950101</c:v>
                </c:pt>
                <c:pt idx="29">
                  <c:v>15.588316046873395</c:v>
                </c:pt>
                <c:pt idx="30">
                  <c:v>15.638554479558605</c:v>
                </c:pt>
                <c:pt idx="31">
                  <c:v>15.680959492165794</c:v>
                </c:pt>
                <c:pt idx="32">
                  <c:v>15.715721871873415</c:v>
                </c:pt>
                <c:pt idx="33">
                  <c:v>15.76632148805716</c:v>
                </c:pt>
                <c:pt idx="34">
                  <c:v>15.841258444201776</c:v>
                </c:pt>
                <c:pt idx="35">
                  <c:v>15.910154503204122</c:v>
                </c:pt>
                <c:pt idx="36">
                  <c:v>15.97610159043251</c:v>
                </c:pt>
              </c:numCache>
            </c:numRef>
          </c:val>
        </c:ser>
        <c:ser>
          <c:idx val="1"/>
          <c:order val="4"/>
          <c:tx>
            <c:strRef>
              <c:f>'PD19'!$L$8</c:f>
              <c:strCache>
                <c:ptCount val="1"/>
                <c:pt idx="0">
                  <c:v>Home Computing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'PD19'!$M$8:$AW$8</c:f>
              <c:numCache>
                <c:formatCode>0.0</c:formatCode>
                <c:ptCount val="37"/>
                <c:pt idx="0">
                  <c:v>5.8076831122726906</c:v>
                </c:pt>
                <c:pt idx="1">
                  <c:v>6.2478531866959255</c:v>
                </c:pt>
                <c:pt idx="2">
                  <c:v>6.6026376749308842</c:v>
                </c:pt>
                <c:pt idx="3">
                  <c:v>6.671718110302935</c:v>
                </c:pt>
                <c:pt idx="4">
                  <c:v>6.3314888838793681</c:v>
                </c:pt>
                <c:pt idx="5">
                  <c:v>6.4655359312972802</c:v>
                </c:pt>
                <c:pt idx="6">
                  <c:v>6.6601154965845879</c:v>
                </c:pt>
                <c:pt idx="7">
                  <c:v>6.7399747555915255</c:v>
                </c:pt>
                <c:pt idx="8">
                  <c:v>6.5737842797599804</c:v>
                </c:pt>
                <c:pt idx="9">
                  <c:v>6.4533827622540647</c:v>
                </c:pt>
                <c:pt idx="10">
                  <c:v>6.4476157436318795</c:v>
                </c:pt>
                <c:pt idx="11">
                  <c:v>6.3745376342294273</c:v>
                </c:pt>
                <c:pt idx="12">
                  <c:v>6.283074115082206</c:v>
                </c:pt>
                <c:pt idx="13">
                  <c:v>6.1662290784460092</c:v>
                </c:pt>
                <c:pt idx="14">
                  <c:v>6.0416917269357819</c:v>
                </c:pt>
                <c:pt idx="15">
                  <c:v>5.9101672508055989</c:v>
                </c:pt>
                <c:pt idx="16">
                  <c:v>5.7716351698122876</c:v>
                </c:pt>
                <c:pt idx="17">
                  <c:v>5.627525150982601</c:v>
                </c:pt>
                <c:pt idx="18">
                  <c:v>5.4453737778925824</c:v>
                </c:pt>
                <c:pt idx="19">
                  <c:v>5.2524746913518285</c:v>
                </c:pt>
                <c:pt idx="20">
                  <c:v>5.0554852308899729</c:v>
                </c:pt>
                <c:pt idx="21">
                  <c:v>4.8552751389388522</c:v>
                </c:pt>
                <c:pt idx="22">
                  <c:v>4.6517821975189673</c:v>
                </c:pt>
                <c:pt idx="23">
                  <c:v>4.4450151224007426</c:v>
                </c:pt>
                <c:pt idx="24">
                  <c:v>4.2359367032503901</c:v>
                </c:pt>
                <c:pt idx="25">
                  <c:v>4.0234585298265628</c:v>
                </c:pt>
                <c:pt idx="26">
                  <c:v>3.807293279595839</c:v>
                </c:pt>
                <c:pt idx="27">
                  <c:v>3.6015071598069941</c:v>
                </c:pt>
                <c:pt idx="28">
                  <c:v>3.3896931222498896</c:v>
                </c:pt>
                <c:pt idx="29">
                  <c:v>3.2781877209461618</c:v>
                </c:pt>
                <c:pt idx="30">
                  <c:v>3.1888363573797505</c:v>
                </c:pt>
                <c:pt idx="31">
                  <c:v>3.097078879457313</c:v>
                </c:pt>
                <c:pt idx="32">
                  <c:v>3.0026951912807198</c:v>
                </c:pt>
                <c:pt idx="33">
                  <c:v>2.9064110337466618</c:v>
                </c:pt>
                <c:pt idx="34">
                  <c:v>2.8080013269268562</c:v>
                </c:pt>
                <c:pt idx="35">
                  <c:v>2.7075525941614349</c:v>
                </c:pt>
                <c:pt idx="36">
                  <c:v>2.6709620483982501</c:v>
                </c:pt>
              </c:numCache>
            </c:numRef>
          </c:val>
        </c:ser>
        <c:ser>
          <c:idx val="0"/>
          <c:order val="5"/>
          <c:tx>
            <c:strRef>
              <c:f>'PD19'!$L$9</c:f>
              <c:strCache>
                <c:ptCount val="1"/>
                <c:pt idx="0">
                  <c:v>Cooking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'PD19'!$M$9:$AW$9</c:f>
              <c:numCache>
                <c:formatCode>0.0</c:formatCode>
                <c:ptCount val="37"/>
                <c:pt idx="0">
                  <c:v>13.925215956681196</c:v>
                </c:pt>
                <c:pt idx="1">
                  <c:v>14.110391411589438</c:v>
                </c:pt>
                <c:pt idx="2">
                  <c:v>14.220431636228536</c:v>
                </c:pt>
                <c:pt idx="3">
                  <c:v>13.942674049653037</c:v>
                </c:pt>
                <c:pt idx="4">
                  <c:v>12.995910391990947</c:v>
                </c:pt>
                <c:pt idx="5">
                  <c:v>13.079539255790278</c:v>
                </c:pt>
                <c:pt idx="6">
                  <c:v>13.344288434569355</c:v>
                </c:pt>
                <c:pt idx="7">
                  <c:v>13.414374544241621</c:v>
                </c:pt>
                <c:pt idx="8">
                  <c:v>13.298077052295129</c:v>
                </c:pt>
                <c:pt idx="9">
                  <c:v>13.283037886784484</c:v>
                </c:pt>
                <c:pt idx="10">
                  <c:v>13.394568317722966</c:v>
                </c:pt>
                <c:pt idx="11">
                  <c:v>13.495888806833015</c:v>
                </c:pt>
                <c:pt idx="12">
                  <c:v>13.580850972257938</c:v>
                </c:pt>
                <c:pt idx="13">
                  <c:v>13.662126903778049</c:v>
                </c:pt>
                <c:pt idx="14">
                  <c:v>13.737423206703564</c:v>
                </c:pt>
                <c:pt idx="15">
                  <c:v>13.80815544334169</c:v>
                </c:pt>
                <c:pt idx="16">
                  <c:v>13.908053578997439</c:v>
                </c:pt>
                <c:pt idx="17">
                  <c:v>14.006813372464345</c:v>
                </c:pt>
                <c:pt idx="18">
                  <c:v>14.103038270358455</c:v>
                </c:pt>
                <c:pt idx="19">
                  <c:v>14.197186291479614</c:v>
                </c:pt>
                <c:pt idx="20">
                  <c:v>14.288292328002399</c:v>
                </c:pt>
                <c:pt idx="21">
                  <c:v>14.37796651854007</c:v>
                </c:pt>
                <c:pt idx="22">
                  <c:v>14.467774395729753</c:v>
                </c:pt>
                <c:pt idx="23">
                  <c:v>14.557146154991841</c:v>
                </c:pt>
                <c:pt idx="24">
                  <c:v>14.643516743911999</c:v>
                </c:pt>
                <c:pt idx="25">
                  <c:v>14.725863058080794</c:v>
                </c:pt>
                <c:pt idx="26">
                  <c:v>14.821069034596785</c:v>
                </c:pt>
                <c:pt idx="27">
                  <c:v>14.968678456277384</c:v>
                </c:pt>
                <c:pt idx="28">
                  <c:v>15.111755594614561</c:v>
                </c:pt>
                <c:pt idx="29">
                  <c:v>15.2502844797822</c:v>
                </c:pt>
                <c:pt idx="30">
                  <c:v>15.384460339603599</c:v>
                </c:pt>
                <c:pt idx="31">
                  <c:v>15.514403295051469</c:v>
                </c:pt>
                <c:pt idx="32">
                  <c:v>15.640301315150504</c:v>
                </c:pt>
                <c:pt idx="33">
                  <c:v>15.762712073522941</c:v>
                </c:pt>
                <c:pt idx="34">
                  <c:v>15.881798576429979</c:v>
                </c:pt>
                <c:pt idx="35">
                  <c:v>15.997649756043147</c:v>
                </c:pt>
                <c:pt idx="36">
                  <c:v>16.122158235614823</c:v>
                </c:pt>
              </c:numCache>
            </c:numRef>
          </c:val>
        </c:ser>
        <c:ser>
          <c:idx val="5"/>
          <c:order val="6"/>
          <c:tx>
            <c:strRef>
              <c:f>'PD19'!$L$10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'PD19'!$M$10:$AW$10</c:f>
              <c:numCache>
                <c:formatCode>0.0</c:formatCode>
                <c:ptCount val="37"/>
                <c:pt idx="0">
                  <c:v>4.6173842503691001</c:v>
                </c:pt>
                <c:pt idx="1">
                  <c:v>4.8577712740633219</c:v>
                </c:pt>
                <c:pt idx="2">
                  <c:v>5.010923473431161</c:v>
                </c:pt>
                <c:pt idx="3">
                  <c:v>5.0519799053447176</c:v>
                </c:pt>
                <c:pt idx="4">
                  <c:v>4.910751523543631</c:v>
                </c:pt>
                <c:pt idx="5">
                  <c:v>5.2043524518610544</c:v>
                </c:pt>
                <c:pt idx="6">
                  <c:v>5.6155055666891549</c:v>
                </c:pt>
                <c:pt idx="7">
                  <c:v>5.9891451819878139</c:v>
                </c:pt>
                <c:pt idx="8">
                  <c:v>6.1481537950333003</c:v>
                </c:pt>
                <c:pt idx="9">
                  <c:v>6.3578214241276427</c:v>
                </c:pt>
                <c:pt idx="10">
                  <c:v>6.8430409355082507</c:v>
                </c:pt>
                <c:pt idx="11">
                  <c:v>7.1772613145047055</c:v>
                </c:pt>
                <c:pt idx="12">
                  <c:v>7.5019950807821854</c:v>
                </c:pt>
                <c:pt idx="13">
                  <c:v>7.8170148252259342</c:v>
                </c:pt>
                <c:pt idx="14">
                  <c:v>8.0964392897076181</c:v>
                </c:pt>
                <c:pt idx="15">
                  <c:v>8.3592330322351334</c:v>
                </c:pt>
                <c:pt idx="16">
                  <c:v>8.6200484634583354</c:v>
                </c:pt>
                <c:pt idx="17">
                  <c:v>8.8782803879182541</c:v>
                </c:pt>
                <c:pt idx="18">
                  <c:v>9.133384786014858</c:v>
                </c:pt>
                <c:pt idx="19">
                  <c:v>9.3854663559988065</c:v>
                </c:pt>
                <c:pt idx="20">
                  <c:v>9.6340252093528171</c:v>
                </c:pt>
                <c:pt idx="21">
                  <c:v>9.8788634346337698</c:v>
                </c:pt>
                <c:pt idx="22">
                  <c:v>10.121391421396208</c:v>
                </c:pt>
                <c:pt idx="23">
                  <c:v>10.361076057270111</c:v>
                </c:pt>
                <c:pt idx="24">
                  <c:v>10.596730150147046</c:v>
                </c:pt>
                <c:pt idx="25">
                  <c:v>10.826737328520267</c:v>
                </c:pt>
                <c:pt idx="26">
                  <c:v>11.05187997747756</c:v>
                </c:pt>
                <c:pt idx="27">
                  <c:v>11.315722162042263</c:v>
                </c:pt>
                <c:pt idx="28">
                  <c:v>11.575652799063207</c:v>
                </c:pt>
                <c:pt idx="29">
                  <c:v>11.830617562597247</c:v>
                </c:pt>
                <c:pt idx="30">
                  <c:v>12.080942430256622</c:v>
                </c:pt>
                <c:pt idx="31">
                  <c:v>12.326501709232836</c:v>
                </c:pt>
                <c:pt idx="32">
                  <c:v>12.567593936989184</c:v>
                </c:pt>
                <c:pt idx="33">
                  <c:v>12.803266164947836</c:v>
                </c:pt>
                <c:pt idx="34">
                  <c:v>13.033840562322345</c:v>
                </c:pt>
                <c:pt idx="35">
                  <c:v>13.259220283260039</c:v>
                </c:pt>
                <c:pt idx="36">
                  <c:v>13.4821971471642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108608"/>
        <c:axId val="173122688"/>
      </c:areaChart>
      <c:catAx>
        <c:axId val="17310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31226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3122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31086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2339322969"/>
          <c:y val="6.0029179591187469E-2"/>
          <c:w val="0.19225634178905207"/>
          <c:h val="0.8389607193987115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6"/>
          <c:order val="0"/>
          <c:tx>
            <c:strRef>
              <c:f>'PD20'!$L$11</c:f>
              <c:strCache>
                <c:ptCount val="1"/>
                <c:pt idx="0">
                  <c:v>Lighting</c:v>
                </c:pt>
              </c:strCache>
            </c:strRef>
          </c:tx>
          <c:spPr>
            <a:solidFill>
              <a:srgbClr val="EFE901"/>
            </a:solidFill>
            <a:ln w="25400">
              <a:noFill/>
            </a:ln>
          </c:spPr>
          <c:val>
            <c:numRef>
              <c:f>'PD20'!$M$11:$AW$11</c:f>
              <c:numCache>
                <c:formatCode>0.0</c:formatCode>
                <c:ptCount val="37"/>
                <c:pt idx="0">
                  <c:v>18.735484932168969</c:v>
                </c:pt>
                <c:pt idx="1">
                  <c:v>18.78931570000362</c:v>
                </c:pt>
                <c:pt idx="2">
                  <c:v>18.800230203909575</c:v>
                </c:pt>
                <c:pt idx="3">
                  <c:v>17.752633032879746</c:v>
                </c:pt>
                <c:pt idx="4">
                  <c:v>15.387248500128159</c:v>
                </c:pt>
                <c:pt idx="5">
                  <c:v>14.085811809065776</c:v>
                </c:pt>
                <c:pt idx="6">
                  <c:v>13.034847012329537</c:v>
                </c:pt>
                <c:pt idx="7">
                  <c:v>12.225637280044385</c:v>
                </c:pt>
                <c:pt idx="8">
                  <c:v>11.763304572481012</c:v>
                </c:pt>
                <c:pt idx="9">
                  <c:v>11.632362946583058</c:v>
                </c:pt>
                <c:pt idx="10">
                  <c:v>11.696618163329106</c:v>
                </c:pt>
                <c:pt idx="11">
                  <c:v>11.719387159217295</c:v>
                </c:pt>
                <c:pt idx="12">
                  <c:v>11.670778838242889</c:v>
                </c:pt>
                <c:pt idx="13">
                  <c:v>11.63281522358484</c:v>
                </c:pt>
                <c:pt idx="14">
                  <c:v>11.551387854253775</c:v>
                </c:pt>
                <c:pt idx="15">
                  <c:v>11.427015976615673</c:v>
                </c:pt>
                <c:pt idx="16">
                  <c:v>11.266059741036472</c:v>
                </c:pt>
                <c:pt idx="17">
                  <c:v>11.069442908052823</c:v>
                </c:pt>
                <c:pt idx="18">
                  <c:v>10.896443476331264</c:v>
                </c:pt>
                <c:pt idx="19">
                  <c:v>10.788595100440221</c:v>
                </c:pt>
                <c:pt idx="20">
                  <c:v>10.67803545299666</c:v>
                </c:pt>
                <c:pt idx="21">
                  <c:v>10.574693797529424</c:v>
                </c:pt>
                <c:pt idx="22">
                  <c:v>10.469339599415511</c:v>
                </c:pt>
                <c:pt idx="23">
                  <c:v>10.359287227152562</c:v>
                </c:pt>
                <c:pt idx="24">
                  <c:v>10.240734537617177</c:v>
                </c:pt>
                <c:pt idx="25">
                  <c:v>10.109876993009824</c:v>
                </c:pt>
                <c:pt idx="26">
                  <c:v>9.9634885793005079</c:v>
                </c:pt>
                <c:pt idx="27">
                  <c:v>9.830504356567225</c:v>
                </c:pt>
                <c:pt idx="28">
                  <c:v>9.6726103005168618</c:v>
                </c:pt>
                <c:pt idx="29">
                  <c:v>9.4834433184290976</c:v>
                </c:pt>
                <c:pt idx="30">
                  <c:v>9.2559020864251949</c:v>
                </c:pt>
                <c:pt idx="31">
                  <c:v>9.0570287453172789</c:v>
                </c:pt>
                <c:pt idx="32">
                  <c:v>8.8274830256821346</c:v>
                </c:pt>
                <c:pt idx="33">
                  <c:v>8.5616733745210034</c:v>
                </c:pt>
                <c:pt idx="34">
                  <c:v>8.2536818982872902</c:v>
                </c:pt>
                <c:pt idx="35">
                  <c:v>8.0289253963554206</c:v>
                </c:pt>
                <c:pt idx="36">
                  <c:v>7.7821520187854647</c:v>
                </c:pt>
              </c:numCache>
            </c:numRef>
          </c:val>
        </c:ser>
        <c:ser>
          <c:idx val="4"/>
          <c:order val="1"/>
          <c:tx>
            <c:strRef>
              <c:f>'PD20'!$L$5</c:f>
              <c:strCache>
                <c:ptCount val="1"/>
                <c:pt idx="0">
                  <c:v>Cold Appliances</c:v>
                </c:pt>
              </c:strCache>
            </c:strRef>
          </c:tx>
          <c:spPr>
            <a:solidFill>
              <a:srgbClr val="00B0F0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'PD20'!$M$5:$AW$5</c:f>
              <c:numCache>
                <c:formatCode>0.0</c:formatCode>
                <c:ptCount val="37"/>
                <c:pt idx="0">
                  <c:v>17.013637526456328</c:v>
                </c:pt>
                <c:pt idx="1">
                  <c:v>16.745778263618512</c:v>
                </c:pt>
                <c:pt idx="2">
                  <c:v>16.413574323478045</c:v>
                </c:pt>
                <c:pt idx="3">
                  <c:v>15.653135393121335</c:v>
                </c:pt>
                <c:pt idx="4">
                  <c:v>14.199071205460031</c:v>
                </c:pt>
                <c:pt idx="5">
                  <c:v>13.887797767698139</c:v>
                </c:pt>
                <c:pt idx="6">
                  <c:v>13.746013080751919</c:v>
                </c:pt>
                <c:pt idx="7">
                  <c:v>13.42274625800319</c:v>
                </c:pt>
                <c:pt idx="8">
                  <c:v>12.932381744339814</c:v>
                </c:pt>
                <c:pt idx="9">
                  <c:v>12.491694417524789</c:v>
                </c:pt>
                <c:pt idx="10">
                  <c:v>12.157210338444719</c:v>
                </c:pt>
                <c:pt idx="11">
                  <c:v>11.815379600126326</c:v>
                </c:pt>
                <c:pt idx="12">
                  <c:v>11.449846161115447</c:v>
                </c:pt>
                <c:pt idx="13">
                  <c:v>11.075442887278134</c:v>
                </c:pt>
                <c:pt idx="14">
                  <c:v>10.689420018774655</c:v>
                </c:pt>
                <c:pt idx="15">
                  <c:v>10.293278093625817</c:v>
                </c:pt>
                <c:pt idx="16">
                  <c:v>9.8867375561550546</c:v>
                </c:pt>
                <c:pt idx="17">
                  <c:v>9.473335596495609</c:v>
                </c:pt>
                <c:pt idx="18">
                  <c:v>9.0509162756948989</c:v>
                </c:pt>
                <c:pt idx="19">
                  <c:v>8.6200056581722979</c:v>
                </c:pt>
                <c:pt idx="20">
                  <c:v>8.178742438578043</c:v>
                </c:pt>
                <c:pt idx="21">
                  <c:v>7.7309867165706372</c:v>
                </c:pt>
                <c:pt idx="22">
                  <c:v>7.2763247070172579</c:v>
                </c:pt>
                <c:pt idx="23">
                  <c:v>6.8144954479350384</c:v>
                </c:pt>
                <c:pt idx="24">
                  <c:v>6.4738733739194929</c:v>
                </c:pt>
                <c:pt idx="25">
                  <c:v>6.21340566669548</c:v>
                </c:pt>
                <c:pt idx="26">
                  <c:v>5.9592814731298054</c:v>
                </c:pt>
                <c:pt idx="27">
                  <c:v>5.7558432477628809</c:v>
                </c:pt>
                <c:pt idx="28">
                  <c:v>5.5459483978009381</c:v>
                </c:pt>
                <c:pt idx="29">
                  <c:v>5.3312255272680433</c:v>
                </c:pt>
                <c:pt idx="30">
                  <c:v>5.2794638314560451</c:v>
                </c:pt>
                <c:pt idx="31">
                  <c:v>5.3220602443290694</c:v>
                </c:pt>
                <c:pt idx="32">
                  <c:v>5.3635731178129991</c:v>
                </c:pt>
                <c:pt idx="33">
                  <c:v>5.4040115821660342</c:v>
                </c:pt>
                <c:pt idx="34">
                  <c:v>5.4434180623527162</c:v>
                </c:pt>
                <c:pt idx="35">
                  <c:v>5.4818226956414744</c:v>
                </c:pt>
                <c:pt idx="36">
                  <c:v>5.5202922613470431</c:v>
                </c:pt>
              </c:numCache>
            </c:numRef>
          </c:val>
        </c:ser>
        <c:ser>
          <c:idx val="3"/>
          <c:order val="2"/>
          <c:tx>
            <c:strRef>
              <c:f>'PD20'!$L$6</c:f>
              <c:strCache>
                <c:ptCount val="1"/>
                <c:pt idx="0">
                  <c:v>Wet Appliances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'PD20'!$M$6:$AW$6</c:f>
              <c:numCache>
                <c:formatCode>0.0</c:formatCode>
                <c:ptCount val="37"/>
                <c:pt idx="0">
                  <c:v>14.584291597843702</c:v>
                </c:pt>
                <c:pt idx="1">
                  <c:v>14.794989187355238</c:v>
                </c:pt>
                <c:pt idx="2">
                  <c:v>14.954057062344834</c:v>
                </c:pt>
                <c:pt idx="3">
                  <c:v>14.82081279082994</c:v>
                </c:pt>
                <c:pt idx="4">
                  <c:v>13.964422222550873</c:v>
                </c:pt>
                <c:pt idx="5">
                  <c:v>14.21294663349029</c:v>
                </c:pt>
                <c:pt idx="6">
                  <c:v>14.652105839214396</c:v>
                </c:pt>
                <c:pt idx="7">
                  <c:v>14.887886044142567</c:v>
                </c:pt>
                <c:pt idx="8">
                  <c:v>14.929459710315406</c:v>
                </c:pt>
                <c:pt idx="9">
                  <c:v>15.073740879566301</c:v>
                </c:pt>
                <c:pt idx="10">
                  <c:v>15.165907752118891</c:v>
                </c:pt>
                <c:pt idx="11">
                  <c:v>15.256051897870233</c:v>
                </c:pt>
                <c:pt idx="12">
                  <c:v>15.32399568710245</c:v>
                </c:pt>
                <c:pt idx="13">
                  <c:v>15.385080913428288</c:v>
                </c:pt>
                <c:pt idx="14">
                  <c:v>15.436619312955939</c:v>
                </c:pt>
                <c:pt idx="15">
                  <c:v>15.480171457679798</c:v>
                </c:pt>
                <c:pt idx="16">
                  <c:v>15.51663451122803</c:v>
                </c:pt>
                <c:pt idx="17">
                  <c:v>15.547545676879746</c:v>
                </c:pt>
                <c:pt idx="18">
                  <c:v>15.571012414553193</c:v>
                </c:pt>
                <c:pt idx="19">
                  <c:v>15.587499690726649</c:v>
                </c:pt>
                <c:pt idx="20">
                  <c:v>15.710119269582954</c:v>
                </c:pt>
                <c:pt idx="21">
                  <c:v>15.831306716697839</c:v>
                </c:pt>
                <c:pt idx="22">
                  <c:v>15.952296823246332</c:v>
                </c:pt>
                <c:pt idx="23">
                  <c:v>16.07239711318109</c:v>
                </c:pt>
                <c:pt idx="24">
                  <c:v>16.189297052393432</c:v>
                </c:pt>
                <c:pt idx="25">
                  <c:v>16.302134002295531</c:v>
                </c:pt>
                <c:pt idx="26">
                  <c:v>16.411694141896731</c:v>
                </c:pt>
                <c:pt idx="27">
                  <c:v>16.581695702746771</c:v>
                </c:pt>
                <c:pt idx="28">
                  <c:v>16.741461735918502</c:v>
                </c:pt>
                <c:pt idx="29">
                  <c:v>16.897866536491065</c:v>
                </c:pt>
                <c:pt idx="30">
                  <c:v>17.051089009115692</c:v>
                </c:pt>
                <c:pt idx="31">
                  <c:v>17.201239146966884</c:v>
                </c:pt>
                <c:pt idx="32">
                  <c:v>17.348496895453369</c:v>
                </c:pt>
                <c:pt idx="33">
                  <c:v>17.492820491109434</c:v>
                </c:pt>
                <c:pt idx="34">
                  <c:v>17.634381840948581</c:v>
                </c:pt>
                <c:pt idx="35">
                  <c:v>17.773278022340289</c:v>
                </c:pt>
                <c:pt idx="36">
                  <c:v>17.913011343719894</c:v>
                </c:pt>
              </c:numCache>
            </c:numRef>
          </c:val>
        </c:ser>
        <c:ser>
          <c:idx val="2"/>
          <c:order val="3"/>
          <c:tx>
            <c:strRef>
              <c:f>'PD20'!$L$7</c:f>
              <c:strCache>
                <c:ptCount val="1"/>
                <c:pt idx="0">
                  <c:v>Consumer Electronics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'PD20'!$M$7:$AW$7</c:f>
              <c:numCache>
                <c:formatCode>0.0</c:formatCode>
                <c:ptCount val="37"/>
                <c:pt idx="0">
                  <c:v>16.625668475929846</c:v>
                </c:pt>
                <c:pt idx="1">
                  <c:v>16.816661078478994</c:v>
                </c:pt>
                <c:pt idx="2">
                  <c:v>17.148017443447838</c:v>
                </c:pt>
                <c:pt idx="3">
                  <c:v>16.707481611919377</c:v>
                </c:pt>
                <c:pt idx="4">
                  <c:v>15.459860403760667</c:v>
                </c:pt>
                <c:pt idx="5">
                  <c:v>15.521424493405375</c:v>
                </c:pt>
                <c:pt idx="6">
                  <c:v>15.589377008363767</c:v>
                </c:pt>
                <c:pt idx="7">
                  <c:v>15.456558881455189</c:v>
                </c:pt>
                <c:pt idx="8">
                  <c:v>15.161798346126481</c:v>
                </c:pt>
                <c:pt idx="9">
                  <c:v>14.935487712563122</c:v>
                </c:pt>
                <c:pt idx="10">
                  <c:v>14.956458757461562</c:v>
                </c:pt>
                <c:pt idx="11">
                  <c:v>15.00463407711992</c:v>
                </c:pt>
                <c:pt idx="12">
                  <c:v>15.059049596898866</c:v>
                </c:pt>
                <c:pt idx="13">
                  <c:v>15.206538950146218</c:v>
                </c:pt>
                <c:pt idx="14">
                  <c:v>15.473803060364105</c:v>
                </c:pt>
                <c:pt idx="15">
                  <c:v>15.742327846325738</c:v>
                </c:pt>
                <c:pt idx="16">
                  <c:v>16.013515561492778</c:v>
                </c:pt>
                <c:pt idx="17">
                  <c:v>16.287933975661588</c:v>
                </c:pt>
                <c:pt idx="18">
                  <c:v>16.564144277375682</c:v>
                </c:pt>
                <c:pt idx="19">
                  <c:v>16.842622940080897</c:v>
                </c:pt>
                <c:pt idx="20">
                  <c:v>17.102761759815838</c:v>
                </c:pt>
                <c:pt idx="21">
                  <c:v>17.36253083869256</c:v>
                </c:pt>
                <c:pt idx="22">
                  <c:v>17.624542555484574</c:v>
                </c:pt>
                <c:pt idx="23">
                  <c:v>17.8880116188122</c:v>
                </c:pt>
                <c:pt idx="24">
                  <c:v>18.150540160959647</c:v>
                </c:pt>
                <c:pt idx="25">
                  <c:v>18.410623730058894</c:v>
                </c:pt>
                <c:pt idx="26">
                  <c:v>18.669278500581118</c:v>
                </c:pt>
                <c:pt idx="27">
                  <c:v>18.999837354115694</c:v>
                </c:pt>
                <c:pt idx="28">
                  <c:v>19.329671134664672</c:v>
                </c:pt>
                <c:pt idx="29">
                  <c:v>19.658196128243802</c:v>
                </c:pt>
                <c:pt idx="30">
                  <c:v>19.985757821513182</c:v>
                </c:pt>
                <c:pt idx="31">
                  <c:v>20.312393899327564</c:v>
                </c:pt>
                <c:pt idx="32">
                  <c:v>20.638445558604936</c:v>
                </c:pt>
                <c:pt idx="33">
                  <c:v>20.963348604001361</c:v>
                </c:pt>
                <c:pt idx="34">
                  <c:v>21.28744945985127</c:v>
                </c:pt>
                <c:pt idx="35">
                  <c:v>21.542119974384729</c:v>
                </c:pt>
                <c:pt idx="36">
                  <c:v>21.79943395299815</c:v>
                </c:pt>
              </c:numCache>
            </c:numRef>
          </c:val>
        </c:ser>
        <c:ser>
          <c:idx val="1"/>
          <c:order val="4"/>
          <c:tx>
            <c:strRef>
              <c:f>'PD20'!$L$8</c:f>
              <c:strCache>
                <c:ptCount val="1"/>
                <c:pt idx="0">
                  <c:v>Home Computing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'PD20'!$M$8:$AW$8</c:f>
              <c:numCache>
                <c:formatCode>0.0</c:formatCode>
                <c:ptCount val="37"/>
                <c:pt idx="0">
                  <c:v>5.8076831122726906</c:v>
                </c:pt>
                <c:pt idx="1">
                  <c:v>6.2478531866959255</c:v>
                </c:pt>
                <c:pt idx="2">
                  <c:v>6.6026376749308842</c:v>
                </c:pt>
                <c:pt idx="3">
                  <c:v>6.671718110302935</c:v>
                </c:pt>
                <c:pt idx="4">
                  <c:v>6.3314888838793681</c:v>
                </c:pt>
                <c:pt idx="5">
                  <c:v>6.4655359312972802</c:v>
                </c:pt>
                <c:pt idx="6">
                  <c:v>6.6601154965845879</c:v>
                </c:pt>
                <c:pt idx="7">
                  <c:v>6.7399747555915255</c:v>
                </c:pt>
                <c:pt idx="8">
                  <c:v>6.5737842797599804</c:v>
                </c:pt>
                <c:pt idx="9">
                  <c:v>6.4533827622540647</c:v>
                </c:pt>
                <c:pt idx="10">
                  <c:v>6.4139267407161649</c:v>
                </c:pt>
                <c:pt idx="11">
                  <c:v>6.2946529381300946</c:v>
                </c:pt>
                <c:pt idx="12">
                  <c:v>6.1492938691003776</c:v>
                </c:pt>
                <c:pt idx="13">
                  <c:v>5.982034231758572</c:v>
                </c:pt>
                <c:pt idx="14">
                  <c:v>5.8057832937867113</c:v>
                </c:pt>
                <c:pt idx="15">
                  <c:v>5.6212544468680434</c:v>
                </c:pt>
                <c:pt idx="16">
                  <c:v>5.3965192275946441</c:v>
                </c:pt>
                <c:pt idx="17">
                  <c:v>5.1466092692560075</c:v>
                </c:pt>
                <c:pt idx="18">
                  <c:v>4.8932657824935486</c:v>
                </c:pt>
                <c:pt idx="19">
                  <c:v>4.6390246512924538</c:v>
                </c:pt>
                <c:pt idx="20">
                  <c:v>4.3786619312770156</c:v>
                </c:pt>
                <c:pt idx="21">
                  <c:v>4.1143876204487855</c:v>
                </c:pt>
                <c:pt idx="22">
                  <c:v>3.8916295891673136</c:v>
                </c:pt>
                <c:pt idx="23">
                  <c:v>3.8046261361151457</c:v>
                </c:pt>
                <c:pt idx="24">
                  <c:v>3.7152819280305187</c:v>
                </c:pt>
                <c:pt idx="25">
                  <c:v>3.6241179977314091</c:v>
                </c:pt>
                <c:pt idx="26">
                  <c:v>3.5310790037237423</c:v>
                </c:pt>
                <c:pt idx="27">
                  <c:v>3.4495699638232296</c:v>
                </c:pt>
                <c:pt idx="28">
                  <c:v>3.3650320537713156</c:v>
                </c:pt>
                <c:pt idx="29">
                  <c:v>3.2781877209461618</c:v>
                </c:pt>
                <c:pt idx="30">
                  <c:v>3.1888363573797505</c:v>
                </c:pt>
                <c:pt idx="31">
                  <c:v>3.097078879457313</c:v>
                </c:pt>
                <c:pt idx="32">
                  <c:v>3.0026951912807198</c:v>
                </c:pt>
                <c:pt idx="33">
                  <c:v>2.9064110337466618</c:v>
                </c:pt>
                <c:pt idx="34">
                  <c:v>2.8080013269268562</c:v>
                </c:pt>
                <c:pt idx="35">
                  <c:v>2.7075525941614349</c:v>
                </c:pt>
                <c:pt idx="36">
                  <c:v>2.6709620483982501</c:v>
                </c:pt>
              </c:numCache>
            </c:numRef>
          </c:val>
        </c:ser>
        <c:ser>
          <c:idx val="0"/>
          <c:order val="5"/>
          <c:tx>
            <c:strRef>
              <c:f>'PD20'!$L$9</c:f>
              <c:strCache>
                <c:ptCount val="1"/>
                <c:pt idx="0">
                  <c:v>Cooking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'PD20'!$M$9:$AW$9</c:f>
              <c:numCache>
                <c:formatCode>0.0</c:formatCode>
                <c:ptCount val="37"/>
                <c:pt idx="0">
                  <c:v>13.925215956681196</c:v>
                </c:pt>
                <c:pt idx="1">
                  <c:v>14.110391411589438</c:v>
                </c:pt>
                <c:pt idx="2">
                  <c:v>14.220431636228536</c:v>
                </c:pt>
                <c:pt idx="3">
                  <c:v>13.942674049653037</c:v>
                </c:pt>
                <c:pt idx="4">
                  <c:v>12.995910391990947</c:v>
                </c:pt>
                <c:pt idx="5">
                  <c:v>13.079539255790278</c:v>
                </c:pt>
                <c:pt idx="6">
                  <c:v>13.344288434569355</c:v>
                </c:pt>
                <c:pt idx="7">
                  <c:v>13.414374544241621</c:v>
                </c:pt>
                <c:pt idx="8">
                  <c:v>13.298077052295129</c:v>
                </c:pt>
                <c:pt idx="9">
                  <c:v>13.283037886784484</c:v>
                </c:pt>
                <c:pt idx="10">
                  <c:v>13.407836472278902</c:v>
                </c:pt>
                <c:pt idx="11">
                  <c:v>13.522753372992709</c:v>
                </c:pt>
                <c:pt idx="12">
                  <c:v>13.621593657583542</c:v>
                </c:pt>
                <c:pt idx="13">
                  <c:v>13.717040723139515</c:v>
                </c:pt>
                <c:pt idx="14">
                  <c:v>13.806782785404241</c:v>
                </c:pt>
                <c:pt idx="15">
                  <c:v>13.892231583460823</c:v>
                </c:pt>
                <c:pt idx="16">
                  <c:v>14.00715548225914</c:v>
                </c:pt>
                <c:pt idx="17">
                  <c:v>14.121228397320422</c:v>
                </c:pt>
                <c:pt idx="18">
                  <c:v>14.233037189632398</c:v>
                </c:pt>
                <c:pt idx="19">
                  <c:v>14.343038177507527</c:v>
                </c:pt>
                <c:pt idx="20">
                  <c:v>14.450246287289104</c:v>
                </c:pt>
                <c:pt idx="21">
                  <c:v>14.556283202497081</c:v>
                </c:pt>
                <c:pt idx="22">
                  <c:v>14.662729239128929</c:v>
                </c:pt>
                <c:pt idx="23">
                  <c:v>14.769005969186296</c:v>
                </c:pt>
                <c:pt idx="24">
                  <c:v>14.872512843226229</c:v>
                </c:pt>
                <c:pt idx="25">
                  <c:v>14.972208183262957</c:v>
                </c:pt>
                <c:pt idx="26">
                  <c:v>15.085021862409342</c:v>
                </c:pt>
                <c:pt idx="27">
                  <c:v>15.251541703425275</c:v>
                </c:pt>
                <c:pt idx="28">
                  <c:v>15.41384826835799</c:v>
                </c:pt>
                <c:pt idx="29">
                  <c:v>15.571917338637927</c:v>
                </c:pt>
                <c:pt idx="30">
                  <c:v>15.725937212023798</c:v>
                </c:pt>
                <c:pt idx="31">
                  <c:v>15.876021041716434</c:v>
                </c:pt>
                <c:pt idx="32">
                  <c:v>16.022351157350585</c:v>
                </c:pt>
                <c:pt idx="33">
                  <c:v>16.165476775959494</c:v>
                </c:pt>
                <c:pt idx="34">
                  <c:v>16.305555588442559</c:v>
                </c:pt>
                <c:pt idx="35">
                  <c:v>16.442670526115496</c:v>
                </c:pt>
                <c:pt idx="36">
                  <c:v>16.588833764171316</c:v>
                </c:pt>
              </c:numCache>
            </c:numRef>
          </c:val>
        </c:ser>
        <c:ser>
          <c:idx val="5"/>
          <c:order val="6"/>
          <c:tx>
            <c:strRef>
              <c:f>'PD20'!$L$10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'PD17'!$M$4:$AW$4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'PD20'!$M$10:$AW$10</c:f>
              <c:numCache>
                <c:formatCode>0.0</c:formatCode>
                <c:ptCount val="37"/>
                <c:pt idx="0">
                  <c:v>4.6173842503691001</c:v>
                </c:pt>
                <c:pt idx="1">
                  <c:v>4.8577712740633219</c:v>
                </c:pt>
                <c:pt idx="2">
                  <c:v>5.010923473431161</c:v>
                </c:pt>
                <c:pt idx="3">
                  <c:v>5.0519799053447176</c:v>
                </c:pt>
                <c:pt idx="4">
                  <c:v>4.910751523543631</c:v>
                </c:pt>
                <c:pt idx="5">
                  <c:v>5.2043524518610544</c:v>
                </c:pt>
                <c:pt idx="6">
                  <c:v>5.6155055666891549</c:v>
                </c:pt>
                <c:pt idx="7">
                  <c:v>5.9891451819878139</c:v>
                </c:pt>
                <c:pt idx="8">
                  <c:v>6.1481537950333003</c:v>
                </c:pt>
                <c:pt idx="9">
                  <c:v>6.3578214241276427</c:v>
                </c:pt>
                <c:pt idx="10">
                  <c:v>6.9137417610374037</c:v>
                </c:pt>
                <c:pt idx="11">
                  <c:v>7.3193530229022583</c:v>
                </c:pt>
                <c:pt idx="12">
                  <c:v>7.7252324173783649</c:v>
                </c:pt>
                <c:pt idx="13">
                  <c:v>8.1107129291786872</c:v>
                </c:pt>
                <c:pt idx="14">
                  <c:v>8.498924107715311</c:v>
                </c:pt>
                <c:pt idx="15">
                  <c:v>8.8904493343343916</c:v>
                </c:pt>
                <c:pt idx="16">
                  <c:v>9.2866549493736645</c:v>
                </c:pt>
                <c:pt idx="17">
                  <c:v>9.6863113714173377</c:v>
                </c:pt>
                <c:pt idx="18">
                  <c:v>10.067363223476519</c:v>
                </c:pt>
                <c:pt idx="19">
                  <c:v>10.414836116250543</c:v>
                </c:pt>
                <c:pt idx="20">
                  <c:v>10.764652523551838</c:v>
                </c:pt>
                <c:pt idx="21">
                  <c:v>11.116245176535653</c:v>
                </c:pt>
                <c:pt idx="22">
                  <c:v>11.47145604885549</c:v>
                </c:pt>
                <c:pt idx="23">
                  <c:v>11.829761303746752</c:v>
                </c:pt>
                <c:pt idx="24">
                  <c:v>12.190121153703235</c:v>
                </c:pt>
                <c:pt idx="25">
                  <c:v>12.550211813893853</c:v>
                </c:pt>
                <c:pt idx="26">
                  <c:v>12.911187265151716</c:v>
                </c:pt>
                <c:pt idx="27">
                  <c:v>13.324363626103819</c:v>
                </c:pt>
                <c:pt idx="28">
                  <c:v>13.740726052482966</c:v>
                </c:pt>
                <c:pt idx="29">
                  <c:v>14.15849214639562</c:v>
                </c:pt>
                <c:pt idx="30">
                  <c:v>14.57839092250752</c:v>
                </c:pt>
                <c:pt idx="31">
                  <c:v>15.000323682155054</c:v>
                </c:pt>
                <c:pt idx="32">
                  <c:v>15.425070429966743</c:v>
                </c:pt>
                <c:pt idx="33">
                  <c:v>15.850801180348251</c:v>
                </c:pt>
                <c:pt idx="34">
                  <c:v>16.278296657554666</c:v>
                </c:pt>
                <c:pt idx="35">
                  <c:v>16.707475570692132</c:v>
                </c:pt>
                <c:pt idx="36">
                  <c:v>17.14235037815471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554176"/>
        <c:axId val="181555968"/>
      </c:areaChart>
      <c:catAx>
        <c:axId val="18155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5559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1555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55417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2339322969"/>
          <c:y val="6.0029179591187469E-2"/>
          <c:w val="0.19225634178905207"/>
          <c:h val="0.8389607193987115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6981224811933473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'FinF 1'!$L$5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'FinF 1'!$M$4:$AL$4</c:f>
              <c:numCache>
                <c:formatCode>yyyy</c:formatCode>
                <c:ptCount val="2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</c:numCache>
            </c:numRef>
          </c:cat>
          <c:val>
            <c:numRef>
              <c:f>'FinF 1'!$M$5:$AL$5</c:f>
              <c:numCache>
                <c:formatCode>0</c:formatCode>
                <c:ptCount val="26"/>
                <c:pt idx="0">
                  <c:v>0.16</c:v>
                </c:pt>
                <c:pt idx="1">
                  <c:v>0.31</c:v>
                </c:pt>
                <c:pt idx="2">
                  <c:v>0.55999999999999994</c:v>
                </c:pt>
                <c:pt idx="3">
                  <c:v>0.91999999999999993</c:v>
                </c:pt>
                <c:pt idx="4">
                  <c:v>1.4200000000000002</c:v>
                </c:pt>
                <c:pt idx="5">
                  <c:v>2.0699999999999998</c:v>
                </c:pt>
                <c:pt idx="6">
                  <c:v>2.91</c:v>
                </c:pt>
                <c:pt idx="7">
                  <c:v>3.94</c:v>
                </c:pt>
                <c:pt idx="8">
                  <c:v>5.16</c:v>
                </c:pt>
                <c:pt idx="9">
                  <c:v>6.5600000000000005</c:v>
                </c:pt>
                <c:pt idx="10">
                  <c:v>8.15</c:v>
                </c:pt>
                <c:pt idx="11">
                  <c:v>9.8000000000000007</c:v>
                </c:pt>
                <c:pt idx="12">
                  <c:v>11.49</c:v>
                </c:pt>
                <c:pt idx="13">
                  <c:v>13.22</c:v>
                </c:pt>
                <c:pt idx="14">
                  <c:v>14.95</c:v>
                </c:pt>
                <c:pt idx="15">
                  <c:v>16.68</c:v>
                </c:pt>
                <c:pt idx="16">
                  <c:v>18.279999999999998</c:v>
                </c:pt>
                <c:pt idx="17">
                  <c:v>19.75</c:v>
                </c:pt>
                <c:pt idx="18">
                  <c:v>21.08</c:v>
                </c:pt>
                <c:pt idx="19">
                  <c:v>22.27</c:v>
                </c:pt>
                <c:pt idx="20">
                  <c:v>23.34</c:v>
                </c:pt>
                <c:pt idx="21">
                  <c:v>24.279999999999998</c:v>
                </c:pt>
                <c:pt idx="22">
                  <c:v>25.1</c:v>
                </c:pt>
                <c:pt idx="23">
                  <c:v>25.81</c:v>
                </c:pt>
                <c:pt idx="24">
                  <c:v>26.44</c:v>
                </c:pt>
                <c:pt idx="25">
                  <c:v>26.99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'FinF 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'FinF 1'!$M$4:$AL$4</c:f>
              <c:numCache>
                <c:formatCode>yyyy</c:formatCode>
                <c:ptCount val="2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</c:numCache>
            </c:numRef>
          </c:cat>
          <c:val>
            <c:numRef>
              <c:f>'FinF 1'!$M$6:$AL$6</c:f>
              <c:numCache>
                <c:formatCode>0</c:formatCode>
                <c:ptCount val="26"/>
                <c:pt idx="0">
                  <c:v>0.16</c:v>
                </c:pt>
                <c:pt idx="1">
                  <c:v>0.3</c:v>
                </c:pt>
                <c:pt idx="2">
                  <c:v>0.52</c:v>
                </c:pt>
                <c:pt idx="3">
                  <c:v>0.84</c:v>
                </c:pt>
                <c:pt idx="4">
                  <c:v>1.28</c:v>
                </c:pt>
                <c:pt idx="5">
                  <c:v>1.8599999999999999</c:v>
                </c:pt>
                <c:pt idx="6">
                  <c:v>2.59</c:v>
                </c:pt>
                <c:pt idx="7">
                  <c:v>3.47</c:v>
                </c:pt>
                <c:pt idx="8">
                  <c:v>4.51</c:v>
                </c:pt>
                <c:pt idx="9">
                  <c:v>5.7</c:v>
                </c:pt>
                <c:pt idx="10">
                  <c:v>7.03</c:v>
                </c:pt>
                <c:pt idx="11">
                  <c:v>8.3800000000000008</c:v>
                </c:pt>
                <c:pt idx="12">
                  <c:v>9.73</c:v>
                </c:pt>
                <c:pt idx="13">
                  <c:v>11.07</c:v>
                </c:pt>
                <c:pt idx="14">
                  <c:v>12.379999999999999</c:v>
                </c:pt>
                <c:pt idx="15">
                  <c:v>13.639999999999999</c:v>
                </c:pt>
                <c:pt idx="16">
                  <c:v>14.81</c:v>
                </c:pt>
                <c:pt idx="17">
                  <c:v>15.879999999999999</c:v>
                </c:pt>
                <c:pt idx="18">
                  <c:v>16.850000000000001</c:v>
                </c:pt>
                <c:pt idx="19">
                  <c:v>17.73</c:v>
                </c:pt>
                <c:pt idx="20">
                  <c:v>18.52</c:v>
                </c:pt>
                <c:pt idx="21">
                  <c:v>19.25</c:v>
                </c:pt>
                <c:pt idx="22">
                  <c:v>19.91</c:v>
                </c:pt>
                <c:pt idx="23">
                  <c:v>20.52</c:v>
                </c:pt>
                <c:pt idx="24">
                  <c:v>21.07</c:v>
                </c:pt>
                <c:pt idx="25">
                  <c:v>21.57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'FinF 1'!$L$7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'FinF 1'!$M$4:$AL$4</c:f>
              <c:numCache>
                <c:formatCode>yyyy</c:formatCode>
                <c:ptCount val="2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</c:numCache>
            </c:numRef>
          </c:cat>
          <c:val>
            <c:numRef>
              <c:f>'FinF 1'!$M$7:$AL$7</c:f>
              <c:numCache>
                <c:formatCode>0</c:formatCode>
                <c:ptCount val="26"/>
                <c:pt idx="0">
                  <c:v>0.16</c:v>
                </c:pt>
                <c:pt idx="1">
                  <c:v>0.26</c:v>
                </c:pt>
                <c:pt idx="2">
                  <c:v>0.35000000000000003</c:v>
                </c:pt>
                <c:pt idx="3">
                  <c:v>0.44999999999999996</c:v>
                </c:pt>
                <c:pt idx="4">
                  <c:v>0.55999999999999994</c:v>
                </c:pt>
                <c:pt idx="5">
                  <c:v>0.67</c:v>
                </c:pt>
                <c:pt idx="6">
                  <c:v>0.8</c:v>
                </c:pt>
                <c:pt idx="7">
                  <c:v>0.94000000000000006</c:v>
                </c:pt>
                <c:pt idx="8">
                  <c:v>1.0900000000000001</c:v>
                </c:pt>
                <c:pt idx="9">
                  <c:v>1.27</c:v>
                </c:pt>
                <c:pt idx="10">
                  <c:v>1.48</c:v>
                </c:pt>
                <c:pt idx="11">
                  <c:v>1.73</c:v>
                </c:pt>
                <c:pt idx="12">
                  <c:v>2.04</c:v>
                </c:pt>
                <c:pt idx="13">
                  <c:v>2.41</c:v>
                </c:pt>
                <c:pt idx="14">
                  <c:v>2.8400000000000003</c:v>
                </c:pt>
                <c:pt idx="15">
                  <c:v>3.34</c:v>
                </c:pt>
                <c:pt idx="16">
                  <c:v>3.8899999999999997</c:v>
                </c:pt>
                <c:pt idx="17">
                  <c:v>4.47</c:v>
                </c:pt>
                <c:pt idx="18">
                  <c:v>5.09</c:v>
                </c:pt>
                <c:pt idx="19">
                  <c:v>5.75</c:v>
                </c:pt>
                <c:pt idx="20">
                  <c:v>6.45</c:v>
                </c:pt>
                <c:pt idx="21">
                  <c:v>7.21</c:v>
                </c:pt>
                <c:pt idx="22">
                  <c:v>8</c:v>
                </c:pt>
                <c:pt idx="23">
                  <c:v>8.85</c:v>
                </c:pt>
                <c:pt idx="24">
                  <c:v>9.75</c:v>
                </c:pt>
                <c:pt idx="25">
                  <c:v>10.7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'FinF 1'!$L$8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'FinF 1'!$M$4:$AL$4</c:f>
              <c:numCache>
                <c:formatCode>yyyy</c:formatCode>
                <c:ptCount val="2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</c:numCache>
            </c:numRef>
          </c:cat>
          <c:val>
            <c:numRef>
              <c:f>'FinF 1'!$M$8:$AL$8</c:f>
              <c:numCache>
                <c:formatCode>0</c:formatCode>
                <c:ptCount val="26"/>
                <c:pt idx="0">
                  <c:v>0.16</c:v>
                </c:pt>
                <c:pt idx="1">
                  <c:v>0.26</c:v>
                </c:pt>
                <c:pt idx="2">
                  <c:v>0.4</c:v>
                </c:pt>
                <c:pt idx="3">
                  <c:v>0.61</c:v>
                </c:pt>
                <c:pt idx="4">
                  <c:v>0.89999999999999991</c:v>
                </c:pt>
                <c:pt idx="5">
                  <c:v>1.28</c:v>
                </c:pt>
                <c:pt idx="6">
                  <c:v>1.7999999999999998</c:v>
                </c:pt>
                <c:pt idx="7">
                  <c:v>2.46</c:v>
                </c:pt>
                <c:pt idx="8">
                  <c:v>3.26</c:v>
                </c:pt>
                <c:pt idx="9">
                  <c:v>4.18</c:v>
                </c:pt>
                <c:pt idx="10">
                  <c:v>5.24</c:v>
                </c:pt>
                <c:pt idx="11">
                  <c:v>6.4</c:v>
                </c:pt>
                <c:pt idx="12">
                  <c:v>7.6700000000000008</c:v>
                </c:pt>
                <c:pt idx="13">
                  <c:v>9.0300000000000011</c:v>
                </c:pt>
                <c:pt idx="14">
                  <c:v>10.459999999999999</c:v>
                </c:pt>
                <c:pt idx="15">
                  <c:v>11.940000000000001</c:v>
                </c:pt>
                <c:pt idx="16">
                  <c:v>13.370000000000001</c:v>
                </c:pt>
                <c:pt idx="17">
                  <c:v>14.719999999999999</c:v>
                </c:pt>
                <c:pt idx="18">
                  <c:v>15.989999999999998</c:v>
                </c:pt>
                <c:pt idx="19">
                  <c:v>17.16</c:v>
                </c:pt>
                <c:pt idx="20">
                  <c:v>18.23</c:v>
                </c:pt>
                <c:pt idx="21">
                  <c:v>19.18</c:v>
                </c:pt>
                <c:pt idx="22">
                  <c:v>20.03</c:v>
                </c:pt>
                <c:pt idx="23">
                  <c:v>20.77</c:v>
                </c:pt>
                <c:pt idx="24">
                  <c:v>21.42</c:v>
                </c:pt>
                <c:pt idx="25">
                  <c:v>21.990000000000002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44096"/>
        <c:axId val="57845632"/>
      </c:lineChart>
      <c:dateAx>
        <c:axId val="57844096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7845632"/>
        <c:crosses val="autoZero"/>
        <c:auto val="1"/>
        <c:lblOffset val="100"/>
        <c:baseTimeUnit val="years"/>
        <c:majorUnit val="5"/>
        <c:minorUnit val="1"/>
      </c:dateAx>
      <c:valAx>
        <c:axId val="57845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57844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738641103964702"/>
          <c:y val="0.35397041278931041"/>
          <c:w val="0.20593710383012079"/>
          <c:h val="0.292059174421379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1347069116360451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'PD21'!$L$5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'PD21'!$M$4:$AW$4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'PD21'!$M$5:$AW$5</c:f>
              <c:numCache>
                <c:formatCode>0.0</c:formatCode>
                <c:ptCount val="37"/>
                <c:pt idx="0">
                  <c:v>11.705243816276445</c:v>
                </c:pt>
                <c:pt idx="1">
                  <c:v>11.191727475289737</c:v>
                </c:pt>
                <c:pt idx="2">
                  <c:v>10.662891689997915</c:v>
                </c:pt>
                <c:pt idx="3">
                  <c:v>9.5059274363074149</c:v>
                </c:pt>
                <c:pt idx="4">
                  <c:v>7.2607565120315956</c:v>
                </c:pt>
                <c:pt idx="5">
                  <c:v>5.0092631323857608</c:v>
                </c:pt>
                <c:pt idx="6">
                  <c:v>2.9115310764545623</c:v>
                </c:pt>
                <c:pt idx="7">
                  <c:v>1.4780336097937783</c:v>
                </c:pt>
                <c:pt idx="8">
                  <c:v>0.7846459002828664</c:v>
                </c:pt>
                <c:pt idx="9">
                  <c:v>0.53326257146572742</c:v>
                </c:pt>
                <c:pt idx="10">
                  <c:v>0.15997877143971823</c:v>
                </c:pt>
                <c:pt idx="11">
                  <c:v>3.1995754287943649E-2</c:v>
                </c:pt>
                <c:pt idx="12">
                  <c:v>3.1995754287943651E-3</c:v>
                </c:pt>
                <c:pt idx="13">
                  <c:v>3.1995754287943655E-4</c:v>
                </c:pt>
                <c:pt idx="14">
                  <c:v>3.1995754287943657E-5</c:v>
                </c:pt>
                <c:pt idx="15">
                  <c:v>3.1995754287943653E-6</c:v>
                </c:pt>
                <c:pt idx="16">
                  <c:v>3.1995754287943661E-7</c:v>
                </c:pt>
                <c:pt idx="17">
                  <c:v>3.1995754287943661E-8</c:v>
                </c:pt>
                <c:pt idx="18">
                  <c:v>3.1995754287943664E-9</c:v>
                </c:pt>
                <c:pt idx="19">
                  <c:v>3.199575428794366E-10</c:v>
                </c:pt>
                <c:pt idx="20">
                  <c:v>3.1995754287943663E-11</c:v>
                </c:pt>
                <c:pt idx="21">
                  <c:v>3.1995754287943665E-12</c:v>
                </c:pt>
                <c:pt idx="22">
                  <c:v>3.1995754287943666E-13</c:v>
                </c:pt>
                <c:pt idx="23">
                  <c:v>3.1995754287943669E-14</c:v>
                </c:pt>
                <c:pt idx="24">
                  <c:v>3.1995754287943676E-15</c:v>
                </c:pt>
                <c:pt idx="25">
                  <c:v>3.1995754287943675E-16</c:v>
                </c:pt>
                <c:pt idx="26">
                  <c:v>3.1995754287943673E-17</c:v>
                </c:pt>
                <c:pt idx="27">
                  <c:v>3.1995754287943678E-18</c:v>
                </c:pt>
                <c:pt idx="28">
                  <c:v>3.1995754287943673E-19</c:v>
                </c:pt>
                <c:pt idx="29">
                  <c:v>3.1995754287943676E-20</c:v>
                </c:pt>
                <c:pt idx="30">
                  <c:v>3.1995754287943679E-21</c:v>
                </c:pt>
                <c:pt idx="31">
                  <c:v>3.199575428794368E-22</c:v>
                </c:pt>
                <c:pt idx="32">
                  <c:v>3.1995754287943681E-23</c:v>
                </c:pt>
                <c:pt idx="33">
                  <c:v>3.1995754287943679E-24</c:v>
                </c:pt>
                <c:pt idx="34">
                  <c:v>3.1995754287943677E-25</c:v>
                </c:pt>
                <c:pt idx="35">
                  <c:v>3.1995754287943688E-26</c:v>
                </c:pt>
                <c:pt idx="36">
                  <c:v>3.1995754287943686E-27</c:v>
                </c:pt>
              </c:numCache>
            </c:numRef>
          </c:val>
        </c:ser>
        <c:ser>
          <c:idx val="3"/>
          <c:order val="1"/>
          <c:tx>
            <c:strRef>
              <c:f>'PD21'!$L$6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'PD21'!$M$4:$AW$4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'PD21'!$M$6:$AW$6</c:f>
              <c:numCache>
                <c:formatCode>0.0</c:formatCode>
                <c:ptCount val="37"/>
                <c:pt idx="0">
                  <c:v>3.8766987188455633</c:v>
                </c:pt>
                <c:pt idx="1">
                  <c:v>4.3991872062320612</c:v>
                </c:pt>
                <c:pt idx="2">
                  <c:v>4.9096823154819749</c:v>
                </c:pt>
                <c:pt idx="3">
                  <c:v>4.871772524685305</c:v>
                </c:pt>
                <c:pt idx="4">
                  <c:v>4.6086773420306875</c:v>
                </c:pt>
                <c:pt idx="5">
                  <c:v>5.2142054477941455</c:v>
                </c:pt>
                <c:pt idx="6">
                  <c:v>5.8350504858017631</c:v>
                </c:pt>
                <c:pt idx="7">
                  <c:v>6.1786070954155994</c:v>
                </c:pt>
                <c:pt idx="8">
                  <c:v>6.354119938640741</c:v>
                </c:pt>
                <c:pt idx="9">
                  <c:v>6.4837240305254795</c:v>
                </c:pt>
                <c:pt idx="10">
                  <c:v>6.8079102320517544</c:v>
                </c:pt>
                <c:pt idx="11">
                  <c:v>6.8079102320517544</c:v>
                </c:pt>
                <c:pt idx="12">
                  <c:v>6.4675147204491665</c:v>
                </c:pt>
                <c:pt idx="13">
                  <c:v>6.0794638372222156</c:v>
                </c:pt>
                <c:pt idx="14">
                  <c:v>5.5931067302444379</c:v>
                </c:pt>
                <c:pt idx="15">
                  <c:v>4.8660028553126615</c:v>
                </c:pt>
                <c:pt idx="16">
                  <c:v>3.9901223413563822</c:v>
                </c:pt>
                <c:pt idx="17">
                  <c:v>2.9127893091901589</c:v>
                </c:pt>
                <c:pt idx="18">
                  <c:v>1.9806967302493084</c:v>
                </c:pt>
                <c:pt idx="19">
                  <c:v>0.89131352861218871</c:v>
                </c:pt>
                <c:pt idx="20">
                  <c:v>0.26739405858365661</c:v>
                </c:pt>
                <c:pt idx="21">
                  <c:v>4.0109108787548489E-2</c:v>
                </c:pt>
                <c:pt idx="22">
                  <c:v>4.0109108787548487E-3</c:v>
                </c:pt>
                <c:pt idx="23">
                  <c:v>4.010910878754849E-4</c:v>
                </c:pt>
                <c:pt idx="24">
                  <c:v>4.0109108787548494E-5</c:v>
                </c:pt>
                <c:pt idx="25">
                  <c:v>4.0109108787548494E-6</c:v>
                </c:pt>
                <c:pt idx="26">
                  <c:v>4.0109108787548497E-7</c:v>
                </c:pt>
                <c:pt idx="27">
                  <c:v>4.0109108787548503E-8</c:v>
                </c:pt>
                <c:pt idx="28">
                  <c:v>4.0109108787548503E-9</c:v>
                </c:pt>
                <c:pt idx="29">
                  <c:v>4.0109108787548509E-10</c:v>
                </c:pt>
                <c:pt idx="30">
                  <c:v>4.0109108787548509E-11</c:v>
                </c:pt>
                <c:pt idx="31">
                  <c:v>4.0109108787548515E-12</c:v>
                </c:pt>
                <c:pt idx="32">
                  <c:v>4.0109108787548515E-13</c:v>
                </c:pt>
                <c:pt idx="33">
                  <c:v>4.010910878754852E-14</c:v>
                </c:pt>
                <c:pt idx="34">
                  <c:v>4.0109108787548519E-15</c:v>
                </c:pt>
                <c:pt idx="35">
                  <c:v>4.0109108787548524E-16</c:v>
                </c:pt>
                <c:pt idx="36">
                  <c:v>4.0109108787548522E-17</c:v>
                </c:pt>
              </c:numCache>
            </c:numRef>
          </c:val>
        </c:ser>
        <c:ser>
          <c:idx val="2"/>
          <c:order val="2"/>
          <c:tx>
            <c:strRef>
              <c:f>'PD21'!$L$7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'PD21'!$M$4:$AW$4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'PD21'!$M$7:$AW$7</c:f>
              <c:numCache>
                <c:formatCode>0.0</c:formatCode>
                <c:ptCount val="37"/>
                <c:pt idx="0">
                  <c:v>1.8445771326977609</c:v>
                </c:pt>
                <c:pt idx="1">
                  <c:v>1.7717744468389212</c:v>
                </c:pt>
                <c:pt idx="2">
                  <c:v>1.6880377294770519</c:v>
                </c:pt>
                <c:pt idx="3">
                  <c:v>1.5541986973153203</c:v>
                </c:pt>
                <c:pt idx="4">
                  <c:v>1.3530725835778821</c:v>
                </c:pt>
                <c:pt idx="5">
                  <c:v>1.2631540786228483</c:v>
                </c:pt>
                <c:pt idx="6">
                  <c:v>1.1870963294694796</c:v>
                </c:pt>
                <c:pt idx="7">
                  <c:v>1.0878352466984054</c:v>
                </c:pt>
                <c:pt idx="8">
                  <c:v>0.97903255126746713</c:v>
                </c:pt>
                <c:pt idx="9">
                  <c:v>0.87416520756191962</c:v>
                </c:pt>
                <c:pt idx="10">
                  <c:v>0.77426893400363039</c:v>
                </c:pt>
                <c:pt idx="11">
                  <c:v>0.67437266044534117</c:v>
                </c:pt>
                <c:pt idx="12">
                  <c:v>0.57447638688705194</c:v>
                </c:pt>
                <c:pt idx="13">
                  <c:v>0.47458011332876271</c:v>
                </c:pt>
                <c:pt idx="14">
                  <c:v>0.37468383977047348</c:v>
                </c:pt>
                <c:pt idx="15">
                  <c:v>0.27478756621218425</c:v>
                </c:pt>
                <c:pt idx="16">
                  <c:v>0.17489129265389508</c:v>
                </c:pt>
                <c:pt idx="17">
                  <c:v>7.4995019095605853E-2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</c:ser>
        <c:ser>
          <c:idx val="1"/>
          <c:order val="3"/>
          <c:tx>
            <c:strRef>
              <c:f>'PD21'!$L$8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'PD21'!$M$4:$AW$4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'PD21'!$M$8:$AW$8</c:f>
              <c:numCache>
                <c:formatCode>0.0</c:formatCode>
                <c:ptCount val="37"/>
                <c:pt idx="0">
                  <c:v>1.2942805820158283</c:v>
                </c:pt>
                <c:pt idx="1">
                  <c:v>1.407046995198401</c:v>
                </c:pt>
                <c:pt idx="2">
                  <c:v>1.5151439983970085</c:v>
                </c:pt>
                <c:pt idx="3">
                  <c:v>1.7958917585119019</c:v>
                </c:pt>
                <c:pt idx="4">
                  <c:v>2.1395282435483431</c:v>
                </c:pt>
                <c:pt idx="5">
                  <c:v>2.5736025377245513</c:v>
                </c:pt>
                <c:pt idx="6">
                  <c:v>3.07520216652753</c:v>
                </c:pt>
                <c:pt idx="7">
                  <c:v>3.4548021932644217</c:v>
                </c:pt>
                <c:pt idx="8">
                  <c:v>3.6187506033442176</c:v>
                </c:pt>
                <c:pt idx="9">
                  <c:v>3.714056015549029</c:v>
                </c:pt>
                <c:pt idx="10">
                  <c:v>3.8668608879168254</c:v>
                </c:pt>
                <c:pt idx="11">
                  <c:v>3.9766089519720293</c:v>
                </c:pt>
                <c:pt idx="12">
                  <c:v>4.0220116355343185</c:v>
                </c:pt>
                <c:pt idx="13">
                  <c:v>3.9405690170127912</c:v>
                </c:pt>
                <c:pt idx="14">
                  <c:v>3.7842959303195673</c:v>
                </c:pt>
                <c:pt idx="15">
                  <c:v>3.6608674565462502</c:v>
                </c:pt>
                <c:pt idx="16">
                  <c:v>3.5906090160563107</c:v>
                </c:pt>
                <c:pt idx="17">
                  <c:v>3.472019392289809</c:v>
                </c:pt>
                <c:pt idx="18">
                  <c:v>3.2896854035337424</c:v>
                </c:pt>
                <c:pt idx="19">
                  <c:v>3.1018308710688869</c:v>
                </c:pt>
                <c:pt idx="20">
                  <c:v>2.9001509877037197</c:v>
                </c:pt>
                <c:pt idx="21">
                  <c:v>2.708436670888132</c:v>
                </c:pt>
                <c:pt idx="22">
                  <c:v>2.4991940537848638</c:v>
                </c:pt>
                <c:pt idx="23">
                  <c:v>2.2755842483632094</c:v>
                </c:pt>
                <c:pt idx="24">
                  <c:v>2.0366656375852594</c:v>
                </c:pt>
                <c:pt idx="25">
                  <c:v>1.7812643271763342</c:v>
                </c:pt>
                <c:pt idx="26">
                  <c:v>1.5119002009037801</c:v>
                </c:pt>
                <c:pt idx="27">
                  <c:v>1.3129682753010565</c:v>
                </c:pt>
                <c:pt idx="28">
                  <c:v>1.1002824422033406</c:v>
                </c:pt>
                <c:pt idx="29">
                  <c:v>0.87313148957973441</c:v>
                </c:pt>
                <c:pt idx="30">
                  <c:v>0.6311453831349576</c:v>
                </c:pt>
                <c:pt idx="31">
                  <c:v>0.37380723169077268</c:v>
                </c:pt>
                <c:pt idx="32">
                  <c:v>0.10069684078212961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</c:ser>
        <c:ser>
          <c:idx val="0"/>
          <c:order val="4"/>
          <c:tx>
            <c:strRef>
              <c:f>'PD21'!$L$9</c:f>
              <c:strCache>
                <c:ptCount val="1"/>
                <c:pt idx="0">
                  <c:v>LED</c:v>
                </c:pt>
              </c:strCache>
            </c:strRef>
          </c:tx>
          <c:spPr>
            <a:ln w="25400">
              <a:noFill/>
            </a:ln>
          </c:spPr>
          <c:cat>
            <c:numRef>
              <c:f>'PD21'!$M$4:$AW$4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'PD21'!$M$9:$AW$9</c:f>
              <c:numCache>
                <c:formatCode>0.0</c:formatCode>
                <c:ptCount val="37"/>
                <c:pt idx="0">
                  <c:v>1.468468233337363E-2</c:v>
                </c:pt>
                <c:pt idx="1">
                  <c:v>1.9579576444498193E-2</c:v>
                </c:pt>
                <c:pt idx="2">
                  <c:v>2.4474470555622695E-2</c:v>
                </c:pt>
                <c:pt idx="3">
                  <c:v>2.4842616059801155E-2</c:v>
                </c:pt>
                <c:pt idx="4">
                  <c:v>2.5213818939651054E-2</c:v>
                </c:pt>
                <c:pt idx="5">
                  <c:v>2.5586612538469222E-2</c:v>
                </c:pt>
                <c:pt idx="6">
                  <c:v>2.5966954076203225E-2</c:v>
                </c:pt>
                <c:pt idx="7">
                  <c:v>2.6359134872178343E-2</c:v>
                </c:pt>
                <c:pt idx="8">
                  <c:v>2.6755578945718412E-2</c:v>
                </c:pt>
                <c:pt idx="9">
                  <c:v>2.7155121480905008E-2</c:v>
                </c:pt>
                <c:pt idx="10">
                  <c:v>2.6430789132035018E-2</c:v>
                </c:pt>
                <c:pt idx="11">
                  <c:v>5.0694530845704078E-2</c:v>
                </c:pt>
                <c:pt idx="12">
                  <c:v>0.15497633168738412</c:v>
                </c:pt>
                <c:pt idx="13">
                  <c:v>0.3221864234652092</c:v>
                </c:pt>
                <c:pt idx="14">
                  <c:v>0.53400201845136641</c:v>
                </c:pt>
                <c:pt idx="15">
                  <c:v>0.75995747494508858</c:v>
                </c:pt>
                <c:pt idx="16">
                  <c:v>0.96968273493236257</c:v>
                </c:pt>
                <c:pt idx="17">
                  <c:v>1.2210918238421371</c:v>
                </c:pt>
                <c:pt idx="18">
                  <c:v>1.452560121882188</c:v>
                </c:pt>
                <c:pt idx="19">
                  <c:v>1.6887455918087393</c:v>
                </c:pt>
                <c:pt idx="20">
                  <c:v>1.8341039761211591</c:v>
                </c:pt>
                <c:pt idx="21">
                  <c:v>1.8998123474474176</c:v>
                </c:pt>
                <c:pt idx="22">
                  <c:v>1.9366318995608973</c:v>
                </c:pt>
                <c:pt idx="23">
                  <c:v>1.9691910885715729</c:v>
                </c:pt>
                <c:pt idx="24">
                  <c:v>2.0018219939408368</c:v>
                </c:pt>
                <c:pt idx="25">
                  <c:v>2.0349480109858717</c:v>
                </c:pt>
                <c:pt idx="26">
                  <c:v>2.0907247079071336</c:v>
                </c:pt>
                <c:pt idx="27">
                  <c:v>2.1277653505127114</c:v>
                </c:pt>
                <c:pt idx="28">
                  <c:v>2.165462188209045</c:v>
                </c:pt>
                <c:pt idx="29">
                  <c:v>2.2038268829588197</c:v>
                </c:pt>
                <c:pt idx="30">
                  <c:v>2.2428712704666909</c:v>
                </c:pt>
                <c:pt idx="31">
                  <c:v>2.2826073929403115</c:v>
                </c:pt>
                <c:pt idx="32">
                  <c:v>2.3230475056258966</c:v>
                </c:pt>
                <c:pt idx="33">
                  <c:v>2.3092253923333175</c:v>
                </c:pt>
                <c:pt idx="34">
                  <c:v>2.2655389758094882</c:v>
                </c:pt>
                <c:pt idx="35">
                  <c:v>2.2220874200907748</c:v>
                </c:pt>
                <c:pt idx="36">
                  <c:v>2.1966325594395437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313920"/>
        <c:axId val="181315456"/>
      </c:areaChart>
      <c:catAx>
        <c:axId val="18131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3154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1315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31392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847973170020414"/>
          <c:y val="0.45459985683607734"/>
          <c:w val="0.20075780110819472"/>
          <c:h val="0.43261083273681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4775232641374376E-2"/>
          <c:w val="0.71347069116360451"/>
          <c:h val="0.77748675733715111"/>
        </c:manualLayout>
      </c:layout>
      <c:areaChart>
        <c:grouping val="stacked"/>
        <c:varyColors val="0"/>
        <c:ser>
          <c:idx val="4"/>
          <c:order val="0"/>
          <c:tx>
            <c:strRef>
              <c:f>'PD22'!$L$5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'PD22'!$M$4:$AW$4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'PD22'!$M$5:$AW$5</c:f>
              <c:numCache>
                <c:formatCode>0.0</c:formatCode>
                <c:ptCount val="37"/>
                <c:pt idx="0">
                  <c:v>11.705243816276445</c:v>
                </c:pt>
                <c:pt idx="1">
                  <c:v>11.191727475289737</c:v>
                </c:pt>
                <c:pt idx="2">
                  <c:v>10.662891689997915</c:v>
                </c:pt>
                <c:pt idx="3">
                  <c:v>9.5059274363074149</c:v>
                </c:pt>
                <c:pt idx="4">
                  <c:v>7.2607565120315956</c:v>
                </c:pt>
                <c:pt idx="5">
                  <c:v>5.0092631323857608</c:v>
                </c:pt>
                <c:pt idx="6">
                  <c:v>2.9115310764545623</c:v>
                </c:pt>
                <c:pt idx="7">
                  <c:v>1.4780336097937783</c:v>
                </c:pt>
                <c:pt idx="8">
                  <c:v>0.7846459002828664</c:v>
                </c:pt>
                <c:pt idx="9">
                  <c:v>0.53326257146572742</c:v>
                </c:pt>
                <c:pt idx="10">
                  <c:v>0.10665251429314551</c:v>
                </c:pt>
                <c:pt idx="11">
                  <c:v>1.0665251429314552E-2</c:v>
                </c:pt>
                <c:pt idx="12">
                  <c:v>1.0665251429314553E-3</c:v>
                </c:pt>
                <c:pt idx="13">
                  <c:v>1.0665251429314551E-4</c:v>
                </c:pt>
                <c:pt idx="14">
                  <c:v>1.066525142931455E-5</c:v>
                </c:pt>
                <c:pt idx="15">
                  <c:v>1.066525142931455E-6</c:v>
                </c:pt>
                <c:pt idx="16">
                  <c:v>1.0665251429314552E-7</c:v>
                </c:pt>
                <c:pt idx="17">
                  <c:v>1.0665251429314554E-8</c:v>
                </c:pt>
                <c:pt idx="18">
                  <c:v>1.0665251429314552E-9</c:v>
                </c:pt>
                <c:pt idx="19">
                  <c:v>1.0665251429314554E-10</c:v>
                </c:pt>
                <c:pt idx="20">
                  <c:v>1.0665251429314553E-11</c:v>
                </c:pt>
                <c:pt idx="21">
                  <c:v>1.0665251429314552E-12</c:v>
                </c:pt>
                <c:pt idx="22">
                  <c:v>1.0665251429314554E-13</c:v>
                </c:pt>
                <c:pt idx="23">
                  <c:v>1.0665251429314556E-14</c:v>
                </c:pt>
                <c:pt idx="24">
                  <c:v>1.0665251429314555E-15</c:v>
                </c:pt>
                <c:pt idx="25">
                  <c:v>1.0665251429314555E-16</c:v>
                </c:pt>
                <c:pt idx="26">
                  <c:v>1.0665251429314556E-17</c:v>
                </c:pt>
                <c:pt idx="27">
                  <c:v>1.0665251429314556E-18</c:v>
                </c:pt>
                <c:pt idx="28">
                  <c:v>1.0665251429314556E-19</c:v>
                </c:pt>
                <c:pt idx="29">
                  <c:v>1.0665251429314559E-20</c:v>
                </c:pt>
                <c:pt idx="30">
                  <c:v>1.0665251429314559E-21</c:v>
                </c:pt>
                <c:pt idx="31">
                  <c:v>1.0665251429314559E-22</c:v>
                </c:pt>
                <c:pt idx="32">
                  <c:v>1.066525142931456E-23</c:v>
                </c:pt>
                <c:pt idx="33">
                  <c:v>1.066525142931456E-24</c:v>
                </c:pt>
                <c:pt idx="34">
                  <c:v>1.066525142931456E-25</c:v>
                </c:pt>
                <c:pt idx="35">
                  <c:v>1.066525142931456E-26</c:v>
                </c:pt>
                <c:pt idx="36">
                  <c:v>1.0665251429314563E-27</c:v>
                </c:pt>
              </c:numCache>
            </c:numRef>
          </c:val>
        </c:ser>
        <c:ser>
          <c:idx val="3"/>
          <c:order val="1"/>
          <c:tx>
            <c:strRef>
              <c:f>'PD22'!$L$6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'PD22'!$M$4:$AW$4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'PD22'!$M$6:$AW$6</c:f>
              <c:numCache>
                <c:formatCode>0.0</c:formatCode>
                <c:ptCount val="37"/>
                <c:pt idx="0">
                  <c:v>3.8766987188455633</c:v>
                </c:pt>
                <c:pt idx="1">
                  <c:v>4.3991872062320612</c:v>
                </c:pt>
                <c:pt idx="2">
                  <c:v>4.9096823154819749</c:v>
                </c:pt>
                <c:pt idx="3">
                  <c:v>4.871772524685305</c:v>
                </c:pt>
                <c:pt idx="4">
                  <c:v>4.6086773420306875</c:v>
                </c:pt>
                <c:pt idx="5">
                  <c:v>5.2142054477941455</c:v>
                </c:pt>
                <c:pt idx="6">
                  <c:v>5.8350504858017631</c:v>
                </c:pt>
                <c:pt idx="7">
                  <c:v>6.1786070954155994</c:v>
                </c:pt>
                <c:pt idx="8">
                  <c:v>6.354119938640741</c:v>
                </c:pt>
                <c:pt idx="9">
                  <c:v>6.4837240305254795</c:v>
                </c:pt>
                <c:pt idx="10">
                  <c:v>6.8697840306127516</c:v>
                </c:pt>
                <c:pt idx="11">
                  <c:v>6.9937377118413409</c:v>
                </c:pt>
                <c:pt idx="12">
                  <c:v>6.9238003347229284</c:v>
                </c:pt>
                <c:pt idx="13">
                  <c:v>6.7853243280284694</c:v>
                </c:pt>
                <c:pt idx="14">
                  <c:v>6.5817645981876156</c:v>
                </c:pt>
                <c:pt idx="15">
                  <c:v>6.3184940142601107</c:v>
                </c:pt>
                <c:pt idx="16">
                  <c:v>6.002569313547105</c:v>
                </c:pt>
                <c:pt idx="17">
                  <c:v>5.7024408478697488</c:v>
                </c:pt>
                <c:pt idx="18">
                  <c:v>5.4173188054762615</c:v>
                </c:pt>
                <c:pt idx="19">
                  <c:v>5.1464528652024475</c:v>
                </c:pt>
                <c:pt idx="20">
                  <c:v>4.8891302219423256</c:v>
                </c:pt>
                <c:pt idx="21">
                  <c:v>4.155760688650977</c:v>
                </c:pt>
                <c:pt idx="22">
                  <c:v>3.1168205164882323</c:v>
                </c:pt>
                <c:pt idx="23">
                  <c:v>2.025933335717351</c:v>
                </c:pt>
                <c:pt idx="24">
                  <c:v>1.1142633346445434</c:v>
                </c:pt>
                <c:pt idx="25">
                  <c:v>0.50141850059004445</c:v>
                </c:pt>
                <c:pt idx="26">
                  <c:v>0.17549647520651557</c:v>
                </c:pt>
                <c:pt idx="27">
                  <c:v>4.3874118801628892E-2</c:v>
                </c:pt>
                <c:pt idx="28">
                  <c:v>6.5811178202443343E-3</c:v>
                </c:pt>
                <c:pt idx="29">
                  <c:v>3.2905589101221667E-4</c:v>
                </c:pt>
                <c:pt idx="30">
                  <c:v>1.3162235640488671E-5</c:v>
                </c:pt>
                <c:pt idx="31">
                  <c:v>3.9486706921466001E-7</c:v>
                </c:pt>
                <c:pt idx="32">
                  <c:v>7.8973413842932009E-9</c:v>
                </c:pt>
                <c:pt idx="33">
                  <c:v>7.8973413842932017E-11</c:v>
                </c:pt>
                <c:pt idx="34">
                  <c:v>7.8973413842932013E-13</c:v>
                </c:pt>
                <c:pt idx="35">
                  <c:v>7.8973413842932023E-15</c:v>
                </c:pt>
                <c:pt idx="36">
                  <c:v>7.8973413842932024E-17</c:v>
                </c:pt>
              </c:numCache>
            </c:numRef>
          </c:val>
        </c:ser>
        <c:ser>
          <c:idx val="2"/>
          <c:order val="2"/>
          <c:tx>
            <c:strRef>
              <c:f>'PD22'!$L$7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'PD22'!$M$4:$AW$4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'PD22'!$M$7:$AW$7</c:f>
              <c:numCache>
                <c:formatCode>0.0</c:formatCode>
                <c:ptCount val="37"/>
                <c:pt idx="0">
                  <c:v>1.8445771326977609</c:v>
                </c:pt>
                <c:pt idx="1">
                  <c:v>1.7717744468389212</c:v>
                </c:pt>
                <c:pt idx="2">
                  <c:v>1.6880377294770519</c:v>
                </c:pt>
                <c:pt idx="3">
                  <c:v>1.5541986973153203</c:v>
                </c:pt>
                <c:pt idx="4">
                  <c:v>1.3530725835778821</c:v>
                </c:pt>
                <c:pt idx="5">
                  <c:v>1.2631540786228483</c:v>
                </c:pt>
                <c:pt idx="6">
                  <c:v>1.1870963294694796</c:v>
                </c:pt>
                <c:pt idx="7">
                  <c:v>1.0878352466984054</c:v>
                </c:pt>
                <c:pt idx="8">
                  <c:v>0.97903255126746713</c:v>
                </c:pt>
                <c:pt idx="9">
                  <c:v>0.87416520756191962</c:v>
                </c:pt>
                <c:pt idx="10">
                  <c:v>0.77426893400363039</c:v>
                </c:pt>
                <c:pt idx="11">
                  <c:v>0.67437266044534117</c:v>
                </c:pt>
                <c:pt idx="12">
                  <c:v>0.57447638688705194</c:v>
                </c:pt>
                <c:pt idx="13">
                  <c:v>0.47458011332876271</c:v>
                </c:pt>
                <c:pt idx="14">
                  <c:v>0.37468383977047348</c:v>
                </c:pt>
                <c:pt idx="15">
                  <c:v>0.27478756621218425</c:v>
                </c:pt>
                <c:pt idx="16">
                  <c:v>0.17489129265389508</c:v>
                </c:pt>
                <c:pt idx="17">
                  <c:v>7.4995019095605853E-2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</c:ser>
        <c:ser>
          <c:idx val="1"/>
          <c:order val="3"/>
          <c:tx>
            <c:strRef>
              <c:f>'PD22'!$L$8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'PD22'!$M$4:$AW$4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'PD22'!$M$8:$AW$8</c:f>
              <c:numCache>
                <c:formatCode>0.0</c:formatCode>
                <c:ptCount val="37"/>
                <c:pt idx="0">
                  <c:v>1.2942805820158283</c:v>
                </c:pt>
                <c:pt idx="1">
                  <c:v>1.407046995198401</c:v>
                </c:pt>
                <c:pt idx="2">
                  <c:v>1.5151439983970085</c:v>
                </c:pt>
                <c:pt idx="3">
                  <c:v>1.7958917585119019</c:v>
                </c:pt>
                <c:pt idx="4">
                  <c:v>2.1395282435483431</c:v>
                </c:pt>
                <c:pt idx="5">
                  <c:v>2.5736025377245513</c:v>
                </c:pt>
                <c:pt idx="6">
                  <c:v>3.07520216652753</c:v>
                </c:pt>
                <c:pt idx="7">
                  <c:v>3.4548021932644217</c:v>
                </c:pt>
                <c:pt idx="8">
                  <c:v>3.6187506033442176</c:v>
                </c:pt>
                <c:pt idx="9">
                  <c:v>3.714056015549029</c:v>
                </c:pt>
                <c:pt idx="10">
                  <c:v>3.8846956074484353</c:v>
                </c:pt>
                <c:pt idx="11">
                  <c:v>3.9963000660610195</c:v>
                </c:pt>
                <c:pt idx="12">
                  <c:v>4.0948399248848428</c:v>
                </c:pt>
                <c:pt idx="13">
                  <c:v>4.1898188552943241</c:v>
                </c:pt>
                <c:pt idx="14">
                  <c:v>4.2518048572568912</c:v>
                </c:pt>
                <c:pt idx="15">
                  <c:v>4.2627140263689345</c:v>
                </c:pt>
                <c:pt idx="16">
                  <c:v>4.2014672565743032</c:v>
                </c:pt>
                <c:pt idx="17">
                  <c:v>4.1136425950802487</c:v>
                </c:pt>
                <c:pt idx="18">
                  <c:v>3.9994644831834654</c:v>
                </c:pt>
                <c:pt idx="19">
                  <c:v>3.9130737542859277</c:v>
                </c:pt>
                <c:pt idx="20">
                  <c:v>3.7619767583396961</c:v>
                </c:pt>
                <c:pt idx="21">
                  <c:v>3.6491174555895052</c:v>
                </c:pt>
                <c:pt idx="22">
                  <c:v>3.5396439319218196</c:v>
                </c:pt>
                <c:pt idx="23">
                  <c:v>3.3626617353257284</c:v>
                </c:pt>
                <c:pt idx="24">
                  <c:v>3.1945286485594422</c:v>
                </c:pt>
                <c:pt idx="25">
                  <c:v>2.9070210701890922</c:v>
                </c:pt>
                <c:pt idx="26">
                  <c:v>2.6453891738720743</c:v>
                </c:pt>
                <c:pt idx="27">
                  <c:v>2.2750346895299836</c:v>
                </c:pt>
                <c:pt idx="28">
                  <c:v>1.9565298329957859</c:v>
                </c:pt>
                <c:pt idx="29">
                  <c:v>1.5065279714067552</c:v>
                </c:pt>
                <c:pt idx="30">
                  <c:v>1.1600265379832015</c:v>
                </c:pt>
                <c:pt idx="31">
                  <c:v>0.67281539203025686</c:v>
                </c:pt>
                <c:pt idx="32">
                  <c:v>0.390232927377549</c:v>
                </c:pt>
                <c:pt idx="33">
                  <c:v>0.17560481731989702</c:v>
                </c:pt>
                <c:pt idx="34">
                  <c:v>7.9022167793953671E-2</c:v>
                </c:pt>
                <c:pt idx="35">
                  <c:v>2.3706650338186103E-2</c:v>
                </c:pt>
                <c:pt idx="36">
                  <c:v>7.111995101455831E-3</c:v>
                </c:pt>
              </c:numCache>
            </c:numRef>
          </c:val>
        </c:ser>
        <c:ser>
          <c:idx val="0"/>
          <c:order val="4"/>
          <c:tx>
            <c:strRef>
              <c:f>'PD22'!$L$9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'PD22'!$M$4:$AW$4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'PD22'!$M$9:$AW$9</c:f>
              <c:numCache>
                <c:formatCode>0.0</c:formatCode>
                <c:ptCount val="37"/>
                <c:pt idx="0">
                  <c:v>1.468468233337363E-2</c:v>
                </c:pt>
                <c:pt idx="1">
                  <c:v>1.9579576444498193E-2</c:v>
                </c:pt>
                <c:pt idx="2">
                  <c:v>2.4474470555622695E-2</c:v>
                </c:pt>
                <c:pt idx="3">
                  <c:v>2.4842616059801155E-2</c:v>
                </c:pt>
                <c:pt idx="4">
                  <c:v>2.5213818939651054E-2</c:v>
                </c:pt>
                <c:pt idx="5">
                  <c:v>2.5586612538469222E-2</c:v>
                </c:pt>
                <c:pt idx="6">
                  <c:v>2.5966954076203225E-2</c:v>
                </c:pt>
                <c:pt idx="7">
                  <c:v>2.6359134872178343E-2</c:v>
                </c:pt>
                <c:pt idx="8">
                  <c:v>2.6755578945718412E-2</c:v>
                </c:pt>
                <c:pt idx="9">
                  <c:v>2.7155121480905008E-2</c:v>
                </c:pt>
                <c:pt idx="10">
                  <c:v>2.7009417798656819E-2</c:v>
                </c:pt>
                <c:pt idx="11">
                  <c:v>2.6864495904957628E-2</c:v>
                </c:pt>
                <c:pt idx="12">
                  <c:v>5.2654411973716959E-2</c:v>
                </c:pt>
                <c:pt idx="13">
                  <c:v>9.2882382721636694E-2</c:v>
                </c:pt>
                <c:pt idx="14">
                  <c:v>0.16384452312096714</c:v>
                </c:pt>
                <c:pt idx="15">
                  <c:v>0.27296497551953125</c:v>
                </c:pt>
                <c:pt idx="16">
                  <c:v>0.42800908161462498</c:v>
                </c:pt>
                <c:pt idx="17">
                  <c:v>0.5872284599752654</c:v>
                </c:pt>
                <c:pt idx="18">
                  <c:v>0.74812905800848817</c:v>
                </c:pt>
                <c:pt idx="19">
                  <c:v>0.879799772217982</c:v>
                </c:pt>
                <c:pt idx="20">
                  <c:v>1.0346445321283468</c:v>
                </c:pt>
                <c:pt idx="21">
                  <c:v>1.2600339330228358</c:v>
                </c:pt>
                <c:pt idx="22">
                  <c:v>1.5349097574025188</c:v>
                </c:pt>
                <c:pt idx="23">
                  <c:v>1.8398789781465292</c:v>
                </c:pt>
                <c:pt idx="24">
                  <c:v>2.093389304877558</c:v>
                </c:pt>
                <c:pt idx="25">
                  <c:v>2.3332236234980472</c:v>
                </c:pt>
                <c:pt idx="26">
                  <c:v>2.4983040749144076</c:v>
                </c:pt>
                <c:pt idx="27">
                  <c:v>2.6816186530536315</c:v>
                </c:pt>
                <c:pt idx="28">
                  <c:v>2.8176104050872959</c:v>
                </c:pt>
                <c:pt idx="29">
                  <c:v>2.995630728963131</c:v>
                </c:pt>
                <c:pt idx="30">
                  <c:v>3.121825094062912</c:v>
                </c:pt>
                <c:pt idx="31">
                  <c:v>3.2971985296760704</c:v>
                </c:pt>
                <c:pt idx="32">
                  <c:v>3.3840434245477473</c:v>
                </c:pt>
                <c:pt idx="33">
                  <c:v>3.4395923710337679</c:v>
                </c:pt>
                <c:pt idx="34">
                  <c:v>3.4468873936342201</c:v>
                </c:pt>
                <c:pt idx="35">
                  <c:v>3.4369244017703937</c:v>
                </c:pt>
                <c:pt idx="36">
                  <c:v>3.4123097051137878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98880"/>
        <c:axId val="6700416"/>
      </c:areaChart>
      <c:catAx>
        <c:axId val="669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700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700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66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435385349558577"/>
          <c:w val="0.20045640128317296"/>
          <c:h val="0.4335249343832021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9.1490336435218325E-2"/>
          <c:w val="0.71347069116360451"/>
          <c:h val="0.77077165354330723"/>
        </c:manualLayout>
      </c:layout>
      <c:areaChart>
        <c:grouping val="stacked"/>
        <c:varyColors val="0"/>
        <c:ser>
          <c:idx val="4"/>
          <c:order val="0"/>
          <c:tx>
            <c:strRef>
              <c:f>'PD23'!$L$5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'PD23'!$M$4:$AW$4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'PD23'!$M$5:$AW$5</c:f>
              <c:numCache>
                <c:formatCode>0.0</c:formatCode>
                <c:ptCount val="37"/>
                <c:pt idx="0">
                  <c:v>11.705243816276445</c:v>
                </c:pt>
                <c:pt idx="1">
                  <c:v>11.191727475289737</c:v>
                </c:pt>
                <c:pt idx="2">
                  <c:v>10.662891689997915</c:v>
                </c:pt>
                <c:pt idx="3">
                  <c:v>9.5059274363074149</c:v>
                </c:pt>
                <c:pt idx="4">
                  <c:v>7.2607565120315956</c:v>
                </c:pt>
                <c:pt idx="5">
                  <c:v>5.0092631323857608</c:v>
                </c:pt>
                <c:pt idx="6">
                  <c:v>2.9115310764545623</c:v>
                </c:pt>
                <c:pt idx="7">
                  <c:v>1.4780336097937783</c:v>
                </c:pt>
                <c:pt idx="8">
                  <c:v>0.7846459002828664</c:v>
                </c:pt>
                <c:pt idx="9">
                  <c:v>0.53326257146572742</c:v>
                </c:pt>
                <c:pt idx="10">
                  <c:v>0.10665251429314551</c:v>
                </c:pt>
                <c:pt idx="11">
                  <c:v>1.0665251429314552E-2</c:v>
                </c:pt>
                <c:pt idx="12">
                  <c:v>1.0665251429314553E-3</c:v>
                </c:pt>
                <c:pt idx="13">
                  <c:v>1.0665251429314551E-4</c:v>
                </c:pt>
                <c:pt idx="14">
                  <c:v>1.066525142931455E-5</c:v>
                </c:pt>
                <c:pt idx="15">
                  <c:v>1.066525142931455E-6</c:v>
                </c:pt>
                <c:pt idx="16">
                  <c:v>1.0665251429314552E-7</c:v>
                </c:pt>
                <c:pt idx="17">
                  <c:v>1.0665251429314554E-8</c:v>
                </c:pt>
                <c:pt idx="18">
                  <c:v>1.0665251429314552E-9</c:v>
                </c:pt>
                <c:pt idx="19">
                  <c:v>1.0665251429314554E-10</c:v>
                </c:pt>
                <c:pt idx="20">
                  <c:v>1.0665251429314553E-11</c:v>
                </c:pt>
                <c:pt idx="21">
                  <c:v>1.0665251429314552E-12</c:v>
                </c:pt>
                <c:pt idx="22">
                  <c:v>1.0665251429314554E-13</c:v>
                </c:pt>
                <c:pt idx="23">
                  <c:v>1.0665251429314556E-14</c:v>
                </c:pt>
                <c:pt idx="24">
                  <c:v>1.0665251429314555E-15</c:v>
                </c:pt>
                <c:pt idx="25">
                  <c:v>1.0665251429314555E-16</c:v>
                </c:pt>
                <c:pt idx="26">
                  <c:v>1.0665251429314556E-17</c:v>
                </c:pt>
                <c:pt idx="27">
                  <c:v>1.0665251429314556E-18</c:v>
                </c:pt>
                <c:pt idx="28">
                  <c:v>1.0665251429314556E-19</c:v>
                </c:pt>
                <c:pt idx="29">
                  <c:v>1.0665251429314559E-20</c:v>
                </c:pt>
                <c:pt idx="30">
                  <c:v>1.0665251429314559E-21</c:v>
                </c:pt>
                <c:pt idx="31">
                  <c:v>1.0665251429314559E-22</c:v>
                </c:pt>
                <c:pt idx="32">
                  <c:v>1.066525142931456E-23</c:v>
                </c:pt>
                <c:pt idx="33">
                  <c:v>1.066525142931456E-24</c:v>
                </c:pt>
                <c:pt idx="34">
                  <c:v>1.066525142931456E-25</c:v>
                </c:pt>
                <c:pt idx="35">
                  <c:v>1.066525142931456E-26</c:v>
                </c:pt>
                <c:pt idx="36">
                  <c:v>1.0665251429314563E-27</c:v>
                </c:pt>
              </c:numCache>
            </c:numRef>
          </c:val>
        </c:ser>
        <c:ser>
          <c:idx val="3"/>
          <c:order val="1"/>
          <c:tx>
            <c:strRef>
              <c:f>'PD23'!$L$6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'PD23'!$M$4:$AW$4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'PD23'!$M$6:$AW$6</c:f>
              <c:numCache>
                <c:formatCode>0.0</c:formatCode>
                <c:ptCount val="37"/>
                <c:pt idx="0">
                  <c:v>3.8766987188455633</c:v>
                </c:pt>
                <c:pt idx="1">
                  <c:v>4.3991872062320612</c:v>
                </c:pt>
                <c:pt idx="2">
                  <c:v>4.9096823154819749</c:v>
                </c:pt>
                <c:pt idx="3">
                  <c:v>4.871772524685305</c:v>
                </c:pt>
                <c:pt idx="4">
                  <c:v>4.6086773420306875</c:v>
                </c:pt>
                <c:pt idx="5">
                  <c:v>5.2142054477941455</c:v>
                </c:pt>
                <c:pt idx="6">
                  <c:v>5.8350504858017631</c:v>
                </c:pt>
                <c:pt idx="7">
                  <c:v>6.1786070954155994</c:v>
                </c:pt>
                <c:pt idx="8">
                  <c:v>6.354119938640741</c:v>
                </c:pt>
                <c:pt idx="9">
                  <c:v>6.4837240305254795</c:v>
                </c:pt>
                <c:pt idx="10">
                  <c:v>6.8697840306127516</c:v>
                </c:pt>
                <c:pt idx="11">
                  <c:v>6.9937377118413409</c:v>
                </c:pt>
                <c:pt idx="12">
                  <c:v>6.9238003347229284</c:v>
                </c:pt>
                <c:pt idx="13">
                  <c:v>6.854562331375698</c:v>
                </c:pt>
                <c:pt idx="14">
                  <c:v>6.7174710847481851</c:v>
                </c:pt>
                <c:pt idx="15">
                  <c:v>6.5159469522057387</c:v>
                </c:pt>
                <c:pt idx="16">
                  <c:v>6.2553090741175099</c:v>
                </c:pt>
                <c:pt idx="17">
                  <c:v>5.9425436204116338</c:v>
                </c:pt>
                <c:pt idx="18">
                  <c:v>5.6454164393910524</c:v>
                </c:pt>
                <c:pt idx="19">
                  <c:v>5.3631456174214982</c:v>
                </c:pt>
                <c:pt idx="20">
                  <c:v>5.0949883365504238</c:v>
                </c:pt>
                <c:pt idx="21">
                  <c:v>4.8402389197229025</c:v>
                </c:pt>
                <c:pt idx="22">
                  <c:v>4.5982269737367565</c:v>
                </c:pt>
                <c:pt idx="23">
                  <c:v>4.3683156250499184</c:v>
                </c:pt>
                <c:pt idx="24">
                  <c:v>4.1498998437974217</c:v>
                </c:pt>
                <c:pt idx="25">
                  <c:v>3.9424048516075509</c:v>
                </c:pt>
                <c:pt idx="26">
                  <c:v>3.745284609027173</c:v>
                </c:pt>
                <c:pt idx="27">
                  <c:v>3.5580203785758142</c:v>
                </c:pt>
                <c:pt idx="28">
                  <c:v>3.3801193596470238</c:v>
                </c:pt>
                <c:pt idx="29">
                  <c:v>3.2111133916646728</c:v>
                </c:pt>
                <c:pt idx="30">
                  <c:v>3.050557722081439</c:v>
                </c:pt>
                <c:pt idx="31">
                  <c:v>2.8980298359773671</c:v>
                </c:pt>
                <c:pt idx="32">
                  <c:v>2.7531283441784988</c:v>
                </c:pt>
                <c:pt idx="33">
                  <c:v>2.6154719269695734</c:v>
                </c:pt>
                <c:pt idx="34">
                  <c:v>2.4846983306210948</c:v>
                </c:pt>
                <c:pt idx="35">
                  <c:v>2.3604634140900402</c:v>
                </c:pt>
                <c:pt idx="36">
                  <c:v>2.2424402433855382</c:v>
                </c:pt>
              </c:numCache>
            </c:numRef>
          </c:val>
        </c:ser>
        <c:ser>
          <c:idx val="2"/>
          <c:order val="2"/>
          <c:tx>
            <c:strRef>
              <c:f>'PD23'!$L$7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'PD23'!$M$4:$AW$4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'PD23'!$M$7:$AW$7</c:f>
              <c:numCache>
                <c:formatCode>0.0</c:formatCode>
                <c:ptCount val="37"/>
                <c:pt idx="0">
                  <c:v>1.8445771326977609</c:v>
                </c:pt>
                <c:pt idx="1">
                  <c:v>1.7717744468389212</c:v>
                </c:pt>
                <c:pt idx="2">
                  <c:v>1.6880377294770519</c:v>
                </c:pt>
                <c:pt idx="3">
                  <c:v>1.5541986973153203</c:v>
                </c:pt>
                <c:pt idx="4">
                  <c:v>1.3530725835778821</c:v>
                </c:pt>
                <c:pt idx="5">
                  <c:v>1.2631540786228483</c:v>
                </c:pt>
                <c:pt idx="6">
                  <c:v>1.1870963294694796</c:v>
                </c:pt>
                <c:pt idx="7">
                  <c:v>1.0878352466984054</c:v>
                </c:pt>
                <c:pt idx="8">
                  <c:v>0.97903255126746713</c:v>
                </c:pt>
                <c:pt idx="9">
                  <c:v>0.87416520756191962</c:v>
                </c:pt>
                <c:pt idx="10">
                  <c:v>0.77426893400363039</c:v>
                </c:pt>
                <c:pt idx="11">
                  <c:v>0.67437266044534117</c:v>
                </c:pt>
                <c:pt idx="12">
                  <c:v>0.57447638688705194</c:v>
                </c:pt>
                <c:pt idx="13">
                  <c:v>0.47458011332876271</c:v>
                </c:pt>
                <c:pt idx="14">
                  <c:v>0.37468383977047348</c:v>
                </c:pt>
                <c:pt idx="15">
                  <c:v>0.27478756621218425</c:v>
                </c:pt>
                <c:pt idx="16">
                  <c:v>0.17489129265389508</c:v>
                </c:pt>
                <c:pt idx="17">
                  <c:v>7.4995019095605853E-2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</c:ser>
        <c:ser>
          <c:idx val="1"/>
          <c:order val="3"/>
          <c:tx>
            <c:strRef>
              <c:f>'PD23'!$L$8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'PD23'!$M$4:$AW$4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'PD23'!$M$8:$AW$8</c:f>
              <c:numCache>
                <c:formatCode>0.0</c:formatCode>
                <c:ptCount val="37"/>
                <c:pt idx="0">
                  <c:v>1.2942805820158283</c:v>
                </c:pt>
                <c:pt idx="1">
                  <c:v>1.407046995198401</c:v>
                </c:pt>
                <c:pt idx="2">
                  <c:v>1.5151439983970085</c:v>
                </c:pt>
                <c:pt idx="3">
                  <c:v>1.7958917585119019</c:v>
                </c:pt>
                <c:pt idx="4">
                  <c:v>2.1395282435483431</c:v>
                </c:pt>
                <c:pt idx="5">
                  <c:v>2.5736025377245513</c:v>
                </c:pt>
                <c:pt idx="6">
                  <c:v>3.07520216652753</c:v>
                </c:pt>
                <c:pt idx="7">
                  <c:v>3.4548021932644217</c:v>
                </c:pt>
                <c:pt idx="8">
                  <c:v>3.6187506033442176</c:v>
                </c:pt>
                <c:pt idx="9">
                  <c:v>3.714056015549029</c:v>
                </c:pt>
                <c:pt idx="10">
                  <c:v>3.8846956074484353</c:v>
                </c:pt>
                <c:pt idx="11">
                  <c:v>3.9963000660610195</c:v>
                </c:pt>
                <c:pt idx="12">
                  <c:v>4.0948399248848428</c:v>
                </c:pt>
                <c:pt idx="13">
                  <c:v>4.161139374300209</c:v>
                </c:pt>
                <c:pt idx="14">
                  <c:v>4.1955930745084258</c:v>
                </c:pt>
                <c:pt idx="15">
                  <c:v>4.1809258824699169</c:v>
                </c:pt>
                <c:pt idx="16">
                  <c:v>4.0967784323835623</c:v>
                </c:pt>
                <c:pt idx="17">
                  <c:v>4.0141882120990431</c:v>
                </c:pt>
                <c:pt idx="18">
                  <c:v>3.9049828193513201</c:v>
                </c:pt>
                <c:pt idx="19">
                  <c:v>3.8233161736453902</c:v>
                </c:pt>
                <c:pt idx="20">
                  <c:v>3.7460966492276326</c:v>
                </c:pt>
                <c:pt idx="21">
                  <c:v>3.6786044057138629</c:v>
                </c:pt>
                <c:pt idx="22">
                  <c:v>3.5948061759933139</c:v>
                </c:pt>
                <c:pt idx="23">
                  <c:v>3.5240729636659207</c:v>
                </c:pt>
                <c:pt idx="24">
                  <c:v>3.4779232042737096</c:v>
                </c:pt>
                <c:pt idx="25">
                  <c:v>3.4377483013635577</c:v>
                </c:pt>
                <c:pt idx="26">
                  <c:v>3.3770795059678385</c:v>
                </c:pt>
                <c:pt idx="27">
                  <c:v>3.3279511149717655</c:v>
                </c:pt>
                <c:pt idx="28">
                  <c:v>3.2566830023313824</c:v>
                </c:pt>
                <c:pt idx="29">
                  <c:v>3.2017263060893471</c:v>
                </c:pt>
                <c:pt idx="30">
                  <c:v>3.1276434825182857</c:v>
                </c:pt>
                <c:pt idx="31">
                  <c:v>3.0783438183472063</c:v>
                </c:pt>
                <c:pt idx="32">
                  <c:v>3.0135827600455256</c:v>
                </c:pt>
                <c:pt idx="33">
                  <c:v>2.93273782426381</c:v>
                </c:pt>
                <c:pt idx="34">
                  <c:v>2.8355283963159708</c:v>
                </c:pt>
                <c:pt idx="35">
                  <c:v>2.7215107813682158</c:v>
                </c:pt>
                <c:pt idx="36">
                  <c:v>2.59209667361963</c:v>
                </c:pt>
              </c:numCache>
            </c:numRef>
          </c:val>
        </c:ser>
        <c:ser>
          <c:idx val="0"/>
          <c:order val="4"/>
          <c:tx>
            <c:strRef>
              <c:f>'PD23'!$L$9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'PD23'!$M$4:$AW$4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'PD23'!$M$9:$AW$9</c:f>
              <c:numCache>
                <c:formatCode>0.0</c:formatCode>
                <c:ptCount val="37"/>
                <c:pt idx="0">
                  <c:v>1.468468233337363E-2</c:v>
                </c:pt>
                <c:pt idx="1">
                  <c:v>1.9579576444498193E-2</c:v>
                </c:pt>
                <c:pt idx="2">
                  <c:v>2.4474470555622695E-2</c:v>
                </c:pt>
                <c:pt idx="3">
                  <c:v>2.4842616059801155E-2</c:v>
                </c:pt>
                <c:pt idx="4">
                  <c:v>2.5213818939651054E-2</c:v>
                </c:pt>
                <c:pt idx="5">
                  <c:v>2.5586612538469222E-2</c:v>
                </c:pt>
                <c:pt idx="6">
                  <c:v>2.5966954076203225E-2</c:v>
                </c:pt>
                <c:pt idx="7">
                  <c:v>2.6359134872178343E-2</c:v>
                </c:pt>
                <c:pt idx="8">
                  <c:v>2.6755578945718412E-2</c:v>
                </c:pt>
                <c:pt idx="9">
                  <c:v>2.7155121480905008E-2</c:v>
                </c:pt>
                <c:pt idx="10">
                  <c:v>2.7560630406792672E-2</c:v>
                </c:pt>
                <c:pt idx="11">
                  <c:v>2.7972194819822604E-2</c:v>
                </c:pt>
                <c:pt idx="12">
                  <c:v>5.5944389639645209E-2</c:v>
                </c:pt>
                <c:pt idx="13">
                  <c:v>0.10069990135136138</c:v>
                </c:pt>
                <c:pt idx="14">
                  <c:v>0.18125982243245051</c:v>
                </c:pt>
                <c:pt idx="15">
                  <c:v>0.30814169813516579</c:v>
                </c:pt>
                <c:pt idx="16">
                  <c:v>0.49302671701626533</c:v>
                </c:pt>
                <c:pt idx="17">
                  <c:v>0.69023740382277143</c:v>
                </c:pt>
                <c:pt idx="18">
                  <c:v>0.89730862496960284</c:v>
                </c:pt>
                <c:pt idx="19">
                  <c:v>1.0767703499635235</c:v>
                </c:pt>
                <c:pt idx="20">
                  <c:v>1.2490536059576869</c:v>
                </c:pt>
                <c:pt idx="21">
                  <c:v>1.411430574732186</c:v>
                </c:pt>
                <c:pt idx="22">
                  <c:v>1.5808022437000486</c:v>
                </c:pt>
                <c:pt idx="23">
                  <c:v>1.7388824680700539</c:v>
                </c:pt>
                <c:pt idx="24">
                  <c:v>1.8779930655156585</c:v>
                </c:pt>
                <c:pt idx="25">
                  <c:v>2.0094525801017546</c:v>
                </c:pt>
                <c:pt idx="26">
                  <c:v>2.1501142607088775</c:v>
                </c:pt>
                <c:pt idx="27">
                  <c:v>2.3006222589584993</c:v>
                </c:pt>
                <c:pt idx="28">
                  <c:v>2.4616658170855947</c:v>
                </c:pt>
                <c:pt idx="29">
                  <c:v>2.6093657661107303</c:v>
                </c:pt>
                <c:pt idx="30">
                  <c:v>2.7659277120773744</c:v>
                </c:pt>
                <c:pt idx="31">
                  <c:v>2.9042240976812432</c:v>
                </c:pt>
                <c:pt idx="32">
                  <c:v>3.0494353025653056</c:v>
                </c:pt>
                <c:pt idx="33">
                  <c:v>3.2019070676935706</c:v>
                </c:pt>
                <c:pt idx="34">
                  <c:v>3.3620024210782495</c:v>
                </c:pt>
                <c:pt idx="35">
                  <c:v>3.5301025421321617</c:v>
                </c:pt>
                <c:pt idx="36">
                  <c:v>3.7066076692387702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70048"/>
        <c:axId val="6784128"/>
      </c:areaChart>
      <c:catAx>
        <c:axId val="677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7841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784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67700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31837270341208"/>
          <c:w val="0.20045640128317296"/>
          <c:h val="0.4320486757337150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9599141016463851E-2"/>
          <c:w val="0.71347069116360451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v>Standard Light Bulb</c:v>
          </c:tx>
          <c:cat>
            <c:numRef>
              <c:f>'PD24'!$M$4:$AW$4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'PD24'!$M$5:$AW$5</c:f>
              <c:numCache>
                <c:formatCode>0.0</c:formatCode>
                <c:ptCount val="37"/>
                <c:pt idx="0">
                  <c:v>11.705243816276445</c:v>
                </c:pt>
                <c:pt idx="1">
                  <c:v>11.191727475289737</c:v>
                </c:pt>
                <c:pt idx="2">
                  <c:v>10.662891689997915</c:v>
                </c:pt>
                <c:pt idx="3">
                  <c:v>9.5059274363074149</c:v>
                </c:pt>
                <c:pt idx="4">
                  <c:v>7.2607565120315956</c:v>
                </c:pt>
                <c:pt idx="5">
                  <c:v>5.0092631323857608</c:v>
                </c:pt>
                <c:pt idx="6">
                  <c:v>2.9115310764545623</c:v>
                </c:pt>
                <c:pt idx="7">
                  <c:v>1.4780336097937783</c:v>
                </c:pt>
                <c:pt idx="8">
                  <c:v>0.7846459002828664</c:v>
                </c:pt>
                <c:pt idx="9">
                  <c:v>0.53326257146572742</c:v>
                </c:pt>
                <c:pt idx="10">
                  <c:v>0.15997877143971823</c:v>
                </c:pt>
                <c:pt idx="11">
                  <c:v>3.1995754287943649E-2</c:v>
                </c:pt>
                <c:pt idx="12">
                  <c:v>3.1995754287943651E-3</c:v>
                </c:pt>
                <c:pt idx="13">
                  <c:v>3.1995754287943655E-4</c:v>
                </c:pt>
                <c:pt idx="14">
                  <c:v>3.1995754287943657E-5</c:v>
                </c:pt>
                <c:pt idx="15">
                  <c:v>3.1995754287943653E-6</c:v>
                </c:pt>
                <c:pt idx="16">
                  <c:v>3.1995754287943661E-7</c:v>
                </c:pt>
                <c:pt idx="17">
                  <c:v>3.1995754287943661E-8</c:v>
                </c:pt>
                <c:pt idx="18">
                  <c:v>3.1995754287943664E-9</c:v>
                </c:pt>
                <c:pt idx="19">
                  <c:v>3.199575428794366E-10</c:v>
                </c:pt>
                <c:pt idx="20">
                  <c:v>3.1995754287943663E-11</c:v>
                </c:pt>
                <c:pt idx="21">
                  <c:v>3.1995754287943665E-12</c:v>
                </c:pt>
                <c:pt idx="22">
                  <c:v>3.1995754287943666E-13</c:v>
                </c:pt>
                <c:pt idx="23">
                  <c:v>3.1995754287943669E-14</c:v>
                </c:pt>
                <c:pt idx="24">
                  <c:v>3.1995754287943676E-15</c:v>
                </c:pt>
                <c:pt idx="25">
                  <c:v>3.1995754287943675E-16</c:v>
                </c:pt>
                <c:pt idx="26">
                  <c:v>3.1995754287943673E-17</c:v>
                </c:pt>
                <c:pt idx="27">
                  <c:v>3.1995754287943678E-18</c:v>
                </c:pt>
                <c:pt idx="28">
                  <c:v>3.1995754287943673E-19</c:v>
                </c:pt>
                <c:pt idx="29">
                  <c:v>3.1995754287943676E-20</c:v>
                </c:pt>
                <c:pt idx="30">
                  <c:v>3.1995754287943679E-21</c:v>
                </c:pt>
                <c:pt idx="31">
                  <c:v>3.199575428794368E-22</c:v>
                </c:pt>
                <c:pt idx="32">
                  <c:v>3.1995754287943681E-23</c:v>
                </c:pt>
                <c:pt idx="33">
                  <c:v>3.1995754287943679E-24</c:v>
                </c:pt>
                <c:pt idx="34">
                  <c:v>3.1995754287943677E-25</c:v>
                </c:pt>
                <c:pt idx="35">
                  <c:v>3.1995754287943688E-26</c:v>
                </c:pt>
                <c:pt idx="36">
                  <c:v>3.1995754287943686E-27</c:v>
                </c:pt>
              </c:numCache>
            </c:numRef>
          </c:val>
        </c:ser>
        <c:ser>
          <c:idx val="3"/>
          <c:order val="1"/>
          <c:tx>
            <c:v>Halogen</c:v>
          </c:tx>
          <c:cat>
            <c:numRef>
              <c:f>'PD24'!$M$4:$AW$4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'PD24'!$M$6:$AW$6</c:f>
              <c:numCache>
                <c:formatCode>0.0</c:formatCode>
                <c:ptCount val="37"/>
                <c:pt idx="0">
                  <c:v>3.8766987188455633</c:v>
                </c:pt>
                <c:pt idx="1">
                  <c:v>4.3991872062320612</c:v>
                </c:pt>
                <c:pt idx="2">
                  <c:v>4.9096823154819749</c:v>
                </c:pt>
                <c:pt idx="3">
                  <c:v>4.871772524685305</c:v>
                </c:pt>
                <c:pt idx="4">
                  <c:v>4.6086773420306875</c:v>
                </c:pt>
                <c:pt idx="5">
                  <c:v>5.2142054477941455</c:v>
                </c:pt>
                <c:pt idx="6">
                  <c:v>5.8350504858017631</c:v>
                </c:pt>
                <c:pt idx="7">
                  <c:v>6.1786070954155994</c:v>
                </c:pt>
                <c:pt idx="8">
                  <c:v>6.354119938640741</c:v>
                </c:pt>
                <c:pt idx="9">
                  <c:v>6.4837240305254795</c:v>
                </c:pt>
                <c:pt idx="10">
                  <c:v>6.8697840306127516</c:v>
                </c:pt>
                <c:pt idx="11">
                  <c:v>6.9937377118413409</c:v>
                </c:pt>
                <c:pt idx="12">
                  <c:v>6.9238003347229284</c:v>
                </c:pt>
                <c:pt idx="13">
                  <c:v>6.854562331375698</c:v>
                </c:pt>
                <c:pt idx="14">
                  <c:v>6.7174710847481851</c:v>
                </c:pt>
                <c:pt idx="15">
                  <c:v>6.5159469522057387</c:v>
                </c:pt>
                <c:pt idx="16">
                  <c:v>6.2553090741175099</c:v>
                </c:pt>
                <c:pt idx="17">
                  <c:v>5.9425436204116338</c:v>
                </c:pt>
                <c:pt idx="18">
                  <c:v>5.6454164393910524</c:v>
                </c:pt>
                <c:pt idx="19">
                  <c:v>5.3631456174214982</c:v>
                </c:pt>
                <c:pt idx="20">
                  <c:v>5.0949883365504238</c:v>
                </c:pt>
                <c:pt idx="21">
                  <c:v>4.8402389197229025</c:v>
                </c:pt>
                <c:pt idx="22">
                  <c:v>4.5982269737367565</c:v>
                </c:pt>
                <c:pt idx="23">
                  <c:v>4.3683156250499184</c:v>
                </c:pt>
                <c:pt idx="24">
                  <c:v>4.1498998437974217</c:v>
                </c:pt>
                <c:pt idx="25">
                  <c:v>3.9424048516075509</c:v>
                </c:pt>
                <c:pt idx="26">
                  <c:v>3.745284609027173</c:v>
                </c:pt>
                <c:pt idx="27">
                  <c:v>3.5580203785758142</c:v>
                </c:pt>
                <c:pt idx="28">
                  <c:v>3.3801193596470238</c:v>
                </c:pt>
                <c:pt idx="29">
                  <c:v>3.2111133916646728</c:v>
                </c:pt>
                <c:pt idx="30">
                  <c:v>3.050557722081439</c:v>
                </c:pt>
                <c:pt idx="31">
                  <c:v>2.8980298359773671</c:v>
                </c:pt>
                <c:pt idx="32">
                  <c:v>2.7531283441784988</c:v>
                </c:pt>
                <c:pt idx="33">
                  <c:v>2.6154719269695734</c:v>
                </c:pt>
                <c:pt idx="34">
                  <c:v>2.4846983306210948</c:v>
                </c:pt>
                <c:pt idx="35">
                  <c:v>2.3604634140900402</c:v>
                </c:pt>
                <c:pt idx="36">
                  <c:v>2.2424402433855382</c:v>
                </c:pt>
              </c:numCache>
            </c:numRef>
          </c:val>
        </c:ser>
        <c:ser>
          <c:idx val="2"/>
          <c:order val="2"/>
          <c:tx>
            <c:v>Fluorescent Strip Lighting</c:v>
          </c:tx>
          <c:cat>
            <c:numRef>
              <c:f>'PD24'!$M$4:$AW$4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'PD24'!$M$7:$AW$7</c:f>
              <c:numCache>
                <c:formatCode>0.0</c:formatCode>
                <c:ptCount val="37"/>
                <c:pt idx="0">
                  <c:v>1.8445771326977609</c:v>
                </c:pt>
                <c:pt idx="1">
                  <c:v>1.7717744468389212</c:v>
                </c:pt>
                <c:pt idx="2">
                  <c:v>1.6880377294770519</c:v>
                </c:pt>
                <c:pt idx="3">
                  <c:v>1.5541986973153203</c:v>
                </c:pt>
                <c:pt idx="4">
                  <c:v>1.3530725835778821</c:v>
                </c:pt>
                <c:pt idx="5">
                  <c:v>1.2631540786228483</c:v>
                </c:pt>
                <c:pt idx="6">
                  <c:v>1.1870963294694796</c:v>
                </c:pt>
                <c:pt idx="7">
                  <c:v>1.0878352466984054</c:v>
                </c:pt>
                <c:pt idx="8">
                  <c:v>0.97903255126746713</c:v>
                </c:pt>
                <c:pt idx="9">
                  <c:v>0.87416520756191962</c:v>
                </c:pt>
                <c:pt idx="10">
                  <c:v>0.77426893400363039</c:v>
                </c:pt>
                <c:pt idx="11">
                  <c:v>0.67437266044534117</c:v>
                </c:pt>
                <c:pt idx="12">
                  <c:v>0.57447638688705194</c:v>
                </c:pt>
                <c:pt idx="13">
                  <c:v>0.47458011332876271</c:v>
                </c:pt>
                <c:pt idx="14">
                  <c:v>0.37468383977047348</c:v>
                </c:pt>
                <c:pt idx="15">
                  <c:v>0.27478756621218425</c:v>
                </c:pt>
                <c:pt idx="16">
                  <c:v>0.17489129265389508</c:v>
                </c:pt>
                <c:pt idx="17">
                  <c:v>7.4995019095605853E-2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</c:ser>
        <c:ser>
          <c:idx val="1"/>
          <c:order val="3"/>
          <c:tx>
            <c:v>CFL</c:v>
          </c:tx>
          <c:cat>
            <c:numRef>
              <c:f>'PD24'!$M$4:$AW$4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'PD24'!$M$8:$AW$8</c:f>
              <c:numCache>
                <c:formatCode>0.0</c:formatCode>
                <c:ptCount val="37"/>
                <c:pt idx="0">
                  <c:v>1.2942805820158283</c:v>
                </c:pt>
                <c:pt idx="1">
                  <c:v>1.407046995198401</c:v>
                </c:pt>
                <c:pt idx="2">
                  <c:v>1.5151439983970085</c:v>
                </c:pt>
                <c:pt idx="3">
                  <c:v>1.7958917585119019</c:v>
                </c:pt>
                <c:pt idx="4">
                  <c:v>2.1395282435483431</c:v>
                </c:pt>
                <c:pt idx="5">
                  <c:v>2.5736025377245513</c:v>
                </c:pt>
                <c:pt idx="6">
                  <c:v>3.07520216652753</c:v>
                </c:pt>
                <c:pt idx="7">
                  <c:v>3.4548021932644217</c:v>
                </c:pt>
                <c:pt idx="8">
                  <c:v>3.6187506033442176</c:v>
                </c:pt>
                <c:pt idx="9">
                  <c:v>3.714056015549029</c:v>
                </c:pt>
                <c:pt idx="10">
                  <c:v>3.8572847693478285</c:v>
                </c:pt>
                <c:pt idx="11">
                  <c:v>3.9733888773399393</c:v>
                </c:pt>
                <c:pt idx="12">
                  <c:v>4.1096427393105657</c:v>
                </c:pt>
                <c:pt idx="13">
                  <c:v>4.2257950788758887</c:v>
                </c:pt>
                <c:pt idx="14">
                  <c:v>4.3583758687807315</c:v>
                </c:pt>
                <c:pt idx="15">
                  <c:v>4.5052056738621937</c:v>
                </c:pt>
                <c:pt idx="16">
                  <c:v>4.6720183233573671</c:v>
                </c:pt>
                <c:pt idx="17">
                  <c:v>4.8471033228621323</c:v>
                </c:pt>
                <c:pt idx="18">
                  <c:v>4.9950258916310144</c:v>
                </c:pt>
                <c:pt idx="19">
                  <c:v>5.10544805506174</c:v>
                </c:pt>
                <c:pt idx="20">
                  <c:v>5.1830453318679588</c:v>
                </c:pt>
                <c:pt idx="21">
                  <c:v>5.254452736347786</c:v>
                </c:pt>
                <c:pt idx="22">
                  <c:v>5.2951100559317883</c:v>
                </c:pt>
                <c:pt idx="23">
                  <c:v>5.299768518406637</c:v>
                </c:pt>
                <c:pt idx="24">
                  <c:v>5.261390993384583</c:v>
                </c:pt>
                <c:pt idx="25">
                  <c:v>5.1721397008800691</c:v>
                </c:pt>
                <c:pt idx="26">
                  <c:v>5.0238050416466926</c:v>
                </c:pt>
                <c:pt idx="27">
                  <c:v>4.839205263639438</c:v>
                </c:pt>
                <c:pt idx="28">
                  <c:v>4.5725564836474701</c:v>
                </c:pt>
                <c:pt idx="29">
                  <c:v>4.2084085780975808</c:v>
                </c:pt>
                <c:pt idx="30">
                  <c:v>3.7286387459435448</c:v>
                </c:pt>
                <c:pt idx="31">
                  <c:v>3.3107874481796689</c:v>
                </c:pt>
                <c:pt idx="32">
                  <c:v>2.7989115011693584</c:v>
                </c:pt>
                <c:pt idx="33">
                  <c:v>2.179441790167012</c:v>
                </c:pt>
                <c:pt idx="34">
                  <c:v>1.4372099616741143</c:v>
                </c:pt>
                <c:pt idx="35">
                  <c:v>0.90351101567408976</c:v>
                </c:pt>
                <c:pt idx="36">
                  <c:v>0.29826571214950698</c:v>
                </c:pt>
              </c:numCache>
            </c:numRef>
          </c:val>
        </c:ser>
        <c:ser>
          <c:idx val="0"/>
          <c:order val="4"/>
          <c:tx>
            <c:v>LED</c:v>
          </c:tx>
          <c:cat>
            <c:numRef>
              <c:f>'PD24'!$M$4:$AW$4</c:f>
              <c:numCache>
                <c:formatCode>General</c:formatCode>
                <c:ptCount val="3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</c:numCache>
            </c:numRef>
          </c:cat>
          <c:val>
            <c:numRef>
              <c:f>'PD24'!$M$9:$AW$9</c:f>
              <c:numCache>
                <c:formatCode>0.0</c:formatCode>
                <c:ptCount val="37"/>
                <c:pt idx="0">
                  <c:v>1.468468233337363E-2</c:v>
                </c:pt>
                <c:pt idx="1">
                  <c:v>1.9579576444498193E-2</c:v>
                </c:pt>
                <c:pt idx="2">
                  <c:v>2.4474470555622695E-2</c:v>
                </c:pt>
                <c:pt idx="3">
                  <c:v>2.4842616059801155E-2</c:v>
                </c:pt>
                <c:pt idx="4">
                  <c:v>2.5213818939651054E-2</c:v>
                </c:pt>
                <c:pt idx="5">
                  <c:v>2.5586612538469222E-2</c:v>
                </c:pt>
                <c:pt idx="6">
                  <c:v>2.5966954076203225E-2</c:v>
                </c:pt>
                <c:pt idx="7">
                  <c:v>2.6359134872178343E-2</c:v>
                </c:pt>
                <c:pt idx="8">
                  <c:v>2.6755578945718412E-2</c:v>
                </c:pt>
                <c:pt idx="9">
                  <c:v>2.7155121480905008E-2</c:v>
                </c:pt>
                <c:pt idx="10">
                  <c:v>3.5301657925176519E-2</c:v>
                </c:pt>
                <c:pt idx="11">
                  <c:v>4.589215530272947E-2</c:v>
                </c:pt>
                <c:pt idx="12">
                  <c:v>5.965980189354831E-2</c:v>
                </c:pt>
                <c:pt idx="13">
                  <c:v>7.7557742461612802E-2</c:v>
                </c:pt>
                <c:pt idx="14">
                  <c:v>0.10082506520009665</c:v>
                </c:pt>
                <c:pt idx="15">
                  <c:v>0.13107258476012565</c:v>
                </c:pt>
                <c:pt idx="16">
                  <c:v>0.16384073095015708</c:v>
                </c:pt>
                <c:pt idx="17">
                  <c:v>0.20480091368769637</c:v>
                </c:pt>
                <c:pt idx="18">
                  <c:v>0.25600114210962049</c:v>
                </c:pt>
                <c:pt idx="19">
                  <c:v>0.3200014276370256</c:v>
                </c:pt>
                <c:pt idx="20">
                  <c:v>0.40000178454628199</c:v>
                </c:pt>
                <c:pt idx="21">
                  <c:v>0.48000214145553838</c:v>
                </c:pt>
                <c:pt idx="22">
                  <c:v>0.5760025697466461</c:v>
                </c:pt>
                <c:pt idx="23">
                  <c:v>0.69120308369597516</c:v>
                </c:pt>
                <c:pt idx="24">
                  <c:v>0.82944370043517013</c:v>
                </c:pt>
                <c:pt idx="25">
                  <c:v>0.99533244052220426</c:v>
                </c:pt>
                <c:pt idx="26">
                  <c:v>1.194398928626645</c:v>
                </c:pt>
                <c:pt idx="27">
                  <c:v>1.4332787143519741</c:v>
                </c:pt>
                <c:pt idx="28">
                  <c:v>1.7199344572223687</c:v>
                </c:pt>
                <c:pt idx="29">
                  <c:v>2.0639213486668426</c:v>
                </c:pt>
                <c:pt idx="30">
                  <c:v>2.476705618400211</c:v>
                </c:pt>
                <c:pt idx="31">
                  <c:v>2.848211461160242</c:v>
                </c:pt>
                <c:pt idx="32">
                  <c:v>3.2754431803342783</c:v>
                </c:pt>
                <c:pt idx="33">
                  <c:v>3.7667596573844193</c:v>
                </c:pt>
                <c:pt idx="34">
                  <c:v>4.3317736059920815</c:v>
                </c:pt>
                <c:pt idx="35">
                  <c:v>4.7649509665912904</c:v>
                </c:pt>
                <c:pt idx="36">
                  <c:v>5.2414460632504198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82976"/>
        <c:axId val="175184512"/>
      </c:areaChart>
      <c:catAx>
        <c:axId val="17518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5184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5184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518297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31837270341208"/>
          <c:w val="0.20045640128317296"/>
          <c:h val="0.4320486757337150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346985776975508E-2"/>
          <c:y val="3.4300489585068691E-2"/>
          <c:w val="0.67824743084656369"/>
          <c:h val="0.76375251273808376"/>
        </c:manualLayout>
      </c:layout>
      <c:lineChart>
        <c:grouping val="standard"/>
        <c:varyColors val="0"/>
        <c:ser>
          <c:idx val="2"/>
          <c:order val="0"/>
          <c:tx>
            <c:strRef>
              <c:f>PD30a!$L$5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PD30a!$M$4:$AN$4</c:f>
              <c:numCache>
                <c:formatCode>General</c:formatCode>
                <c:ptCount val="2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</c:numCache>
            </c:numRef>
          </c:cat>
          <c:val>
            <c:numRef>
              <c:f>PD30a!$M$5:$AN$5</c:f>
              <c:numCache>
                <c:formatCode>0.00</c:formatCode>
                <c:ptCount val="28"/>
                <c:pt idx="0">
                  <c:v>0.13627277255009801</c:v>
                </c:pt>
                <c:pt idx="1">
                  <c:v>0.13754186966093312</c:v>
                </c:pt>
                <c:pt idx="2">
                  <c:v>0.13880184233732171</c:v>
                </c:pt>
                <c:pt idx="3">
                  <c:v>0.14417329455429478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PD30a!$L$6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PD30a!$M$4:$AN$4</c:f>
              <c:numCache>
                <c:formatCode>General</c:formatCode>
                <c:ptCount val="2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</c:numCache>
            </c:numRef>
          </c:cat>
          <c:val>
            <c:numRef>
              <c:f>PD30a!$M$6:$AN$6</c:f>
              <c:numCache>
                <c:formatCode>0.00</c:formatCode>
                <c:ptCount val="28"/>
                <c:pt idx="3">
                  <c:v>0.14417329455429478</c:v>
                </c:pt>
                <c:pt idx="4">
                  <c:v>0.16057569003261887</c:v>
                </c:pt>
                <c:pt idx="5">
                  <c:v>0.17879277109716035</c:v>
                </c:pt>
                <c:pt idx="6">
                  <c:v>0.19900416202926191</c:v>
                </c:pt>
                <c:pt idx="7">
                  <c:v>0.22144194569610959</c:v>
                </c:pt>
                <c:pt idx="8">
                  <c:v>0.24636403402840407</c:v>
                </c:pt>
                <c:pt idx="9">
                  <c:v>0.27404716642038235</c:v>
                </c:pt>
                <c:pt idx="10">
                  <c:v>0.30477334860119099</c:v>
                </c:pt>
                <c:pt idx="11">
                  <c:v>0.33886908533627846</c:v>
                </c:pt>
                <c:pt idx="12">
                  <c:v>0.37668572227352459</c:v>
                </c:pt>
                <c:pt idx="13">
                  <c:v>0.41866479254675826</c:v>
                </c:pt>
                <c:pt idx="14">
                  <c:v>0.46528598143538052</c:v>
                </c:pt>
                <c:pt idx="15">
                  <c:v>0.51702068290131953</c:v>
                </c:pt>
                <c:pt idx="16">
                  <c:v>0.57435599723788755</c:v>
                </c:pt>
                <c:pt idx="17">
                  <c:v>0.63787368063210448</c:v>
                </c:pt>
                <c:pt idx="18">
                  <c:v>0.70907390182436347</c:v>
                </c:pt>
                <c:pt idx="19">
                  <c:v>0.79014691843315876</c:v>
                </c:pt>
                <c:pt idx="20">
                  <c:v>0.88021048201613583</c:v>
                </c:pt>
                <c:pt idx="21">
                  <c:v>0.98024315557710995</c:v>
                </c:pt>
                <c:pt idx="22">
                  <c:v>1.0913287562325027</c:v>
                </c:pt>
                <c:pt idx="23">
                  <c:v>1.2146675891411665</c:v>
                </c:pt>
                <c:pt idx="24">
                  <c:v>1.3515888743244482</c:v>
                </c:pt>
                <c:pt idx="25">
                  <c:v>1.5035644926117051</c:v>
                </c:pt>
                <c:pt idx="26">
                  <c:v>1.6722241902742252</c:v>
                </c:pt>
                <c:pt idx="27">
                  <c:v>1.8594767038722932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PD30a!$L$7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PD30a!$M$4:$AN$4</c:f>
              <c:numCache>
                <c:formatCode>General</c:formatCode>
                <c:ptCount val="2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</c:numCache>
            </c:numRef>
          </c:cat>
          <c:val>
            <c:numRef>
              <c:f>PD30a!$M$7:$AN$7</c:f>
              <c:numCache>
                <c:formatCode>0.00</c:formatCode>
                <c:ptCount val="28"/>
                <c:pt idx="3">
                  <c:v>0.14003048389102257</c:v>
                </c:pt>
                <c:pt idx="4">
                  <c:v>0.1411346314521188</c:v>
                </c:pt>
                <c:pt idx="5">
                  <c:v>0.14220706990670862</c:v>
                </c:pt>
                <c:pt idx="6">
                  <c:v>0.14323522774514624</c:v>
                </c:pt>
                <c:pt idx="7">
                  <c:v>0.14423256500401238</c:v>
                </c:pt>
                <c:pt idx="8">
                  <c:v>0.14520974853535654</c:v>
                </c:pt>
                <c:pt idx="9">
                  <c:v>0.14617050409896842</c:v>
                </c:pt>
                <c:pt idx="10">
                  <c:v>0.14710487274010262</c:v>
                </c:pt>
                <c:pt idx="11">
                  <c:v>0.14801251147838337</c:v>
                </c:pt>
                <c:pt idx="12">
                  <c:v>0.1488884583957813</c:v>
                </c:pt>
                <c:pt idx="13">
                  <c:v>0.14974860163893991</c:v>
                </c:pt>
                <c:pt idx="14">
                  <c:v>0.15060213879344383</c:v>
                </c:pt>
                <c:pt idx="15">
                  <c:v>0.15143812752515948</c:v>
                </c:pt>
                <c:pt idx="16">
                  <c:v>0.1522386599543408</c:v>
                </c:pt>
                <c:pt idx="17">
                  <c:v>0.15300108770425827</c:v>
                </c:pt>
                <c:pt idx="18">
                  <c:v>0.15389788434620993</c:v>
                </c:pt>
                <c:pt idx="19">
                  <c:v>0.15519072417131508</c:v>
                </c:pt>
                <c:pt idx="20">
                  <c:v>0.1564447788016671</c:v>
                </c:pt>
                <c:pt idx="21">
                  <c:v>0.15766121179310857</c:v>
                </c:pt>
                <c:pt idx="22">
                  <c:v>0.15884115179480679</c:v>
                </c:pt>
                <c:pt idx="23">
                  <c:v>0.15998569359645406</c:v>
                </c:pt>
                <c:pt idx="24">
                  <c:v>0.16109589914405195</c:v>
                </c:pt>
                <c:pt idx="25">
                  <c:v>0.16217279852522185</c:v>
                </c:pt>
                <c:pt idx="26">
                  <c:v>0.16321739092495671</c:v>
                </c:pt>
                <c:pt idx="27">
                  <c:v>0.16423922899246657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PD30a!$L$8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dash"/>
            </a:ln>
          </c:spPr>
          <c:marker>
            <c:symbol val="none"/>
          </c:marker>
          <c:cat>
            <c:numRef>
              <c:f>PD30a!$M$4:$AN$4</c:f>
              <c:numCache>
                <c:formatCode>General</c:formatCode>
                <c:ptCount val="2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</c:numCache>
            </c:numRef>
          </c:cat>
          <c:val>
            <c:numRef>
              <c:f>PD30a!$M$8:$AN$8</c:f>
              <c:numCache>
                <c:formatCode>0.00</c:formatCode>
                <c:ptCount val="28"/>
                <c:pt idx="3">
                  <c:v>0.14003048389102257</c:v>
                </c:pt>
                <c:pt idx="4">
                  <c:v>0.1411346314521188</c:v>
                </c:pt>
                <c:pt idx="5">
                  <c:v>0.14220706990670862</c:v>
                </c:pt>
                <c:pt idx="6">
                  <c:v>0.14323522774514624</c:v>
                </c:pt>
                <c:pt idx="7">
                  <c:v>0.14423256500401238</c:v>
                </c:pt>
                <c:pt idx="8">
                  <c:v>0.14520974853535654</c:v>
                </c:pt>
                <c:pt idx="9">
                  <c:v>0.14617050409896842</c:v>
                </c:pt>
                <c:pt idx="10">
                  <c:v>0.14710487274010262</c:v>
                </c:pt>
                <c:pt idx="11">
                  <c:v>0.14801251147838337</c:v>
                </c:pt>
                <c:pt idx="12">
                  <c:v>0.1488884583957813</c:v>
                </c:pt>
                <c:pt idx="13">
                  <c:v>0.14974860163893991</c:v>
                </c:pt>
                <c:pt idx="14">
                  <c:v>0.15060213879344383</c:v>
                </c:pt>
                <c:pt idx="15">
                  <c:v>0.15143812752515948</c:v>
                </c:pt>
                <c:pt idx="16">
                  <c:v>0.1522386599543408</c:v>
                </c:pt>
                <c:pt idx="17">
                  <c:v>0.15300108770425827</c:v>
                </c:pt>
                <c:pt idx="18">
                  <c:v>0.15389788434620993</c:v>
                </c:pt>
                <c:pt idx="19">
                  <c:v>0.15519072417131508</c:v>
                </c:pt>
                <c:pt idx="20">
                  <c:v>0.1564447788016671</c:v>
                </c:pt>
                <c:pt idx="21">
                  <c:v>0.15766121179310857</c:v>
                </c:pt>
                <c:pt idx="22">
                  <c:v>0.15884115179480679</c:v>
                </c:pt>
                <c:pt idx="23">
                  <c:v>0.15998569359645406</c:v>
                </c:pt>
                <c:pt idx="24">
                  <c:v>0.16109589914405195</c:v>
                </c:pt>
                <c:pt idx="25">
                  <c:v>0.16217279852522185</c:v>
                </c:pt>
                <c:pt idx="26">
                  <c:v>0.16321739092495671</c:v>
                </c:pt>
                <c:pt idx="27">
                  <c:v>0.16423922899246657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PD30a!$L$9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PD30a!$M$4:$AN$4</c:f>
              <c:numCache>
                <c:formatCode>General</c:formatCode>
                <c:ptCount val="2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</c:numCache>
            </c:numRef>
          </c:cat>
          <c:val>
            <c:numRef>
              <c:f>PD30a!$M$9:$AN$9</c:f>
              <c:numCache>
                <c:formatCode>0.00</c:formatCode>
                <c:ptCount val="28"/>
                <c:pt idx="3">
                  <c:v>0.14492399999589206</c:v>
                </c:pt>
                <c:pt idx="4">
                  <c:v>0.16419242166419712</c:v>
                </c:pt>
                <c:pt idx="5">
                  <c:v>0.18596912274571753</c:v>
                </c:pt>
                <c:pt idx="6">
                  <c:v>0.21055753825908471</c:v>
                </c:pt>
                <c:pt idx="7">
                  <c:v>0.23833421494481491</c:v>
                </c:pt>
                <c:pt idx="8">
                  <c:v>0.26972537693799542</c:v>
                </c:pt>
                <c:pt idx="9">
                  <c:v>0.30520219414656125</c:v>
                </c:pt>
                <c:pt idx="10">
                  <c:v>0.34526870174558816</c:v>
                </c:pt>
                <c:pt idx="11">
                  <c:v>0.39050799651572582</c:v>
                </c:pt>
                <c:pt idx="12">
                  <c:v>0.4415654376936145</c:v>
                </c:pt>
                <c:pt idx="13">
                  <c:v>0.49922974179315144</c:v>
                </c:pt>
                <c:pt idx="14">
                  <c:v>0.56438051131700329</c:v>
                </c:pt>
                <c:pt idx="15">
                  <c:v>0.63793695304408105</c:v>
                </c:pt>
                <c:pt idx="16">
                  <c:v>0.72088957685467336</c:v>
                </c:pt>
                <c:pt idx="17">
                  <c:v>0.81440435719630766</c:v>
                </c:pt>
                <c:pt idx="18">
                  <c:v>0.92091767189233487</c:v>
                </c:pt>
                <c:pt idx="19">
                  <c:v>1.0438902720585959</c:v>
                </c:pt>
                <c:pt idx="20">
                  <c:v>1.18290877309457</c:v>
                </c:pt>
                <c:pt idx="21">
                  <c:v>1.3400354081027299</c:v>
                </c:pt>
                <c:pt idx="22">
                  <c:v>1.5175947432632166</c:v>
                </c:pt>
                <c:pt idx="23">
                  <c:v>1.7182068125473249</c:v>
                </c:pt>
                <c:pt idx="24">
                  <c:v>1.944824416777128</c:v>
                </c:pt>
                <c:pt idx="25">
                  <c:v>2.2007751085538807</c:v>
                </c:pt>
                <c:pt idx="26">
                  <c:v>2.4898084497257931</c:v>
                </c:pt>
                <c:pt idx="27">
                  <c:v>2.8163090722191768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18304"/>
        <c:axId val="184419840"/>
      </c:lineChart>
      <c:catAx>
        <c:axId val="18441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441984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4419840"/>
        <c:scaling>
          <c:orientation val="minMax"/>
          <c:max val="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4418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658039838043499E-2"/>
          <c:y val="3.1331584100769833E-2"/>
          <c:w val="0.88067012553663349"/>
          <c:h val="0.74316214903417588"/>
        </c:manualLayout>
      </c:layout>
      <c:areaChart>
        <c:grouping val="stacked"/>
        <c:varyColors val="0"/>
        <c:ser>
          <c:idx val="4"/>
          <c:order val="0"/>
          <c:tx>
            <c:strRef>
              <c:f>#REF!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3"/>
          <c:order val="1"/>
          <c:tx>
            <c:strRef>
              <c:f>#REF!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2"/>
          <c:order val="2"/>
          <c:tx>
            <c:strRef>
              <c:f>#REF!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1"/>
          <c:order val="3"/>
          <c:tx>
            <c:strRef>
              <c:f>#REF!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0"/>
          <c:order val="4"/>
          <c:tx>
            <c:strRef>
              <c:f>#REF!</c:f>
              <c:strCache>
                <c:ptCount val="1"/>
                <c:pt idx="0">
                  <c:v>LED</c:v>
                </c:pt>
              </c:strCache>
            </c:strRef>
          </c:tx>
          <c:spPr>
            <a:ln w="25400">
              <a:noFill/>
            </a:ln>
          </c:spPr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018176"/>
        <c:axId val="178019712"/>
      </c:areaChart>
      <c:catAx>
        <c:axId val="17801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8019712"/>
        <c:crosses val="autoZero"/>
        <c:auto val="1"/>
        <c:lblAlgn val="ctr"/>
        <c:lblOffset val="100"/>
        <c:noMultiLvlLbl val="0"/>
      </c:catAx>
      <c:valAx>
        <c:axId val="1780197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801817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6.5878532625282316E-2"/>
          <c:y val="0.86553021373458228"/>
          <c:w val="0.91372080815479462"/>
          <c:h val="0.11358206353157116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overlay val="1"/>
    </c:title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#REF!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3"/>
          <c:order val="1"/>
          <c:tx>
            <c:strRef>
              <c:f>#REF!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2"/>
          <c:order val="2"/>
          <c:tx>
            <c:strRef>
              <c:f>#REF!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1"/>
          <c:order val="3"/>
          <c:tx>
            <c:strRef>
              <c:f>#REF!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0"/>
          <c:order val="4"/>
          <c:tx>
            <c:strRef>
              <c:f>#REF!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080768"/>
        <c:axId val="178082560"/>
      </c:areaChart>
      <c:catAx>
        <c:axId val="17808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8082560"/>
        <c:crosses val="autoZero"/>
        <c:auto val="1"/>
        <c:lblAlgn val="ctr"/>
        <c:lblOffset val="100"/>
        <c:noMultiLvlLbl val="0"/>
      </c:catAx>
      <c:valAx>
        <c:axId val="178082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8080768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590856375511194E-2"/>
          <c:y val="3.8294158345385347E-2"/>
          <c:w val="0.88067012553663349"/>
          <c:h val="0.7359794587612758"/>
        </c:manualLayout>
      </c:layout>
      <c:areaChart>
        <c:grouping val="stacked"/>
        <c:varyColors val="0"/>
        <c:ser>
          <c:idx val="4"/>
          <c:order val="0"/>
          <c:tx>
            <c:strRef>
              <c:f>#REF!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3"/>
          <c:order val="1"/>
          <c:tx>
            <c:strRef>
              <c:f>#REF!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2"/>
          <c:order val="2"/>
          <c:tx>
            <c:strRef>
              <c:f>#REF!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1"/>
          <c:order val="3"/>
          <c:tx>
            <c:strRef>
              <c:f>#REF!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0"/>
          <c:order val="4"/>
          <c:tx>
            <c:strRef>
              <c:f>#REF!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334400"/>
        <c:axId val="181335936"/>
      </c:areaChart>
      <c:catAx>
        <c:axId val="18133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335936"/>
        <c:crosses val="autoZero"/>
        <c:auto val="1"/>
        <c:lblAlgn val="ctr"/>
        <c:lblOffset val="100"/>
        <c:noMultiLvlLbl val="0"/>
      </c:catAx>
      <c:valAx>
        <c:axId val="1813359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33440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658039838043499E-2"/>
          <c:y val="3.8294158345385347E-2"/>
          <c:w val="0.88067012553663349"/>
          <c:h val="0.74294203300589134"/>
        </c:manualLayout>
      </c:layout>
      <c:areaChart>
        <c:grouping val="stacked"/>
        <c:varyColors val="0"/>
        <c:ser>
          <c:idx val="4"/>
          <c:order val="0"/>
          <c:tx>
            <c:strRef>
              <c:f>#REF!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3"/>
          <c:order val="1"/>
          <c:tx>
            <c:strRef>
              <c:f>#REF!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2"/>
          <c:order val="2"/>
          <c:tx>
            <c:strRef>
              <c:f>#REF!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1"/>
          <c:order val="3"/>
          <c:tx>
            <c:strRef>
              <c:f>#REF!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ser>
          <c:idx val="0"/>
          <c:order val="4"/>
          <c:tx>
            <c:strRef>
              <c:f>#REF!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#REF!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3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10688"/>
        <c:axId val="181812224"/>
      </c:areaChart>
      <c:catAx>
        <c:axId val="18181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1812224"/>
        <c:crosses val="autoZero"/>
        <c:auto val="1"/>
        <c:lblAlgn val="ctr"/>
        <c:lblOffset val="100"/>
        <c:noMultiLvlLbl val="0"/>
      </c:catAx>
      <c:valAx>
        <c:axId val="1818122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810688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50376410458567E-2"/>
          <c:y val="3.2884902840059793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PD30b!$L$5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PD30b!$M$4:$AV$4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PD30b!$M$5:$AV$5</c:f>
              <c:numCache>
                <c:formatCode>0</c:formatCode>
                <c:ptCount val="36"/>
                <c:pt idx="0">
                  <c:v>25.7</c:v>
                </c:pt>
                <c:pt idx="1">
                  <c:v>25.6</c:v>
                </c:pt>
                <c:pt idx="2">
                  <c:v>25.8</c:v>
                </c:pt>
                <c:pt idx="3">
                  <c:v>24.3</c:v>
                </c:pt>
                <c:pt idx="4">
                  <c:v>23</c:v>
                </c:pt>
                <c:pt idx="5">
                  <c:v>21.3</c:v>
                </c:pt>
                <c:pt idx="6">
                  <c:v>22.4</c:v>
                </c:pt>
                <c:pt idx="7">
                  <c:v>21.9</c:v>
                </c:pt>
                <c:pt idx="8">
                  <c:v>21.2</c:v>
                </c:pt>
                <c:pt idx="9">
                  <c:v>22.3</c:v>
                </c:pt>
                <c:pt idx="10">
                  <c:v>22.2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PD30b!$L$6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PD30b!$M$4:$AV$4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PD30b!$M$6:$AV$6</c:f>
              <c:numCache>
                <c:formatCode>0.0</c:formatCode>
                <c:ptCount val="36"/>
                <c:pt idx="10" formatCode="0">
                  <c:v>22.2</c:v>
                </c:pt>
                <c:pt idx="11" formatCode="0">
                  <c:v>22.2</c:v>
                </c:pt>
                <c:pt idx="12" formatCode="0">
                  <c:v>22.3</c:v>
                </c:pt>
                <c:pt idx="13" formatCode="0">
                  <c:v>22.4</c:v>
                </c:pt>
                <c:pt idx="14" formatCode="0">
                  <c:v>22.3</c:v>
                </c:pt>
                <c:pt idx="15" formatCode="0">
                  <c:v>22.3</c:v>
                </c:pt>
                <c:pt idx="16" formatCode="0">
                  <c:v>22.5</c:v>
                </c:pt>
                <c:pt idx="17" formatCode="0">
                  <c:v>23.1</c:v>
                </c:pt>
                <c:pt idx="18" formatCode="0">
                  <c:v>23.2</c:v>
                </c:pt>
                <c:pt idx="19" formatCode="0">
                  <c:v>23.8</c:v>
                </c:pt>
                <c:pt idx="20" formatCode="0">
                  <c:v>24.4</c:v>
                </c:pt>
                <c:pt idx="21" formatCode="0">
                  <c:v>25.2</c:v>
                </c:pt>
                <c:pt idx="22" formatCode="0">
                  <c:v>26.1</c:v>
                </c:pt>
                <c:pt idx="23" formatCode="0">
                  <c:v>27</c:v>
                </c:pt>
                <c:pt idx="24" formatCode="0">
                  <c:v>27.7</c:v>
                </c:pt>
                <c:pt idx="25" formatCode="0">
                  <c:v>28.6</c:v>
                </c:pt>
                <c:pt idx="26" formatCode="0">
                  <c:v>29.4</c:v>
                </c:pt>
                <c:pt idx="27" formatCode="0">
                  <c:v>30.2</c:v>
                </c:pt>
                <c:pt idx="28" formatCode="0">
                  <c:v>30.9</c:v>
                </c:pt>
                <c:pt idx="29" formatCode="0">
                  <c:v>31.6</c:v>
                </c:pt>
                <c:pt idx="30" formatCode="0">
                  <c:v>32.200000000000003</c:v>
                </c:pt>
                <c:pt idx="31" formatCode="0">
                  <c:v>32.799999999999997</c:v>
                </c:pt>
                <c:pt idx="32" formatCode="0">
                  <c:v>33.200000000000003</c:v>
                </c:pt>
                <c:pt idx="33" formatCode="0">
                  <c:v>33.799999999999997</c:v>
                </c:pt>
                <c:pt idx="34" formatCode="0">
                  <c:v>34.299999999999997</c:v>
                </c:pt>
                <c:pt idx="35" formatCode="0">
                  <c:v>34.799999999999997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PD30b!$L$7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PD30b!$M$4:$AV$4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PD30b!$M$7:$AV$7</c:f>
              <c:numCache>
                <c:formatCode>0.0</c:formatCode>
                <c:ptCount val="36"/>
                <c:pt idx="10" formatCode="0">
                  <c:v>22.1</c:v>
                </c:pt>
                <c:pt idx="11" formatCode="0">
                  <c:v>22.2</c:v>
                </c:pt>
                <c:pt idx="12" formatCode="0">
                  <c:v>22.2</c:v>
                </c:pt>
                <c:pt idx="13" formatCode="0">
                  <c:v>22.2</c:v>
                </c:pt>
                <c:pt idx="14" formatCode="0">
                  <c:v>22.2</c:v>
                </c:pt>
                <c:pt idx="15" formatCode="0">
                  <c:v>22.4</c:v>
                </c:pt>
                <c:pt idx="16" formatCode="0">
                  <c:v>22.5</c:v>
                </c:pt>
                <c:pt idx="17" formatCode="0">
                  <c:v>22.6</c:v>
                </c:pt>
                <c:pt idx="18" formatCode="0">
                  <c:v>22.7</c:v>
                </c:pt>
                <c:pt idx="19" formatCode="0">
                  <c:v>22.9</c:v>
                </c:pt>
                <c:pt idx="20" formatCode="0">
                  <c:v>23.1</c:v>
                </c:pt>
                <c:pt idx="21" formatCode="0">
                  <c:v>23.2</c:v>
                </c:pt>
                <c:pt idx="22" formatCode="0">
                  <c:v>23.2</c:v>
                </c:pt>
                <c:pt idx="23" formatCode="0">
                  <c:v>23.2</c:v>
                </c:pt>
                <c:pt idx="24" formatCode="0">
                  <c:v>23.2</c:v>
                </c:pt>
                <c:pt idx="25" formatCode="0">
                  <c:v>23.3</c:v>
                </c:pt>
                <c:pt idx="26" formatCode="0">
                  <c:v>23.5</c:v>
                </c:pt>
                <c:pt idx="27" formatCode="0">
                  <c:v>23.8</c:v>
                </c:pt>
                <c:pt idx="28" formatCode="0">
                  <c:v>24</c:v>
                </c:pt>
                <c:pt idx="29" formatCode="0">
                  <c:v>24.2</c:v>
                </c:pt>
                <c:pt idx="30" formatCode="0">
                  <c:v>24.4</c:v>
                </c:pt>
                <c:pt idx="31" formatCode="0">
                  <c:v>24.6</c:v>
                </c:pt>
                <c:pt idx="32" formatCode="0">
                  <c:v>24.8</c:v>
                </c:pt>
                <c:pt idx="33" formatCode="0">
                  <c:v>25</c:v>
                </c:pt>
                <c:pt idx="34" formatCode="0">
                  <c:v>25.2</c:v>
                </c:pt>
                <c:pt idx="35" formatCode="0">
                  <c:v>25.5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PD30b!$L$8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PD30b!$M$4:$AV$4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PD30b!$M$8:$AV$8</c:f>
              <c:numCache>
                <c:formatCode>0.0</c:formatCode>
                <c:ptCount val="36"/>
                <c:pt idx="10" formatCode="0">
                  <c:v>22.3</c:v>
                </c:pt>
                <c:pt idx="11" formatCode="0">
                  <c:v>22.5</c:v>
                </c:pt>
                <c:pt idx="12" formatCode="0">
                  <c:v>22.6</c:v>
                </c:pt>
                <c:pt idx="13" formatCode="0">
                  <c:v>22.7</c:v>
                </c:pt>
                <c:pt idx="14" formatCode="0">
                  <c:v>22.8</c:v>
                </c:pt>
                <c:pt idx="15" formatCode="0">
                  <c:v>23</c:v>
                </c:pt>
                <c:pt idx="16" formatCode="0">
                  <c:v>23.2</c:v>
                </c:pt>
                <c:pt idx="17" formatCode="0">
                  <c:v>23.2</c:v>
                </c:pt>
                <c:pt idx="18" formatCode="0">
                  <c:v>23.3</c:v>
                </c:pt>
                <c:pt idx="19" formatCode="0">
                  <c:v>23.4</c:v>
                </c:pt>
                <c:pt idx="20" formatCode="0">
                  <c:v>23.5</c:v>
                </c:pt>
                <c:pt idx="21" formatCode="0">
                  <c:v>23.6</c:v>
                </c:pt>
                <c:pt idx="22" formatCode="0">
                  <c:v>23.7</c:v>
                </c:pt>
                <c:pt idx="23" formatCode="0">
                  <c:v>23.9</c:v>
                </c:pt>
                <c:pt idx="24" formatCode="0">
                  <c:v>24.1</c:v>
                </c:pt>
                <c:pt idx="25" formatCode="0">
                  <c:v>24.3</c:v>
                </c:pt>
                <c:pt idx="26" formatCode="0">
                  <c:v>24.5</c:v>
                </c:pt>
                <c:pt idx="27" formatCode="0">
                  <c:v>24.8</c:v>
                </c:pt>
                <c:pt idx="28" formatCode="0">
                  <c:v>25.2</c:v>
                </c:pt>
                <c:pt idx="29" formatCode="0">
                  <c:v>25.5</c:v>
                </c:pt>
                <c:pt idx="30" formatCode="0">
                  <c:v>25.8</c:v>
                </c:pt>
                <c:pt idx="31" formatCode="0">
                  <c:v>26.3</c:v>
                </c:pt>
                <c:pt idx="32" formatCode="0">
                  <c:v>26.7</c:v>
                </c:pt>
                <c:pt idx="33" formatCode="0">
                  <c:v>27.1</c:v>
                </c:pt>
                <c:pt idx="34" formatCode="0">
                  <c:v>27.6</c:v>
                </c:pt>
                <c:pt idx="35" formatCode="0">
                  <c:v>28.1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PD30b!$L$9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numRef>
              <c:f>PD30b!$M$4:$AV$4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PD30b!$M$9:$AV$9</c:f>
              <c:numCache>
                <c:formatCode>0.0</c:formatCode>
                <c:ptCount val="36"/>
                <c:pt idx="10" formatCode="0">
                  <c:v>22.4</c:v>
                </c:pt>
                <c:pt idx="11" formatCode="0">
                  <c:v>22.6</c:v>
                </c:pt>
                <c:pt idx="12" formatCode="0">
                  <c:v>22.8</c:v>
                </c:pt>
                <c:pt idx="13" formatCode="0">
                  <c:v>23</c:v>
                </c:pt>
                <c:pt idx="14" formatCode="0">
                  <c:v>23.3</c:v>
                </c:pt>
                <c:pt idx="15" formatCode="0">
                  <c:v>24</c:v>
                </c:pt>
                <c:pt idx="16" formatCode="0">
                  <c:v>24.6</c:v>
                </c:pt>
                <c:pt idx="17" formatCode="0">
                  <c:v>24.9</c:v>
                </c:pt>
                <c:pt idx="18" formatCode="0">
                  <c:v>25.1</c:v>
                </c:pt>
                <c:pt idx="19" formatCode="0">
                  <c:v>25.4</c:v>
                </c:pt>
                <c:pt idx="20" formatCode="0">
                  <c:v>25.7</c:v>
                </c:pt>
                <c:pt idx="21" formatCode="0">
                  <c:v>26.1</c:v>
                </c:pt>
                <c:pt idx="22" formatCode="0">
                  <c:v>26.4</c:v>
                </c:pt>
                <c:pt idx="23" formatCode="0">
                  <c:v>26.9</c:v>
                </c:pt>
                <c:pt idx="24" formatCode="0">
                  <c:v>27.3</c:v>
                </c:pt>
                <c:pt idx="25" formatCode="0">
                  <c:v>27.9</c:v>
                </c:pt>
                <c:pt idx="26" formatCode="0">
                  <c:v>28.4</c:v>
                </c:pt>
                <c:pt idx="27" formatCode="0">
                  <c:v>28.9</c:v>
                </c:pt>
                <c:pt idx="28" formatCode="0">
                  <c:v>29.4</c:v>
                </c:pt>
                <c:pt idx="29" formatCode="0">
                  <c:v>29.9</c:v>
                </c:pt>
                <c:pt idx="30" formatCode="0">
                  <c:v>30.4</c:v>
                </c:pt>
                <c:pt idx="31" formatCode="0">
                  <c:v>30.9</c:v>
                </c:pt>
                <c:pt idx="32" formatCode="0">
                  <c:v>31.4</c:v>
                </c:pt>
                <c:pt idx="33" formatCode="0">
                  <c:v>31.8</c:v>
                </c:pt>
                <c:pt idx="34" formatCode="0">
                  <c:v>32.200000000000003</c:v>
                </c:pt>
                <c:pt idx="35" formatCode="0">
                  <c:v>32.700000000000003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826112"/>
        <c:axId val="184840192"/>
      </c:lineChart>
      <c:catAx>
        <c:axId val="1848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484019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4840192"/>
        <c:scaling>
          <c:orientation val="minMax"/>
          <c:max val="5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4826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6981224811933473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'FinF 2'!$L$5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'FinF 2'!$M$4:$AL$4</c:f>
              <c:numCache>
                <c:formatCode>yyyy</c:formatCode>
                <c:ptCount val="2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</c:numCache>
            </c:numRef>
          </c:cat>
          <c:val>
            <c:numRef>
              <c:f>'FinF 2'!$M$5:$AL$5</c:f>
              <c:numCache>
                <c:formatCode>0</c:formatCode>
                <c:ptCount val="26"/>
                <c:pt idx="0">
                  <c:v>0.89999999999999991</c:v>
                </c:pt>
                <c:pt idx="1">
                  <c:v>1</c:v>
                </c:pt>
                <c:pt idx="2">
                  <c:v>1.2</c:v>
                </c:pt>
                <c:pt idx="3">
                  <c:v>1.5</c:v>
                </c:pt>
                <c:pt idx="4">
                  <c:v>2.2999999999999998</c:v>
                </c:pt>
                <c:pt idx="5">
                  <c:v>3.4000000000000004</c:v>
                </c:pt>
                <c:pt idx="6">
                  <c:v>4.5999999999999996</c:v>
                </c:pt>
                <c:pt idx="7">
                  <c:v>6.2</c:v>
                </c:pt>
                <c:pt idx="8">
                  <c:v>7.9</c:v>
                </c:pt>
                <c:pt idx="9">
                  <c:v>9.8000000000000007</c:v>
                </c:pt>
                <c:pt idx="10">
                  <c:v>11.799999999999999</c:v>
                </c:pt>
                <c:pt idx="11">
                  <c:v>13.8</c:v>
                </c:pt>
                <c:pt idx="12">
                  <c:v>15.299999999999999</c:v>
                </c:pt>
                <c:pt idx="13">
                  <c:v>16.900000000000002</c:v>
                </c:pt>
                <c:pt idx="14">
                  <c:v>18.3</c:v>
                </c:pt>
                <c:pt idx="15">
                  <c:v>19.7</c:v>
                </c:pt>
                <c:pt idx="16">
                  <c:v>21</c:v>
                </c:pt>
                <c:pt idx="17">
                  <c:v>22.1</c:v>
                </c:pt>
                <c:pt idx="18">
                  <c:v>23.1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26.700000000000003</c:v>
                </c:pt>
                <c:pt idx="23">
                  <c:v>27.6</c:v>
                </c:pt>
                <c:pt idx="24">
                  <c:v>28.499999999999996</c:v>
                </c:pt>
                <c:pt idx="25">
                  <c:v>29.4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'FinF 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'FinF 2'!$M$4:$AL$4</c:f>
              <c:numCache>
                <c:formatCode>yyyy</c:formatCode>
                <c:ptCount val="2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</c:numCache>
            </c:numRef>
          </c:cat>
          <c:val>
            <c:numRef>
              <c:f>'FinF 2'!$M$6:$AL$6</c:f>
              <c:numCache>
                <c:formatCode>0</c:formatCode>
                <c:ptCount val="26"/>
                <c:pt idx="0">
                  <c:v>0.89999999999999991</c:v>
                </c:pt>
                <c:pt idx="1">
                  <c:v>0.89999999999999991</c:v>
                </c:pt>
                <c:pt idx="2">
                  <c:v>1</c:v>
                </c:pt>
                <c:pt idx="3">
                  <c:v>1.0999999999999999</c:v>
                </c:pt>
                <c:pt idx="4">
                  <c:v>1.3</c:v>
                </c:pt>
                <c:pt idx="5">
                  <c:v>1.7000000000000002</c:v>
                </c:pt>
                <c:pt idx="6">
                  <c:v>2.1999999999999997</c:v>
                </c:pt>
                <c:pt idx="7">
                  <c:v>2.6</c:v>
                </c:pt>
                <c:pt idx="8">
                  <c:v>3.2</c:v>
                </c:pt>
                <c:pt idx="9">
                  <c:v>3.6999999999999997</c:v>
                </c:pt>
                <c:pt idx="10">
                  <c:v>4.3</c:v>
                </c:pt>
                <c:pt idx="11">
                  <c:v>5</c:v>
                </c:pt>
                <c:pt idx="12">
                  <c:v>5.7</c:v>
                </c:pt>
                <c:pt idx="13">
                  <c:v>6.4</c:v>
                </c:pt>
                <c:pt idx="14">
                  <c:v>7.0000000000000009</c:v>
                </c:pt>
                <c:pt idx="15">
                  <c:v>7.6</c:v>
                </c:pt>
                <c:pt idx="16">
                  <c:v>8.3000000000000007</c:v>
                </c:pt>
                <c:pt idx="17">
                  <c:v>9</c:v>
                </c:pt>
                <c:pt idx="18">
                  <c:v>9.6</c:v>
                </c:pt>
                <c:pt idx="19">
                  <c:v>10.299999999999999</c:v>
                </c:pt>
                <c:pt idx="20">
                  <c:v>11</c:v>
                </c:pt>
                <c:pt idx="21">
                  <c:v>11.5</c:v>
                </c:pt>
                <c:pt idx="22">
                  <c:v>12</c:v>
                </c:pt>
                <c:pt idx="23">
                  <c:v>12.6</c:v>
                </c:pt>
                <c:pt idx="24">
                  <c:v>13.200000000000001</c:v>
                </c:pt>
                <c:pt idx="25">
                  <c:v>13.8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'FinF 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'FinF 2'!$M$4:$AL$4</c:f>
              <c:numCache>
                <c:formatCode>yyyy</c:formatCode>
                <c:ptCount val="2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</c:numCache>
            </c:numRef>
          </c:cat>
          <c:val>
            <c:numRef>
              <c:f>'FinF 2'!$M$7:$AL$7</c:f>
              <c:numCache>
                <c:formatCode>0</c:formatCode>
                <c:ptCount val="26"/>
                <c:pt idx="0">
                  <c:v>0.89999999999999991</c:v>
                </c:pt>
                <c:pt idx="1">
                  <c:v>0.89999999999999991</c:v>
                </c:pt>
                <c:pt idx="2">
                  <c:v>1</c:v>
                </c:pt>
                <c:pt idx="3">
                  <c:v>1.0999999999999999</c:v>
                </c:pt>
                <c:pt idx="4">
                  <c:v>1.2</c:v>
                </c:pt>
                <c:pt idx="5">
                  <c:v>1.5</c:v>
                </c:pt>
                <c:pt idx="6">
                  <c:v>1.7999999999999998</c:v>
                </c:pt>
                <c:pt idx="7">
                  <c:v>2</c:v>
                </c:pt>
                <c:pt idx="8">
                  <c:v>2.1</c:v>
                </c:pt>
                <c:pt idx="9">
                  <c:v>2.2999999999999998</c:v>
                </c:pt>
                <c:pt idx="10">
                  <c:v>2.4</c:v>
                </c:pt>
                <c:pt idx="11">
                  <c:v>2.6</c:v>
                </c:pt>
                <c:pt idx="12">
                  <c:v>2.8000000000000003</c:v>
                </c:pt>
                <c:pt idx="13">
                  <c:v>3</c:v>
                </c:pt>
                <c:pt idx="14">
                  <c:v>3.1</c:v>
                </c:pt>
                <c:pt idx="15">
                  <c:v>3.3000000000000003</c:v>
                </c:pt>
                <c:pt idx="16">
                  <c:v>3.4000000000000004</c:v>
                </c:pt>
                <c:pt idx="17">
                  <c:v>3.5000000000000004</c:v>
                </c:pt>
                <c:pt idx="18">
                  <c:v>3.5999999999999996</c:v>
                </c:pt>
                <c:pt idx="19">
                  <c:v>3.6999999999999997</c:v>
                </c:pt>
                <c:pt idx="20">
                  <c:v>3.6999999999999997</c:v>
                </c:pt>
                <c:pt idx="21">
                  <c:v>3.8</c:v>
                </c:pt>
                <c:pt idx="22">
                  <c:v>3.8</c:v>
                </c:pt>
                <c:pt idx="23">
                  <c:v>3.8</c:v>
                </c:pt>
                <c:pt idx="24">
                  <c:v>3.9</c:v>
                </c:pt>
                <c:pt idx="25">
                  <c:v>3.9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'FinF 2'!$L$8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'FinF 2'!$M$4:$AL$4</c:f>
              <c:numCache>
                <c:formatCode>yyyy</c:formatCode>
                <c:ptCount val="2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</c:numCache>
            </c:numRef>
          </c:cat>
          <c:val>
            <c:numRef>
              <c:f>'FinF 2'!$M$8:$AL$8</c:f>
              <c:numCache>
                <c:formatCode>0</c:formatCode>
                <c:ptCount val="26"/>
                <c:pt idx="0">
                  <c:v>0.89999999999999991</c:v>
                </c:pt>
                <c:pt idx="1">
                  <c:v>0.89999999999999991</c:v>
                </c:pt>
                <c:pt idx="2">
                  <c:v>1.0999999999999999</c:v>
                </c:pt>
                <c:pt idx="3">
                  <c:v>1.2</c:v>
                </c:pt>
                <c:pt idx="4">
                  <c:v>1.5</c:v>
                </c:pt>
                <c:pt idx="5">
                  <c:v>2.6</c:v>
                </c:pt>
                <c:pt idx="6">
                  <c:v>3.6999999999999997</c:v>
                </c:pt>
                <c:pt idx="7">
                  <c:v>4</c:v>
                </c:pt>
                <c:pt idx="8">
                  <c:v>4.5</c:v>
                </c:pt>
                <c:pt idx="9">
                  <c:v>5.0999999999999996</c:v>
                </c:pt>
                <c:pt idx="10">
                  <c:v>5.8000000000000007</c:v>
                </c:pt>
                <c:pt idx="11">
                  <c:v>6.3</c:v>
                </c:pt>
                <c:pt idx="12">
                  <c:v>6.9</c:v>
                </c:pt>
                <c:pt idx="13">
                  <c:v>7.8</c:v>
                </c:pt>
                <c:pt idx="14">
                  <c:v>8.6</c:v>
                </c:pt>
                <c:pt idx="15">
                  <c:v>9.4</c:v>
                </c:pt>
                <c:pt idx="16">
                  <c:v>10.100000000000001</c:v>
                </c:pt>
                <c:pt idx="17">
                  <c:v>10.9</c:v>
                </c:pt>
                <c:pt idx="18">
                  <c:v>11.799999999999999</c:v>
                </c:pt>
                <c:pt idx="19">
                  <c:v>12.6</c:v>
                </c:pt>
                <c:pt idx="20">
                  <c:v>13.3</c:v>
                </c:pt>
                <c:pt idx="21">
                  <c:v>13.900000000000002</c:v>
                </c:pt>
                <c:pt idx="22">
                  <c:v>14.499999999999998</c:v>
                </c:pt>
                <c:pt idx="23">
                  <c:v>15.1</c:v>
                </c:pt>
                <c:pt idx="24">
                  <c:v>15.8</c:v>
                </c:pt>
                <c:pt idx="25">
                  <c:v>16.5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11008"/>
        <c:axId val="172812544"/>
      </c:lineChart>
      <c:dateAx>
        <c:axId val="172811008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2812544"/>
        <c:crosses val="autoZero"/>
        <c:auto val="1"/>
        <c:lblOffset val="100"/>
        <c:baseTimeUnit val="years"/>
        <c:majorUnit val="5"/>
        <c:minorUnit val="1"/>
      </c:dateAx>
      <c:valAx>
        <c:axId val="172812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</a:t>
                </a:r>
              </a:p>
            </c:rich>
          </c:tx>
          <c:layout>
            <c:manualLayout>
              <c:xMode val="edge"/>
              <c:yMode val="edge"/>
              <c:x val="1.75306362611473E-2"/>
              <c:y val="0.4120004772130756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72811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738641103964702"/>
          <c:y val="0.35397041278931041"/>
          <c:w val="0.20593710383012079"/>
          <c:h val="0.292059174421379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199278769615729E-2"/>
          <c:y val="3.2364514435695539E-2"/>
          <c:w val="0.71525610700531594"/>
          <c:h val="0.78612288236697692"/>
        </c:manualLayout>
      </c:layout>
      <c:lineChart>
        <c:grouping val="standard"/>
        <c:varyColors val="0"/>
        <c:ser>
          <c:idx val="1"/>
          <c:order val="0"/>
          <c:tx>
            <c:strRef>
              <c:f>'Fig 3.4.1'!$L$5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 3.4.1'!$M$4:$AQ$4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'Fig 3.4.1'!$M$5:$AQ$5</c:f>
              <c:numCache>
                <c:formatCode>0.0</c:formatCode>
                <c:ptCount val="31"/>
                <c:pt idx="0">
                  <c:v>1.2008000000000001E-3</c:v>
                </c:pt>
                <c:pt idx="1">
                  <c:v>2.0408000000000002E-3</c:v>
                </c:pt>
                <c:pt idx="2">
                  <c:v>4.1208E-3</c:v>
                </c:pt>
                <c:pt idx="3">
                  <c:v>6.9711681247231249E-3</c:v>
                </c:pt>
                <c:pt idx="4">
                  <c:v>1.8099487945972104E-2</c:v>
                </c:pt>
                <c:pt idx="5">
                  <c:v>4.0328081509885767E-2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 3.4.1'!$L$6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3.4.1'!$M$4:$AQ$4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'Fig 3.4.1'!$M$6:$AQ$6</c:f>
              <c:numCache>
                <c:formatCode>0.0</c:formatCode>
                <c:ptCount val="31"/>
                <c:pt idx="5">
                  <c:v>4.0328081509885767E-2</c:v>
                </c:pt>
                <c:pt idx="6">
                  <c:v>8.1543754858376921E-2</c:v>
                </c:pt>
                <c:pt idx="7">
                  <c:v>0.14628209778565415</c:v>
                </c:pt>
                <c:pt idx="8">
                  <c:v>0.23714167934159966</c:v>
                </c:pt>
                <c:pt idx="9">
                  <c:v>0.35128445605223957</c:v>
                </c:pt>
                <c:pt idx="10">
                  <c:v>0.49548701965992231</c:v>
                </c:pt>
                <c:pt idx="11">
                  <c:v>0.68024638097510004</c:v>
                </c:pt>
                <c:pt idx="12">
                  <c:v>0.8854528154425666</c:v>
                </c:pt>
                <c:pt idx="13">
                  <c:v>1.1079308547463016</c:v>
                </c:pt>
                <c:pt idx="14">
                  <c:v>1.3597087748943846</c:v>
                </c:pt>
                <c:pt idx="15">
                  <c:v>1.6573442965455594</c:v>
                </c:pt>
                <c:pt idx="16">
                  <c:v>1.9877623998682576</c:v>
                </c:pt>
                <c:pt idx="17">
                  <c:v>2.3454343592657922</c:v>
                </c:pt>
                <c:pt idx="18">
                  <c:v>2.7253707396977598</c:v>
                </c:pt>
                <c:pt idx="19">
                  <c:v>3.1221751806571545</c:v>
                </c:pt>
                <c:pt idx="20">
                  <c:v>3.5279851473034904</c:v>
                </c:pt>
                <c:pt idx="21">
                  <c:v>3.9181123277217411</c:v>
                </c:pt>
                <c:pt idx="22">
                  <c:v>4.2946185196477069</c:v>
                </c:pt>
                <c:pt idx="23">
                  <c:v>4.6501931804785759</c:v>
                </c:pt>
                <c:pt idx="24">
                  <c:v>4.9839346251448484</c:v>
                </c:pt>
                <c:pt idx="25">
                  <c:v>5.2954684859943315</c:v>
                </c:pt>
                <c:pt idx="26">
                  <c:v>5.5841212574330541</c:v>
                </c:pt>
                <c:pt idx="27">
                  <c:v>5.8504805548990282</c:v>
                </c:pt>
                <c:pt idx="28">
                  <c:v>6.09705261968704</c:v>
                </c:pt>
                <c:pt idx="29">
                  <c:v>6.326857821313876</c:v>
                </c:pt>
                <c:pt idx="30">
                  <c:v>6.5430274902137802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 3.4.1'!$L$7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3.4.1'!$M$4:$AQ$4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'Fig 3.4.1'!$M$7:$AQ$7</c:f>
              <c:numCache>
                <c:formatCode>0.0</c:formatCode>
                <c:ptCount val="31"/>
                <c:pt idx="5">
                  <c:v>4.0328081509885767E-2</c:v>
                </c:pt>
                <c:pt idx="6">
                  <c:v>7.7651755530804306E-2</c:v>
                </c:pt>
                <c:pt idx="7">
                  <c:v>0.13691128899291063</c:v>
                </c:pt>
                <c:pt idx="8">
                  <c:v>0.22334909225487168</c:v>
                </c:pt>
                <c:pt idx="9">
                  <c:v>0.33952263729575449</c:v>
                </c:pt>
                <c:pt idx="10">
                  <c:v>0.48952792177390225</c:v>
                </c:pt>
                <c:pt idx="11">
                  <c:v>0.67738512523396976</c:v>
                </c:pt>
                <c:pt idx="12">
                  <c:v>0.89674626403316404</c:v>
                </c:pt>
                <c:pt idx="13">
                  <c:v>1.1450774412469202</c:v>
                </c:pt>
                <c:pt idx="14">
                  <c:v>1.4238960593746772</c:v>
                </c:pt>
                <c:pt idx="15">
                  <c:v>1.7339364868377165</c:v>
                </c:pt>
                <c:pt idx="16">
                  <c:v>2.0501064386269703</c:v>
                </c:pt>
                <c:pt idx="17">
                  <c:v>2.3664292536300802</c:v>
                </c:pt>
                <c:pt idx="18">
                  <c:v>2.6772641092216753</c:v>
                </c:pt>
                <c:pt idx="19">
                  <c:v>2.9771214054672446</c:v>
                </c:pt>
                <c:pt idx="20">
                  <c:v>3.2610764787168138</c:v>
                </c:pt>
                <c:pt idx="21">
                  <c:v>3.5160733433150755</c:v>
                </c:pt>
                <c:pt idx="22">
                  <c:v>3.7478927596227125</c:v>
                </c:pt>
                <c:pt idx="23">
                  <c:v>3.9510127223018134</c:v>
                </c:pt>
                <c:pt idx="24">
                  <c:v>4.1272261966902102</c:v>
                </c:pt>
                <c:pt idx="25">
                  <c:v>4.3256377756899012</c:v>
                </c:pt>
                <c:pt idx="26">
                  <c:v>4.522496912463124</c:v>
                </c:pt>
                <c:pt idx="27">
                  <c:v>4.7078170761688671</c:v>
                </c:pt>
                <c:pt idx="28">
                  <c:v>4.8854298048116558</c:v>
                </c:pt>
                <c:pt idx="29">
                  <c:v>5.0614925276768341</c:v>
                </c:pt>
                <c:pt idx="30">
                  <c:v>5.2392480659257377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 3.4.1'!$L$8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3.4.1'!$M$4:$AQ$4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'Fig 3.4.1'!$M$8:$AQ$8</c:f>
              <c:numCache>
                <c:formatCode>0.0</c:formatCode>
                <c:ptCount val="31"/>
                <c:pt idx="5">
                  <c:v>4.0328081509885767E-2</c:v>
                </c:pt>
                <c:pt idx="6">
                  <c:v>6.6386413129103219E-2</c:v>
                </c:pt>
                <c:pt idx="7">
                  <c:v>9.3564583465374523E-2</c:v>
                </c:pt>
                <c:pt idx="8">
                  <c:v>0.12249050803825</c:v>
                </c:pt>
                <c:pt idx="9">
                  <c:v>0.15379075712214044</c:v>
                </c:pt>
                <c:pt idx="10">
                  <c:v>0.18797146235168069</c:v>
                </c:pt>
                <c:pt idx="11">
                  <c:v>0.22542582324443572</c:v>
                </c:pt>
                <c:pt idx="12">
                  <c:v>0.26673367434310447</c:v>
                </c:pt>
                <c:pt idx="13">
                  <c:v>0.31314118631834009</c:v>
                </c:pt>
                <c:pt idx="14">
                  <c:v>0.36685947654938073</c:v>
                </c:pt>
                <c:pt idx="15">
                  <c:v>0.4308526240929077</c:v>
                </c:pt>
                <c:pt idx="16">
                  <c:v>0.50828639917105578</c:v>
                </c:pt>
                <c:pt idx="17">
                  <c:v>0.60203137951506225</c:v>
                </c:pt>
                <c:pt idx="18">
                  <c:v>0.71448662681444941</c:v>
                </c:pt>
                <c:pt idx="19">
                  <c:v>0.84765161676111822</c:v>
                </c:pt>
                <c:pt idx="20">
                  <c:v>0.99989102250636985</c:v>
                </c:pt>
                <c:pt idx="21">
                  <c:v>1.1686046958735181</c:v>
                </c:pt>
                <c:pt idx="22">
                  <c:v>1.3484877744101831</c:v>
                </c:pt>
                <c:pt idx="23">
                  <c:v>1.5408993592304765</c:v>
                </c:pt>
                <c:pt idx="24">
                  <c:v>1.746717110403446</c:v>
                </c:pt>
                <c:pt idx="25">
                  <c:v>1.9830612020737841</c:v>
                </c:pt>
                <c:pt idx="26">
                  <c:v>2.2437001433866186</c:v>
                </c:pt>
                <c:pt idx="27">
                  <c:v>2.5255363578636536</c:v>
                </c:pt>
                <c:pt idx="28">
                  <c:v>2.8300628710177009</c:v>
                </c:pt>
                <c:pt idx="29">
                  <c:v>3.1591289421483846</c:v>
                </c:pt>
                <c:pt idx="30">
                  <c:v>3.5145761159917166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 3.4.1'!$L$9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 3.4.1'!$M$4:$AQ$4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'Fig 3.4.1'!$M$9:$AQ$9</c:f>
              <c:numCache>
                <c:formatCode>0.0</c:formatCode>
                <c:ptCount val="31"/>
                <c:pt idx="5">
                  <c:v>4.0328081509885767E-2</c:v>
                </c:pt>
                <c:pt idx="6">
                  <c:v>6.6568307526966616E-2</c:v>
                </c:pt>
                <c:pt idx="7">
                  <c:v>0.1059916860619193</c:v>
                </c:pt>
                <c:pt idx="8">
                  <c:v>0.16243792962433776</c:v>
                </c:pt>
                <c:pt idx="9">
                  <c:v>0.23921261277110073</c:v>
                </c:pt>
                <c:pt idx="10">
                  <c:v>0.34170966851736129</c:v>
                </c:pt>
                <c:pt idx="11">
                  <c:v>0.48405471797351995</c:v>
                </c:pt>
                <c:pt idx="12">
                  <c:v>0.66350359959158278</c:v>
                </c:pt>
                <c:pt idx="13">
                  <c:v>0.87941633263621721</c:v>
                </c:pt>
                <c:pt idx="14">
                  <c:v>1.1318153943765712</c:v>
                </c:pt>
                <c:pt idx="15">
                  <c:v>1.4207136948595123</c:v>
                </c:pt>
                <c:pt idx="16">
                  <c:v>1.744569333800428</c:v>
                </c:pt>
                <c:pt idx="17">
                  <c:v>2.10013863648099</c:v>
                </c:pt>
                <c:pt idx="18">
                  <c:v>2.483587970091921</c:v>
                </c:pt>
                <c:pt idx="19">
                  <c:v>2.8908924588878215</c:v>
                </c:pt>
                <c:pt idx="20">
                  <c:v>3.3153063189022052</c:v>
                </c:pt>
                <c:pt idx="21">
                  <c:v>3.7270143914637162</c:v>
                </c:pt>
                <c:pt idx="22">
                  <c:v>4.1243077750216912</c:v>
                </c:pt>
                <c:pt idx="23">
                  <c:v>4.5005008786348952</c:v>
                </c:pt>
                <c:pt idx="24">
                  <c:v>4.851786096164699</c:v>
                </c:pt>
                <c:pt idx="25">
                  <c:v>5.2051107524715858</c:v>
                </c:pt>
                <c:pt idx="26">
                  <c:v>5.5421027673676608</c:v>
                </c:pt>
                <c:pt idx="27">
                  <c:v>5.8541813434633845</c:v>
                </c:pt>
                <c:pt idx="28">
                  <c:v>6.1432959944541725</c:v>
                </c:pt>
                <c:pt idx="29">
                  <c:v>6.4138583545127315</c:v>
                </c:pt>
                <c:pt idx="30">
                  <c:v>6.6700728417045569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681600"/>
        <c:axId val="184683136"/>
      </c:lineChart>
      <c:catAx>
        <c:axId val="18468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468313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4683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84681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93361927889851"/>
          <c:y val="0.36338511095204007"/>
          <c:w val="0.19254116599910986"/>
          <c:h val="0.47903913147220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57477663777E-2"/>
          <c:y val="3.2534856219895589E-2"/>
          <c:w val="0.73885376070415432"/>
          <c:h val="0.79102696778287318"/>
        </c:manualLayout>
      </c:layout>
      <c:lineChart>
        <c:grouping val="standard"/>
        <c:varyColors val="0"/>
        <c:ser>
          <c:idx val="1"/>
          <c:order val="0"/>
          <c:tx>
            <c:strRef>
              <c:f>'PD37'!$L$5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'PD37'!$M$4:$AQ$4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'PD37'!$M$5:$AQ$5</c:f>
              <c:numCache>
                <c:formatCode>0.0</c:formatCode>
                <c:ptCount val="31"/>
                <c:pt idx="0">
                  <c:v>4.1411499999999997E-3</c:v>
                </c:pt>
                <c:pt idx="1">
                  <c:v>7.1095415000000002E-3</c:v>
                </c:pt>
                <c:pt idx="2">
                  <c:v>1.3186985714999998E-2</c:v>
                </c:pt>
                <c:pt idx="3">
                  <c:v>2.1707329344920003E-2</c:v>
                </c:pt>
                <c:pt idx="4">
                  <c:v>4.9791590717447397E-2</c:v>
                </c:pt>
                <c:pt idx="5">
                  <c:v>0.10069504475877479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'PD37'!$L$6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'PD37'!$M$4:$AQ$4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'PD37'!$M$6:$AQ$6</c:f>
              <c:numCache>
                <c:formatCode>0.0</c:formatCode>
                <c:ptCount val="31"/>
                <c:pt idx="5">
                  <c:v>0.10069504475877479</c:v>
                </c:pt>
                <c:pt idx="6">
                  <c:v>0.1898893315369605</c:v>
                </c:pt>
                <c:pt idx="7">
                  <c:v>0.32583565683782728</c:v>
                </c:pt>
                <c:pt idx="8">
                  <c:v>0.52857425897561372</c:v>
                </c:pt>
                <c:pt idx="9">
                  <c:v>0.81657184802233185</c:v>
                </c:pt>
                <c:pt idx="10">
                  <c:v>1.2068266026991583</c:v>
                </c:pt>
                <c:pt idx="11">
                  <c:v>1.7144800477395299</c:v>
                </c:pt>
                <c:pt idx="12">
                  <c:v>2.3525193899135135</c:v>
                </c:pt>
                <c:pt idx="13">
                  <c:v>3.1317292237982519</c:v>
                </c:pt>
                <c:pt idx="14">
                  <c:v>4.060816498567859</c:v>
                </c:pt>
                <c:pt idx="15">
                  <c:v>5.1412669530939805</c:v>
                </c:pt>
                <c:pt idx="16">
                  <c:v>6.3303038623044525</c:v>
                </c:pt>
                <c:pt idx="17">
                  <c:v>7.6241176447439738</c:v>
                </c:pt>
                <c:pt idx="18">
                  <c:v>9.0179539371081621</c:v>
                </c:pt>
                <c:pt idx="19">
                  <c:v>10.506876727785563</c:v>
                </c:pt>
                <c:pt idx="20">
                  <c:v>12.073385542980601</c:v>
                </c:pt>
                <c:pt idx="21">
                  <c:v>13.598924400787112</c:v>
                </c:pt>
                <c:pt idx="22">
                  <c:v>15.065771671303427</c:v>
                </c:pt>
                <c:pt idx="23">
                  <c:v>16.459790214732529</c:v>
                </c:pt>
                <c:pt idx="24">
                  <c:v>17.770280986793058</c:v>
                </c:pt>
                <c:pt idx="25">
                  <c:v>18.989175585447537</c:v>
                </c:pt>
                <c:pt idx="26">
                  <c:v>20.111229815855754</c:v>
                </c:pt>
                <c:pt idx="27">
                  <c:v>21.136097749133178</c:v>
                </c:pt>
                <c:pt idx="28">
                  <c:v>22.0706422328279</c:v>
                </c:pt>
                <c:pt idx="29">
                  <c:v>22.928410365795958</c:v>
                </c:pt>
                <c:pt idx="30">
                  <c:v>23.725479005961343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'PD37'!$L$7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'PD37'!$M$4:$AQ$4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'PD37'!$M$7:$AQ$7</c:f>
              <c:numCache>
                <c:formatCode>0.0</c:formatCode>
                <c:ptCount val="31"/>
                <c:pt idx="5">
                  <c:v>0.10069504475877479</c:v>
                </c:pt>
                <c:pt idx="6">
                  <c:v>0.17557142036323614</c:v>
                </c:pt>
                <c:pt idx="7">
                  <c:v>0.28860730061081841</c:v>
                </c:pt>
                <c:pt idx="8">
                  <c:v>0.4540065805126528</c:v>
                </c:pt>
                <c:pt idx="9">
                  <c:v>0.68421956849584475</c:v>
                </c:pt>
                <c:pt idx="10">
                  <c:v>0.99015448676601547</c:v>
                </c:pt>
                <c:pt idx="11">
                  <c:v>1.3810070913084038</c:v>
                </c:pt>
                <c:pt idx="12">
                  <c:v>1.8642280176713124</c:v>
                </c:pt>
                <c:pt idx="13">
                  <c:v>2.4457110861204603</c:v>
                </c:pt>
                <c:pt idx="14">
                  <c:v>3.1299050134570736</c:v>
                </c:pt>
                <c:pt idx="15">
                  <c:v>3.9145137351733026</c:v>
                </c:pt>
                <c:pt idx="16">
                  <c:v>4.753350121117534</c:v>
                </c:pt>
                <c:pt idx="17">
                  <c:v>5.639629965788135</c:v>
                </c:pt>
                <c:pt idx="18">
                  <c:v>6.5660814636494287</c:v>
                </c:pt>
                <c:pt idx="19">
                  <c:v>7.5256436192205891</c:v>
                </c:pt>
                <c:pt idx="20">
                  <c:v>8.512215569130575</c:v>
                </c:pt>
                <c:pt idx="21">
                  <c:v>9.4731431205981433</c:v>
                </c:pt>
                <c:pt idx="22">
                  <c:v>10.399982351816895</c:v>
                </c:pt>
                <c:pt idx="23">
                  <c:v>11.288112012190844</c:v>
                </c:pt>
                <c:pt idx="24">
                  <c:v>12.136253512154424</c:v>
                </c:pt>
                <c:pt idx="25">
                  <c:v>12.944845986900845</c:v>
                </c:pt>
                <c:pt idx="26">
                  <c:v>13.714640802776437</c:v>
                </c:pt>
                <c:pt idx="27">
                  <c:v>14.446829420358837</c:v>
                </c:pt>
                <c:pt idx="28">
                  <c:v>15.14415915164502</c:v>
                </c:pt>
                <c:pt idx="29">
                  <c:v>15.811392083025952</c:v>
                </c:pt>
                <c:pt idx="30">
                  <c:v>16.454195492991499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'PD37'!$L$8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'PD37'!$M$4:$AQ$4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'PD37'!$M$8:$AQ$8</c:f>
              <c:numCache>
                <c:formatCode>0.0</c:formatCode>
                <c:ptCount val="31"/>
                <c:pt idx="5">
                  <c:v>0.10069504475877479</c:v>
                </c:pt>
                <c:pt idx="6">
                  <c:v>0.15765913826836778</c:v>
                </c:pt>
                <c:pt idx="7">
                  <c:v>0.21798557342587332</c:v>
                </c:pt>
                <c:pt idx="8">
                  <c:v>0.28355991059167895</c:v>
                </c:pt>
                <c:pt idx="9">
                  <c:v>0.35620399698847849</c:v>
                </c:pt>
                <c:pt idx="10">
                  <c:v>0.43744099917390461</c:v>
                </c:pt>
                <c:pt idx="11">
                  <c:v>0.52852693813782659</c:v>
                </c:pt>
                <c:pt idx="12">
                  <c:v>0.6311112726845397</c:v>
                </c:pt>
                <c:pt idx="13">
                  <c:v>0.7482425000727233</c:v>
                </c:pt>
                <c:pt idx="14">
                  <c:v>0.88493384997136781</c:v>
                </c:pt>
                <c:pt idx="15">
                  <c:v>1.0476588497134687</c:v>
                </c:pt>
                <c:pt idx="16">
                  <c:v>1.2432028808206559</c:v>
                </c:pt>
                <c:pt idx="17">
                  <c:v>1.4777365558870406</c:v>
                </c:pt>
                <c:pt idx="18">
                  <c:v>1.7565976984830216</c:v>
                </c:pt>
                <c:pt idx="19">
                  <c:v>2.0845492269334676</c:v>
                </c:pt>
                <c:pt idx="20">
                  <c:v>2.4606012522664567</c:v>
                </c:pt>
                <c:pt idx="21">
                  <c:v>2.8802894325288917</c:v>
                </c:pt>
                <c:pt idx="22">
                  <c:v>3.3359447406310974</c:v>
                </c:pt>
                <c:pt idx="23">
                  <c:v>3.8321018122389003</c:v>
                </c:pt>
                <c:pt idx="24">
                  <c:v>4.3712828042283141</c:v>
                </c:pt>
                <c:pt idx="25">
                  <c:v>4.9549679968657063</c:v>
                </c:pt>
                <c:pt idx="26">
                  <c:v>5.5842586271918586</c:v>
                </c:pt>
                <c:pt idx="27">
                  <c:v>6.2605380728723805</c:v>
                </c:pt>
                <c:pt idx="28">
                  <c:v>6.9858727450341247</c:v>
                </c:pt>
                <c:pt idx="29">
                  <c:v>7.7629129944985413</c:v>
                </c:pt>
                <c:pt idx="30">
                  <c:v>8.5942597500802762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'PD37'!$L$9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'PD37'!$M$4:$AQ$4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'PD37'!$M$9:$AQ$9</c:f>
              <c:numCache>
                <c:formatCode>0.0</c:formatCode>
                <c:ptCount val="31"/>
                <c:pt idx="5">
                  <c:v>0.10069504475877479</c:v>
                </c:pt>
                <c:pt idx="6">
                  <c:v>0.16713946858137022</c:v>
                </c:pt>
                <c:pt idx="7">
                  <c:v>0.26318918001118657</c:v>
                </c:pt>
                <c:pt idx="8">
                  <c:v>0.40285026402537111</c:v>
                </c:pt>
                <c:pt idx="9">
                  <c:v>0.60009248799386206</c:v>
                </c:pt>
                <c:pt idx="10">
                  <c:v>0.86846919192228333</c:v>
                </c:pt>
                <c:pt idx="11">
                  <c:v>1.2340768278041541</c:v>
                </c:pt>
                <c:pt idx="12">
                  <c:v>1.7045340926947523</c:v>
                </c:pt>
                <c:pt idx="13">
                  <c:v>2.2867671750951781</c:v>
                </c:pt>
                <c:pt idx="14">
                  <c:v>2.9868518786086331</c:v>
                </c:pt>
                <c:pt idx="15">
                  <c:v>3.8093475829352119</c:v>
                </c:pt>
                <c:pt idx="16">
                  <c:v>4.7565691778198698</c:v>
                </c:pt>
                <c:pt idx="17">
                  <c:v>5.82838508111388</c:v>
                </c:pt>
                <c:pt idx="18">
                  <c:v>7.0228154134354606</c:v>
                </c:pt>
                <c:pt idx="19">
                  <c:v>8.3371771429688017</c:v>
                </c:pt>
                <c:pt idx="20">
                  <c:v>9.7560430817248118</c:v>
                </c:pt>
                <c:pt idx="21">
                  <c:v>11.162418122881075</c:v>
                </c:pt>
                <c:pt idx="22">
                  <c:v>12.538433623951901</c:v>
                </c:pt>
                <c:pt idx="23">
                  <c:v>13.866899095225152</c:v>
                </c:pt>
                <c:pt idx="24">
                  <c:v>15.13125039922973</c:v>
                </c:pt>
                <c:pt idx="25">
                  <c:v>16.316429376331438</c:v>
                </c:pt>
                <c:pt idx="26">
                  <c:v>17.411197565362659</c:v>
                </c:pt>
                <c:pt idx="27">
                  <c:v>18.41132785421075</c:v>
                </c:pt>
                <c:pt idx="28">
                  <c:v>19.32174869931838</c:v>
                </c:pt>
                <c:pt idx="29">
                  <c:v>20.155263001248912</c:v>
                </c:pt>
                <c:pt idx="30">
                  <c:v>20.927714170510367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61760"/>
        <c:axId val="185463552"/>
      </c:lineChart>
      <c:catAx>
        <c:axId val="18546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54635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54635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54617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804713804713802"/>
          <c:y val="0.40858148413266532"/>
          <c:w val="0.18195286195286201"/>
          <c:h val="0.456453352421856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721935459002204E-2"/>
          <c:y val="3.2534856219895589E-2"/>
          <c:w val="0.72817285689756073"/>
          <c:h val="0.79102696778287318"/>
        </c:manualLayout>
      </c:layout>
      <c:lineChart>
        <c:grouping val="standard"/>
        <c:varyColors val="0"/>
        <c:ser>
          <c:idx val="1"/>
          <c:order val="0"/>
          <c:tx>
            <c:strRef>
              <c:f>'PD38'!$L$5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'PD38'!$M$4:$AQ$4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'PD38'!$M$5:$AQ$5</c:f>
              <c:numCache>
                <c:formatCode>0.0</c:formatCode>
                <c:ptCount val="31"/>
                <c:pt idx="0">
                  <c:v>1.5009999999999999E-3</c:v>
                </c:pt>
                <c:pt idx="1">
                  <c:v>2.5509999999999999E-3</c:v>
                </c:pt>
                <c:pt idx="2">
                  <c:v>5.1510000000000002E-3</c:v>
                </c:pt>
                <c:pt idx="3">
                  <c:v>8.7139999999999995E-3</c:v>
                </c:pt>
                <c:pt idx="4">
                  <c:v>2.2624999999999999E-2</c:v>
                </c:pt>
                <c:pt idx="5">
                  <c:v>5.0421000000000001E-2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'PD38'!$L$6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'PD38'!$M$4:$AQ$4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'PD38'!$M$6:$AQ$6</c:f>
              <c:numCache>
                <c:formatCode>0.0</c:formatCode>
                <c:ptCount val="31"/>
                <c:pt idx="5">
                  <c:v>5.0421000000000001E-2</c:v>
                </c:pt>
                <c:pt idx="6">
                  <c:v>0.101156</c:v>
                </c:pt>
                <c:pt idx="7">
                  <c:v>0.18153900000000001</c:v>
                </c:pt>
                <c:pt idx="8">
                  <c:v>0.30198700000000001</c:v>
                </c:pt>
                <c:pt idx="9">
                  <c:v>0.47116400000000003</c:v>
                </c:pt>
                <c:pt idx="10">
                  <c:v>0.69624600000000003</c:v>
                </c:pt>
                <c:pt idx="11">
                  <c:v>0.98278900000000002</c:v>
                </c:pt>
                <c:pt idx="12">
                  <c:v>1.3345959999999999</c:v>
                </c:pt>
                <c:pt idx="13">
                  <c:v>1.753741</c:v>
                </c:pt>
                <c:pt idx="14">
                  <c:v>2.240767</c:v>
                </c:pt>
                <c:pt idx="15">
                  <c:v>2.7910499999999998</c:v>
                </c:pt>
                <c:pt idx="16">
                  <c:v>3.3677709999999998</c:v>
                </c:pt>
                <c:pt idx="17">
                  <c:v>3.9647230000000002</c:v>
                </c:pt>
                <c:pt idx="18">
                  <c:v>4.5757440000000003</c:v>
                </c:pt>
                <c:pt idx="19">
                  <c:v>5.1950979999999998</c:v>
                </c:pt>
                <c:pt idx="20">
                  <c:v>5.8139979999999998</c:v>
                </c:pt>
                <c:pt idx="21">
                  <c:v>6.3951269999999996</c:v>
                </c:pt>
                <c:pt idx="22">
                  <c:v>6.9333280000000004</c:v>
                </c:pt>
                <c:pt idx="23">
                  <c:v>7.4263349999999999</c:v>
                </c:pt>
                <c:pt idx="24">
                  <c:v>7.8743449999999999</c:v>
                </c:pt>
                <c:pt idx="25">
                  <c:v>8.2788590000000006</c:v>
                </c:pt>
                <c:pt idx="26">
                  <c:v>8.6417719999999996</c:v>
                </c:pt>
                <c:pt idx="27">
                  <c:v>8.9654699999999998</c:v>
                </c:pt>
                <c:pt idx="28">
                  <c:v>9.2534949999999991</c:v>
                </c:pt>
                <c:pt idx="29">
                  <c:v>9.5106310000000001</c:v>
                </c:pt>
                <c:pt idx="30">
                  <c:v>9.7419759999999993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'PD38'!$L$7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'PD38'!$M$4:$AQ$4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'PD38'!$M$7:$AQ$7</c:f>
              <c:numCache>
                <c:formatCode>0.0</c:formatCode>
                <c:ptCount val="31"/>
                <c:pt idx="5">
                  <c:v>5.0421000000000001E-2</c:v>
                </c:pt>
                <c:pt idx="6">
                  <c:v>9.6268999999999993E-2</c:v>
                </c:pt>
                <c:pt idx="7">
                  <c:v>0.168958</c:v>
                </c:pt>
                <c:pt idx="8">
                  <c:v>0.27703699999999998</c:v>
                </c:pt>
                <c:pt idx="9">
                  <c:v>0.42731799999999998</c:v>
                </c:pt>
                <c:pt idx="10">
                  <c:v>0.62517699999999998</c:v>
                </c:pt>
                <c:pt idx="11">
                  <c:v>0.87449200000000005</c:v>
                </c:pt>
                <c:pt idx="12">
                  <c:v>1.1775910000000001</c:v>
                </c:pt>
                <c:pt idx="13">
                  <c:v>1.5353429999999999</c:v>
                </c:pt>
                <c:pt idx="14">
                  <c:v>1.9473400000000001</c:v>
                </c:pt>
                <c:pt idx="15">
                  <c:v>2.408201</c:v>
                </c:pt>
                <c:pt idx="16">
                  <c:v>2.880503</c:v>
                </c:pt>
                <c:pt idx="17">
                  <c:v>3.3576009999999998</c:v>
                </c:pt>
                <c:pt idx="18">
                  <c:v>3.8330600000000001</c:v>
                </c:pt>
                <c:pt idx="19">
                  <c:v>4.3010089999999996</c:v>
                </c:pt>
                <c:pt idx="20">
                  <c:v>4.7565569999999999</c:v>
                </c:pt>
                <c:pt idx="21">
                  <c:v>5.1821619999999999</c:v>
                </c:pt>
                <c:pt idx="22">
                  <c:v>5.5751840000000001</c:v>
                </c:pt>
                <c:pt idx="23">
                  <c:v>5.9358389999999996</c:v>
                </c:pt>
                <c:pt idx="24">
                  <c:v>6.2666750000000002</c:v>
                </c:pt>
                <c:pt idx="25">
                  <c:v>6.571186</c:v>
                </c:pt>
                <c:pt idx="26">
                  <c:v>6.8524700000000003</c:v>
                </c:pt>
                <c:pt idx="27">
                  <c:v>7.1128239999999998</c:v>
                </c:pt>
                <c:pt idx="28">
                  <c:v>7.3541439999999998</c:v>
                </c:pt>
                <c:pt idx="29">
                  <c:v>7.5783550000000002</c:v>
                </c:pt>
                <c:pt idx="30">
                  <c:v>7.787363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'PD38'!$L$8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'PD38'!$M$4:$AQ$4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'PD38'!$M$8:$AQ$8</c:f>
              <c:numCache>
                <c:formatCode>0.0</c:formatCode>
                <c:ptCount val="31"/>
                <c:pt idx="5">
                  <c:v>5.0421000000000001E-2</c:v>
                </c:pt>
                <c:pt idx="6">
                  <c:v>8.2251000000000005E-2</c:v>
                </c:pt>
                <c:pt idx="7">
                  <c:v>0.114957</c:v>
                </c:pt>
                <c:pt idx="8">
                  <c:v>0.149339</c:v>
                </c:pt>
                <c:pt idx="9">
                  <c:v>0.18617600000000001</c:v>
                </c:pt>
                <c:pt idx="10">
                  <c:v>0.22608700000000001</c:v>
                </c:pt>
                <c:pt idx="11">
                  <c:v>0.26954899999999998</c:v>
                </c:pt>
                <c:pt idx="12">
                  <c:v>0.31725999999999999</c:v>
                </c:pt>
                <c:pt idx="13">
                  <c:v>0.37070700000000001</c:v>
                </c:pt>
                <c:pt idx="14">
                  <c:v>0.43250300000000003</c:v>
                </c:pt>
                <c:pt idx="15">
                  <c:v>0.506131</c:v>
                </c:pt>
                <c:pt idx="16">
                  <c:v>0.59529100000000001</c:v>
                </c:pt>
                <c:pt idx="17">
                  <c:v>0.70333599999999996</c:v>
                </c:pt>
                <c:pt idx="18">
                  <c:v>0.83309999999999995</c:v>
                </c:pt>
                <c:pt idx="19">
                  <c:v>0.98701700000000003</c:v>
                </c:pt>
                <c:pt idx="20">
                  <c:v>1.1633640000000001</c:v>
                </c:pt>
                <c:pt idx="21">
                  <c:v>1.359378</c:v>
                </c:pt>
                <c:pt idx="22">
                  <c:v>1.5679989999999999</c:v>
                </c:pt>
                <c:pt idx="23">
                  <c:v>1.79183</c:v>
                </c:pt>
                <c:pt idx="24">
                  <c:v>2.0322119999999999</c:v>
                </c:pt>
                <c:pt idx="25">
                  <c:v>2.2898299999999998</c:v>
                </c:pt>
                <c:pt idx="26">
                  <c:v>2.565137</c:v>
                </c:pt>
                <c:pt idx="27">
                  <c:v>2.858762</c:v>
                </c:pt>
                <c:pt idx="28">
                  <c:v>3.171751</c:v>
                </c:pt>
                <c:pt idx="29">
                  <c:v>3.5054919999999998</c:v>
                </c:pt>
                <c:pt idx="30">
                  <c:v>3.861297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'PD38'!$L$9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'PD38'!$M$4:$AQ$4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'PD38'!$M$9:$AQ$9</c:f>
              <c:numCache>
                <c:formatCode>0.0</c:formatCode>
                <c:ptCount val="31"/>
                <c:pt idx="5">
                  <c:v>5.0421000000000001E-2</c:v>
                </c:pt>
                <c:pt idx="6">
                  <c:v>8.2519999999999996E-2</c:v>
                </c:pt>
                <c:pt idx="7">
                  <c:v>0.13072900000000001</c:v>
                </c:pt>
                <c:pt idx="8">
                  <c:v>0.20102700000000001</c:v>
                </c:pt>
                <c:pt idx="9">
                  <c:v>0.29904599999999998</c:v>
                </c:pt>
                <c:pt idx="10">
                  <c:v>0.42988900000000002</c:v>
                </c:pt>
                <c:pt idx="11">
                  <c:v>0.60835700000000004</c:v>
                </c:pt>
                <c:pt idx="12">
                  <c:v>0.83454899999999999</c:v>
                </c:pt>
                <c:pt idx="13">
                  <c:v>1.108144</c:v>
                </c:pt>
                <c:pt idx="14">
                  <c:v>1.4283239999999999</c:v>
                </c:pt>
                <c:pt idx="15">
                  <c:v>1.7934429999999999</c:v>
                </c:pt>
                <c:pt idx="16">
                  <c:v>2.2007150000000002</c:v>
                </c:pt>
                <c:pt idx="17">
                  <c:v>2.6462219999999999</c:v>
                </c:pt>
                <c:pt idx="18">
                  <c:v>3.1253350000000002</c:v>
                </c:pt>
                <c:pt idx="19">
                  <c:v>3.6334050000000002</c:v>
                </c:pt>
                <c:pt idx="20">
                  <c:v>4.1625500000000004</c:v>
                </c:pt>
                <c:pt idx="21">
                  <c:v>4.6759490000000001</c:v>
                </c:pt>
                <c:pt idx="22">
                  <c:v>5.1677160000000004</c:v>
                </c:pt>
                <c:pt idx="23">
                  <c:v>5.6328620000000003</c:v>
                </c:pt>
                <c:pt idx="24">
                  <c:v>6.0670310000000001</c:v>
                </c:pt>
                <c:pt idx="25">
                  <c:v>6.4665780000000002</c:v>
                </c:pt>
                <c:pt idx="26">
                  <c:v>6.829116</c:v>
                </c:pt>
                <c:pt idx="27">
                  <c:v>7.154318</c:v>
                </c:pt>
                <c:pt idx="28">
                  <c:v>7.4443989999999998</c:v>
                </c:pt>
                <c:pt idx="29">
                  <c:v>7.7036429999999996</c:v>
                </c:pt>
                <c:pt idx="30">
                  <c:v>7.9369969999999999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230464"/>
        <c:axId val="185232000"/>
      </c:lineChart>
      <c:catAx>
        <c:axId val="18523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5232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5232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 on the road (Millions)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523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36618203098443"/>
          <c:y val="0.40858148413266532"/>
          <c:w val="0.19263381796901555"/>
          <c:h val="0.456453352421856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778053188871243E-2"/>
          <c:y val="9.3406718705355427E-2"/>
          <c:w val="0.70972418167355245"/>
          <c:h val="0.7164953223842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'PD40'!$L$5</c:f>
              <c:strCache>
                <c:ptCount val="1"/>
                <c:pt idx="0">
                  <c:v>Without TOUT</c:v>
                </c:pt>
              </c:strCache>
            </c:strRef>
          </c:tx>
          <c:spPr>
            <a:solidFill>
              <a:srgbClr val="78B62F"/>
            </a:solidFill>
            <a:ln w="12700">
              <a:noFill/>
              <a:prstDash val="solid"/>
            </a:ln>
          </c:spPr>
          <c:invertIfNegative val="0"/>
          <c:dPt>
            <c:idx val="35"/>
            <c:invertIfNegative val="0"/>
            <c:bubble3D val="0"/>
            <c:spPr>
              <a:solidFill>
                <a:srgbClr val="476D1D"/>
              </a:solidFill>
              <a:ln w="12700">
                <a:noFill/>
                <a:prstDash val="solid"/>
              </a:ln>
            </c:spPr>
          </c:dPt>
          <c:cat>
            <c:numRef>
              <c:f>'PD40'!$M$4:$BH$4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4.1666666666666699E-2</c:v>
                </c:pt>
                <c:pt idx="3">
                  <c:v>6.25E-2</c:v>
                </c:pt>
                <c:pt idx="4">
                  <c:v>8.3333333333333301E-2</c:v>
                </c:pt>
                <c:pt idx="5">
                  <c:v>0.104166666666667</c:v>
                </c:pt>
                <c:pt idx="6">
                  <c:v>0.125</c:v>
                </c:pt>
                <c:pt idx="7">
                  <c:v>0.14583333333333301</c:v>
                </c:pt>
                <c:pt idx="8">
                  <c:v>0.16666666666666699</c:v>
                </c:pt>
                <c:pt idx="9">
                  <c:v>0.1875</c:v>
                </c:pt>
                <c:pt idx="10">
                  <c:v>0.20833333333333301</c:v>
                </c:pt>
                <c:pt idx="11">
                  <c:v>0.22916666666666699</c:v>
                </c:pt>
                <c:pt idx="12">
                  <c:v>0.25</c:v>
                </c:pt>
                <c:pt idx="13">
                  <c:v>0.27083333333333298</c:v>
                </c:pt>
                <c:pt idx="14">
                  <c:v>0.29166666666666702</c:v>
                </c:pt>
                <c:pt idx="15">
                  <c:v>0.3125</c:v>
                </c:pt>
                <c:pt idx="16">
                  <c:v>0.33333333333333298</c:v>
                </c:pt>
                <c:pt idx="17">
                  <c:v>0.35416666666666702</c:v>
                </c:pt>
                <c:pt idx="18">
                  <c:v>0.375</c:v>
                </c:pt>
                <c:pt idx="19">
                  <c:v>0.39583333333333298</c:v>
                </c:pt>
                <c:pt idx="20">
                  <c:v>0.41666666666666702</c:v>
                </c:pt>
                <c:pt idx="21">
                  <c:v>0.4375</c:v>
                </c:pt>
                <c:pt idx="22">
                  <c:v>0.45833333333333298</c:v>
                </c:pt>
                <c:pt idx="23">
                  <c:v>0.47916666666666702</c:v>
                </c:pt>
                <c:pt idx="24">
                  <c:v>0.5</c:v>
                </c:pt>
                <c:pt idx="25">
                  <c:v>0.52083333333333304</c:v>
                </c:pt>
                <c:pt idx="26">
                  <c:v>0.54166666666666696</c:v>
                </c:pt>
                <c:pt idx="27">
                  <c:v>0.5625</c:v>
                </c:pt>
                <c:pt idx="28">
                  <c:v>0.58333333333333304</c:v>
                </c:pt>
                <c:pt idx="29">
                  <c:v>0.60416666666666696</c:v>
                </c:pt>
                <c:pt idx="30">
                  <c:v>0.625</c:v>
                </c:pt>
                <c:pt idx="31">
                  <c:v>0.64583333333333304</c:v>
                </c:pt>
                <c:pt idx="32">
                  <c:v>0.66666666666666696</c:v>
                </c:pt>
                <c:pt idx="33">
                  <c:v>0.6875</c:v>
                </c:pt>
                <c:pt idx="34">
                  <c:v>0.70833333333333304</c:v>
                </c:pt>
                <c:pt idx="35">
                  <c:v>0.72916666666666696</c:v>
                </c:pt>
                <c:pt idx="36">
                  <c:v>0.75</c:v>
                </c:pt>
                <c:pt idx="37">
                  <c:v>0.77083333333333304</c:v>
                </c:pt>
                <c:pt idx="38">
                  <c:v>0.79166666666666696</c:v>
                </c:pt>
                <c:pt idx="39">
                  <c:v>0.8125</c:v>
                </c:pt>
                <c:pt idx="40">
                  <c:v>0.83333333333333304</c:v>
                </c:pt>
                <c:pt idx="41">
                  <c:v>0.85416666666666696</c:v>
                </c:pt>
                <c:pt idx="42">
                  <c:v>0.875</c:v>
                </c:pt>
                <c:pt idx="43">
                  <c:v>0.89583333333333304</c:v>
                </c:pt>
                <c:pt idx="44">
                  <c:v>0.91666666666666696</c:v>
                </c:pt>
                <c:pt idx="45">
                  <c:v>0.9375</c:v>
                </c:pt>
                <c:pt idx="46">
                  <c:v>0.95833333333333304</c:v>
                </c:pt>
                <c:pt idx="47">
                  <c:v>0.97916666666666663</c:v>
                </c:pt>
              </c:numCache>
            </c:numRef>
          </c:cat>
          <c:val>
            <c:numRef>
              <c:f>'PD40'!$M$5:$BH$5</c:f>
              <c:numCache>
                <c:formatCode>0.00%</c:formatCode>
                <c:ptCount val="48"/>
                <c:pt idx="0">
                  <c:v>2.930936253719061E-2</c:v>
                </c:pt>
                <c:pt idx="1">
                  <c:v>2.6334114072292209E-2</c:v>
                </c:pt>
                <c:pt idx="2">
                  <c:v>2.3675381401531938E-2</c:v>
                </c:pt>
                <c:pt idx="3">
                  <c:v>2.1333164524909794E-2</c:v>
                </c:pt>
                <c:pt idx="4">
                  <c:v>1.5952396024561628E-2</c:v>
                </c:pt>
                <c:pt idx="5">
                  <c:v>1.1457871747800216E-2</c:v>
                </c:pt>
                <c:pt idx="6">
                  <c:v>9.1156548711780715E-3</c:v>
                </c:pt>
                <c:pt idx="7">
                  <c:v>6.9000443122111798E-3</c:v>
                </c:pt>
                <c:pt idx="8">
                  <c:v>4.8110400708995379E-3</c:v>
                </c:pt>
                <c:pt idx="9">
                  <c:v>3.1651579413812755E-3</c:v>
                </c:pt>
                <c:pt idx="10">
                  <c:v>2.0257010824840161E-3</c:v>
                </c:pt>
                <c:pt idx="11">
                  <c:v>3.7981895296575301E-3</c:v>
                </c:pt>
                <c:pt idx="12">
                  <c:v>1.4179907577388113E-2</c:v>
                </c:pt>
                <c:pt idx="13">
                  <c:v>5.9504969297967973E-3</c:v>
                </c:pt>
                <c:pt idx="14">
                  <c:v>4.9376463885547894E-3</c:v>
                </c:pt>
                <c:pt idx="15">
                  <c:v>5.9504969297967973E-3</c:v>
                </c:pt>
                <c:pt idx="16">
                  <c:v>1.0318414888902958E-2</c:v>
                </c:pt>
                <c:pt idx="17">
                  <c:v>8.4193201240741929E-3</c:v>
                </c:pt>
                <c:pt idx="18">
                  <c:v>8.2927138064189405E-3</c:v>
                </c:pt>
                <c:pt idx="19">
                  <c:v>7.2798632651769335E-3</c:v>
                </c:pt>
                <c:pt idx="20">
                  <c:v>8.6725327593846942E-3</c:v>
                </c:pt>
                <c:pt idx="21">
                  <c:v>9.4954738241438252E-3</c:v>
                </c:pt>
                <c:pt idx="22">
                  <c:v>9.4954738241438252E-3</c:v>
                </c:pt>
                <c:pt idx="23">
                  <c:v>9.7486864594543282E-3</c:v>
                </c:pt>
                <c:pt idx="24">
                  <c:v>1.0065202253592455E-2</c:v>
                </c:pt>
                <c:pt idx="25">
                  <c:v>1.0318414888902958E-2</c:v>
                </c:pt>
                <c:pt idx="26">
                  <c:v>9.3055643476609492E-3</c:v>
                </c:pt>
                <c:pt idx="27">
                  <c:v>9.1156548711780715E-3</c:v>
                </c:pt>
                <c:pt idx="28">
                  <c:v>9.4954738241438252E-3</c:v>
                </c:pt>
                <c:pt idx="29">
                  <c:v>9.0523517123504461E-3</c:v>
                </c:pt>
                <c:pt idx="30">
                  <c:v>1.2850541242007978E-2</c:v>
                </c:pt>
                <c:pt idx="31">
                  <c:v>1.7345065518769388E-2</c:v>
                </c:pt>
                <c:pt idx="32">
                  <c:v>2.057352661897829E-2</c:v>
                </c:pt>
                <c:pt idx="33">
                  <c:v>2.2346015066151803E-2</c:v>
                </c:pt>
                <c:pt idx="34">
                  <c:v>2.6017598278154079E-2</c:v>
                </c:pt>
                <c:pt idx="35">
                  <c:v>3.3930493131607273E-2</c:v>
                </c:pt>
                <c:pt idx="36">
                  <c:v>3.9564474267265941E-2</c:v>
                </c:pt>
                <c:pt idx="37">
                  <c:v>4.0640627967335571E-2</c:v>
                </c:pt>
                <c:pt idx="38">
                  <c:v>4.2033297461543336E-2</c:v>
                </c:pt>
                <c:pt idx="39">
                  <c:v>4.7477369120719128E-2</c:v>
                </c:pt>
                <c:pt idx="40">
                  <c:v>4.9629676520858396E-2</c:v>
                </c:pt>
                <c:pt idx="41">
                  <c:v>4.9123251250237393E-2</c:v>
                </c:pt>
                <c:pt idx="42">
                  <c:v>5.146546812685953E-2</c:v>
                </c:pt>
                <c:pt idx="43">
                  <c:v>5.1212255491549036E-2</c:v>
                </c:pt>
                <c:pt idx="44">
                  <c:v>5.0009495473824148E-2</c:v>
                </c:pt>
                <c:pt idx="45">
                  <c:v>4.9059948091409768E-2</c:v>
                </c:pt>
                <c:pt idx="46">
                  <c:v>4.2792935367474846E-2</c:v>
                </c:pt>
                <c:pt idx="47">
                  <c:v>3.5956194214091283E-2</c:v>
                </c:pt>
              </c:numCache>
            </c:numRef>
          </c:val>
        </c:ser>
        <c:ser>
          <c:idx val="1"/>
          <c:order val="1"/>
          <c:tx>
            <c:strRef>
              <c:f>'PD40'!$L$6</c:f>
              <c:strCache>
                <c:ptCount val="1"/>
                <c:pt idx="0">
                  <c:v>With TOUT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dPt>
            <c:idx val="35"/>
            <c:invertIfNegative val="0"/>
            <c:bubble3D val="0"/>
            <c:spPr>
              <a:solidFill>
                <a:srgbClr val="B80000"/>
              </a:solidFill>
            </c:spPr>
          </c:dPt>
          <c:cat>
            <c:numRef>
              <c:f>'PD40'!$M$4:$BH$4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4.1666666666666699E-2</c:v>
                </c:pt>
                <c:pt idx="3">
                  <c:v>6.25E-2</c:v>
                </c:pt>
                <c:pt idx="4">
                  <c:v>8.3333333333333301E-2</c:v>
                </c:pt>
                <c:pt idx="5">
                  <c:v>0.104166666666667</c:v>
                </c:pt>
                <c:pt idx="6">
                  <c:v>0.125</c:v>
                </c:pt>
                <c:pt idx="7">
                  <c:v>0.14583333333333301</c:v>
                </c:pt>
                <c:pt idx="8">
                  <c:v>0.16666666666666699</c:v>
                </c:pt>
                <c:pt idx="9">
                  <c:v>0.1875</c:v>
                </c:pt>
                <c:pt idx="10">
                  <c:v>0.20833333333333301</c:v>
                </c:pt>
                <c:pt idx="11">
                  <c:v>0.22916666666666699</c:v>
                </c:pt>
                <c:pt idx="12">
                  <c:v>0.25</c:v>
                </c:pt>
                <c:pt idx="13">
                  <c:v>0.27083333333333298</c:v>
                </c:pt>
                <c:pt idx="14">
                  <c:v>0.29166666666666702</c:v>
                </c:pt>
                <c:pt idx="15">
                  <c:v>0.3125</c:v>
                </c:pt>
                <c:pt idx="16">
                  <c:v>0.33333333333333298</c:v>
                </c:pt>
                <c:pt idx="17">
                  <c:v>0.35416666666666702</c:v>
                </c:pt>
                <c:pt idx="18">
                  <c:v>0.375</c:v>
                </c:pt>
                <c:pt idx="19">
                  <c:v>0.39583333333333298</c:v>
                </c:pt>
                <c:pt idx="20">
                  <c:v>0.41666666666666702</c:v>
                </c:pt>
                <c:pt idx="21">
                  <c:v>0.4375</c:v>
                </c:pt>
                <c:pt idx="22">
                  <c:v>0.45833333333333298</c:v>
                </c:pt>
                <c:pt idx="23">
                  <c:v>0.47916666666666702</c:v>
                </c:pt>
                <c:pt idx="24">
                  <c:v>0.5</c:v>
                </c:pt>
                <c:pt idx="25">
                  <c:v>0.52083333333333304</c:v>
                </c:pt>
                <c:pt idx="26">
                  <c:v>0.54166666666666696</c:v>
                </c:pt>
                <c:pt idx="27">
                  <c:v>0.5625</c:v>
                </c:pt>
                <c:pt idx="28">
                  <c:v>0.58333333333333304</c:v>
                </c:pt>
                <c:pt idx="29">
                  <c:v>0.60416666666666696</c:v>
                </c:pt>
                <c:pt idx="30">
                  <c:v>0.625</c:v>
                </c:pt>
                <c:pt idx="31">
                  <c:v>0.64583333333333304</c:v>
                </c:pt>
                <c:pt idx="32">
                  <c:v>0.66666666666666696</c:v>
                </c:pt>
                <c:pt idx="33">
                  <c:v>0.6875</c:v>
                </c:pt>
                <c:pt idx="34">
                  <c:v>0.70833333333333304</c:v>
                </c:pt>
                <c:pt idx="35">
                  <c:v>0.72916666666666696</c:v>
                </c:pt>
                <c:pt idx="36">
                  <c:v>0.75</c:v>
                </c:pt>
                <c:pt idx="37">
                  <c:v>0.77083333333333304</c:v>
                </c:pt>
                <c:pt idx="38">
                  <c:v>0.79166666666666696</c:v>
                </c:pt>
                <c:pt idx="39">
                  <c:v>0.8125</c:v>
                </c:pt>
                <c:pt idx="40">
                  <c:v>0.83333333333333304</c:v>
                </c:pt>
                <c:pt idx="41">
                  <c:v>0.85416666666666696</c:v>
                </c:pt>
                <c:pt idx="42">
                  <c:v>0.875</c:v>
                </c:pt>
                <c:pt idx="43">
                  <c:v>0.89583333333333304</c:v>
                </c:pt>
                <c:pt idx="44">
                  <c:v>0.91666666666666696</c:v>
                </c:pt>
                <c:pt idx="45">
                  <c:v>0.9375</c:v>
                </c:pt>
                <c:pt idx="46">
                  <c:v>0.95833333333333304</c:v>
                </c:pt>
                <c:pt idx="47">
                  <c:v>0.97916666666666663</c:v>
                </c:pt>
              </c:numCache>
            </c:numRef>
          </c:cat>
          <c:val>
            <c:numRef>
              <c:f>'PD40'!$M$6:$BH$6</c:f>
              <c:numCache>
                <c:formatCode>0.0%</c:formatCode>
                <c:ptCount val="48"/>
                <c:pt idx="0">
                  <c:v>4.9670775526792693E-2</c:v>
                </c:pt>
                <c:pt idx="1">
                  <c:v>4.8468015509067805E-2</c:v>
                </c:pt>
                <c:pt idx="2">
                  <c:v>4.7518468126653425E-2</c:v>
                </c:pt>
                <c:pt idx="3">
                  <c:v>4.1251455402718504E-2</c:v>
                </c:pt>
                <c:pt idx="4">
                  <c:v>3.4414714249334941E-2</c:v>
                </c:pt>
                <c:pt idx="5">
                  <c:v>2.7767882572434267E-2</c:v>
                </c:pt>
                <c:pt idx="6">
                  <c:v>2.4792634107535867E-2</c:v>
                </c:pt>
                <c:pt idx="7">
                  <c:v>2.2133901436775596E-2</c:v>
                </c:pt>
                <c:pt idx="8">
                  <c:v>1.9791684560153452E-2</c:v>
                </c:pt>
                <c:pt idx="9">
                  <c:v>1.4410916059805287E-2</c:v>
                </c:pt>
                <c:pt idx="10">
                  <c:v>9.9163917830438746E-3</c:v>
                </c:pt>
                <c:pt idx="11">
                  <c:v>7.5741749064217297E-3</c:v>
                </c:pt>
                <c:pt idx="12">
                  <c:v>1.414657424405478E-2</c:v>
                </c:pt>
                <c:pt idx="13">
                  <c:v>5.9171635964634641E-3</c:v>
                </c:pt>
                <c:pt idx="14">
                  <c:v>4.9043130552214563E-3</c:v>
                </c:pt>
                <c:pt idx="15">
                  <c:v>5.9171635964634641E-3</c:v>
                </c:pt>
                <c:pt idx="16">
                  <c:v>1.0285081555569625E-2</c:v>
                </c:pt>
                <c:pt idx="17">
                  <c:v>8.3859867907408597E-3</c:v>
                </c:pt>
                <c:pt idx="18">
                  <c:v>8.2593804730856073E-3</c:v>
                </c:pt>
                <c:pt idx="19">
                  <c:v>7.2465299318436004E-3</c:v>
                </c:pt>
                <c:pt idx="20">
                  <c:v>8.639199426051361E-3</c:v>
                </c:pt>
                <c:pt idx="21">
                  <c:v>9.462140490810492E-3</c:v>
                </c:pt>
                <c:pt idx="22">
                  <c:v>9.462140490810492E-3</c:v>
                </c:pt>
                <c:pt idx="23">
                  <c:v>9.7153531261209951E-3</c:v>
                </c:pt>
                <c:pt idx="24">
                  <c:v>1.0031868920259122E-2</c:v>
                </c:pt>
                <c:pt idx="25">
                  <c:v>1.0285081555569625E-2</c:v>
                </c:pt>
                <c:pt idx="26">
                  <c:v>9.2722310143276161E-3</c:v>
                </c:pt>
                <c:pt idx="27">
                  <c:v>9.0823215378447383E-3</c:v>
                </c:pt>
                <c:pt idx="28">
                  <c:v>9.462140490810492E-3</c:v>
                </c:pt>
                <c:pt idx="29">
                  <c:v>9.019018379017113E-3</c:v>
                </c:pt>
                <c:pt idx="30">
                  <c:v>1.0285081555569625E-2</c:v>
                </c:pt>
                <c:pt idx="31">
                  <c:v>9.2722310143276161E-3</c:v>
                </c:pt>
                <c:pt idx="32">
                  <c:v>9.0823215378447383E-3</c:v>
                </c:pt>
                <c:pt idx="33">
                  <c:v>9.462140490810492E-3</c:v>
                </c:pt>
                <c:pt idx="34">
                  <c:v>9.019018379017113E-3</c:v>
                </c:pt>
                <c:pt idx="35">
                  <c:v>1.2817207908674645E-2</c:v>
                </c:pt>
                <c:pt idx="36">
                  <c:v>1.7311732185436055E-2</c:v>
                </c:pt>
                <c:pt idx="37">
                  <c:v>2.0540193285644957E-2</c:v>
                </c:pt>
                <c:pt idx="38">
                  <c:v>2.1627160536717104E-2</c:v>
                </c:pt>
                <c:pt idx="39">
                  <c:v>2.529874374871938E-2</c:v>
                </c:pt>
                <c:pt idx="40">
                  <c:v>3.3211638602172577E-2</c:v>
                </c:pt>
                <c:pt idx="41">
                  <c:v>3.8845619737831245E-2</c:v>
                </c:pt>
                <c:pt idx="42">
                  <c:v>3.9921773437900876E-2</c:v>
                </c:pt>
                <c:pt idx="43">
                  <c:v>4.131444293210864E-2</c:v>
                </c:pt>
                <c:pt idx="44">
                  <c:v>4.6758514591284432E-2</c:v>
                </c:pt>
                <c:pt idx="45">
                  <c:v>4.89108219914237E-2</c:v>
                </c:pt>
                <c:pt idx="46">
                  <c:v>4.8404396720802698E-2</c:v>
                </c:pt>
                <c:pt idx="47">
                  <c:v>5.0746613597424835E-2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684864"/>
        <c:axId val="181686656"/>
      </c:barChart>
      <c:catAx>
        <c:axId val="1816848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16866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1686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Percent of daily charge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16848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80695618655144741"/>
          <c:y val="0.62015848018997621"/>
          <c:w val="0.19304381344855256"/>
          <c:h val="0.19040769903762031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730421712470323E-2"/>
          <c:y val="3.8788760691967912E-2"/>
          <c:w val="0.68597306676049341"/>
          <c:h val="0.86668045481181644"/>
        </c:manualLayout>
      </c:layout>
      <c:lineChart>
        <c:grouping val="standard"/>
        <c:varyColors val="0"/>
        <c:ser>
          <c:idx val="2"/>
          <c:order val="0"/>
          <c:tx>
            <c:strRef>
              <c:f>'Fig 3.5.1'!$L$6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3.5.1'!$M$4:$AV$4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3.5.1'!$M$6:$AV$6</c:f>
              <c:numCache>
                <c:formatCode>General</c:formatCode>
                <c:ptCount val="36"/>
                <c:pt idx="10" formatCode="0.0">
                  <c:v>-1.26</c:v>
                </c:pt>
                <c:pt idx="11" formatCode="0.0">
                  <c:v>-1.76</c:v>
                </c:pt>
                <c:pt idx="12" formatCode="0.0">
                  <c:v>-2.2599999999999998</c:v>
                </c:pt>
                <c:pt idx="13" formatCode="0.0">
                  <c:v>-2.95</c:v>
                </c:pt>
                <c:pt idx="14" formatCode="0.0">
                  <c:v>-3.16</c:v>
                </c:pt>
                <c:pt idx="15" formatCode="0.0">
                  <c:v>-3.54</c:v>
                </c:pt>
                <c:pt idx="16" formatCode="0.0">
                  <c:v>-4.3099999999999996</c:v>
                </c:pt>
                <c:pt idx="17" formatCode="0.0">
                  <c:v>-5.0999999999999996</c:v>
                </c:pt>
                <c:pt idx="18" formatCode="0.0">
                  <c:v>-5.46</c:v>
                </c:pt>
                <c:pt idx="19" formatCode="0.0">
                  <c:v>-5.66</c:v>
                </c:pt>
                <c:pt idx="20" formatCode="0.0">
                  <c:v>-5.72</c:v>
                </c:pt>
                <c:pt idx="21" formatCode="0.0">
                  <c:v>-5.75</c:v>
                </c:pt>
                <c:pt idx="22" formatCode="0.0">
                  <c:v>-5.69</c:v>
                </c:pt>
                <c:pt idx="23" formatCode="0.0">
                  <c:v>-5.65</c:v>
                </c:pt>
                <c:pt idx="24" formatCode="0.0">
                  <c:v>-5.52</c:v>
                </c:pt>
                <c:pt idx="25" formatCode="0.0">
                  <c:v>-5.47</c:v>
                </c:pt>
                <c:pt idx="26" formatCode="0.0">
                  <c:v>-5.46</c:v>
                </c:pt>
                <c:pt idx="27" formatCode="0.0">
                  <c:v>-5.28</c:v>
                </c:pt>
                <c:pt idx="28" formatCode="0.0">
                  <c:v>-5.28</c:v>
                </c:pt>
                <c:pt idx="29" formatCode="0.0">
                  <c:v>-5.29</c:v>
                </c:pt>
                <c:pt idx="30" formatCode="0.0">
                  <c:v>-5.15</c:v>
                </c:pt>
                <c:pt idx="31" formatCode="0.0">
                  <c:v>-5.1100000000000003</c:v>
                </c:pt>
                <c:pt idx="32" formatCode="0.0">
                  <c:v>-5.15</c:v>
                </c:pt>
                <c:pt idx="33" formatCode="0.0">
                  <c:v>-5.07</c:v>
                </c:pt>
                <c:pt idx="34" formatCode="0.0">
                  <c:v>-5.07</c:v>
                </c:pt>
                <c:pt idx="35" formatCode="0.0">
                  <c:v>-5.08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 3.5.1'!$L$7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3.5.1'!$M$4:$AV$4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3.5.1'!$M$7:$AV$7</c:f>
              <c:numCache>
                <c:formatCode>0.0</c:formatCode>
                <c:ptCount val="36"/>
                <c:pt idx="10">
                  <c:v>-1.26</c:v>
                </c:pt>
                <c:pt idx="11">
                  <c:v>-1.41</c:v>
                </c:pt>
                <c:pt idx="12">
                  <c:v>-1.57</c:v>
                </c:pt>
                <c:pt idx="13">
                  <c:v>-1.77</c:v>
                </c:pt>
                <c:pt idx="14">
                  <c:v>-2.12</c:v>
                </c:pt>
                <c:pt idx="15">
                  <c:v>-2.25</c:v>
                </c:pt>
                <c:pt idx="16">
                  <c:v>-2.5099999999999998</c:v>
                </c:pt>
                <c:pt idx="17">
                  <c:v>-2.75</c:v>
                </c:pt>
                <c:pt idx="18">
                  <c:v>-2.86</c:v>
                </c:pt>
                <c:pt idx="19">
                  <c:v>-2.91</c:v>
                </c:pt>
                <c:pt idx="20">
                  <c:v>-2.89</c:v>
                </c:pt>
                <c:pt idx="21">
                  <c:v>-2.89</c:v>
                </c:pt>
                <c:pt idx="22">
                  <c:v>-2.89</c:v>
                </c:pt>
                <c:pt idx="23">
                  <c:v>-2.85</c:v>
                </c:pt>
                <c:pt idx="24">
                  <c:v>-2.8</c:v>
                </c:pt>
                <c:pt idx="25">
                  <c:v>-2.79</c:v>
                </c:pt>
                <c:pt idx="26">
                  <c:v>-2.77</c:v>
                </c:pt>
                <c:pt idx="27">
                  <c:v>-2.71</c:v>
                </c:pt>
                <c:pt idx="28">
                  <c:v>-2.68</c:v>
                </c:pt>
                <c:pt idx="29">
                  <c:v>-2.65</c:v>
                </c:pt>
                <c:pt idx="30">
                  <c:v>-2.61</c:v>
                </c:pt>
                <c:pt idx="31">
                  <c:v>-2.54</c:v>
                </c:pt>
                <c:pt idx="32">
                  <c:v>-2.57</c:v>
                </c:pt>
                <c:pt idx="33">
                  <c:v>-2.5499999999999998</c:v>
                </c:pt>
                <c:pt idx="34">
                  <c:v>-2.5</c:v>
                </c:pt>
                <c:pt idx="35">
                  <c:v>-2.4900000000000002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 3.5.1'!$L$8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3.5.1'!$M$4:$AV$4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3.5.1'!$M$8:$AV$8</c:f>
              <c:numCache>
                <c:formatCode>0.0</c:formatCode>
                <c:ptCount val="36"/>
                <c:pt idx="10">
                  <c:v>-1.26</c:v>
                </c:pt>
                <c:pt idx="11">
                  <c:v>-1.0900000000000001</c:v>
                </c:pt>
                <c:pt idx="12">
                  <c:v>-0.87</c:v>
                </c:pt>
                <c:pt idx="13">
                  <c:v>-0.97</c:v>
                </c:pt>
                <c:pt idx="14">
                  <c:v>-1.1499999999999999</c:v>
                </c:pt>
                <c:pt idx="15">
                  <c:v>-1.19</c:v>
                </c:pt>
                <c:pt idx="16">
                  <c:v>-1.28</c:v>
                </c:pt>
                <c:pt idx="17">
                  <c:v>-1.36</c:v>
                </c:pt>
                <c:pt idx="18">
                  <c:v>-1.39</c:v>
                </c:pt>
                <c:pt idx="19">
                  <c:v>-1.4</c:v>
                </c:pt>
                <c:pt idx="20">
                  <c:v>-1.41</c:v>
                </c:pt>
                <c:pt idx="21">
                  <c:v>-1.39</c:v>
                </c:pt>
                <c:pt idx="22">
                  <c:v>-1.38</c:v>
                </c:pt>
                <c:pt idx="23">
                  <c:v>-1.33</c:v>
                </c:pt>
                <c:pt idx="24">
                  <c:v>-1.31</c:v>
                </c:pt>
                <c:pt idx="25">
                  <c:v>-1.25</c:v>
                </c:pt>
                <c:pt idx="26">
                  <c:v>-1.25</c:v>
                </c:pt>
                <c:pt idx="27">
                  <c:v>-1.24</c:v>
                </c:pt>
                <c:pt idx="28">
                  <c:v>-1.22</c:v>
                </c:pt>
                <c:pt idx="29">
                  <c:v>-1.21</c:v>
                </c:pt>
                <c:pt idx="30">
                  <c:v>-1.21</c:v>
                </c:pt>
                <c:pt idx="31">
                  <c:v>-1.2</c:v>
                </c:pt>
                <c:pt idx="32">
                  <c:v>-1.19</c:v>
                </c:pt>
                <c:pt idx="33">
                  <c:v>-1.19</c:v>
                </c:pt>
                <c:pt idx="34">
                  <c:v>-1.18</c:v>
                </c:pt>
                <c:pt idx="35">
                  <c:v>-1.18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 3.5.1'!$L$9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 3.5.1'!$M$4:$AV$4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'Fig 3.5.1'!$M$9:$AV$9</c:f>
              <c:numCache>
                <c:formatCode>0.0</c:formatCode>
                <c:ptCount val="36"/>
                <c:pt idx="10">
                  <c:v>-1.26</c:v>
                </c:pt>
                <c:pt idx="11">
                  <c:v>-1.37</c:v>
                </c:pt>
                <c:pt idx="12">
                  <c:v>-1.51</c:v>
                </c:pt>
                <c:pt idx="13">
                  <c:v>-1.65</c:v>
                </c:pt>
                <c:pt idx="14">
                  <c:v>-1.91</c:v>
                </c:pt>
                <c:pt idx="15">
                  <c:v>-1.98</c:v>
                </c:pt>
                <c:pt idx="16">
                  <c:v>-2.19</c:v>
                </c:pt>
                <c:pt idx="17">
                  <c:v>-2.34</c:v>
                </c:pt>
                <c:pt idx="18">
                  <c:v>-2.4</c:v>
                </c:pt>
                <c:pt idx="19">
                  <c:v>-2.36</c:v>
                </c:pt>
                <c:pt idx="20">
                  <c:v>-2.35</c:v>
                </c:pt>
                <c:pt idx="21">
                  <c:v>-2.27</c:v>
                </c:pt>
                <c:pt idx="22">
                  <c:v>-1.88</c:v>
                </c:pt>
                <c:pt idx="23">
                  <c:v>-1.43</c:v>
                </c:pt>
                <c:pt idx="24">
                  <c:v>-1.07</c:v>
                </c:pt>
                <c:pt idx="25">
                  <c:v>-0.95</c:v>
                </c:pt>
                <c:pt idx="26">
                  <c:v>-0.47</c:v>
                </c:pt>
                <c:pt idx="27">
                  <c:v>-0.31</c:v>
                </c:pt>
                <c:pt idx="28">
                  <c:v>-0.13</c:v>
                </c:pt>
                <c:pt idx="29">
                  <c:v>-0.13</c:v>
                </c:pt>
                <c:pt idx="30">
                  <c:v>-0.13</c:v>
                </c:pt>
                <c:pt idx="31">
                  <c:v>-0.13</c:v>
                </c:pt>
                <c:pt idx="32">
                  <c:v>-0.13</c:v>
                </c:pt>
                <c:pt idx="33">
                  <c:v>-0.13</c:v>
                </c:pt>
                <c:pt idx="34">
                  <c:v>-0.13</c:v>
                </c:pt>
                <c:pt idx="35">
                  <c:v>-0.13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 3.5.1'!$L$5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val>
            <c:numRef>
              <c:f>'Fig 3.5.1'!$M$5:$W$5</c:f>
              <c:numCache>
                <c:formatCode>0.0</c:formatCode>
                <c:ptCount val="11"/>
                <c:pt idx="0">
                  <c:v>-0.8</c:v>
                </c:pt>
                <c:pt idx="1">
                  <c:v>-0.8</c:v>
                </c:pt>
                <c:pt idx="2">
                  <c:v>-0.8</c:v>
                </c:pt>
                <c:pt idx="3">
                  <c:v>-0.8</c:v>
                </c:pt>
                <c:pt idx="4">
                  <c:v>-1</c:v>
                </c:pt>
                <c:pt idx="5">
                  <c:v>-1.2</c:v>
                </c:pt>
                <c:pt idx="6">
                  <c:v>-1</c:v>
                </c:pt>
                <c:pt idx="7">
                  <c:v>-1.2</c:v>
                </c:pt>
                <c:pt idx="8">
                  <c:v>-1.8</c:v>
                </c:pt>
                <c:pt idx="9">
                  <c:v>-1.2</c:v>
                </c:pt>
                <c:pt idx="10">
                  <c:v>-1.26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266112"/>
        <c:axId val="182280192"/>
      </c:lineChart>
      <c:catAx>
        <c:axId val="18226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82280192"/>
        <c:crossesAt val="-7"/>
        <c:auto val="1"/>
        <c:lblAlgn val="ctr"/>
        <c:lblOffset val="100"/>
        <c:tickLblSkip val="5"/>
        <c:tickMarkSkip val="1"/>
        <c:noMultiLvlLbl val="0"/>
      </c:catAx>
      <c:valAx>
        <c:axId val="182280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82266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346985776975508E-2"/>
          <c:y val="3.4300489585068691E-2"/>
          <c:w val="0.7271495820708741"/>
          <c:h val="0.83237999074269353"/>
        </c:manualLayout>
      </c:layout>
      <c:lineChart>
        <c:grouping val="standard"/>
        <c:varyColors val="0"/>
        <c:ser>
          <c:idx val="1"/>
          <c:order val="0"/>
          <c:tx>
            <c:strRef>
              <c:f>'Fig 3.5.3'!$L$5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 3.5.3'!$M$4:$AQ$4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'Fig 3.5.3'!$M$5:$AQ$5</c:f>
              <c:numCache>
                <c:formatCode>_-* #,##0_-;\-* #,##0_-;_-* "-"??_-;_-@_-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1.7390000000000001E-3</c:v>
                </c:pt>
                <c:pt idx="3">
                  <c:v>0.161688</c:v>
                </c:pt>
                <c:pt idx="4">
                  <c:v>0.40064499999999997</c:v>
                </c:pt>
                <c:pt idx="5">
                  <c:v>1.1086100000000001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 3.5.3'!$L$6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3.5.3'!$M$4:$AQ$4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'Fig 3.5.3'!$M$6:$AQ$6</c:f>
              <c:numCache>
                <c:formatCode>General</c:formatCode>
                <c:ptCount val="31"/>
                <c:pt idx="5" formatCode="_-* #,##0_-;\-* #,##0_-;_-* &quot;-&quot;??_-;_-@_-">
                  <c:v>1.1086100000000001</c:v>
                </c:pt>
                <c:pt idx="6" formatCode="_-* #,##0_-;\-* #,##0_-;_-* &quot;-&quot;??_-;_-@_-">
                  <c:v>3.666591156086259</c:v>
                </c:pt>
                <c:pt idx="7" formatCode="_-* #,##0_-;\-* #,##0_-;_-* &quot;-&quot;??_-;_-@_-">
                  <c:v>8.511429217932811</c:v>
                </c:pt>
                <c:pt idx="8" formatCode="_-* #,##0_-;\-* #,##0_-;_-* &quot;-&quot;??_-;_-@_-">
                  <c:v>16.364133865396937</c:v>
                </c:pt>
                <c:pt idx="9" formatCode="_-* #,##0_-;\-* #,##0_-;_-* &quot;-&quot;??_-;_-@_-">
                  <c:v>23.759376978741418</c:v>
                </c:pt>
                <c:pt idx="10" formatCode="_-* #,##0_-;\-* #,##0_-;_-* &quot;-&quot;??_-;_-@_-">
                  <c:v>27.352021695399607</c:v>
                </c:pt>
                <c:pt idx="11" formatCode="_-* #,##0_-;\-* #,##0_-;_-* &quot;-&quot;??_-;_-@_-">
                  <c:v>27.538327607409407</c:v>
                </c:pt>
                <c:pt idx="12" formatCode="_-* #,##0_-;\-* #,##0_-;_-* &quot;-&quot;??_-;_-@_-">
                  <c:v>27.722344087082035</c:v>
                </c:pt>
                <c:pt idx="13" formatCode="_-* #,##0_-;\-* #,##0_-;_-* &quot;-&quot;??_-;_-@_-">
                  <c:v>27.901100128946194</c:v>
                </c:pt>
                <c:pt idx="14" formatCode="_-* #,##0_-;\-* #,##0_-;_-* &quot;-&quot;??_-;_-@_-">
                  <c:v>28.075477599207993</c:v>
                </c:pt>
                <c:pt idx="15" formatCode="_-* #,##0_-;\-* #,##0_-;_-* &quot;-&quot;??_-;_-@_-">
                  <c:v>28.242976105225299</c:v>
                </c:pt>
                <c:pt idx="16" formatCode="_-* #,##0_-;\-* #,##0_-;_-* &quot;-&quot;??_-;_-@_-">
                  <c:v>28.406658212272269</c:v>
                </c:pt>
                <c:pt idx="17" formatCode="_-* #,##0_-;\-* #,##0_-;_-* &quot;-&quot;??_-;_-@_-">
                  <c:v>28.569429994866244</c:v>
                </c:pt>
                <c:pt idx="18" formatCode="_-* #,##0_-;\-* #,##0_-;_-* &quot;-&quot;??_-;_-@_-">
                  <c:v>28.730059908752231</c:v>
                </c:pt>
                <c:pt idx="19" formatCode="_-* #,##0_-;\-* #,##0_-;_-* &quot;-&quot;??_-;_-@_-">
                  <c:v>28.884289626709613</c:v>
                </c:pt>
                <c:pt idx="20" formatCode="_-* #,##0_-;\-* #,##0_-;_-* &quot;-&quot;??_-;_-@_-">
                  <c:v>29.030917357477968</c:v>
                </c:pt>
                <c:pt idx="21" formatCode="_-* #,##0_-;\-* #,##0_-;_-* &quot;-&quot;??_-;_-@_-">
                  <c:v>29.171236308660486</c:v>
                </c:pt>
                <c:pt idx="22" formatCode="_-* #,##0_-;\-* #,##0_-;_-* &quot;-&quot;??_-;_-@_-">
                  <c:v>29.418956726944053</c:v>
                </c:pt>
                <c:pt idx="23" formatCode="_-* #,##0_-;\-* #,##0_-;_-* &quot;-&quot;??_-;_-@_-">
                  <c:v>29.659245532679112</c:v>
                </c:pt>
                <c:pt idx="24" formatCode="_-* #,##0_-;\-* #,##0_-;_-* &quot;-&quot;??_-;_-@_-">
                  <c:v>29.892325674242116</c:v>
                </c:pt>
                <c:pt idx="25" formatCode="_-* #,##0_-;\-* #,##0_-;_-* &quot;-&quot;??_-;_-@_-">
                  <c:v>30.118413411558233</c:v>
                </c:pt>
                <c:pt idx="26" formatCode="_-* #,##0_-;\-* #,##0_-;_-* &quot;-&quot;??_-;_-@_-">
                  <c:v>30.337718516754869</c:v>
                </c:pt>
                <c:pt idx="27" formatCode="_-* #,##0_-;\-* #,##0_-;_-* &quot;-&quot;??_-;_-@_-">
                  <c:v>30.550444468795604</c:v>
                </c:pt>
                <c:pt idx="28" formatCode="_-* #,##0_-;\-* #,##0_-;_-* &quot;-&quot;??_-;_-@_-">
                  <c:v>30.756788642275119</c:v>
                </c:pt>
                <c:pt idx="29" formatCode="_-* #,##0_-;\-* #,##0_-;_-* &quot;-&quot;??_-;_-@_-">
                  <c:v>30.956942490550247</c:v>
                </c:pt>
                <c:pt idx="30" formatCode="_-* #,##0_-;\-* #,##0_-;_-* &quot;-&quot;??_-;_-@_-">
                  <c:v>31.151091723377121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 3.5.3'!$L$7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3.5.3'!$M$4:$AQ$4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'Fig 3.5.3'!$M$7:$AQ$7</c:f>
              <c:numCache>
                <c:formatCode>General</c:formatCode>
                <c:ptCount val="31"/>
                <c:pt idx="5" formatCode="_-* #,##0_-;\-* #,##0_-;_-* &quot;-&quot;??_-;_-@_-">
                  <c:v>1.1086100000000001</c:v>
                </c:pt>
                <c:pt idx="6" formatCode="_-* #,##0_-;\-* #,##0_-;_-* &quot;-&quot;??_-;_-@_-">
                  <c:v>3.1376005780431293</c:v>
                </c:pt>
                <c:pt idx="7" formatCode="_-* #,##0_-;\-* #,##0_-;_-* &quot;-&quot;??_-;_-@_-">
                  <c:v>6.3100196089664058</c:v>
                </c:pt>
                <c:pt idx="8" formatCode="_-* #,##0_-;\-* #,##0_-;_-* &quot;-&quot;??_-;_-@_-">
                  <c:v>10.98637193269847</c:v>
                </c:pt>
                <c:pt idx="9" formatCode="_-* #,##0_-;\-* #,##0_-;_-* &quot;-&quot;??_-;_-@_-">
                  <c:v>15.433993489370708</c:v>
                </c:pt>
                <c:pt idx="10" formatCode="_-* #,##0_-;\-* #,##0_-;_-* &quot;-&quot;??_-;_-@_-">
                  <c:v>17.980315847699806</c:v>
                </c:pt>
                <c:pt idx="11" formatCode="_-* #,##0_-;\-* #,##0_-;_-* &quot;-&quot;??_-;_-@_-">
                  <c:v>18.823468803704703</c:v>
                </c:pt>
                <c:pt idx="12" formatCode="_-* #,##0_-;\-* #,##0_-;_-* &quot;-&quot;??_-;_-@_-">
                  <c:v>19.665477043541017</c:v>
                </c:pt>
                <c:pt idx="13" formatCode="_-* #,##0_-;\-* #,##0_-;_-* &quot;-&quot;??_-;_-@_-">
                  <c:v>20.504855064473098</c:v>
                </c:pt>
                <c:pt idx="14" formatCode="_-* #,##0_-;\-* #,##0_-;_-* &quot;-&quot;??_-;_-@_-">
                  <c:v>21.342043799603999</c:v>
                </c:pt>
                <c:pt idx="15" formatCode="_-* #,##0_-;\-* #,##0_-;_-* &quot;-&quot;??_-;_-@_-">
                  <c:v>22.175793052612647</c:v>
                </c:pt>
                <c:pt idx="16" formatCode="_-* #,##0_-;\-* #,##0_-;_-* &quot;-&quot;??_-;_-@_-">
                  <c:v>23.007634106136134</c:v>
                </c:pt>
                <c:pt idx="17" formatCode="_-* #,##0_-;\-* #,##0_-;_-* &quot;-&quot;??_-;_-@_-">
                  <c:v>23.839019997433123</c:v>
                </c:pt>
                <c:pt idx="18" formatCode="_-* #,##0_-;\-* #,##0_-;_-* &quot;-&quot;??_-;_-@_-">
                  <c:v>24.669334954376115</c:v>
                </c:pt>
                <c:pt idx="19" formatCode="_-* #,##0_-;\-* #,##0_-;_-* &quot;-&quot;??_-;_-@_-">
                  <c:v>25.496449813354804</c:v>
                </c:pt>
                <c:pt idx="20" formatCode="_-* #,##0_-;\-* #,##0_-;_-* &quot;-&quot;??_-;_-@_-">
                  <c:v>26.319763678738983</c:v>
                </c:pt>
                <c:pt idx="21" formatCode="_-* #,##0_-;\-* #,##0_-;_-* &quot;-&quot;??_-;_-@_-">
                  <c:v>27.139923154330244</c:v>
                </c:pt>
                <c:pt idx="22" formatCode="_-* #,##0_-;\-* #,##0_-;_-* &quot;-&quot;??_-;_-@_-">
                  <c:v>28.013783363472026</c:v>
                </c:pt>
                <c:pt idx="23" formatCode="_-* #,##0_-;\-* #,##0_-;_-* &quot;-&quot;??_-;_-@_-">
                  <c:v>28.883927766339557</c:v>
                </c:pt>
                <c:pt idx="24" formatCode="_-* #,##0_-;\-* #,##0_-;_-* &quot;-&quot;??_-;_-@_-">
                  <c:v>29.750467837121057</c:v>
                </c:pt>
                <c:pt idx="25" formatCode="_-* #,##0_-;\-* #,##0_-;_-* &quot;-&quot;??_-;_-@_-">
                  <c:v>30.118413411558233</c:v>
                </c:pt>
                <c:pt idx="26" formatCode="_-* #,##0_-;\-* #,##0_-;_-* &quot;-&quot;??_-;_-@_-">
                  <c:v>30.337718516754869</c:v>
                </c:pt>
                <c:pt idx="27" formatCode="_-* #,##0_-;\-* #,##0_-;_-* &quot;-&quot;??_-;_-@_-">
                  <c:v>30.550444468795604</c:v>
                </c:pt>
                <c:pt idx="28" formatCode="_-* #,##0_-;\-* #,##0_-;_-* &quot;-&quot;??_-;_-@_-">
                  <c:v>30.756788642275119</c:v>
                </c:pt>
                <c:pt idx="29" formatCode="_-* #,##0_-;\-* #,##0_-;_-* &quot;-&quot;??_-;_-@_-">
                  <c:v>30.956942490550247</c:v>
                </c:pt>
                <c:pt idx="30" formatCode="_-* #,##0_-;\-* #,##0_-;_-* &quot;-&quot;??_-;_-@_-">
                  <c:v>31.151091723377121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 3.5.3'!$L$8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3.5.3'!$M$4:$AQ$4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'Fig 3.5.3'!$M$8:$AQ$8</c:f>
              <c:numCache>
                <c:formatCode>General</c:formatCode>
                <c:ptCount val="31"/>
                <c:pt idx="5" formatCode="_-* #,##0_-;\-* #,##0_-;_-* &quot;-&quot;??_-;_-@_-">
                  <c:v>1.1086100000000001</c:v>
                </c:pt>
                <c:pt idx="6" formatCode="_-* #,##0_-;\-* #,##0_-;_-* &quot;-&quot;??_-;_-@_-">
                  <c:v>2.6086100000000001</c:v>
                </c:pt>
                <c:pt idx="7" formatCode="_-* #,##0_-;\-* #,##0_-;_-* &quot;-&quot;??_-;_-@_-">
                  <c:v>4.1086099999999997</c:v>
                </c:pt>
                <c:pt idx="8" formatCode="_-* #,##0_-;\-* #,##0_-;_-* &quot;-&quot;??_-;_-@_-">
                  <c:v>5.6086099999999997</c:v>
                </c:pt>
                <c:pt idx="9" formatCode="_-* #,##0_-;\-* #,##0_-;_-* &quot;-&quot;??_-;_-@_-">
                  <c:v>7.1086099999999997</c:v>
                </c:pt>
                <c:pt idx="10" formatCode="_-* #,##0_-;\-* #,##0_-;_-* &quot;-&quot;??_-;_-@_-">
                  <c:v>8.6086100000000005</c:v>
                </c:pt>
                <c:pt idx="11" formatCode="_-* #,##0_-;\-* #,##0_-;_-* &quot;-&quot;??_-;_-@_-">
                  <c:v>10.108610000000001</c:v>
                </c:pt>
                <c:pt idx="12" formatCode="_-* #,##0_-;\-* #,##0_-;_-* &quot;-&quot;??_-;_-@_-">
                  <c:v>11.608610000000001</c:v>
                </c:pt>
                <c:pt idx="13" formatCode="_-* #,##0_-;\-* #,##0_-;_-* &quot;-&quot;??_-;_-@_-">
                  <c:v>13.108610000000001</c:v>
                </c:pt>
                <c:pt idx="14" formatCode="_-* #,##0_-;\-* #,##0_-;_-* &quot;-&quot;??_-;_-@_-">
                  <c:v>14.608610000000001</c:v>
                </c:pt>
                <c:pt idx="15" formatCode="_-* #,##0_-;\-* #,##0_-;_-* &quot;-&quot;??_-;_-@_-">
                  <c:v>16.108609999999999</c:v>
                </c:pt>
                <c:pt idx="16" formatCode="_-* #,##0_-;\-* #,##0_-;_-* &quot;-&quot;??_-;_-@_-">
                  <c:v>17.608609999999999</c:v>
                </c:pt>
                <c:pt idx="17" formatCode="_-* #,##0_-;\-* #,##0_-;_-* &quot;-&quot;??_-;_-@_-">
                  <c:v>19.108609999999999</c:v>
                </c:pt>
                <c:pt idx="18" formatCode="_-* #,##0_-;\-* #,##0_-;_-* &quot;-&quot;??_-;_-@_-">
                  <c:v>20.608609999999999</c:v>
                </c:pt>
                <c:pt idx="19" formatCode="_-* #,##0_-;\-* #,##0_-;_-* &quot;-&quot;??_-;_-@_-">
                  <c:v>22.108609999999999</c:v>
                </c:pt>
                <c:pt idx="20" formatCode="_-* #,##0_-;\-* #,##0_-;_-* &quot;-&quot;??_-;_-@_-">
                  <c:v>23.608609999999999</c:v>
                </c:pt>
                <c:pt idx="21" formatCode="_-* #,##0_-;\-* #,##0_-;_-* &quot;-&quot;??_-;_-@_-">
                  <c:v>25.108609999999999</c:v>
                </c:pt>
                <c:pt idx="22" formatCode="_-* #,##0_-;\-* #,##0_-;_-* &quot;-&quot;??_-;_-@_-">
                  <c:v>26.608609999999999</c:v>
                </c:pt>
                <c:pt idx="23" formatCode="_-* #,##0_-;\-* #,##0_-;_-* &quot;-&quot;??_-;_-@_-">
                  <c:v>28.108609999999999</c:v>
                </c:pt>
                <c:pt idx="24" formatCode="_-* #,##0_-;\-* #,##0_-;_-* &quot;-&quot;??_-;_-@_-">
                  <c:v>29.608609999999999</c:v>
                </c:pt>
                <c:pt idx="25" formatCode="_-* #,##0_-;\-* #,##0_-;_-* &quot;-&quot;??_-;_-@_-">
                  <c:v>30.118413411558233</c:v>
                </c:pt>
                <c:pt idx="26" formatCode="_-* #,##0_-;\-* #,##0_-;_-* &quot;-&quot;??_-;_-@_-">
                  <c:v>30.337718516754869</c:v>
                </c:pt>
                <c:pt idx="27" formatCode="_-* #,##0_-;\-* #,##0_-;_-* &quot;-&quot;??_-;_-@_-">
                  <c:v>30.550444468795604</c:v>
                </c:pt>
                <c:pt idx="28" formatCode="_-* #,##0_-;\-* #,##0_-;_-* &quot;-&quot;??_-;_-@_-">
                  <c:v>30.756788642275119</c:v>
                </c:pt>
                <c:pt idx="29" formatCode="_-* #,##0_-;\-* #,##0_-;_-* &quot;-&quot;??_-;_-@_-">
                  <c:v>30.956942490550247</c:v>
                </c:pt>
                <c:pt idx="30" formatCode="_-* #,##0_-;\-* #,##0_-;_-* &quot;-&quot;??_-;_-@_-">
                  <c:v>31.151091723377121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 3.5.3'!$L$9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'Fig 3.5.3'!$M$4:$AQ$4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'Fig 3.5.3'!$M$9:$AQ$9</c:f>
              <c:numCache>
                <c:formatCode>General</c:formatCode>
                <c:ptCount val="31"/>
                <c:pt idx="5" formatCode="_-* #,##0_-;\-* #,##0_-;_-* &quot;-&quot;??_-;_-@_-">
                  <c:v>1.1086100000000001</c:v>
                </c:pt>
                <c:pt idx="6" formatCode="_-* #,##0_-;\-* #,##0_-;_-* &quot;-&quot;??_-;_-@_-">
                  <c:v>3.1376005780431293</c:v>
                </c:pt>
                <c:pt idx="7" formatCode="_-* #,##0_-;\-* #,##0_-;_-* &quot;-&quot;??_-;_-@_-">
                  <c:v>6.3100196089664058</c:v>
                </c:pt>
                <c:pt idx="8" formatCode="_-* #,##0_-;\-* #,##0_-;_-* &quot;-&quot;??_-;_-@_-">
                  <c:v>10.98637193269847</c:v>
                </c:pt>
                <c:pt idx="9" formatCode="_-* #,##0_-;\-* #,##0_-;_-* &quot;-&quot;??_-;_-@_-">
                  <c:v>15.433993489370708</c:v>
                </c:pt>
                <c:pt idx="10" formatCode="_-* #,##0_-;\-* #,##0_-;_-* &quot;-&quot;??_-;_-@_-">
                  <c:v>17.980315847699806</c:v>
                </c:pt>
                <c:pt idx="11" formatCode="_-* #,##0_-;\-* #,##0_-;_-* &quot;-&quot;??_-;_-@_-">
                  <c:v>18.823468803704703</c:v>
                </c:pt>
                <c:pt idx="12" formatCode="_-* #,##0_-;\-* #,##0_-;_-* &quot;-&quot;??_-;_-@_-">
                  <c:v>19.665477043541017</c:v>
                </c:pt>
                <c:pt idx="13" formatCode="_-* #,##0_-;\-* #,##0_-;_-* &quot;-&quot;??_-;_-@_-">
                  <c:v>20.504855064473098</c:v>
                </c:pt>
                <c:pt idx="14" formatCode="_-* #,##0_-;\-* #,##0_-;_-* &quot;-&quot;??_-;_-@_-">
                  <c:v>21.342043799603999</c:v>
                </c:pt>
                <c:pt idx="15" formatCode="_-* #,##0_-;\-* #,##0_-;_-* &quot;-&quot;??_-;_-@_-">
                  <c:v>22.175793052612647</c:v>
                </c:pt>
                <c:pt idx="16" formatCode="_-* #,##0_-;\-* #,##0_-;_-* &quot;-&quot;??_-;_-@_-">
                  <c:v>23.007634106136134</c:v>
                </c:pt>
                <c:pt idx="17" formatCode="_-* #,##0_-;\-* #,##0_-;_-* &quot;-&quot;??_-;_-@_-">
                  <c:v>23.839019997433123</c:v>
                </c:pt>
                <c:pt idx="18" formatCode="_-* #,##0_-;\-* #,##0_-;_-* &quot;-&quot;??_-;_-@_-">
                  <c:v>24.669334954376115</c:v>
                </c:pt>
                <c:pt idx="19" formatCode="_-* #,##0_-;\-* #,##0_-;_-* &quot;-&quot;??_-;_-@_-">
                  <c:v>25.496449813354804</c:v>
                </c:pt>
                <c:pt idx="20" formatCode="_-* #,##0_-;\-* #,##0_-;_-* &quot;-&quot;??_-;_-@_-">
                  <c:v>26.319763678738983</c:v>
                </c:pt>
                <c:pt idx="21" formatCode="_-* #,##0_-;\-* #,##0_-;_-* &quot;-&quot;??_-;_-@_-">
                  <c:v>27.139923154330244</c:v>
                </c:pt>
                <c:pt idx="22" formatCode="_-* #,##0_-;\-* #,##0_-;_-* &quot;-&quot;??_-;_-@_-">
                  <c:v>28.013783363472026</c:v>
                </c:pt>
                <c:pt idx="23" formatCode="_-* #,##0_-;\-* #,##0_-;_-* &quot;-&quot;??_-;_-@_-">
                  <c:v>28.883927766339557</c:v>
                </c:pt>
                <c:pt idx="24" formatCode="_-* #,##0_-;\-* #,##0_-;_-* &quot;-&quot;??_-;_-@_-">
                  <c:v>29.750467837121057</c:v>
                </c:pt>
                <c:pt idx="25" formatCode="_-* #,##0_-;\-* #,##0_-;_-* &quot;-&quot;??_-;_-@_-">
                  <c:v>30.118413411558233</c:v>
                </c:pt>
                <c:pt idx="26" formatCode="_-* #,##0_-;\-* #,##0_-;_-* &quot;-&quot;??_-;_-@_-">
                  <c:v>30.337718516754869</c:v>
                </c:pt>
                <c:pt idx="27" formatCode="_-* #,##0_-;\-* #,##0_-;_-* &quot;-&quot;??_-;_-@_-">
                  <c:v>30.550444468795604</c:v>
                </c:pt>
                <c:pt idx="28" formatCode="_-* #,##0_-;\-* #,##0_-;_-* &quot;-&quot;??_-;_-@_-">
                  <c:v>30.756788642275119</c:v>
                </c:pt>
                <c:pt idx="29" formatCode="_-* #,##0_-;\-* #,##0_-;_-* &quot;-&quot;??_-;_-@_-">
                  <c:v>30.956942490550247</c:v>
                </c:pt>
                <c:pt idx="30" formatCode="_-* #,##0_-;\-* #,##0_-;_-* &quot;-&quot;??_-;_-@_-">
                  <c:v>31.151091723377121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69056"/>
        <c:axId val="185870592"/>
      </c:lineChart>
      <c:catAx>
        <c:axId val="18586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587059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5870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5869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81150465698859"/>
          <c:y val="0.47830290582269286"/>
          <c:w val="0.19265416953546735"/>
          <c:h val="0.407944024801723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588327644815144E-2"/>
          <c:y val="3.2534863727002677E-2"/>
          <c:w val="0.71768835219708205"/>
          <c:h val="0.87900963433639268"/>
        </c:manualLayout>
      </c:layout>
      <c:lineChart>
        <c:grouping val="standard"/>
        <c:varyColors val="0"/>
        <c:ser>
          <c:idx val="2"/>
          <c:order val="0"/>
          <c:tx>
            <c:strRef>
              <c:f>'Fig 3.5.4'!$L$5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 3.5.4'!$M$4:$AM$4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'Fig 3.5.4'!$M$5:$AM$5</c:f>
              <c:numCache>
                <c:formatCode>0.0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-2.4313703379948856E-2</c:v>
                </c:pt>
                <c:pt idx="5">
                  <c:v>-7.5596997449208433E-2</c:v>
                </c:pt>
                <c:pt idx="6">
                  <c:v>-0.1481343973973496</c:v>
                </c:pt>
                <c:pt idx="7">
                  <c:v>-0.23706113284429428</c:v>
                </c:pt>
                <c:pt idx="8">
                  <c:v>-0.34456593437276017</c:v>
                </c:pt>
                <c:pt idx="9">
                  <c:v>-0.50990782493617515</c:v>
                </c:pt>
                <c:pt idx="10">
                  <c:v>-0.65784895414440536</c:v>
                </c:pt>
                <c:pt idx="11">
                  <c:v>-0.78957943868530012</c:v>
                </c:pt>
                <c:pt idx="12">
                  <c:v>-0.91470934672895898</c:v>
                </c:pt>
                <c:pt idx="13">
                  <c:v>-1.0352057326568582</c:v>
                </c:pt>
                <c:pt idx="14">
                  <c:v>-1.1536885319711372</c:v>
                </c:pt>
                <c:pt idx="15">
                  <c:v>-1.2711325350548641</c:v>
                </c:pt>
                <c:pt idx="16">
                  <c:v>-1.312825996237335</c:v>
                </c:pt>
                <c:pt idx="17">
                  <c:v>-1.3593980569152289</c:v>
                </c:pt>
                <c:pt idx="18">
                  <c:v>-1.4084981583190941</c:v>
                </c:pt>
                <c:pt idx="19">
                  <c:v>-1.456816082371138</c:v>
                </c:pt>
                <c:pt idx="20">
                  <c:v>-1.5047276137305949</c:v>
                </c:pt>
                <c:pt idx="21">
                  <c:v>-1.5259954787721002</c:v>
                </c:pt>
                <c:pt idx="22">
                  <c:v>-1.5206502760758542</c:v>
                </c:pt>
                <c:pt idx="23">
                  <c:v>-1.51432311179616</c:v>
                </c:pt>
                <c:pt idx="24">
                  <c:v>-1.5127687069124518</c:v>
                </c:pt>
                <c:pt idx="25">
                  <c:v>-1.5141822816806918</c:v>
                </c:pt>
                <c:pt idx="26">
                  <c:v>-1.5154908221762495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 3.5.4'!$L$6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 3.5.4'!$M$4:$AM$4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'Fig 3.5.4'!$M$6:$AM$6</c:f>
              <c:numCache>
                <c:formatCode>0.0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-1.7071513360902693E-2</c:v>
                </c:pt>
                <c:pt idx="5">
                  <c:v>-5.228027768558477E-2</c:v>
                </c:pt>
                <c:pt idx="6">
                  <c:v>-0.10420737284339039</c:v>
                </c:pt>
                <c:pt idx="7">
                  <c:v>-0.17105533234560066</c:v>
                </c:pt>
                <c:pt idx="8">
                  <c:v>-0.25516508820482064</c:v>
                </c:pt>
                <c:pt idx="9">
                  <c:v>-0.38027219410304047</c:v>
                </c:pt>
                <c:pt idx="10">
                  <c:v>-0.50421071083078117</c:v>
                </c:pt>
                <c:pt idx="11">
                  <c:v>-0.62366876852090847</c:v>
                </c:pt>
                <c:pt idx="12">
                  <c:v>-0.73636749366184384</c:v>
                </c:pt>
                <c:pt idx="13">
                  <c:v>-0.84274198283977253</c:v>
                </c:pt>
                <c:pt idx="14">
                  <c:v>-0.94660929695953977</c:v>
                </c:pt>
                <c:pt idx="15">
                  <c:v>-1.0529627333818501</c:v>
                </c:pt>
                <c:pt idx="16">
                  <c:v>-1.0917887450484454</c:v>
                </c:pt>
                <c:pt idx="17">
                  <c:v>-1.1350162373026782</c:v>
                </c:pt>
                <c:pt idx="18">
                  <c:v>-1.1814047893711093</c:v>
                </c:pt>
                <c:pt idx="19">
                  <c:v>-1.2311556184289474</c:v>
                </c:pt>
                <c:pt idx="20">
                  <c:v>-1.2796073603546199</c:v>
                </c:pt>
                <c:pt idx="21">
                  <c:v>-1.3240179279917752</c:v>
                </c:pt>
                <c:pt idx="22">
                  <c:v>-1.3638073670634687</c:v>
                </c:pt>
                <c:pt idx="23">
                  <c:v>-1.405744226390377</c:v>
                </c:pt>
                <c:pt idx="24">
                  <c:v>-1.4463042198045351</c:v>
                </c:pt>
                <c:pt idx="25">
                  <c:v>-1.4856711529905844</c:v>
                </c:pt>
                <c:pt idx="26">
                  <c:v>-1.5234443574019747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 3.5.4'!$L$7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 3.5.4'!$M$4:$AM$4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'Fig 3.5.4'!$M$7:$AM$7</c:f>
              <c:numCache>
                <c:formatCode>0.0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-6.8019877428645639E-3</c:v>
                </c:pt>
                <c:pt idx="5">
                  <c:v>-1.7126130411762391E-2</c:v>
                </c:pt>
                <c:pt idx="6">
                  <c:v>-3.0792084481278056E-2</c:v>
                </c:pt>
                <c:pt idx="7">
                  <c:v>-4.7688366354615583E-2</c:v>
                </c:pt>
                <c:pt idx="8">
                  <c:v>-6.7690258013879068E-2</c:v>
                </c:pt>
                <c:pt idx="9">
                  <c:v>-9.7626697162276455E-2</c:v>
                </c:pt>
                <c:pt idx="10">
                  <c:v>-0.13062439988000807</c:v>
                </c:pt>
                <c:pt idx="11">
                  <c:v>-0.16666897555830165</c:v>
                </c:pt>
                <c:pt idx="12">
                  <c:v>-0.20562854374191777</c:v>
                </c:pt>
                <c:pt idx="13">
                  <c:v>-0.24741604660189981</c:v>
                </c:pt>
                <c:pt idx="14">
                  <c:v>-0.292047533167061</c:v>
                </c:pt>
                <c:pt idx="15">
                  <c:v>-0.33981540858076792</c:v>
                </c:pt>
                <c:pt idx="16">
                  <c:v>-0.36482733798896366</c:v>
                </c:pt>
                <c:pt idx="17">
                  <c:v>-0.38980417040801491</c:v>
                </c:pt>
                <c:pt idx="18">
                  <c:v>-0.4146816120608865</c:v>
                </c:pt>
                <c:pt idx="19">
                  <c:v>-0.43942336555027667</c:v>
                </c:pt>
                <c:pt idx="20">
                  <c:v>-0.46451699318313183</c:v>
                </c:pt>
                <c:pt idx="21">
                  <c:v>-0.4773797357247489</c:v>
                </c:pt>
                <c:pt idx="22">
                  <c:v>-0.48698500533445721</c:v>
                </c:pt>
                <c:pt idx="23">
                  <c:v>-0.49656819673475466</c:v>
                </c:pt>
                <c:pt idx="24">
                  <c:v>-0.50624551575261212</c:v>
                </c:pt>
                <c:pt idx="25">
                  <c:v>-0.51606437532733329</c:v>
                </c:pt>
                <c:pt idx="26">
                  <c:v>-0.52585487371223005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 3.5.4'!$L$8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 3.5.4'!$M$4:$AM$4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'Fig 3.5.4'!$M$8:$AM$8</c:f>
              <c:numCache>
                <c:formatCode>0.0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-1.4682155671917132E-2</c:v>
                </c:pt>
                <c:pt idx="5">
                  <c:v>-4.2586465864811379E-2</c:v>
                </c:pt>
                <c:pt idx="6">
                  <c:v>-7.8345603863718555E-2</c:v>
                </c:pt>
                <c:pt idx="7">
                  <c:v>-0.11739415944667318</c:v>
                </c:pt>
                <c:pt idx="8">
                  <c:v>-0.16352329993731496</c:v>
                </c:pt>
                <c:pt idx="9">
                  <c:v>-0.2850176535291466</c:v>
                </c:pt>
                <c:pt idx="10">
                  <c:v>-0.40822379845374634</c:v>
                </c:pt>
                <c:pt idx="11">
                  <c:v>-0.53246836210428894</c:v>
                </c:pt>
                <c:pt idx="12">
                  <c:v>-0.65827718727012796</c:v>
                </c:pt>
                <c:pt idx="13">
                  <c:v>-0.78635609813356655</c:v>
                </c:pt>
                <c:pt idx="14">
                  <c:v>-0.9180919852856767</c:v>
                </c:pt>
                <c:pt idx="15">
                  <c:v>-1.0538999088591889</c:v>
                </c:pt>
                <c:pt idx="16">
                  <c:v>-1.1462290200718794</c:v>
                </c:pt>
                <c:pt idx="17">
                  <c:v>-1.239272676177624</c:v>
                </c:pt>
                <c:pt idx="18">
                  <c:v>-1.3354982691821111</c:v>
                </c:pt>
                <c:pt idx="19">
                  <c:v>-1.4321407917672482</c:v>
                </c:pt>
                <c:pt idx="20">
                  <c:v>-1.5289891660875981</c:v>
                </c:pt>
                <c:pt idx="21">
                  <c:v>-1.5832129207306884</c:v>
                </c:pt>
                <c:pt idx="22">
                  <c:v>-1.5999333554284532</c:v>
                </c:pt>
                <c:pt idx="23">
                  <c:v>-1.6152101062807764</c:v>
                </c:pt>
                <c:pt idx="24">
                  <c:v>-1.6281599271842344</c:v>
                </c:pt>
                <c:pt idx="25">
                  <c:v>-1.6384527802464703</c:v>
                </c:pt>
                <c:pt idx="26">
                  <c:v>-1.6488621215978752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06080"/>
        <c:axId val="186207616"/>
      </c:lineChart>
      <c:catAx>
        <c:axId val="18620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86207616"/>
        <c:crossesAt val="-1.8"/>
        <c:auto val="1"/>
        <c:lblAlgn val="ctr"/>
        <c:lblOffset val="100"/>
        <c:tickLblSkip val="5"/>
        <c:tickMarkSkip val="1"/>
        <c:noMultiLvlLbl val="0"/>
      </c:catAx>
      <c:valAx>
        <c:axId val="186207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86206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999049031914494"/>
          <c:y val="0.49942388437697072"/>
          <c:w val="0.18985652485138965"/>
          <c:h val="0.4110988811975378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0498687664042"/>
          <c:y val="3.4300489585068691E-2"/>
          <c:w val="0.68307069092998884"/>
          <c:h val="0.85733041615884542"/>
        </c:manualLayout>
      </c:layout>
      <c:lineChart>
        <c:grouping val="standard"/>
        <c:varyColors val="0"/>
        <c:ser>
          <c:idx val="2"/>
          <c:order val="0"/>
          <c:tx>
            <c:strRef>
              <c:f>'PD32'!$L$5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'PD32'!$M$4:$AN$4</c:f>
              <c:numCache>
                <c:formatCode>General</c:formatCode>
                <c:ptCount val="2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</c:numCache>
            </c:numRef>
          </c:cat>
          <c:val>
            <c:numRef>
              <c:f>'PD32'!$M$5:$AN$5</c:f>
              <c:numCache>
                <c:formatCode>0.0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-2.774623182412321E-2</c:v>
                </c:pt>
                <c:pt idx="3">
                  <c:v>-9.1196235484092669E-2</c:v>
                </c:pt>
                <c:pt idx="4">
                  <c:v>-0.21548903548570364</c:v>
                </c:pt>
                <c:pt idx="5">
                  <c:v>-0.42674014448239167</c:v>
                </c:pt>
                <c:pt idx="6">
                  <c:v>-0.66412739827625666</c:v>
                </c:pt>
                <c:pt idx="7">
                  <c:v>-0.8700025838264871</c:v>
                </c:pt>
                <c:pt idx="8">
                  <c:v>-1.0477623485294314</c:v>
                </c:pt>
                <c:pt idx="9">
                  <c:v>-1.2238887705723001</c:v>
                </c:pt>
                <c:pt idx="10">
                  <c:v>-1.3473995947114403</c:v>
                </c:pt>
                <c:pt idx="11">
                  <c:v>-1.4116912516338007</c:v>
                </c:pt>
                <c:pt idx="12">
                  <c:v>-1.4300775924320315</c:v>
                </c:pt>
                <c:pt idx="13">
                  <c:v>-1.4299416347895046</c:v>
                </c:pt>
                <c:pt idx="14">
                  <c:v>-1.4219057984024026</c:v>
                </c:pt>
                <c:pt idx="15">
                  <c:v>-1.4138073878063833</c:v>
                </c:pt>
                <c:pt idx="16">
                  <c:v>-1.4079655847707784</c:v>
                </c:pt>
                <c:pt idx="17">
                  <c:v>-1.405005308775106</c:v>
                </c:pt>
                <c:pt idx="18">
                  <c:v>-1.4069029806556335</c:v>
                </c:pt>
                <c:pt idx="19">
                  <c:v>-1.4074387819215752</c:v>
                </c:pt>
                <c:pt idx="20">
                  <c:v>-1.4074652696530985</c:v>
                </c:pt>
                <c:pt idx="21">
                  <c:v>-1.4072624222307097</c:v>
                </c:pt>
                <c:pt idx="22">
                  <c:v>-1.4067075577184616</c:v>
                </c:pt>
                <c:pt idx="23">
                  <c:v>-1.4060628801262807</c:v>
                </c:pt>
                <c:pt idx="24">
                  <c:v>-1.4057964310944346</c:v>
                </c:pt>
                <c:pt idx="25">
                  <c:v>-1.4077414335666032</c:v>
                </c:pt>
                <c:pt idx="26">
                  <c:v>-1.4108410954467092</c:v>
                </c:pt>
                <c:pt idx="27">
                  <c:v>-1.4124973998363088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'PD32'!$L$6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'PD32'!$M$4:$AN$4</c:f>
              <c:numCache>
                <c:formatCode>General</c:formatCode>
                <c:ptCount val="2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</c:numCache>
            </c:numRef>
          </c:cat>
          <c:val>
            <c:numRef>
              <c:f>'PD32'!$M$6:$AN$6</c:f>
              <c:numCache>
                <c:formatCode>0.0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-2.7684052871436077E-2</c:v>
                </c:pt>
                <c:pt idx="3">
                  <c:v>-7.897870010026016E-2</c:v>
                </c:pt>
                <c:pt idx="4">
                  <c:v>-0.16436971198199316</c:v>
                </c:pt>
                <c:pt idx="5">
                  <c:v>-0.29983055891519222</c:v>
                </c:pt>
                <c:pt idx="6">
                  <c:v>-0.4591055349951324</c:v>
                </c:pt>
                <c:pt idx="7">
                  <c:v>-0.61023081579823091</c:v>
                </c:pt>
                <c:pt idx="8">
                  <c:v>-0.7520013061070967</c:v>
                </c:pt>
                <c:pt idx="9">
                  <c:v>-0.89862535267673227</c:v>
                </c:pt>
                <c:pt idx="10">
                  <c:v>-1.0219094750639859</c:v>
                </c:pt>
                <c:pt idx="11">
                  <c:v>-1.1080529542570194</c:v>
                </c:pt>
                <c:pt idx="12">
                  <c:v>-1.1642634456008971</c:v>
                </c:pt>
                <c:pt idx="13">
                  <c:v>-1.2020249566384638</c:v>
                </c:pt>
                <c:pt idx="14">
                  <c:v>-1.229652791616874</c:v>
                </c:pt>
                <c:pt idx="15">
                  <c:v>-1.2552023041176568</c:v>
                </c:pt>
                <c:pt idx="16">
                  <c:v>-1.2826412695914196</c:v>
                </c:pt>
                <c:pt idx="17">
                  <c:v>-1.3124314613288339</c:v>
                </c:pt>
                <c:pt idx="18">
                  <c:v>-1.346144836388925</c:v>
                </c:pt>
                <c:pt idx="19">
                  <c:v>-1.3811707199691896</c:v>
                </c:pt>
                <c:pt idx="20">
                  <c:v>-1.4186659140407243</c:v>
                </c:pt>
                <c:pt idx="21">
                  <c:v>-1.4564467335343092</c:v>
                </c:pt>
                <c:pt idx="22">
                  <c:v>-1.4862874426050185</c:v>
                </c:pt>
                <c:pt idx="23">
                  <c:v>-1.5129956618090039</c:v>
                </c:pt>
                <c:pt idx="24">
                  <c:v>-1.539538480482965</c:v>
                </c:pt>
                <c:pt idx="25">
                  <c:v>-1.5623389115862603</c:v>
                </c:pt>
                <c:pt idx="26">
                  <c:v>-1.5802178102727926</c:v>
                </c:pt>
                <c:pt idx="27">
                  <c:v>-1.5928422522300252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'PD32'!$L$7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'PD32'!$M$4:$AN$4</c:f>
              <c:numCache>
                <c:formatCode>General</c:formatCode>
                <c:ptCount val="2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</c:numCache>
            </c:numRef>
          </c:cat>
          <c:val>
            <c:numRef>
              <c:f>'PD32'!$M$7:$AN$7</c:f>
              <c:numCache>
                <c:formatCode>0.0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-2.7897468358204766E-2</c:v>
                </c:pt>
                <c:pt idx="3">
                  <c:v>-5.6133412608099197E-2</c:v>
                </c:pt>
                <c:pt idx="4">
                  <c:v>-8.7910680339833958E-2</c:v>
                </c:pt>
                <c:pt idx="5">
                  <c:v>-0.11934498177207102</c:v>
                </c:pt>
                <c:pt idx="6">
                  <c:v>-0.15025247302467909</c:v>
                </c:pt>
                <c:pt idx="7">
                  <c:v>-0.18014761617398417</c:v>
                </c:pt>
                <c:pt idx="8">
                  <c:v>-0.20944679821477338</c:v>
                </c:pt>
                <c:pt idx="9">
                  <c:v>-0.23818921973540791</c:v>
                </c:pt>
                <c:pt idx="10">
                  <c:v>-0.26642613163232132</c:v>
                </c:pt>
                <c:pt idx="11">
                  <c:v>-0.29442466499261705</c:v>
                </c:pt>
                <c:pt idx="12">
                  <c:v>-0.32227169053060617</c:v>
                </c:pt>
                <c:pt idx="13">
                  <c:v>-0.34977322071738309</c:v>
                </c:pt>
                <c:pt idx="14">
                  <c:v>-0.37693818443366184</c:v>
                </c:pt>
                <c:pt idx="15">
                  <c:v>-0.40398449801491992</c:v>
                </c:pt>
                <c:pt idx="16">
                  <c:v>-0.43132233264345893</c:v>
                </c:pt>
                <c:pt idx="17">
                  <c:v>-0.45884472829605355</c:v>
                </c:pt>
                <c:pt idx="18">
                  <c:v>-0.48676030188034969</c:v>
                </c:pt>
                <c:pt idx="19">
                  <c:v>-0.51372640571908545</c:v>
                </c:pt>
                <c:pt idx="20">
                  <c:v>-0.54072264603822062</c:v>
                </c:pt>
                <c:pt idx="21">
                  <c:v>-0.56830454091263571</c:v>
                </c:pt>
                <c:pt idx="22">
                  <c:v>-0.57771829287195464</c:v>
                </c:pt>
                <c:pt idx="23">
                  <c:v>-0.58202842919219144</c:v>
                </c:pt>
                <c:pt idx="24">
                  <c:v>-0.58628776567580498</c:v>
                </c:pt>
                <c:pt idx="25">
                  <c:v>-0.59058230331146411</c:v>
                </c:pt>
                <c:pt idx="26">
                  <c:v>-0.59490009924659315</c:v>
                </c:pt>
                <c:pt idx="27">
                  <c:v>-0.59857790531492516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'PD32'!$L$8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'PD32'!$M$4:$AN$4</c:f>
              <c:numCache>
                <c:formatCode>General</c:formatCode>
                <c:ptCount val="2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</c:numCache>
            </c:numRef>
          </c:cat>
          <c:val>
            <c:numRef>
              <c:f>'PD32'!$M$8:$AN$8</c:f>
              <c:numCache>
                <c:formatCode>0.0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-2.7959351511876073E-2</c:v>
                </c:pt>
                <c:pt idx="3">
                  <c:v>-7.1465053817126312E-2</c:v>
                </c:pt>
                <c:pt idx="4">
                  <c:v>-0.14528571771177645</c:v>
                </c:pt>
                <c:pt idx="5">
                  <c:v>-0.25684576954162769</c:v>
                </c:pt>
                <c:pt idx="6">
                  <c:v>-0.3720617119742331</c:v>
                </c:pt>
                <c:pt idx="7">
                  <c:v>-0.45579166443996771</c:v>
                </c:pt>
                <c:pt idx="8">
                  <c:v>-0.51188906419496194</c:v>
                </c:pt>
                <c:pt idx="9">
                  <c:v>-0.57047536148876621</c:v>
                </c:pt>
                <c:pt idx="10">
                  <c:v>-0.6223887949989112</c:v>
                </c:pt>
                <c:pt idx="11">
                  <c:v>-0.66315650932385317</c:v>
                </c:pt>
                <c:pt idx="12">
                  <c:v>-0.69546902344445249</c:v>
                </c:pt>
                <c:pt idx="13">
                  <c:v>-0.72314661575364503</c:v>
                </c:pt>
                <c:pt idx="14">
                  <c:v>-0.74889156876682494</c:v>
                </c:pt>
                <c:pt idx="15">
                  <c:v>-0.77484865710496242</c:v>
                </c:pt>
                <c:pt idx="16">
                  <c:v>-0.80170075076640956</c:v>
                </c:pt>
                <c:pt idx="17">
                  <c:v>-0.82917131841880021</c:v>
                </c:pt>
                <c:pt idx="18">
                  <c:v>-0.85763366365310711</c:v>
                </c:pt>
                <c:pt idx="19">
                  <c:v>-0.88586315496531676</c:v>
                </c:pt>
                <c:pt idx="20">
                  <c:v>-0.91407583436448459</c:v>
                </c:pt>
                <c:pt idx="21">
                  <c:v>-0.94265107921434854</c:v>
                </c:pt>
                <c:pt idx="22">
                  <c:v>-0.96236149285285333</c:v>
                </c:pt>
                <c:pt idx="23">
                  <c:v>-0.97966530210573355</c:v>
                </c:pt>
                <c:pt idx="24">
                  <c:v>-0.99591426990825405</c:v>
                </c:pt>
                <c:pt idx="25">
                  <c:v>-1.0099904174414682</c:v>
                </c:pt>
                <c:pt idx="26">
                  <c:v>-1.0217033915996365</c:v>
                </c:pt>
                <c:pt idx="27">
                  <c:v>-1.0313383455173997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506816"/>
        <c:axId val="185516800"/>
      </c:lineChart>
      <c:catAx>
        <c:axId val="18550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855168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5516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85506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12060525144635"/>
          <c:y val="0.49889167263183004"/>
          <c:w val="0.19287939474855362"/>
          <c:h val="0.3661434025292292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073041182069022E-2"/>
          <c:y val="3.1873202797072259E-2"/>
          <c:w val="0.71542356954309261"/>
          <c:h val="0.78172178477690302"/>
        </c:manualLayout>
      </c:layout>
      <c:lineChart>
        <c:grouping val="standard"/>
        <c:varyColors val="0"/>
        <c:ser>
          <c:idx val="1"/>
          <c:order val="0"/>
          <c:tx>
            <c:v>Historic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PD32a!$M$4:$AV$4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PD32a!$M$5:$V$5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PD32a!$L$6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PD32a!$M$4:$AV$4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PD32a!$V$6:$AV$6</c:f>
              <c:numCache>
                <c:formatCode>General</c:formatCode>
                <c:ptCount val="27"/>
                <c:pt idx="0">
                  <c:v>0</c:v>
                </c:pt>
                <c:pt idx="1">
                  <c:v>0.16040805247218412</c:v>
                </c:pt>
                <c:pt idx="2">
                  <c:v>0.2243869277178577</c:v>
                </c:pt>
                <c:pt idx="3">
                  <c:v>0.34536454420416907</c:v>
                </c:pt>
                <c:pt idx="4">
                  <c:v>0.51632237419859406</c:v>
                </c:pt>
                <c:pt idx="5">
                  <c:v>0.73127976959999086</c:v>
                </c:pt>
                <c:pt idx="6">
                  <c:v>1.1429644344683263</c:v>
                </c:pt>
                <c:pt idx="7">
                  <c:v>1.7104564090786083</c:v>
                </c:pt>
                <c:pt idx="8">
                  <c:v>2.6577846190883112</c:v>
                </c:pt>
                <c:pt idx="9">
                  <c:v>3.3916959632023733</c:v>
                </c:pt>
                <c:pt idx="10">
                  <c:v>4.3468654857501674</c:v>
                </c:pt>
                <c:pt idx="11">
                  <c:v>5.1686140983289572</c:v>
                </c:pt>
                <c:pt idx="12">
                  <c:v>6.0099665547104504</c:v>
                </c:pt>
                <c:pt idx="13">
                  <c:v>6.7618945166887974</c:v>
                </c:pt>
                <c:pt idx="14">
                  <c:v>7.4867412001479732</c:v>
                </c:pt>
                <c:pt idx="15">
                  <c:v>8.0558744859973146</c:v>
                </c:pt>
                <c:pt idx="16">
                  <c:v>8.5656880602271759</c:v>
                </c:pt>
                <c:pt idx="17">
                  <c:v>9.0461688879139288</c:v>
                </c:pt>
                <c:pt idx="18">
                  <c:v>9.4723352250297417</c:v>
                </c:pt>
                <c:pt idx="19">
                  <c:v>9.8404699766978752</c:v>
                </c:pt>
                <c:pt idx="20">
                  <c:v>10.184294493494399</c:v>
                </c:pt>
                <c:pt idx="21">
                  <c:v>10.488199908979054</c:v>
                </c:pt>
                <c:pt idx="22">
                  <c:v>10.765935108676942</c:v>
                </c:pt>
                <c:pt idx="23">
                  <c:v>11.004964979858288</c:v>
                </c:pt>
                <c:pt idx="24">
                  <c:v>11.249676712782744</c:v>
                </c:pt>
                <c:pt idx="25">
                  <c:v>11.500194928000424</c:v>
                </c:pt>
                <c:pt idx="26">
                  <c:v>11.7566472509876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PD32a!$L$7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PD32a!$M$4:$AV$4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PD32a!$V$7:$AV$7</c:f>
              <c:numCache>
                <c:formatCode>General</c:formatCode>
                <c:ptCount val="27"/>
                <c:pt idx="0">
                  <c:v>0</c:v>
                </c:pt>
                <c:pt idx="1">
                  <c:v>0.16040805247218412</c:v>
                </c:pt>
                <c:pt idx="2">
                  <c:v>0.20830171409453302</c:v>
                </c:pt>
                <c:pt idx="3">
                  <c:v>0.25649557476649509</c:v>
                </c:pt>
                <c:pt idx="4">
                  <c:v>0.30710051803688665</c:v>
                </c:pt>
                <c:pt idx="5">
                  <c:v>0.37294318492881473</c:v>
                </c:pt>
                <c:pt idx="6">
                  <c:v>0.5694975577728677</c:v>
                </c:pt>
                <c:pt idx="7">
                  <c:v>0.75655633998394833</c:v>
                </c:pt>
                <c:pt idx="8">
                  <c:v>0.93505940976674728</c:v>
                </c:pt>
                <c:pt idx="9">
                  <c:v>1.1284777563954118</c:v>
                </c:pt>
                <c:pt idx="10">
                  <c:v>1.3144804026209442</c:v>
                </c:pt>
                <c:pt idx="11">
                  <c:v>1.4709728079777997</c:v>
                </c:pt>
                <c:pt idx="12">
                  <c:v>1.6547359438588636</c:v>
                </c:pt>
                <c:pt idx="13">
                  <c:v>1.8271804701211245</c:v>
                </c:pt>
                <c:pt idx="14">
                  <c:v>1.9942909230779491</c:v>
                </c:pt>
                <c:pt idx="15">
                  <c:v>2.1428279213580401</c:v>
                </c:pt>
                <c:pt idx="16">
                  <c:v>2.2834636395545154</c:v>
                </c:pt>
                <c:pt idx="17">
                  <c:v>2.4098520583737573</c:v>
                </c:pt>
                <c:pt idx="18">
                  <c:v>2.5147811720580147</c:v>
                </c:pt>
                <c:pt idx="19">
                  <c:v>2.5928731475119022</c:v>
                </c:pt>
                <c:pt idx="20">
                  <c:v>2.6580730447063377</c:v>
                </c:pt>
                <c:pt idx="21">
                  <c:v>2.7080098044922645</c:v>
                </c:pt>
                <c:pt idx="22">
                  <c:v>2.7489413609554387</c:v>
                </c:pt>
                <c:pt idx="23">
                  <c:v>2.7774224550872444</c:v>
                </c:pt>
                <c:pt idx="24">
                  <c:v>2.80620350823044</c:v>
                </c:pt>
                <c:pt idx="25">
                  <c:v>2.8352877557027005</c:v>
                </c:pt>
                <c:pt idx="26">
                  <c:v>2.8646784688891689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PD32a!$L$8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PD32a!$M$4:$AV$4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PD32a!$V$8:$AV$8</c:f>
              <c:numCache>
                <c:formatCode>General</c:formatCode>
                <c:ptCount val="27"/>
                <c:pt idx="0">
                  <c:v>0</c:v>
                </c:pt>
                <c:pt idx="1">
                  <c:v>0.16040805247218412</c:v>
                </c:pt>
                <c:pt idx="2">
                  <c:v>0.21094827470887276</c:v>
                </c:pt>
                <c:pt idx="3">
                  <c:v>0.2629198048293524</c:v>
                </c:pt>
                <c:pt idx="4">
                  <c:v>0.32725050554674101</c:v>
                </c:pt>
                <c:pt idx="5">
                  <c:v>0.39619823368187718</c:v>
                </c:pt>
                <c:pt idx="6">
                  <c:v>0.62280842578471751</c:v>
                </c:pt>
                <c:pt idx="7">
                  <c:v>0.84044485926424439</c:v>
                </c:pt>
                <c:pt idx="8">
                  <c:v>0.96474275425287148</c:v>
                </c:pt>
                <c:pt idx="9">
                  <c:v>1.0956725102234257</c:v>
                </c:pt>
                <c:pt idx="10">
                  <c:v>1.2188066755729461</c:v>
                </c:pt>
                <c:pt idx="11">
                  <c:v>1.3352949335624134</c:v>
                </c:pt>
                <c:pt idx="12">
                  <c:v>1.4495138061318447</c:v>
                </c:pt>
                <c:pt idx="13">
                  <c:v>1.5593193962493654</c:v>
                </c:pt>
                <c:pt idx="14">
                  <c:v>1.6683262603480769</c:v>
                </c:pt>
                <c:pt idx="15">
                  <c:v>1.7696921232428076</c:v>
                </c:pt>
                <c:pt idx="16">
                  <c:v>1.8605127590353163</c:v>
                </c:pt>
                <c:pt idx="17">
                  <c:v>1.9424422846084504</c:v>
                </c:pt>
                <c:pt idx="18">
                  <c:v>2.0112073705152449</c:v>
                </c:pt>
                <c:pt idx="19">
                  <c:v>2.0622872222604958</c:v>
                </c:pt>
                <c:pt idx="20">
                  <c:v>2.1021189456433671</c:v>
                </c:pt>
                <c:pt idx="21">
                  <c:v>2.130704236242742</c:v>
                </c:pt>
                <c:pt idx="22">
                  <c:v>2.1510432696484045</c:v>
                </c:pt>
                <c:pt idx="23">
                  <c:v>2.1624744800274822</c:v>
                </c:pt>
                <c:pt idx="24">
                  <c:v>2.1740078349206731</c:v>
                </c:pt>
                <c:pt idx="25">
                  <c:v>2.1856430069539949</c:v>
                </c:pt>
                <c:pt idx="26">
                  <c:v>2.1973796918965296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PD32a!$L$9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PD32a!$M$4:$AV$4</c:f>
              <c:numCache>
                <c:formatCode>General</c:formatCode>
                <c:ptCount val="3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</c:numCache>
            </c:numRef>
          </c:cat>
          <c:val>
            <c:numRef>
              <c:f>PD32a!$V$9:$AV$9</c:f>
              <c:numCache>
                <c:formatCode>General</c:formatCode>
                <c:ptCount val="27"/>
                <c:pt idx="0">
                  <c:v>0</c:v>
                </c:pt>
                <c:pt idx="1">
                  <c:v>0.16040805247218412</c:v>
                </c:pt>
                <c:pt idx="2">
                  <c:v>0.20835798499253852</c:v>
                </c:pt>
                <c:pt idx="3">
                  <c:v>0.28181669286421923</c:v>
                </c:pt>
                <c:pt idx="4">
                  <c:v>0.39174862474831362</c:v>
                </c:pt>
                <c:pt idx="5">
                  <c:v>0.55192901668808692</c:v>
                </c:pt>
                <c:pt idx="6">
                  <c:v>1.1418462135654304</c:v>
                </c:pt>
                <c:pt idx="7">
                  <c:v>1.6424332904179693</c:v>
                </c:pt>
                <c:pt idx="8">
                  <c:v>1.7600451886336701</c:v>
                </c:pt>
                <c:pt idx="9">
                  <c:v>1.8707946856792712</c:v>
                </c:pt>
                <c:pt idx="10">
                  <c:v>1.9792676683348751</c:v>
                </c:pt>
                <c:pt idx="11">
                  <c:v>2.0804367186691168</c:v>
                </c:pt>
                <c:pt idx="12">
                  <c:v>2.1767520014028023</c:v>
                </c:pt>
                <c:pt idx="13">
                  <c:v>2.2675704145797382</c:v>
                </c:pt>
                <c:pt idx="14">
                  <c:v>2.3487119146592703</c:v>
                </c:pt>
                <c:pt idx="15">
                  <c:v>2.4240448120660183</c:v>
                </c:pt>
                <c:pt idx="16">
                  <c:v>2.492390374137178</c:v>
                </c:pt>
                <c:pt idx="17">
                  <c:v>2.5552105220018348</c:v>
                </c:pt>
                <c:pt idx="18">
                  <c:v>2.611083083680743</c:v>
                </c:pt>
                <c:pt idx="19">
                  <c:v>2.6534913064872412</c:v>
                </c:pt>
                <c:pt idx="20">
                  <c:v>2.68515220123327</c:v>
                </c:pt>
                <c:pt idx="21">
                  <c:v>2.7065669107121484</c:v>
                </c:pt>
                <c:pt idx="22">
                  <c:v>2.7206784171832776</c:v>
                </c:pt>
                <c:pt idx="23">
                  <c:v>2.7339758369906599</c:v>
                </c:pt>
                <c:pt idx="24">
                  <c:v>2.7474235665310909</c:v>
                </c:pt>
                <c:pt idx="25">
                  <c:v>2.7610196077472589</c:v>
                </c:pt>
                <c:pt idx="26">
                  <c:v>2.7747620584133106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165888"/>
        <c:axId val="182167424"/>
      </c:lineChart>
      <c:catAx>
        <c:axId val="18216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216742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2167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2165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4786168755005"/>
          <c:y val="0.40940682414698165"/>
          <c:w val="0.19231271684208401"/>
          <c:h val="0.455340252922930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14911224332251"/>
          <c:y val="7.9178331875182265E-2"/>
          <c:w val="0.76338255365138175"/>
          <c:h val="0.513372012708937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4.1.2'!$Q$6</c:f>
              <c:strCache>
                <c:ptCount val="1"/>
                <c:pt idx="0">
                  <c:v>Low carbon</c:v>
                </c:pt>
              </c:strCache>
            </c:strRef>
          </c:tx>
          <c:invertIfNegative val="0"/>
          <c:cat>
            <c:multiLvlStrRef>
              <c:f>'Fig 4.1.2'!$R$4:$AC$5</c:f>
              <c:multiLvlStrCache>
                <c:ptCount val="12"/>
                <c:lvl>
                  <c:pt idx="1">
                    <c:v>2015</c:v>
                  </c:pt>
                  <c:pt idx="2">
                    <c:v>2020</c:v>
                  </c:pt>
                  <c:pt idx="4">
                    <c:v>2015</c:v>
                  </c:pt>
                  <c:pt idx="5">
                    <c:v>2020</c:v>
                  </c:pt>
                  <c:pt idx="7">
                    <c:v>2015</c:v>
                  </c:pt>
                  <c:pt idx="8">
                    <c:v>2020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Gone Green</c:v>
                  </c:pt>
                  <c:pt idx="3">
                    <c:v>Slow Progression</c:v>
                  </c:pt>
                  <c:pt idx="6">
                    <c:v>No Progression</c:v>
                  </c:pt>
                  <c:pt idx="9">
                    <c:v>Consumer Power</c:v>
                  </c:pt>
                </c:lvl>
              </c:multiLvlStrCache>
            </c:multiLvlStrRef>
          </c:cat>
          <c:val>
            <c:numRef>
              <c:f>'Fig 4.1.2'!$R$6:$AC$6</c:f>
              <c:numCache>
                <c:formatCode>0.00</c:formatCode>
                <c:ptCount val="12"/>
                <c:pt idx="1">
                  <c:v>8.9849999999999994</c:v>
                </c:pt>
                <c:pt idx="2">
                  <c:v>8.9849999999999994</c:v>
                </c:pt>
                <c:pt idx="4" formatCode="_(* #,##0.00_);_(* \(#,##0.00\);_(* &quot;-&quot;??_);_(@_)">
                  <c:v>8.9849999999999994</c:v>
                </c:pt>
                <c:pt idx="5" formatCode="_(* #,##0.00_);_(* \(#,##0.00\);_(* &quot;-&quot;??_);_(@_)">
                  <c:v>8.9849999999999994</c:v>
                </c:pt>
                <c:pt idx="7">
                  <c:v>8.9849999999999994</c:v>
                </c:pt>
                <c:pt idx="8">
                  <c:v>7.782</c:v>
                </c:pt>
                <c:pt idx="10">
                  <c:v>8.9849999999999994</c:v>
                </c:pt>
                <c:pt idx="11">
                  <c:v>8.9849999999999994</c:v>
                </c:pt>
              </c:numCache>
            </c:numRef>
          </c:val>
        </c:ser>
        <c:ser>
          <c:idx val="1"/>
          <c:order val="1"/>
          <c:tx>
            <c:strRef>
              <c:f>'Fig 4.1.2'!$Q$7</c:f>
              <c:strCache>
                <c:ptCount val="1"/>
                <c:pt idx="0">
                  <c:v>Renewables</c:v>
                </c:pt>
              </c:strCache>
            </c:strRef>
          </c:tx>
          <c:invertIfNegative val="0"/>
          <c:cat>
            <c:multiLvlStrRef>
              <c:f>'Fig 4.1.2'!$R$4:$AC$5</c:f>
              <c:multiLvlStrCache>
                <c:ptCount val="12"/>
                <c:lvl>
                  <c:pt idx="1">
                    <c:v>2015</c:v>
                  </c:pt>
                  <c:pt idx="2">
                    <c:v>2020</c:v>
                  </c:pt>
                  <c:pt idx="4">
                    <c:v>2015</c:v>
                  </c:pt>
                  <c:pt idx="5">
                    <c:v>2020</c:v>
                  </c:pt>
                  <c:pt idx="7">
                    <c:v>2015</c:v>
                  </c:pt>
                  <c:pt idx="8">
                    <c:v>2020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Gone Green</c:v>
                  </c:pt>
                  <c:pt idx="3">
                    <c:v>Slow Progression</c:v>
                  </c:pt>
                  <c:pt idx="6">
                    <c:v>No Progression</c:v>
                  </c:pt>
                  <c:pt idx="9">
                    <c:v>Consumer Power</c:v>
                  </c:pt>
                </c:lvl>
              </c:multiLvlStrCache>
            </c:multiLvlStrRef>
          </c:cat>
          <c:val>
            <c:numRef>
              <c:f>'Fig 4.1.2'!$R$7:$AC$7</c:f>
              <c:numCache>
                <c:formatCode>0.00</c:formatCode>
                <c:ptCount val="12"/>
                <c:pt idx="1">
                  <c:v>29.673492460001313</c:v>
                </c:pt>
                <c:pt idx="2">
                  <c:v>47.115687356611851</c:v>
                </c:pt>
                <c:pt idx="4" formatCode="_(* #,##0.00_);_(* \(#,##0.00\);_(* &quot;-&quot;??_);_(@_)">
                  <c:v>29.673492460001313</c:v>
                </c:pt>
                <c:pt idx="5" formatCode="_(* #,##0.00_);_(* \(#,##0.00\);_(* &quot;-&quot;??_);_(@_)">
                  <c:v>42.879820898031767</c:v>
                </c:pt>
                <c:pt idx="7">
                  <c:v>29.673492460001313</c:v>
                </c:pt>
                <c:pt idx="8">
                  <c:v>39.182110261267809</c:v>
                </c:pt>
                <c:pt idx="10">
                  <c:v>29.673492460001313</c:v>
                </c:pt>
                <c:pt idx="11">
                  <c:v>45.598485235686198</c:v>
                </c:pt>
              </c:numCache>
            </c:numRef>
          </c:val>
        </c:ser>
        <c:ser>
          <c:idx val="2"/>
          <c:order val="2"/>
          <c:tx>
            <c:strRef>
              <c:f>'Fig 4.1.2'!$Q$8</c:f>
              <c:strCache>
                <c:ptCount val="1"/>
                <c:pt idx="0">
                  <c:v>Fossil fuel</c:v>
                </c:pt>
              </c:strCache>
            </c:strRef>
          </c:tx>
          <c:invertIfNegative val="0"/>
          <c:cat>
            <c:multiLvlStrRef>
              <c:f>'Fig 4.1.2'!$R$4:$AC$5</c:f>
              <c:multiLvlStrCache>
                <c:ptCount val="12"/>
                <c:lvl>
                  <c:pt idx="1">
                    <c:v>2015</c:v>
                  </c:pt>
                  <c:pt idx="2">
                    <c:v>2020</c:v>
                  </c:pt>
                  <c:pt idx="4">
                    <c:v>2015</c:v>
                  </c:pt>
                  <c:pt idx="5">
                    <c:v>2020</c:v>
                  </c:pt>
                  <c:pt idx="7">
                    <c:v>2015</c:v>
                  </c:pt>
                  <c:pt idx="8">
                    <c:v>2020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Gone Green</c:v>
                  </c:pt>
                  <c:pt idx="3">
                    <c:v>Slow Progression</c:v>
                  </c:pt>
                  <c:pt idx="6">
                    <c:v>No Progression</c:v>
                  </c:pt>
                  <c:pt idx="9">
                    <c:v>Consumer Power</c:v>
                  </c:pt>
                </c:lvl>
              </c:multiLvlStrCache>
            </c:multiLvlStrRef>
          </c:cat>
          <c:val>
            <c:numRef>
              <c:f>'Fig 4.1.2'!$R$8:$AC$8</c:f>
              <c:numCache>
                <c:formatCode>0.00</c:formatCode>
                <c:ptCount val="12"/>
                <c:pt idx="1">
                  <c:v>51.604900924574991</c:v>
                </c:pt>
                <c:pt idx="2">
                  <c:v>34.484944452493124</c:v>
                </c:pt>
                <c:pt idx="4" formatCode="_(* #,##0.00_);_(* \(#,##0.00\);_(* &quot;-&quot;??_);_(@_)">
                  <c:v>51.604900924574991</c:v>
                </c:pt>
                <c:pt idx="5" formatCode="_(* #,##0.00_);_(* \(#,##0.00\);_(* &quot;-&quot;??_);_(@_)">
                  <c:v>41.109932594639915</c:v>
                </c:pt>
                <c:pt idx="7">
                  <c:v>51.604900924574991</c:v>
                </c:pt>
                <c:pt idx="8">
                  <c:v>44.706666847097253</c:v>
                </c:pt>
                <c:pt idx="10">
                  <c:v>51.604900924574991</c:v>
                </c:pt>
                <c:pt idx="11">
                  <c:v>37.982959020668815</c:v>
                </c:pt>
              </c:numCache>
            </c:numRef>
          </c:val>
        </c:ser>
        <c:ser>
          <c:idx val="3"/>
          <c:order val="3"/>
          <c:tx>
            <c:strRef>
              <c:f>'Fig 4.1.2'!$Q$9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multiLvlStrRef>
              <c:f>'Fig 4.1.2'!$R$4:$AC$5</c:f>
              <c:multiLvlStrCache>
                <c:ptCount val="12"/>
                <c:lvl>
                  <c:pt idx="1">
                    <c:v>2015</c:v>
                  </c:pt>
                  <c:pt idx="2">
                    <c:v>2020</c:v>
                  </c:pt>
                  <c:pt idx="4">
                    <c:v>2015</c:v>
                  </c:pt>
                  <c:pt idx="5">
                    <c:v>2020</c:v>
                  </c:pt>
                  <c:pt idx="7">
                    <c:v>2015</c:v>
                  </c:pt>
                  <c:pt idx="8">
                    <c:v>2020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Gone Green</c:v>
                  </c:pt>
                  <c:pt idx="3">
                    <c:v>Slow Progression</c:v>
                  </c:pt>
                  <c:pt idx="6">
                    <c:v>No Progression</c:v>
                  </c:pt>
                  <c:pt idx="9">
                    <c:v>Consumer Power</c:v>
                  </c:pt>
                </c:lvl>
              </c:multiLvlStrCache>
            </c:multiLvlStrRef>
          </c:cat>
          <c:val>
            <c:numRef>
              <c:f>'Fig 4.1.2'!$R$9:$AC$9</c:f>
              <c:numCache>
                <c:formatCode>0.00</c:formatCode>
                <c:ptCount val="12"/>
                <c:pt idx="1">
                  <c:v>3.95</c:v>
                </c:pt>
                <c:pt idx="2">
                  <c:v>7.55</c:v>
                </c:pt>
                <c:pt idx="4" formatCode="_(* #,##0.00_);_(* \(#,##0.00\);_(* &quot;-&quot;??_);_(@_)">
                  <c:v>3.95</c:v>
                </c:pt>
                <c:pt idx="5" formatCode="_(* #,##0.00_);_(* \(#,##0.00\);_(* &quot;-&quot;??_);_(@_)">
                  <c:v>4.1500000000000004</c:v>
                </c:pt>
                <c:pt idx="7">
                  <c:v>3.95</c:v>
                </c:pt>
                <c:pt idx="8">
                  <c:v>4.1500000000000004</c:v>
                </c:pt>
                <c:pt idx="10">
                  <c:v>3.95</c:v>
                </c:pt>
                <c:pt idx="11">
                  <c:v>8.5500000000000007</c:v>
                </c:pt>
              </c:numCache>
            </c:numRef>
          </c:val>
        </c:ser>
        <c:ser>
          <c:idx val="4"/>
          <c:order val="4"/>
          <c:tx>
            <c:strRef>
              <c:f>'Fig 4.1.2'!$Q$10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multiLvlStrRef>
              <c:f>'Fig 4.1.2'!$R$4:$AC$5</c:f>
              <c:multiLvlStrCache>
                <c:ptCount val="12"/>
                <c:lvl>
                  <c:pt idx="1">
                    <c:v>2015</c:v>
                  </c:pt>
                  <c:pt idx="2">
                    <c:v>2020</c:v>
                  </c:pt>
                  <c:pt idx="4">
                    <c:v>2015</c:v>
                  </c:pt>
                  <c:pt idx="5">
                    <c:v>2020</c:v>
                  </c:pt>
                  <c:pt idx="7">
                    <c:v>2015</c:v>
                  </c:pt>
                  <c:pt idx="8">
                    <c:v>2020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Gone Green</c:v>
                  </c:pt>
                  <c:pt idx="3">
                    <c:v>Slow Progression</c:v>
                  </c:pt>
                  <c:pt idx="6">
                    <c:v>No Progression</c:v>
                  </c:pt>
                  <c:pt idx="9">
                    <c:v>Consumer Power</c:v>
                  </c:pt>
                </c:lvl>
              </c:multiLvlStrCache>
            </c:multiLvlStrRef>
          </c:cat>
          <c:val>
            <c:numRef>
              <c:f>'Fig 4.1.2'!$R$10:$AC$10</c:f>
              <c:numCache>
                <c:formatCode>0.00</c:formatCode>
                <c:ptCount val="12"/>
                <c:pt idx="1">
                  <c:v>2.7440000000000002</c:v>
                </c:pt>
                <c:pt idx="2">
                  <c:v>4.2264033319826089</c:v>
                </c:pt>
                <c:pt idx="4" formatCode="_(* #,##0.00_);_(* \(#,##0.00\);_(* &quot;-&quot;??_);_(@_)">
                  <c:v>2.7440000000000002</c:v>
                </c:pt>
                <c:pt idx="5" formatCode="_(* #,##0.00_);_(* \(#,##0.00\);_(* &quot;-&quot;??_);_(@_)">
                  <c:v>3.0641404389076619</c:v>
                </c:pt>
                <c:pt idx="7">
                  <c:v>2.7440000000000002</c:v>
                </c:pt>
                <c:pt idx="8">
                  <c:v>3.064080093961167</c:v>
                </c:pt>
                <c:pt idx="10">
                  <c:v>2.7440000000000002</c:v>
                </c:pt>
                <c:pt idx="11">
                  <c:v>3.7305303284839622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5596928"/>
        <c:axId val="185611008"/>
      </c:barChart>
      <c:catAx>
        <c:axId val="185596928"/>
        <c:scaling>
          <c:orientation val="minMax"/>
        </c:scaling>
        <c:delete val="0"/>
        <c:axPos val="b"/>
        <c:majorTickMark val="none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5611008"/>
        <c:crosses val="autoZero"/>
        <c:auto val="1"/>
        <c:lblAlgn val="ctr"/>
        <c:lblOffset val="100"/>
        <c:noMultiLvlLbl val="0"/>
      </c:catAx>
      <c:valAx>
        <c:axId val="185611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layout>
            <c:manualLayout>
              <c:xMode val="edge"/>
              <c:yMode val="edge"/>
              <c:x val="7.8971647062635694E-2"/>
              <c:y val="0.3524486418669807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5596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4417104111986002E-2"/>
          <c:y val="0.88792906095071444"/>
          <c:w val="0.96336067366579181"/>
          <c:h val="8.98822543015456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'FinF 3'!$N$3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'FinF 3'!$O$2:$AN$2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'FinF 3'!$O$3:$AN$3</c:f>
              <c:numCache>
                <c:formatCode>0</c:formatCode>
                <c:ptCount val="26"/>
                <c:pt idx="0">
                  <c:v>39.931835485924225</c:v>
                </c:pt>
                <c:pt idx="1">
                  <c:v>41.041251127014192</c:v>
                </c:pt>
                <c:pt idx="2">
                  <c:v>44.952137231578924</c:v>
                </c:pt>
                <c:pt idx="3">
                  <c:v>48.171883271760244</c:v>
                </c:pt>
                <c:pt idx="4">
                  <c:v>50.879648603646501</c:v>
                </c:pt>
                <c:pt idx="5">
                  <c:v>52.649674805255046</c:v>
                </c:pt>
                <c:pt idx="6">
                  <c:v>55.314163409846572</c:v>
                </c:pt>
                <c:pt idx="7">
                  <c:v>56.553285326954473</c:v>
                </c:pt>
                <c:pt idx="8">
                  <c:v>56.78841323627033</c:v>
                </c:pt>
                <c:pt idx="9">
                  <c:v>56.796438676037539</c:v>
                </c:pt>
                <c:pt idx="10">
                  <c:v>58.292941137767031</c:v>
                </c:pt>
                <c:pt idx="11">
                  <c:v>61.648186001545426</c:v>
                </c:pt>
                <c:pt idx="12">
                  <c:v>61.744373181421729</c:v>
                </c:pt>
                <c:pt idx="13">
                  <c:v>65.334906945493543</c:v>
                </c:pt>
                <c:pt idx="14">
                  <c:v>69.610654338682068</c:v>
                </c:pt>
                <c:pt idx="15">
                  <c:v>70.511828379570829</c:v>
                </c:pt>
                <c:pt idx="16">
                  <c:v>71.972438342755424</c:v>
                </c:pt>
                <c:pt idx="17">
                  <c:v>73.903774260084745</c:v>
                </c:pt>
                <c:pt idx="18">
                  <c:v>75.944726668877422</c:v>
                </c:pt>
                <c:pt idx="19">
                  <c:v>77.68643823655772</c:v>
                </c:pt>
                <c:pt idx="20">
                  <c:v>78.59008829965363</c:v>
                </c:pt>
                <c:pt idx="21">
                  <c:v>78.759629260496737</c:v>
                </c:pt>
                <c:pt idx="22">
                  <c:v>79.128014166235957</c:v>
                </c:pt>
                <c:pt idx="23">
                  <c:v>79.660930856334758</c:v>
                </c:pt>
                <c:pt idx="24">
                  <c:v>79.654110084177802</c:v>
                </c:pt>
                <c:pt idx="25">
                  <c:v>79.534112819918562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'FinF 3'!$N$4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'FinF 3'!$O$2:$AN$2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'FinF 3'!$O$4:$AN$4</c:f>
              <c:numCache>
                <c:formatCode>0</c:formatCode>
                <c:ptCount val="26"/>
                <c:pt idx="0">
                  <c:v>39.931835485924225</c:v>
                </c:pt>
                <c:pt idx="1">
                  <c:v>41.115231013021628</c:v>
                </c:pt>
                <c:pt idx="2">
                  <c:v>43.799183945079399</c:v>
                </c:pt>
                <c:pt idx="3">
                  <c:v>46.728564517144008</c:v>
                </c:pt>
                <c:pt idx="4">
                  <c:v>48.771801730623729</c:v>
                </c:pt>
                <c:pt idx="5">
                  <c:v>50.278667714899164</c:v>
                </c:pt>
                <c:pt idx="6">
                  <c:v>52.930674077565456</c:v>
                </c:pt>
                <c:pt idx="7">
                  <c:v>53.69302602378</c:v>
                </c:pt>
                <c:pt idx="8">
                  <c:v>52.779093151952431</c:v>
                </c:pt>
                <c:pt idx="9">
                  <c:v>52.036333877072003</c:v>
                </c:pt>
                <c:pt idx="10">
                  <c:v>54.297604549115796</c:v>
                </c:pt>
                <c:pt idx="11">
                  <c:v>54.556333478811538</c:v>
                </c:pt>
                <c:pt idx="12">
                  <c:v>57.035324782910713</c:v>
                </c:pt>
                <c:pt idx="13">
                  <c:v>56.693812872908481</c:v>
                </c:pt>
                <c:pt idx="14">
                  <c:v>60.773080219732613</c:v>
                </c:pt>
                <c:pt idx="15">
                  <c:v>61.697401208854252</c:v>
                </c:pt>
                <c:pt idx="16">
                  <c:v>64.191688594278659</c:v>
                </c:pt>
                <c:pt idx="17">
                  <c:v>64.647544797293463</c:v>
                </c:pt>
                <c:pt idx="18">
                  <c:v>65.182497370165933</c:v>
                </c:pt>
                <c:pt idx="19">
                  <c:v>65.292336967965852</c:v>
                </c:pt>
                <c:pt idx="20">
                  <c:v>65.234932910940742</c:v>
                </c:pt>
                <c:pt idx="21">
                  <c:v>65.398936241677816</c:v>
                </c:pt>
                <c:pt idx="22">
                  <c:v>65.145480925791375</c:v>
                </c:pt>
                <c:pt idx="23">
                  <c:v>65.209388560991215</c:v>
                </c:pt>
                <c:pt idx="24">
                  <c:v>65.14512190660686</c:v>
                </c:pt>
                <c:pt idx="25">
                  <c:v>65.082093065907003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'FinF 3'!$N$5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'FinF 3'!$O$2:$AN$2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'FinF 3'!$O$5:$AN$5</c:f>
              <c:numCache>
                <c:formatCode>0</c:formatCode>
                <c:ptCount val="26"/>
                <c:pt idx="0">
                  <c:v>39.931835485924225</c:v>
                </c:pt>
                <c:pt idx="1">
                  <c:v>40.377533561823967</c:v>
                </c:pt>
                <c:pt idx="2">
                  <c:v>42.52852659509125</c:v>
                </c:pt>
                <c:pt idx="3">
                  <c:v>44.646498903868533</c:v>
                </c:pt>
                <c:pt idx="4">
                  <c:v>45.803975109378378</c:v>
                </c:pt>
                <c:pt idx="5">
                  <c:v>45.141360234422841</c:v>
                </c:pt>
                <c:pt idx="6">
                  <c:v>47.293399223424743</c:v>
                </c:pt>
                <c:pt idx="7">
                  <c:v>46.350570016581194</c:v>
                </c:pt>
                <c:pt idx="8">
                  <c:v>44.735730542977201</c:v>
                </c:pt>
                <c:pt idx="9">
                  <c:v>44.323410379495385</c:v>
                </c:pt>
                <c:pt idx="10">
                  <c:v>45.709056704905315</c:v>
                </c:pt>
                <c:pt idx="11">
                  <c:v>47.434258267802683</c:v>
                </c:pt>
                <c:pt idx="12">
                  <c:v>49.442431409030775</c:v>
                </c:pt>
                <c:pt idx="13">
                  <c:v>48.754767536513519</c:v>
                </c:pt>
                <c:pt idx="14">
                  <c:v>46.927276968376844</c:v>
                </c:pt>
                <c:pt idx="15">
                  <c:v>43.588933643141175</c:v>
                </c:pt>
                <c:pt idx="16">
                  <c:v>43.293757954386713</c:v>
                </c:pt>
                <c:pt idx="17">
                  <c:v>43.664522606843775</c:v>
                </c:pt>
                <c:pt idx="18">
                  <c:v>42.732509317478439</c:v>
                </c:pt>
                <c:pt idx="19">
                  <c:v>44.675763218164022</c:v>
                </c:pt>
                <c:pt idx="20">
                  <c:v>43.540982237112594</c:v>
                </c:pt>
                <c:pt idx="21">
                  <c:v>42.7509299708151</c:v>
                </c:pt>
                <c:pt idx="22">
                  <c:v>41.479871684585902</c:v>
                </c:pt>
                <c:pt idx="23">
                  <c:v>40.929528737058973</c:v>
                </c:pt>
                <c:pt idx="24">
                  <c:v>40.197622283522918</c:v>
                </c:pt>
                <c:pt idx="25">
                  <c:v>39.670452552817927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'FinF 3'!$N$6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'FinF 3'!$O$2:$AN$2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'FinF 3'!$O$6:$AN$6</c:f>
              <c:numCache>
                <c:formatCode>0</c:formatCode>
                <c:ptCount val="26"/>
                <c:pt idx="0">
                  <c:v>39.931835485924225</c:v>
                </c:pt>
                <c:pt idx="1">
                  <c:v>41.272927474837182</c:v>
                </c:pt>
                <c:pt idx="2">
                  <c:v>43.880907634046132</c:v>
                </c:pt>
                <c:pt idx="3">
                  <c:v>47.067365407948536</c:v>
                </c:pt>
                <c:pt idx="4">
                  <c:v>48.377833937357011</c:v>
                </c:pt>
                <c:pt idx="5">
                  <c:v>49.849044534297029</c:v>
                </c:pt>
                <c:pt idx="6">
                  <c:v>50.30853788371801</c:v>
                </c:pt>
                <c:pt idx="7">
                  <c:v>51.378256470307868</c:v>
                </c:pt>
                <c:pt idx="8">
                  <c:v>51.14545050712713</c:v>
                </c:pt>
                <c:pt idx="9">
                  <c:v>50.250820963439516</c:v>
                </c:pt>
                <c:pt idx="10">
                  <c:v>51.973067410774952</c:v>
                </c:pt>
                <c:pt idx="11">
                  <c:v>51.840790815858043</c:v>
                </c:pt>
                <c:pt idx="12">
                  <c:v>51.941491453533487</c:v>
                </c:pt>
                <c:pt idx="13">
                  <c:v>53.036694998405487</c:v>
                </c:pt>
                <c:pt idx="14">
                  <c:v>52.903424060669636</c:v>
                </c:pt>
                <c:pt idx="15">
                  <c:v>54.020515915795329</c:v>
                </c:pt>
                <c:pt idx="16">
                  <c:v>54.772857820836052</c:v>
                </c:pt>
                <c:pt idx="17">
                  <c:v>56.68526404921851</c:v>
                </c:pt>
                <c:pt idx="18">
                  <c:v>57.760277360660375</c:v>
                </c:pt>
                <c:pt idx="19">
                  <c:v>59.985830265847653</c:v>
                </c:pt>
                <c:pt idx="20">
                  <c:v>60.877481033125413</c:v>
                </c:pt>
                <c:pt idx="21">
                  <c:v>61.445209109559364</c:v>
                </c:pt>
                <c:pt idx="22">
                  <c:v>61.2681950952379</c:v>
                </c:pt>
                <c:pt idx="23">
                  <c:v>62.032926166762223</c:v>
                </c:pt>
                <c:pt idx="24">
                  <c:v>61.737835868872168</c:v>
                </c:pt>
                <c:pt idx="25">
                  <c:v>61.378307663787105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64480"/>
        <c:axId val="172566016"/>
      </c:lineChart>
      <c:catAx>
        <c:axId val="17256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566016"/>
        <c:crosses val="autoZero"/>
        <c:auto val="1"/>
        <c:lblAlgn val="ctr"/>
        <c:lblOffset val="100"/>
        <c:tickLblSkip val="5"/>
        <c:noMultiLvlLbl val="0"/>
      </c:catAx>
      <c:valAx>
        <c:axId val="172566016"/>
        <c:scaling>
          <c:orientation val="minMax"/>
          <c:min val="0.3000000000000000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Per cent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725644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08774095548447"/>
          <c:y val="5.1400554097404488E-2"/>
          <c:w val="0.86788491359313436"/>
          <c:h val="0.495435987168270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4.1.3'!$S$7</c:f>
              <c:strCache>
                <c:ptCount val="1"/>
                <c:pt idx="0">
                  <c:v>Low carbon</c:v>
                </c:pt>
              </c:strCache>
            </c:strRef>
          </c:tx>
          <c:invertIfNegative val="0"/>
          <c:cat>
            <c:multiLvlStrRef>
              <c:f>'Fig 4.1.3'!$T$5:$AI$6</c:f>
              <c:multiLvlStrCache>
                <c:ptCount val="16"/>
                <c:lvl>
                  <c:pt idx="1">
                    <c:v>2020</c:v>
                  </c:pt>
                  <c:pt idx="2">
                    <c:v>2025</c:v>
                  </c:pt>
                  <c:pt idx="3">
                    <c:v>2030</c:v>
                  </c:pt>
                  <c:pt idx="5">
                    <c:v>2020</c:v>
                  </c:pt>
                  <c:pt idx="6">
                    <c:v>2025</c:v>
                  </c:pt>
                  <c:pt idx="7">
                    <c:v>2030</c:v>
                  </c:pt>
                  <c:pt idx="9">
                    <c:v>2020</c:v>
                  </c:pt>
                  <c:pt idx="10">
                    <c:v>2025</c:v>
                  </c:pt>
                  <c:pt idx="11">
                    <c:v>2030</c:v>
                  </c:pt>
                  <c:pt idx="13">
                    <c:v>2020</c:v>
                  </c:pt>
                  <c:pt idx="14">
                    <c:v>2025</c:v>
                  </c:pt>
                  <c:pt idx="15">
                    <c:v>2030</c:v>
                  </c:pt>
                </c:lvl>
                <c:lvl>
                  <c:pt idx="0">
                    <c:v>Gone Green</c:v>
                  </c:pt>
                  <c:pt idx="4">
                    <c:v>Slow Progression</c:v>
                  </c:pt>
                  <c:pt idx="8">
                    <c:v>No Progression</c:v>
                  </c:pt>
                  <c:pt idx="12">
                    <c:v>Consumer Power</c:v>
                  </c:pt>
                </c:lvl>
              </c:multiLvlStrCache>
            </c:multiLvlStrRef>
          </c:cat>
          <c:val>
            <c:numRef>
              <c:f>'Fig 4.1.3'!$T$7:$AI$7</c:f>
              <c:numCache>
                <c:formatCode>_(* #,##0.00_);_(* \(#,##0.00\);_(* "-"??_);_(@_)</c:formatCode>
                <c:ptCount val="16"/>
                <c:pt idx="1">
                  <c:v>8.9849999999999994</c:v>
                </c:pt>
                <c:pt idx="2">
                  <c:v>4.7149999999999999</c:v>
                </c:pt>
                <c:pt idx="3">
                  <c:v>11.955</c:v>
                </c:pt>
                <c:pt idx="5">
                  <c:v>8.9849999999999994</c:v>
                </c:pt>
                <c:pt idx="6">
                  <c:v>4.7149999999999999</c:v>
                </c:pt>
                <c:pt idx="7">
                  <c:v>5.6859999999999999</c:v>
                </c:pt>
                <c:pt idx="9">
                  <c:v>7.782</c:v>
                </c:pt>
                <c:pt idx="10">
                  <c:v>4.7149999999999999</c:v>
                </c:pt>
                <c:pt idx="11">
                  <c:v>1.216</c:v>
                </c:pt>
                <c:pt idx="13">
                  <c:v>8.9849999999999994</c:v>
                </c:pt>
                <c:pt idx="14">
                  <c:v>4.7149999999999999</c:v>
                </c:pt>
                <c:pt idx="15">
                  <c:v>7.3559999999999999</c:v>
                </c:pt>
              </c:numCache>
            </c:numRef>
          </c:val>
        </c:ser>
        <c:ser>
          <c:idx val="1"/>
          <c:order val="1"/>
          <c:tx>
            <c:strRef>
              <c:f>'Fig 4.1.3'!$S$8</c:f>
              <c:strCache>
                <c:ptCount val="1"/>
                <c:pt idx="0">
                  <c:v>Renewables</c:v>
                </c:pt>
              </c:strCache>
            </c:strRef>
          </c:tx>
          <c:invertIfNegative val="0"/>
          <c:cat>
            <c:multiLvlStrRef>
              <c:f>'Fig 4.1.3'!$T$5:$AI$6</c:f>
              <c:multiLvlStrCache>
                <c:ptCount val="16"/>
                <c:lvl>
                  <c:pt idx="1">
                    <c:v>2020</c:v>
                  </c:pt>
                  <c:pt idx="2">
                    <c:v>2025</c:v>
                  </c:pt>
                  <c:pt idx="3">
                    <c:v>2030</c:v>
                  </c:pt>
                  <c:pt idx="5">
                    <c:v>2020</c:v>
                  </c:pt>
                  <c:pt idx="6">
                    <c:v>2025</c:v>
                  </c:pt>
                  <c:pt idx="7">
                    <c:v>2030</c:v>
                  </c:pt>
                  <c:pt idx="9">
                    <c:v>2020</c:v>
                  </c:pt>
                  <c:pt idx="10">
                    <c:v>2025</c:v>
                  </c:pt>
                  <c:pt idx="11">
                    <c:v>2030</c:v>
                  </c:pt>
                  <c:pt idx="13">
                    <c:v>2020</c:v>
                  </c:pt>
                  <c:pt idx="14">
                    <c:v>2025</c:v>
                  </c:pt>
                  <c:pt idx="15">
                    <c:v>2030</c:v>
                  </c:pt>
                </c:lvl>
                <c:lvl>
                  <c:pt idx="0">
                    <c:v>Gone Green</c:v>
                  </c:pt>
                  <c:pt idx="4">
                    <c:v>Slow Progression</c:v>
                  </c:pt>
                  <c:pt idx="8">
                    <c:v>No Progression</c:v>
                  </c:pt>
                  <c:pt idx="12">
                    <c:v>Consumer Power</c:v>
                  </c:pt>
                </c:lvl>
              </c:multiLvlStrCache>
            </c:multiLvlStrRef>
          </c:cat>
          <c:val>
            <c:numRef>
              <c:f>'Fig 4.1.3'!$T$8:$AI$8</c:f>
              <c:numCache>
                <c:formatCode>_(* #,##0.00_);_(* \(#,##0.00\);_(* "-"??_);_(@_)</c:formatCode>
                <c:ptCount val="16"/>
                <c:pt idx="1">
                  <c:v>47.115687356611851</c:v>
                </c:pt>
                <c:pt idx="2">
                  <c:v>72.929192200977354</c:v>
                </c:pt>
                <c:pt idx="3">
                  <c:v>91.438736947263564</c:v>
                </c:pt>
                <c:pt idx="5">
                  <c:v>42.879820898031767</c:v>
                </c:pt>
                <c:pt idx="6">
                  <c:v>60.407871475582674</c:v>
                </c:pt>
                <c:pt idx="7">
                  <c:v>72.641109476017007</c:v>
                </c:pt>
                <c:pt idx="9">
                  <c:v>39.182110261267809</c:v>
                </c:pt>
                <c:pt idx="10">
                  <c:v>45.668587543989396</c:v>
                </c:pt>
                <c:pt idx="11">
                  <c:v>51.411756619369029</c:v>
                </c:pt>
                <c:pt idx="13">
                  <c:v>45.598485235686198</c:v>
                </c:pt>
                <c:pt idx="14">
                  <c:v>65.181452062671354</c:v>
                </c:pt>
                <c:pt idx="15">
                  <c:v>79.903979823015533</c:v>
                </c:pt>
              </c:numCache>
            </c:numRef>
          </c:val>
        </c:ser>
        <c:ser>
          <c:idx val="2"/>
          <c:order val="2"/>
          <c:tx>
            <c:strRef>
              <c:f>'Fig 4.1.3'!$S$9</c:f>
              <c:strCache>
                <c:ptCount val="1"/>
                <c:pt idx="0">
                  <c:v>Fossil fuel</c:v>
                </c:pt>
              </c:strCache>
            </c:strRef>
          </c:tx>
          <c:invertIfNegative val="0"/>
          <c:cat>
            <c:multiLvlStrRef>
              <c:f>'Fig 4.1.3'!$T$5:$AI$6</c:f>
              <c:multiLvlStrCache>
                <c:ptCount val="16"/>
                <c:lvl>
                  <c:pt idx="1">
                    <c:v>2020</c:v>
                  </c:pt>
                  <c:pt idx="2">
                    <c:v>2025</c:v>
                  </c:pt>
                  <c:pt idx="3">
                    <c:v>2030</c:v>
                  </c:pt>
                  <c:pt idx="5">
                    <c:v>2020</c:v>
                  </c:pt>
                  <c:pt idx="6">
                    <c:v>2025</c:v>
                  </c:pt>
                  <c:pt idx="7">
                    <c:v>2030</c:v>
                  </c:pt>
                  <c:pt idx="9">
                    <c:v>2020</c:v>
                  </c:pt>
                  <c:pt idx="10">
                    <c:v>2025</c:v>
                  </c:pt>
                  <c:pt idx="11">
                    <c:v>2030</c:v>
                  </c:pt>
                  <c:pt idx="13">
                    <c:v>2020</c:v>
                  </c:pt>
                  <c:pt idx="14">
                    <c:v>2025</c:v>
                  </c:pt>
                  <c:pt idx="15">
                    <c:v>2030</c:v>
                  </c:pt>
                </c:lvl>
                <c:lvl>
                  <c:pt idx="0">
                    <c:v>Gone Green</c:v>
                  </c:pt>
                  <c:pt idx="4">
                    <c:v>Slow Progression</c:v>
                  </c:pt>
                  <c:pt idx="8">
                    <c:v>No Progression</c:v>
                  </c:pt>
                  <c:pt idx="12">
                    <c:v>Consumer Power</c:v>
                  </c:pt>
                </c:lvl>
              </c:multiLvlStrCache>
            </c:multiLvlStrRef>
          </c:cat>
          <c:val>
            <c:numRef>
              <c:f>'Fig 4.1.3'!$T$9:$AI$9</c:f>
              <c:numCache>
                <c:formatCode>_(* #,##0.00_);_(* \(#,##0.00\);_(* "-"??_);_(@_)</c:formatCode>
                <c:ptCount val="16"/>
                <c:pt idx="1">
                  <c:v>34.484944452493124</c:v>
                </c:pt>
                <c:pt idx="2">
                  <c:v>34.6042897568733</c:v>
                </c:pt>
                <c:pt idx="3">
                  <c:v>30.061195282746251</c:v>
                </c:pt>
                <c:pt idx="5">
                  <c:v>41.109932594639915</c:v>
                </c:pt>
                <c:pt idx="6">
                  <c:v>37.498075776555481</c:v>
                </c:pt>
                <c:pt idx="7">
                  <c:v>34.313759439060107</c:v>
                </c:pt>
                <c:pt idx="9">
                  <c:v>44.706666847097253</c:v>
                </c:pt>
                <c:pt idx="10">
                  <c:v>44.903492944213312</c:v>
                </c:pt>
                <c:pt idx="11">
                  <c:v>46.418991613513548</c:v>
                </c:pt>
                <c:pt idx="13">
                  <c:v>37.982959020668815</c:v>
                </c:pt>
                <c:pt idx="14">
                  <c:v>38.991186954631779</c:v>
                </c:pt>
                <c:pt idx="15">
                  <c:v>36.185915159848832</c:v>
                </c:pt>
              </c:numCache>
            </c:numRef>
          </c:val>
        </c:ser>
        <c:ser>
          <c:idx val="3"/>
          <c:order val="3"/>
          <c:tx>
            <c:strRef>
              <c:f>'Fig 4.1.3'!$S$10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multiLvlStrRef>
              <c:f>'Fig 4.1.3'!$T$5:$AI$6</c:f>
              <c:multiLvlStrCache>
                <c:ptCount val="16"/>
                <c:lvl>
                  <c:pt idx="1">
                    <c:v>2020</c:v>
                  </c:pt>
                  <c:pt idx="2">
                    <c:v>2025</c:v>
                  </c:pt>
                  <c:pt idx="3">
                    <c:v>2030</c:v>
                  </c:pt>
                  <c:pt idx="5">
                    <c:v>2020</c:v>
                  </c:pt>
                  <c:pt idx="6">
                    <c:v>2025</c:v>
                  </c:pt>
                  <c:pt idx="7">
                    <c:v>2030</c:v>
                  </c:pt>
                  <c:pt idx="9">
                    <c:v>2020</c:v>
                  </c:pt>
                  <c:pt idx="10">
                    <c:v>2025</c:v>
                  </c:pt>
                  <c:pt idx="11">
                    <c:v>2030</c:v>
                  </c:pt>
                  <c:pt idx="13">
                    <c:v>2020</c:v>
                  </c:pt>
                  <c:pt idx="14">
                    <c:v>2025</c:v>
                  </c:pt>
                  <c:pt idx="15">
                    <c:v>2030</c:v>
                  </c:pt>
                </c:lvl>
                <c:lvl>
                  <c:pt idx="0">
                    <c:v>Gone Green</c:v>
                  </c:pt>
                  <c:pt idx="4">
                    <c:v>Slow Progression</c:v>
                  </c:pt>
                  <c:pt idx="8">
                    <c:v>No Progression</c:v>
                  </c:pt>
                  <c:pt idx="12">
                    <c:v>Consumer Power</c:v>
                  </c:pt>
                </c:lvl>
              </c:multiLvlStrCache>
            </c:multiLvlStrRef>
          </c:cat>
          <c:val>
            <c:numRef>
              <c:f>'Fig 4.1.3'!$T$10:$AI$10</c:f>
              <c:numCache>
                <c:formatCode>_(* #,##0.00_);_(* \(#,##0.00\);_(* "-"??_);_(@_)</c:formatCode>
                <c:ptCount val="16"/>
                <c:pt idx="1">
                  <c:v>7.55</c:v>
                </c:pt>
                <c:pt idx="2">
                  <c:v>19.355</c:v>
                </c:pt>
                <c:pt idx="3">
                  <c:v>23.254999999999999</c:v>
                </c:pt>
                <c:pt idx="5">
                  <c:v>4.1500000000000004</c:v>
                </c:pt>
                <c:pt idx="6">
                  <c:v>13.455</c:v>
                </c:pt>
                <c:pt idx="7">
                  <c:v>14.855</c:v>
                </c:pt>
                <c:pt idx="9">
                  <c:v>4.1500000000000004</c:v>
                </c:pt>
                <c:pt idx="10">
                  <c:v>9.9550000000000001</c:v>
                </c:pt>
                <c:pt idx="11">
                  <c:v>11.355</c:v>
                </c:pt>
                <c:pt idx="13">
                  <c:v>8.5500000000000007</c:v>
                </c:pt>
                <c:pt idx="14">
                  <c:v>20.055</c:v>
                </c:pt>
                <c:pt idx="15">
                  <c:v>23.254999999999999</c:v>
                </c:pt>
              </c:numCache>
            </c:numRef>
          </c:val>
        </c:ser>
        <c:ser>
          <c:idx val="4"/>
          <c:order val="4"/>
          <c:tx>
            <c:strRef>
              <c:f>'Fig 4.1.3'!$S$11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multiLvlStrRef>
              <c:f>'Fig 4.1.3'!$T$5:$AI$6</c:f>
              <c:multiLvlStrCache>
                <c:ptCount val="16"/>
                <c:lvl>
                  <c:pt idx="1">
                    <c:v>2020</c:v>
                  </c:pt>
                  <c:pt idx="2">
                    <c:v>2025</c:v>
                  </c:pt>
                  <c:pt idx="3">
                    <c:v>2030</c:v>
                  </c:pt>
                  <c:pt idx="5">
                    <c:v>2020</c:v>
                  </c:pt>
                  <c:pt idx="6">
                    <c:v>2025</c:v>
                  </c:pt>
                  <c:pt idx="7">
                    <c:v>2030</c:v>
                  </c:pt>
                  <c:pt idx="9">
                    <c:v>2020</c:v>
                  </c:pt>
                  <c:pt idx="10">
                    <c:v>2025</c:v>
                  </c:pt>
                  <c:pt idx="11">
                    <c:v>2030</c:v>
                  </c:pt>
                  <c:pt idx="13">
                    <c:v>2020</c:v>
                  </c:pt>
                  <c:pt idx="14">
                    <c:v>2025</c:v>
                  </c:pt>
                  <c:pt idx="15">
                    <c:v>2030</c:v>
                  </c:pt>
                </c:lvl>
                <c:lvl>
                  <c:pt idx="0">
                    <c:v>Gone Green</c:v>
                  </c:pt>
                  <c:pt idx="4">
                    <c:v>Slow Progression</c:v>
                  </c:pt>
                  <c:pt idx="8">
                    <c:v>No Progression</c:v>
                  </c:pt>
                  <c:pt idx="12">
                    <c:v>Consumer Power</c:v>
                  </c:pt>
                </c:lvl>
              </c:multiLvlStrCache>
            </c:multiLvlStrRef>
          </c:cat>
          <c:val>
            <c:numRef>
              <c:f>'Fig 4.1.3'!$T$11:$AI$11</c:f>
              <c:numCache>
                <c:formatCode>_(* #,##0.00_);_(* \(#,##0.00\);_(* "-"??_);_(@_)</c:formatCode>
                <c:ptCount val="16"/>
                <c:pt idx="1">
                  <c:v>4.2264033319826089</c:v>
                </c:pt>
                <c:pt idx="2">
                  <c:v>5.5120256914709609</c:v>
                </c:pt>
                <c:pt idx="3">
                  <c:v>8.117162445457156</c:v>
                </c:pt>
                <c:pt idx="5">
                  <c:v>3.0641404389076619</c:v>
                </c:pt>
                <c:pt idx="6">
                  <c:v>3.2497344454028627</c:v>
                </c:pt>
                <c:pt idx="7">
                  <c:v>3.5794632930792569</c:v>
                </c:pt>
                <c:pt idx="9">
                  <c:v>3.064080093961167</c:v>
                </c:pt>
                <c:pt idx="10">
                  <c:v>3.0953355476714308</c:v>
                </c:pt>
                <c:pt idx="11">
                  <c:v>3.4521148055997983</c:v>
                </c:pt>
                <c:pt idx="13">
                  <c:v>3.7305303284839622</c:v>
                </c:pt>
                <c:pt idx="14">
                  <c:v>4.9072536786095275</c:v>
                </c:pt>
                <c:pt idx="15">
                  <c:v>10.691905884027966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5664256"/>
        <c:axId val="185665792"/>
      </c:barChart>
      <c:catAx>
        <c:axId val="1856642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+mj-lt"/>
              </a:defRPr>
            </a:pPr>
            <a:endParaRPr lang="en-US"/>
          </a:p>
        </c:txPr>
        <c:crossAx val="185665792"/>
        <c:crosses val="autoZero"/>
        <c:auto val="1"/>
        <c:lblAlgn val="ctr"/>
        <c:lblOffset val="100"/>
        <c:noMultiLvlLbl val="0"/>
      </c:catAx>
      <c:valAx>
        <c:axId val="185665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GW</a:t>
                </a:r>
              </a:p>
            </c:rich>
          </c:tx>
          <c:layout>
            <c:manualLayout>
              <c:xMode val="edge"/>
              <c:yMode val="edge"/>
              <c:x val="3.880451761530395E-2"/>
              <c:y val="0.24933102792800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85664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9972659667541557E-2"/>
          <c:y val="0.8740401720618256"/>
          <c:w val="0.96336067366579181"/>
          <c:h val="0.11303040244969377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08774095548447"/>
          <c:y val="5.1400554097404488E-2"/>
          <c:w val="0.86788491359313436"/>
          <c:h val="0.495435987168270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4.1.4'!$S$5</c:f>
              <c:strCache>
                <c:ptCount val="1"/>
                <c:pt idx="0">
                  <c:v>Low carbon</c:v>
                </c:pt>
              </c:strCache>
            </c:strRef>
          </c:tx>
          <c:invertIfNegative val="0"/>
          <c:cat>
            <c:multiLvlStrRef>
              <c:f>'Fig 4.1.4'!$T$3:$AI$4</c:f>
              <c:multiLvlStrCache>
                <c:ptCount val="16"/>
                <c:lvl>
                  <c:pt idx="1">
                    <c:v>2030</c:v>
                  </c:pt>
                  <c:pt idx="2">
                    <c:v>2035</c:v>
                  </c:pt>
                  <c:pt idx="3">
                    <c:v>2040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2040</c:v>
                  </c:pt>
                  <c:pt idx="9">
                    <c:v>2030</c:v>
                  </c:pt>
                  <c:pt idx="10">
                    <c:v>2035</c:v>
                  </c:pt>
                  <c:pt idx="11">
                    <c:v>2040</c:v>
                  </c:pt>
                  <c:pt idx="13">
                    <c:v>2030</c:v>
                  </c:pt>
                  <c:pt idx="14">
                    <c:v>2035</c:v>
                  </c:pt>
                  <c:pt idx="15">
                    <c:v>2040</c:v>
                  </c:pt>
                </c:lvl>
                <c:lvl>
                  <c:pt idx="0">
                    <c:v>Gone Green</c:v>
                  </c:pt>
                  <c:pt idx="4">
                    <c:v>Slow Progression</c:v>
                  </c:pt>
                  <c:pt idx="8">
                    <c:v>No Progression</c:v>
                  </c:pt>
                  <c:pt idx="12">
                    <c:v>Consumer Power</c:v>
                  </c:pt>
                </c:lvl>
              </c:multiLvlStrCache>
            </c:multiLvlStrRef>
          </c:cat>
          <c:val>
            <c:numRef>
              <c:f>'Fig 4.1.4'!$T$5:$AI$5</c:f>
              <c:numCache>
                <c:formatCode>_(* #,##0.00_);_(* \(#,##0.00\);_(* "-"??_);_(@_)</c:formatCode>
                <c:ptCount val="16"/>
                <c:pt idx="1">
                  <c:v>11.955</c:v>
                </c:pt>
                <c:pt idx="2">
                  <c:v>25.972999999999999</c:v>
                </c:pt>
                <c:pt idx="3">
                  <c:v>29.722999999999999</c:v>
                </c:pt>
                <c:pt idx="5">
                  <c:v>5.6859999999999999</c:v>
                </c:pt>
                <c:pt idx="6">
                  <c:v>7.3559999999999999</c:v>
                </c:pt>
                <c:pt idx="7">
                  <c:v>7.3559999999999999</c:v>
                </c:pt>
                <c:pt idx="9">
                  <c:v>1.216</c:v>
                </c:pt>
                <c:pt idx="10">
                  <c:v>4.556</c:v>
                </c:pt>
                <c:pt idx="11">
                  <c:v>4.556</c:v>
                </c:pt>
                <c:pt idx="13">
                  <c:v>7.3559999999999999</c:v>
                </c:pt>
                <c:pt idx="14">
                  <c:v>11.284000000000001</c:v>
                </c:pt>
                <c:pt idx="15">
                  <c:v>14.083</c:v>
                </c:pt>
              </c:numCache>
            </c:numRef>
          </c:val>
        </c:ser>
        <c:ser>
          <c:idx val="1"/>
          <c:order val="1"/>
          <c:tx>
            <c:strRef>
              <c:f>'Fig 4.1.4'!$S$6</c:f>
              <c:strCache>
                <c:ptCount val="1"/>
                <c:pt idx="0">
                  <c:v>Renewables</c:v>
                </c:pt>
              </c:strCache>
            </c:strRef>
          </c:tx>
          <c:invertIfNegative val="0"/>
          <c:cat>
            <c:multiLvlStrRef>
              <c:f>'Fig 4.1.4'!$T$3:$AI$4</c:f>
              <c:multiLvlStrCache>
                <c:ptCount val="16"/>
                <c:lvl>
                  <c:pt idx="1">
                    <c:v>2030</c:v>
                  </c:pt>
                  <c:pt idx="2">
                    <c:v>2035</c:v>
                  </c:pt>
                  <c:pt idx="3">
                    <c:v>2040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2040</c:v>
                  </c:pt>
                  <c:pt idx="9">
                    <c:v>2030</c:v>
                  </c:pt>
                  <c:pt idx="10">
                    <c:v>2035</c:v>
                  </c:pt>
                  <c:pt idx="11">
                    <c:v>2040</c:v>
                  </c:pt>
                  <c:pt idx="13">
                    <c:v>2030</c:v>
                  </c:pt>
                  <c:pt idx="14">
                    <c:v>2035</c:v>
                  </c:pt>
                  <c:pt idx="15">
                    <c:v>2040</c:v>
                  </c:pt>
                </c:lvl>
                <c:lvl>
                  <c:pt idx="0">
                    <c:v>Gone Green</c:v>
                  </c:pt>
                  <c:pt idx="4">
                    <c:v>Slow Progression</c:v>
                  </c:pt>
                  <c:pt idx="8">
                    <c:v>No Progression</c:v>
                  </c:pt>
                  <c:pt idx="12">
                    <c:v>Consumer Power</c:v>
                  </c:pt>
                </c:lvl>
              </c:multiLvlStrCache>
            </c:multiLvlStrRef>
          </c:cat>
          <c:val>
            <c:numRef>
              <c:f>'Fig 4.1.4'!$T$6:$AI$6</c:f>
              <c:numCache>
                <c:formatCode>_(* #,##0.00_);_(* \(#,##0.00\);_(* "-"??_);_(@_)</c:formatCode>
                <c:ptCount val="16"/>
                <c:pt idx="1">
                  <c:v>91.438736947263564</c:v>
                </c:pt>
                <c:pt idx="2">
                  <c:v>97.970468784958214</c:v>
                </c:pt>
                <c:pt idx="3">
                  <c:v>102.40563376446084</c:v>
                </c:pt>
                <c:pt idx="5">
                  <c:v>72.641109476017007</c:v>
                </c:pt>
                <c:pt idx="6">
                  <c:v>80.515579356662883</c:v>
                </c:pt>
                <c:pt idx="7">
                  <c:v>82.408045165881589</c:v>
                </c:pt>
                <c:pt idx="9">
                  <c:v>51.411756619369029</c:v>
                </c:pt>
                <c:pt idx="10">
                  <c:v>45.166401742975196</c:v>
                </c:pt>
                <c:pt idx="11">
                  <c:v>39.043943607318802</c:v>
                </c:pt>
                <c:pt idx="13">
                  <c:v>79.903979823015533</c:v>
                </c:pt>
                <c:pt idx="14">
                  <c:v>87.998966075638066</c:v>
                </c:pt>
                <c:pt idx="15">
                  <c:v>91.284449049009226</c:v>
                </c:pt>
              </c:numCache>
            </c:numRef>
          </c:val>
        </c:ser>
        <c:ser>
          <c:idx val="2"/>
          <c:order val="2"/>
          <c:tx>
            <c:strRef>
              <c:f>'Fig 4.1.4'!$S$7</c:f>
              <c:strCache>
                <c:ptCount val="1"/>
                <c:pt idx="0">
                  <c:v>Fossil fuel</c:v>
                </c:pt>
              </c:strCache>
            </c:strRef>
          </c:tx>
          <c:invertIfNegative val="0"/>
          <c:cat>
            <c:multiLvlStrRef>
              <c:f>'Fig 4.1.4'!$T$3:$AI$4</c:f>
              <c:multiLvlStrCache>
                <c:ptCount val="16"/>
                <c:lvl>
                  <c:pt idx="1">
                    <c:v>2030</c:v>
                  </c:pt>
                  <c:pt idx="2">
                    <c:v>2035</c:v>
                  </c:pt>
                  <c:pt idx="3">
                    <c:v>2040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2040</c:v>
                  </c:pt>
                  <c:pt idx="9">
                    <c:v>2030</c:v>
                  </c:pt>
                  <c:pt idx="10">
                    <c:v>2035</c:v>
                  </c:pt>
                  <c:pt idx="11">
                    <c:v>2040</c:v>
                  </c:pt>
                  <c:pt idx="13">
                    <c:v>2030</c:v>
                  </c:pt>
                  <c:pt idx="14">
                    <c:v>2035</c:v>
                  </c:pt>
                  <c:pt idx="15">
                    <c:v>2040</c:v>
                  </c:pt>
                </c:lvl>
                <c:lvl>
                  <c:pt idx="0">
                    <c:v>Gone Green</c:v>
                  </c:pt>
                  <c:pt idx="4">
                    <c:v>Slow Progression</c:v>
                  </c:pt>
                  <c:pt idx="8">
                    <c:v>No Progression</c:v>
                  </c:pt>
                  <c:pt idx="12">
                    <c:v>Consumer Power</c:v>
                  </c:pt>
                </c:lvl>
              </c:multiLvlStrCache>
            </c:multiLvlStrRef>
          </c:cat>
          <c:val>
            <c:numRef>
              <c:f>'Fig 4.1.4'!$T$7:$AI$7</c:f>
              <c:numCache>
                <c:formatCode>_(* #,##0.00_);_(* \(#,##0.00\);_(* "-"??_);_(@_)</c:formatCode>
                <c:ptCount val="16"/>
                <c:pt idx="1">
                  <c:v>30.061195282746251</c:v>
                </c:pt>
                <c:pt idx="2">
                  <c:v>21.981000479784964</c:v>
                </c:pt>
                <c:pt idx="3">
                  <c:v>19.97193010522167</c:v>
                </c:pt>
                <c:pt idx="5">
                  <c:v>34.313759439060107</c:v>
                </c:pt>
                <c:pt idx="6">
                  <c:v>30.474857845377908</c:v>
                </c:pt>
                <c:pt idx="7">
                  <c:v>30.584640704379002</c:v>
                </c:pt>
                <c:pt idx="9">
                  <c:v>46.418991613513548</c:v>
                </c:pt>
                <c:pt idx="10">
                  <c:v>44.989232664262531</c:v>
                </c:pt>
                <c:pt idx="11">
                  <c:v>47.25850113972367</c:v>
                </c:pt>
                <c:pt idx="13">
                  <c:v>36.185915159848832</c:v>
                </c:pt>
                <c:pt idx="14">
                  <c:v>33.736092374611864</c:v>
                </c:pt>
                <c:pt idx="15">
                  <c:v>32.489192018195574</c:v>
                </c:pt>
              </c:numCache>
            </c:numRef>
          </c:val>
        </c:ser>
        <c:ser>
          <c:idx val="3"/>
          <c:order val="3"/>
          <c:tx>
            <c:strRef>
              <c:f>'Fig 4.1.4'!$S$8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multiLvlStrRef>
              <c:f>'Fig 4.1.4'!$T$3:$AI$4</c:f>
              <c:multiLvlStrCache>
                <c:ptCount val="16"/>
                <c:lvl>
                  <c:pt idx="1">
                    <c:v>2030</c:v>
                  </c:pt>
                  <c:pt idx="2">
                    <c:v>2035</c:v>
                  </c:pt>
                  <c:pt idx="3">
                    <c:v>2040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2040</c:v>
                  </c:pt>
                  <c:pt idx="9">
                    <c:v>2030</c:v>
                  </c:pt>
                  <c:pt idx="10">
                    <c:v>2035</c:v>
                  </c:pt>
                  <c:pt idx="11">
                    <c:v>2040</c:v>
                  </c:pt>
                  <c:pt idx="13">
                    <c:v>2030</c:v>
                  </c:pt>
                  <c:pt idx="14">
                    <c:v>2035</c:v>
                  </c:pt>
                  <c:pt idx="15">
                    <c:v>2040</c:v>
                  </c:pt>
                </c:lvl>
                <c:lvl>
                  <c:pt idx="0">
                    <c:v>Gone Green</c:v>
                  </c:pt>
                  <c:pt idx="4">
                    <c:v>Slow Progression</c:v>
                  </c:pt>
                  <c:pt idx="8">
                    <c:v>No Progression</c:v>
                  </c:pt>
                  <c:pt idx="12">
                    <c:v>Consumer Power</c:v>
                  </c:pt>
                </c:lvl>
              </c:multiLvlStrCache>
            </c:multiLvlStrRef>
          </c:cat>
          <c:val>
            <c:numRef>
              <c:f>'Fig 4.1.4'!$T$8:$AI$8</c:f>
              <c:numCache>
                <c:formatCode>_(* #,##0.00_);_(* \(#,##0.00\);_(* "-"??_);_(@_)</c:formatCode>
                <c:ptCount val="16"/>
                <c:pt idx="1">
                  <c:v>23.254999999999999</c:v>
                </c:pt>
                <c:pt idx="2">
                  <c:v>23.254999999999999</c:v>
                </c:pt>
                <c:pt idx="3">
                  <c:v>23.254999999999999</c:v>
                </c:pt>
                <c:pt idx="5">
                  <c:v>14.855</c:v>
                </c:pt>
                <c:pt idx="6">
                  <c:v>16.055</c:v>
                </c:pt>
                <c:pt idx="7">
                  <c:v>16.055</c:v>
                </c:pt>
                <c:pt idx="9">
                  <c:v>11.355</c:v>
                </c:pt>
                <c:pt idx="10">
                  <c:v>13.955</c:v>
                </c:pt>
                <c:pt idx="11">
                  <c:v>13.955</c:v>
                </c:pt>
                <c:pt idx="13">
                  <c:v>23.254999999999999</c:v>
                </c:pt>
                <c:pt idx="14">
                  <c:v>23.254999999999999</c:v>
                </c:pt>
                <c:pt idx="15">
                  <c:v>23.254999999999999</c:v>
                </c:pt>
              </c:numCache>
            </c:numRef>
          </c:val>
        </c:ser>
        <c:ser>
          <c:idx val="4"/>
          <c:order val="4"/>
          <c:tx>
            <c:strRef>
              <c:f>'Fig 4.1.4'!$S$9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multiLvlStrRef>
              <c:f>'Fig 4.1.4'!$T$3:$AI$4</c:f>
              <c:multiLvlStrCache>
                <c:ptCount val="16"/>
                <c:lvl>
                  <c:pt idx="1">
                    <c:v>2030</c:v>
                  </c:pt>
                  <c:pt idx="2">
                    <c:v>2035</c:v>
                  </c:pt>
                  <c:pt idx="3">
                    <c:v>2040</c:v>
                  </c:pt>
                  <c:pt idx="5">
                    <c:v>2030</c:v>
                  </c:pt>
                  <c:pt idx="6">
                    <c:v>2035</c:v>
                  </c:pt>
                  <c:pt idx="7">
                    <c:v>2040</c:v>
                  </c:pt>
                  <c:pt idx="9">
                    <c:v>2030</c:v>
                  </c:pt>
                  <c:pt idx="10">
                    <c:v>2035</c:v>
                  </c:pt>
                  <c:pt idx="11">
                    <c:v>2040</c:v>
                  </c:pt>
                  <c:pt idx="13">
                    <c:v>2030</c:v>
                  </c:pt>
                  <c:pt idx="14">
                    <c:v>2035</c:v>
                  </c:pt>
                  <c:pt idx="15">
                    <c:v>2040</c:v>
                  </c:pt>
                </c:lvl>
                <c:lvl>
                  <c:pt idx="0">
                    <c:v>Gone Green</c:v>
                  </c:pt>
                  <c:pt idx="4">
                    <c:v>Slow Progression</c:v>
                  </c:pt>
                  <c:pt idx="8">
                    <c:v>No Progression</c:v>
                  </c:pt>
                  <c:pt idx="12">
                    <c:v>Consumer Power</c:v>
                  </c:pt>
                </c:lvl>
              </c:multiLvlStrCache>
            </c:multiLvlStrRef>
          </c:cat>
          <c:val>
            <c:numRef>
              <c:f>'Fig 4.1.4'!$T$9:$AI$9</c:f>
              <c:numCache>
                <c:formatCode>_(* #,##0.00_);_(* \(#,##0.00\);_(* "-"??_);_(@_)</c:formatCode>
                <c:ptCount val="16"/>
                <c:pt idx="1">
                  <c:v>8.117162445457156</c:v>
                </c:pt>
                <c:pt idx="2">
                  <c:v>9.3289421609073244</c:v>
                </c:pt>
                <c:pt idx="3">
                  <c:v>11.410914078747858</c:v>
                </c:pt>
                <c:pt idx="5">
                  <c:v>3.5794632930792569</c:v>
                </c:pt>
                <c:pt idx="6">
                  <c:v>4.8709970622858583</c:v>
                </c:pt>
                <c:pt idx="7">
                  <c:v>6.3500759436581085</c:v>
                </c:pt>
                <c:pt idx="9">
                  <c:v>3.4521148055997983</c:v>
                </c:pt>
                <c:pt idx="10">
                  <c:v>3.5253459022630582</c:v>
                </c:pt>
                <c:pt idx="11">
                  <c:v>3.6008085050057099</c:v>
                </c:pt>
                <c:pt idx="13">
                  <c:v>10.691905884027966</c:v>
                </c:pt>
                <c:pt idx="14">
                  <c:v>16.357116992870306</c:v>
                </c:pt>
                <c:pt idx="15">
                  <c:v>18.255452656203893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603392"/>
        <c:axId val="186604928"/>
      </c:barChart>
      <c:catAx>
        <c:axId val="1866033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86604928"/>
        <c:crosses val="autoZero"/>
        <c:auto val="1"/>
        <c:lblAlgn val="ctr"/>
        <c:lblOffset val="100"/>
        <c:noMultiLvlLbl val="0"/>
      </c:catAx>
      <c:valAx>
        <c:axId val="186604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GW</a:t>
                </a:r>
              </a:p>
            </c:rich>
          </c:tx>
          <c:layout>
            <c:manualLayout>
              <c:xMode val="edge"/>
              <c:yMode val="edge"/>
              <c:x val="3.0505763332378939E-2"/>
              <c:y val="0.2857079322089451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86603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9972659667541557E-2"/>
          <c:y val="0.8740401720618256"/>
          <c:w val="0.96336067366579181"/>
          <c:h val="0.11303040244969377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1166757742693"/>
          <c:y val="8.6548233721912657E-2"/>
          <c:w val="0.82354997791350415"/>
          <c:h val="0.685978783678563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4.1.5'!$S$3</c:f>
              <c:strCache>
                <c:ptCount val="1"/>
                <c:pt idx="0">
                  <c:v>Sum of project capacity</c:v>
                </c:pt>
              </c:strCache>
            </c:strRef>
          </c:tx>
          <c:invertIfNegative val="0"/>
          <c:cat>
            <c:numRef>
              <c:f>'Fig 4.1.5'!$U$4:$U$27</c:f>
              <c:numCache>
                <c:formatCode>General</c:formatCode>
                <c:ptCount val="2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</c:numCache>
            </c:numRef>
          </c:cat>
          <c:val>
            <c:numRef>
              <c:f>'Fig 4.1.5'!$S$4:$S$27</c:f>
              <c:numCache>
                <c:formatCode>0.000</c:formatCode>
                <c:ptCount val="24"/>
                <c:pt idx="0">
                  <c:v>3.8100000000000002E-2</c:v>
                </c:pt>
                <c:pt idx="1">
                  <c:v>2.6600000000000002E-2</c:v>
                </c:pt>
                <c:pt idx="2">
                  <c:v>1.54E-2</c:v>
                </c:pt>
                <c:pt idx="3">
                  <c:v>1.5599999999999999E-2</c:v>
                </c:pt>
                <c:pt idx="4">
                  <c:v>7.0900000000000005E-2</c:v>
                </c:pt>
                <c:pt idx="5">
                  <c:v>3.9799999999999995E-2</c:v>
                </c:pt>
                <c:pt idx="6">
                  <c:v>1.77E-2</c:v>
                </c:pt>
                <c:pt idx="7">
                  <c:v>2.4160000000000001E-2</c:v>
                </c:pt>
                <c:pt idx="8">
                  <c:v>5.1359999999999989E-2</c:v>
                </c:pt>
                <c:pt idx="9">
                  <c:v>6.6259999999999999E-2</c:v>
                </c:pt>
                <c:pt idx="10">
                  <c:v>7.8150000000000011E-2</c:v>
                </c:pt>
                <c:pt idx="11">
                  <c:v>2.7904999999999999E-2</c:v>
                </c:pt>
                <c:pt idx="12">
                  <c:v>0.17128500000000002</c:v>
                </c:pt>
                <c:pt idx="13">
                  <c:v>0.32580500000000007</c:v>
                </c:pt>
                <c:pt idx="14">
                  <c:v>0.53300000000000003</c:v>
                </c:pt>
                <c:pt idx="15">
                  <c:v>0.30915000000000004</c:v>
                </c:pt>
                <c:pt idx="16">
                  <c:v>0.48700000000000004</c:v>
                </c:pt>
                <c:pt idx="17">
                  <c:v>0.73312999999999995</c:v>
                </c:pt>
                <c:pt idx="18">
                  <c:v>0.51219499999999996</c:v>
                </c:pt>
                <c:pt idx="19">
                  <c:v>0.49456499999999998</c:v>
                </c:pt>
                <c:pt idx="20">
                  <c:v>1.1524100000000004</c:v>
                </c:pt>
                <c:pt idx="21">
                  <c:v>1.2463900000000003</c:v>
                </c:pt>
                <c:pt idx="22">
                  <c:v>1.0298350000000003</c:v>
                </c:pt>
                <c:pt idx="23">
                  <c:v>0.40267500000000001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888704"/>
        <c:axId val="184898688"/>
      </c:barChart>
      <c:lineChart>
        <c:grouping val="standard"/>
        <c:varyColors val="0"/>
        <c:ser>
          <c:idx val="2"/>
          <c:order val="1"/>
          <c:tx>
            <c:strRef>
              <c:f>'Fig 4.1.5'!$T$3</c:f>
              <c:strCache>
                <c:ptCount val="1"/>
                <c:pt idx="0">
                  <c:v>Cumulative capacity</c:v>
                </c:pt>
              </c:strCache>
            </c:strRef>
          </c:tx>
          <c:marker>
            <c:symbol val="none"/>
          </c:marker>
          <c:cat>
            <c:numRef>
              <c:f>'Fig 4.1.5'!$R$4:$R$27</c:f>
              <c:numCache>
                <c:formatCode>General</c:formatCode>
                <c:ptCount val="2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</c:numCache>
            </c:numRef>
          </c:cat>
          <c:val>
            <c:numRef>
              <c:f>'Fig 4.1.5'!$T$4:$T$27</c:f>
              <c:numCache>
                <c:formatCode>0.000</c:formatCode>
                <c:ptCount val="24"/>
                <c:pt idx="0">
                  <c:v>3.8100000000000002E-2</c:v>
                </c:pt>
                <c:pt idx="1">
                  <c:v>6.4700000000000008E-2</c:v>
                </c:pt>
                <c:pt idx="2">
                  <c:v>8.0100000000000005E-2</c:v>
                </c:pt>
                <c:pt idx="3">
                  <c:v>9.5700000000000007E-2</c:v>
                </c:pt>
                <c:pt idx="4">
                  <c:v>0.16660000000000003</c:v>
                </c:pt>
                <c:pt idx="5">
                  <c:v>0.20640000000000003</c:v>
                </c:pt>
                <c:pt idx="6">
                  <c:v>0.22410000000000002</c:v>
                </c:pt>
                <c:pt idx="7">
                  <c:v>0.24826000000000004</c:v>
                </c:pt>
                <c:pt idx="8">
                  <c:v>0.29962</c:v>
                </c:pt>
                <c:pt idx="9">
                  <c:v>0.36587999999999998</c:v>
                </c:pt>
                <c:pt idx="10">
                  <c:v>0.44402999999999998</c:v>
                </c:pt>
                <c:pt idx="11">
                  <c:v>0.47193499999999999</c:v>
                </c:pt>
                <c:pt idx="12">
                  <c:v>0.64322000000000001</c:v>
                </c:pt>
                <c:pt idx="13">
                  <c:v>0.96902500000000003</c:v>
                </c:pt>
                <c:pt idx="14">
                  <c:v>1.5020250000000002</c:v>
                </c:pt>
                <c:pt idx="15">
                  <c:v>1.8111750000000002</c:v>
                </c:pt>
                <c:pt idx="16">
                  <c:v>2.2981750000000001</c:v>
                </c:pt>
                <c:pt idx="17">
                  <c:v>3.0313050000000001</c:v>
                </c:pt>
                <c:pt idx="18">
                  <c:v>3.5434999999999999</c:v>
                </c:pt>
                <c:pt idx="19">
                  <c:v>4.0380649999999996</c:v>
                </c:pt>
                <c:pt idx="20">
                  <c:v>5.1904750000000002</c:v>
                </c:pt>
                <c:pt idx="21">
                  <c:v>6.4368650000000009</c:v>
                </c:pt>
                <c:pt idx="22">
                  <c:v>7.4667000000000012</c:v>
                </c:pt>
                <c:pt idx="23">
                  <c:v>7.8693750000000016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915072"/>
        <c:axId val="184900608"/>
      </c:lineChart>
      <c:catAx>
        <c:axId val="18488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8489868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84898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GB" sz="1200"/>
                  <a:t>Project capacity (GW)</a:t>
                </a:r>
              </a:p>
            </c:rich>
          </c:tx>
          <c:layout>
            <c:manualLayout>
              <c:xMode val="edge"/>
              <c:yMode val="edge"/>
              <c:x val="2.7398667291443732E-2"/>
              <c:y val="0.20831048661290219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84888704"/>
        <c:crosses val="autoZero"/>
        <c:crossBetween val="between"/>
      </c:valAx>
      <c:valAx>
        <c:axId val="18490060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GB" sz="1200"/>
                  <a:t>Cumulative capacity (GW)</a:t>
                </a:r>
              </a:p>
            </c:rich>
          </c:tx>
          <c:layout>
            <c:manualLayout>
              <c:xMode val="edge"/>
              <c:yMode val="edge"/>
              <c:x val="0.96217059904752811"/>
              <c:y val="0.2563283891839101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84915072"/>
        <c:crosses val="max"/>
        <c:crossBetween val="between"/>
      </c:valAx>
      <c:catAx>
        <c:axId val="18491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90060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1.5097550306211724E-2"/>
          <c:y val="0.93223560897980573"/>
          <c:w val="0.97101356080489942"/>
          <c:h val="5.0397347278926662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Gone Green</a:t>
            </a:r>
            <a:endParaRPr lang="en-GB"/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 4.1.6'!$A$53</c:f>
              <c:strCache>
                <c:ptCount val="1"/>
                <c:pt idx="0">
                  <c:v>Storage</c:v>
                </c:pt>
              </c:strCache>
            </c:strRef>
          </c:tx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4.1.6'!$C$53:$AB$53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2745.4682970281856</c:v>
                </c:pt>
                <c:pt idx="2">
                  <c:v>2946.3781876607291</c:v>
                </c:pt>
                <c:pt idx="3">
                  <c:v>2947.6489983745719</c:v>
                </c:pt>
                <c:pt idx="4">
                  <c:v>3070.4104576504283</c:v>
                </c:pt>
                <c:pt idx="5">
                  <c:v>4226.4033319826085</c:v>
                </c:pt>
                <c:pt idx="6">
                  <c:v>4497.0551640696422</c:v>
                </c:pt>
                <c:pt idx="7">
                  <c:v>4623.9474652177705</c:v>
                </c:pt>
                <c:pt idx="8">
                  <c:v>4908.16863902968</c:v>
                </c:pt>
                <c:pt idx="9">
                  <c:v>5193.341641979312</c:v>
                </c:pt>
                <c:pt idx="10">
                  <c:v>5512.0256914709607</c:v>
                </c:pt>
                <c:pt idx="11">
                  <c:v>5590.6561182347605</c:v>
                </c:pt>
                <c:pt idx="12">
                  <c:v>6401.8767260239883</c:v>
                </c:pt>
                <c:pt idx="13">
                  <c:v>7022.1300191280052</c:v>
                </c:pt>
                <c:pt idx="14">
                  <c:v>7774.9236745858325</c:v>
                </c:pt>
                <c:pt idx="15">
                  <c:v>8117.1624454571556</c:v>
                </c:pt>
                <c:pt idx="16">
                  <c:v>8567.0726897072636</c:v>
                </c:pt>
                <c:pt idx="17">
                  <c:v>9572.012505597093</c:v>
                </c:pt>
                <c:pt idx="18">
                  <c:v>10000.969530121189</c:v>
                </c:pt>
                <c:pt idx="19">
                  <c:v>10121.22362076981</c:v>
                </c:pt>
                <c:pt idx="20">
                  <c:v>9328.9421609073252</c:v>
                </c:pt>
                <c:pt idx="21">
                  <c:v>9678.5689334440904</c:v>
                </c:pt>
                <c:pt idx="22">
                  <c:v>9861.7092935528963</c:v>
                </c:pt>
                <c:pt idx="23">
                  <c:v>10520.013050940288</c:v>
                </c:pt>
                <c:pt idx="24">
                  <c:v>10949.2905369528</c:v>
                </c:pt>
                <c:pt idx="25">
                  <c:v>11410.914078747857</c:v>
                </c:pt>
              </c:numCache>
            </c:numRef>
          </c:val>
        </c:ser>
        <c:ser>
          <c:idx val="1"/>
          <c:order val="1"/>
          <c:tx>
            <c:strRef>
              <c:f>'Fig 4.1.6'!$A$54</c:f>
              <c:strCache>
                <c:ptCount val="1"/>
                <c:pt idx="0">
                  <c:v>Biomass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4.1.6'!$C$54:$AB$54</c:f>
              <c:numCache>
                <c:formatCode>_-* #,##0_-;\-* #,##0_-;_-* "-"??_-;_-@_-</c:formatCode>
                <c:ptCount val="26"/>
                <c:pt idx="0">
                  <c:v>2532.8706999999999</c:v>
                </c:pt>
                <c:pt idx="1">
                  <c:v>2532.8706999999999</c:v>
                </c:pt>
                <c:pt idx="2">
                  <c:v>2922.8706999999999</c:v>
                </c:pt>
                <c:pt idx="3">
                  <c:v>2922.8706999999999</c:v>
                </c:pt>
                <c:pt idx="4">
                  <c:v>2922.8706999999999</c:v>
                </c:pt>
                <c:pt idx="5">
                  <c:v>3207.8706999999999</c:v>
                </c:pt>
                <c:pt idx="6">
                  <c:v>3842.8706999999999</c:v>
                </c:pt>
                <c:pt idx="7">
                  <c:v>3842.8706999999999</c:v>
                </c:pt>
                <c:pt idx="8">
                  <c:v>3842.8706999999999</c:v>
                </c:pt>
                <c:pt idx="9">
                  <c:v>3842.8706999999999</c:v>
                </c:pt>
                <c:pt idx="10">
                  <c:v>3842.8706999999999</c:v>
                </c:pt>
                <c:pt idx="11">
                  <c:v>3842.8706999999999</c:v>
                </c:pt>
                <c:pt idx="12">
                  <c:v>3748.8706999999999</c:v>
                </c:pt>
                <c:pt idx="13">
                  <c:v>3648.8706999999999</c:v>
                </c:pt>
                <c:pt idx="14">
                  <c:v>3648.8706999999999</c:v>
                </c:pt>
                <c:pt idx="15">
                  <c:v>3648.8706999999999</c:v>
                </c:pt>
                <c:pt idx="16">
                  <c:v>3648.8706999999999</c:v>
                </c:pt>
                <c:pt idx="17">
                  <c:v>3648.8706999999999</c:v>
                </c:pt>
                <c:pt idx="18">
                  <c:v>3648.8706999999999</c:v>
                </c:pt>
                <c:pt idx="19">
                  <c:v>3648.8706999999999</c:v>
                </c:pt>
                <c:pt idx="20">
                  <c:v>3648.8706999999999</c:v>
                </c:pt>
                <c:pt idx="21">
                  <c:v>3648.8706999999999</c:v>
                </c:pt>
                <c:pt idx="22">
                  <c:v>3648.8706999999999</c:v>
                </c:pt>
                <c:pt idx="23">
                  <c:v>3648.8706999999999</c:v>
                </c:pt>
                <c:pt idx="24">
                  <c:v>3648.8706999999999</c:v>
                </c:pt>
                <c:pt idx="25">
                  <c:v>3648.8706999999999</c:v>
                </c:pt>
              </c:numCache>
            </c:numRef>
          </c:val>
        </c:ser>
        <c:ser>
          <c:idx val="2"/>
          <c:order val="2"/>
          <c:tx>
            <c:strRef>
              <c:f>'Fig 4.1.6'!$A$55</c:f>
              <c:strCache>
                <c:ptCount val="1"/>
                <c:pt idx="0">
                  <c:v>CCS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4.1.6'!$C$55:$AB$55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900</c:v>
                </c:pt>
                <c:pt idx="15">
                  <c:v>1800</c:v>
                </c:pt>
                <c:pt idx="16">
                  <c:v>2700</c:v>
                </c:pt>
                <c:pt idx="17">
                  <c:v>4000</c:v>
                </c:pt>
                <c:pt idx="18">
                  <c:v>5520</c:v>
                </c:pt>
                <c:pt idx="19">
                  <c:v>6470</c:v>
                </c:pt>
                <c:pt idx="20">
                  <c:v>7420</c:v>
                </c:pt>
                <c:pt idx="21">
                  <c:v>8320</c:v>
                </c:pt>
                <c:pt idx="22">
                  <c:v>9270</c:v>
                </c:pt>
                <c:pt idx="23">
                  <c:v>11120</c:v>
                </c:pt>
                <c:pt idx="24">
                  <c:v>11170</c:v>
                </c:pt>
                <c:pt idx="25">
                  <c:v>11170</c:v>
                </c:pt>
              </c:numCache>
            </c:numRef>
          </c:val>
        </c:ser>
        <c:ser>
          <c:idx val="3"/>
          <c:order val="3"/>
          <c:tx>
            <c:strRef>
              <c:f>'Fig 4.1.6'!$A$56</c:f>
              <c:strCache>
                <c:ptCount val="1"/>
                <c:pt idx="0">
                  <c:v>CHP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4.1.6'!$C$56:$AB$56</c:f>
              <c:numCache>
                <c:formatCode>_-* #,##0_-;\-* #,##0_-;_-* "-"??_-;_-@_-</c:formatCode>
                <c:ptCount val="26"/>
                <c:pt idx="0">
                  <c:v>5321.4717645749997</c:v>
                </c:pt>
                <c:pt idx="1">
                  <c:v>5509.2142926360621</c:v>
                </c:pt>
                <c:pt idx="2">
                  <c:v>5692.8749282771505</c:v>
                </c:pt>
                <c:pt idx="3">
                  <c:v>5879.3402992850597</c:v>
                </c:pt>
                <c:pt idx="4">
                  <c:v>5968.423303675273</c:v>
                </c:pt>
                <c:pt idx="5">
                  <c:v>6117.801898521242</c:v>
                </c:pt>
                <c:pt idx="6">
                  <c:v>6196.9369317544651</c:v>
                </c:pt>
                <c:pt idx="7">
                  <c:v>6301.5105704462731</c:v>
                </c:pt>
                <c:pt idx="8">
                  <c:v>6379.9015826435289</c:v>
                </c:pt>
                <c:pt idx="9">
                  <c:v>6153.7215259021705</c:v>
                </c:pt>
                <c:pt idx="10">
                  <c:v>6220.978642231843</c:v>
                </c:pt>
                <c:pt idx="11">
                  <c:v>6335.1223153121919</c:v>
                </c:pt>
                <c:pt idx="12">
                  <c:v>6364.1691764999114</c:v>
                </c:pt>
                <c:pt idx="13">
                  <c:v>6428.0248427521537</c:v>
                </c:pt>
                <c:pt idx="14">
                  <c:v>5269.7169527818987</c:v>
                </c:pt>
                <c:pt idx="15">
                  <c:v>5400.5611789704717</c:v>
                </c:pt>
                <c:pt idx="16">
                  <c:v>5459.4581366904631</c:v>
                </c:pt>
                <c:pt idx="17">
                  <c:v>5525.3259462723436</c:v>
                </c:pt>
                <c:pt idx="18">
                  <c:v>5583.6679221686654</c:v>
                </c:pt>
                <c:pt idx="19">
                  <c:v>5591.7152499640752</c:v>
                </c:pt>
                <c:pt idx="20">
                  <c:v>5648.5239212787183</c:v>
                </c:pt>
                <c:pt idx="21">
                  <c:v>5690.8436151787628</c:v>
                </c:pt>
                <c:pt idx="22">
                  <c:v>5734.3630126934913</c:v>
                </c:pt>
                <c:pt idx="23">
                  <c:v>5772.5220354838184</c:v>
                </c:pt>
                <c:pt idx="24">
                  <c:v>5810.7297396349886</c:v>
                </c:pt>
                <c:pt idx="25">
                  <c:v>5833.3727083210579</c:v>
                </c:pt>
              </c:numCache>
            </c:numRef>
          </c:val>
        </c:ser>
        <c:ser>
          <c:idx val="4"/>
          <c:order val="4"/>
          <c:tx>
            <c:strRef>
              <c:f>'Fig 4.1.6'!$A$57</c:f>
              <c:strCache>
                <c:ptCount val="1"/>
                <c:pt idx="0">
                  <c:v>Gas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4.1.6'!$C$57:$AB$57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30317.473602350361</c:v>
                </c:pt>
                <c:pt idx="2">
                  <c:v>28167.992094293684</c:v>
                </c:pt>
                <c:pt idx="3">
                  <c:v>27954.830811672971</c:v>
                </c:pt>
                <c:pt idx="4">
                  <c:v>28267.214832659571</c:v>
                </c:pt>
                <c:pt idx="5">
                  <c:v>25443.328913233167</c:v>
                </c:pt>
                <c:pt idx="6">
                  <c:v>24423.876057721303</c:v>
                </c:pt>
                <c:pt idx="7">
                  <c:v>23916.47072541415</c:v>
                </c:pt>
                <c:pt idx="8">
                  <c:v>24401.646918199909</c:v>
                </c:pt>
                <c:pt idx="9">
                  <c:v>27088.117705113506</c:v>
                </c:pt>
                <c:pt idx="10">
                  <c:v>27762.111907395058</c:v>
                </c:pt>
                <c:pt idx="11">
                  <c:v>26676.847459404984</c:v>
                </c:pt>
                <c:pt idx="12">
                  <c:v>26788.640791950416</c:v>
                </c:pt>
                <c:pt idx="13">
                  <c:v>25064.076399657697</c:v>
                </c:pt>
                <c:pt idx="14">
                  <c:v>25079.182249236132</c:v>
                </c:pt>
                <c:pt idx="15">
                  <c:v>24393.383332283807</c:v>
                </c:pt>
                <c:pt idx="16">
                  <c:v>22896.960429621984</c:v>
                </c:pt>
                <c:pt idx="17">
                  <c:v>20782.413808128509</c:v>
                </c:pt>
                <c:pt idx="18">
                  <c:v>17660.591147282168</c:v>
                </c:pt>
                <c:pt idx="19">
                  <c:v>16391.627550248515</c:v>
                </c:pt>
                <c:pt idx="20">
                  <c:v>16408.97277449767</c:v>
                </c:pt>
                <c:pt idx="21">
                  <c:v>16424.35357408955</c:v>
                </c:pt>
                <c:pt idx="22">
                  <c:v>15534.244006642068</c:v>
                </c:pt>
                <c:pt idx="23">
                  <c:v>14700.255271412268</c:v>
                </c:pt>
                <c:pt idx="24">
                  <c:v>14717.489938370283</c:v>
                </c:pt>
                <c:pt idx="25">
                  <c:v>14734.974432560502</c:v>
                </c:pt>
              </c:numCache>
            </c:numRef>
          </c:val>
        </c:ser>
        <c:ser>
          <c:idx val="5"/>
          <c:order val="5"/>
          <c:tx>
            <c:strRef>
              <c:f>'Fig 4.1.6'!$A$58</c:f>
              <c:strCache>
                <c:ptCount val="1"/>
                <c:pt idx="0">
                  <c:v>Coal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4.1.6'!$C$58:$AB$58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11601</c:v>
                </c:pt>
                <c:pt idx="2">
                  <c:v>8892</c:v>
                </c:pt>
                <c:pt idx="3">
                  <c:v>7352</c:v>
                </c:pt>
                <c:pt idx="4">
                  <c:v>3916</c:v>
                </c:pt>
                <c:pt idx="5">
                  <c:v>1926</c:v>
                </c:pt>
                <c:pt idx="6">
                  <c:v>1284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 4.1.6'!$A$59</c:f>
              <c:strCache>
                <c:ptCount val="1"/>
                <c:pt idx="0">
                  <c:v>Hydro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4.1.6'!$C$59:$AB$59</c:f>
              <c:numCache>
                <c:formatCode>_-* #,##0_-;\-* #,##0_-;_-* "-"??_-;_-@_-</c:formatCode>
                <c:ptCount val="26"/>
                <c:pt idx="0">
                  <c:v>1586.2672500000001</c:v>
                </c:pt>
                <c:pt idx="1">
                  <c:v>1603.4262620557922</c:v>
                </c:pt>
                <c:pt idx="2">
                  <c:v>1619.5038582360989</c:v>
                </c:pt>
                <c:pt idx="3">
                  <c:v>1636.1616716156364</c:v>
                </c:pt>
                <c:pt idx="4">
                  <c:v>1651.9285172096747</c:v>
                </c:pt>
                <c:pt idx="5">
                  <c:v>1667.4214658128108</c:v>
                </c:pt>
                <c:pt idx="6">
                  <c:v>1681.6361082743001</c:v>
                </c:pt>
                <c:pt idx="7">
                  <c:v>1695.8423008802697</c:v>
                </c:pt>
                <c:pt idx="8">
                  <c:v>1710.0415556206142</c:v>
                </c:pt>
                <c:pt idx="9">
                  <c:v>1752.2352224646388</c:v>
                </c:pt>
                <c:pt idx="10">
                  <c:v>1766.4245123668024</c:v>
                </c:pt>
                <c:pt idx="11">
                  <c:v>1780.0193099097164</c:v>
                </c:pt>
                <c:pt idx="12">
                  <c:v>1793.0501624355938</c:v>
                </c:pt>
                <c:pt idx="13">
                  <c:v>1805.5460486564045</c:v>
                </c:pt>
                <c:pt idx="14">
                  <c:v>1817.5344638675044</c:v>
                </c:pt>
                <c:pt idx="15">
                  <c:v>1828.5599584266167</c:v>
                </c:pt>
                <c:pt idx="16">
                  <c:v>1838.7195265375565</c:v>
                </c:pt>
                <c:pt idx="17">
                  <c:v>1848.1004771417875</c:v>
                </c:pt>
                <c:pt idx="18">
                  <c:v>1856.7814030730731</c:v>
                </c:pt>
                <c:pt idx="19">
                  <c:v>1864.2011745427581</c:v>
                </c:pt>
                <c:pt idx="20">
                  <c:v>1870.6130444587734</c:v>
                </c:pt>
                <c:pt idx="21">
                  <c:v>1876.219680891109</c:v>
                </c:pt>
                <c:pt idx="22">
                  <c:v>1881.1832806176271</c:v>
                </c:pt>
                <c:pt idx="23">
                  <c:v>1885.6336602346287</c:v>
                </c:pt>
                <c:pt idx="24">
                  <c:v>1889.674729294657</c:v>
                </c:pt>
                <c:pt idx="25">
                  <c:v>1893.3896690438305</c:v>
                </c:pt>
              </c:numCache>
            </c:numRef>
          </c:val>
        </c:ser>
        <c:ser>
          <c:idx val="7"/>
          <c:order val="7"/>
          <c:tx>
            <c:strRef>
              <c:f>'Fig 4.1.6'!$A$60</c:f>
              <c:strCache>
                <c:ptCount val="1"/>
                <c:pt idx="0">
                  <c:v>Interconnectors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4.1.6'!$C$60:$AB$60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5150</c:v>
                </c:pt>
                <c:pt idx="5">
                  <c:v>7550</c:v>
                </c:pt>
                <c:pt idx="6">
                  <c:v>9950</c:v>
                </c:pt>
                <c:pt idx="7">
                  <c:v>13455</c:v>
                </c:pt>
                <c:pt idx="8">
                  <c:v>13455</c:v>
                </c:pt>
                <c:pt idx="9">
                  <c:v>15855</c:v>
                </c:pt>
                <c:pt idx="10">
                  <c:v>19355</c:v>
                </c:pt>
                <c:pt idx="11">
                  <c:v>22055</c:v>
                </c:pt>
                <c:pt idx="12">
                  <c:v>22055</c:v>
                </c:pt>
                <c:pt idx="13">
                  <c:v>22055</c:v>
                </c:pt>
                <c:pt idx="14">
                  <c:v>22055</c:v>
                </c:pt>
                <c:pt idx="15">
                  <c:v>23255</c:v>
                </c:pt>
                <c:pt idx="16">
                  <c:v>23255</c:v>
                </c:pt>
                <c:pt idx="17">
                  <c:v>23255</c:v>
                </c:pt>
                <c:pt idx="18">
                  <c:v>23255</c:v>
                </c:pt>
                <c:pt idx="19">
                  <c:v>23255</c:v>
                </c:pt>
                <c:pt idx="20">
                  <c:v>23255</c:v>
                </c:pt>
                <c:pt idx="21">
                  <c:v>23255</c:v>
                </c:pt>
                <c:pt idx="22">
                  <c:v>23255</c:v>
                </c:pt>
                <c:pt idx="23">
                  <c:v>23255</c:v>
                </c:pt>
                <c:pt idx="24">
                  <c:v>23255</c:v>
                </c:pt>
                <c:pt idx="25">
                  <c:v>23255</c:v>
                </c:pt>
              </c:numCache>
            </c:numRef>
          </c:val>
        </c:ser>
        <c:ser>
          <c:idx val="8"/>
          <c:order val="8"/>
          <c:tx>
            <c:strRef>
              <c:f>'Fig 4.1.6'!$A$61</c:f>
              <c:strCache>
                <c:ptCount val="1"/>
                <c:pt idx="0">
                  <c:v>Marine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4.1.6'!$C$61:$AB$61</c:f>
              <c:numCache>
                <c:formatCode>_-* #,##0_-;\-* #,##0_-;_-* "-"??_-;_-@_-</c:formatCode>
                <c:ptCount val="26"/>
                <c:pt idx="0">
                  <c:v>41</c:v>
                </c:pt>
                <c:pt idx="1">
                  <c:v>47.5</c:v>
                </c:pt>
                <c:pt idx="2">
                  <c:v>47.5</c:v>
                </c:pt>
                <c:pt idx="3">
                  <c:v>49.2</c:v>
                </c:pt>
                <c:pt idx="4">
                  <c:v>58.2</c:v>
                </c:pt>
                <c:pt idx="5">
                  <c:v>89.2</c:v>
                </c:pt>
                <c:pt idx="6">
                  <c:v>102.2</c:v>
                </c:pt>
                <c:pt idx="7">
                  <c:v>467.2</c:v>
                </c:pt>
                <c:pt idx="8">
                  <c:v>495.2</c:v>
                </c:pt>
                <c:pt idx="9">
                  <c:v>601.20000000000005</c:v>
                </c:pt>
                <c:pt idx="10">
                  <c:v>877.7</c:v>
                </c:pt>
                <c:pt idx="11">
                  <c:v>1045.7</c:v>
                </c:pt>
                <c:pt idx="12">
                  <c:v>1595.7</c:v>
                </c:pt>
                <c:pt idx="13">
                  <c:v>2115.6999999999998</c:v>
                </c:pt>
                <c:pt idx="14">
                  <c:v>2675.7</c:v>
                </c:pt>
                <c:pt idx="15">
                  <c:v>2695.7</c:v>
                </c:pt>
                <c:pt idx="16">
                  <c:v>3195.7</c:v>
                </c:pt>
                <c:pt idx="17">
                  <c:v>3705.7</c:v>
                </c:pt>
                <c:pt idx="18">
                  <c:v>3705.7</c:v>
                </c:pt>
                <c:pt idx="19">
                  <c:v>3715.7</c:v>
                </c:pt>
                <c:pt idx="20">
                  <c:v>3715.7</c:v>
                </c:pt>
                <c:pt idx="21">
                  <c:v>3715.7</c:v>
                </c:pt>
                <c:pt idx="22">
                  <c:v>4215.7</c:v>
                </c:pt>
                <c:pt idx="23">
                  <c:v>4215.7</c:v>
                </c:pt>
                <c:pt idx="24">
                  <c:v>5215.7</c:v>
                </c:pt>
                <c:pt idx="25">
                  <c:v>5215.7</c:v>
                </c:pt>
              </c:numCache>
            </c:numRef>
          </c:val>
        </c:ser>
        <c:ser>
          <c:idx val="9"/>
          <c:order val="9"/>
          <c:tx>
            <c:strRef>
              <c:f>'Fig 4.1.6'!$A$62</c:f>
              <c:strCache>
                <c:ptCount val="1"/>
                <c:pt idx="0">
                  <c:v>Nuclear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4.1.6'!$C$62:$AB$62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8985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6385</c:v>
                </c:pt>
                <c:pt idx="12">
                  <c:v>6385</c:v>
                </c:pt>
                <c:pt idx="13">
                  <c:v>8375</c:v>
                </c:pt>
                <c:pt idx="14">
                  <c:v>9504</c:v>
                </c:pt>
                <c:pt idx="15">
                  <c:v>10155</c:v>
                </c:pt>
                <c:pt idx="16">
                  <c:v>11284</c:v>
                </c:pt>
                <c:pt idx="17">
                  <c:v>12954</c:v>
                </c:pt>
                <c:pt idx="18">
                  <c:v>15483</c:v>
                </c:pt>
                <c:pt idx="19">
                  <c:v>17153</c:v>
                </c:pt>
                <c:pt idx="20">
                  <c:v>18553</c:v>
                </c:pt>
                <c:pt idx="21">
                  <c:v>18553</c:v>
                </c:pt>
                <c:pt idx="22">
                  <c:v>18553</c:v>
                </c:pt>
                <c:pt idx="23">
                  <c:v>18553</c:v>
                </c:pt>
                <c:pt idx="24">
                  <c:v>18553</c:v>
                </c:pt>
                <c:pt idx="25">
                  <c:v>18553</c:v>
                </c:pt>
              </c:numCache>
            </c:numRef>
          </c:val>
        </c:ser>
        <c:ser>
          <c:idx val="10"/>
          <c:order val="10"/>
          <c:tx>
            <c:strRef>
              <c:f>'Fig 4.1.6'!$A$63</c:f>
              <c:strCache>
                <c:ptCount val="1"/>
                <c:pt idx="0">
                  <c:v>Offshore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4.1.6'!$C$63:$AB$63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5725.4</c:v>
                </c:pt>
                <c:pt idx="3">
                  <c:v>7160.4</c:v>
                </c:pt>
                <c:pt idx="4">
                  <c:v>8777.2999999999993</c:v>
                </c:pt>
                <c:pt idx="5">
                  <c:v>9912.2999999999993</c:v>
                </c:pt>
                <c:pt idx="6">
                  <c:v>12575.3</c:v>
                </c:pt>
                <c:pt idx="7">
                  <c:v>14120.3</c:v>
                </c:pt>
                <c:pt idx="8">
                  <c:v>16936.3</c:v>
                </c:pt>
                <c:pt idx="9">
                  <c:v>19382.3</c:v>
                </c:pt>
                <c:pt idx="10">
                  <c:v>21682.3</c:v>
                </c:pt>
                <c:pt idx="11">
                  <c:v>24082.3</c:v>
                </c:pt>
                <c:pt idx="12">
                  <c:v>25982.3</c:v>
                </c:pt>
                <c:pt idx="13">
                  <c:v>27482.3</c:v>
                </c:pt>
                <c:pt idx="14">
                  <c:v>28482.3</c:v>
                </c:pt>
                <c:pt idx="15">
                  <c:v>28982.3</c:v>
                </c:pt>
                <c:pt idx="16">
                  <c:v>28982.3</c:v>
                </c:pt>
                <c:pt idx="17">
                  <c:v>28982.3</c:v>
                </c:pt>
                <c:pt idx="18">
                  <c:v>28982.3</c:v>
                </c:pt>
                <c:pt idx="19">
                  <c:v>28982.3</c:v>
                </c:pt>
                <c:pt idx="20">
                  <c:v>28982.3</c:v>
                </c:pt>
                <c:pt idx="21">
                  <c:v>28982.3</c:v>
                </c:pt>
                <c:pt idx="22">
                  <c:v>28982.3</c:v>
                </c:pt>
                <c:pt idx="23">
                  <c:v>28982.3</c:v>
                </c:pt>
                <c:pt idx="24">
                  <c:v>28982.3</c:v>
                </c:pt>
                <c:pt idx="25">
                  <c:v>28982.3</c:v>
                </c:pt>
              </c:numCache>
            </c:numRef>
          </c:val>
        </c:ser>
        <c:ser>
          <c:idx val="11"/>
          <c:order val="11"/>
          <c:tx>
            <c:strRef>
              <c:f>'Fig 4.1.6'!$A$64</c:f>
              <c:strCache>
                <c:ptCount val="1"/>
                <c:pt idx="0">
                  <c:v>Onshore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4.1.6'!$C$64:$AB$64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9800.3588455047266</c:v>
                </c:pt>
                <c:pt idx="2">
                  <c:v>10713.579352881488</c:v>
                </c:pt>
                <c:pt idx="3">
                  <c:v>11694.593750271186</c:v>
                </c:pt>
                <c:pt idx="4">
                  <c:v>12119.131843055704</c:v>
                </c:pt>
                <c:pt idx="5">
                  <c:v>12300.341279526925</c:v>
                </c:pt>
                <c:pt idx="6">
                  <c:v>12949.642663528852</c:v>
                </c:pt>
                <c:pt idx="7">
                  <c:v>13983.149650823072</c:v>
                </c:pt>
                <c:pt idx="8">
                  <c:v>15433.302831389319</c:v>
                </c:pt>
                <c:pt idx="9">
                  <c:v>16567.940551295855</c:v>
                </c:pt>
                <c:pt idx="10">
                  <c:v>17333.43180061549</c:v>
                </c:pt>
                <c:pt idx="11">
                  <c:v>17528.886173759383</c:v>
                </c:pt>
                <c:pt idx="12">
                  <c:v>17759.529616603013</c:v>
                </c:pt>
                <c:pt idx="13">
                  <c:v>17938.433679054277</c:v>
                </c:pt>
                <c:pt idx="14">
                  <c:v>18117.666139207297</c:v>
                </c:pt>
                <c:pt idx="15">
                  <c:v>18345.282506155534</c:v>
                </c:pt>
                <c:pt idx="16">
                  <c:v>18488.065055014104</c:v>
                </c:pt>
                <c:pt idx="17">
                  <c:v>18666.611142754682</c:v>
                </c:pt>
                <c:pt idx="18">
                  <c:v>18822.174297264457</c:v>
                </c:pt>
                <c:pt idx="19">
                  <c:v>18968.23801965356</c:v>
                </c:pt>
                <c:pt idx="20">
                  <c:v>19104.825054160119</c:v>
                </c:pt>
                <c:pt idx="21">
                  <c:v>19231.957200066976</c:v>
                </c:pt>
                <c:pt idx="22">
                  <c:v>19349.655403431167</c:v>
                </c:pt>
                <c:pt idx="23">
                  <c:v>19457.93983907369</c:v>
                </c:pt>
                <c:pt idx="24">
                  <c:v>19532.46917119568</c:v>
                </c:pt>
                <c:pt idx="25">
                  <c:v>19597.633906680196</c:v>
                </c:pt>
              </c:numCache>
            </c:numRef>
          </c:val>
        </c:ser>
        <c:ser>
          <c:idx val="12"/>
          <c:order val="12"/>
          <c:tx>
            <c:strRef>
              <c:f>'Fig 4.1.6'!$A$65</c:f>
              <c:strCache>
                <c:ptCount val="1"/>
                <c:pt idx="0">
                  <c:v>Solar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4.1.6'!$C$65:$AB$65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12255.556182568393</c:v>
                </c:pt>
                <c:pt idx="2">
                  <c:v>13751.541142027667</c:v>
                </c:pt>
                <c:pt idx="3">
                  <c:v>14543.855324554077</c:v>
                </c:pt>
                <c:pt idx="4">
                  <c:v>15211.844830151458</c:v>
                </c:pt>
                <c:pt idx="5">
                  <c:v>16228.073968425637</c:v>
                </c:pt>
                <c:pt idx="6">
                  <c:v>17371.730290816646</c:v>
                </c:pt>
                <c:pt idx="7">
                  <c:v>18704.948564301754</c:v>
                </c:pt>
                <c:pt idx="8">
                  <c:v>19924.209825803307</c:v>
                </c:pt>
                <c:pt idx="9">
                  <c:v>21330.741825734214</c:v>
                </c:pt>
                <c:pt idx="10">
                  <c:v>22902.25944690554</c:v>
                </c:pt>
                <c:pt idx="11">
                  <c:v>24543.665817608675</c:v>
                </c:pt>
                <c:pt idx="12">
                  <c:v>26300.004154946429</c:v>
                </c:pt>
                <c:pt idx="13">
                  <c:v>27964.60356664877</c:v>
                </c:pt>
                <c:pt idx="14">
                  <c:v>29340.952810311384</c:v>
                </c:pt>
                <c:pt idx="15">
                  <c:v>30578.139150390001</c:v>
                </c:pt>
                <c:pt idx="16">
                  <c:v>31583.521571635807</c:v>
                </c:pt>
                <c:pt idx="17">
                  <c:v>32407.097602076057</c:v>
                </c:pt>
                <c:pt idx="18">
                  <c:v>33143.792936605649</c:v>
                </c:pt>
                <c:pt idx="19">
                  <c:v>33939.370084703347</c:v>
                </c:pt>
                <c:pt idx="20">
                  <c:v>34552.495154218734</c:v>
                </c:pt>
                <c:pt idx="21">
                  <c:v>35125.289363004995</c:v>
                </c:pt>
                <c:pt idx="22">
                  <c:v>35616.64028423428</c:v>
                </c:pt>
                <c:pt idx="23">
                  <c:v>36069.97058460128</c:v>
                </c:pt>
                <c:pt idx="24">
                  <c:v>36469.228893820306</c:v>
                </c:pt>
                <c:pt idx="25">
                  <c:v>36832.974033137172</c:v>
                </c:pt>
              </c:numCache>
            </c:numRef>
          </c:val>
        </c:ser>
        <c:ser>
          <c:idx val="13"/>
          <c:order val="13"/>
          <c:tx>
            <c:strRef>
              <c:f>'Fig 4.1.6'!$A$66</c:f>
              <c:strCache>
                <c:ptCount val="1"/>
                <c:pt idx="0">
                  <c:v>Other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4.1.6'!$C$66:$AB$66</c:f>
              <c:numCache>
                <c:formatCode>_-* #,##0_-;\-* #,##0_-;_-* "-"??_-;_-@_-</c:formatCode>
                <c:ptCount val="26"/>
                <c:pt idx="0">
                  <c:v>1443.5919999999999</c:v>
                </c:pt>
                <c:pt idx="1">
                  <c:v>1354.5919999999999</c:v>
                </c:pt>
                <c:pt idx="2">
                  <c:v>1318.5919999999999</c:v>
                </c:pt>
                <c:pt idx="3">
                  <c:v>1697.412</c:v>
                </c:pt>
                <c:pt idx="4">
                  <c:v>2096.3096823254414</c:v>
                </c:pt>
                <c:pt idx="5">
                  <c:v>2115.8878832943751</c:v>
                </c:pt>
                <c:pt idx="6">
                  <c:v>2126.404292419083</c:v>
                </c:pt>
                <c:pt idx="7">
                  <c:v>2136.9995746122263</c:v>
                </c:pt>
                <c:pt idx="8">
                  <c:v>2147.6743214218181</c:v>
                </c:pt>
                <c:pt idx="9">
                  <c:v>2158.4291288324821</c:v>
                </c:pt>
                <c:pt idx="10">
                  <c:v>2151.4527744766442</c:v>
                </c:pt>
                <c:pt idx="11">
                  <c:v>2158.712538349027</c:v>
                </c:pt>
                <c:pt idx="12">
                  <c:v>2166.0086010407722</c:v>
                </c:pt>
                <c:pt idx="13">
                  <c:v>2173.3411440459759</c:v>
                </c:pt>
                <c:pt idx="14">
                  <c:v>2180.7103497662056</c:v>
                </c:pt>
                <c:pt idx="15">
                  <c:v>2184.4133756406209</c:v>
                </c:pt>
                <c:pt idx="16">
                  <c:v>2188.1256590797225</c:v>
                </c:pt>
                <c:pt idx="17">
                  <c:v>2191.8472232274216</c:v>
                </c:pt>
                <c:pt idx="18">
                  <c:v>2137.5780912854898</c:v>
                </c:pt>
                <c:pt idx="19">
                  <c:v>2141.3182865137037</c:v>
                </c:pt>
                <c:pt idx="20">
                  <c:v>2143.1930593718457</c:v>
                </c:pt>
                <c:pt idx="21">
                  <c:v>2145.0701756960602</c:v>
                </c:pt>
                <c:pt idx="22">
                  <c:v>2146.9496384156805</c:v>
                </c:pt>
                <c:pt idx="23">
                  <c:v>1733.8314504637001</c:v>
                </c:pt>
                <c:pt idx="24">
                  <c:v>1735.7156147767798</c:v>
                </c:pt>
                <c:pt idx="25">
                  <c:v>1736.4702225841679</c:v>
                </c:pt>
              </c:numCache>
            </c:numRef>
          </c:val>
        </c:ser>
        <c:ser>
          <c:idx val="14"/>
          <c:order val="14"/>
          <c:tx>
            <c:strRef>
              <c:f>'Fig 4.1.6'!$A$67</c:f>
              <c:strCache>
                <c:ptCount val="1"/>
                <c:pt idx="0">
                  <c:v>Other renewable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4.1.6'!$C$67:$AB$67</c:f>
              <c:numCache>
                <c:formatCode>_-* #,##0_-;\-* #,##0_-;_-* "-"??_-;_-@_-</c:formatCode>
                <c:ptCount val="26"/>
                <c:pt idx="0">
                  <c:v>2079.1467199999997</c:v>
                </c:pt>
                <c:pt idx="1">
                  <c:v>2151.3516977810091</c:v>
                </c:pt>
                <c:pt idx="2">
                  <c:v>2244.7065697557568</c:v>
                </c:pt>
                <c:pt idx="3">
                  <c:v>2387.1223465369594</c:v>
                </c:pt>
                <c:pt idx="4">
                  <c:v>2448.0021459431318</c:v>
                </c:pt>
                <c:pt idx="5">
                  <c:v>2592.4057002908303</c:v>
                </c:pt>
                <c:pt idx="6">
                  <c:v>2664.82746825907</c:v>
                </c:pt>
                <c:pt idx="7">
                  <c:v>2740.8570782325937</c:v>
                </c:pt>
                <c:pt idx="8">
                  <c:v>2821.7519530856289</c:v>
                </c:pt>
                <c:pt idx="9">
                  <c:v>2905.5378420638463</c:v>
                </c:pt>
                <c:pt idx="10">
                  <c:v>2993.9521738592916</c:v>
                </c:pt>
                <c:pt idx="11">
                  <c:v>3088.8157659643098</c:v>
                </c:pt>
                <c:pt idx="12">
                  <c:v>3156.6618073700224</c:v>
                </c:pt>
                <c:pt idx="13">
                  <c:v>3234.4224911449119</c:v>
                </c:pt>
                <c:pt idx="14">
                  <c:v>3323.4099564992603</c:v>
                </c:pt>
                <c:pt idx="15">
                  <c:v>3442.722028142774</c:v>
                </c:pt>
                <c:pt idx="16">
                  <c:v>3562.1958629691908</c:v>
                </c:pt>
                <c:pt idx="17">
                  <c:v>3651.7268777750464</c:v>
                </c:pt>
                <c:pt idx="18">
                  <c:v>3729.7983138583832</c:v>
                </c:pt>
                <c:pt idx="19">
                  <c:v>3812.6462975525601</c:v>
                </c:pt>
                <c:pt idx="20">
                  <c:v>3875.9755567573111</c:v>
                </c:pt>
                <c:pt idx="21">
                  <c:v>3908.0382071502427</c:v>
                </c:pt>
                <c:pt idx="22">
                  <c:v>3920.9574535527581</c:v>
                </c:pt>
                <c:pt idx="23">
                  <c:v>3928.8441110467083</c:v>
                </c:pt>
                <c:pt idx="24">
                  <c:v>3923.0699156607416</c:v>
                </c:pt>
                <c:pt idx="25">
                  <c:v>3901.8781973555892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126336"/>
        <c:axId val="186127872"/>
      </c:areaChart>
      <c:lineChart>
        <c:grouping val="standard"/>
        <c:varyColors val="0"/>
        <c:ser>
          <c:idx val="15"/>
          <c:order val="15"/>
          <c:tx>
            <c:strRef>
              <c:f>'Fig 4.1.6'!$A$69</c:f>
              <c:strCache>
                <c:ptCount val="1"/>
                <c:pt idx="0">
                  <c:v>ACS peak demand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4.1.6'!$C$52:$AB$52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4.1.6'!$C$69:$AB$69</c:f>
              <c:numCache>
                <c:formatCode>_-* #,##0_-;\-* #,##0_-;_-* "-"??_-;_-@_-</c:formatCode>
                <c:ptCount val="26"/>
                <c:pt idx="0">
                  <c:v>61100</c:v>
                </c:pt>
                <c:pt idx="1">
                  <c:v>60800</c:v>
                </c:pt>
                <c:pt idx="2">
                  <c:v>60300</c:v>
                </c:pt>
                <c:pt idx="3">
                  <c:v>60200</c:v>
                </c:pt>
                <c:pt idx="4">
                  <c:v>59900</c:v>
                </c:pt>
                <c:pt idx="5">
                  <c:v>59700</c:v>
                </c:pt>
                <c:pt idx="6">
                  <c:v>60000</c:v>
                </c:pt>
                <c:pt idx="7">
                  <c:v>60900</c:v>
                </c:pt>
                <c:pt idx="8">
                  <c:v>61000</c:v>
                </c:pt>
                <c:pt idx="9">
                  <c:v>61900</c:v>
                </c:pt>
                <c:pt idx="10">
                  <c:v>62400</c:v>
                </c:pt>
                <c:pt idx="11">
                  <c:v>63300</c:v>
                </c:pt>
                <c:pt idx="12">
                  <c:v>64400.000000000007</c:v>
                </c:pt>
                <c:pt idx="13">
                  <c:v>65400.000000000007</c:v>
                </c:pt>
                <c:pt idx="14">
                  <c:v>66200</c:v>
                </c:pt>
                <c:pt idx="15">
                  <c:v>67300</c:v>
                </c:pt>
                <c:pt idx="16">
                  <c:v>68300</c:v>
                </c:pt>
                <c:pt idx="17">
                  <c:v>69300</c:v>
                </c:pt>
                <c:pt idx="18">
                  <c:v>70100</c:v>
                </c:pt>
                <c:pt idx="19">
                  <c:v>71100</c:v>
                </c:pt>
                <c:pt idx="20">
                  <c:v>71800</c:v>
                </c:pt>
                <c:pt idx="21">
                  <c:v>72600</c:v>
                </c:pt>
                <c:pt idx="22">
                  <c:v>73200</c:v>
                </c:pt>
                <c:pt idx="23">
                  <c:v>74100</c:v>
                </c:pt>
                <c:pt idx="24">
                  <c:v>74800</c:v>
                </c:pt>
                <c:pt idx="25">
                  <c:v>75500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26336"/>
        <c:axId val="186127872"/>
      </c:lineChart>
      <c:catAx>
        <c:axId val="18612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6127872"/>
        <c:crosses val="autoZero"/>
        <c:auto val="1"/>
        <c:lblAlgn val="ctr"/>
        <c:lblOffset val="100"/>
        <c:tickLblSkip val="5"/>
        <c:noMultiLvlLbl val="0"/>
      </c:catAx>
      <c:valAx>
        <c:axId val="186127872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612633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GW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7.7784098431937163E-2"/>
          <c:y val="0.81698211788946939"/>
          <c:w val="0.84720885779851074"/>
          <c:h val="0.1643262933254838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Slow Progression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 4.1.6'!$A$74</c:f>
              <c:strCache>
                <c:ptCount val="1"/>
                <c:pt idx="0">
                  <c:v>Storage</c:v>
                </c:pt>
              </c:strCache>
            </c:strRef>
          </c:tx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4.1.6'!$C$74:$AB$74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2944.0017510871562</c:v>
                </c:pt>
                <c:pt idx="3">
                  <c:v>2944.0154437470583</c:v>
                </c:pt>
                <c:pt idx="4">
                  <c:v>2994.0426481667278</c:v>
                </c:pt>
                <c:pt idx="5">
                  <c:v>3064.140438907662</c:v>
                </c:pt>
                <c:pt idx="6">
                  <c:v>3064.3774291120103</c:v>
                </c:pt>
                <c:pt idx="7">
                  <c:v>3064.8633751214111</c:v>
                </c:pt>
                <c:pt idx="8">
                  <c:v>3065.7582909058256</c:v>
                </c:pt>
                <c:pt idx="9">
                  <c:v>3067.2836800349</c:v>
                </c:pt>
                <c:pt idx="10">
                  <c:v>3249.7344454028625</c:v>
                </c:pt>
                <c:pt idx="11">
                  <c:v>3253.0638170461757</c:v>
                </c:pt>
                <c:pt idx="12">
                  <c:v>3257.4508033430261</c:v>
                </c:pt>
                <c:pt idx="13">
                  <c:v>3413.088991827422</c:v>
                </c:pt>
                <c:pt idx="14">
                  <c:v>3570.1862762820451</c:v>
                </c:pt>
                <c:pt idx="15">
                  <c:v>3579.4632930792568</c:v>
                </c:pt>
                <c:pt idx="16">
                  <c:v>3590.9487388965772</c:v>
                </c:pt>
                <c:pt idx="17">
                  <c:v>4716.6556764278675</c:v>
                </c:pt>
                <c:pt idx="18">
                  <c:v>4732.5815848126012</c:v>
                </c:pt>
                <c:pt idx="19">
                  <c:v>4750.7076459004775</c:v>
                </c:pt>
                <c:pt idx="20">
                  <c:v>4870.9970622858582</c:v>
                </c:pt>
                <c:pt idx="21">
                  <c:v>5488.1557008905438</c:v>
                </c:pt>
                <c:pt idx="22">
                  <c:v>5504.7851392118973</c:v>
                </c:pt>
                <c:pt idx="23">
                  <c:v>5620.8536322271957</c:v>
                </c:pt>
                <c:pt idx="24">
                  <c:v>6135.8599110969972</c:v>
                </c:pt>
                <c:pt idx="25">
                  <c:v>6350.0759436581084</c:v>
                </c:pt>
              </c:numCache>
            </c:numRef>
          </c:val>
        </c:ser>
        <c:ser>
          <c:idx val="1"/>
          <c:order val="1"/>
          <c:tx>
            <c:strRef>
              <c:f>'Fig 4.1.6'!$A$75</c:f>
              <c:strCache>
                <c:ptCount val="1"/>
                <c:pt idx="0">
                  <c:v>Biomass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4.1.6'!$C$75:$AB$75</c:f>
              <c:numCache>
                <c:formatCode>_-* #,##0_-;\-* #,##0_-;_-* "-"??_-;_-@_-</c:formatCode>
                <c:ptCount val="26"/>
                <c:pt idx="0">
                  <c:v>2532.8706999999999</c:v>
                </c:pt>
                <c:pt idx="1">
                  <c:v>2532.8706999999999</c:v>
                </c:pt>
                <c:pt idx="2">
                  <c:v>2532.8706999999999</c:v>
                </c:pt>
                <c:pt idx="3">
                  <c:v>2532.8706999999999</c:v>
                </c:pt>
                <c:pt idx="4">
                  <c:v>2922.8706999999999</c:v>
                </c:pt>
                <c:pt idx="5">
                  <c:v>2922.8706999999999</c:v>
                </c:pt>
                <c:pt idx="6">
                  <c:v>3207.8706999999999</c:v>
                </c:pt>
                <c:pt idx="7">
                  <c:v>3207.8706999999999</c:v>
                </c:pt>
                <c:pt idx="8">
                  <c:v>3207.8706999999999</c:v>
                </c:pt>
                <c:pt idx="9">
                  <c:v>3207.8706999999999</c:v>
                </c:pt>
                <c:pt idx="10">
                  <c:v>3207.8706999999999</c:v>
                </c:pt>
                <c:pt idx="11">
                  <c:v>3207.8706999999999</c:v>
                </c:pt>
                <c:pt idx="12">
                  <c:v>3013.8706999999999</c:v>
                </c:pt>
                <c:pt idx="13">
                  <c:v>2978.6507000000001</c:v>
                </c:pt>
                <c:pt idx="14">
                  <c:v>2978.6507000000001</c:v>
                </c:pt>
                <c:pt idx="15">
                  <c:v>2978.6507000000001</c:v>
                </c:pt>
                <c:pt idx="16">
                  <c:v>2978.6507000000001</c:v>
                </c:pt>
                <c:pt idx="17">
                  <c:v>2978.6507000000001</c:v>
                </c:pt>
                <c:pt idx="18">
                  <c:v>2937.0506999999998</c:v>
                </c:pt>
                <c:pt idx="19">
                  <c:v>2937.0506999999998</c:v>
                </c:pt>
                <c:pt idx="20">
                  <c:v>2906.0507000000002</c:v>
                </c:pt>
                <c:pt idx="21">
                  <c:v>2906.0507000000002</c:v>
                </c:pt>
                <c:pt idx="22">
                  <c:v>2516.0507000000002</c:v>
                </c:pt>
                <c:pt idx="23">
                  <c:v>2516.0507000000002</c:v>
                </c:pt>
                <c:pt idx="24">
                  <c:v>2496.0507000000002</c:v>
                </c:pt>
                <c:pt idx="25">
                  <c:v>2496.0507000000002</c:v>
                </c:pt>
              </c:numCache>
            </c:numRef>
          </c:val>
        </c:ser>
        <c:ser>
          <c:idx val="2"/>
          <c:order val="2"/>
          <c:tx>
            <c:strRef>
              <c:f>'Fig 4.1.6'!$A$76</c:f>
              <c:strCache>
                <c:ptCount val="1"/>
                <c:pt idx="0">
                  <c:v>CCS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4.1.6'!$C$76:$AB$76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 4.1.6'!$A$77</c:f>
              <c:strCache>
                <c:ptCount val="1"/>
                <c:pt idx="0">
                  <c:v>CHP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4.1.6'!$C$77:$AB$77</c:f>
              <c:numCache>
                <c:formatCode>_-* #,##0_-;\-* #,##0_-;_-* "-"??_-;_-@_-</c:formatCode>
                <c:ptCount val="26"/>
                <c:pt idx="0">
                  <c:v>5321.4717645749997</c:v>
                </c:pt>
                <c:pt idx="1">
                  <c:v>5576.9956774244147</c:v>
                </c:pt>
                <c:pt idx="2">
                  <c:v>5755.3764805610572</c:v>
                </c:pt>
                <c:pt idx="3">
                  <c:v>5922.2300213803965</c:v>
                </c:pt>
                <c:pt idx="4">
                  <c:v>5990.3186327978565</c:v>
                </c:pt>
                <c:pt idx="5">
                  <c:v>6143.3175415222213</c:v>
                </c:pt>
                <c:pt idx="6">
                  <c:v>6217.2268557256011</c:v>
                </c:pt>
                <c:pt idx="7">
                  <c:v>6285.2629159423795</c:v>
                </c:pt>
                <c:pt idx="8">
                  <c:v>6326.8406936655165</c:v>
                </c:pt>
                <c:pt idx="9">
                  <c:v>6377.5821682548749</c:v>
                </c:pt>
                <c:pt idx="10">
                  <c:v>6224.2496702342842</c:v>
                </c:pt>
                <c:pt idx="11">
                  <c:v>6136.7796191716689</c:v>
                </c:pt>
                <c:pt idx="12">
                  <c:v>6168.9729097090822</c:v>
                </c:pt>
                <c:pt idx="13">
                  <c:v>6199.4650278953304</c:v>
                </c:pt>
                <c:pt idx="14">
                  <c:v>4877.630473811214</c:v>
                </c:pt>
                <c:pt idx="15">
                  <c:v>4945.0939881695203</c:v>
                </c:pt>
                <c:pt idx="16">
                  <c:v>4976.4409393673723</c:v>
                </c:pt>
                <c:pt idx="17">
                  <c:v>5010.8311851232511</c:v>
                </c:pt>
                <c:pt idx="18">
                  <c:v>5051.2520602383784</c:v>
                </c:pt>
                <c:pt idx="19">
                  <c:v>5129.2754122365332</c:v>
                </c:pt>
                <c:pt idx="20">
                  <c:v>5151.0792915194106</c:v>
                </c:pt>
                <c:pt idx="21">
                  <c:v>5167.0750033927179</c:v>
                </c:pt>
                <c:pt idx="22">
                  <c:v>5180.0055010943634</c:v>
                </c:pt>
                <c:pt idx="23">
                  <c:v>5190.8811924654974</c:v>
                </c:pt>
                <c:pt idx="24">
                  <c:v>5195.2240762415995</c:v>
                </c:pt>
                <c:pt idx="25">
                  <c:v>5196.4454130128779</c:v>
                </c:pt>
              </c:numCache>
            </c:numRef>
          </c:val>
        </c:ser>
        <c:ser>
          <c:idx val="4"/>
          <c:order val="4"/>
          <c:tx>
            <c:strRef>
              <c:f>'Fig 4.1.6'!$A$78</c:f>
              <c:strCache>
                <c:ptCount val="1"/>
                <c:pt idx="0">
                  <c:v>Gas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4.1.6'!$C$78:$AB$78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30322.876944687316</c:v>
                </c:pt>
                <c:pt idx="2">
                  <c:v>28228.00840793227</c:v>
                </c:pt>
                <c:pt idx="3">
                  <c:v>28464.889914861855</c:v>
                </c:pt>
                <c:pt idx="4">
                  <c:v>27706.390261049324</c:v>
                </c:pt>
                <c:pt idx="5">
                  <c:v>27784.134729652025</c:v>
                </c:pt>
                <c:pt idx="6">
                  <c:v>29044.214075174397</c:v>
                </c:pt>
                <c:pt idx="7">
                  <c:v>30667.581663976249</c:v>
                </c:pt>
                <c:pt idx="8">
                  <c:v>29931.224672436747</c:v>
                </c:pt>
                <c:pt idx="9">
                  <c:v>30497.227563894441</c:v>
                </c:pt>
                <c:pt idx="10">
                  <c:v>30142.87711809262</c:v>
                </c:pt>
                <c:pt idx="11">
                  <c:v>30705.197314627268</c:v>
                </c:pt>
                <c:pt idx="12">
                  <c:v>29411.999939149377</c:v>
                </c:pt>
                <c:pt idx="13">
                  <c:v>29477.382675355966</c:v>
                </c:pt>
                <c:pt idx="14">
                  <c:v>28269.338851811306</c:v>
                </c:pt>
                <c:pt idx="15">
                  <c:v>28223.665399555706</c:v>
                </c:pt>
                <c:pt idx="16">
                  <c:v>26177.459826614333</c:v>
                </c:pt>
                <c:pt idx="17">
                  <c:v>24931.02095210804</c:v>
                </c:pt>
                <c:pt idx="18">
                  <c:v>24570.343058199414</c:v>
                </c:pt>
                <c:pt idx="19">
                  <c:v>24615.492852834865</c:v>
                </c:pt>
                <c:pt idx="20">
                  <c:v>24397.912252900209</c:v>
                </c:pt>
                <c:pt idx="21">
                  <c:v>24415.560638817453</c:v>
                </c:pt>
                <c:pt idx="22">
                  <c:v>24433.399998057223</c:v>
                </c:pt>
                <c:pt idx="23">
                  <c:v>24451.462960056902</c:v>
                </c:pt>
                <c:pt idx="24">
                  <c:v>24469.752331210846</c:v>
                </c:pt>
                <c:pt idx="25">
                  <c:v>24479.067317866011</c:v>
                </c:pt>
              </c:numCache>
            </c:numRef>
          </c:val>
        </c:ser>
        <c:ser>
          <c:idx val="5"/>
          <c:order val="5"/>
          <c:tx>
            <c:strRef>
              <c:f>'Fig 4.1.6'!$A$79</c:f>
              <c:strCache>
                <c:ptCount val="1"/>
                <c:pt idx="0">
                  <c:v>Coal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4.1.6'!$C$79:$AB$79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11831</c:v>
                </c:pt>
                <c:pt idx="2">
                  <c:v>10577</c:v>
                </c:pt>
                <c:pt idx="3">
                  <c:v>8399</c:v>
                </c:pt>
                <c:pt idx="4">
                  <c:v>6944</c:v>
                </c:pt>
                <c:pt idx="5">
                  <c:v>5904</c:v>
                </c:pt>
                <c:pt idx="6">
                  <c:v>1926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 4.1.6'!$A$80</c:f>
              <c:strCache>
                <c:ptCount val="1"/>
                <c:pt idx="0">
                  <c:v>Hydro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4.1.6'!$C$80:$AB$80</c:f>
              <c:numCache>
                <c:formatCode>_-* #,##0_-;\-* #,##0_-;_-* "-"??_-;_-@_-</c:formatCode>
                <c:ptCount val="26"/>
                <c:pt idx="0">
                  <c:v>1586.2672500000001</c:v>
                </c:pt>
                <c:pt idx="1">
                  <c:v>1592.7457283806129</c:v>
                </c:pt>
                <c:pt idx="2">
                  <c:v>1599.0906059676693</c:v>
                </c:pt>
                <c:pt idx="3">
                  <c:v>1605.2990079801586</c:v>
                </c:pt>
                <c:pt idx="4">
                  <c:v>1611.367865633825</c:v>
                </c:pt>
                <c:pt idx="5">
                  <c:v>1617.2938932822913</c:v>
                </c:pt>
                <c:pt idx="6">
                  <c:v>1623.0735615989006</c:v>
                </c:pt>
                <c:pt idx="7">
                  <c:v>1628.7030658711376</c:v>
                </c:pt>
                <c:pt idx="8">
                  <c:v>1634.1782881987842</c:v>
                </c:pt>
                <c:pt idx="9">
                  <c:v>1639.4947520000001</c:v>
                </c:pt>
                <c:pt idx="10">
                  <c:v>1644.6475666869947</c:v>
                </c:pt>
                <c:pt idx="11">
                  <c:v>1649.6313595978763</c:v>
                </c:pt>
                <c:pt idx="12">
                  <c:v>1654.4401911403902</c:v>
                </c:pt>
                <c:pt idx="13">
                  <c:v>1687.0674474135185</c:v>
                </c:pt>
                <c:pt idx="14">
                  <c:v>1691.5057019790033</c:v>
                </c:pt>
                <c:pt idx="15">
                  <c:v>1695.7465343473498</c:v>
                </c:pt>
                <c:pt idx="16">
                  <c:v>1699.7802860000002</c:v>
                </c:pt>
                <c:pt idx="17">
                  <c:v>1703.5957232210778</c:v>
                </c:pt>
                <c:pt idx="18">
                  <c:v>1707.1795552064207</c:v>
                </c:pt>
                <c:pt idx="19">
                  <c:v>1710.5157160475767</c:v>
                </c:pt>
                <c:pt idx="20">
                  <c:v>1713.5842366602865</c:v>
                </c:pt>
                <c:pt idx="21">
                  <c:v>1716.3593440000002</c:v>
                </c:pt>
                <c:pt idx="22">
                  <c:v>1718.8059309266901</c:v>
                </c:pt>
                <c:pt idx="23">
                  <c:v>1720.8719654026349</c:v>
                </c:pt>
                <c:pt idx="24">
                  <c:v>1722.4674180000002</c:v>
                </c:pt>
                <c:pt idx="25">
                  <c:v>1723.3400000000001</c:v>
                </c:pt>
              </c:numCache>
            </c:numRef>
          </c:val>
        </c:ser>
        <c:ser>
          <c:idx val="7"/>
          <c:order val="7"/>
          <c:tx>
            <c:strRef>
              <c:f>'Fig 4.1.6'!$A$81</c:f>
              <c:strCache>
                <c:ptCount val="1"/>
                <c:pt idx="0">
                  <c:v>Interconnectors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4.1.6'!$C$81:$AB$81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4150</c:v>
                </c:pt>
                <c:pt idx="5">
                  <c:v>4150</c:v>
                </c:pt>
                <c:pt idx="6">
                  <c:v>5150</c:v>
                </c:pt>
                <c:pt idx="7">
                  <c:v>7555</c:v>
                </c:pt>
                <c:pt idx="8">
                  <c:v>9955</c:v>
                </c:pt>
                <c:pt idx="9">
                  <c:v>12055</c:v>
                </c:pt>
                <c:pt idx="10">
                  <c:v>13455</c:v>
                </c:pt>
                <c:pt idx="11">
                  <c:v>13455</c:v>
                </c:pt>
                <c:pt idx="12">
                  <c:v>13455</c:v>
                </c:pt>
                <c:pt idx="13">
                  <c:v>14855</c:v>
                </c:pt>
                <c:pt idx="14">
                  <c:v>14855</c:v>
                </c:pt>
                <c:pt idx="15">
                  <c:v>14855</c:v>
                </c:pt>
                <c:pt idx="16">
                  <c:v>14855</c:v>
                </c:pt>
                <c:pt idx="17">
                  <c:v>14855</c:v>
                </c:pt>
                <c:pt idx="18">
                  <c:v>14855</c:v>
                </c:pt>
                <c:pt idx="19">
                  <c:v>16055</c:v>
                </c:pt>
                <c:pt idx="20">
                  <c:v>16055</c:v>
                </c:pt>
                <c:pt idx="21">
                  <c:v>16055</c:v>
                </c:pt>
                <c:pt idx="22">
                  <c:v>16055</c:v>
                </c:pt>
                <c:pt idx="23">
                  <c:v>16055</c:v>
                </c:pt>
                <c:pt idx="24">
                  <c:v>16055</c:v>
                </c:pt>
                <c:pt idx="25">
                  <c:v>16055</c:v>
                </c:pt>
              </c:numCache>
            </c:numRef>
          </c:val>
        </c:ser>
        <c:ser>
          <c:idx val="8"/>
          <c:order val="8"/>
          <c:tx>
            <c:strRef>
              <c:f>'Fig 4.1.6'!$A$82</c:f>
              <c:strCache>
                <c:ptCount val="1"/>
                <c:pt idx="0">
                  <c:v>Marine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4.1.6'!$C$82:$AB$82</c:f>
              <c:numCache>
                <c:formatCode>_-* #,##0_-;\-* #,##0_-;_-* "-"??_-;_-@_-</c:formatCode>
                <c:ptCount val="26"/>
                <c:pt idx="0">
                  <c:v>41</c:v>
                </c:pt>
                <c:pt idx="1">
                  <c:v>47.5</c:v>
                </c:pt>
                <c:pt idx="2">
                  <c:v>47.5</c:v>
                </c:pt>
                <c:pt idx="3">
                  <c:v>47.5</c:v>
                </c:pt>
                <c:pt idx="4">
                  <c:v>48</c:v>
                </c:pt>
                <c:pt idx="5">
                  <c:v>59.2</c:v>
                </c:pt>
                <c:pt idx="6">
                  <c:v>69.2</c:v>
                </c:pt>
                <c:pt idx="7">
                  <c:v>79.2</c:v>
                </c:pt>
                <c:pt idx="8">
                  <c:v>89.2</c:v>
                </c:pt>
                <c:pt idx="9">
                  <c:v>444.2</c:v>
                </c:pt>
                <c:pt idx="10">
                  <c:v>475.2</c:v>
                </c:pt>
                <c:pt idx="11">
                  <c:v>561.20000000000005</c:v>
                </c:pt>
                <c:pt idx="12">
                  <c:v>724.2</c:v>
                </c:pt>
                <c:pt idx="13">
                  <c:v>817.2</c:v>
                </c:pt>
                <c:pt idx="14">
                  <c:v>867.2</c:v>
                </c:pt>
                <c:pt idx="15">
                  <c:v>887.2</c:v>
                </c:pt>
                <c:pt idx="16">
                  <c:v>1447.2</c:v>
                </c:pt>
                <c:pt idx="17">
                  <c:v>1967.2</c:v>
                </c:pt>
                <c:pt idx="18">
                  <c:v>2477.1999999999998</c:v>
                </c:pt>
                <c:pt idx="19">
                  <c:v>2487.1999999999998</c:v>
                </c:pt>
                <c:pt idx="20">
                  <c:v>2487.1999999999998</c:v>
                </c:pt>
                <c:pt idx="21">
                  <c:v>2487.1999999999998</c:v>
                </c:pt>
                <c:pt idx="22">
                  <c:v>2487.1999999999998</c:v>
                </c:pt>
                <c:pt idx="23">
                  <c:v>2487.1999999999998</c:v>
                </c:pt>
                <c:pt idx="24">
                  <c:v>2487.1999999999998</c:v>
                </c:pt>
                <c:pt idx="25">
                  <c:v>2487.1999999999998</c:v>
                </c:pt>
              </c:numCache>
            </c:numRef>
          </c:val>
        </c:ser>
        <c:ser>
          <c:idx val="9"/>
          <c:order val="9"/>
          <c:tx>
            <c:strRef>
              <c:f>'Fig 4.1.6'!$A$83</c:f>
              <c:strCache>
                <c:ptCount val="1"/>
                <c:pt idx="0">
                  <c:v>Nuclear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4.1.6'!$C$83:$AB$83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8038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3512</c:v>
                </c:pt>
                <c:pt idx="12">
                  <c:v>4912</c:v>
                </c:pt>
                <c:pt idx="13">
                  <c:v>3832</c:v>
                </c:pt>
                <c:pt idx="14">
                  <c:v>5686</c:v>
                </c:pt>
                <c:pt idx="15">
                  <c:v>5686</c:v>
                </c:pt>
                <c:pt idx="16">
                  <c:v>7356</c:v>
                </c:pt>
                <c:pt idx="17">
                  <c:v>7356</c:v>
                </c:pt>
                <c:pt idx="18">
                  <c:v>7356</c:v>
                </c:pt>
                <c:pt idx="19">
                  <c:v>7356</c:v>
                </c:pt>
                <c:pt idx="20">
                  <c:v>7356</c:v>
                </c:pt>
                <c:pt idx="21">
                  <c:v>7356</c:v>
                </c:pt>
                <c:pt idx="22">
                  <c:v>7356</c:v>
                </c:pt>
                <c:pt idx="23">
                  <c:v>7356</c:v>
                </c:pt>
                <c:pt idx="24">
                  <c:v>7356</c:v>
                </c:pt>
                <c:pt idx="25">
                  <c:v>7356</c:v>
                </c:pt>
              </c:numCache>
            </c:numRef>
          </c:val>
        </c:ser>
        <c:ser>
          <c:idx val="10"/>
          <c:order val="10"/>
          <c:tx>
            <c:strRef>
              <c:f>'Fig 4.1.6'!$A$84</c:f>
              <c:strCache>
                <c:ptCount val="1"/>
                <c:pt idx="0">
                  <c:v>Offshore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4.1.6'!$C$84:$AB$84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5471.4</c:v>
                </c:pt>
                <c:pt idx="3">
                  <c:v>6830.4</c:v>
                </c:pt>
                <c:pt idx="4">
                  <c:v>7490.4</c:v>
                </c:pt>
                <c:pt idx="5">
                  <c:v>8227.4</c:v>
                </c:pt>
                <c:pt idx="6">
                  <c:v>9812.4</c:v>
                </c:pt>
                <c:pt idx="7">
                  <c:v>11876.4</c:v>
                </c:pt>
                <c:pt idx="8">
                  <c:v>12620.3</c:v>
                </c:pt>
                <c:pt idx="9">
                  <c:v>15150.3</c:v>
                </c:pt>
                <c:pt idx="10">
                  <c:v>17132.3</c:v>
                </c:pt>
                <c:pt idx="11">
                  <c:v>18432.3</c:v>
                </c:pt>
                <c:pt idx="12">
                  <c:v>19182.3</c:v>
                </c:pt>
                <c:pt idx="13">
                  <c:v>19682.3</c:v>
                </c:pt>
                <c:pt idx="14">
                  <c:v>21682.3</c:v>
                </c:pt>
                <c:pt idx="15">
                  <c:v>22182.3</c:v>
                </c:pt>
                <c:pt idx="16">
                  <c:v>22682.3</c:v>
                </c:pt>
                <c:pt idx="17">
                  <c:v>23182.3</c:v>
                </c:pt>
                <c:pt idx="18">
                  <c:v>23682.3</c:v>
                </c:pt>
                <c:pt idx="19">
                  <c:v>24182.3</c:v>
                </c:pt>
                <c:pt idx="20">
                  <c:v>24182.3</c:v>
                </c:pt>
                <c:pt idx="21">
                  <c:v>24182.3</c:v>
                </c:pt>
                <c:pt idx="22">
                  <c:v>24182.3</c:v>
                </c:pt>
                <c:pt idx="23">
                  <c:v>24182.3</c:v>
                </c:pt>
                <c:pt idx="24">
                  <c:v>24182.3</c:v>
                </c:pt>
                <c:pt idx="25">
                  <c:v>24182.3</c:v>
                </c:pt>
              </c:numCache>
            </c:numRef>
          </c:val>
        </c:ser>
        <c:ser>
          <c:idx val="11"/>
          <c:order val="11"/>
          <c:tx>
            <c:strRef>
              <c:f>'Fig 4.1.6'!$A$85</c:f>
              <c:strCache>
                <c:ptCount val="1"/>
                <c:pt idx="0">
                  <c:v>Onshore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4.1.6'!$C$85:$AB$85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9783.2028104172878</c:v>
                </c:pt>
                <c:pt idx="2">
                  <c:v>10618.165134315064</c:v>
                </c:pt>
                <c:pt idx="3">
                  <c:v>11526.79102345162</c:v>
                </c:pt>
                <c:pt idx="4">
                  <c:v>11647.609520088876</c:v>
                </c:pt>
                <c:pt idx="5">
                  <c:v>11735.399029757929</c:v>
                </c:pt>
                <c:pt idx="6">
                  <c:v>11836.467588420455</c:v>
                </c:pt>
                <c:pt idx="7">
                  <c:v>12716.95748416875</c:v>
                </c:pt>
                <c:pt idx="8">
                  <c:v>13372.517339512797</c:v>
                </c:pt>
                <c:pt idx="9">
                  <c:v>14070.516679055887</c:v>
                </c:pt>
                <c:pt idx="10">
                  <c:v>15218.119902308334</c:v>
                </c:pt>
                <c:pt idx="11">
                  <c:v>15681.492909400245</c:v>
                </c:pt>
                <c:pt idx="12">
                  <c:v>15765.803851360013</c:v>
                </c:pt>
                <c:pt idx="13">
                  <c:v>15906.22383277589</c:v>
                </c:pt>
                <c:pt idx="14">
                  <c:v>15994.927577218143</c:v>
                </c:pt>
                <c:pt idx="15">
                  <c:v>16125.490866886008</c:v>
                </c:pt>
                <c:pt idx="16">
                  <c:v>16180.033945255063</c:v>
                </c:pt>
                <c:pt idx="17">
                  <c:v>16267.056962079976</c:v>
                </c:pt>
                <c:pt idx="18">
                  <c:v>16353.556559028546</c:v>
                </c:pt>
                <c:pt idx="19">
                  <c:v>16436.487344521043</c:v>
                </c:pt>
                <c:pt idx="20">
                  <c:v>16516.025560425667</c:v>
                </c:pt>
                <c:pt idx="21">
                  <c:v>16585.222179504533</c:v>
                </c:pt>
                <c:pt idx="22">
                  <c:v>16649.64810707303</c:v>
                </c:pt>
                <c:pt idx="23">
                  <c:v>16709.321954279552</c:v>
                </c:pt>
                <c:pt idx="24">
                  <c:v>16764.261176694814</c:v>
                </c:pt>
                <c:pt idx="25">
                  <c:v>16814.482167886192</c:v>
                </c:pt>
              </c:numCache>
            </c:numRef>
          </c:val>
        </c:ser>
        <c:ser>
          <c:idx val="12"/>
          <c:order val="12"/>
          <c:tx>
            <c:strRef>
              <c:f>'Fig 4.1.6'!$A$86</c:f>
              <c:strCache>
                <c:ptCount val="1"/>
                <c:pt idx="0">
                  <c:v>Solar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4.1.6'!$C$86:$AB$86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11933.620348183096</c:v>
                </c:pt>
                <c:pt idx="2">
                  <c:v>13364.193215191597</c:v>
                </c:pt>
                <c:pt idx="3">
                  <c:v>14106.308150000006</c:v>
                </c:pt>
                <c:pt idx="4">
                  <c:v>14412.985633888307</c:v>
                </c:pt>
                <c:pt idx="5">
                  <c:v>14875.872239868588</c:v>
                </c:pt>
                <c:pt idx="6">
                  <c:v>15383.090149994829</c:v>
                </c:pt>
                <c:pt idx="7">
                  <c:v>16048.174992460241</c:v>
                </c:pt>
                <c:pt idx="8">
                  <c:v>16733.995976002043</c:v>
                </c:pt>
                <c:pt idx="9">
                  <c:v>17693.634219923086</c:v>
                </c:pt>
                <c:pt idx="10">
                  <c:v>18803.331030215631</c:v>
                </c:pt>
                <c:pt idx="11">
                  <c:v>20031.021327652245</c:v>
                </c:pt>
                <c:pt idx="12">
                  <c:v>21375.091585422921</c:v>
                </c:pt>
                <c:pt idx="13">
                  <c:v>22634.240536822595</c:v>
                </c:pt>
                <c:pt idx="14">
                  <c:v>23607.39283379749</c:v>
                </c:pt>
                <c:pt idx="15">
                  <c:v>24493.642431280423</c:v>
                </c:pt>
                <c:pt idx="16">
                  <c:v>25292.21378756706</c:v>
                </c:pt>
                <c:pt idx="17">
                  <c:v>26002.434309594231</c:v>
                </c:pt>
                <c:pt idx="18">
                  <c:v>26673.714200163875</c:v>
                </c:pt>
                <c:pt idx="19">
                  <c:v>27455.531350256046</c:v>
                </c:pt>
                <c:pt idx="20">
                  <c:v>28097.419772599893</c:v>
                </c:pt>
                <c:pt idx="21">
                  <c:v>28620.003024221623</c:v>
                </c:pt>
                <c:pt idx="22">
                  <c:v>29051.974656646093</c:v>
                </c:pt>
                <c:pt idx="23">
                  <c:v>29449.897246442426</c:v>
                </c:pt>
                <c:pt idx="24">
                  <c:v>29784.622672996309</c:v>
                </c:pt>
                <c:pt idx="25">
                  <c:v>30093.943324218541</c:v>
                </c:pt>
              </c:numCache>
            </c:numRef>
          </c:val>
        </c:ser>
        <c:ser>
          <c:idx val="13"/>
          <c:order val="13"/>
          <c:tx>
            <c:strRef>
              <c:f>'Fig 4.1.6'!$A$87</c:f>
              <c:strCache>
                <c:ptCount val="1"/>
                <c:pt idx="0">
                  <c:v>Other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4.1.6'!$C$87:$AB$87</c:f>
              <c:numCache>
                <c:formatCode>_-* #,##0_-;\-* #,##0_-;_-* "-"??_-;_-@_-</c:formatCode>
                <c:ptCount val="26"/>
                <c:pt idx="0">
                  <c:v>1443.5919999999999</c:v>
                </c:pt>
                <c:pt idx="1">
                  <c:v>1402.577</c:v>
                </c:pt>
                <c:pt idx="2">
                  <c:v>1490.5170000000001</c:v>
                </c:pt>
                <c:pt idx="3">
                  <c:v>2020.9695607751471</c:v>
                </c:pt>
                <c:pt idx="4">
                  <c:v>2386.773523488162</c:v>
                </c:pt>
                <c:pt idx="5">
                  <c:v>2347.7313435850551</c:v>
                </c:pt>
                <c:pt idx="6">
                  <c:v>2369.9825189694948</c:v>
                </c:pt>
                <c:pt idx="7">
                  <c:v>2328.3431134308512</c:v>
                </c:pt>
                <c:pt idx="8">
                  <c:v>2388.8922301845078</c:v>
                </c:pt>
                <c:pt idx="9">
                  <c:v>2451.7119388164274</c:v>
                </c:pt>
                <c:pt idx="10">
                  <c:v>2480.962237286838</c:v>
                </c:pt>
                <c:pt idx="11">
                  <c:v>2525.4987932190088</c:v>
                </c:pt>
                <c:pt idx="12">
                  <c:v>2571.1487630494839</c:v>
                </c:pt>
                <c:pt idx="13">
                  <c:v>2617.9399821257207</c:v>
                </c:pt>
                <c:pt idx="14">
                  <c:v>2665.9009816788634</c:v>
                </c:pt>
                <c:pt idx="15">
                  <c:v>2690.4809939498491</c:v>
                </c:pt>
                <c:pt idx="16">
                  <c:v>2715.3682563742223</c:v>
                </c:pt>
                <c:pt idx="17">
                  <c:v>2682.5666095788997</c:v>
                </c:pt>
                <c:pt idx="18">
                  <c:v>2708.0799421986358</c:v>
                </c:pt>
                <c:pt idx="19">
                  <c:v>2733.9121914761186</c:v>
                </c:pt>
                <c:pt idx="20">
                  <c:v>2606.9897676728447</c:v>
                </c:pt>
                <c:pt idx="21">
                  <c:v>2620.1490787207999</c:v>
                </c:pt>
                <c:pt idx="22">
                  <c:v>2633.3906354628052</c:v>
                </c:pt>
                <c:pt idx="23">
                  <c:v>2646.714951934448</c:v>
                </c:pt>
                <c:pt idx="24">
                  <c:v>2631.1225453840384</c:v>
                </c:pt>
                <c:pt idx="25">
                  <c:v>2636.5191017474986</c:v>
                </c:pt>
              </c:numCache>
            </c:numRef>
          </c:val>
        </c:ser>
        <c:ser>
          <c:idx val="14"/>
          <c:order val="14"/>
          <c:tx>
            <c:strRef>
              <c:f>'Fig 4.1.6'!$A$88</c:f>
              <c:strCache>
                <c:ptCount val="1"/>
                <c:pt idx="0">
                  <c:v>Other renewable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4.1.6'!$C$88:$AB$88</c:f>
              <c:numCache>
                <c:formatCode>_-* #,##0_-;\-* #,##0_-;_-* "-"??_-;_-@_-</c:formatCode>
                <c:ptCount val="26"/>
                <c:pt idx="0">
                  <c:v>2079.1467199999997</c:v>
                </c:pt>
                <c:pt idx="1">
                  <c:v>2139.9068845852635</c:v>
                </c:pt>
                <c:pt idx="2">
                  <c:v>2217.4780506657808</c:v>
                </c:pt>
                <c:pt idx="3">
                  <c:v>2296.1444641298999</c:v>
                </c:pt>
                <c:pt idx="4">
                  <c:v>2344.162220724269</c:v>
                </c:pt>
                <c:pt idx="5">
                  <c:v>2372.5340150035681</c:v>
                </c:pt>
                <c:pt idx="6">
                  <c:v>2398.7792471539965</c:v>
                </c:pt>
                <c:pt idx="7">
                  <c:v>2500.2953905539284</c:v>
                </c:pt>
                <c:pt idx="8">
                  <c:v>2524.8615202800429</c:v>
                </c:pt>
                <c:pt idx="9">
                  <c:v>2550.1235644273656</c:v>
                </c:pt>
                <c:pt idx="10">
                  <c:v>2576.3890273134512</c:v>
                </c:pt>
                <c:pt idx="11">
                  <c:v>2604.5884551885028</c:v>
                </c:pt>
                <c:pt idx="12">
                  <c:v>2621.1395420754134</c:v>
                </c:pt>
                <c:pt idx="13">
                  <c:v>2645.138730477941</c:v>
                </c:pt>
                <c:pt idx="14">
                  <c:v>2677.5002050762228</c:v>
                </c:pt>
                <c:pt idx="15">
                  <c:v>2732.5980008882811</c:v>
                </c:pt>
                <c:pt idx="16">
                  <c:v>2796.0144544656396</c:v>
                </c:pt>
                <c:pt idx="17">
                  <c:v>2834.9561554939642</c:v>
                </c:pt>
                <c:pt idx="18">
                  <c:v>2867.4304535931046</c:v>
                </c:pt>
                <c:pt idx="19">
                  <c:v>2905.9797431115412</c:v>
                </c:pt>
                <c:pt idx="20">
                  <c:v>2931.875620262495</c:v>
                </c:pt>
                <c:pt idx="21">
                  <c:v>2937.2436370372179</c:v>
                </c:pt>
                <c:pt idx="22">
                  <c:v>2930.9442327739034</c:v>
                </c:pt>
                <c:pt idx="23">
                  <c:v>2922.9627324483454</c:v>
                </c:pt>
                <c:pt idx="24">
                  <c:v>2907.7618771014877</c:v>
                </c:pt>
                <c:pt idx="25">
                  <c:v>2883.3378455294655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543104"/>
        <c:axId val="186561280"/>
      </c:areaChart>
      <c:lineChart>
        <c:grouping val="standard"/>
        <c:varyColors val="0"/>
        <c:ser>
          <c:idx val="15"/>
          <c:order val="15"/>
          <c:tx>
            <c:strRef>
              <c:f>'Fig 4.1.6'!$A$90</c:f>
              <c:strCache>
                <c:ptCount val="1"/>
                <c:pt idx="0">
                  <c:v>ACS peak demand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4.1.6'!$C$73:$AB$73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4.1.6'!$C$90:$AB$90</c:f>
              <c:numCache>
                <c:formatCode>_-* #,##0_-;\-* #,##0_-;_-* "-"??_-;_-@_-</c:formatCode>
                <c:ptCount val="26"/>
                <c:pt idx="0">
                  <c:v>61200</c:v>
                </c:pt>
                <c:pt idx="1">
                  <c:v>60800</c:v>
                </c:pt>
                <c:pt idx="2">
                  <c:v>60300</c:v>
                </c:pt>
                <c:pt idx="3">
                  <c:v>60100</c:v>
                </c:pt>
                <c:pt idx="4">
                  <c:v>59800</c:v>
                </c:pt>
                <c:pt idx="5">
                  <c:v>59900</c:v>
                </c:pt>
                <c:pt idx="6">
                  <c:v>59800</c:v>
                </c:pt>
                <c:pt idx="7">
                  <c:v>59500</c:v>
                </c:pt>
                <c:pt idx="8">
                  <c:v>59400</c:v>
                </c:pt>
                <c:pt idx="9">
                  <c:v>59500</c:v>
                </c:pt>
                <c:pt idx="10">
                  <c:v>59500</c:v>
                </c:pt>
                <c:pt idx="11">
                  <c:v>59500</c:v>
                </c:pt>
                <c:pt idx="12">
                  <c:v>59300</c:v>
                </c:pt>
                <c:pt idx="13">
                  <c:v>59300</c:v>
                </c:pt>
                <c:pt idx="14">
                  <c:v>59200</c:v>
                </c:pt>
                <c:pt idx="15">
                  <c:v>59100</c:v>
                </c:pt>
                <c:pt idx="16">
                  <c:v>59200</c:v>
                </c:pt>
                <c:pt idx="17">
                  <c:v>59400</c:v>
                </c:pt>
                <c:pt idx="18">
                  <c:v>59500</c:v>
                </c:pt>
                <c:pt idx="19">
                  <c:v>59600</c:v>
                </c:pt>
                <c:pt idx="20">
                  <c:v>59600</c:v>
                </c:pt>
                <c:pt idx="21">
                  <c:v>59600</c:v>
                </c:pt>
                <c:pt idx="22">
                  <c:v>59700</c:v>
                </c:pt>
                <c:pt idx="23">
                  <c:v>59800</c:v>
                </c:pt>
                <c:pt idx="24">
                  <c:v>59900</c:v>
                </c:pt>
                <c:pt idx="25">
                  <c:v>60200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43104"/>
        <c:axId val="186561280"/>
      </c:lineChart>
      <c:catAx>
        <c:axId val="18654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6561280"/>
        <c:crosses val="autoZero"/>
        <c:auto val="1"/>
        <c:lblAlgn val="ctr"/>
        <c:lblOffset val="100"/>
        <c:tickLblSkip val="5"/>
        <c:noMultiLvlLbl val="0"/>
      </c:catAx>
      <c:valAx>
        <c:axId val="186561280"/>
        <c:scaling>
          <c:orientation val="minMax"/>
          <c:max val="2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654310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GW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6.7858950173339802E-2"/>
          <c:y val="0.81698211788946939"/>
          <c:w val="0.91046448311142203"/>
          <c:h val="0.1643262933254838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No Progression</a:t>
            </a:r>
            <a:endParaRPr lang="en-GB"/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 4.1.6'!$A$95</c:f>
              <c:strCache>
                <c:ptCount val="1"/>
                <c:pt idx="0">
                  <c:v>Storage</c:v>
                </c:pt>
              </c:strCache>
            </c:strRef>
          </c:tx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4.1.6'!$C$95:$AB$95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2944.001104800639</c:v>
                </c:pt>
                <c:pt idx="3">
                  <c:v>2944.0071725721123</c:v>
                </c:pt>
                <c:pt idx="4">
                  <c:v>2944.0296853109785</c:v>
                </c:pt>
                <c:pt idx="5">
                  <c:v>3064.0800939611668</c:v>
                </c:pt>
                <c:pt idx="6">
                  <c:v>3074.173152001305</c:v>
                </c:pt>
                <c:pt idx="7">
                  <c:v>3084.3261624394127</c:v>
                </c:pt>
                <c:pt idx="8">
                  <c:v>3094.5579771079629</c:v>
                </c:pt>
                <c:pt idx="9">
                  <c:v>3104.8880459771572</c:v>
                </c:pt>
                <c:pt idx="10">
                  <c:v>3095.335547671431</c:v>
                </c:pt>
                <c:pt idx="11">
                  <c:v>3105.8522710649395</c:v>
                </c:pt>
                <c:pt idx="12">
                  <c:v>3116.532597963243</c:v>
                </c:pt>
                <c:pt idx="13">
                  <c:v>3227.563721480954</c:v>
                </c:pt>
                <c:pt idx="14">
                  <c:v>3239.2374881175297</c:v>
                </c:pt>
                <c:pt idx="15">
                  <c:v>3452.1148055997983</c:v>
                </c:pt>
                <c:pt idx="16">
                  <c:v>3465.8679902458048</c:v>
                </c:pt>
                <c:pt idx="17">
                  <c:v>3480.1996091848077</c:v>
                </c:pt>
                <c:pt idx="18">
                  <c:v>3494.9318150341078</c:v>
                </c:pt>
                <c:pt idx="19">
                  <c:v>3509.9127108572461</c:v>
                </c:pt>
                <c:pt idx="20">
                  <c:v>3525.3459022630582</c:v>
                </c:pt>
                <c:pt idx="21">
                  <c:v>3540.8615771886452</c:v>
                </c:pt>
                <c:pt idx="22">
                  <c:v>3556.3100278719439</c:v>
                </c:pt>
                <c:pt idx="23">
                  <c:v>3566.4900165350064</c:v>
                </c:pt>
                <c:pt idx="24">
                  <c:v>3576.3417876710996</c:v>
                </c:pt>
                <c:pt idx="25">
                  <c:v>3600.8085050057098</c:v>
                </c:pt>
              </c:numCache>
            </c:numRef>
          </c:val>
        </c:ser>
        <c:ser>
          <c:idx val="1"/>
          <c:order val="1"/>
          <c:tx>
            <c:strRef>
              <c:f>'Fig 4.1.6'!$A$96</c:f>
              <c:strCache>
                <c:ptCount val="1"/>
                <c:pt idx="0">
                  <c:v>Biomass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4.1.6'!$C$96:$AB$96</c:f>
              <c:numCache>
                <c:formatCode>_-* #,##0_-;\-* #,##0_-;_-* "-"??_-;_-@_-</c:formatCode>
                <c:ptCount val="26"/>
                <c:pt idx="0">
                  <c:v>2532.8706999999999</c:v>
                </c:pt>
                <c:pt idx="1">
                  <c:v>2532.8706999999999</c:v>
                </c:pt>
                <c:pt idx="2">
                  <c:v>2532.8706999999999</c:v>
                </c:pt>
                <c:pt idx="3">
                  <c:v>2532.8706999999999</c:v>
                </c:pt>
                <c:pt idx="4">
                  <c:v>2532.8706999999999</c:v>
                </c:pt>
                <c:pt idx="5">
                  <c:v>2817.8706999999999</c:v>
                </c:pt>
                <c:pt idx="6">
                  <c:v>2777.8706999999999</c:v>
                </c:pt>
                <c:pt idx="7">
                  <c:v>2777.8706999999999</c:v>
                </c:pt>
                <c:pt idx="8">
                  <c:v>2736.3706999999999</c:v>
                </c:pt>
                <c:pt idx="9">
                  <c:v>2736.3706999999999</c:v>
                </c:pt>
                <c:pt idx="10">
                  <c:v>2736.3706999999999</c:v>
                </c:pt>
                <c:pt idx="11">
                  <c:v>2736.3706999999999</c:v>
                </c:pt>
                <c:pt idx="12">
                  <c:v>2542.3706999999999</c:v>
                </c:pt>
                <c:pt idx="13">
                  <c:v>2507.1507000000001</c:v>
                </c:pt>
                <c:pt idx="14">
                  <c:v>2507.1507000000001</c:v>
                </c:pt>
                <c:pt idx="15">
                  <c:v>2507.1507000000001</c:v>
                </c:pt>
                <c:pt idx="16">
                  <c:v>2507.1507000000001</c:v>
                </c:pt>
                <c:pt idx="17">
                  <c:v>602.15070000000003</c:v>
                </c:pt>
                <c:pt idx="18">
                  <c:v>560.55070000000001</c:v>
                </c:pt>
                <c:pt idx="19">
                  <c:v>560.55070000000001</c:v>
                </c:pt>
                <c:pt idx="20">
                  <c:v>529.55070000000001</c:v>
                </c:pt>
                <c:pt idx="21">
                  <c:v>529.55070000000001</c:v>
                </c:pt>
                <c:pt idx="22">
                  <c:v>529.55070000000001</c:v>
                </c:pt>
                <c:pt idx="23">
                  <c:v>529.55070000000001</c:v>
                </c:pt>
                <c:pt idx="24">
                  <c:v>509.55070000000006</c:v>
                </c:pt>
                <c:pt idx="25">
                  <c:v>509.55070000000006</c:v>
                </c:pt>
              </c:numCache>
            </c:numRef>
          </c:val>
        </c:ser>
        <c:ser>
          <c:idx val="2"/>
          <c:order val="2"/>
          <c:tx>
            <c:strRef>
              <c:f>'Fig 4.1.6'!$A$97</c:f>
              <c:strCache>
                <c:ptCount val="1"/>
                <c:pt idx="0">
                  <c:v>CCS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4.1.6'!$C$97:$AB$97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 4.1.6'!$A$98</c:f>
              <c:strCache>
                <c:ptCount val="1"/>
                <c:pt idx="0">
                  <c:v>CHP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4.1.6'!$C$98:$AB$98</c:f>
              <c:numCache>
                <c:formatCode>_-* #,##0_-;\-* #,##0_-;_-* "-"??_-;_-@_-</c:formatCode>
                <c:ptCount val="26"/>
                <c:pt idx="0">
                  <c:v>5321.4717645749997</c:v>
                </c:pt>
                <c:pt idx="1">
                  <c:v>5522.2970953945069</c:v>
                </c:pt>
                <c:pt idx="2">
                  <c:v>5714.3531839550087</c:v>
                </c:pt>
                <c:pt idx="3">
                  <c:v>5894.8058063703711</c:v>
                </c:pt>
                <c:pt idx="4">
                  <c:v>5978.0411717263923</c:v>
                </c:pt>
                <c:pt idx="5">
                  <c:v>6035.0888640886178</c:v>
                </c:pt>
                <c:pt idx="6">
                  <c:v>6215.3082917580323</c:v>
                </c:pt>
                <c:pt idx="7">
                  <c:v>6317.7949226242035</c:v>
                </c:pt>
                <c:pt idx="8">
                  <c:v>6414.4064415110688</c:v>
                </c:pt>
                <c:pt idx="9">
                  <c:v>6466.8632538922311</c:v>
                </c:pt>
                <c:pt idx="10">
                  <c:v>6502.7280692966406</c:v>
                </c:pt>
                <c:pt idx="11">
                  <c:v>6570.7650413612</c:v>
                </c:pt>
                <c:pt idx="12">
                  <c:v>6606.8790044116531</c:v>
                </c:pt>
                <c:pt idx="13">
                  <c:v>6678.9377261808877</c:v>
                </c:pt>
                <c:pt idx="14">
                  <c:v>6718.2248630184822</c:v>
                </c:pt>
                <c:pt idx="15">
                  <c:v>6781.6725245086864</c:v>
                </c:pt>
                <c:pt idx="16">
                  <c:v>6808.2930727805669</c:v>
                </c:pt>
                <c:pt idx="17">
                  <c:v>6680.1385833383356</c:v>
                </c:pt>
                <c:pt idx="18">
                  <c:v>6611.8951982727021</c:v>
                </c:pt>
                <c:pt idx="19">
                  <c:v>6668.5570436741882</c:v>
                </c:pt>
                <c:pt idx="20">
                  <c:v>6690.6379022368301</c:v>
                </c:pt>
                <c:pt idx="21">
                  <c:v>6553.0304742185799</c:v>
                </c:pt>
                <c:pt idx="22">
                  <c:v>6572.9429197601512</c:v>
                </c:pt>
                <c:pt idx="23">
                  <c:v>6592.1695106839488</c:v>
                </c:pt>
                <c:pt idx="24">
                  <c:v>6578.6754603657955</c:v>
                </c:pt>
                <c:pt idx="25">
                  <c:v>6591.3964695636441</c:v>
                </c:pt>
              </c:numCache>
            </c:numRef>
          </c:val>
        </c:ser>
        <c:ser>
          <c:idx val="4"/>
          <c:order val="4"/>
          <c:tx>
            <c:strRef>
              <c:f>'Fig 4.1.6'!$A$99</c:f>
              <c:strCache>
                <c:ptCount val="1"/>
                <c:pt idx="0">
                  <c:v>Gas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4.1.6'!$C$99:$AB$99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30339.120157580557</c:v>
                </c:pt>
                <c:pt idx="2">
                  <c:v>29208.81757195876</c:v>
                </c:pt>
                <c:pt idx="3">
                  <c:v>27975.616069724238</c:v>
                </c:pt>
                <c:pt idx="4">
                  <c:v>28229.443361577705</c:v>
                </c:pt>
                <c:pt idx="5">
                  <c:v>29797.842628484213</c:v>
                </c:pt>
                <c:pt idx="6">
                  <c:v>32198.071551368579</c:v>
                </c:pt>
                <c:pt idx="7">
                  <c:v>33522.668132838066</c:v>
                </c:pt>
                <c:pt idx="8">
                  <c:v>33298.85161123304</c:v>
                </c:pt>
                <c:pt idx="9">
                  <c:v>34568.159182878386</c:v>
                </c:pt>
                <c:pt idx="10">
                  <c:v>36774.060701991293</c:v>
                </c:pt>
                <c:pt idx="11">
                  <c:v>35996.367879828511</c:v>
                </c:pt>
                <c:pt idx="12">
                  <c:v>35333.196388506396</c:v>
                </c:pt>
                <c:pt idx="13">
                  <c:v>35778.186283124596</c:v>
                </c:pt>
                <c:pt idx="14">
                  <c:v>36625.020455356287</c:v>
                </c:pt>
                <c:pt idx="15">
                  <c:v>37573.884910190718</c:v>
                </c:pt>
                <c:pt idx="16">
                  <c:v>37337.546696381585</c:v>
                </c:pt>
                <c:pt idx="17">
                  <c:v>37449.518384011011</c:v>
                </c:pt>
                <c:pt idx="18">
                  <c:v>37589.067948343087</c:v>
                </c:pt>
                <c:pt idx="19">
                  <c:v>35964.474056902865</c:v>
                </c:pt>
                <c:pt idx="20">
                  <c:v>36040.245835783862</c:v>
                </c:pt>
                <c:pt idx="21">
                  <c:v>36786.631288516481</c:v>
                </c:pt>
                <c:pt idx="22">
                  <c:v>37270.670621920144</c:v>
                </c:pt>
                <c:pt idx="23">
                  <c:v>37351.405560775274</c:v>
                </c:pt>
                <c:pt idx="24">
                  <c:v>38338.878458269741</c:v>
                </c:pt>
                <c:pt idx="25">
                  <c:v>38381.003262019374</c:v>
                </c:pt>
              </c:numCache>
            </c:numRef>
          </c:val>
        </c:ser>
        <c:ser>
          <c:idx val="5"/>
          <c:order val="5"/>
          <c:tx>
            <c:strRef>
              <c:f>'Fig 4.1.6'!$A$100</c:f>
              <c:strCache>
                <c:ptCount val="1"/>
                <c:pt idx="0">
                  <c:v>Coal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4.1.6'!$C$100:$AB$100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12351</c:v>
                </c:pt>
                <c:pt idx="2">
                  <c:v>11097</c:v>
                </c:pt>
                <c:pt idx="3">
                  <c:v>10597</c:v>
                </c:pt>
                <c:pt idx="4">
                  <c:v>10482</c:v>
                </c:pt>
                <c:pt idx="5">
                  <c:v>7467</c:v>
                </c:pt>
                <c:pt idx="6">
                  <c:v>3914</c:v>
                </c:pt>
                <c:pt idx="7">
                  <c:v>3914</c:v>
                </c:pt>
                <c:pt idx="8">
                  <c:v>3914</c:v>
                </c:pt>
                <c:pt idx="9">
                  <c:v>2920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 4.1.6'!$A$101</c:f>
              <c:strCache>
                <c:ptCount val="1"/>
                <c:pt idx="0">
                  <c:v>Hydro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4.1.6'!$C$101:$AB$101</c:f>
              <c:numCache>
                <c:formatCode>_-* #,##0_-;\-* #,##0_-;_-* "-"??_-;_-@_-</c:formatCode>
                <c:ptCount val="26"/>
                <c:pt idx="0">
                  <c:v>1586.2672500000001</c:v>
                </c:pt>
                <c:pt idx="1">
                  <c:v>1586.8563000000001</c:v>
                </c:pt>
                <c:pt idx="2">
                  <c:v>1587.4394595000001</c:v>
                </c:pt>
                <c:pt idx="3">
                  <c:v>1588.0167874050001</c:v>
                </c:pt>
                <c:pt idx="4">
                  <c:v>1588.5883420309501</c:v>
                </c:pt>
                <c:pt idx="5">
                  <c:v>1589.1541811106406</c:v>
                </c:pt>
                <c:pt idx="6">
                  <c:v>1589.7143617995343</c:v>
                </c:pt>
                <c:pt idx="7">
                  <c:v>1590.2689406815389</c:v>
                </c:pt>
                <c:pt idx="8">
                  <c:v>1590.8179737747234</c:v>
                </c:pt>
                <c:pt idx="9">
                  <c:v>1591.3615165369763</c:v>
                </c:pt>
                <c:pt idx="10">
                  <c:v>1591.8996238716065</c:v>
                </c:pt>
                <c:pt idx="11">
                  <c:v>1592.4323501328904</c:v>
                </c:pt>
                <c:pt idx="12">
                  <c:v>1592.9597491315617</c:v>
                </c:pt>
                <c:pt idx="13">
                  <c:v>1593.481874140246</c:v>
                </c:pt>
                <c:pt idx="14">
                  <c:v>1593.9987778988434</c:v>
                </c:pt>
                <c:pt idx="15">
                  <c:v>1594.510512619855</c:v>
                </c:pt>
                <c:pt idx="16">
                  <c:v>1595.0171299936565</c:v>
                </c:pt>
                <c:pt idx="17">
                  <c:v>1595.5186811937199</c:v>
                </c:pt>
                <c:pt idx="18">
                  <c:v>1596.0152168817829</c:v>
                </c:pt>
                <c:pt idx="19">
                  <c:v>1596.506787212965</c:v>
                </c:pt>
                <c:pt idx="20">
                  <c:v>1596.9934418408352</c:v>
                </c:pt>
                <c:pt idx="21">
                  <c:v>1597.4752299224269</c:v>
                </c:pt>
                <c:pt idx="22">
                  <c:v>1597.9522001232026</c:v>
                </c:pt>
                <c:pt idx="23">
                  <c:v>1598.4244006219706</c:v>
                </c:pt>
                <c:pt idx="24">
                  <c:v>1598.891879115751</c:v>
                </c:pt>
                <c:pt idx="25">
                  <c:v>1599.3546828245935</c:v>
                </c:pt>
              </c:numCache>
            </c:numRef>
          </c:val>
        </c:ser>
        <c:ser>
          <c:idx val="7"/>
          <c:order val="7"/>
          <c:tx>
            <c:strRef>
              <c:f>'Fig 4.1.6'!$A$102</c:f>
              <c:strCache>
                <c:ptCount val="1"/>
                <c:pt idx="0">
                  <c:v>Interconnectors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4.1.6'!$C$102:$AB$102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4150</c:v>
                </c:pt>
                <c:pt idx="5">
                  <c:v>4150</c:v>
                </c:pt>
                <c:pt idx="6">
                  <c:v>5150</c:v>
                </c:pt>
                <c:pt idx="7">
                  <c:v>6155</c:v>
                </c:pt>
                <c:pt idx="8">
                  <c:v>6155</c:v>
                </c:pt>
                <c:pt idx="9">
                  <c:v>7555</c:v>
                </c:pt>
                <c:pt idx="10">
                  <c:v>9955</c:v>
                </c:pt>
                <c:pt idx="11">
                  <c:v>9955</c:v>
                </c:pt>
                <c:pt idx="12">
                  <c:v>9955</c:v>
                </c:pt>
                <c:pt idx="13">
                  <c:v>11355</c:v>
                </c:pt>
                <c:pt idx="14">
                  <c:v>11355</c:v>
                </c:pt>
                <c:pt idx="15">
                  <c:v>11355</c:v>
                </c:pt>
                <c:pt idx="16">
                  <c:v>11355</c:v>
                </c:pt>
                <c:pt idx="17">
                  <c:v>11355</c:v>
                </c:pt>
                <c:pt idx="18">
                  <c:v>12755</c:v>
                </c:pt>
                <c:pt idx="19">
                  <c:v>13955</c:v>
                </c:pt>
                <c:pt idx="20">
                  <c:v>13955</c:v>
                </c:pt>
                <c:pt idx="21">
                  <c:v>13955</c:v>
                </c:pt>
                <c:pt idx="22">
                  <c:v>13955</c:v>
                </c:pt>
                <c:pt idx="23">
                  <c:v>13955</c:v>
                </c:pt>
                <c:pt idx="24">
                  <c:v>13955</c:v>
                </c:pt>
                <c:pt idx="25">
                  <c:v>13955</c:v>
                </c:pt>
              </c:numCache>
            </c:numRef>
          </c:val>
        </c:ser>
        <c:ser>
          <c:idx val="8"/>
          <c:order val="8"/>
          <c:tx>
            <c:strRef>
              <c:f>'Fig 4.1.6'!$A$103</c:f>
              <c:strCache>
                <c:ptCount val="1"/>
                <c:pt idx="0">
                  <c:v>Marine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4.1.6'!$C$103:$AB$103</c:f>
              <c:numCache>
                <c:formatCode>_-* #,##0_-;\-* #,##0_-;_-* "-"??_-;_-@_-</c:formatCode>
                <c:ptCount val="26"/>
                <c:pt idx="0">
                  <c:v>41</c:v>
                </c:pt>
                <c:pt idx="1">
                  <c:v>47.5</c:v>
                </c:pt>
                <c:pt idx="2">
                  <c:v>47.5</c:v>
                </c:pt>
                <c:pt idx="3">
                  <c:v>47.5</c:v>
                </c:pt>
                <c:pt idx="4">
                  <c:v>47.5</c:v>
                </c:pt>
                <c:pt idx="5">
                  <c:v>47.5</c:v>
                </c:pt>
                <c:pt idx="6">
                  <c:v>47.5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47.5</c:v>
                </c:pt>
                <c:pt idx="14">
                  <c:v>47.5</c:v>
                </c:pt>
                <c:pt idx="15">
                  <c:v>47.5</c:v>
                </c:pt>
                <c:pt idx="16">
                  <c:v>47.5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47.5</c:v>
                </c:pt>
                <c:pt idx="22">
                  <c:v>47.5</c:v>
                </c:pt>
                <c:pt idx="23">
                  <c:v>47.5</c:v>
                </c:pt>
                <c:pt idx="24">
                  <c:v>47.5</c:v>
                </c:pt>
                <c:pt idx="25">
                  <c:v>47.5</c:v>
                </c:pt>
              </c:numCache>
            </c:numRef>
          </c:val>
        </c:ser>
        <c:ser>
          <c:idx val="9"/>
          <c:order val="9"/>
          <c:tx>
            <c:strRef>
              <c:f>'Fig 4.1.6'!$A$104</c:f>
              <c:strCache>
                <c:ptCount val="1"/>
                <c:pt idx="0">
                  <c:v>Nuclear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4.1.6'!$C$104:$AB$104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7782</c:v>
                </c:pt>
                <c:pt idx="6">
                  <c:v>7782</c:v>
                </c:pt>
                <c:pt idx="7">
                  <c:v>6835</c:v>
                </c:pt>
                <c:pt idx="8">
                  <c:v>5923</c:v>
                </c:pt>
                <c:pt idx="9">
                  <c:v>4715</c:v>
                </c:pt>
                <c:pt idx="10">
                  <c:v>4715</c:v>
                </c:pt>
                <c:pt idx="11">
                  <c:v>4715</c:v>
                </c:pt>
                <c:pt idx="12">
                  <c:v>4715</c:v>
                </c:pt>
                <c:pt idx="13">
                  <c:v>3635</c:v>
                </c:pt>
                <c:pt idx="14">
                  <c:v>2432</c:v>
                </c:pt>
                <c:pt idx="15">
                  <c:v>1216</c:v>
                </c:pt>
                <c:pt idx="16">
                  <c:v>1216</c:v>
                </c:pt>
                <c:pt idx="17">
                  <c:v>2886</c:v>
                </c:pt>
                <c:pt idx="18">
                  <c:v>2886</c:v>
                </c:pt>
                <c:pt idx="19">
                  <c:v>4556</c:v>
                </c:pt>
                <c:pt idx="20">
                  <c:v>4556</c:v>
                </c:pt>
                <c:pt idx="21">
                  <c:v>4556</c:v>
                </c:pt>
                <c:pt idx="22">
                  <c:v>4556</c:v>
                </c:pt>
                <c:pt idx="23">
                  <c:v>4556</c:v>
                </c:pt>
                <c:pt idx="24">
                  <c:v>4556</c:v>
                </c:pt>
                <c:pt idx="25">
                  <c:v>4556</c:v>
                </c:pt>
              </c:numCache>
            </c:numRef>
          </c:val>
        </c:ser>
        <c:ser>
          <c:idx val="10"/>
          <c:order val="10"/>
          <c:tx>
            <c:strRef>
              <c:f>'Fig 4.1.6'!$A$105</c:f>
              <c:strCache>
                <c:ptCount val="1"/>
                <c:pt idx="0">
                  <c:v>Offshore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4.1.6'!$C$105:$AB$105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5471.4</c:v>
                </c:pt>
                <c:pt idx="3">
                  <c:v>6576.4</c:v>
                </c:pt>
                <c:pt idx="4">
                  <c:v>6830.4</c:v>
                </c:pt>
                <c:pt idx="5">
                  <c:v>7009.4</c:v>
                </c:pt>
                <c:pt idx="6">
                  <c:v>8804.4</c:v>
                </c:pt>
                <c:pt idx="7">
                  <c:v>9404.4</c:v>
                </c:pt>
                <c:pt idx="8">
                  <c:v>9404.4</c:v>
                </c:pt>
                <c:pt idx="9">
                  <c:v>10766.4</c:v>
                </c:pt>
                <c:pt idx="10">
                  <c:v>11971.4</c:v>
                </c:pt>
                <c:pt idx="11">
                  <c:v>13570.4</c:v>
                </c:pt>
                <c:pt idx="12">
                  <c:v>15796.4</c:v>
                </c:pt>
                <c:pt idx="13">
                  <c:v>16596.400000000001</c:v>
                </c:pt>
                <c:pt idx="14">
                  <c:v>17096.400000000001</c:v>
                </c:pt>
                <c:pt idx="15">
                  <c:v>17096.400000000001</c:v>
                </c:pt>
                <c:pt idx="16">
                  <c:v>17096.400000000001</c:v>
                </c:pt>
                <c:pt idx="17">
                  <c:v>17096.400000000001</c:v>
                </c:pt>
                <c:pt idx="18">
                  <c:v>17096.400000000001</c:v>
                </c:pt>
                <c:pt idx="19">
                  <c:v>17096.400000000001</c:v>
                </c:pt>
                <c:pt idx="20">
                  <c:v>17096.400000000001</c:v>
                </c:pt>
                <c:pt idx="21">
                  <c:v>17096.400000000001</c:v>
                </c:pt>
                <c:pt idx="22">
                  <c:v>17096.400000000001</c:v>
                </c:pt>
                <c:pt idx="23">
                  <c:v>17096.400000000001</c:v>
                </c:pt>
                <c:pt idx="24">
                  <c:v>17096.400000000001</c:v>
                </c:pt>
                <c:pt idx="25">
                  <c:v>17096.400000000001</c:v>
                </c:pt>
              </c:numCache>
            </c:numRef>
          </c:val>
        </c:ser>
        <c:ser>
          <c:idx val="11"/>
          <c:order val="11"/>
          <c:tx>
            <c:strRef>
              <c:f>'Fig 4.1.6'!$A$106</c:f>
              <c:strCache>
                <c:ptCount val="1"/>
                <c:pt idx="0">
                  <c:v>Onshore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4.1.6'!$C$106:$AB$106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9776.7105364702511</c:v>
                </c:pt>
                <c:pt idx="2">
                  <c:v>10535.353481994987</c:v>
                </c:pt>
                <c:pt idx="3">
                  <c:v>10866.44570841612</c:v>
                </c:pt>
                <c:pt idx="4">
                  <c:v>11583.848397331418</c:v>
                </c:pt>
                <c:pt idx="5">
                  <c:v>11583.607761541483</c:v>
                </c:pt>
                <c:pt idx="6">
                  <c:v>11583.187979389597</c:v>
                </c:pt>
                <c:pt idx="7">
                  <c:v>11547.794618720773</c:v>
                </c:pt>
                <c:pt idx="8">
                  <c:v>11501.511140664132</c:v>
                </c:pt>
                <c:pt idx="9">
                  <c:v>11479.704228888108</c:v>
                </c:pt>
                <c:pt idx="10">
                  <c:v>11460.003031827087</c:v>
                </c:pt>
                <c:pt idx="11">
                  <c:v>11538.772173308738</c:v>
                </c:pt>
                <c:pt idx="12">
                  <c:v>11606.568460179278</c:v>
                </c:pt>
                <c:pt idx="13">
                  <c:v>11570.610905641219</c:v>
                </c:pt>
                <c:pt idx="14">
                  <c:v>11541.868285814982</c:v>
                </c:pt>
                <c:pt idx="15">
                  <c:v>11530.747037727764</c:v>
                </c:pt>
                <c:pt idx="16">
                  <c:v>10925.396441986668</c:v>
                </c:pt>
                <c:pt idx="17">
                  <c:v>10764.617694620538</c:v>
                </c:pt>
                <c:pt idx="18">
                  <c:v>10115.281051383427</c:v>
                </c:pt>
                <c:pt idx="19">
                  <c:v>9861.1898020516346</c:v>
                </c:pt>
                <c:pt idx="20">
                  <c:v>9352.4206289526646</c:v>
                </c:pt>
                <c:pt idx="21">
                  <c:v>8789.9146431580921</c:v>
                </c:pt>
                <c:pt idx="22">
                  <c:v>7467.1787639151635</c:v>
                </c:pt>
                <c:pt idx="23">
                  <c:v>6890.5037010771694</c:v>
                </c:pt>
                <c:pt idx="24">
                  <c:v>6073.5702561863609</c:v>
                </c:pt>
                <c:pt idx="25">
                  <c:v>5470.4713208326384</c:v>
                </c:pt>
              </c:numCache>
            </c:numRef>
          </c:val>
        </c:ser>
        <c:ser>
          <c:idx val="12"/>
          <c:order val="12"/>
          <c:tx>
            <c:strRef>
              <c:f>'Fig 4.1.6'!$A$107</c:f>
              <c:strCache>
                <c:ptCount val="1"/>
                <c:pt idx="0">
                  <c:v>Solar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4.1.6'!$C$107:$AB$107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10908.063432286852</c:v>
                </c:pt>
                <c:pt idx="2">
                  <c:v>11675.298854199727</c:v>
                </c:pt>
                <c:pt idx="3">
                  <c:v>12286.607771956331</c:v>
                </c:pt>
                <c:pt idx="4">
                  <c:v>12562.280787445696</c:v>
                </c:pt>
                <c:pt idx="5">
                  <c:v>12797.792174653474</c:v>
                </c:pt>
                <c:pt idx="6">
                  <c:v>13016.81626031232</c:v>
                </c:pt>
                <c:pt idx="7">
                  <c:v>13273.129207250384</c:v>
                </c:pt>
                <c:pt idx="8">
                  <c:v>13567.918745622561</c:v>
                </c:pt>
                <c:pt idx="9">
                  <c:v>13876.369989300936</c:v>
                </c:pt>
                <c:pt idx="10">
                  <c:v>14151.17927914209</c:v>
                </c:pt>
                <c:pt idx="11">
                  <c:v>14385.737444615414</c:v>
                </c:pt>
                <c:pt idx="12">
                  <c:v>14554.07315803581</c:v>
                </c:pt>
                <c:pt idx="13">
                  <c:v>14737.863263545882</c:v>
                </c:pt>
                <c:pt idx="14">
                  <c:v>14867.127705984287</c:v>
                </c:pt>
                <c:pt idx="15">
                  <c:v>14709.680677240747</c:v>
                </c:pt>
                <c:pt idx="16">
                  <c:v>14822.912551508078</c:v>
                </c:pt>
                <c:pt idx="17">
                  <c:v>14979.420674264207</c:v>
                </c:pt>
                <c:pt idx="18">
                  <c:v>14584.313173183811</c:v>
                </c:pt>
                <c:pt idx="19">
                  <c:v>13245.45224933088</c:v>
                </c:pt>
                <c:pt idx="20">
                  <c:v>12405.5615744719</c:v>
                </c:pt>
                <c:pt idx="21">
                  <c:v>11306.401712995852</c:v>
                </c:pt>
                <c:pt idx="22">
                  <c:v>10441.550473974232</c:v>
                </c:pt>
                <c:pt idx="23">
                  <c:v>10313.710031753086</c:v>
                </c:pt>
                <c:pt idx="24">
                  <c:v>10168.849239994268</c:v>
                </c:pt>
                <c:pt idx="25">
                  <c:v>10258.183586686471</c:v>
                </c:pt>
              </c:numCache>
            </c:numRef>
          </c:val>
        </c:ser>
        <c:ser>
          <c:idx val="13"/>
          <c:order val="13"/>
          <c:tx>
            <c:strRef>
              <c:f>'Fig 4.1.6'!$A$108</c:f>
              <c:strCache>
                <c:ptCount val="1"/>
                <c:pt idx="0">
                  <c:v>Other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4.1.6'!$C$108:$AB$108</c:f>
              <c:numCache>
                <c:formatCode>_-* #,##0_-;\-* #,##0_-;_-* "-"??_-;_-@_-</c:formatCode>
                <c:ptCount val="26"/>
                <c:pt idx="0">
                  <c:v>1443.5919999999999</c:v>
                </c:pt>
                <c:pt idx="1">
                  <c:v>1433.5620000000001</c:v>
                </c:pt>
                <c:pt idx="2">
                  <c:v>1631.3032803875735</c:v>
                </c:pt>
                <c:pt idx="3">
                  <c:v>2187.6171215502936</c:v>
                </c:pt>
                <c:pt idx="4">
                  <c:v>2426.773523488162</c:v>
                </c:pt>
                <c:pt idx="5">
                  <c:v>2423.6048038757353</c:v>
                </c:pt>
                <c:pt idx="6">
                  <c:v>2498.7976641664154</c:v>
                </c:pt>
                <c:pt idx="7">
                  <c:v>2522.629988978897</c:v>
                </c:pt>
                <c:pt idx="8">
                  <c:v>2655.7497381523135</c:v>
                </c:pt>
                <c:pt idx="9">
                  <c:v>2798.8534685137374</c:v>
                </c:pt>
                <c:pt idx="10">
                  <c:v>2853.2111419394246</c:v>
                </c:pt>
                <c:pt idx="11">
                  <c:v>2960.8966990363961</c:v>
                </c:pt>
                <c:pt idx="12">
                  <c:v>3073.9665339882158</c:v>
                </c:pt>
                <c:pt idx="13">
                  <c:v>3192.6898606876271</c:v>
                </c:pt>
                <c:pt idx="14">
                  <c:v>3317.3493537220083</c:v>
                </c:pt>
                <c:pt idx="15">
                  <c:v>3382.7955875650578</c:v>
                </c:pt>
                <c:pt idx="16">
                  <c:v>3449.8779772541839</c:v>
                </c:pt>
                <c:pt idx="17">
                  <c:v>3443.6374266855382</c:v>
                </c:pt>
                <c:pt idx="18">
                  <c:v>3514.1158623526762</c:v>
                </c:pt>
                <c:pt idx="19">
                  <c:v>3586.3562589114931</c:v>
                </c:pt>
                <c:pt idx="20">
                  <c:v>3623.379462147886</c:v>
                </c:pt>
                <c:pt idx="21">
                  <c:v>3660.865455424735</c:v>
                </c:pt>
                <c:pt idx="22">
                  <c:v>3698.8200236175435</c:v>
                </c:pt>
                <c:pt idx="23">
                  <c:v>3737.2490239127628</c:v>
                </c:pt>
                <c:pt idx="24">
                  <c:v>3641.1583867116724</c:v>
                </c:pt>
                <c:pt idx="25">
                  <c:v>3656.9166786452306</c:v>
                </c:pt>
              </c:numCache>
            </c:numRef>
          </c:val>
        </c:ser>
        <c:ser>
          <c:idx val="14"/>
          <c:order val="14"/>
          <c:tx>
            <c:strRef>
              <c:f>'Fig 4.1.6'!$A$109</c:f>
              <c:strCache>
                <c:ptCount val="1"/>
                <c:pt idx="0">
                  <c:v>Other renewable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4.1.6'!$C$109:$AB$109</c:f>
              <c:numCache>
                <c:formatCode>_-* #,##0_-;\-* #,##0_-;_-* "-"??_-;_-@_-</c:formatCode>
                <c:ptCount val="26"/>
                <c:pt idx="0">
                  <c:v>2079.1467199999997</c:v>
                </c:pt>
                <c:pt idx="1">
                  <c:v>2129.9759581937719</c:v>
                </c:pt>
                <c:pt idx="2">
                  <c:v>2194.63691996535</c:v>
                </c:pt>
                <c:pt idx="3">
                  <c:v>2262.9751699823178</c:v>
                </c:pt>
                <c:pt idx="4">
                  <c:v>2301.0355177148181</c:v>
                </c:pt>
                <c:pt idx="5">
                  <c:v>2319.9159946108894</c:v>
                </c:pt>
                <c:pt idx="6">
                  <c:v>2337.195321590375</c:v>
                </c:pt>
                <c:pt idx="7">
                  <c:v>2430.3031747156292</c:v>
                </c:pt>
                <c:pt idx="8">
                  <c:v>2447.03066269787</c:v>
                </c:pt>
                <c:pt idx="9">
                  <c:v>2464.7375249898478</c:v>
                </c:pt>
                <c:pt idx="10">
                  <c:v>2483.7279401345559</c:v>
                </c:pt>
                <c:pt idx="11">
                  <c:v>2504.9282101743802</c:v>
                </c:pt>
                <c:pt idx="12">
                  <c:v>2514.7510208849976</c:v>
                </c:pt>
                <c:pt idx="13">
                  <c:v>2532.0426288594872</c:v>
                </c:pt>
                <c:pt idx="14">
                  <c:v>2557.8562953377277</c:v>
                </c:pt>
                <c:pt idx="15">
                  <c:v>2606.4062830297444</c:v>
                </c:pt>
                <c:pt idx="16">
                  <c:v>2663.2749284870615</c:v>
                </c:pt>
                <c:pt idx="17">
                  <c:v>2695.6688213953448</c:v>
                </c:pt>
                <c:pt idx="18">
                  <c:v>2721.5953113744436</c:v>
                </c:pt>
                <c:pt idx="19">
                  <c:v>2753.5967927728389</c:v>
                </c:pt>
                <c:pt idx="20">
                  <c:v>2772.9448618037513</c:v>
                </c:pt>
                <c:pt idx="21">
                  <c:v>2771.7650704584325</c:v>
                </c:pt>
                <c:pt idx="22">
                  <c:v>2758.9178580750768</c:v>
                </c:pt>
                <c:pt idx="23">
                  <c:v>2744.3885496294774</c:v>
                </c:pt>
                <c:pt idx="24">
                  <c:v>2722.639886162578</c:v>
                </c:pt>
                <c:pt idx="25">
                  <c:v>2691.6680464705146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430784"/>
        <c:axId val="187432320"/>
      </c:areaChart>
      <c:lineChart>
        <c:grouping val="standard"/>
        <c:varyColors val="0"/>
        <c:ser>
          <c:idx val="15"/>
          <c:order val="15"/>
          <c:tx>
            <c:strRef>
              <c:f>'Fig 4.1.6'!$A$111</c:f>
              <c:strCache>
                <c:ptCount val="1"/>
                <c:pt idx="0">
                  <c:v>ACS peak demand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4.1.6'!$C$111:$AB$111</c:f>
              <c:numCache>
                <c:formatCode>_-* #,##0_-;\-* #,##0_-;_-* "-"??_-;_-@_-</c:formatCode>
                <c:ptCount val="26"/>
                <c:pt idx="0">
                  <c:v>61100</c:v>
                </c:pt>
                <c:pt idx="1">
                  <c:v>61000</c:v>
                </c:pt>
                <c:pt idx="2">
                  <c:v>60900</c:v>
                </c:pt>
                <c:pt idx="3">
                  <c:v>60800</c:v>
                </c:pt>
                <c:pt idx="4">
                  <c:v>60700</c:v>
                </c:pt>
                <c:pt idx="5">
                  <c:v>60800</c:v>
                </c:pt>
                <c:pt idx="6">
                  <c:v>60800</c:v>
                </c:pt>
                <c:pt idx="7">
                  <c:v>60600</c:v>
                </c:pt>
                <c:pt idx="8">
                  <c:v>60600</c:v>
                </c:pt>
                <c:pt idx="9">
                  <c:v>60500</c:v>
                </c:pt>
                <c:pt idx="10">
                  <c:v>60400</c:v>
                </c:pt>
                <c:pt idx="11">
                  <c:v>60300</c:v>
                </c:pt>
                <c:pt idx="12">
                  <c:v>60300</c:v>
                </c:pt>
                <c:pt idx="13">
                  <c:v>60400</c:v>
                </c:pt>
                <c:pt idx="14">
                  <c:v>60500</c:v>
                </c:pt>
                <c:pt idx="15">
                  <c:v>60500</c:v>
                </c:pt>
                <c:pt idx="16">
                  <c:v>60500</c:v>
                </c:pt>
                <c:pt idx="17">
                  <c:v>60700</c:v>
                </c:pt>
                <c:pt idx="18">
                  <c:v>61100</c:v>
                </c:pt>
                <c:pt idx="19">
                  <c:v>61200</c:v>
                </c:pt>
                <c:pt idx="20">
                  <c:v>61400</c:v>
                </c:pt>
                <c:pt idx="21">
                  <c:v>61700</c:v>
                </c:pt>
                <c:pt idx="22">
                  <c:v>62100</c:v>
                </c:pt>
                <c:pt idx="23">
                  <c:v>62400</c:v>
                </c:pt>
                <c:pt idx="24">
                  <c:v>62800</c:v>
                </c:pt>
                <c:pt idx="25">
                  <c:v>63300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430784"/>
        <c:axId val="187432320"/>
      </c:lineChart>
      <c:catAx>
        <c:axId val="18743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432320"/>
        <c:crosses val="autoZero"/>
        <c:auto val="1"/>
        <c:lblAlgn val="ctr"/>
        <c:lblOffset val="100"/>
        <c:tickLblSkip val="5"/>
        <c:noMultiLvlLbl val="0"/>
      </c:catAx>
      <c:valAx>
        <c:axId val="187432320"/>
        <c:scaling>
          <c:orientation val="minMax"/>
          <c:max val="2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743078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GW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8.0181959120394927E-2"/>
          <c:y val="0.81698211788946939"/>
          <c:w val="0.8931765329851904"/>
          <c:h val="0.1643262933254838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baseline="0"/>
              <a:t>Consumer Power</a:t>
            </a:r>
            <a:endParaRPr lang="en-GB"/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 4.1.6'!$A$116</c:f>
              <c:strCache>
                <c:ptCount val="1"/>
                <c:pt idx="0">
                  <c:v>Storage</c:v>
                </c:pt>
              </c:strCache>
            </c:strRef>
          </c:tx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4.1.6'!$C$116:$AB$116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2744.7341485140928</c:v>
                </c:pt>
                <c:pt idx="2">
                  <c:v>2945.1909258106675</c:v>
                </c:pt>
                <c:pt idx="3">
                  <c:v>3155.8396557456899</c:v>
                </c:pt>
                <c:pt idx="4">
                  <c:v>3417.2886180012902</c:v>
                </c:pt>
                <c:pt idx="5">
                  <c:v>3730.530328483962</c:v>
                </c:pt>
                <c:pt idx="6">
                  <c:v>3831.450650223383</c:v>
                </c:pt>
                <c:pt idx="7">
                  <c:v>4186.0437500723901</c:v>
                </c:pt>
                <c:pt idx="8">
                  <c:v>4365.0232354552336</c:v>
                </c:pt>
                <c:pt idx="9">
                  <c:v>4631.5672111158847</c:v>
                </c:pt>
                <c:pt idx="10">
                  <c:v>4907.2536786095279</c:v>
                </c:pt>
                <c:pt idx="11">
                  <c:v>5152.0271923236851</c:v>
                </c:pt>
                <c:pt idx="12">
                  <c:v>7134.283933654805</c:v>
                </c:pt>
                <c:pt idx="13">
                  <c:v>8703.2961561836601</c:v>
                </c:pt>
                <c:pt idx="14">
                  <c:v>10310.972349458356</c:v>
                </c:pt>
                <c:pt idx="15">
                  <c:v>10691.905884027965</c:v>
                </c:pt>
                <c:pt idx="16">
                  <c:v>12477.088103675333</c:v>
                </c:pt>
                <c:pt idx="17">
                  <c:v>13014.995055721096</c:v>
                </c:pt>
                <c:pt idx="18">
                  <c:v>15405.065838786753</c:v>
                </c:pt>
                <c:pt idx="19">
                  <c:v>16005.730951829171</c:v>
                </c:pt>
                <c:pt idx="20">
                  <c:v>16357.116992870308</c:v>
                </c:pt>
                <c:pt idx="21">
                  <c:v>16942.163699351266</c:v>
                </c:pt>
                <c:pt idx="22">
                  <c:v>17261.248729846404</c:v>
                </c:pt>
                <c:pt idx="23">
                  <c:v>17582.434199426225</c:v>
                </c:pt>
                <c:pt idx="24">
                  <c:v>17916.172256823444</c:v>
                </c:pt>
                <c:pt idx="25">
                  <c:v>18255.452656203892</c:v>
                </c:pt>
              </c:numCache>
            </c:numRef>
          </c:val>
        </c:ser>
        <c:ser>
          <c:idx val="1"/>
          <c:order val="1"/>
          <c:tx>
            <c:strRef>
              <c:f>'Fig 4.1.6'!$A$117</c:f>
              <c:strCache>
                <c:ptCount val="1"/>
                <c:pt idx="0">
                  <c:v>Biomass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4.1.6'!$C$117:$AB$117</c:f>
              <c:numCache>
                <c:formatCode>_-* #,##0_-;\-* #,##0_-;_-* "-"??_-;_-@_-</c:formatCode>
                <c:ptCount val="26"/>
                <c:pt idx="0">
                  <c:v>2532.8706999999999</c:v>
                </c:pt>
                <c:pt idx="1">
                  <c:v>2532.8706999999999</c:v>
                </c:pt>
                <c:pt idx="2">
                  <c:v>2532.8706999999999</c:v>
                </c:pt>
                <c:pt idx="3">
                  <c:v>2532.8706999999999</c:v>
                </c:pt>
                <c:pt idx="4">
                  <c:v>2922.8706999999999</c:v>
                </c:pt>
                <c:pt idx="5">
                  <c:v>2922.8706999999999</c:v>
                </c:pt>
                <c:pt idx="6">
                  <c:v>3207.8706999999999</c:v>
                </c:pt>
                <c:pt idx="7">
                  <c:v>3207.8706999999999</c:v>
                </c:pt>
                <c:pt idx="8">
                  <c:v>3207.8706999999999</c:v>
                </c:pt>
                <c:pt idx="9">
                  <c:v>3207.8706999999999</c:v>
                </c:pt>
                <c:pt idx="10">
                  <c:v>3207.8706999999999</c:v>
                </c:pt>
                <c:pt idx="11">
                  <c:v>3162.8706999999999</c:v>
                </c:pt>
                <c:pt idx="12">
                  <c:v>1257.8706999999999</c:v>
                </c:pt>
                <c:pt idx="13">
                  <c:v>1073.6507000000001</c:v>
                </c:pt>
                <c:pt idx="14">
                  <c:v>1073.6507000000001</c:v>
                </c:pt>
                <c:pt idx="15">
                  <c:v>1073.6507000000001</c:v>
                </c:pt>
                <c:pt idx="16">
                  <c:v>1073.6507000000001</c:v>
                </c:pt>
                <c:pt idx="17">
                  <c:v>1073.6507000000001</c:v>
                </c:pt>
                <c:pt idx="18">
                  <c:v>1032.0507</c:v>
                </c:pt>
                <c:pt idx="19">
                  <c:v>1032.0507</c:v>
                </c:pt>
                <c:pt idx="20">
                  <c:v>1001.0507</c:v>
                </c:pt>
                <c:pt idx="21">
                  <c:v>981.05070000000001</c:v>
                </c:pt>
                <c:pt idx="22">
                  <c:v>591.05070000000001</c:v>
                </c:pt>
                <c:pt idx="23">
                  <c:v>306.05070000000006</c:v>
                </c:pt>
                <c:pt idx="24">
                  <c:v>306.05070000000006</c:v>
                </c:pt>
                <c:pt idx="25">
                  <c:v>306.05070000000006</c:v>
                </c:pt>
              </c:numCache>
            </c:numRef>
          </c:val>
        </c:ser>
        <c:ser>
          <c:idx val="2"/>
          <c:order val="2"/>
          <c:tx>
            <c:strRef>
              <c:f>'Fig 4.1.6'!$A$118</c:f>
              <c:strCache>
                <c:ptCount val="1"/>
                <c:pt idx="0">
                  <c:v>CCS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4.1.6'!$C$118:$AB$118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 4.1.6'!$A$119</c:f>
              <c:strCache>
                <c:ptCount val="1"/>
                <c:pt idx="0">
                  <c:v>CHP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4.1.6'!$C$119:$AB$119</c:f>
              <c:numCache>
                <c:formatCode>_-* #,##0_-;\-* #,##0_-;_-* "-"??_-;_-@_-</c:formatCode>
                <c:ptCount val="26"/>
                <c:pt idx="0">
                  <c:v>5321.4717645749997</c:v>
                </c:pt>
                <c:pt idx="1">
                  <c:v>5728.9704527144186</c:v>
                </c:pt>
                <c:pt idx="2">
                  <c:v>5940.5339012141794</c:v>
                </c:pt>
                <c:pt idx="3">
                  <c:v>6135.1583995257288</c:v>
                </c:pt>
                <c:pt idx="4">
                  <c:v>6240.8686766094816</c:v>
                </c:pt>
                <c:pt idx="5">
                  <c:v>6252.2862758971078</c:v>
                </c:pt>
                <c:pt idx="6">
                  <c:v>6386.1316426624517</c:v>
                </c:pt>
                <c:pt idx="7">
                  <c:v>6461.7931267414033</c:v>
                </c:pt>
                <c:pt idx="8">
                  <c:v>6569.2868983212657</c:v>
                </c:pt>
                <c:pt idx="9">
                  <c:v>6648.5262961571616</c:v>
                </c:pt>
                <c:pt idx="10">
                  <c:v>6716.6652584709045</c:v>
                </c:pt>
                <c:pt idx="11">
                  <c:v>6659.1466399723067</c:v>
                </c:pt>
                <c:pt idx="12">
                  <c:v>6715.7486073891741</c:v>
                </c:pt>
                <c:pt idx="13">
                  <c:v>6808.1047702096785</c:v>
                </c:pt>
                <c:pt idx="14">
                  <c:v>6699.6575921003214</c:v>
                </c:pt>
                <c:pt idx="15">
                  <c:v>6795.8909531803174</c:v>
                </c:pt>
                <c:pt idx="16">
                  <c:v>6856.5285585420224</c:v>
                </c:pt>
                <c:pt idx="17">
                  <c:v>5706.2592818849171</c:v>
                </c:pt>
                <c:pt idx="18">
                  <c:v>5830.6609019068028</c:v>
                </c:pt>
                <c:pt idx="19">
                  <c:v>5951.1218214307191</c:v>
                </c:pt>
                <c:pt idx="20">
                  <c:v>6067.1646103341709</c:v>
                </c:pt>
                <c:pt idx="21">
                  <c:v>5964.9147035278211</c:v>
                </c:pt>
                <c:pt idx="22">
                  <c:v>6008.2476267137399</c:v>
                </c:pt>
                <c:pt idx="23">
                  <c:v>6059.2122497974306</c:v>
                </c:pt>
                <c:pt idx="24">
                  <c:v>6089.3703292324126</c:v>
                </c:pt>
                <c:pt idx="25">
                  <c:v>6128.1487355486015</c:v>
                </c:pt>
              </c:numCache>
            </c:numRef>
          </c:val>
        </c:ser>
        <c:ser>
          <c:idx val="4"/>
          <c:order val="4"/>
          <c:tx>
            <c:strRef>
              <c:f>'Fig 4.1.6'!$A$120</c:f>
              <c:strCache>
                <c:ptCount val="1"/>
                <c:pt idx="0">
                  <c:v>Gas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4.1.6'!$C$120:$AB$120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29529.943047920126</c:v>
                </c:pt>
                <c:pt idx="2">
                  <c:v>28300.013309213231</c:v>
                </c:pt>
                <c:pt idx="3">
                  <c:v>28558.918848767971</c:v>
                </c:pt>
                <c:pt idx="4">
                  <c:v>28822.827191339416</c:v>
                </c:pt>
                <c:pt idx="5">
                  <c:v>27504.84684017437</c:v>
                </c:pt>
                <c:pt idx="6">
                  <c:v>27629.646083276741</c:v>
                </c:pt>
                <c:pt idx="7">
                  <c:v>25675.038023597903</c:v>
                </c:pt>
                <c:pt idx="8">
                  <c:v>29420.228256289403</c:v>
                </c:pt>
                <c:pt idx="9">
                  <c:v>31402.320656094958</c:v>
                </c:pt>
                <c:pt idx="10">
                  <c:v>30906.297365656617</c:v>
                </c:pt>
                <c:pt idx="11">
                  <c:v>30437.171967650993</c:v>
                </c:pt>
                <c:pt idx="12">
                  <c:v>29479.627777799898</c:v>
                </c:pt>
                <c:pt idx="13">
                  <c:v>29149.779949970351</c:v>
                </c:pt>
                <c:pt idx="14">
                  <c:v>29121.685074114299</c:v>
                </c:pt>
                <c:pt idx="15">
                  <c:v>27908.605189720562</c:v>
                </c:pt>
                <c:pt idx="16">
                  <c:v>27370.689491102461</c:v>
                </c:pt>
                <c:pt idx="17">
                  <c:v>27141.931113096729</c:v>
                </c:pt>
                <c:pt idx="18">
                  <c:v>27233.201814099662</c:v>
                </c:pt>
                <c:pt idx="19">
                  <c:v>26695.052187309331</c:v>
                </c:pt>
                <c:pt idx="20">
                  <c:v>26064.759203161095</c:v>
                </c:pt>
                <c:pt idx="21">
                  <c:v>25472.36306047059</c:v>
                </c:pt>
                <c:pt idx="22">
                  <c:v>25717.203078072118</c:v>
                </c:pt>
                <c:pt idx="23">
                  <c:v>24686.787150890876</c:v>
                </c:pt>
                <c:pt idx="24">
                  <c:v>24962.173953313111</c:v>
                </c:pt>
                <c:pt idx="25">
                  <c:v>24818.006421385697</c:v>
                </c:pt>
              </c:numCache>
            </c:numRef>
          </c:val>
        </c:ser>
        <c:ser>
          <c:idx val="5"/>
          <c:order val="5"/>
          <c:tx>
            <c:strRef>
              <c:f>'Fig 4.1.6'!$A$121</c:f>
              <c:strCache>
                <c:ptCount val="1"/>
                <c:pt idx="0">
                  <c:v>Coal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4.1.6'!$C$121:$AB$121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12121</c:v>
                </c:pt>
                <c:pt idx="2">
                  <c:v>10867</c:v>
                </c:pt>
                <c:pt idx="3">
                  <c:v>7464</c:v>
                </c:pt>
                <c:pt idx="4">
                  <c:v>3914</c:v>
                </c:pt>
                <c:pt idx="5">
                  <c:v>2920</c:v>
                </c:pt>
                <c:pt idx="6">
                  <c:v>1926</c:v>
                </c:pt>
                <c:pt idx="7">
                  <c:v>1926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 4.1.6'!$A$122</c:f>
              <c:strCache>
                <c:ptCount val="1"/>
                <c:pt idx="0">
                  <c:v>Hydro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4.1.6'!$C$122:$AB$122</c:f>
              <c:numCache>
                <c:formatCode>_-* #,##0_-;\-* #,##0_-;_-* "-"??_-;_-@_-</c:formatCode>
                <c:ptCount val="26"/>
                <c:pt idx="0">
                  <c:v>1586.2672500000001</c:v>
                </c:pt>
                <c:pt idx="1">
                  <c:v>1606.7496620557922</c:v>
                </c:pt>
                <c:pt idx="2">
                  <c:v>1626.313752670841</c:v>
                </c:pt>
                <c:pt idx="3">
                  <c:v>1646.6091787635628</c:v>
                </c:pt>
                <c:pt idx="4">
                  <c:v>1667.6688733549502</c:v>
                </c:pt>
                <c:pt idx="5">
                  <c:v>1687.3289365276628</c:v>
                </c:pt>
                <c:pt idx="6">
                  <c:v>1707.3683438746834</c:v>
                </c:pt>
                <c:pt idx="7">
                  <c:v>1725.6209726575651</c:v>
                </c:pt>
                <c:pt idx="8">
                  <c:v>1743.9557287470743</c:v>
                </c:pt>
                <c:pt idx="9">
                  <c:v>1762.3750124929381</c:v>
                </c:pt>
                <c:pt idx="10">
                  <c:v>1780.8811390244989</c:v>
                </c:pt>
                <c:pt idx="11">
                  <c:v>1798.8851470096656</c:v>
                </c:pt>
                <c:pt idx="12">
                  <c:v>1816.418784576445</c:v>
                </c:pt>
                <c:pt idx="13">
                  <c:v>1833.5122752627474</c:v>
                </c:pt>
                <c:pt idx="14">
                  <c:v>1850.1944010210898</c:v>
                </c:pt>
                <c:pt idx="15">
                  <c:v>1866.0110388620571</c:v>
                </c:pt>
                <c:pt idx="16">
                  <c:v>1881.0605481134974</c:v>
                </c:pt>
                <c:pt idx="17">
                  <c:v>1895.4316400481944</c:v>
                </c:pt>
                <c:pt idx="18">
                  <c:v>1909.2043459944341</c:v>
                </c:pt>
                <c:pt idx="19">
                  <c:v>1921.8190099636513</c:v>
                </c:pt>
                <c:pt idx="20">
                  <c:v>1931.1387530570364</c:v>
                </c:pt>
                <c:pt idx="21">
                  <c:v>1939.6947754142329</c:v>
                </c:pt>
                <c:pt idx="22">
                  <c:v>1947.6497146297531</c:v>
                </c:pt>
                <c:pt idx="23">
                  <c:v>1955.1338345452982</c:v>
                </c:pt>
                <c:pt idx="24">
                  <c:v>1962.2514983311778</c:v>
                </c:pt>
                <c:pt idx="25">
                  <c:v>1969.0863471780124</c:v>
                </c:pt>
              </c:numCache>
            </c:numRef>
          </c:val>
        </c:ser>
        <c:ser>
          <c:idx val="7"/>
          <c:order val="7"/>
          <c:tx>
            <c:strRef>
              <c:f>'Fig 4.1.6'!$A$123</c:f>
              <c:strCache>
                <c:ptCount val="1"/>
                <c:pt idx="0">
                  <c:v>Interconnectors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4.1.6'!$C$123:$AB$123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6550</c:v>
                </c:pt>
                <c:pt idx="5">
                  <c:v>8550</c:v>
                </c:pt>
                <c:pt idx="6">
                  <c:v>11350</c:v>
                </c:pt>
                <c:pt idx="7">
                  <c:v>13455</c:v>
                </c:pt>
                <c:pt idx="8">
                  <c:v>13455</c:v>
                </c:pt>
                <c:pt idx="9">
                  <c:v>14955</c:v>
                </c:pt>
                <c:pt idx="10">
                  <c:v>20055</c:v>
                </c:pt>
                <c:pt idx="11">
                  <c:v>22055</c:v>
                </c:pt>
                <c:pt idx="12">
                  <c:v>22055</c:v>
                </c:pt>
                <c:pt idx="13">
                  <c:v>22055</c:v>
                </c:pt>
                <c:pt idx="14">
                  <c:v>23255</c:v>
                </c:pt>
                <c:pt idx="15">
                  <c:v>23255</c:v>
                </c:pt>
                <c:pt idx="16">
                  <c:v>23255</c:v>
                </c:pt>
                <c:pt idx="17">
                  <c:v>23255</c:v>
                </c:pt>
                <c:pt idx="18">
                  <c:v>23255</c:v>
                </c:pt>
                <c:pt idx="19">
                  <c:v>23255</c:v>
                </c:pt>
                <c:pt idx="20">
                  <c:v>23255</c:v>
                </c:pt>
                <c:pt idx="21">
                  <c:v>23255</c:v>
                </c:pt>
                <c:pt idx="22">
                  <c:v>23255</c:v>
                </c:pt>
                <c:pt idx="23">
                  <c:v>23255</c:v>
                </c:pt>
                <c:pt idx="24">
                  <c:v>23255</c:v>
                </c:pt>
                <c:pt idx="25">
                  <c:v>23255</c:v>
                </c:pt>
              </c:numCache>
            </c:numRef>
          </c:val>
        </c:ser>
        <c:ser>
          <c:idx val="8"/>
          <c:order val="8"/>
          <c:tx>
            <c:strRef>
              <c:f>'Fig 4.1.6'!$A$124</c:f>
              <c:strCache>
                <c:ptCount val="1"/>
                <c:pt idx="0">
                  <c:v>Marine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4.1.6'!$C$124:$AB$124</c:f>
              <c:numCache>
                <c:formatCode>_-* #,##0_-;\-* #,##0_-;_-* "-"??_-;_-@_-</c:formatCode>
                <c:ptCount val="26"/>
                <c:pt idx="0">
                  <c:v>41</c:v>
                </c:pt>
                <c:pt idx="1">
                  <c:v>47.5</c:v>
                </c:pt>
                <c:pt idx="2">
                  <c:v>47.5</c:v>
                </c:pt>
                <c:pt idx="3">
                  <c:v>47.5</c:v>
                </c:pt>
                <c:pt idx="4">
                  <c:v>48</c:v>
                </c:pt>
                <c:pt idx="5">
                  <c:v>59.2</c:v>
                </c:pt>
                <c:pt idx="6">
                  <c:v>69.2</c:v>
                </c:pt>
                <c:pt idx="7">
                  <c:v>79.2</c:v>
                </c:pt>
                <c:pt idx="8">
                  <c:v>99.2</c:v>
                </c:pt>
                <c:pt idx="9">
                  <c:v>454.2</c:v>
                </c:pt>
                <c:pt idx="10">
                  <c:v>578.20000000000005</c:v>
                </c:pt>
                <c:pt idx="11">
                  <c:v>644.20000000000005</c:v>
                </c:pt>
                <c:pt idx="12">
                  <c:v>664.2</c:v>
                </c:pt>
                <c:pt idx="13">
                  <c:v>674.2</c:v>
                </c:pt>
                <c:pt idx="14">
                  <c:v>684.2</c:v>
                </c:pt>
                <c:pt idx="15">
                  <c:v>704.2</c:v>
                </c:pt>
                <c:pt idx="16">
                  <c:v>714.2</c:v>
                </c:pt>
                <c:pt idx="17">
                  <c:v>734.2</c:v>
                </c:pt>
                <c:pt idx="18">
                  <c:v>744.2</c:v>
                </c:pt>
                <c:pt idx="19">
                  <c:v>754.2</c:v>
                </c:pt>
                <c:pt idx="20">
                  <c:v>754.2</c:v>
                </c:pt>
                <c:pt idx="21">
                  <c:v>754.2</c:v>
                </c:pt>
                <c:pt idx="22">
                  <c:v>754.2</c:v>
                </c:pt>
                <c:pt idx="23">
                  <c:v>754.2</c:v>
                </c:pt>
                <c:pt idx="24">
                  <c:v>754.2</c:v>
                </c:pt>
                <c:pt idx="25">
                  <c:v>754.2</c:v>
                </c:pt>
              </c:numCache>
            </c:numRef>
          </c:val>
        </c:ser>
        <c:ser>
          <c:idx val="9"/>
          <c:order val="9"/>
          <c:tx>
            <c:strRef>
              <c:f>'Fig 4.1.6'!$A$125</c:f>
              <c:strCache>
                <c:ptCount val="1"/>
                <c:pt idx="0">
                  <c:v>Nuclear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4.1.6'!$C$125:$AB$125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8985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4715</c:v>
                </c:pt>
                <c:pt idx="12">
                  <c:v>6385</c:v>
                </c:pt>
                <c:pt idx="13">
                  <c:v>6705</c:v>
                </c:pt>
                <c:pt idx="14">
                  <c:v>6705</c:v>
                </c:pt>
                <c:pt idx="15">
                  <c:v>7356</c:v>
                </c:pt>
                <c:pt idx="16">
                  <c:v>7356</c:v>
                </c:pt>
                <c:pt idx="17">
                  <c:v>8485</c:v>
                </c:pt>
                <c:pt idx="18">
                  <c:v>8485</c:v>
                </c:pt>
                <c:pt idx="19">
                  <c:v>9614</c:v>
                </c:pt>
                <c:pt idx="20">
                  <c:v>11284</c:v>
                </c:pt>
                <c:pt idx="21">
                  <c:v>12413</c:v>
                </c:pt>
                <c:pt idx="22">
                  <c:v>12413</c:v>
                </c:pt>
                <c:pt idx="23">
                  <c:v>14083</c:v>
                </c:pt>
                <c:pt idx="24">
                  <c:v>14083</c:v>
                </c:pt>
                <c:pt idx="25">
                  <c:v>14083</c:v>
                </c:pt>
              </c:numCache>
            </c:numRef>
          </c:val>
        </c:ser>
        <c:ser>
          <c:idx val="10"/>
          <c:order val="10"/>
          <c:tx>
            <c:strRef>
              <c:f>'Fig 4.1.6'!$A$126</c:f>
              <c:strCache>
                <c:ptCount val="1"/>
                <c:pt idx="0">
                  <c:v>Offshore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4.1.6'!$C$126:$AB$126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5471.4</c:v>
                </c:pt>
                <c:pt idx="3">
                  <c:v>6830.4</c:v>
                </c:pt>
                <c:pt idx="4">
                  <c:v>6830.4</c:v>
                </c:pt>
                <c:pt idx="5">
                  <c:v>8269.4</c:v>
                </c:pt>
                <c:pt idx="6">
                  <c:v>9154.4</c:v>
                </c:pt>
                <c:pt idx="7">
                  <c:v>9962.4</c:v>
                </c:pt>
                <c:pt idx="8">
                  <c:v>11915.3</c:v>
                </c:pt>
                <c:pt idx="9">
                  <c:v>13120.3</c:v>
                </c:pt>
                <c:pt idx="10">
                  <c:v>15436.3</c:v>
                </c:pt>
                <c:pt idx="11">
                  <c:v>17632.3</c:v>
                </c:pt>
                <c:pt idx="12">
                  <c:v>18682.3</c:v>
                </c:pt>
                <c:pt idx="13">
                  <c:v>19182.3</c:v>
                </c:pt>
                <c:pt idx="14">
                  <c:v>20682.3</c:v>
                </c:pt>
                <c:pt idx="15">
                  <c:v>21682.3</c:v>
                </c:pt>
                <c:pt idx="16">
                  <c:v>21682.3</c:v>
                </c:pt>
                <c:pt idx="17">
                  <c:v>22182.3</c:v>
                </c:pt>
                <c:pt idx="18">
                  <c:v>22182.3</c:v>
                </c:pt>
                <c:pt idx="19">
                  <c:v>22682.3</c:v>
                </c:pt>
                <c:pt idx="20">
                  <c:v>22682.3</c:v>
                </c:pt>
                <c:pt idx="21">
                  <c:v>22682.3</c:v>
                </c:pt>
                <c:pt idx="22">
                  <c:v>22682.3</c:v>
                </c:pt>
                <c:pt idx="23">
                  <c:v>22682.3</c:v>
                </c:pt>
                <c:pt idx="24">
                  <c:v>22682.3</c:v>
                </c:pt>
                <c:pt idx="25">
                  <c:v>22682.3</c:v>
                </c:pt>
              </c:numCache>
            </c:numRef>
          </c:val>
        </c:ser>
        <c:ser>
          <c:idx val="11"/>
          <c:order val="11"/>
          <c:tx>
            <c:strRef>
              <c:f>'Fig 4.1.6'!$A$127</c:f>
              <c:strCache>
                <c:ptCount val="1"/>
                <c:pt idx="0">
                  <c:v>Onshore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4.1.6'!$C$127:$AB$127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9800.3588455047266</c:v>
                </c:pt>
                <c:pt idx="2">
                  <c:v>10718.579352881488</c:v>
                </c:pt>
                <c:pt idx="3">
                  <c:v>11662.593750271186</c:v>
                </c:pt>
                <c:pt idx="4">
                  <c:v>11921.131843055704</c:v>
                </c:pt>
                <c:pt idx="5">
                  <c:v>12102.341279526925</c:v>
                </c:pt>
                <c:pt idx="6">
                  <c:v>12240.642663528852</c:v>
                </c:pt>
                <c:pt idx="7">
                  <c:v>12424.149650823072</c:v>
                </c:pt>
                <c:pt idx="8">
                  <c:v>13306.302831389319</c:v>
                </c:pt>
                <c:pt idx="9">
                  <c:v>14117.940551295855</c:v>
                </c:pt>
                <c:pt idx="10">
                  <c:v>14480.43180061549</c:v>
                </c:pt>
                <c:pt idx="11">
                  <c:v>14684.886173759385</c:v>
                </c:pt>
                <c:pt idx="12">
                  <c:v>14861.529616603015</c:v>
                </c:pt>
                <c:pt idx="13">
                  <c:v>15040.433679054277</c:v>
                </c:pt>
                <c:pt idx="14">
                  <c:v>15219.666139207297</c:v>
                </c:pt>
                <c:pt idx="15">
                  <c:v>15447.282506155534</c:v>
                </c:pt>
                <c:pt idx="16">
                  <c:v>15590.065055014105</c:v>
                </c:pt>
                <c:pt idx="17">
                  <c:v>15768.61114275468</c:v>
                </c:pt>
                <c:pt idx="18">
                  <c:v>15924.174297264455</c:v>
                </c:pt>
                <c:pt idx="19">
                  <c:v>16070.238019653563</c:v>
                </c:pt>
                <c:pt idx="20">
                  <c:v>16206.825054160117</c:v>
                </c:pt>
                <c:pt idx="21">
                  <c:v>16333.957200066978</c:v>
                </c:pt>
                <c:pt idx="22">
                  <c:v>16451.655403431167</c:v>
                </c:pt>
                <c:pt idx="23">
                  <c:v>16559.939839073686</c:v>
                </c:pt>
                <c:pt idx="24">
                  <c:v>16634.46917119568</c:v>
                </c:pt>
                <c:pt idx="25">
                  <c:v>16699.633906680196</c:v>
                </c:pt>
              </c:numCache>
            </c:numRef>
          </c:val>
        </c:ser>
        <c:ser>
          <c:idx val="12"/>
          <c:order val="12"/>
          <c:tx>
            <c:strRef>
              <c:f>'Fig 4.1.6'!$A$128</c:f>
              <c:strCache>
                <c:ptCount val="1"/>
                <c:pt idx="0">
                  <c:v>Solar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4.1.6'!$C$128:$AB$128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12705.48535175727</c:v>
                </c:pt>
                <c:pt idx="2">
                  <c:v>14001.536142027668</c:v>
                </c:pt>
                <c:pt idx="3">
                  <c:v>14893.855324554079</c:v>
                </c:pt>
                <c:pt idx="4">
                  <c:v>15661.844830151462</c:v>
                </c:pt>
                <c:pt idx="5">
                  <c:v>16753.07396842564</c:v>
                </c:pt>
                <c:pt idx="6">
                  <c:v>17977.730290816653</c:v>
                </c:pt>
                <c:pt idx="7">
                  <c:v>19484.948564301758</c:v>
                </c:pt>
                <c:pt idx="8">
                  <c:v>21104.209825803307</c:v>
                </c:pt>
                <c:pt idx="9">
                  <c:v>23080.741825734218</c:v>
                </c:pt>
                <c:pt idx="10">
                  <c:v>25102.25944690554</c:v>
                </c:pt>
                <c:pt idx="11">
                  <c:v>27143.665817608675</c:v>
                </c:pt>
                <c:pt idx="12">
                  <c:v>29101.004154946429</c:v>
                </c:pt>
                <c:pt idx="13">
                  <c:v>30871.603566648773</c:v>
                </c:pt>
                <c:pt idx="14">
                  <c:v>32313.952810311384</c:v>
                </c:pt>
                <c:pt idx="15">
                  <c:v>33617.139150390001</c:v>
                </c:pt>
                <c:pt idx="16">
                  <c:v>34882.521571635807</c:v>
                </c:pt>
                <c:pt idx="17">
                  <c:v>36056.097602076057</c:v>
                </c:pt>
                <c:pt idx="18">
                  <c:v>37142.792936605649</c:v>
                </c:pt>
                <c:pt idx="19">
                  <c:v>38188.370084703347</c:v>
                </c:pt>
                <c:pt idx="20">
                  <c:v>39101.495154218734</c:v>
                </c:pt>
                <c:pt idx="21">
                  <c:v>39974.289363004995</c:v>
                </c:pt>
                <c:pt idx="22">
                  <c:v>40715.640284234272</c:v>
                </c:pt>
                <c:pt idx="23">
                  <c:v>41318.970584601273</c:v>
                </c:pt>
                <c:pt idx="24">
                  <c:v>41893.228893820298</c:v>
                </c:pt>
                <c:pt idx="25">
                  <c:v>42331.974033137172</c:v>
                </c:pt>
              </c:numCache>
            </c:numRef>
          </c:val>
        </c:ser>
        <c:ser>
          <c:idx val="13"/>
          <c:order val="13"/>
          <c:tx>
            <c:strRef>
              <c:f>'Fig 4.1.6'!$A$129</c:f>
              <c:strCache>
                <c:ptCount val="1"/>
                <c:pt idx="0">
                  <c:v>Other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4.1.6'!$C$129:$AB$129</c:f>
              <c:numCache>
                <c:formatCode>_-* #,##0_-;\-* #,##0_-;_-* "-"??_-;_-@_-</c:formatCode>
                <c:ptCount val="26"/>
                <c:pt idx="0">
                  <c:v>1443.5919999999999</c:v>
                </c:pt>
                <c:pt idx="1">
                  <c:v>1433.5620000000001</c:v>
                </c:pt>
                <c:pt idx="2">
                  <c:v>1631.3032803875735</c:v>
                </c:pt>
                <c:pt idx="3">
                  <c:v>2147.6171215502941</c:v>
                </c:pt>
                <c:pt idx="4">
                  <c:v>2335.773523488162</c:v>
                </c:pt>
                <c:pt idx="5">
                  <c:v>2383.6048038757353</c:v>
                </c:pt>
                <c:pt idx="6">
                  <c:v>2364.7976641664154</c:v>
                </c:pt>
                <c:pt idx="7">
                  <c:v>2488.629988978897</c:v>
                </c:pt>
                <c:pt idx="8">
                  <c:v>2481.7497381523135</c:v>
                </c:pt>
                <c:pt idx="9">
                  <c:v>2624.8534685137374</c:v>
                </c:pt>
                <c:pt idx="10">
                  <c:v>2713.2111419394246</c:v>
                </c:pt>
                <c:pt idx="11">
                  <c:v>2820.8966990363961</c:v>
                </c:pt>
                <c:pt idx="12">
                  <c:v>2858.9665339882158</c:v>
                </c:pt>
                <c:pt idx="13">
                  <c:v>2837.6898606876271</c:v>
                </c:pt>
                <c:pt idx="14">
                  <c:v>2962.3493537220083</c:v>
                </c:pt>
                <c:pt idx="15">
                  <c:v>3027.7955875650578</c:v>
                </c:pt>
                <c:pt idx="16">
                  <c:v>3059.8779772541839</c:v>
                </c:pt>
                <c:pt idx="17">
                  <c:v>3128.6374266855382</c:v>
                </c:pt>
                <c:pt idx="18">
                  <c:v>3199.1158623526762</c:v>
                </c:pt>
                <c:pt idx="19">
                  <c:v>3271.3562589114931</c:v>
                </c:pt>
                <c:pt idx="20">
                  <c:v>3308.379462147886</c:v>
                </c:pt>
                <c:pt idx="21">
                  <c:v>3245.865455424735</c:v>
                </c:pt>
                <c:pt idx="22">
                  <c:v>3283.8200236175435</c:v>
                </c:pt>
                <c:pt idx="23">
                  <c:v>3264.2490239127628</c:v>
                </c:pt>
                <c:pt idx="24">
                  <c:v>3303.1583867116724</c:v>
                </c:pt>
                <c:pt idx="25">
                  <c:v>3318.9166786452306</c:v>
                </c:pt>
              </c:numCache>
            </c:numRef>
          </c:val>
        </c:ser>
        <c:ser>
          <c:idx val="14"/>
          <c:order val="14"/>
          <c:tx>
            <c:strRef>
              <c:f>'Fig 4.1.6'!$A$130</c:f>
              <c:strCache>
                <c:ptCount val="1"/>
                <c:pt idx="0">
                  <c:v>Other renewable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4.1.6'!$C$130:$AB$130</c:f>
              <c:numCache>
                <c:formatCode>_-* #,##0_-;\-* #,##0_-;_-* "-"??_-;_-@_-</c:formatCode>
                <c:ptCount val="26"/>
                <c:pt idx="0">
                  <c:v>2079.1467199999997</c:v>
                </c:pt>
                <c:pt idx="1">
                  <c:v>2156.4509477810088</c:v>
                </c:pt>
                <c:pt idx="2">
                  <c:v>2255.0656507474937</c:v>
                </c:pt>
                <c:pt idx="3">
                  <c:v>2547.158741980445</c:v>
                </c:pt>
                <c:pt idx="4">
                  <c:v>2643.0502499906806</c:v>
                </c:pt>
                <c:pt idx="5">
                  <c:v>2726.4914519275667</c:v>
                </c:pt>
                <c:pt idx="6">
                  <c:v>2814.4883858878402</c:v>
                </c:pt>
                <c:pt idx="7">
                  <c:v>2913.0033347707281</c:v>
                </c:pt>
                <c:pt idx="8">
                  <c:v>3019.1566914240516</c:v>
                </c:pt>
                <c:pt idx="9">
                  <c:v>3131.5413426988516</c:v>
                </c:pt>
                <c:pt idx="10">
                  <c:v>3250.5221646906512</c:v>
                </c:pt>
                <c:pt idx="11">
                  <c:v>3382.5067081168472</c:v>
                </c:pt>
                <c:pt idx="12">
                  <c:v>3505.8227714943314</c:v>
                </c:pt>
                <c:pt idx="13">
                  <c:v>3649.6217245875837</c:v>
                </c:pt>
                <c:pt idx="14">
                  <c:v>3797.5852668253501</c:v>
                </c:pt>
                <c:pt idx="15">
                  <c:v>3967.0198569908207</c:v>
                </c:pt>
                <c:pt idx="16">
                  <c:v>4137.3346600130981</c:v>
                </c:pt>
                <c:pt idx="17">
                  <c:v>4273.6124576701723</c:v>
                </c:pt>
                <c:pt idx="18">
                  <c:v>4394.9634583354618</c:v>
                </c:pt>
                <c:pt idx="19">
                  <c:v>4520.855756996576</c:v>
                </c:pt>
                <c:pt idx="20">
                  <c:v>4617.7455131709012</c:v>
                </c:pt>
                <c:pt idx="21">
                  <c:v>4713.6137200458234</c:v>
                </c:pt>
                <c:pt idx="22">
                  <c:v>4763.5329219644291</c:v>
                </c:pt>
                <c:pt idx="23">
                  <c:v>4784.8667096411809</c:v>
                </c:pt>
                <c:pt idx="24">
                  <c:v>4785.8011414211023</c:v>
                </c:pt>
                <c:pt idx="25">
                  <c:v>4765.3242446298937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196160"/>
        <c:axId val="187197696"/>
      </c:areaChart>
      <c:lineChart>
        <c:grouping val="standard"/>
        <c:varyColors val="0"/>
        <c:ser>
          <c:idx val="15"/>
          <c:order val="15"/>
          <c:tx>
            <c:strRef>
              <c:f>'Fig 4.1.6'!$A$132</c:f>
              <c:strCache>
                <c:ptCount val="1"/>
                <c:pt idx="0">
                  <c:v>ACS peak demand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4.1.6'!$C$94:$AB$94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4.1.6'!$C$132:$AB$132</c:f>
              <c:numCache>
                <c:formatCode>_-* #,##0_-;\-* #,##0_-;_-* "-"??_-;_-@_-</c:formatCode>
                <c:ptCount val="26"/>
                <c:pt idx="0">
                  <c:v>61100</c:v>
                </c:pt>
                <c:pt idx="1">
                  <c:v>61000</c:v>
                </c:pt>
                <c:pt idx="2">
                  <c:v>60700</c:v>
                </c:pt>
                <c:pt idx="3">
                  <c:v>60400</c:v>
                </c:pt>
                <c:pt idx="4">
                  <c:v>60300</c:v>
                </c:pt>
                <c:pt idx="5">
                  <c:v>60700</c:v>
                </c:pt>
                <c:pt idx="6">
                  <c:v>61000</c:v>
                </c:pt>
                <c:pt idx="7">
                  <c:v>60900</c:v>
                </c:pt>
                <c:pt idx="8">
                  <c:v>60900</c:v>
                </c:pt>
                <c:pt idx="9">
                  <c:v>61200</c:v>
                </c:pt>
                <c:pt idx="10">
                  <c:v>61400</c:v>
                </c:pt>
                <c:pt idx="11">
                  <c:v>61700</c:v>
                </c:pt>
                <c:pt idx="12">
                  <c:v>61900</c:v>
                </c:pt>
                <c:pt idx="13">
                  <c:v>62300</c:v>
                </c:pt>
                <c:pt idx="14">
                  <c:v>62600</c:v>
                </c:pt>
                <c:pt idx="15">
                  <c:v>63200</c:v>
                </c:pt>
                <c:pt idx="16">
                  <c:v>63700</c:v>
                </c:pt>
                <c:pt idx="17">
                  <c:v>64200</c:v>
                </c:pt>
                <c:pt idx="18">
                  <c:v>64800</c:v>
                </c:pt>
                <c:pt idx="19">
                  <c:v>65200</c:v>
                </c:pt>
                <c:pt idx="20">
                  <c:v>65600</c:v>
                </c:pt>
                <c:pt idx="21">
                  <c:v>66000</c:v>
                </c:pt>
                <c:pt idx="22">
                  <c:v>66400</c:v>
                </c:pt>
                <c:pt idx="23">
                  <c:v>66800</c:v>
                </c:pt>
                <c:pt idx="24">
                  <c:v>67200</c:v>
                </c:pt>
                <c:pt idx="25">
                  <c:v>67700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196160"/>
        <c:axId val="187197696"/>
      </c:lineChart>
      <c:catAx>
        <c:axId val="18719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197696"/>
        <c:crosses val="autoZero"/>
        <c:auto val="1"/>
        <c:lblAlgn val="ctr"/>
        <c:lblOffset val="100"/>
        <c:tickLblSkip val="5"/>
        <c:noMultiLvlLbl val="0"/>
      </c:catAx>
      <c:valAx>
        <c:axId val="187197696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719616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GW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7.5550485038011886E-2"/>
          <c:y val="0.81698211788946939"/>
          <c:w val="0.90064547235605907"/>
          <c:h val="0.1643262933254838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Gone Green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 4.1.7'!$A$53</c:f>
              <c:strCache>
                <c:ptCount val="1"/>
                <c:pt idx="0">
                  <c:v>Storage</c:v>
                </c:pt>
              </c:strCache>
            </c:strRef>
          </c:tx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4.1.7'!$C$53:$AB$53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2667.4564302208664</c:v>
                </c:pt>
                <c:pt idx="2">
                  <c:v>2707.2450691537465</c:v>
                </c:pt>
                <c:pt idx="3">
                  <c:v>2702.4120495181223</c:v>
                </c:pt>
                <c:pt idx="4">
                  <c:v>2729.2671589210968</c:v>
                </c:pt>
                <c:pt idx="5">
                  <c:v>3765.6558056168656</c:v>
                </c:pt>
                <c:pt idx="6">
                  <c:v>4096.2388035401982</c:v>
                </c:pt>
                <c:pt idx="7">
                  <c:v>4133.8668257620511</c:v>
                </c:pt>
                <c:pt idx="8">
                  <c:v>4419.8947782660289</c:v>
                </c:pt>
                <c:pt idx="9">
                  <c:v>4720.1790405132415</c:v>
                </c:pt>
                <c:pt idx="10">
                  <c:v>4876.709752374084</c:v>
                </c:pt>
                <c:pt idx="11">
                  <c:v>5062.6741942879771</c:v>
                </c:pt>
                <c:pt idx="12">
                  <c:v>5994.703213137178</c:v>
                </c:pt>
                <c:pt idx="13">
                  <c:v>6373.6587525622663</c:v>
                </c:pt>
                <c:pt idx="14">
                  <c:v>7026.4913318985964</c:v>
                </c:pt>
                <c:pt idx="15">
                  <c:v>7211.3329045672617</c:v>
                </c:pt>
                <c:pt idx="16">
                  <c:v>7626.0678309863561</c:v>
                </c:pt>
                <c:pt idx="17">
                  <c:v>8343.0012123742636</c:v>
                </c:pt>
                <c:pt idx="18">
                  <c:v>8829.1265085303312</c:v>
                </c:pt>
                <c:pt idx="19">
                  <c:v>8938.4721670639501</c:v>
                </c:pt>
                <c:pt idx="20">
                  <c:v>7910.5741100075411</c:v>
                </c:pt>
                <c:pt idx="21">
                  <c:v>8170.2206471851305</c:v>
                </c:pt>
                <c:pt idx="22">
                  <c:v>8431.1556785451303</c:v>
                </c:pt>
                <c:pt idx="23">
                  <c:v>8986.7109424142291</c:v>
                </c:pt>
                <c:pt idx="24">
                  <c:v>9590.9550791386246</c:v>
                </c:pt>
                <c:pt idx="25">
                  <c:v>10455.316057540698</c:v>
                </c:pt>
              </c:numCache>
            </c:numRef>
          </c:val>
        </c:ser>
        <c:ser>
          <c:idx val="1"/>
          <c:order val="1"/>
          <c:tx>
            <c:strRef>
              <c:f>'Fig 4.1.7'!$A$54</c:f>
              <c:strCache>
                <c:ptCount val="1"/>
                <c:pt idx="0">
                  <c:v>Biomass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4.1.7'!$C$54:$AB$54</c:f>
              <c:numCache>
                <c:formatCode>_-* #,##0_-;\-* #,##0_-;_-* "-"??_-;_-@_-</c:formatCode>
                <c:ptCount val="26"/>
                <c:pt idx="0">
                  <c:v>16426.375431021301</c:v>
                </c:pt>
                <c:pt idx="1">
                  <c:v>16310.973722721572</c:v>
                </c:pt>
                <c:pt idx="2">
                  <c:v>19935.69824609549</c:v>
                </c:pt>
                <c:pt idx="3">
                  <c:v>19860.691817973318</c:v>
                </c:pt>
                <c:pt idx="4">
                  <c:v>19542.49168023745</c:v>
                </c:pt>
                <c:pt idx="5">
                  <c:v>20093.369059333414</c:v>
                </c:pt>
                <c:pt idx="6">
                  <c:v>23013.748661109683</c:v>
                </c:pt>
                <c:pt idx="7">
                  <c:v>21808.034440744901</c:v>
                </c:pt>
                <c:pt idx="8">
                  <c:v>21030.59573182014</c:v>
                </c:pt>
                <c:pt idx="9">
                  <c:v>20801.931870989119</c:v>
                </c:pt>
                <c:pt idx="10">
                  <c:v>19894.349573758333</c:v>
                </c:pt>
                <c:pt idx="11">
                  <c:v>18510.486150901637</c:v>
                </c:pt>
                <c:pt idx="12">
                  <c:v>16624.418801570238</c:v>
                </c:pt>
                <c:pt idx="13">
                  <c:v>15047.683879418264</c:v>
                </c:pt>
                <c:pt idx="14">
                  <c:v>15743.044391740195</c:v>
                </c:pt>
                <c:pt idx="15">
                  <c:v>12216.985314743095</c:v>
                </c:pt>
                <c:pt idx="16">
                  <c:v>11677.896940970346</c:v>
                </c:pt>
                <c:pt idx="17">
                  <c:v>10088.18752437066</c:v>
                </c:pt>
                <c:pt idx="18">
                  <c:v>8084.3985503173462</c:v>
                </c:pt>
                <c:pt idx="19">
                  <c:v>7728.0472922644512</c:v>
                </c:pt>
                <c:pt idx="20">
                  <c:v>5610.9756598172125</c:v>
                </c:pt>
                <c:pt idx="21">
                  <c:v>2421.6018268005819</c:v>
                </c:pt>
                <c:pt idx="22">
                  <c:v>2413.878271868738</c:v>
                </c:pt>
                <c:pt idx="23">
                  <c:v>2370.9914485062536</c:v>
                </c:pt>
                <c:pt idx="24">
                  <c:v>2398.1250982642332</c:v>
                </c:pt>
                <c:pt idx="25">
                  <c:v>2450.0456200662125</c:v>
                </c:pt>
              </c:numCache>
            </c:numRef>
          </c:val>
        </c:ser>
        <c:ser>
          <c:idx val="2"/>
          <c:order val="2"/>
          <c:tx>
            <c:strRef>
              <c:f>'Fig 4.1.7'!$A$55</c:f>
              <c:strCache>
                <c:ptCount val="1"/>
                <c:pt idx="0">
                  <c:v>CCS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4.1.7'!$C$55:$AB$55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4839.6811093880706</c:v>
                </c:pt>
                <c:pt idx="15">
                  <c:v>8820.7100698212016</c:v>
                </c:pt>
                <c:pt idx="16">
                  <c:v>13382.930698433529</c:v>
                </c:pt>
                <c:pt idx="17">
                  <c:v>20311.119217677562</c:v>
                </c:pt>
                <c:pt idx="18">
                  <c:v>28879.098878253397</c:v>
                </c:pt>
                <c:pt idx="19">
                  <c:v>35643.936785932303</c:v>
                </c:pt>
                <c:pt idx="20">
                  <c:v>40653.228958241663</c:v>
                </c:pt>
                <c:pt idx="21">
                  <c:v>49232.80991397972</c:v>
                </c:pt>
                <c:pt idx="22">
                  <c:v>57790.052974446698</c:v>
                </c:pt>
                <c:pt idx="23">
                  <c:v>72487.958382247394</c:v>
                </c:pt>
                <c:pt idx="24">
                  <c:v>75735.078322117857</c:v>
                </c:pt>
                <c:pt idx="25">
                  <c:v>79668.158617784415</c:v>
                </c:pt>
              </c:numCache>
            </c:numRef>
          </c:val>
        </c:ser>
        <c:ser>
          <c:idx val="3"/>
          <c:order val="3"/>
          <c:tx>
            <c:strRef>
              <c:f>'Fig 4.1.7'!$A$56</c:f>
              <c:strCache>
                <c:ptCount val="1"/>
                <c:pt idx="0">
                  <c:v>CHP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4.1.7'!$C$56:$AB$56</c:f>
              <c:numCache>
                <c:formatCode>_-* #,##0_-;\-* #,##0_-;_-* "-"??_-;_-@_-</c:formatCode>
                <c:ptCount val="26"/>
                <c:pt idx="0">
                  <c:v>26179.806429905773</c:v>
                </c:pt>
                <c:pt idx="1">
                  <c:v>26646.990098102662</c:v>
                </c:pt>
                <c:pt idx="2">
                  <c:v>27572.866867857261</c:v>
                </c:pt>
                <c:pt idx="3">
                  <c:v>28590.850064841055</c:v>
                </c:pt>
                <c:pt idx="4">
                  <c:v>29057.238319465927</c:v>
                </c:pt>
                <c:pt idx="5">
                  <c:v>29857.276400042592</c:v>
                </c:pt>
                <c:pt idx="6">
                  <c:v>30291.664908442239</c:v>
                </c:pt>
                <c:pt idx="7">
                  <c:v>31025.356654363291</c:v>
                </c:pt>
                <c:pt idx="8">
                  <c:v>31460.286125499624</c:v>
                </c:pt>
                <c:pt idx="9">
                  <c:v>30798.712577286296</c:v>
                </c:pt>
                <c:pt idx="10">
                  <c:v>31186.971635717935</c:v>
                </c:pt>
                <c:pt idx="11">
                  <c:v>31843.881104675791</c:v>
                </c:pt>
                <c:pt idx="12">
                  <c:v>32000.187548167993</c:v>
                </c:pt>
                <c:pt idx="13">
                  <c:v>32338.440015903812</c:v>
                </c:pt>
                <c:pt idx="14">
                  <c:v>25720.914274010251</c:v>
                </c:pt>
                <c:pt idx="15">
                  <c:v>26481.506850419999</c:v>
                </c:pt>
                <c:pt idx="16">
                  <c:v>26800.46740140934</c:v>
                </c:pt>
                <c:pt idx="17">
                  <c:v>27141.025017451779</c:v>
                </c:pt>
                <c:pt idx="18">
                  <c:v>27447.022516740784</c:v>
                </c:pt>
                <c:pt idx="19">
                  <c:v>27542.969181129312</c:v>
                </c:pt>
                <c:pt idx="20">
                  <c:v>27826.13513281443</c:v>
                </c:pt>
                <c:pt idx="21">
                  <c:v>28039.309188024487</c:v>
                </c:pt>
                <c:pt idx="22">
                  <c:v>28255.493988187958</c:v>
                </c:pt>
                <c:pt idx="23">
                  <c:v>28445.769423088983</c:v>
                </c:pt>
                <c:pt idx="24">
                  <c:v>28633.791187076738</c:v>
                </c:pt>
                <c:pt idx="25">
                  <c:v>28738.566198445664</c:v>
                </c:pt>
              </c:numCache>
            </c:numRef>
          </c:val>
        </c:ser>
        <c:ser>
          <c:idx val="4"/>
          <c:order val="4"/>
          <c:tx>
            <c:strRef>
              <c:f>'Fig 4.1.7'!$A$57</c:f>
              <c:strCache>
                <c:ptCount val="1"/>
                <c:pt idx="0">
                  <c:v>Gas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4.1.7'!$C$57:$AB$57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109897.83769973005</c:v>
                </c:pt>
                <c:pt idx="2">
                  <c:v>87870.606691742636</c:v>
                </c:pt>
                <c:pt idx="3">
                  <c:v>73326.620887074692</c:v>
                </c:pt>
                <c:pt idx="4">
                  <c:v>66684.958921143698</c:v>
                </c:pt>
                <c:pt idx="5">
                  <c:v>47058.084788742643</c:v>
                </c:pt>
                <c:pt idx="6">
                  <c:v>29619.511335318348</c:v>
                </c:pt>
                <c:pt idx="7">
                  <c:v>27303.256565421278</c:v>
                </c:pt>
                <c:pt idx="8">
                  <c:v>30434.858896080921</c:v>
                </c:pt>
                <c:pt idx="9">
                  <c:v>35456.776074855719</c:v>
                </c:pt>
                <c:pt idx="10">
                  <c:v>32233.139533308993</c:v>
                </c:pt>
                <c:pt idx="11">
                  <c:v>28293.818303810531</c:v>
                </c:pt>
                <c:pt idx="12">
                  <c:v>24562.998946358472</c:v>
                </c:pt>
                <c:pt idx="13">
                  <c:v>22428.096205142596</c:v>
                </c:pt>
                <c:pt idx="14">
                  <c:v>25145.137108149447</c:v>
                </c:pt>
                <c:pt idx="15">
                  <c:v>26707.28208023194</c:v>
                </c:pt>
                <c:pt idx="16">
                  <c:v>22371.763101486846</c:v>
                </c:pt>
                <c:pt idx="17">
                  <c:v>20819.284495394026</c:v>
                </c:pt>
                <c:pt idx="18">
                  <c:v>15138.112511618892</c:v>
                </c:pt>
                <c:pt idx="19">
                  <c:v>13970.152525161284</c:v>
                </c:pt>
                <c:pt idx="20">
                  <c:v>13691.746298164231</c:v>
                </c:pt>
                <c:pt idx="21">
                  <c:v>13201.57033384301</c:v>
                </c:pt>
                <c:pt idx="22">
                  <c:v>11826.260313984638</c:v>
                </c:pt>
                <c:pt idx="23">
                  <c:v>9497.4975433005366</c:v>
                </c:pt>
                <c:pt idx="24">
                  <c:v>9730.1949829155528</c:v>
                </c:pt>
                <c:pt idx="25">
                  <c:v>10169.695197843228</c:v>
                </c:pt>
              </c:numCache>
            </c:numRef>
          </c:val>
        </c:ser>
        <c:ser>
          <c:idx val="5"/>
          <c:order val="5"/>
          <c:tx>
            <c:strRef>
              <c:f>'Fig 4.1.7'!$A$58</c:f>
              <c:strCache>
                <c:ptCount val="1"/>
                <c:pt idx="0">
                  <c:v>Coal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4.1.7'!$C$58:$AB$58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31123.06951671909</c:v>
                </c:pt>
                <c:pt idx="2">
                  <c:v>35096.720914615391</c:v>
                </c:pt>
                <c:pt idx="3">
                  <c:v>33229.030138814807</c:v>
                </c:pt>
                <c:pt idx="4">
                  <c:v>19781.170088395957</c:v>
                </c:pt>
                <c:pt idx="5">
                  <c:v>10971.381312642367</c:v>
                </c:pt>
                <c:pt idx="6">
                  <c:v>5504.1245528786148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 4.1.7'!$A$59</c:f>
              <c:strCache>
                <c:ptCount val="1"/>
                <c:pt idx="0">
                  <c:v>Hydro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4.1.7'!$C$59:$AB$59</c:f>
              <c:numCache>
                <c:formatCode>_-* #,##0_-;\-* #,##0_-;_-* "-"??_-;_-@_-</c:formatCode>
                <c:ptCount val="26"/>
                <c:pt idx="0">
                  <c:v>4658.2873003618597</c:v>
                </c:pt>
                <c:pt idx="1">
                  <c:v>4721.8300821627017</c:v>
                </c:pt>
                <c:pt idx="2">
                  <c:v>4782.6691324311678</c:v>
                </c:pt>
                <c:pt idx="3">
                  <c:v>4845.8719081291383</c:v>
                </c:pt>
                <c:pt idx="4">
                  <c:v>4907.2882016551466</c:v>
                </c:pt>
                <c:pt idx="5">
                  <c:v>4967.5789321355624</c:v>
                </c:pt>
                <c:pt idx="6">
                  <c:v>5024.5459432628504</c:v>
                </c:pt>
                <c:pt idx="7">
                  <c:v>5081.4873313283551</c:v>
                </c:pt>
                <c:pt idx="8">
                  <c:v>5138.4076812401163</c:v>
                </c:pt>
                <c:pt idx="9">
                  <c:v>5274.976686600452</c:v>
                </c:pt>
                <c:pt idx="10">
                  <c:v>5331.8668194672282</c:v>
                </c:pt>
                <c:pt idx="11">
                  <c:v>5386.2610833843355</c:v>
                </c:pt>
                <c:pt idx="12">
                  <c:v>5438.2867666010043</c:v>
                </c:pt>
                <c:pt idx="13">
                  <c:v>5488.0646678290459</c:v>
                </c:pt>
                <c:pt idx="14">
                  <c:v>5535.7094412855922</c:v>
                </c:pt>
                <c:pt idx="15">
                  <c:v>5579.3051360196851</c:v>
                </c:pt>
                <c:pt idx="16">
                  <c:v>5619.2587890454333</c:v>
                </c:pt>
                <c:pt idx="17">
                  <c:v>5655.9367766078767</c:v>
                </c:pt>
                <c:pt idx="18">
                  <c:v>5689.6688821654843</c:v>
                </c:pt>
                <c:pt idx="19">
                  <c:v>5718.0950340346553</c:v>
                </c:pt>
                <c:pt idx="20">
                  <c:v>5742.2795220793359</c:v>
                </c:pt>
                <c:pt idx="21">
                  <c:v>5763.0739775495367</c:v>
                </c:pt>
                <c:pt idx="22">
                  <c:v>5781.1598944280377</c:v>
                </c:pt>
                <c:pt idx="23">
                  <c:v>5797.0826473383731</c:v>
                </c:pt>
                <c:pt idx="24">
                  <c:v>5811.2787066273386</c:v>
                </c:pt>
                <c:pt idx="25">
                  <c:v>5824.0974111196165</c:v>
                </c:pt>
              </c:numCache>
            </c:numRef>
          </c:val>
        </c:ser>
        <c:ser>
          <c:idx val="7"/>
          <c:order val="7"/>
          <c:tx>
            <c:strRef>
              <c:f>'Fig 4.1.7'!$A$60</c:f>
              <c:strCache>
                <c:ptCount val="1"/>
                <c:pt idx="0">
                  <c:v>Interconnectors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4.1.7'!$C$60:$AB$60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25691.383004795302</c:v>
                </c:pt>
                <c:pt idx="2">
                  <c:v>26731.353440933919</c:v>
                </c:pt>
                <c:pt idx="3">
                  <c:v>30217.600677140297</c:v>
                </c:pt>
                <c:pt idx="4">
                  <c:v>39601.413723619087</c:v>
                </c:pt>
                <c:pt idx="5">
                  <c:v>58889.80591823037</c:v>
                </c:pt>
                <c:pt idx="6">
                  <c:v>72507.813352287427</c:v>
                </c:pt>
                <c:pt idx="7">
                  <c:v>77830.305896212551</c:v>
                </c:pt>
                <c:pt idx="8">
                  <c:v>74193.46892611662</c:v>
                </c:pt>
                <c:pt idx="9">
                  <c:v>71369.096677972542</c:v>
                </c:pt>
                <c:pt idx="10">
                  <c:v>72194.800277223228</c:v>
                </c:pt>
                <c:pt idx="11">
                  <c:v>67002.371628885769</c:v>
                </c:pt>
                <c:pt idx="12">
                  <c:v>71287.052006588812</c:v>
                </c:pt>
                <c:pt idx="13">
                  <c:v>63527.525819373055</c:v>
                </c:pt>
                <c:pt idx="14">
                  <c:v>53914.782782307797</c:v>
                </c:pt>
                <c:pt idx="15">
                  <c:v>51508.067598442867</c:v>
                </c:pt>
                <c:pt idx="16">
                  <c:v>50952.430320614898</c:v>
                </c:pt>
                <c:pt idx="17">
                  <c:v>46586.411191227729</c:v>
                </c:pt>
                <c:pt idx="18">
                  <c:v>44198.836346042313</c:v>
                </c:pt>
                <c:pt idx="19">
                  <c:v>40194.015224596282</c:v>
                </c:pt>
                <c:pt idx="20">
                  <c:v>38428.164326843274</c:v>
                </c:pt>
                <c:pt idx="21">
                  <c:v>38428.164326843274</c:v>
                </c:pt>
                <c:pt idx="22">
                  <c:v>38428.164326843274</c:v>
                </c:pt>
                <c:pt idx="23">
                  <c:v>38428.164326843274</c:v>
                </c:pt>
                <c:pt idx="24">
                  <c:v>38428.164326843274</c:v>
                </c:pt>
                <c:pt idx="25">
                  <c:v>38428.164326843274</c:v>
                </c:pt>
              </c:numCache>
            </c:numRef>
          </c:val>
        </c:ser>
        <c:ser>
          <c:idx val="8"/>
          <c:order val="8"/>
          <c:tx>
            <c:strRef>
              <c:f>'Fig 4.1.7'!$A$61</c:f>
              <c:strCache>
                <c:ptCount val="1"/>
                <c:pt idx="0">
                  <c:v>Marine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4.1.7'!$C$61:$AB$61</c:f>
              <c:numCache>
                <c:formatCode>_-* #,##0_-;\-* #,##0_-;_-* "-"??_-;_-@_-</c:formatCode>
                <c:ptCount val="26"/>
                <c:pt idx="0">
                  <c:v>10.774799999999999</c:v>
                </c:pt>
                <c:pt idx="1">
                  <c:v>12.483000000000001</c:v>
                </c:pt>
                <c:pt idx="2">
                  <c:v>14.3226</c:v>
                </c:pt>
                <c:pt idx="3">
                  <c:v>25.754399999999997</c:v>
                </c:pt>
                <c:pt idx="4">
                  <c:v>46.866</c:v>
                </c:pt>
                <c:pt idx="5">
                  <c:v>138.17206399999924</c:v>
                </c:pt>
                <c:pt idx="6">
                  <c:v>165.20542399999843</c:v>
                </c:pt>
                <c:pt idx="7">
                  <c:v>881.83182399998748</c:v>
                </c:pt>
                <c:pt idx="8">
                  <c:v>941.07278400001724</c:v>
                </c:pt>
                <c:pt idx="9">
                  <c:v>1158.5543839999739</c:v>
                </c:pt>
                <c:pt idx="10">
                  <c:v>1716.832103999993</c:v>
                </c:pt>
                <c:pt idx="11">
                  <c:v>2053.8001039999476</c:v>
                </c:pt>
                <c:pt idx="12">
                  <c:v>3120.3593040000142</c:v>
                </c:pt>
                <c:pt idx="13">
                  <c:v>4135.7017039999355</c:v>
                </c:pt>
                <c:pt idx="14">
                  <c:v>5221.5329039999997</c:v>
                </c:pt>
                <c:pt idx="15">
                  <c:v>5365.3137039999992</c:v>
                </c:pt>
                <c:pt idx="16">
                  <c:v>6328.9137040001233</c:v>
                </c:pt>
                <c:pt idx="17">
                  <c:v>7319.6697040002127</c:v>
                </c:pt>
                <c:pt idx="18">
                  <c:v>7319.6697040002127</c:v>
                </c:pt>
                <c:pt idx="19">
                  <c:v>7346.8257040002127</c:v>
                </c:pt>
                <c:pt idx="20">
                  <c:v>7346.8257040002127</c:v>
                </c:pt>
                <c:pt idx="21">
                  <c:v>7346.8257040002127</c:v>
                </c:pt>
                <c:pt idx="22">
                  <c:v>8310.4257040002776</c:v>
                </c:pt>
                <c:pt idx="23">
                  <c:v>8310.4257040002776</c:v>
                </c:pt>
                <c:pt idx="24">
                  <c:v>10237.625704000126</c:v>
                </c:pt>
                <c:pt idx="25">
                  <c:v>10237.625704000126</c:v>
                </c:pt>
              </c:numCache>
            </c:numRef>
          </c:val>
        </c:ser>
        <c:ser>
          <c:idx val="9"/>
          <c:order val="9"/>
          <c:tx>
            <c:strRef>
              <c:f>'Fig 4.1.7'!$A$62</c:f>
              <c:strCache>
                <c:ptCount val="1"/>
                <c:pt idx="0">
                  <c:v>Nuclear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4.1.7'!$C$62:$AB$62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57212.355984612339</c:v>
                </c:pt>
                <c:pt idx="4">
                  <c:v>56898.311548797319</c:v>
                </c:pt>
                <c:pt idx="5">
                  <c:v>54526.282358519362</c:v>
                </c:pt>
                <c:pt idx="6">
                  <c:v>47648.974492311056</c:v>
                </c:pt>
                <c:pt idx="7">
                  <c:v>44278.891979032138</c:v>
                </c:pt>
                <c:pt idx="8">
                  <c:v>32589.228640368328</c:v>
                </c:pt>
                <c:pt idx="9">
                  <c:v>22518.394399174191</c:v>
                </c:pt>
                <c:pt idx="10">
                  <c:v>21180.833167328878</c:v>
                </c:pt>
                <c:pt idx="11">
                  <c:v>29854.243012007355</c:v>
                </c:pt>
                <c:pt idx="12">
                  <c:v>27379.224755396332</c:v>
                </c:pt>
                <c:pt idx="13">
                  <c:v>42919.669909726486</c:v>
                </c:pt>
                <c:pt idx="14">
                  <c:v>51701.123863996421</c:v>
                </c:pt>
                <c:pt idx="15">
                  <c:v>61201.701591188757</c:v>
                </c:pt>
                <c:pt idx="16">
                  <c:v>67911.4139193796</c:v>
                </c:pt>
                <c:pt idx="17">
                  <c:v>79569.32959566926</c:v>
                </c:pt>
                <c:pt idx="18">
                  <c:v>96594.000664349311</c:v>
                </c:pt>
                <c:pt idx="19">
                  <c:v>108422.1138127686</c:v>
                </c:pt>
                <c:pt idx="20">
                  <c:v>117814.6318310714</c:v>
                </c:pt>
                <c:pt idx="21">
                  <c:v>118741.72928838972</c:v>
                </c:pt>
                <c:pt idx="22">
                  <c:v>119047.55751502591</c:v>
                </c:pt>
                <c:pt idx="23">
                  <c:v>118845.98670027981</c:v>
                </c:pt>
                <c:pt idx="24">
                  <c:v>118898.06352328538</c:v>
                </c:pt>
                <c:pt idx="25">
                  <c:v>118964.0016533786</c:v>
                </c:pt>
              </c:numCache>
            </c:numRef>
          </c:val>
        </c:ser>
        <c:ser>
          <c:idx val="10"/>
          <c:order val="10"/>
          <c:tx>
            <c:strRef>
              <c:f>'Fig 4.1.7'!$A$63</c:f>
              <c:strCache>
                <c:ptCount val="1"/>
                <c:pt idx="0">
                  <c:v>Offshore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4.1.7'!$C$63:$AB$63</c:f>
              <c:numCache>
                <c:formatCode>_-* #,##0_-;\-* #,##0_-;_-* "-"??_-;_-@_-</c:formatCode>
                <c:ptCount val="26"/>
                <c:pt idx="0">
                  <c:v>16689.948983999977</c:v>
                </c:pt>
                <c:pt idx="1">
                  <c:v>16830.418648385861</c:v>
                </c:pt>
                <c:pt idx="2">
                  <c:v>20085.168947375707</c:v>
                </c:pt>
                <c:pt idx="3">
                  <c:v>25517.380976445347</c:v>
                </c:pt>
                <c:pt idx="4">
                  <c:v>31739.396574587026</c:v>
                </c:pt>
                <c:pt idx="5">
                  <c:v>36387.829103467491</c:v>
                </c:pt>
                <c:pt idx="6">
                  <c:v>46866.571838994802</c:v>
                </c:pt>
                <c:pt idx="7">
                  <c:v>52998.707790743159</c:v>
                </c:pt>
                <c:pt idx="8">
                  <c:v>63891.851092275829</c:v>
                </c:pt>
                <c:pt idx="9">
                  <c:v>73336.680820272959</c:v>
                </c:pt>
                <c:pt idx="10">
                  <c:v>82340.093636623555</c:v>
                </c:pt>
                <c:pt idx="11">
                  <c:v>91310.567973722369</c:v>
                </c:pt>
                <c:pt idx="12">
                  <c:v>97961.068130553525</c:v>
                </c:pt>
                <c:pt idx="13">
                  <c:v>103755.7085471778</c:v>
                </c:pt>
                <c:pt idx="14">
                  <c:v>109342.50230287692</c:v>
                </c:pt>
                <c:pt idx="15">
                  <c:v>110886.94537793403</c:v>
                </c:pt>
                <c:pt idx="16">
                  <c:v>109987.0042199733</c:v>
                </c:pt>
                <c:pt idx="17">
                  <c:v>108403.25783423135</c:v>
                </c:pt>
                <c:pt idx="18">
                  <c:v>98658.057090227303</c:v>
                </c:pt>
                <c:pt idx="19">
                  <c:v>93702.629108570385</c:v>
                </c:pt>
                <c:pt idx="20">
                  <c:v>89401.345844267664</c:v>
                </c:pt>
                <c:pt idx="21">
                  <c:v>85639.692813435409</c:v>
                </c:pt>
                <c:pt idx="22">
                  <c:v>80540.774419548674</c:v>
                </c:pt>
                <c:pt idx="23">
                  <c:v>73772.507855652424</c:v>
                </c:pt>
                <c:pt idx="24">
                  <c:v>72594.433200137515</c:v>
                </c:pt>
                <c:pt idx="25">
                  <c:v>70770.220450320587</c:v>
                </c:pt>
              </c:numCache>
            </c:numRef>
          </c:val>
        </c:ser>
        <c:ser>
          <c:idx val="11"/>
          <c:order val="11"/>
          <c:tx>
            <c:strRef>
              <c:f>'Fig 4.1.7'!$A$64</c:f>
              <c:strCache>
                <c:ptCount val="1"/>
                <c:pt idx="0">
                  <c:v>Onshore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4.1.7'!$C$64:$AB$64</c:f>
              <c:numCache>
                <c:formatCode>_-* #,##0_-;\-* #,##0_-;_-* "-"??_-;_-@_-</c:formatCode>
                <c:ptCount val="26"/>
                <c:pt idx="0">
                  <c:v>20119.864738241493</c:v>
                </c:pt>
                <c:pt idx="1">
                  <c:v>24109.285759696519</c:v>
                </c:pt>
                <c:pt idx="2">
                  <c:v>26496.355628244932</c:v>
                </c:pt>
                <c:pt idx="3">
                  <c:v>29103.648318032239</c:v>
                </c:pt>
                <c:pt idx="4">
                  <c:v>30294.64387557939</c:v>
                </c:pt>
                <c:pt idx="5">
                  <c:v>30854.194552469289</c:v>
                </c:pt>
                <c:pt idx="6">
                  <c:v>32139.214040037376</c:v>
                </c:pt>
                <c:pt idx="7">
                  <c:v>34126.500707246494</c:v>
                </c:pt>
                <c:pt idx="8">
                  <c:v>36474.087235227133</c:v>
                </c:pt>
                <c:pt idx="9">
                  <c:v>37986.397770686715</c:v>
                </c:pt>
                <c:pt idx="10">
                  <c:v>38711.25978490353</c:v>
                </c:pt>
                <c:pt idx="11">
                  <c:v>37128.032788566874</c:v>
                </c:pt>
                <c:pt idx="12">
                  <c:v>35498.054614056236</c:v>
                </c:pt>
                <c:pt idx="13">
                  <c:v>33670.890318821657</c:v>
                </c:pt>
                <c:pt idx="14">
                  <c:v>35313.078794813242</c:v>
                </c:pt>
                <c:pt idx="15">
                  <c:v>33927.578248195932</c:v>
                </c:pt>
                <c:pt idx="16">
                  <c:v>33326.188348272153</c:v>
                </c:pt>
                <c:pt idx="17">
                  <c:v>33192.556955436652</c:v>
                </c:pt>
                <c:pt idx="18">
                  <c:v>32065.665159855966</c:v>
                </c:pt>
                <c:pt idx="19">
                  <c:v>32636.11049652084</c:v>
                </c:pt>
                <c:pt idx="20">
                  <c:v>32891.563038500186</c:v>
                </c:pt>
                <c:pt idx="21">
                  <c:v>33441.302711400524</c:v>
                </c:pt>
                <c:pt idx="22">
                  <c:v>32509.449041464934</c:v>
                </c:pt>
                <c:pt idx="23">
                  <c:v>29750.29187839706</c:v>
                </c:pt>
                <c:pt idx="24">
                  <c:v>28498.539299375923</c:v>
                </c:pt>
                <c:pt idx="25">
                  <c:v>28028.200212018095</c:v>
                </c:pt>
              </c:numCache>
            </c:numRef>
          </c:val>
        </c:ser>
        <c:ser>
          <c:idx val="12"/>
          <c:order val="12"/>
          <c:tx>
            <c:strRef>
              <c:f>'Fig 4.1.7'!$A$65</c:f>
              <c:strCache>
                <c:ptCount val="1"/>
                <c:pt idx="0">
                  <c:v>Solar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4.1.7'!$C$65:$AB$65</c:f>
              <c:numCache>
                <c:formatCode>_-* #,##0_-;\-* #,##0_-;_-* "-"??_-;_-@_-</c:formatCode>
                <c:ptCount val="26"/>
                <c:pt idx="0">
                  <c:v>10063.991281137885</c:v>
                </c:pt>
                <c:pt idx="1">
                  <c:v>12892.412096901555</c:v>
                </c:pt>
                <c:pt idx="2">
                  <c:v>14477.227015776098</c:v>
                </c:pt>
                <c:pt idx="3">
                  <c:v>15294.727112439981</c:v>
                </c:pt>
                <c:pt idx="4">
                  <c:v>15953.88314690484</c:v>
                </c:pt>
                <c:pt idx="5">
                  <c:v>16958.516830394896</c:v>
                </c:pt>
                <c:pt idx="6">
                  <c:v>18085.700308499934</c:v>
                </c:pt>
                <c:pt idx="7">
                  <c:v>19409.777165603758</c:v>
                </c:pt>
                <c:pt idx="8">
                  <c:v>20621.256245960245</c:v>
                </c:pt>
                <c:pt idx="9">
                  <c:v>22037.588695716309</c:v>
                </c:pt>
                <c:pt idx="10">
                  <c:v>23637.300575948691</c:v>
                </c:pt>
                <c:pt idx="11">
                  <c:v>25316.556898154457</c:v>
                </c:pt>
                <c:pt idx="12">
                  <c:v>27120.71346633388</c:v>
                </c:pt>
                <c:pt idx="13">
                  <c:v>28826.063562846481</c:v>
                </c:pt>
                <c:pt idx="14">
                  <c:v>30218.65046866241</c:v>
                </c:pt>
                <c:pt idx="15">
                  <c:v>31464.940357660278</c:v>
                </c:pt>
                <c:pt idx="16">
                  <c:v>32471.919387546317</c:v>
                </c:pt>
                <c:pt idx="17">
                  <c:v>33289.916536327604</c:v>
                </c:pt>
                <c:pt idx="18">
                  <c:v>34018.095625067108</c:v>
                </c:pt>
                <c:pt idx="19">
                  <c:v>34815.212872285381</c:v>
                </c:pt>
                <c:pt idx="20">
                  <c:v>35418.219832194925</c:v>
                </c:pt>
                <c:pt idx="21">
                  <c:v>35982.363974705891</c:v>
                </c:pt>
                <c:pt idx="22">
                  <c:v>36461.929543864702</c:v>
                </c:pt>
                <c:pt idx="23">
                  <c:v>36904.858442760597</c:v>
                </c:pt>
                <c:pt idx="24">
                  <c:v>37292.633660255189</c:v>
                </c:pt>
                <c:pt idx="25">
                  <c:v>37646.188387232054</c:v>
                </c:pt>
              </c:numCache>
            </c:numRef>
          </c:val>
        </c:ser>
        <c:ser>
          <c:idx val="13"/>
          <c:order val="13"/>
          <c:tx>
            <c:strRef>
              <c:f>'Fig 4.1.7'!$A$66</c:f>
              <c:strCache>
                <c:ptCount val="1"/>
                <c:pt idx="0">
                  <c:v>Other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4.1.7'!$C$66:$AB$66</c:f>
              <c:numCache>
                <c:formatCode>_-* #,##0_-;\-* #,##0_-;_-* "-"??_-;_-@_-</c:formatCode>
                <c:ptCount val="26"/>
                <c:pt idx="0">
                  <c:v>14.541201406305234</c:v>
                </c:pt>
                <c:pt idx="1">
                  <c:v>147.09095722812611</c:v>
                </c:pt>
                <c:pt idx="2">
                  <c:v>23.248396952453756</c:v>
                </c:pt>
                <c:pt idx="3">
                  <c:v>23.579498179846983</c:v>
                </c:pt>
                <c:pt idx="4">
                  <c:v>29.062473133262653</c:v>
                </c:pt>
                <c:pt idx="5">
                  <c:v>30.70602099677475</c:v>
                </c:pt>
                <c:pt idx="6">
                  <c:v>29.227761967947078</c:v>
                </c:pt>
                <c:pt idx="7">
                  <c:v>29.565817182570679</c:v>
                </c:pt>
                <c:pt idx="8">
                  <c:v>30.234773033817671</c:v>
                </c:pt>
                <c:pt idx="9">
                  <c:v>28.320160133250301</c:v>
                </c:pt>
                <c:pt idx="10">
                  <c:v>27.886751513884178</c:v>
                </c:pt>
                <c:pt idx="11">
                  <c:v>28.015173522101854</c:v>
                </c:pt>
                <c:pt idx="12">
                  <c:v>28.144237640360618</c:v>
                </c:pt>
                <c:pt idx="13">
                  <c:v>28.273947079210679</c:v>
                </c:pt>
                <c:pt idx="14">
                  <c:v>29.241305065254984</c:v>
                </c:pt>
                <c:pt idx="15">
                  <c:v>30.081809953242253</c:v>
                </c:pt>
                <c:pt idx="16">
                  <c:v>28.535478603449491</c:v>
                </c:pt>
                <c:pt idx="17">
                  <c:v>35.919289002177877</c:v>
                </c:pt>
                <c:pt idx="18">
                  <c:v>32.955582815235175</c:v>
                </c:pt>
                <c:pt idx="19">
                  <c:v>33.165498891574764</c:v>
                </c:pt>
                <c:pt idx="20">
                  <c:v>31.849675963246092</c:v>
                </c:pt>
                <c:pt idx="21">
                  <c:v>28.799840484834288</c:v>
                </c:pt>
                <c:pt idx="22">
                  <c:v>28.833087348102396</c:v>
                </c:pt>
                <c:pt idx="23">
                  <c:v>28.866375769949588</c:v>
                </c:pt>
                <c:pt idx="24">
                  <c:v>28.899705802324089</c:v>
                </c:pt>
                <c:pt idx="25">
                  <c:v>28.913054480290072</c:v>
                </c:pt>
              </c:numCache>
            </c:numRef>
          </c:val>
        </c:ser>
        <c:ser>
          <c:idx val="14"/>
          <c:order val="14"/>
          <c:tx>
            <c:strRef>
              <c:f>'Fig 4.1.7'!$A$67</c:f>
              <c:strCache>
                <c:ptCount val="1"/>
                <c:pt idx="0">
                  <c:v>Other renewable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4.1.7'!$C$67:$AB$67</c:f>
              <c:numCache>
                <c:formatCode>_-* #,##0_-;\-* #,##0_-;_-* "-"??_-;_-@_-</c:formatCode>
                <c:ptCount val="26"/>
                <c:pt idx="0">
                  <c:v>10323.894104474275</c:v>
                </c:pt>
                <c:pt idx="1">
                  <c:v>10843.549534240281</c:v>
                </c:pt>
                <c:pt idx="2">
                  <c:v>11465.473918679709</c:v>
                </c:pt>
                <c:pt idx="3">
                  <c:v>12387.292013446795</c:v>
                </c:pt>
                <c:pt idx="4">
                  <c:v>12855.329487519821</c:v>
                </c:pt>
                <c:pt idx="5">
                  <c:v>13697.138434080511</c:v>
                </c:pt>
                <c:pt idx="6">
                  <c:v>14254.535847841307</c:v>
                </c:pt>
                <c:pt idx="7">
                  <c:v>14841.334400120653</c:v>
                </c:pt>
                <c:pt idx="8">
                  <c:v>15464.882132936815</c:v>
                </c:pt>
                <c:pt idx="9">
                  <c:v>16105.539768609446</c:v>
                </c:pt>
                <c:pt idx="10">
                  <c:v>16774.365831108709</c:v>
                </c:pt>
                <c:pt idx="11">
                  <c:v>17414.971098317921</c:v>
                </c:pt>
                <c:pt idx="12">
                  <c:v>17910.109156264065</c:v>
                </c:pt>
                <c:pt idx="13">
                  <c:v>18459.36775280819</c:v>
                </c:pt>
                <c:pt idx="14">
                  <c:v>19070.215047750444</c:v>
                </c:pt>
                <c:pt idx="15">
                  <c:v>19848.424842301381</c:v>
                </c:pt>
                <c:pt idx="16">
                  <c:v>20630.448934961245</c:v>
                </c:pt>
                <c:pt idx="17">
                  <c:v>21242.293160766625</c:v>
                </c:pt>
                <c:pt idx="18">
                  <c:v>21789.67679779325</c:v>
                </c:pt>
                <c:pt idx="19">
                  <c:v>22350.884128851649</c:v>
                </c:pt>
                <c:pt idx="20">
                  <c:v>22803.382127097553</c:v>
                </c:pt>
                <c:pt idx="21">
                  <c:v>23070.145896333888</c:v>
                </c:pt>
                <c:pt idx="22">
                  <c:v>23216.703188345316</c:v>
                </c:pt>
                <c:pt idx="23">
                  <c:v>23326.938228788542</c:v>
                </c:pt>
                <c:pt idx="24">
                  <c:v>23342.732498361212</c:v>
                </c:pt>
                <c:pt idx="25">
                  <c:v>23256.729987727231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456128"/>
        <c:axId val="187466112"/>
      </c:areaChart>
      <c:lineChart>
        <c:grouping val="standard"/>
        <c:varyColors val="0"/>
        <c:ser>
          <c:idx val="15"/>
          <c:order val="15"/>
          <c:tx>
            <c:strRef>
              <c:f>'Fig 4.1.7'!$A$69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4.1.7'!$C$52:$AB$52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4.1.7'!$C$69:$AB$69</c:f>
              <c:numCache>
                <c:formatCode>_(* #,##0.00_);_(* \(#,##0.00\);_(* "-"??_);_(@_)</c:formatCode>
                <c:ptCount val="26"/>
                <c:pt idx="0">
                  <c:v>290</c:v>
                </c:pt>
                <c:pt idx="1">
                  <c:v>254.6</c:v>
                </c:pt>
                <c:pt idx="2">
                  <c:v>219.2</c:v>
                </c:pt>
                <c:pt idx="3">
                  <c:v>183.79999999999998</c:v>
                </c:pt>
                <c:pt idx="4">
                  <c:v>148.39999999999998</c:v>
                </c:pt>
                <c:pt idx="5">
                  <c:v>112.99999999999997</c:v>
                </c:pt>
                <c:pt idx="6">
                  <c:v>101.59999999999997</c:v>
                </c:pt>
                <c:pt idx="7">
                  <c:v>90.19999999999996</c:v>
                </c:pt>
                <c:pt idx="8">
                  <c:v>78.799999999999955</c:v>
                </c:pt>
                <c:pt idx="9">
                  <c:v>67.399999999999949</c:v>
                </c:pt>
                <c:pt idx="10">
                  <c:v>55.99999999999995</c:v>
                </c:pt>
                <c:pt idx="11">
                  <c:v>52.199999999999953</c:v>
                </c:pt>
                <c:pt idx="12">
                  <c:v>48.399999999999956</c:v>
                </c:pt>
                <c:pt idx="13">
                  <c:v>44.599999999999959</c:v>
                </c:pt>
                <c:pt idx="14">
                  <c:v>40.799999999999962</c:v>
                </c:pt>
                <c:pt idx="15">
                  <c:v>36.999999999999964</c:v>
                </c:pt>
                <c:pt idx="16">
                  <c:v>33.599999999999966</c:v>
                </c:pt>
                <c:pt idx="17">
                  <c:v>30.199999999999967</c:v>
                </c:pt>
                <c:pt idx="18">
                  <c:v>26.799999999999969</c:v>
                </c:pt>
                <c:pt idx="19">
                  <c:v>23.39999999999997</c:v>
                </c:pt>
                <c:pt idx="20">
                  <c:v>19.999999999999972</c:v>
                </c:pt>
                <c:pt idx="21">
                  <c:v>19.199999999999971</c:v>
                </c:pt>
                <c:pt idx="22">
                  <c:v>18.39999999999997</c:v>
                </c:pt>
                <c:pt idx="23">
                  <c:v>17.599999999999969</c:v>
                </c:pt>
                <c:pt idx="24">
                  <c:v>16.799999999999969</c:v>
                </c:pt>
                <c:pt idx="25">
                  <c:v>15.999999999999968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474304"/>
        <c:axId val="187468032"/>
      </c:lineChart>
      <c:catAx>
        <c:axId val="18745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466112"/>
        <c:crosses val="autoZero"/>
        <c:auto val="1"/>
        <c:lblAlgn val="ctr"/>
        <c:lblOffset val="100"/>
        <c:tickLblSkip val="5"/>
        <c:noMultiLvlLbl val="0"/>
      </c:catAx>
      <c:valAx>
        <c:axId val="187466112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745612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US"/>
                    <a:t>TWh</a:t>
                  </a:r>
                </a:p>
              </c:rich>
            </c:tx>
          </c:dispUnitsLbl>
        </c:dispUnits>
      </c:valAx>
      <c:valAx>
        <c:axId val="1874680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sz="1050" b="1" i="0" u="none" strike="noStrike" baseline="0">
                    <a:effectLst/>
                  </a:rPr>
                  <a:t>gCO2/kWh</a:t>
                </a:r>
                <a:endParaRPr lang="en-GB"/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87474304"/>
        <c:crosses val="max"/>
        <c:crossBetween val="between"/>
      </c:valAx>
      <c:catAx>
        <c:axId val="187474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46803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7.7784098431937163E-2"/>
          <c:y val="0.81698211788946939"/>
          <c:w val="0.82222932684064409"/>
          <c:h val="0.1830178821105305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Slow Progression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7337950564151945E-2"/>
          <c:y val="0.12527403521469985"/>
          <c:w val="0.82532409887169611"/>
          <c:h val="0.55092111042073755"/>
        </c:manualLayout>
      </c:layout>
      <c:areaChart>
        <c:grouping val="stacked"/>
        <c:varyColors val="0"/>
        <c:ser>
          <c:idx val="0"/>
          <c:order val="0"/>
          <c:tx>
            <c:strRef>
              <c:f>'Fig 4.1.7'!$A$74</c:f>
              <c:strCache>
                <c:ptCount val="1"/>
                <c:pt idx="0">
                  <c:v>Storage</c:v>
                </c:pt>
              </c:strCache>
            </c:strRef>
          </c:tx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4.1.7'!$C$74:$AB$74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2666.7464314151098</c:v>
                </c:pt>
                <c:pt idx="2">
                  <c:v>2705.8938132916228</c:v>
                </c:pt>
                <c:pt idx="3">
                  <c:v>2699.8810973236705</c:v>
                </c:pt>
                <c:pt idx="4">
                  <c:v>2751.5044172360135</c:v>
                </c:pt>
                <c:pt idx="5">
                  <c:v>2822.3327685114978</c:v>
                </c:pt>
                <c:pt idx="6">
                  <c:v>2845.3429632134735</c:v>
                </c:pt>
                <c:pt idx="7">
                  <c:v>2834.0551028056743</c:v>
                </c:pt>
                <c:pt idx="8">
                  <c:v>2824.6395798559183</c:v>
                </c:pt>
                <c:pt idx="9">
                  <c:v>2851.8276980350761</c:v>
                </c:pt>
                <c:pt idx="10">
                  <c:v>2956.3558266703103</c:v>
                </c:pt>
                <c:pt idx="11">
                  <c:v>3009.5280861920733</c:v>
                </c:pt>
                <c:pt idx="12">
                  <c:v>3026.2581565336009</c:v>
                </c:pt>
                <c:pt idx="13">
                  <c:v>3141.45401616149</c:v>
                </c:pt>
                <c:pt idx="14">
                  <c:v>3257.3554255097938</c:v>
                </c:pt>
                <c:pt idx="15">
                  <c:v>3261.8413459509584</c:v>
                </c:pt>
                <c:pt idx="16">
                  <c:v>3267.3951573658528</c:v>
                </c:pt>
                <c:pt idx="17">
                  <c:v>4188.179069870891</c:v>
                </c:pt>
                <c:pt idx="18">
                  <c:v>4195.8800712885886</c:v>
                </c:pt>
                <c:pt idx="19">
                  <c:v>4204.644962835102</c:v>
                </c:pt>
                <c:pt idx="20">
                  <c:v>4278.3331364763899</c:v>
                </c:pt>
                <c:pt idx="21">
                  <c:v>4703.2007840978877</c:v>
                </c:pt>
                <c:pt idx="22">
                  <c:v>4711.2419858574149</c:v>
                </c:pt>
                <c:pt idx="23">
                  <c:v>4782.889122370465</c:v>
                </c:pt>
                <c:pt idx="24">
                  <c:v>5109.5313544193441</c:v>
                </c:pt>
                <c:pt idx="25">
                  <c:v>5310.7748175522675</c:v>
                </c:pt>
              </c:numCache>
            </c:numRef>
          </c:val>
        </c:ser>
        <c:ser>
          <c:idx val="1"/>
          <c:order val="1"/>
          <c:tx>
            <c:strRef>
              <c:f>'Fig 4.1.7'!$A$75</c:f>
              <c:strCache>
                <c:ptCount val="1"/>
                <c:pt idx="0">
                  <c:v>Biomass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4.1.7'!$C$75:$AB$75</c:f>
              <c:numCache>
                <c:formatCode>_-* #,##0_-;\-* #,##0_-;_-* "-"??_-;_-@_-</c:formatCode>
                <c:ptCount val="26"/>
                <c:pt idx="0">
                  <c:v>16426.375431021301</c:v>
                </c:pt>
                <c:pt idx="1">
                  <c:v>16266.660353034604</c:v>
                </c:pt>
                <c:pt idx="2">
                  <c:v>17599.665706918138</c:v>
                </c:pt>
                <c:pt idx="3">
                  <c:v>17515.026919120144</c:v>
                </c:pt>
                <c:pt idx="4">
                  <c:v>19864.133184189479</c:v>
                </c:pt>
                <c:pt idx="5">
                  <c:v>19893.126429687574</c:v>
                </c:pt>
                <c:pt idx="6">
                  <c:v>21148.098202630728</c:v>
                </c:pt>
                <c:pt idx="7">
                  <c:v>20314.374581196033</c:v>
                </c:pt>
                <c:pt idx="8">
                  <c:v>19690.499464273958</c:v>
                </c:pt>
                <c:pt idx="9">
                  <c:v>19065.933024848364</c:v>
                </c:pt>
                <c:pt idx="10">
                  <c:v>18025.405306355395</c:v>
                </c:pt>
                <c:pt idx="11">
                  <c:v>18367.004349452502</c:v>
                </c:pt>
                <c:pt idx="12">
                  <c:v>15898.463875266836</c:v>
                </c:pt>
                <c:pt idx="13">
                  <c:v>15637.214730376589</c:v>
                </c:pt>
                <c:pt idx="14">
                  <c:v>14049.529001030336</c:v>
                </c:pt>
                <c:pt idx="15">
                  <c:v>13229.708478247576</c:v>
                </c:pt>
                <c:pt idx="16">
                  <c:v>12250.810709608504</c:v>
                </c:pt>
                <c:pt idx="17">
                  <c:v>12250.498821343168</c:v>
                </c:pt>
                <c:pt idx="18">
                  <c:v>12412.764274005211</c:v>
                </c:pt>
                <c:pt idx="19">
                  <c:v>11949.102608397734</c:v>
                </c:pt>
                <c:pt idx="20">
                  <c:v>11766.590607383421</c:v>
                </c:pt>
                <c:pt idx="21">
                  <c:v>11083.71980071271</c:v>
                </c:pt>
                <c:pt idx="22">
                  <c:v>9996.0673205942458</c:v>
                </c:pt>
                <c:pt idx="23">
                  <c:v>10086.078848743713</c:v>
                </c:pt>
                <c:pt idx="24">
                  <c:v>10155.186616458404</c:v>
                </c:pt>
                <c:pt idx="25">
                  <c:v>10194.951976710552</c:v>
                </c:pt>
              </c:numCache>
            </c:numRef>
          </c:val>
        </c:ser>
        <c:ser>
          <c:idx val="2"/>
          <c:order val="2"/>
          <c:tx>
            <c:strRef>
              <c:f>'Fig 4.1.7'!$A$76</c:f>
              <c:strCache>
                <c:ptCount val="1"/>
                <c:pt idx="0">
                  <c:v>CCS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4.1.7'!$C$76:$AB$76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 4.1.7'!$A$77</c:f>
              <c:strCache>
                <c:ptCount val="1"/>
                <c:pt idx="0">
                  <c:v>CHP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4.1.7'!$C$77:$AB$77</c:f>
              <c:numCache>
                <c:formatCode>_-* #,##0_-;\-* #,##0_-;_-* "-"??_-;_-@_-</c:formatCode>
                <c:ptCount val="26"/>
                <c:pt idx="0">
                  <c:v>26179.806429905773</c:v>
                </c:pt>
                <c:pt idx="1">
                  <c:v>26931.552644970394</c:v>
                </c:pt>
                <c:pt idx="2">
                  <c:v>27825.789356947949</c:v>
                </c:pt>
                <c:pt idx="3">
                  <c:v>28748.306963525818</c:v>
                </c:pt>
                <c:pt idx="4">
                  <c:v>29111.352806322589</c:v>
                </c:pt>
                <c:pt idx="5">
                  <c:v>29920.284749016915</c:v>
                </c:pt>
                <c:pt idx="6">
                  <c:v>30307.542357714825</c:v>
                </c:pt>
                <c:pt idx="7">
                  <c:v>30854.292445571871</c:v>
                </c:pt>
                <c:pt idx="8">
                  <c:v>31105.697988788866</c:v>
                </c:pt>
                <c:pt idx="9">
                  <c:v>31404.982935699612</c:v>
                </c:pt>
                <c:pt idx="10">
                  <c:v>31215.868427609465</c:v>
                </c:pt>
                <c:pt idx="11">
                  <c:v>30707.482818272671</c:v>
                </c:pt>
                <c:pt idx="12">
                  <c:v>30881.170461927009</c:v>
                </c:pt>
                <c:pt idx="13">
                  <c:v>31044.93610996084</c:v>
                </c:pt>
                <c:pt idx="14">
                  <c:v>23557.928669727116</c:v>
                </c:pt>
                <c:pt idx="15">
                  <c:v>23947.15553809053</c:v>
                </c:pt>
                <c:pt idx="16">
                  <c:v>24111.962448496943</c:v>
                </c:pt>
                <c:pt idx="17">
                  <c:v>24289.098126015149</c:v>
                </c:pt>
                <c:pt idx="18">
                  <c:v>24491.482754597597</c:v>
                </c:pt>
                <c:pt idx="19">
                  <c:v>24922.355174416982</c:v>
                </c:pt>
                <c:pt idx="20">
                  <c:v>25027.499814620649</c:v>
                </c:pt>
                <c:pt idx="21">
                  <c:v>25118.264038252382</c:v>
                </c:pt>
                <c:pt idx="22">
                  <c:v>25195.134265670549</c:v>
                </c:pt>
                <c:pt idx="23">
                  <c:v>25260.780402534085</c:v>
                </c:pt>
                <c:pt idx="24">
                  <c:v>25288.518961801066</c:v>
                </c:pt>
                <c:pt idx="25">
                  <c:v>25297.524796982962</c:v>
                </c:pt>
              </c:numCache>
            </c:numRef>
          </c:val>
        </c:ser>
        <c:ser>
          <c:idx val="4"/>
          <c:order val="4"/>
          <c:tx>
            <c:strRef>
              <c:f>'Fig 4.1.7'!$A$78</c:f>
              <c:strCache>
                <c:ptCount val="1"/>
                <c:pt idx="0">
                  <c:v>Gas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4.1.7'!$C$78:$AB$78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103714.46049842652</c:v>
                </c:pt>
                <c:pt idx="2">
                  <c:v>81038.901284623207</c:v>
                </c:pt>
                <c:pt idx="3">
                  <c:v>75930.304823852523</c:v>
                </c:pt>
                <c:pt idx="4">
                  <c:v>72910.936249476421</c:v>
                </c:pt>
                <c:pt idx="5">
                  <c:v>67273.439365709812</c:v>
                </c:pt>
                <c:pt idx="6">
                  <c:v>67736.38040974061</c:v>
                </c:pt>
                <c:pt idx="7">
                  <c:v>64333.754769046216</c:v>
                </c:pt>
                <c:pt idx="8">
                  <c:v>55043.031684998714</c:v>
                </c:pt>
                <c:pt idx="9">
                  <c:v>51951.017522325194</c:v>
                </c:pt>
                <c:pt idx="10">
                  <c:v>42792.372483912077</c:v>
                </c:pt>
                <c:pt idx="11">
                  <c:v>49486.265016652564</c:v>
                </c:pt>
                <c:pt idx="12">
                  <c:v>37923.357488832669</c:v>
                </c:pt>
                <c:pt idx="13">
                  <c:v>38728.046261865733</c:v>
                </c:pt>
                <c:pt idx="14">
                  <c:v>33085.591818576708</c:v>
                </c:pt>
                <c:pt idx="15">
                  <c:v>31536.601264658551</c:v>
                </c:pt>
                <c:pt idx="16">
                  <c:v>26300.590225424723</c:v>
                </c:pt>
                <c:pt idx="17">
                  <c:v>26911.762877585483</c:v>
                </c:pt>
                <c:pt idx="18">
                  <c:v>26465.778750002424</c:v>
                </c:pt>
                <c:pt idx="19">
                  <c:v>28391.932172040131</c:v>
                </c:pt>
                <c:pt idx="20">
                  <c:v>28468.048435859473</c:v>
                </c:pt>
                <c:pt idx="21">
                  <c:v>27711.394443001765</c:v>
                </c:pt>
                <c:pt idx="22">
                  <c:v>28923.640897120084</c:v>
                </c:pt>
                <c:pt idx="23">
                  <c:v>29078.399589904046</c:v>
                </c:pt>
                <c:pt idx="24">
                  <c:v>29592.104283092147</c:v>
                </c:pt>
                <c:pt idx="25">
                  <c:v>30212.26906327828</c:v>
                </c:pt>
              </c:numCache>
            </c:numRef>
          </c:val>
        </c:ser>
        <c:ser>
          <c:idx val="5"/>
          <c:order val="5"/>
          <c:tx>
            <c:strRef>
              <c:f>'Fig 4.1.7'!$A$79</c:f>
              <c:strCache>
                <c:ptCount val="1"/>
                <c:pt idx="0">
                  <c:v>Coal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4.1.7'!$C$79:$AB$79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36964.619209942692</c:v>
                </c:pt>
                <c:pt idx="2">
                  <c:v>46842.939023495965</c:v>
                </c:pt>
                <c:pt idx="3">
                  <c:v>38835.575662472373</c:v>
                </c:pt>
                <c:pt idx="4">
                  <c:v>33552.92950941273</c:v>
                </c:pt>
                <c:pt idx="5">
                  <c:v>31495.833523586964</c:v>
                </c:pt>
                <c:pt idx="6">
                  <c:v>13295.467536783754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 4.1.7'!$A$80</c:f>
              <c:strCache>
                <c:ptCount val="1"/>
                <c:pt idx="0">
                  <c:v>Hydro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4.1.7'!$C$80:$AB$80</c:f>
              <c:numCache>
                <c:formatCode>_-* #,##0_-;\-* #,##0_-;_-* "-"??_-;_-@_-</c:formatCode>
                <c:ptCount val="26"/>
                <c:pt idx="0">
                  <c:v>4658.2873003618597</c:v>
                </c:pt>
                <c:pt idx="1">
                  <c:v>4685.5280062566608</c:v>
                </c:pt>
                <c:pt idx="2">
                  <c:v>4712.2069475347143</c:v>
                </c:pt>
                <c:pt idx="3">
                  <c:v>4738.31203631683</c:v>
                </c:pt>
                <c:pt idx="4">
                  <c:v>4763.8303689789664</c:v>
                </c:pt>
                <c:pt idx="5">
                  <c:v>4788.7481300352374</c:v>
                </c:pt>
                <c:pt idx="6">
                  <c:v>4813.050479372916</c:v>
                </c:pt>
                <c:pt idx="7">
                  <c:v>4836.7214189368178</c:v>
                </c:pt>
                <c:pt idx="8">
                  <c:v>4859.7436337801064</c:v>
                </c:pt>
                <c:pt idx="9">
                  <c:v>4882.0983007714594</c:v>
                </c:pt>
                <c:pt idx="10">
                  <c:v>4903.7648559673344</c:v>
                </c:pt>
                <c:pt idx="11">
                  <c:v>4924.7207083990097</c:v>
                </c:pt>
                <c:pt idx="12">
                  <c:v>4944.9408832689714</c:v>
                </c:pt>
                <c:pt idx="13">
                  <c:v>5044.0631704463685</c:v>
                </c:pt>
                <c:pt idx="14">
                  <c:v>5062.7251432433186</c:v>
                </c:pt>
                <c:pt idx="15">
                  <c:v>5080.5569951857415</c:v>
                </c:pt>
                <c:pt idx="16">
                  <c:v>5097.5181141348057</c:v>
                </c:pt>
                <c:pt idx="17">
                  <c:v>5113.561264561994</c:v>
                </c:pt>
                <c:pt idx="18">
                  <c:v>5128.6305612939632</c:v>
                </c:pt>
                <c:pt idx="19">
                  <c:v>5142.6584503988561</c:v>
                </c:pt>
                <c:pt idx="20">
                  <c:v>5155.5609658711783</c:v>
                </c:pt>
                <c:pt idx="21">
                  <c:v>5167.2297372132061</c:v>
                </c:pt>
                <c:pt idx="22">
                  <c:v>5177.5171459225512</c:v>
                </c:pt>
                <c:pt idx="23">
                  <c:v>5186.2044076870043</c:v>
                </c:pt>
                <c:pt idx="24">
                  <c:v>5192.9129667684065</c:v>
                </c:pt>
                <c:pt idx="25">
                  <c:v>5196.5819995620059</c:v>
                </c:pt>
              </c:numCache>
            </c:numRef>
          </c:val>
        </c:ser>
        <c:ser>
          <c:idx val="7"/>
          <c:order val="7"/>
          <c:tx>
            <c:strRef>
              <c:f>'Fig 4.1.7'!$A$81</c:f>
              <c:strCache>
                <c:ptCount val="1"/>
                <c:pt idx="0">
                  <c:v>Interconnectors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4.1.7'!$C$81:$AB$81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25155.059753513618</c:v>
                </c:pt>
                <c:pt idx="2">
                  <c:v>25968.013181340764</c:v>
                </c:pt>
                <c:pt idx="3">
                  <c:v>27794.92633818532</c:v>
                </c:pt>
                <c:pt idx="4">
                  <c:v>27960.146021704917</c:v>
                </c:pt>
                <c:pt idx="5">
                  <c:v>29030.971597980417</c:v>
                </c:pt>
                <c:pt idx="6">
                  <c:v>37205.170270466784</c:v>
                </c:pt>
                <c:pt idx="7">
                  <c:v>51110.36872319493</c:v>
                </c:pt>
                <c:pt idx="8">
                  <c:v>63221.244023653649</c:v>
                </c:pt>
                <c:pt idx="9">
                  <c:v>69239.71603823539</c:v>
                </c:pt>
                <c:pt idx="10">
                  <c:v>71531.204137262655</c:v>
                </c:pt>
                <c:pt idx="11">
                  <c:v>65400.179034539011</c:v>
                </c:pt>
                <c:pt idx="12">
                  <c:v>68235.009382350283</c:v>
                </c:pt>
                <c:pt idx="13">
                  <c:v>69140.745566999161</c:v>
                </c:pt>
                <c:pt idx="14">
                  <c:v>69510.227861063235</c:v>
                </c:pt>
                <c:pt idx="15">
                  <c:v>67451.797900583406</c:v>
                </c:pt>
                <c:pt idx="16">
                  <c:v>65037.92658993385</c:v>
                </c:pt>
                <c:pt idx="17">
                  <c:v>62903.627299382082</c:v>
                </c:pt>
                <c:pt idx="18">
                  <c:v>62046.969243210769</c:v>
                </c:pt>
                <c:pt idx="19">
                  <c:v>61858.37070433901</c:v>
                </c:pt>
                <c:pt idx="20">
                  <c:v>61685.830311969446</c:v>
                </c:pt>
                <c:pt idx="21">
                  <c:v>61685.830311969446</c:v>
                </c:pt>
                <c:pt idx="22">
                  <c:v>61685.830311969446</c:v>
                </c:pt>
                <c:pt idx="23">
                  <c:v>61685.830311969446</c:v>
                </c:pt>
                <c:pt idx="24">
                  <c:v>61685.830311969446</c:v>
                </c:pt>
                <c:pt idx="25">
                  <c:v>61685.830311969446</c:v>
                </c:pt>
              </c:numCache>
            </c:numRef>
          </c:val>
        </c:ser>
        <c:ser>
          <c:idx val="8"/>
          <c:order val="8"/>
          <c:tx>
            <c:strRef>
              <c:f>'Fig 4.1.7'!$A$82</c:f>
              <c:strCache>
                <c:ptCount val="1"/>
                <c:pt idx="0">
                  <c:v>Marine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4.1.7'!$C$82:$AB$82</c:f>
              <c:numCache>
                <c:formatCode>_-* #,##0_-;\-* #,##0_-;_-* "-"??_-;_-@_-</c:formatCode>
                <c:ptCount val="26"/>
                <c:pt idx="0">
                  <c:v>10.774799999999999</c:v>
                </c:pt>
                <c:pt idx="1">
                  <c:v>12.483000000000001</c:v>
                </c:pt>
                <c:pt idx="2">
                  <c:v>14.3226</c:v>
                </c:pt>
                <c:pt idx="3">
                  <c:v>23.520600000000002</c:v>
                </c:pt>
                <c:pt idx="4">
                  <c:v>28.995600000000003</c:v>
                </c:pt>
                <c:pt idx="5">
                  <c:v>60.558463999999198</c:v>
                </c:pt>
                <c:pt idx="6">
                  <c:v>86.429663999999221</c:v>
                </c:pt>
                <c:pt idx="7">
                  <c:v>112.30086399999922</c:v>
                </c:pt>
                <c:pt idx="8">
                  <c:v>138.17206399999924</c:v>
                </c:pt>
                <c:pt idx="9">
                  <c:v>828.92726400002812</c:v>
                </c:pt>
                <c:pt idx="10">
                  <c:v>902.52878399998747</c:v>
                </c:pt>
                <c:pt idx="11">
                  <c:v>1074.8671839999722</c:v>
                </c:pt>
                <c:pt idx="12">
                  <c:v>1402.1991840000262</c:v>
                </c:pt>
                <c:pt idx="13">
                  <c:v>1588.02798399996</c:v>
                </c:pt>
                <c:pt idx="14">
                  <c:v>1690.9871839999757</c:v>
                </c:pt>
                <c:pt idx="15">
                  <c:v>1833.4831839999758</c:v>
                </c:pt>
                <c:pt idx="16">
                  <c:v>2919.3143839999743</c:v>
                </c:pt>
                <c:pt idx="17">
                  <c:v>3934.6567840000748</c:v>
                </c:pt>
                <c:pt idx="18">
                  <c:v>4924.1279840001307</c:v>
                </c:pt>
                <c:pt idx="19">
                  <c:v>4949.9991840001312</c:v>
                </c:pt>
                <c:pt idx="20">
                  <c:v>4949.9991840001312</c:v>
                </c:pt>
                <c:pt idx="21">
                  <c:v>4949.9991840001312</c:v>
                </c:pt>
                <c:pt idx="22">
                  <c:v>4949.9991840001312</c:v>
                </c:pt>
                <c:pt idx="23">
                  <c:v>4949.9991840001312</c:v>
                </c:pt>
                <c:pt idx="24">
                  <c:v>4949.9991840001312</c:v>
                </c:pt>
                <c:pt idx="25">
                  <c:v>4949.9991840001312</c:v>
                </c:pt>
              </c:numCache>
            </c:numRef>
          </c:val>
        </c:ser>
        <c:ser>
          <c:idx val="9"/>
          <c:order val="9"/>
          <c:tx>
            <c:strRef>
              <c:f>'Fig 4.1.7'!$A$83</c:f>
              <c:strCache>
                <c:ptCount val="1"/>
                <c:pt idx="0">
                  <c:v>Nuclear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4.1.7'!$C$83:$AB$83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57229.475943475802</c:v>
                </c:pt>
                <c:pt idx="4">
                  <c:v>57204.470709445995</c:v>
                </c:pt>
                <c:pt idx="5">
                  <c:v>57187.475411414271</c:v>
                </c:pt>
                <c:pt idx="6">
                  <c:v>56687.514210166039</c:v>
                </c:pt>
                <c:pt idx="7">
                  <c:v>48095.321577018767</c:v>
                </c:pt>
                <c:pt idx="8">
                  <c:v>40099.582026186792</c:v>
                </c:pt>
                <c:pt idx="9">
                  <c:v>26584.006233799901</c:v>
                </c:pt>
                <c:pt idx="10">
                  <c:v>24773.89509739984</c:v>
                </c:pt>
                <c:pt idx="11">
                  <c:v>17783.787075608016</c:v>
                </c:pt>
                <c:pt idx="12">
                  <c:v>25334.488906650466</c:v>
                </c:pt>
                <c:pt idx="13">
                  <c:v>21930.08597343697</c:v>
                </c:pt>
                <c:pt idx="14">
                  <c:v>34317.104194114756</c:v>
                </c:pt>
                <c:pt idx="15">
                  <c:v>34177.708162471077</c:v>
                </c:pt>
                <c:pt idx="16">
                  <c:v>43718.804781762025</c:v>
                </c:pt>
                <c:pt idx="17">
                  <c:v>43899.164722173344</c:v>
                </c:pt>
                <c:pt idx="18">
                  <c:v>45179.093863932969</c:v>
                </c:pt>
                <c:pt idx="19">
                  <c:v>46011.158015851157</c:v>
                </c:pt>
                <c:pt idx="20">
                  <c:v>46129.189147711477</c:v>
                </c:pt>
                <c:pt idx="21">
                  <c:v>46145.66295633297</c:v>
                </c:pt>
                <c:pt idx="22">
                  <c:v>46435.656553588873</c:v>
                </c:pt>
                <c:pt idx="23">
                  <c:v>46536.79147776778</c:v>
                </c:pt>
                <c:pt idx="24">
                  <c:v>46609.958457126711</c:v>
                </c:pt>
                <c:pt idx="25">
                  <c:v>46641.842910131483</c:v>
                </c:pt>
              </c:numCache>
            </c:numRef>
          </c:val>
        </c:ser>
        <c:ser>
          <c:idx val="10"/>
          <c:order val="10"/>
          <c:tx>
            <c:strRef>
              <c:f>'Fig 4.1.7'!$A$84</c:f>
              <c:strCache>
                <c:ptCount val="1"/>
                <c:pt idx="0">
                  <c:v>Offshore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4.1.7'!$C$84:$AB$84</c:f>
              <c:numCache>
                <c:formatCode>_-* #,##0_-;\-* #,##0_-;_-* "-"??_-;_-@_-</c:formatCode>
                <c:ptCount val="26"/>
                <c:pt idx="0">
                  <c:v>16689.948983999977</c:v>
                </c:pt>
                <c:pt idx="1">
                  <c:v>16778.429801999941</c:v>
                </c:pt>
                <c:pt idx="2">
                  <c:v>19113.925481999941</c:v>
                </c:pt>
                <c:pt idx="3">
                  <c:v>24163.425583199944</c:v>
                </c:pt>
                <c:pt idx="4">
                  <c:v>26815.331671199951</c:v>
                </c:pt>
                <c:pt idx="5">
                  <c:v>29873.026222799894</c:v>
                </c:pt>
                <c:pt idx="6">
                  <c:v>36069.172300799866</c:v>
                </c:pt>
                <c:pt idx="7">
                  <c:v>43997.035083328548</c:v>
                </c:pt>
                <c:pt idx="8">
                  <c:v>47135.556602357814</c:v>
                </c:pt>
                <c:pt idx="9">
                  <c:v>56878.224895947969</c:v>
                </c:pt>
                <c:pt idx="10">
                  <c:v>64567.23321866864</c:v>
                </c:pt>
                <c:pt idx="11">
                  <c:v>70097.354841890468</c:v>
                </c:pt>
                <c:pt idx="12">
                  <c:v>72739.859922054893</c:v>
                </c:pt>
                <c:pt idx="13">
                  <c:v>74885.523978252677</c:v>
                </c:pt>
                <c:pt idx="14">
                  <c:v>81271.637394298159</c:v>
                </c:pt>
                <c:pt idx="15">
                  <c:v>83290.293473188896</c:v>
                </c:pt>
                <c:pt idx="16">
                  <c:v>84439.301369903173</c:v>
                </c:pt>
                <c:pt idx="17">
                  <c:v>86011.647923663942</c:v>
                </c:pt>
                <c:pt idx="18">
                  <c:v>84599.34169280807</c:v>
                </c:pt>
                <c:pt idx="19">
                  <c:v>86242.276237492988</c:v>
                </c:pt>
                <c:pt idx="20">
                  <c:v>84793.141335529188</c:v>
                </c:pt>
                <c:pt idx="21">
                  <c:v>85791.099545069679</c:v>
                </c:pt>
                <c:pt idx="22">
                  <c:v>85224.066900908962</c:v>
                </c:pt>
                <c:pt idx="23">
                  <c:v>85538.346578030658</c:v>
                </c:pt>
                <c:pt idx="24">
                  <c:v>85715.304093868966</c:v>
                </c:pt>
                <c:pt idx="25">
                  <c:v>86608.601420714767</c:v>
                </c:pt>
              </c:numCache>
            </c:numRef>
          </c:val>
        </c:ser>
        <c:ser>
          <c:idx val="11"/>
          <c:order val="11"/>
          <c:tx>
            <c:strRef>
              <c:f>'Fig 4.1.7'!$A$85</c:f>
              <c:strCache>
                <c:ptCount val="1"/>
                <c:pt idx="0">
                  <c:v>Onshore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4.1.7'!$C$85:$AB$85</c:f>
              <c:numCache>
                <c:formatCode>_-* #,##0_-;\-* #,##0_-;_-* "-"??_-;_-@_-</c:formatCode>
                <c:ptCount val="26"/>
                <c:pt idx="0">
                  <c:v>20119.864738241493</c:v>
                </c:pt>
                <c:pt idx="1">
                  <c:v>24081.639275542217</c:v>
                </c:pt>
                <c:pt idx="2">
                  <c:v>26284.586757703837</c:v>
                </c:pt>
                <c:pt idx="3">
                  <c:v>28720.968178134663</c:v>
                </c:pt>
                <c:pt idx="4">
                  <c:v>29131.106850442862</c:v>
                </c:pt>
                <c:pt idx="5">
                  <c:v>29453.5733283792</c:v>
                </c:pt>
                <c:pt idx="6">
                  <c:v>29877.629609617194</c:v>
                </c:pt>
                <c:pt idx="7">
                  <c:v>32206.8109943243</c:v>
                </c:pt>
                <c:pt idx="8">
                  <c:v>33761.199819324087</c:v>
                </c:pt>
                <c:pt idx="9">
                  <c:v>34570.609114769097</c:v>
                </c:pt>
                <c:pt idx="10">
                  <c:v>36270.772093904714</c:v>
                </c:pt>
                <c:pt idx="11">
                  <c:v>37365.317561392505</c:v>
                </c:pt>
                <c:pt idx="12">
                  <c:v>35608.749721169006</c:v>
                </c:pt>
                <c:pt idx="13">
                  <c:v>35408.574472147091</c:v>
                </c:pt>
                <c:pt idx="14">
                  <c:v>32226.623339713362</c:v>
                </c:pt>
                <c:pt idx="15">
                  <c:v>32652.201101756968</c:v>
                </c:pt>
                <c:pt idx="16">
                  <c:v>31416.563292797895</c:v>
                </c:pt>
                <c:pt idx="17">
                  <c:v>31583.67021988031</c:v>
                </c:pt>
                <c:pt idx="18">
                  <c:v>33047.410018957838</c:v>
                </c:pt>
                <c:pt idx="19">
                  <c:v>34724.381920005406</c:v>
                </c:pt>
                <c:pt idx="20">
                  <c:v>35090.050807964501</c:v>
                </c:pt>
                <c:pt idx="21">
                  <c:v>35371.781406347931</c:v>
                </c:pt>
                <c:pt idx="22">
                  <c:v>35980.576137540309</c:v>
                </c:pt>
                <c:pt idx="23">
                  <c:v>36111.363228567163</c:v>
                </c:pt>
                <c:pt idx="24">
                  <c:v>36276.383947671828</c:v>
                </c:pt>
                <c:pt idx="25">
                  <c:v>35702.465504310574</c:v>
                </c:pt>
              </c:numCache>
            </c:numRef>
          </c:val>
        </c:ser>
        <c:ser>
          <c:idx val="12"/>
          <c:order val="12"/>
          <c:tx>
            <c:strRef>
              <c:f>'Fig 4.1.7'!$A$86</c:f>
              <c:strCache>
                <c:ptCount val="1"/>
                <c:pt idx="0">
                  <c:v>Solar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4.1.7'!$C$86:$AB$86</c:f>
              <c:numCache>
                <c:formatCode>_-* #,##0_-;\-* #,##0_-;_-* "-"??_-;_-@_-</c:formatCode>
                <c:ptCount val="26"/>
                <c:pt idx="0">
                  <c:v>10063.991281137885</c:v>
                </c:pt>
                <c:pt idx="1">
                  <c:v>12582.194726887883</c:v>
                </c:pt>
                <c:pt idx="2">
                  <c:v>14103.97855347686</c:v>
                </c:pt>
                <c:pt idx="3">
                  <c:v>14873.106655039677</c:v>
                </c:pt>
                <c:pt idx="4">
                  <c:v>15184.102425385669</c:v>
                </c:pt>
                <c:pt idx="5">
                  <c:v>15654.539244757325</c:v>
                </c:pt>
                <c:pt idx="6">
                  <c:v>16167.693708804027</c:v>
                </c:pt>
                <c:pt idx="7">
                  <c:v>16846.164391777282</c:v>
                </c:pt>
                <c:pt idx="8">
                  <c:v>17544.377380291749</c:v>
                </c:pt>
                <c:pt idx="9">
                  <c:v>18532.871806756702</c:v>
                </c:pt>
                <c:pt idx="10">
                  <c:v>19687.573153626297</c:v>
                </c:pt>
                <c:pt idx="11">
                  <c:v>20968.172667632443</c:v>
                </c:pt>
                <c:pt idx="12">
                  <c:v>22373.11555434102</c:v>
                </c:pt>
                <c:pt idx="13">
                  <c:v>23684.028627305976</c:v>
                </c:pt>
                <c:pt idx="14">
                  <c:v>24682.756395293625</c:v>
                </c:pt>
                <c:pt idx="15">
                  <c:v>25585.545079126292</c:v>
                </c:pt>
                <c:pt idx="16">
                  <c:v>26391.647366817677</c:v>
                </c:pt>
                <c:pt idx="17">
                  <c:v>27100.415147692118</c:v>
                </c:pt>
                <c:pt idx="18">
                  <c:v>27765.559914631816</c:v>
                </c:pt>
                <c:pt idx="19">
                  <c:v>28549.418027771964</c:v>
                </c:pt>
                <c:pt idx="20">
                  <c:v>29180.141354467014</c:v>
                </c:pt>
                <c:pt idx="21">
                  <c:v>29695.902218654242</c:v>
                </c:pt>
                <c:pt idx="22">
                  <c:v>30118.249905120731</c:v>
                </c:pt>
                <c:pt idx="23">
                  <c:v>30507.787934110733</c:v>
                </c:pt>
                <c:pt idx="24">
                  <c:v>30833.379265869189</c:v>
                </c:pt>
                <c:pt idx="25">
                  <c:v>31134.490556118064</c:v>
                </c:pt>
              </c:numCache>
            </c:numRef>
          </c:val>
        </c:ser>
        <c:ser>
          <c:idx val="13"/>
          <c:order val="13"/>
          <c:tx>
            <c:strRef>
              <c:f>'Fig 4.1.7'!$A$87</c:f>
              <c:strCache>
                <c:ptCount val="1"/>
                <c:pt idx="0">
                  <c:v>Other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4.1.7'!$C$87:$AB$87</c:f>
              <c:numCache>
                <c:formatCode>_-* #,##0_-;\-* #,##0_-;_-* "-"??_-;_-@_-</c:formatCode>
                <c:ptCount val="26"/>
                <c:pt idx="0">
                  <c:v>14.541201406305234</c:v>
                </c:pt>
                <c:pt idx="1">
                  <c:v>144.12915409897204</c:v>
                </c:pt>
                <c:pt idx="2">
                  <c:v>36.122544001380717</c:v>
                </c:pt>
                <c:pt idx="3">
                  <c:v>34.703169640005967</c:v>
                </c:pt>
                <c:pt idx="4">
                  <c:v>40.708271148696703</c:v>
                </c:pt>
                <c:pt idx="5">
                  <c:v>56.650196406001449</c:v>
                </c:pt>
                <c:pt idx="6">
                  <c:v>41.704839195893868</c:v>
                </c:pt>
                <c:pt idx="7">
                  <c:v>33.341166392378454</c:v>
                </c:pt>
                <c:pt idx="8">
                  <c:v>33.022566746936072</c:v>
                </c:pt>
                <c:pt idx="9">
                  <c:v>33.644106791256249</c:v>
                </c:pt>
                <c:pt idx="10">
                  <c:v>33.715628001422409</c:v>
                </c:pt>
                <c:pt idx="11">
                  <c:v>34.596459954699263</c:v>
                </c:pt>
                <c:pt idx="12">
                  <c:v>35.310987706808035</c:v>
                </c:pt>
                <c:pt idx="13">
                  <c:v>36.138703652719535</c:v>
                </c:pt>
                <c:pt idx="14">
                  <c:v>37.018112497278821</c:v>
                </c:pt>
                <c:pt idx="15">
                  <c:v>37.421922030115446</c:v>
                </c:pt>
                <c:pt idx="16">
                  <c:v>37.862166682112537</c:v>
                </c:pt>
                <c:pt idx="17">
                  <c:v>38.617914392259593</c:v>
                </c:pt>
                <c:pt idx="18">
                  <c:v>40.402395231808718</c:v>
                </c:pt>
                <c:pt idx="19">
                  <c:v>42.526430054691666</c:v>
                </c:pt>
                <c:pt idx="20">
                  <c:v>41.783524325006027</c:v>
                </c:pt>
                <c:pt idx="21">
                  <c:v>39.680313917206995</c:v>
                </c:pt>
                <c:pt idx="22">
                  <c:v>40.193551192499861</c:v>
                </c:pt>
                <c:pt idx="23">
                  <c:v>40.429252450763315</c:v>
                </c:pt>
                <c:pt idx="24">
                  <c:v>40.552426841890913</c:v>
                </c:pt>
                <c:pt idx="25">
                  <c:v>40.647889534319773</c:v>
                </c:pt>
              </c:numCache>
            </c:numRef>
          </c:val>
        </c:ser>
        <c:ser>
          <c:idx val="14"/>
          <c:order val="14"/>
          <c:tx>
            <c:strRef>
              <c:f>'Fig 4.1.7'!$A$88</c:f>
              <c:strCache>
                <c:ptCount val="1"/>
                <c:pt idx="0">
                  <c:v>Other renewable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4.1.7'!$C$88:$AB$88</c:f>
              <c:numCache>
                <c:formatCode>_-* #,##0_-;\-* #,##0_-;_-* "-"??_-;_-@_-</c:formatCode>
                <c:ptCount val="26"/>
                <c:pt idx="0">
                  <c:v>10323.894104474275</c:v>
                </c:pt>
                <c:pt idx="1">
                  <c:v>10770.544936711576</c:v>
                </c:pt>
                <c:pt idx="2">
                  <c:v>11285.179292912782</c:v>
                </c:pt>
                <c:pt idx="3">
                  <c:v>11794.229534981421</c:v>
                </c:pt>
                <c:pt idx="4">
                  <c:v>12140.064278619544</c:v>
                </c:pt>
                <c:pt idx="5">
                  <c:v>12378.675047768642</c:v>
                </c:pt>
                <c:pt idx="6">
                  <c:v>12606.705218935784</c:v>
                </c:pt>
                <c:pt idx="7">
                  <c:v>13151.44895021386</c:v>
                </c:pt>
                <c:pt idx="8">
                  <c:v>13373.150100080413</c:v>
                </c:pt>
                <c:pt idx="9">
                  <c:v>13602.059492333319</c:v>
                </c:pt>
                <c:pt idx="10">
                  <c:v>13840.30913070042</c:v>
                </c:pt>
                <c:pt idx="11">
                  <c:v>14047.912030619693</c:v>
                </c:pt>
                <c:pt idx="12">
                  <c:v>14198.670570274428</c:v>
                </c:pt>
                <c:pt idx="13">
                  <c:v>14390.297835514555</c:v>
                </c:pt>
                <c:pt idx="14">
                  <c:v>14627.792868237444</c:v>
                </c:pt>
                <c:pt idx="15">
                  <c:v>14990.654320587033</c:v>
                </c:pt>
                <c:pt idx="16">
                  <c:v>15417.648165257733</c:v>
                </c:pt>
                <c:pt idx="17">
                  <c:v>15711.497572307271</c:v>
                </c:pt>
                <c:pt idx="18">
                  <c:v>15971.0412877001</c:v>
                </c:pt>
                <c:pt idx="19">
                  <c:v>16258.44818475301</c:v>
                </c:pt>
                <c:pt idx="20">
                  <c:v>16477.129663031286</c:v>
                </c:pt>
                <c:pt idx="21">
                  <c:v>16576.170958998471</c:v>
                </c:pt>
                <c:pt idx="22">
                  <c:v>16603.455095106438</c:v>
                </c:pt>
                <c:pt idx="23">
                  <c:v>16617.354349142839</c:v>
                </c:pt>
                <c:pt idx="24">
                  <c:v>16580.775983212268</c:v>
                </c:pt>
                <c:pt idx="25">
                  <c:v>16484.376451300504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00800"/>
        <c:axId val="187502592"/>
      </c:areaChart>
      <c:lineChart>
        <c:grouping val="standard"/>
        <c:varyColors val="0"/>
        <c:ser>
          <c:idx val="15"/>
          <c:order val="15"/>
          <c:tx>
            <c:strRef>
              <c:f>'Fig 4.1.7'!$A$90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4.1.7'!$C$73:$AB$73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4.1.7'!$C$90:$AB$90</c:f>
              <c:numCache>
                <c:formatCode>_(* #,##0.00_);_(* \(#,##0.00\);_(* "-"??_);_(@_)</c:formatCode>
                <c:ptCount val="26"/>
                <c:pt idx="0">
                  <c:v>290</c:v>
                </c:pt>
                <c:pt idx="1">
                  <c:v>275</c:v>
                </c:pt>
                <c:pt idx="2">
                  <c:v>260</c:v>
                </c:pt>
                <c:pt idx="3">
                  <c:v>245</c:v>
                </c:pt>
                <c:pt idx="4">
                  <c:v>230</c:v>
                </c:pt>
                <c:pt idx="5">
                  <c:v>215</c:v>
                </c:pt>
                <c:pt idx="6">
                  <c:v>193</c:v>
                </c:pt>
                <c:pt idx="7">
                  <c:v>171</c:v>
                </c:pt>
                <c:pt idx="8">
                  <c:v>149</c:v>
                </c:pt>
                <c:pt idx="9">
                  <c:v>127</c:v>
                </c:pt>
                <c:pt idx="10">
                  <c:v>105</c:v>
                </c:pt>
                <c:pt idx="11">
                  <c:v>100</c:v>
                </c:pt>
                <c:pt idx="12">
                  <c:v>95</c:v>
                </c:pt>
                <c:pt idx="13">
                  <c:v>90</c:v>
                </c:pt>
                <c:pt idx="14">
                  <c:v>85</c:v>
                </c:pt>
                <c:pt idx="15">
                  <c:v>80</c:v>
                </c:pt>
                <c:pt idx="16">
                  <c:v>73</c:v>
                </c:pt>
                <c:pt idx="17">
                  <c:v>66</c:v>
                </c:pt>
                <c:pt idx="18">
                  <c:v>59</c:v>
                </c:pt>
                <c:pt idx="19">
                  <c:v>52</c:v>
                </c:pt>
                <c:pt idx="20">
                  <c:v>45</c:v>
                </c:pt>
                <c:pt idx="21">
                  <c:v>44.4</c:v>
                </c:pt>
                <c:pt idx="22">
                  <c:v>43.8</c:v>
                </c:pt>
                <c:pt idx="23">
                  <c:v>43.199999999999996</c:v>
                </c:pt>
                <c:pt idx="24">
                  <c:v>42.599999999999994</c:v>
                </c:pt>
                <c:pt idx="25">
                  <c:v>41.999999999999993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10784"/>
        <c:axId val="187504512"/>
      </c:lineChart>
      <c:catAx>
        <c:axId val="1875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502592"/>
        <c:crosses val="autoZero"/>
        <c:auto val="1"/>
        <c:lblAlgn val="ctr"/>
        <c:lblOffset val="100"/>
        <c:tickLblSkip val="5"/>
        <c:noMultiLvlLbl val="0"/>
      </c:catAx>
      <c:valAx>
        <c:axId val="187502592"/>
        <c:scaling>
          <c:orientation val="minMax"/>
          <c:max val="5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7500800"/>
        <c:crosses val="autoZero"/>
        <c:crossBetween val="between"/>
        <c:majorUnit val="50000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US"/>
                    <a:t>TWh</a:t>
                  </a:r>
                </a:p>
              </c:rich>
            </c:tx>
          </c:dispUnitsLbl>
        </c:dispUnits>
      </c:valAx>
      <c:valAx>
        <c:axId val="187504512"/>
        <c:scaling>
          <c:orientation val="minMax"/>
          <c:max val="35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87510784"/>
        <c:crosses val="max"/>
        <c:crossBetween val="between"/>
        <c:majorUnit val="50"/>
      </c:valAx>
      <c:catAx>
        <c:axId val="187510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50451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7858950173339802E-2"/>
          <c:y val="0.73629056191084585"/>
          <c:w val="0.8222294190444962"/>
          <c:h val="0.263709438089154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 Progression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398856170379363E-2"/>
          <c:y val="0.12527403521469985"/>
          <c:w val="0.8192022876592413"/>
          <c:h val="0.57781832362059782"/>
        </c:manualLayout>
      </c:layout>
      <c:areaChart>
        <c:grouping val="stacked"/>
        <c:varyColors val="0"/>
        <c:ser>
          <c:idx val="0"/>
          <c:order val="0"/>
          <c:tx>
            <c:strRef>
              <c:f>'Fig 4.1.7'!$A$95</c:f>
              <c:strCache>
                <c:ptCount val="1"/>
                <c:pt idx="0">
                  <c:v>Storage</c:v>
                </c:pt>
              </c:strCache>
            </c:strRef>
          </c:tx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4.1.7'!$C$95:$AB$95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2666.7478819996982</c:v>
                </c:pt>
                <c:pt idx="2">
                  <c:v>2705.8967085516024</c:v>
                </c:pt>
                <c:pt idx="3">
                  <c:v>2699.8852623682869</c:v>
                </c:pt>
                <c:pt idx="4">
                  <c:v>2702.9305192638803</c:v>
                </c:pt>
                <c:pt idx="5">
                  <c:v>2822.3463144922098</c:v>
                </c:pt>
                <c:pt idx="6">
                  <c:v>2855.0166472555911</c:v>
                </c:pt>
                <c:pt idx="7">
                  <c:v>2853.2833662867711</c:v>
                </c:pt>
                <c:pt idx="8">
                  <c:v>2853.248836526081</c:v>
                </c:pt>
                <c:pt idx="9">
                  <c:v>2889.5643102811782</c:v>
                </c:pt>
                <c:pt idx="10">
                  <c:v>2908.2170671338881</c:v>
                </c:pt>
                <c:pt idx="11">
                  <c:v>2944.0015849351257</c:v>
                </c:pt>
                <c:pt idx="12">
                  <c:v>2961.382047301192</c:v>
                </c:pt>
                <c:pt idx="13">
                  <c:v>3035.4966573016386</c:v>
                </c:pt>
                <c:pt idx="14">
                  <c:v>3046.0244720815422</c:v>
                </c:pt>
                <c:pt idx="15">
                  <c:v>3185.2259398746405</c:v>
                </c:pt>
                <c:pt idx="16">
                  <c:v>3197.3732440107042</c:v>
                </c:pt>
                <c:pt idx="17">
                  <c:v>3209.9403450372643</c:v>
                </c:pt>
                <c:pt idx="18">
                  <c:v>3222.7281887821982</c:v>
                </c:pt>
                <c:pt idx="19">
                  <c:v>3235.5785633894761</c:v>
                </c:pt>
                <c:pt idx="20">
                  <c:v>3248.5747832741931</c:v>
                </c:pt>
                <c:pt idx="21">
                  <c:v>3261.4669878129398</c:v>
                </c:pt>
                <c:pt idx="22">
                  <c:v>3274.1682854671949</c:v>
                </c:pt>
                <c:pt idx="23">
                  <c:v>3281.7278535889977</c:v>
                </c:pt>
                <c:pt idx="24">
                  <c:v>3289.0069397406642</c:v>
                </c:pt>
                <c:pt idx="25">
                  <c:v>3310.6037582217059</c:v>
                </c:pt>
              </c:numCache>
            </c:numRef>
          </c:val>
        </c:ser>
        <c:ser>
          <c:idx val="1"/>
          <c:order val="1"/>
          <c:tx>
            <c:strRef>
              <c:f>'Fig 4.1.7'!$A$96</c:f>
              <c:strCache>
                <c:ptCount val="1"/>
                <c:pt idx="0">
                  <c:v>Biomass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4.1.7'!$C$96:$AB$96</c:f>
              <c:numCache>
                <c:formatCode>_-* #,##0_-;\-* #,##0_-;_-* "-"??_-;_-@_-</c:formatCode>
                <c:ptCount val="26"/>
                <c:pt idx="0">
                  <c:v>16426.375431021301</c:v>
                </c:pt>
                <c:pt idx="1">
                  <c:v>16324.132433841898</c:v>
                </c:pt>
                <c:pt idx="2">
                  <c:v>17645.422074348186</c:v>
                </c:pt>
                <c:pt idx="3">
                  <c:v>17575.190624860879</c:v>
                </c:pt>
                <c:pt idx="4">
                  <c:v>17530.888533839785</c:v>
                </c:pt>
                <c:pt idx="5">
                  <c:v>19280.582554379078</c:v>
                </c:pt>
                <c:pt idx="6">
                  <c:v>18938.670223057099</c:v>
                </c:pt>
                <c:pt idx="7">
                  <c:v>18913.45578343152</c:v>
                </c:pt>
                <c:pt idx="8">
                  <c:v>18703.235739197433</c:v>
                </c:pt>
                <c:pt idx="9">
                  <c:v>18601.624301953747</c:v>
                </c:pt>
                <c:pt idx="10">
                  <c:v>18371.014226657699</c:v>
                </c:pt>
                <c:pt idx="11">
                  <c:v>17898.382007211934</c:v>
                </c:pt>
                <c:pt idx="12">
                  <c:v>16499.214726851726</c:v>
                </c:pt>
                <c:pt idx="13">
                  <c:v>16017.727266886519</c:v>
                </c:pt>
                <c:pt idx="14">
                  <c:v>16133.881754736376</c:v>
                </c:pt>
                <c:pt idx="15">
                  <c:v>11808.884667992766</c:v>
                </c:pt>
                <c:pt idx="16">
                  <c:v>11901.322801111251</c:v>
                </c:pt>
                <c:pt idx="17">
                  <c:v>3378.0165860825723</c:v>
                </c:pt>
                <c:pt idx="18">
                  <c:v>3169.1730354835659</c:v>
                </c:pt>
                <c:pt idx="19">
                  <c:v>3169.6482077921505</c:v>
                </c:pt>
                <c:pt idx="20">
                  <c:v>1260.131475808131</c:v>
                </c:pt>
                <c:pt idx="21">
                  <c:v>1256.4135882382586</c:v>
                </c:pt>
                <c:pt idx="22">
                  <c:v>1258.0548344621416</c:v>
                </c:pt>
                <c:pt idx="23">
                  <c:v>1271.9539432976812</c:v>
                </c:pt>
                <c:pt idx="24">
                  <c:v>1268.9032851878678</c:v>
                </c:pt>
                <c:pt idx="25">
                  <c:v>1270.0687666405715</c:v>
                </c:pt>
              </c:numCache>
            </c:numRef>
          </c:val>
        </c:ser>
        <c:ser>
          <c:idx val="2"/>
          <c:order val="2"/>
          <c:tx>
            <c:strRef>
              <c:f>'Fig 4.1.7'!$A$97</c:f>
              <c:strCache>
                <c:ptCount val="1"/>
                <c:pt idx="0">
                  <c:v>CCS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4.1.7'!$C$97:$AB$97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 4.1.7'!$A$98</c:f>
              <c:strCache>
                <c:ptCount val="1"/>
                <c:pt idx="0">
                  <c:v>CHP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4.1.7'!$C$98:$AB$98</c:f>
              <c:numCache>
                <c:formatCode>_-* #,##0_-;\-* #,##0_-;_-* "-"??_-;_-@_-</c:formatCode>
                <c:ptCount val="26"/>
                <c:pt idx="0">
                  <c:v>26179.806429905773</c:v>
                </c:pt>
                <c:pt idx="1">
                  <c:v>26692.685064592977</c:v>
                </c:pt>
                <c:pt idx="2">
                  <c:v>27642.241639028063</c:v>
                </c:pt>
                <c:pt idx="3">
                  <c:v>28619.149564269792</c:v>
                </c:pt>
                <c:pt idx="4">
                  <c:v>29041.354518564163</c:v>
                </c:pt>
                <c:pt idx="5">
                  <c:v>29349.664014097863</c:v>
                </c:pt>
                <c:pt idx="6">
                  <c:v>30268.661131358214</c:v>
                </c:pt>
                <c:pt idx="7">
                  <c:v>30978.92260419032</c:v>
                </c:pt>
                <c:pt idx="8">
                  <c:v>31460.084382165638</c:v>
                </c:pt>
                <c:pt idx="9">
                  <c:v>31748.572646666897</c:v>
                </c:pt>
                <c:pt idx="10">
                  <c:v>31951.372821223016</c:v>
                </c:pt>
                <c:pt idx="11">
                  <c:v>32301.175884956185</c:v>
                </c:pt>
                <c:pt idx="12">
                  <c:v>32470.308094792614</c:v>
                </c:pt>
                <c:pt idx="13">
                  <c:v>32791.977107798361</c:v>
                </c:pt>
                <c:pt idx="14">
                  <c:v>32971.69463196976</c:v>
                </c:pt>
                <c:pt idx="15">
                  <c:v>33311.254270989222</c:v>
                </c:pt>
                <c:pt idx="16">
                  <c:v>33435.03504024999</c:v>
                </c:pt>
                <c:pt idx="17">
                  <c:v>33325.262517152063</c:v>
                </c:pt>
                <c:pt idx="18">
                  <c:v>32903.930822122362</c:v>
                </c:pt>
                <c:pt idx="19">
                  <c:v>33208.5664357801</c:v>
                </c:pt>
                <c:pt idx="20">
                  <c:v>33273.586886704914</c:v>
                </c:pt>
                <c:pt idx="21">
                  <c:v>32466.002119679524</c:v>
                </c:pt>
                <c:pt idx="22">
                  <c:v>32555.53848287501</c:v>
                </c:pt>
                <c:pt idx="23">
                  <c:v>32642.027121900392</c:v>
                </c:pt>
                <c:pt idx="24">
                  <c:v>32645.010981290172</c:v>
                </c:pt>
                <c:pt idx="25">
                  <c:v>32703.290677428093</c:v>
                </c:pt>
              </c:numCache>
            </c:numRef>
          </c:val>
        </c:ser>
        <c:ser>
          <c:idx val="4"/>
          <c:order val="4"/>
          <c:tx>
            <c:strRef>
              <c:f>'Fig 4.1.7'!$A$99</c:f>
              <c:strCache>
                <c:ptCount val="1"/>
                <c:pt idx="0">
                  <c:v>Gas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4.1.7'!$C$99:$AB$99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107585.80466971768</c:v>
                </c:pt>
                <c:pt idx="2">
                  <c:v>91854.48325691896</c:v>
                </c:pt>
                <c:pt idx="3">
                  <c:v>78874.312335392911</c:v>
                </c:pt>
                <c:pt idx="4">
                  <c:v>74952.713717244551</c:v>
                </c:pt>
                <c:pt idx="5">
                  <c:v>82942.688273204854</c:v>
                </c:pt>
                <c:pt idx="6">
                  <c:v>79877.300547017556</c:v>
                </c:pt>
                <c:pt idx="7">
                  <c:v>77936.305835386753</c:v>
                </c:pt>
                <c:pt idx="8">
                  <c:v>81610.125433904919</c:v>
                </c:pt>
                <c:pt idx="9">
                  <c:v>83535.269520915477</c:v>
                </c:pt>
                <c:pt idx="10">
                  <c:v>91662.287714092308</c:v>
                </c:pt>
                <c:pt idx="11">
                  <c:v>79653.306026267339</c:v>
                </c:pt>
                <c:pt idx="12">
                  <c:v>71468.874317236507</c:v>
                </c:pt>
                <c:pt idx="13">
                  <c:v>67986.901519839754</c:v>
                </c:pt>
                <c:pt idx="14">
                  <c:v>74142.467243368592</c:v>
                </c:pt>
                <c:pt idx="15">
                  <c:v>84131.885076259539</c:v>
                </c:pt>
                <c:pt idx="16">
                  <c:v>85372.949965885913</c:v>
                </c:pt>
                <c:pt idx="17">
                  <c:v>81510.647849296511</c:v>
                </c:pt>
                <c:pt idx="18">
                  <c:v>84273.195003988367</c:v>
                </c:pt>
                <c:pt idx="19">
                  <c:v>91675.417958328529</c:v>
                </c:pt>
                <c:pt idx="20">
                  <c:v>94804.643187840906</c:v>
                </c:pt>
                <c:pt idx="21">
                  <c:v>98842.222796397808</c:v>
                </c:pt>
                <c:pt idx="22">
                  <c:v>103895.05464607738</c:v>
                </c:pt>
                <c:pt idx="23">
                  <c:v>106612.41751906325</c:v>
                </c:pt>
                <c:pt idx="24">
                  <c:v>110121.98170892334</c:v>
                </c:pt>
                <c:pt idx="25">
                  <c:v>112932.15631660397</c:v>
                </c:pt>
              </c:numCache>
            </c:numRef>
          </c:val>
        </c:ser>
        <c:ser>
          <c:idx val="5"/>
          <c:order val="5"/>
          <c:tx>
            <c:strRef>
              <c:f>'Fig 4.1.7'!$A$100</c:f>
              <c:strCache>
                <c:ptCount val="1"/>
                <c:pt idx="0">
                  <c:v>Coal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4.1.7'!$C$100:$AB$100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36877.095573205828</c:v>
                </c:pt>
                <c:pt idx="2">
                  <c:v>42597.218420191261</c:v>
                </c:pt>
                <c:pt idx="3">
                  <c:v>44751.549097483665</c:v>
                </c:pt>
                <c:pt idx="4">
                  <c:v>43817.219311070061</c:v>
                </c:pt>
                <c:pt idx="5">
                  <c:v>36016.176326823581</c:v>
                </c:pt>
                <c:pt idx="6">
                  <c:v>24769.667810649626</c:v>
                </c:pt>
                <c:pt idx="7">
                  <c:v>24786.057992760376</c:v>
                </c:pt>
                <c:pt idx="8">
                  <c:v>24879.413137100662</c:v>
                </c:pt>
                <c:pt idx="9">
                  <c:v>19003.39021539209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 4.1.7'!$A$101</c:f>
              <c:strCache>
                <c:ptCount val="1"/>
                <c:pt idx="0">
                  <c:v>Hydro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4.1.7'!$C$101:$AB$101</c:f>
              <c:numCache>
                <c:formatCode>_-* #,##0_-;\-* #,##0_-;_-* "-"??_-;_-@_-</c:formatCode>
                <c:ptCount val="26"/>
                <c:pt idx="0">
                  <c:v>4658.2873003618597</c:v>
                </c:pt>
                <c:pt idx="1">
                  <c:v>4668.5484840418594</c:v>
                </c:pt>
                <c:pt idx="2">
                  <c:v>4678.7070558850592</c:v>
                </c:pt>
                <c:pt idx="3">
                  <c:v>4688.7640420098278</c:v>
                </c:pt>
                <c:pt idx="4">
                  <c:v>4698.7204582733475</c:v>
                </c:pt>
                <c:pt idx="5">
                  <c:v>4708.5773103742331</c:v>
                </c:pt>
                <c:pt idx="6">
                  <c:v>4718.3355939541088</c:v>
                </c:pt>
                <c:pt idx="7">
                  <c:v>4727.9962946981868</c:v>
                </c:pt>
                <c:pt idx="8">
                  <c:v>4737.5603884348238</c:v>
                </c:pt>
                <c:pt idx="9">
                  <c:v>4747.0288412340933</c:v>
                </c:pt>
                <c:pt idx="10">
                  <c:v>4756.4026095053714</c:v>
                </c:pt>
                <c:pt idx="11">
                  <c:v>4765.6826400939362</c:v>
                </c:pt>
                <c:pt idx="12">
                  <c:v>4774.8698703766158</c:v>
                </c:pt>
                <c:pt idx="13">
                  <c:v>4783.9652283564683</c:v>
                </c:pt>
                <c:pt idx="14">
                  <c:v>4792.9696327565216</c:v>
                </c:pt>
                <c:pt idx="15">
                  <c:v>4801.8839931125749</c:v>
                </c:pt>
                <c:pt idx="16">
                  <c:v>4810.7092098650683</c:v>
                </c:pt>
                <c:pt idx="17">
                  <c:v>4819.4461744500359</c:v>
                </c:pt>
                <c:pt idx="18">
                  <c:v>4828.0957693891542</c:v>
                </c:pt>
                <c:pt idx="19">
                  <c:v>4836.6588683788814</c:v>
                </c:pt>
                <c:pt idx="20">
                  <c:v>4845.1363363787113</c:v>
                </c:pt>
                <c:pt idx="21">
                  <c:v>4853.5290296985422</c:v>
                </c:pt>
                <c:pt idx="22">
                  <c:v>4861.8377960851758</c:v>
                </c:pt>
                <c:pt idx="23">
                  <c:v>4870.0634748079428</c:v>
                </c:pt>
                <c:pt idx="24">
                  <c:v>4878.2068967434816</c:v>
                </c:pt>
                <c:pt idx="25">
                  <c:v>4886.2688844596651</c:v>
                </c:pt>
              </c:numCache>
            </c:numRef>
          </c:val>
        </c:ser>
        <c:ser>
          <c:idx val="7"/>
          <c:order val="7"/>
          <c:tx>
            <c:strRef>
              <c:f>'Fig 4.1.7'!$A$102</c:f>
              <c:strCache>
                <c:ptCount val="1"/>
                <c:pt idx="0">
                  <c:v>Interconnectors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4.1.7'!$C$102:$AB$102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25260.264243265101</c:v>
                </c:pt>
                <c:pt idx="2">
                  <c:v>26042.670947085942</c:v>
                </c:pt>
                <c:pt idx="3">
                  <c:v>28222.282061038237</c:v>
                </c:pt>
                <c:pt idx="4">
                  <c:v>28382.957623341114</c:v>
                </c:pt>
                <c:pt idx="5">
                  <c:v>29622.229477073033</c:v>
                </c:pt>
                <c:pt idx="6">
                  <c:v>35747.146115948271</c:v>
                </c:pt>
                <c:pt idx="7">
                  <c:v>40347.814018695964</c:v>
                </c:pt>
                <c:pt idx="8">
                  <c:v>41217.756763042118</c:v>
                </c:pt>
                <c:pt idx="9">
                  <c:v>46259.317370078526</c:v>
                </c:pt>
                <c:pt idx="10">
                  <c:v>52414.889659876899</c:v>
                </c:pt>
                <c:pt idx="11">
                  <c:v>58372.94229174433</c:v>
                </c:pt>
                <c:pt idx="12">
                  <c:v>59403.201189844825</c:v>
                </c:pt>
                <c:pt idx="13">
                  <c:v>64975.324997401309</c:v>
                </c:pt>
                <c:pt idx="14">
                  <c:v>64790.223707702724</c:v>
                </c:pt>
                <c:pt idx="15">
                  <c:v>64816.52852386103</c:v>
                </c:pt>
                <c:pt idx="16">
                  <c:v>64507.557992375965</c:v>
                </c:pt>
                <c:pt idx="17">
                  <c:v>67143.538167318111</c:v>
                </c:pt>
                <c:pt idx="18">
                  <c:v>69541.099520049058</c:v>
                </c:pt>
                <c:pt idx="19">
                  <c:v>59751.053674038776</c:v>
                </c:pt>
                <c:pt idx="20">
                  <c:v>60341.132991667604</c:v>
                </c:pt>
                <c:pt idx="21">
                  <c:v>60341.132991667604</c:v>
                </c:pt>
                <c:pt idx="22">
                  <c:v>60341.132991667604</c:v>
                </c:pt>
                <c:pt idx="23">
                  <c:v>60341.132991667604</c:v>
                </c:pt>
                <c:pt idx="24">
                  <c:v>60341.132991667604</c:v>
                </c:pt>
                <c:pt idx="25">
                  <c:v>60341.132991667604</c:v>
                </c:pt>
              </c:numCache>
            </c:numRef>
          </c:val>
        </c:ser>
        <c:ser>
          <c:idx val="8"/>
          <c:order val="8"/>
          <c:tx>
            <c:strRef>
              <c:f>'Fig 4.1.7'!$A$103</c:f>
              <c:strCache>
                <c:ptCount val="1"/>
                <c:pt idx="0">
                  <c:v>Marine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4.1.7'!$C$103:$AB$103</c:f>
              <c:numCache>
                <c:formatCode>_-* #,##0_-;\-* #,##0_-;_-* "-"??_-;_-@_-</c:formatCode>
                <c:ptCount val="26"/>
                <c:pt idx="0">
                  <c:v>10.774799999999999</c:v>
                </c:pt>
                <c:pt idx="1">
                  <c:v>12.483000000000001</c:v>
                </c:pt>
                <c:pt idx="2">
                  <c:v>14.3226</c:v>
                </c:pt>
                <c:pt idx="3">
                  <c:v>23.520600000000002</c:v>
                </c:pt>
                <c:pt idx="4">
                  <c:v>28.119599999999998</c:v>
                </c:pt>
                <c:pt idx="5">
                  <c:v>36.888359999999999</c:v>
                </c:pt>
                <c:pt idx="6">
                  <c:v>36.888359999999999</c:v>
                </c:pt>
                <c:pt idx="7">
                  <c:v>36.888359999999999</c:v>
                </c:pt>
                <c:pt idx="8">
                  <c:v>36.888359999999999</c:v>
                </c:pt>
                <c:pt idx="9">
                  <c:v>36.888359999999999</c:v>
                </c:pt>
                <c:pt idx="10">
                  <c:v>36.888359999999999</c:v>
                </c:pt>
                <c:pt idx="11">
                  <c:v>36.888359999999999</c:v>
                </c:pt>
                <c:pt idx="12">
                  <c:v>36.888359999999999</c:v>
                </c:pt>
                <c:pt idx="13">
                  <c:v>36.888359999999999</c:v>
                </c:pt>
                <c:pt idx="14">
                  <c:v>36.888359999999999</c:v>
                </c:pt>
                <c:pt idx="15">
                  <c:v>127.64196000000001</c:v>
                </c:pt>
                <c:pt idx="16">
                  <c:v>127.64196000000001</c:v>
                </c:pt>
                <c:pt idx="17">
                  <c:v>127.64196000000001</c:v>
                </c:pt>
                <c:pt idx="18">
                  <c:v>127.64196000000001</c:v>
                </c:pt>
                <c:pt idx="19">
                  <c:v>127.64196000000001</c:v>
                </c:pt>
                <c:pt idx="20">
                  <c:v>127.64196000000001</c:v>
                </c:pt>
                <c:pt idx="21">
                  <c:v>127.64196000000001</c:v>
                </c:pt>
                <c:pt idx="22">
                  <c:v>127.64196000000001</c:v>
                </c:pt>
                <c:pt idx="23">
                  <c:v>127.64196000000001</c:v>
                </c:pt>
                <c:pt idx="24">
                  <c:v>127.64196000000001</c:v>
                </c:pt>
                <c:pt idx="25">
                  <c:v>127.64196000000001</c:v>
                </c:pt>
              </c:numCache>
            </c:numRef>
          </c:val>
        </c:ser>
        <c:ser>
          <c:idx val="9"/>
          <c:order val="9"/>
          <c:tx>
            <c:strRef>
              <c:f>'Fig 4.1.7'!$A$104</c:f>
              <c:strCache>
                <c:ptCount val="1"/>
                <c:pt idx="0">
                  <c:v>Nuclear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4.1.7'!$C$104:$AB$104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57234.903578547106</c:v>
                </c:pt>
                <c:pt idx="4">
                  <c:v>57230.152048208169</c:v>
                </c:pt>
                <c:pt idx="5">
                  <c:v>51299.009942407414</c:v>
                </c:pt>
                <c:pt idx="6">
                  <c:v>51247.050217626514</c:v>
                </c:pt>
                <c:pt idx="7">
                  <c:v>44433.844753087367</c:v>
                </c:pt>
                <c:pt idx="8">
                  <c:v>38273.376436672035</c:v>
                </c:pt>
                <c:pt idx="9">
                  <c:v>31139.550263633046</c:v>
                </c:pt>
                <c:pt idx="10">
                  <c:v>30862.319877575384</c:v>
                </c:pt>
                <c:pt idx="11">
                  <c:v>30080.605989263629</c:v>
                </c:pt>
                <c:pt idx="12">
                  <c:v>28976.204653199191</c:v>
                </c:pt>
                <c:pt idx="13">
                  <c:v>24191.004934603647</c:v>
                </c:pt>
                <c:pt idx="14">
                  <c:v>15861.694022131685</c:v>
                </c:pt>
                <c:pt idx="15">
                  <c:v>7902.363308784632</c:v>
                </c:pt>
                <c:pt idx="16">
                  <c:v>7974.9388502395159</c:v>
                </c:pt>
                <c:pt idx="17">
                  <c:v>18914.564121986761</c:v>
                </c:pt>
                <c:pt idx="18">
                  <c:v>19016.801634083389</c:v>
                </c:pt>
                <c:pt idx="19">
                  <c:v>30487.599479242032</c:v>
                </c:pt>
                <c:pt idx="20">
                  <c:v>30531.30853455031</c:v>
                </c:pt>
                <c:pt idx="21">
                  <c:v>30585.510669675677</c:v>
                </c:pt>
                <c:pt idx="22">
                  <c:v>30726.412353488253</c:v>
                </c:pt>
                <c:pt idx="23">
                  <c:v>30780.944887136866</c:v>
                </c:pt>
                <c:pt idx="24">
                  <c:v>30823.110322434295</c:v>
                </c:pt>
                <c:pt idx="25">
                  <c:v>30857.667508929913</c:v>
                </c:pt>
              </c:numCache>
            </c:numRef>
          </c:val>
        </c:ser>
        <c:ser>
          <c:idx val="10"/>
          <c:order val="10"/>
          <c:tx>
            <c:strRef>
              <c:f>'Fig 4.1.7'!$A$105</c:f>
              <c:strCache>
                <c:ptCount val="1"/>
                <c:pt idx="0">
                  <c:v>Offshore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4.1.7'!$C$105:$AB$105</c:f>
              <c:numCache>
                <c:formatCode>_-* #,##0_-;\-* #,##0_-;_-* "-"??_-;_-@_-</c:formatCode>
                <c:ptCount val="26"/>
                <c:pt idx="0">
                  <c:v>16689.948983999977</c:v>
                </c:pt>
                <c:pt idx="1">
                  <c:v>16799.304808894027</c:v>
                </c:pt>
                <c:pt idx="2">
                  <c:v>19118.22344440933</c:v>
                </c:pt>
                <c:pt idx="3">
                  <c:v>23294.408380179968</c:v>
                </c:pt>
                <c:pt idx="4">
                  <c:v>24505.201293272647</c:v>
                </c:pt>
                <c:pt idx="5">
                  <c:v>25466.231052170649</c:v>
                </c:pt>
                <c:pt idx="6">
                  <c:v>32436.921686399906</c:v>
                </c:pt>
                <c:pt idx="7">
                  <c:v>34843.430465851023</c:v>
                </c:pt>
                <c:pt idx="8">
                  <c:v>35025.091519438669</c:v>
                </c:pt>
                <c:pt idx="9">
                  <c:v>40340.858654642529</c:v>
                </c:pt>
                <c:pt idx="10">
                  <c:v>45117.393878971634</c:v>
                </c:pt>
                <c:pt idx="11">
                  <c:v>51437.867518304702</c:v>
                </c:pt>
                <c:pt idx="12">
                  <c:v>60205.236927783073</c:v>
                </c:pt>
                <c:pt idx="13">
                  <c:v>63532.502478659604</c:v>
                </c:pt>
                <c:pt idx="14">
                  <c:v>65700.147951869323</c:v>
                </c:pt>
                <c:pt idx="15">
                  <c:v>65975.914233934964</c:v>
                </c:pt>
                <c:pt idx="16">
                  <c:v>66309.166101991665</c:v>
                </c:pt>
                <c:pt idx="17">
                  <c:v>66031.053024879278</c:v>
                </c:pt>
                <c:pt idx="18">
                  <c:v>65876.765271253957</c:v>
                </c:pt>
                <c:pt idx="19">
                  <c:v>66136.864640053216</c:v>
                </c:pt>
                <c:pt idx="20">
                  <c:v>66110.411383205093</c:v>
                </c:pt>
                <c:pt idx="21">
                  <c:v>66218.311692403047</c:v>
                </c:pt>
                <c:pt idx="22">
                  <c:v>66353.815478261895</c:v>
                </c:pt>
                <c:pt idx="23">
                  <c:v>66398.409967686443</c:v>
                </c:pt>
                <c:pt idx="24">
                  <c:v>66433.121331600996</c:v>
                </c:pt>
                <c:pt idx="25">
                  <c:v>66444.172560665844</c:v>
                </c:pt>
              </c:numCache>
            </c:numRef>
          </c:val>
        </c:ser>
        <c:ser>
          <c:idx val="11"/>
          <c:order val="11"/>
          <c:tx>
            <c:strRef>
              <c:f>'Fig 4.1.7'!$A$106</c:f>
              <c:strCache>
                <c:ptCount val="1"/>
                <c:pt idx="0">
                  <c:v>Onshore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4.1.7'!$C$106:$AB$106</c:f>
              <c:numCache>
                <c:formatCode>_-* #,##0_-;\-* #,##0_-;_-* "-"??_-;_-@_-</c:formatCode>
                <c:ptCount val="26"/>
                <c:pt idx="0">
                  <c:v>20119.864738241493</c:v>
                </c:pt>
                <c:pt idx="1">
                  <c:v>24076.338253047004</c:v>
                </c:pt>
                <c:pt idx="2">
                  <c:v>26112.37794301923</c:v>
                </c:pt>
                <c:pt idx="3">
                  <c:v>27052.455233895038</c:v>
                </c:pt>
                <c:pt idx="4">
                  <c:v>29006.560025273247</c:v>
                </c:pt>
                <c:pt idx="5">
                  <c:v>29126.539154648199</c:v>
                </c:pt>
                <c:pt idx="6">
                  <c:v>29252.274344797584</c:v>
                </c:pt>
                <c:pt idx="7">
                  <c:v>29186.015368661541</c:v>
                </c:pt>
                <c:pt idx="8">
                  <c:v>29079.71920470128</c:v>
                </c:pt>
                <c:pt idx="9">
                  <c:v>29031.238953466589</c:v>
                </c:pt>
                <c:pt idx="10">
                  <c:v>28985.99703279094</c:v>
                </c:pt>
                <c:pt idx="11">
                  <c:v>29122.327501046017</c:v>
                </c:pt>
                <c:pt idx="12">
                  <c:v>29028.957227689949</c:v>
                </c:pt>
                <c:pt idx="13">
                  <c:v>28543.350009826503</c:v>
                </c:pt>
                <c:pt idx="14">
                  <c:v>28286.999444257468</c:v>
                </c:pt>
                <c:pt idx="15">
                  <c:v>28389.409049874019</c:v>
                </c:pt>
                <c:pt idx="16">
                  <c:v>27006.620245506518</c:v>
                </c:pt>
                <c:pt idx="17">
                  <c:v>25932.176569561801</c:v>
                </c:pt>
                <c:pt idx="18">
                  <c:v>24716.879368430429</c:v>
                </c:pt>
                <c:pt idx="19">
                  <c:v>24354.902827241433</c:v>
                </c:pt>
                <c:pt idx="20">
                  <c:v>23136.839685576866</c:v>
                </c:pt>
                <c:pt idx="21">
                  <c:v>21780.38942151039</c:v>
                </c:pt>
                <c:pt idx="22">
                  <c:v>18473.511578281665</c:v>
                </c:pt>
                <c:pt idx="23">
                  <c:v>17107.271543269548</c:v>
                </c:pt>
                <c:pt idx="24">
                  <c:v>15151.748209220619</c:v>
                </c:pt>
                <c:pt idx="25">
                  <c:v>13685.019323410857</c:v>
                </c:pt>
              </c:numCache>
            </c:numRef>
          </c:val>
        </c:ser>
        <c:ser>
          <c:idx val="12"/>
          <c:order val="12"/>
          <c:tx>
            <c:strRef>
              <c:f>'Fig 4.1.7'!$A$107</c:f>
              <c:strCache>
                <c:ptCount val="1"/>
                <c:pt idx="0">
                  <c:v>Solar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4.1.7'!$C$107:$AB$107</c:f>
              <c:numCache>
                <c:formatCode>_-* #,##0_-;\-* #,##0_-;_-* "-"??_-;_-@_-</c:formatCode>
                <c:ptCount val="26"/>
                <c:pt idx="0">
                  <c:v>10063.991281137885</c:v>
                </c:pt>
                <c:pt idx="1">
                  <c:v>11482.095085557356</c:v>
                </c:pt>
                <c:pt idx="2">
                  <c:v>12295.292483032081</c:v>
                </c:pt>
                <c:pt idx="3">
                  <c:v>12942.74854835113</c:v>
                </c:pt>
                <c:pt idx="4">
                  <c:v>13223.868412947908</c:v>
                </c:pt>
                <c:pt idx="5">
                  <c:v>13463.006828585854</c:v>
                </c:pt>
                <c:pt idx="6">
                  <c:v>13686.061666200159</c:v>
                </c:pt>
                <c:pt idx="7">
                  <c:v>13951.25034900595</c:v>
                </c:pt>
                <c:pt idx="8">
                  <c:v>14259.680774851713</c:v>
                </c:pt>
                <c:pt idx="9">
                  <c:v>14584.248672911233</c:v>
                </c:pt>
                <c:pt idx="10">
                  <c:v>14873.454190451226</c:v>
                </c:pt>
                <c:pt idx="11">
                  <c:v>15118.430826016129</c:v>
                </c:pt>
                <c:pt idx="12">
                  <c:v>15292.774104285054</c:v>
                </c:pt>
                <c:pt idx="13">
                  <c:v>15482.05193352182</c:v>
                </c:pt>
                <c:pt idx="14">
                  <c:v>15608.768047124522</c:v>
                </c:pt>
                <c:pt idx="15">
                  <c:v>15419.4454709481</c:v>
                </c:pt>
                <c:pt idx="16">
                  <c:v>15522.4937024229</c:v>
                </c:pt>
                <c:pt idx="17">
                  <c:v>15672.727886400382</c:v>
                </c:pt>
                <c:pt idx="18">
                  <c:v>15224.904262274402</c:v>
                </c:pt>
                <c:pt idx="19">
                  <c:v>13753.613178620471</c:v>
                </c:pt>
                <c:pt idx="20">
                  <c:v>12824.128041519754</c:v>
                </c:pt>
                <c:pt idx="21">
                  <c:v>11614.312008883513</c:v>
                </c:pt>
                <c:pt idx="22">
                  <c:v>10660.164890009448</c:v>
                </c:pt>
                <c:pt idx="23">
                  <c:v>10507.698696866284</c:v>
                </c:pt>
                <c:pt idx="24">
                  <c:v>10338.221712762395</c:v>
                </c:pt>
                <c:pt idx="25">
                  <c:v>10424.304289235</c:v>
                </c:pt>
              </c:numCache>
            </c:numRef>
          </c:val>
        </c:ser>
        <c:ser>
          <c:idx val="13"/>
          <c:order val="13"/>
          <c:tx>
            <c:strRef>
              <c:f>'Fig 4.1.7'!$A$108</c:f>
              <c:strCache>
                <c:ptCount val="1"/>
                <c:pt idx="0">
                  <c:v>Other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4.1.7'!$C$108:$AB$108</c:f>
              <c:numCache>
                <c:formatCode>_-* #,##0_-;\-* #,##0_-;_-* "-"??_-;_-@_-</c:formatCode>
                <c:ptCount val="26"/>
                <c:pt idx="0">
                  <c:v>14.541201406305234</c:v>
                </c:pt>
                <c:pt idx="1">
                  <c:v>150.38796883780071</c:v>
                </c:pt>
                <c:pt idx="2">
                  <c:v>51.930165660560924</c:v>
                </c:pt>
                <c:pt idx="3">
                  <c:v>50.817265973400374</c:v>
                </c:pt>
                <c:pt idx="4">
                  <c:v>42.79376804248411</c:v>
                </c:pt>
                <c:pt idx="5">
                  <c:v>40.95284432132248</c:v>
                </c:pt>
                <c:pt idx="6">
                  <c:v>34.265415842636521</c:v>
                </c:pt>
                <c:pt idx="7">
                  <c:v>34.776937935747547</c:v>
                </c:pt>
                <c:pt idx="8">
                  <c:v>37.463780142899601</c:v>
                </c:pt>
                <c:pt idx="9">
                  <c:v>39.224505024471419</c:v>
                </c:pt>
                <c:pt idx="10">
                  <c:v>40.300546289766636</c:v>
                </c:pt>
                <c:pt idx="11">
                  <c:v>42.205456110737558</c:v>
                </c:pt>
                <c:pt idx="12">
                  <c:v>44.254467683164599</c:v>
                </c:pt>
                <c:pt idx="13">
                  <c:v>46.305774500377488</c:v>
                </c:pt>
                <c:pt idx="14">
                  <c:v>48.510945731878948</c:v>
                </c:pt>
                <c:pt idx="15">
                  <c:v>49.668660628417214</c:v>
                </c:pt>
                <c:pt idx="16">
                  <c:v>50.85531839736894</c:v>
                </c:pt>
                <c:pt idx="17">
                  <c:v>52.071642610544444</c:v>
                </c:pt>
                <c:pt idx="18">
                  <c:v>53.378215794220402</c:v>
                </c:pt>
                <c:pt idx="19">
                  <c:v>56.232571305545832</c:v>
                </c:pt>
                <c:pt idx="20">
                  <c:v>57.066976590931183</c:v>
                </c:pt>
                <c:pt idx="21">
                  <c:v>56.626823258038435</c:v>
                </c:pt>
                <c:pt idx="22">
                  <c:v>57.534271383905654</c:v>
                </c:pt>
                <c:pt idx="23">
                  <c:v>58.806269193071664</c:v>
                </c:pt>
                <c:pt idx="24">
                  <c:v>58.577748492155983</c:v>
                </c:pt>
                <c:pt idx="25">
                  <c:v>59.347661844091057</c:v>
                </c:pt>
              </c:numCache>
            </c:numRef>
          </c:val>
        </c:ser>
        <c:ser>
          <c:idx val="14"/>
          <c:order val="14"/>
          <c:tx>
            <c:strRef>
              <c:f>'Fig 4.1.7'!$A$109</c:f>
              <c:strCache>
                <c:ptCount val="1"/>
                <c:pt idx="0">
                  <c:v>Other renewable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4.1.7'!$C$109:$AB$109</c:f>
              <c:numCache>
                <c:formatCode>_-* #,##0_-;\-* #,##0_-;_-* "-"??_-;_-@_-</c:formatCode>
                <c:ptCount val="26"/>
                <c:pt idx="0">
                  <c:v>10323.894104474275</c:v>
                </c:pt>
                <c:pt idx="1">
                  <c:v>10687.931064449247</c:v>
                </c:pt>
                <c:pt idx="2">
                  <c:v>11095.167386709425</c:v>
                </c:pt>
                <c:pt idx="3">
                  <c:v>11518.299201625241</c:v>
                </c:pt>
                <c:pt idx="4">
                  <c:v>11781.299769341669</c:v>
                </c:pt>
                <c:pt idx="5">
                  <c:v>11940.953706973916</c:v>
                </c:pt>
                <c:pt idx="6">
                  <c:v>12094.397871226032</c:v>
                </c:pt>
                <c:pt idx="7">
                  <c:v>12569.1943094407</c:v>
                </c:pt>
                <c:pt idx="8">
                  <c:v>12725.686986078272</c:v>
                </c:pt>
                <c:pt idx="9">
                  <c:v>12891.745964974887</c:v>
                </c:pt>
                <c:pt idx="10">
                  <c:v>13069.47558324362</c:v>
                </c:pt>
                <c:pt idx="11">
                  <c:v>13218.853549400546</c:v>
                </c:pt>
                <c:pt idx="12">
                  <c:v>13313.640578779041</c:v>
                </c:pt>
                <c:pt idx="13">
                  <c:v>13449.468498537562</c:v>
                </c:pt>
                <c:pt idx="14">
                  <c:v>13632.493307405926</c:v>
                </c:pt>
                <c:pt idx="15">
                  <c:v>13940.884535900994</c:v>
                </c:pt>
                <c:pt idx="16">
                  <c:v>14313.408156717169</c:v>
                </c:pt>
                <c:pt idx="17">
                  <c:v>14552.787339912184</c:v>
                </c:pt>
                <c:pt idx="18">
                  <c:v>14757.860831450487</c:v>
                </c:pt>
                <c:pt idx="19">
                  <c:v>14990.797504648874</c:v>
                </c:pt>
                <c:pt idx="20">
                  <c:v>15155.008759072623</c:v>
                </c:pt>
                <c:pt idx="21">
                  <c:v>15199.579831185287</c:v>
                </c:pt>
                <c:pt idx="22">
                  <c:v>15172.393743438728</c:v>
                </c:pt>
                <c:pt idx="23">
                  <c:v>15131.822773620606</c:v>
                </c:pt>
                <c:pt idx="24">
                  <c:v>15040.774183835514</c:v>
                </c:pt>
                <c:pt idx="25">
                  <c:v>14889.904428069225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676160"/>
        <c:axId val="187677696"/>
      </c:areaChart>
      <c:lineChart>
        <c:grouping val="standard"/>
        <c:varyColors val="0"/>
        <c:ser>
          <c:idx val="15"/>
          <c:order val="15"/>
          <c:tx>
            <c:strRef>
              <c:f>'Fig 4.1.7'!$A$111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4.1.7'!$C$111:$AB$111</c:f>
              <c:numCache>
                <c:formatCode>_(* #,##0.00_);_(* \(#,##0.00\);_(* "-"??_);_(@_)</c:formatCode>
                <c:ptCount val="26"/>
                <c:pt idx="0">
                  <c:v>290</c:v>
                </c:pt>
                <c:pt idx="1">
                  <c:v>281.06</c:v>
                </c:pt>
                <c:pt idx="2">
                  <c:v>272.12</c:v>
                </c:pt>
                <c:pt idx="3">
                  <c:v>263.18</c:v>
                </c:pt>
                <c:pt idx="4">
                  <c:v>254.24</c:v>
                </c:pt>
                <c:pt idx="5">
                  <c:v>245.3</c:v>
                </c:pt>
                <c:pt idx="6">
                  <c:v>228.17000000000002</c:v>
                </c:pt>
                <c:pt idx="7">
                  <c:v>211.04000000000002</c:v>
                </c:pt>
                <c:pt idx="8">
                  <c:v>193.91000000000003</c:v>
                </c:pt>
                <c:pt idx="9">
                  <c:v>176.78000000000003</c:v>
                </c:pt>
                <c:pt idx="10">
                  <c:v>159.65000000000003</c:v>
                </c:pt>
                <c:pt idx="11">
                  <c:v>158.22000000000003</c:v>
                </c:pt>
                <c:pt idx="12">
                  <c:v>156.79000000000002</c:v>
                </c:pt>
                <c:pt idx="13">
                  <c:v>155.36000000000001</c:v>
                </c:pt>
                <c:pt idx="14">
                  <c:v>153.93</c:v>
                </c:pt>
                <c:pt idx="15">
                  <c:v>152.5</c:v>
                </c:pt>
                <c:pt idx="16">
                  <c:v>153.44999999999999</c:v>
                </c:pt>
                <c:pt idx="17">
                  <c:v>154.39999999999998</c:v>
                </c:pt>
                <c:pt idx="18">
                  <c:v>155.34999999999997</c:v>
                </c:pt>
                <c:pt idx="19">
                  <c:v>156.29999999999995</c:v>
                </c:pt>
                <c:pt idx="20">
                  <c:v>157.24999999999994</c:v>
                </c:pt>
                <c:pt idx="21">
                  <c:v>156.60999999999996</c:v>
                </c:pt>
                <c:pt idx="22">
                  <c:v>155.96999999999997</c:v>
                </c:pt>
                <c:pt idx="23">
                  <c:v>155.32999999999998</c:v>
                </c:pt>
                <c:pt idx="24">
                  <c:v>154.69</c:v>
                </c:pt>
                <c:pt idx="25">
                  <c:v>154.05000000000001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689984"/>
        <c:axId val="187688064"/>
      </c:lineChart>
      <c:catAx>
        <c:axId val="18767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677696"/>
        <c:crosses val="autoZero"/>
        <c:auto val="1"/>
        <c:lblAlgn val="ctr"/>
        <c:lblOffset val="100"/>
        <c:tickLblSkip val="5"/>
        <c:noMultiLvlLbl val="0"/>
      </c:catAx>
      <c:valAx>
        <c:axId val="187677696"/>
        <c:scaling>
          <c:orientation val="minMax"/>
          <c:max val="5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7676160"/>
        <c:crosses val="autoZero"/>
        <c:crossBetween val="between"/>
        <c:majorUnit val="50000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US"/>
                    <a:t>TWh</a:t>
                  </a:r>
                </a:p>
              </c:rich>
            </c:tx>
          </c:dispUnitsLbl>
        </c:dispUnits>
      </c:valAx>
      <c:valAx>
        <c:axId val="187688064"/>
        <c:scaling>
          <c:orientation val="minMax"/>
          <c:max val="35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87689984"/>
        <c:crosses val="max"/>
        <c:crossBetween val="between"/>
        <c:majorUnit val="50"/>
      </c:valAx>
      <c:catAx>
        <c:axId val="187689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68806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8.0181959120394927E-2"/>
          <c:y val="0.76991207841067122"/>
          <c:w val="0.84737094347084396"/>
          <c:h val="0.2300879215893288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'FinF 4'!$N$3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'FinF 4'!$O$2:$AN$2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'FinF 4'!$O$3:$AN$3</c:f>
              <c:numCache>
                <c:formatCode>0</c:formatCode>
                <c:ptCount val="26"/>
                <c:pt idx="0" formatCode="General">
                  <c:v>58</c:v>
                </c:pt>
                <c:pt idx="1">
                  <c:v>58.340803883812498</c:v>
                </c:pt>
                <c:pt idx="2">
                  <c:v>53.415068440029614</c:v>
                </c:pt>
                <c:pt idx="3">
                  <c:v>53.808259781797865</c:v>
                </c:pt>
                <c:pt idx="4">
                  <c:v>57.074650841980976</c:v>
                </c:pt>
                <c:pt idx="5">
                  <c:v>58.721891153359621</c:v>
                </c:pt>
                <c:pt idx="6">
                  <c:v>58.148045445023122</c:v>
                </c:pt>
                <c:pt idx="7">
                  <c:v>57.51571823216284</c:v>
                </c:pt>
                <c:pt idx="8">
                  <c:v>58.800292596291627</c:v>
                </c:pt>
                <c:pt idx="9">
                  <c:v>60.511187292429291</c:v>
                </c:pt>
                <c:pt idx="10">
                  <c:v>63.48507772897586</c:v>
                </c:pt>
                <c:pt idx="11">
                  <c:v>65.224381851031467</c:v>
                </c:pt>
                <c:pt idx="12">
                  <c:v>67.635487304878922</c:v>
                </c:pt>
                <c:pt idx="13">
                  <c:v>68.199967140082478</c:v>
                </c:pt>
                <c:pt idx="14">
                  <c:v>69.617431533870288</c:v>
                </c:pt>
                <c:pt idx="15">
                  <c:v>71.717217892859551</c:v>
                </c:pt>
                <c:pt idx="16">
                  <c:v>73.73945933032627</c:v>
                </c:pt>
                <c:pt idx="17">
                  <c:v>76.176766729587683</c:v>
                </c:pt>
                <c:pt idx="18">
                  <c:v>79.330833704646892</c:v>
                </c:pt>
                <c:pt idx="19">
                  <c:v>80.771185124768763</c:v>
                </c:pt>
                <c:pt idx="20">
                  <c:v>82.005254776269723</c:v>
                </c:pt>
                <c:pt idx="21">
                  <c:v>83.557649333141399</c:v>
                </c:pt>
                <c:pt idx="22">
                  <c:v>85.305582887527876</c:v>
                </c:pt>
                <c:pt idx="23">
                  <c:v>86.908159330815977</c:v>
                </c:pt>
                <c:pt idx="24">
                  <c:v>88.03227045430873</c:v>
                </c:pt>
                <c:pt idx="25">
                  <c:v>88.984252397400837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'FinF 4'!$N$4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'FinF 4'!$O$2:$AN$2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'FinF 4'!$O$4:$AN$4</c:f>
              <c:numCache>
                <c:formatCode>0</c:formatCode>
                <c:ptCount val="26"/>
                <c:pt idx="0" formatCode="General">
                  <c:v>58</c:v>
                </c:pt>
                <c:pt idx="1">
                  <c:v>58.326769472660992</c:v>
                </c:pt>
                <c:pt idx="2">
                  <c:v>54.172934016236582</c:v>
                </c:pt>
                <c:pt idx="3">
                  <c:v>55.806621176220006</c:v>
                </c:pt>
                <c:pt idx="4">
                  <c:v>60.246959899431282</c:v>
                </c:pt>
                <c:pt idx="5">
                  <c:v>64.333780733026529</c:v>
                </c:pt>
                <c:pt idx="6">
                  <c:v>66.887247245837798</c:v>
                </c:pt>
                <c:pt idx="7">
                  <c:v>68.644455647275592</c:v>
                </c:pt>
                <c:pt idx="8">
                  <c:v>68.40389976567684</c:v>
                </c:pt>
                <c:pt idx="9">
                  <c:v>68.135536051207296</c:v>
                </c:pt>
                <c:pt idx="10">
                  <c:v>69.944701335661193</c:v>
                </c:pt>
                <c:pt idx="11">
                  <c:v>72.503826376426233</c:v>
                </c:pt>
                <c:pt idx="12">
                  <c:v>74.830650493261828</c:v>
                </c:pt>
                <c:pt idx="13">
                  <c:v>78.118982362577242</c:v>
                </c:pt>
                <c:pt idx="14">
                  <c:v>79.780471207403608</c:v>
                </c:pt>
                <c:pt idx="15">
                  <c:v>80.460524618510306</c:v>
                </c:pt>
                <c:pt idx="16">
                  <c:v>81.687469545244895</c:v>
                </c:pt>
                <c:pt idx="17">
                  <c:v>83.878031255924284</c:v>
                </c:pt>
                <c:pt idx="18">
                  <c:v>86.289411654855385</c:v>
                </c:pt>
                <c:pt idx="19">
                  <c:v>88.597800999885166</c:v>
                </c:pt>
                <c:pt idx="20">
                  <c:v>89.21421682915917</c:v>
                </c:pt>
                <c:pt idx="21">
                  <c:v>89.511603594149321</c:v>
                </c:pt>
                <c:pt idx="22">
                  <c:v>90.700988423988662</c:v>
                </c:pt>
                <c:pt idx="23">
                  <c:v>91.727091713289084</c:v>
                </c:pt>
                <c:pt idx="24">
                  <c:v>92.577083577540535</c:v>
                </c:pt>
                <c:pt idx="25">
                  <c:v>93.113771887480624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'FinF 4'!$N$5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'FinF 4'!$O$2:$AN$2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'FinF 4'!$O$5:$AN$5</c:f>
              <c:numCache>
                <c:formatCode>0</c:formatCode>
                <c:ptCount val="26"/>
                <c:pt idx="0" formatCode="General">
                  <c:v>58</c:v>
                </c:pt>
                <c:pt idx="1">
                  <c:v>58.776921374272739</c:v>
                </c:pt>
                <c:pt idx="2">
                  <c:v>54.696950340602434</c:v>
                </c:pt>
                <c:pt idx="3">
                  <c:v>55.805647897235779</c:v>
                </c:pt>
                <c:pt idx="4">
                  <c:v>60.122359345421849</c:v>
                </c:pt>
                <c:pt idx="5">
                  <c:v>63.884861314542093</c:v>
                </c:pt>
                <c:pt idx="6">
                  <c:v>64.492879562369694</c:v>
                </c:pt>
                <c:pt idx="7">
                  <c:v>64.120139628975323</c:v>
                </c:pt>
                <c:pt idx="8">
                  <c:v>64.122255140144318</c:v>
                </c:pt>
                <c:pt idx="9">
                  <c:v>63.063941736994934</c:v>
                </c:pt>
                <c:pt idx="10">
                  <c:v>64.03533234154682</c:v>
                </c:pt>
                <c:pt idx="11">
                  <c:v>63.027273708565922</c:v>
                </c:pt>
                <c:pt idx="12">
                  <c:v>61.293578232222522</c:v>
                </c:pt>
                <c:pt idx="13">
                  <c:v>60.244735768432378</c:v>
                </c:pt>
                <c:pt idx="14">
                  <c:v>60.338571832832635</c:v>
                </c:pt>
                <c:pt idx="15">
                  <c:v>62.054413223473603</c:v>
                </c:pt>
                <c:pt idx="16">
                  <c:v>62.845886170344443</c:v>
                </c:pt>
                <c:pt idx="17">
                  <c:v>64.562120276101126</c:v>
                </c:pt>
                <c:pt idx="18">
                  <c:v>66.950151941694031</c:v>
                </c:pt>
                <c:pt idx="19">
                  <c:v>68.298384994014455</c:v>
                </c:pt>
                <c:pt idx="20">
                  <c:v>69.398067277796542</c:v>
                </c:pt>
                <c:pt idx="21">
                  <c:v>70.379727863492775</c:v>
                </c:pt>
                <c:pt idx="22">
                  <c:v>71.587028705994854</c:v>
                </c:pt>
                <c:pt idx="23">
                  <c:v>72.599840152660377</c:v>
                </c:pt>
                <c:pt idx="24">
                  <c:v>73.55148375437814</c:v>
                </c:pt>
                <c:pt idx="25">
                  <c:v>74.26839421727297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'FinF 4'!$N$6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B0F0">
                  <a:alpha val="99000"/>
                </a:srgbClr>
              </a:solidFill>
            </a:ln>
          </c:spPr>
          <c:marker>
            <c:symbol val="none"/>
          </c:marker>
          <c:cat>
            <c:numRef>
              <c:f>'FinF 4'!$O$2:$AN$2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'FinF 4'!$O$6:$AN$6</c:f>
              <c:numCache>
                <c:formatCode>0</c:formatCode>
                <c:ptCount val="26"/>
                <c:pt idx="0" formatCode="General">
                  <c:v>58</c:v>
                </c:pt>
                <c:pt idx="1">
                  <c:v>59.186132416361261</c:v>
                </c:pt>
                <c:pt idx="2">
                  <c:v>55.495439413364423</c:v>
                </c:pt>
                <c:pt idx="3">
                  <c:v>55.094625064756684</c:v>
                </c:pt>
                <c:pt idx="4">
                  <c:v>56.100198649472233</c:v>
                </c:pt>
                <c:pt idx="5">
                  <c:v>55.253903140974799</c:v>
                </c:pt>
                <c:pt idx="6">
                  <c:v>52.298685663017899</c:v>
                </c:pt>
                <c:pt idx="7">
                  <c:v>51.778640906180904</c:v>
                </c:pt>
                <c:pt idx="8">
                  <c:v>52.279219615181169</c:v>
                </c:pt>
                <c:pt idx="9">
                  <c:v>48.813011155117103</c:v>
                </c:pt>
                <c:pt idx="10">
                  <c:v>44.168187870151421</c:v>
                </c:pt>
                <c:pt idx="11">
                  <c:v>37.287042318517962</c:v>
                </c:pt>
                <c:pt idx="12">
                  <c:v>29.611431752415353</c:v>
                </c:pt>
                <c:pt idx="13">
                  <c:v>26.964590650418153</c:v>
                </c:pt>
                <c:pt idx="14">
                  <c:v>24.319117663374907</c:v>
                </c:pt>
                <c:pt idx="15">
                  <c:v>24.694777829861</c:v>
                </c:pt>
                <c:pt idx="16">
                  <c:v>23.704979604719021</c:v>
                </c:pt>
                <c:pt idx="17">
                  <c:v>25.066468220535139</c:v>
                </c:pt>
                <c:pt idx="18">
                  <c:v>26.506046096018814</c:v>
                </c:pt>
                <c:pt idx="19">
                  <c:v>28.041510718311454</c:v>
                </c:pt>
                <c:pt idx="20">
                  <c:v>28.682421164268195</c:v>
                </c:pt>
                <c:pt idx="21">
                  <c:v>28.939542875197738</c:v>
                </c:pt>
                <c:pt idx="22">
                  <c:v>30.221533282134907</c:v>
                </c:pt>
                <c:pt idx="23">
                  <c:v>30.57096500747441</c:v>
                </c:pt>
                <c:pt idx="24">
                  <c:v>31.702472282577293</c:v>
                </c:pt>
                <c:pt idx="25">
                  <c:v>32.158657789616456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618496"/>
        <c:axId val="172620032"/>
      </c:lineChart>
      <c:catAx>
        <c:axId val="17261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62003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72620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Per cent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2618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Consumer Power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 4.1.7'!$A$116</c:f>
              <c:strCache>
                <c:ptCount val="1"/>
                <c:pt idx="0">
                  <c:v>Storage</c:v>
                </c:pt>
              </c:strCache>
            </c:strRef>
          </c:tx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4.1.7'!$C$116:$AB$116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2667.101430238105</c:v>
                </c:pt>
                <c:pt idx="2">
                  <c:v>2706.5430477815307</c:v>
                </c:pt>
                <c:pt idx="3">
                  <c:v>2735.7640556812839</c:v>
                </c:pt>
                <c:pt idx="4">
                  <c:v>2789.0119839968975</c:v>
                </c:pt>
                <c:pt idx="5">
                  <c:v>2994.7314713136348</c:v>
                </c:pt>
                <c:pt idx="6">
                  <c:v>3159.1593334892655</c:v>
                </c:pt>
                <c:pt idx="7">
                  <c:v>3200.2802898025839</c:v>
                </c:pt>
                <c:pt idx="8">
                  <c:v>3241.0705157589473</c:v>
                </c:pt>
                <c:pt idx="9">
                  <c:v>3515.551759542031</c:v>
                </c:pt>
                <c:pt idx="10">
                  <c:v>3754.3179846451212</c:v>
                </c:pt>
                <c:pt idx="11">
                  <c:v>4149.2911074105868</c:v>
                </c:pt>
                <c:pt idx="12">
                  <c:v>5772.663927137236</c:v>
                </c:pt>
                <c:pt idx="13">
                  <c:v>6688.7644417697229</c:v>
                </c:pt>
                <c:pt idx="14">
                  <c:v>7750.7758349900814</c:v>
                </c:pt>
                <c:pt idx="15">
                  <c:v>7949.9278456558441</c:v>
                </c:pt>
                <c:pt idx="16">
                  <c:v>9104.9608558258133</c:v>
                </c:pt>
                <c:pt idx="17">
                  <c:v>9449.9040070079045</c:v>
                </c:pt>
                <c:pt idx="18">
                  <c:v>11014.565866941422</c:v>
                </c:pt>
                <c:pt idx="19">
                  <c:v>11410.310767889479</c:v>
                </c:pt>
                <c:pt idx="20">
                  <c:v>11629.415944670629</c:v>
                </c:pt>
                <c:pt idx="21">
                  <c:v>11994.612083652391</c:v>
                </c:pt>
                <c:pt idx="22">
                  <c:v>12251.537121440668</c:v>
                </c:pt>
                <c:pt idx="23">
                  <c:v>12515.725287594585</c:v>
                </c:pt>
                <c:pt idx="24">
                  <c:v>12965.640057044862</c:v>
                </c:pt>
                <c:pt idx="25">
                  <c:v>13421.357210418841</c:v>
                </c:pt>
              </c:numCache>
            </c:numRef>
          </c:val>
        </c:ser>
        <c:ser>
          <c:idx val="1"/>
          <c:order val="1"/>
          <c:tx>
            <c:strRef>
              <c:f>'Fig 4.1.7'!$A$117</c:f>
              <c:strCache>
                <c:ptCount val="1"/>
                <c:pt idx="0">
                  <c:v>Biomass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4.1.7'!$C$117:$AB$117</c:f>
              <c:numCache>
                <c:formatCode>_-* #,##0_-;\-* #,##0_-;_-* "-"??_-;_-@_-</c:formatCode>
                <c:ptCount val="26"/>
                <c:pt idx="0">
                  <c:v>16426.375431021301</c:v>
                </c:pt>
                <c:pt idx="1">
                  <c:v>16360.879261442065</c:v>
                </c:pt>
                <c:pt idx="2">
                  <c:v>17534.702544618962</c:v>
                </c:pt>
                <c:pt idx="3">
                  <c:v>17476.420954253274</c:v>
                </c:pt>
                <c:pt idx="4">
                  <c:v>19536.869501731424</c:v>
                </c:pt>
                <c:pt idx="5">
                  <c:v>18559.535093316852</c:v>
                </c:pt>
                <c:pt idx="6">
                  <c:v>19142.651068522729</c:v>
                </c:pt>
                <c:pt idx="7">
                  <c:v>18705.904939328986</c:v>
                </c:pt>
                <c:pt idx="8">
                  <c:v>18694.348251712177</c:v>
                </c:pt>
                <c:pt idx="9">
                  <c:v>18607.408472548519</c:v>
                </c:pt>
                <c:pt idx="10">
                  <c:v>17312.861788354981</c:v>
                </c:pt>
                <c:pt idx="11">
                  <c:v>14761.750619088652</c:v>
                </c:pt>
                <c:pt idx="12">
                  <c:v>6087.9910635531633</c:v>
                </c:pt>
                <c:pt idx="13">
                  <c:v>4980.2378073013897</c:v>
                </c:pt>
                <c:pt idx="14">
                  <c:v>4695.4761980022195</c:v>
                </c:pt>
                <c:pt idx="15">
                  <c:v>4051.7569880595556</c:v>
                </c:pt>
                <c:pt idx="16">
                  <c:v>4393.457355831184</c:v>
                </c:pt>
                <c:pt idx="17">
                  <c:v>4401.6564922050802</c:v>
                </c:pt>
                <c:pt idx="18">
                  <c:v>5051.8929724241843</c:v>
                </c:pt>
                <c:pt idx="19">
                  <c:v>3372.8750590687605</c:v>
                </c:pt>
                <c:pt idx="20">
                  <c:v>3122.3613196313618</c:v>
                </c:pt>
                <c:pt idx="21">
                  <c:v>1685.8217474742121</c:v>
                </c:pt>
                <c:pt idx="22">
                  <c:v>1685.8217474742121</c:v>
                </c:pt>
                <c:pt idx="23">
                  <c:v>1685.8217474742121</c:v>
                </c:pt>
                <c:pt idx="24">
                  <c:v>1685.8217474742121</c:v>
                </c:pt>
                <c:pt idx="25">
                  <c:v>1685.8217474742121</c:v>
                </c:pt>
              </c:numCache>
            </c:numRef>
          </c:val>
        </c:ser>
        <c:ser>
          <c:idx val="2"/>
          <c:order val="2"/>
          <c:tx>
            <c:strRef>
              <c:f>'Fig 4.1.7'!$A$118</c:f>
              <c:strCache>
                <c:ptCount val="1"/>
                <c:pt idx="0">
                  <c:v>CCS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4.1.7'!$C$118:$AB$118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 4.1.7'!$A$119</c:f>
              <c:strCache>
                <c:ptCount val="1"/>
                <c:pt idx="0">
                  <c:v>CHP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4.1.7'!$C$119:$AB$119</c:f>
              <c:numCache>
                <c:formatCode>_-* #,##0_-;\-* #,##0_-;_-* "-"??_-;_-@_-</c:formatCode>
                <c:ptCount val="26"/>
                <c:pt idx="0">
                  <c:v>26179.806429905773</c:v>
                </c:pt>
                <c:pt idx="1">
                  <c:v>27586.550026395435</c:v>
                </c:pt>
                <c:pt idx="2">
                  <c:v>28623.800520325221</c:v>
                </c:pt>
                <c:pt idx="3">
                  <c:v>29666.007903108341</c:v>
                </c:pt>
                <c:pt idx="4">
                  <c:v>30191.199252357965</c:v>
                </c:pt>
                <c:pt idx="5">
                  <c:v>30824.051030999039</c:v>
                </c:pt>
                <c:pt idx="6">
                  <c:v>31469.6270286857</c:v>
                </c:pt>
                <c:pt idx="7">
                  <c:v>32049.242028678975</c:v>
                </c:pt>
                <c:pt idx="8">
                  <c:v>32584.738626948398</c:v>
                </c:pt>
                <c:pt idx="9">
                  <c:v>33006.846943542667</c:v>
                </c:pt>
                <c:pt idx="10">
                  <c:v>33372.191206638374</c:v>
                </c:pt>
                <c:pt idx="11">
                  <c:v>32992.893503916064</c:v>
                </c:pt>
                <c:pt idx="12">
                  <c:v>33271.780233204663</c:v>
                </c:pt>
                <c:pt idx="13">
                  <c:v>33702.173597815308</c:v>
                </c:pt>
                <c:pt idx="14">
                  <c:v>33098.714589767129</c:v>
                </c:pt>
                <c:pt idx="15">
                  <c:v>33611.936862782124</c:v>
                </c:pt>
                <c:pt idx="16">
                  <c:v>33902.983826196985</c:v>
                </c:pt>
                <c:pt idx="17">
                  <c:v>27286.326284627758</c:v>
                </c:pt>
                <c:pt idx="18">
                  <c:v>27850.659696233066</c:v>
                </c:pt>
                <c:pt idx="19">
                  <c:v>28464.434333089252</c:v>
                </c:pt>
                <c:pt idx="20">
                  <c:v>28987.092901479595</c:v>
                </c:pt>
                <c:pt idx="21">
                  <c:v>28257.964296512258</c:v>
                </c:pt>
                <c:pt idx="22">
                  <c:v>28465.866259652739</c:v>
                </c:pt>
                <c:pt idx="23">
                  <c:v>28704.292206222497</c:v>
                </c:pt>
                <c:pt idx="24">
                  <c:v>28843.292051390712</c:v>
                </c:pt>
                <c:pt idx="25">
                  <c:v>29014.165716992942</c:v>
                </c:pt>
              </c:numCache>
            </c:numRef>
          </c:val>
        </c:ser>
        <c:ser>
          <c:idx val="4"/>
          <c:order val="4"/>
          <c:tx>
            <c:strRef>
              <c:f>'Fig 4.1.7'!$A$120</c:f>
              <c:strCache>
                <c:ptCount val="1"/>
                <c:pt idx="0">
                  <c:v>Gas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4.1.7'!$C$120:$AB$120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108532.01461239962</c:v>
                </c:pt>
                <c:pt idx="2">
                  <c:v>95801.959920001464</c:v>
                </c:pt>
                <c:pt idx="3">
                  <c:v>89332.183583444858</c:v>
                </c:pt>
                <c:pt idx="4">
                  <c:v>73962.314328114735</c:v>
                </c:pt>
                <c:pt idx="5">
                  <c:v>55075.633095327255</c:v>
                </c:pt>
                <c:pt idx="6">
                  <c:v>40079.12414150581</c:v>
                </c:pt>
                <c:pt idx="7">
                  <c:v>32839.322703304002</c:v>
                </c:pt>
                <c:pt idx="8">
                  <c:v>42674.908819133285</c:v>
                </c:pt>
                <c:pt idx="9">
                  <c:v>46792.15930826839</c:v>
                </c:pt>
                <c:pt idx="10">
                  <c:v>36889.645667891877</c:v>
                </c:pt>
                <c:pt idx="11">
                  <c:v>26266.120791451434</c:v>
                </c:pt>
                <c:pt idx="12">
                  <c:v>25303.471424048003</c:v>
                </c:pt>
                <c:pt idx="13">
                  <c:v>25271.764713090954</c:v>
                </c:pt>
                <c:pt idx="14">
                  <c:v>23706.556839963323</c:v>
                </c:pt>
                <c:pt idx="15">
                  <c:v>22427.171840601659</c:v>
                </c:pt>
                <c:pt idx="16">
                  <c:v>25185.767379756155</c:v>
                </c:pt>
                <c:pt idx="17">
                  <c:v>25522.931893150642</c:v>
                </c:pt>
                <c:pt idx="18">
                  <c:v>30376.325740429354</c:v>
                </c:pt>
                <c:pt idx="19">
                  <c:v>36022.624332212617</c:v>
                </c:pt>
                <c:pt idx="20">
                  <c:v>31774.157454841785</c:v>
                </c:pt>
                <c:pt idx="21">
                  <c:v>30335.65454829426</c:v>
                </c:pt>
                <c:pt idx="22">
                  <c:v>31272.24819485988</c:v>
                </c:pt>
                <c:pt idx="23">
                  <c:v>28657.806323733341</c:v>
                </c:pt>
                <c:pt idx="24">
                  <c:v>30179.74987583037</c:v>
                </c:pt>
                <c:pt idx="25">
                  <c:v>32079.982748958995</c:v>
                </c:pt>
              </c:numCache>
            </c:numRef>
          </c:val>
        </c:ser>
        <c:ser>
          <c:idx val="5"/>
          <c:order val="5"/>
          <c:tx>
            <c:strRef>
              <c:f>'Fig 4.1.7'!$A$121</c:f>
              <c:strCache>
                <c:ptCount val="1"/>
                <c:pt idx="0">
                  <c:v>Coal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4.1.7'!$C$121:$AB$121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31369.710200516722</c:v>
                </c:pt>
                <c:pt idx="2">
                  <c:v>31501.411574255719</c:v>
                </c:pt>
                <c:pt idx="3">
                  <c:v>18780.120341795569</c:v>
                </c:pt>
                <c:pt idx="4">
                  <c:v>10137.456143031497</c:v>
                </c:pt>
                <c:pt idx="5">
                  <c:v>7393.3330106317635</c:v>
                </c:pt>
                <c:pt idx="6">
                  <c:v>4873.2693310418781</c:v>
                </c:pt>
                <c:pt idx="7">
                  <c:v>4913.4232087356004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 4.1.7'!$A$122</c:f>
              <c:strCache>
                <c:ptCount val="1"/>
                <c:pt idx="0">
                  <c:v>Hydro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4.1.7'!$C$122:$AB$122</c:f>
              <c:numCache>
                <c:formatCode>_-* #,##0_-;\-* #,##0_-;_-* "-"??_-;_-@_-</c:formatCode>
                <c:ptCount val="26"/>
                <c:pt idx="0">
                  <c:v>4658.2873003618597</c:v>
                </c:pt>
                <c:pt idx="1">
                  <c:v>4731.9078501583208</c:v>
                </c:pt>
                <c:pt idx="2">
                  <c:v>4803.3192305800503</c:v>
                </c:pt>
                <c:pt idx="3">
                  <c:v>4877.5525824895458</c:v>
                </c:pt>
                <c:pt idx="4">
                  <c:v>4954.7379855893823</c:v>
                </c:pt>
                <c:pt idx="5">
                  <c:v>5027.9456864365393</c:v>
                </c:pt>
                <c:pt idx="6">
                  <c:v>5102.5755215228482</c:v>
                </c:pt>
                <c:pt idx="7">
                  <c:v>5171.7871885195691</c:v>
                </c:pt>
                <c:pt idx="8">
                  <c:v>5241.2478956385439</c:v>
                </c:pt>
                <c:pt idx="9">
                  <c:v>5310.9649216207181</c:v>
                </c:pt>
                <c:pt idx="10">
                  <c:v>5380.9452867875652</c:v>
                </c:pt>
                <c:pt idx="11">
                  <c:v>5448.7098942928315</c:v>
                </c:pt>
                <c:pt idx="12">
                  <c:v>5514.3896736087809</c:v>
                </c:pt>
                <c:pt idx="13">
                  <c:v>5578.1091982161479</c:v>
                </c:pt>
                <c:pt idx="14">
                  <c:v>5639.9870239485881</c:v>
                </c:pt>
                <c:pt idx="15">
                  <c:v>5698.1112227533022</c:v>
                </c:pt>
                <c:pt idx="16">
                  <c:v>5752.8929712012687</c:v>
                </c:pt>
                <c:pt idx="17">
                  <c:v>5804.7028979205361</c:v>
                </c:pt>
                <c:pt idx="18">
                  <c:v>5853.8751484126797</c:v>
                </c:pt>
                <c:pt idx="19">
                  <c:v>5898.0541200966381</c:v>
                </c:pt>
                <c:pt idx="20">
                  <c:v>5931.05634637392</c:v>
                </c:pt>
                <c:pt idx="21">
                  <c:v>5960.7944219561423</c:v>
                </c:pt>
                <c:pt idx="22">
                  <c:v>5987.9511775438859</c:v>
                </c:pt>
                <c:pt idx="23">
                  <c:v>6013.0733439728101</c:v>
                </c:pt>
                <c:pt idx="24">
                  <c:v>6036.5987671251924</c:v>
                </c:pt>
                <c:pt idx="25">
                  <c:v>6058.8781805461731</c:v>
                </c:pt>
              </c:numCache>
            </c:numRef>
          </c:val>
        </c:ser>
        <c:ser>
          <c:idx val="7"/>
          <c:order val="7"/>
          <c:tx>
            <c:strRef>
              <c:f>'Fig 4.1.7'!$A$123</c:f>
              <c:strCache>
                <c:ptCount val="1"/>
                <c:pt idx="0">
                  <c:v>Interconnectors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4.1.7'!$C$123:$AB$123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26018.93034659094</c:v>
                </c:pt>
                <c:pt idx="2">
                  <c:v>26719.183138483648</c:v>
                </c:pt>
                <c:pt idx="3">
                  <c:v>31669.056014143564</c:v>
                </c:pt>
                <c:pt idx="4">
                  <c:v>49924.137319371992</c:v>
                </c:pt>
                <c:pt idx="5">
                  <c:v>65553.684034279169</c:v>
                </c:pt>
                <c:pt idx="6">
                  <c:v>81120.830835813351</c:v>
                </c:pt>
                <c:pt idx="7">
                  <c:v>84350.174610972754</c:v>
                </c:pt>
                <c:pt idx="8">
                  <c:v>79814.763134235545</c:v>
                </c:pt>
                <c:pt idx="9">
                  <c:v>78453.858615567791</c:v>
                </c:pt>
                <c:pt idx="10">
                  <c:v>82865.819701662826</c:v>
                </c:pt>
                <c:pt idx="11">
                  <c:v>94680.666039818694</c:v>
                </c:pt>
                <c:pt idx="12">
                  <c:v>94257.693197385117</c:v>
                </c:pt>
                <c:pt idx="13">
                  <c:v>91161.063026998367</c:v>
                </c:pt>
                <c:pt idx="14">
                  <c:v>94252.728373738064</c:v>
                </c:pt>
                <c:pt idx="15">
                  <c:v>90476.992111890751</c:v>
                </c:pt>
                <c:pt idx="16">
                  <c:v>85773.978002030562</c:v>
                </c:pt>
                <c:pt idx="17">
                  <c:v>85580.280315962154</c:v>
                </c:pt>
                <c:pt idx="18">
                  <c:v>77809.085452405212</c:v>
                </c:pt>
                <c:pt idx="19">
                  <c:v>66669.927153528552</c:v>
                </c:pt>
                <c:pt idx="20">
                  <c:v>66477.687388025544</c:v>
                </c:pt>
                <c:pt idx="21">
                  <c:v>66477.687388025544</c:v>
                </c:pt>
                <c:pt idx="22">
                  <c:v>66477.687388025544</c:v>
                </c:pt>
                <c:pt idx="23">
                  <c:v>66477.687388025544</c:v>
                </c:pt>
                <c:pt idx="24">
                  <c:v>66477.687388025544</c:v>
                </c:pt>
                <c:pt idx="25">
                  <c:v>66477.687388025544</c:v>
                </c:pt>
              </c:numCache>
            </c:numRef>
          </c:val>
        </c:ser>
        <c:ser>
          <c:idx val="8"/>
          <c:order val="8"/>
          <c:tx>
            <c:strRef>
              <c:f>'Fig 4.1.7'!$A$124</c:f>
              <c:strCache>
                <c:ptCount val="1"/>
                <c:pt idx="0">
                  <c:v>Marine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4.1.7'!$C$124:$AB$124</c:f>
              <c:numCache>
                <c:formatCode>_-* #,##0_-;\-* #,##0_-;_-* "-"??_-;_-@_-</c:formatCode>
                <c:ptCount val="26"/>
                <c:pt idx="0">
                  <c:v>10.774799999999999</c:v>
                </c:pt>
                <c:pt idx="1">
                  <c:v>12.483000000000001</c:v>
                </c:pt>
                <c:pt idx="2">
                  <c:v>14.3226</c:v>
                </c:pt>
                <c:pt idx="3">
                  <c:v>23.520600000000002</c:v>
                </c:pt>
                <c:pt idx="4">
                  <c:v>28.995600000000003</c:v>
                </c:pt>
                <c:pt idx="5">
                  <c:v>60.558463999999198</c:v>
                </c:pt>
                <c:pt idx="6">
                  <c:v>86.429663999999221</c:v>
                </c:pt>
                <c:pt idx="7">
                  <c:v>112.30086399999922</c:v>
                </c:pt>
                <c:pt idx="8">
                  <c:v>157.44406399999843</c:v>
                </c:pt>
                <c:pt idx="9">
                  <c:v>848.19926399998747</c:v>
                </c:pt>
                <c:pt idx="10">
                  <c:v>1101.0303839999847</c:v>
                </c:pt>
                <c:pt idx="11">
                  <c:v>1234.8247839999908</c:v>
                </c:pt>
                <c:pt idx="12">
                  <c:v>1286.5671839999909</c:v>
                </c:pt>
                <c:pt idx="13">
                  <c:v>1312.4383839999909</c:v>
                </c:pt>
                <c:pt idx="14">
                  <c:v>1338.3095839999908</c:v>
                </c:pt>
                <c:pt idx="15">
                  <c:v>1480.8055839999909</c:v>
                </c:pt>
                <c:pt idx="16">
                  <c:v>1506.6767839999909</c:v>
                </c:pt>
                <c:pt idx="17">
                  <c:v>1558.419183999991</c:v>
                </c:pt>
                <c:pt idx="18">
                  <c:v>1584.290383999991</c:v>
                </c:pt>
                <c:pt idx="19">
                  <c:v>1610.1615839999911</c:v>
                </c:pt>
                <c:pt idx="20">
                  <c:v>1610.1615839999911</c:v>
                </c:pt>
                <c:pt idx="21">
                  <c:v>1610.1615839999911</c:v>
                </c:pt>
                <c:pt idx="22">
                  <c:v>1610.1615839999911</c:v>
                </c:pt>
                <c:pt idx="23">
                  <c:v>1610.1615839999911</c:v>
                </c:pt>
                <c:pt idx="24">
                  <c:v>1610.1615839999911</c:v>
                </c:pt>
                <c:pt idx="25">
                  <c:v>1610.1615839999911</c:v>
                </c:pt>
              </c:numCache>
            </c:numRef>
          </c:val>
        </c:ser>
        <c:ser>
          <c:idx val="9"/>
          <c:order val="9"/>
          <c:tx>
            <c:strRef>
              <c:f>'Fig 4.1.7'!$A$125</c:f>
              <c:strCache>
                <c:ptCount val="1"/>
                <c:pt idx="0">
                  <c:v>Nuclear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4.1.7'!$C$125:$AB$125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57219.721020363722</c:v>
                </c:pt>
                <c:pt idx="4">
                  <c:v>56943.168983553143</c:v>
                </c:pt>
                <c:pt idx="5">
                  <c:v>55261.519828927085</c:v>
                </c:pt>
                <c:pt idx="6">
                  <c:v>51201.475853978503</c:v>
                </c:pt>
                <c:pt idx="7">
                  <c:v>49096.887746200911</c:v>
                </c:pt>
                <c:pt idx="8">
                  <c:v>37552.070928362366</c:v>
                </c:pt>
                <c:pt idx="9">
                  <c:v>26106.236360880041</c:v>
                </c:pt>
                <c:pt idx="10">
                  <c:v>23775.396627353563</c:v>
                </c:pt>
                <c:pt idx="11">
                  <c:v>19529.333316166922</c:v>
                </c:pt>
                <c:pt idx="12">
                  <c:v>27099.268249450848</c:v>
                </c:pt>
                <c:pt idx="13">
                  <c:v>32120.997180567436</c:v>
                </c:pt>
                <c:pt idx="14">
                  <c:v>29710.903867367197</c:v>
                </c:pt>
                <c:pt idx="15">
                  <c:v>35304.501051859246</c:v>
                </c:pt>
                <c:pt idx="16">
                  <c:v>36925.860793975196</c:v>
                </c:pt>
                <c:pt idx="17">
                  <c:v>43488.638615172065</c:v>
                </c:pt>
                <c:pt idx="18">
                  <c:v>49108.212435871843</c:v>
                </c:pt>
                <c:pt idx="19">
                  <c:v>59008.527141177445</c:v>
                </c:pt>
                <c:pt idx="20">
                  <c:v>68529.293967376114</c:v>
                </c:pt>
                <c:pt idx="21">
                  <c:v>74566.610124238592</c:v>
                </c:pt>
                <c:pt idx="22">
                  <c:v>74155.139106488088</c:v>
                </c:pt>
                <c:pt idx="23">
                  <c:v>81860.340728308263</c:v>
                </c:pt>
                <c:pt idx="24">
                  <c:v>82474.807782661257</c:v>
                </c:pt>
                <c:pt idx="25">
                  <c:v>83008.135589937796</c:v>
                </c:pt>
              </c:numCache>
            </c:numRef>
          </c:val>
        </c:ser>
        <c:ser>
          <c:idx val="10"/>
          <c:order val="10"/>
          <c:tx>
            <c:strRef>
              <c:f>'Fig 4.1.7'!$A$126</c:f>
              <c:strCache>
                <c:ptCount val="1"/>
                <c:pt idx="0">
                  <c:v>Offshore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4.1.7'!$C$126:$AB$126</c:f>
              <c:numCache>
                <c:formatCode>_-* #,##0_-;\-* #,##0_-;_-* "-"??_-;_-@_-</c:formatCode>
                <c:ptCount val="26"/>
                <c:pt idx="0">
                  <c:v>16689.948983999977</c:v>
                </c:pt>
                <c:pt idx="1">
                  <c:v>16777.284130614444</c:v>
                </c:pt>
                <c:pt idx="2">
                  <c:v>19068.086398361036</c:v>
                </c:pt>
                <c:pt idx="3">
                  <c:v>24103.29993164277</c:v>
                </c:pt>
                <c:pt idx="4">
                  <c:v>24377.313727790413</c:v>
                </c:pt>
                <c:pt idx="5">
                  <c:v>29880.747605350651</c:v>
                </c:pt>
                <c:pt idx="6">
                  <c:v>33469.935851719601</c:v>
                </c:pt>
                <c:pt idx="7">
                  <c:v>36729.392078519792</c:v>
                </c:pt>
                <c:pt idx="8">
                  <c:v>44249.504583158523</c:v>
                </c:pt>
                <c:pt idx="9">
                  <c:v>49040.920489743898</c:v>
                </c:pt>
                <c:pt idx="10">
                  <c:v>57835.205741185571</c:v>
                </c:pt>
                <c:pt idx="11">
                  <c:v>64880.088848338222</c:v>
                </c:pt>
                <c:pt idx="12">
                  <c:v>67507.414196636353</c:v>
                </c:pt>
                <c:pt idx="13">
                  <c:v>69194.232985879891</c:v>
                </c:pt>
                <c:pt idx="14">
                  <c:v>73289.241378782914</c:v>
                </c:pt>
                <c:pt idx="15">
                  <c:v>74123.993165438704</c:v>
                </c:pt>
                <c:pt idx="16">
                  <c:v>75500.093583123758</c:v>
                </c:pt>
                <c:pt idx="17">
                  <c:v>76719.199725270519</c:v>
                </c:pt>
                <c:pt idx="18">
                  <c:v>74730.217964731521</c:v>
                </c:pt>
                <c:pt idx="19">
                  <c:v>77098.972175519753</c:v>
                </c:pt>
                <c:pt idx="20">
                  <c:v>71505.416440823683</c:v>
                </c:pt>
                <c:pt idx="21">
                  <c:v>69563.535690797304</c:v>
                </c:pt>
                <c:pt idx="22">
                  <c:v>69370.140344910978</c:v>
                </c:pt>
                <c:pt idx="23">
                  <c:v>66958.610911319192</c:v>
                </c:pt>
                <c:pt idx="24">
                  <c:v>65274.601167797249</c:v>
                </c:pt>
                <c:pt idx="25">
                  <c:v>63221.410386524622</c:v>
                </c:pt>
              </c:numCache>
            </c:numRef>
          </c:val>
        </c:ser>
        <c:ser>
          <c:idx val="11"/>
          <c:order val="11"/>
          <c:tx>
            <c:strRef>
              <c:f>'Fig 4.1.7'!$A$127</c:f>
              <c:strCache>
                <c:ptCount val="1"/>
                <c:pt idx="0">
                  <c:v>Onshore wind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4.1.7'!$C$127:$AB$127</c:f>
              <c:numCache>
                <c:formatCode>_-* #,##0_-;\-* #,##0_-;_-* "-"??_-;_-@_-</c:formatCode>
                <c:ptCount val="26"/>
                <c:pt idx="0">
                  <c:v>20119.864738241493</c:v>
                </c:pt>
                <c:pt idx="1">
                  <c:v>24095.125213599458</c:v>
                </c:pt>
                <c:pt idx="2">
                  <c:v>26477.590871961365</c:v>
                </c:pt>
                <c:pt idx="3">
                  <c:v>28967.497208591016</c:v>
                </c:pt>
                <c:pt idx="4">
                  <c:v>29706.399104950699</c:v>
                </c:pt>
                <c:pt idx="5">
                  <c:v>30250.89795856502</c:v>
                </c:pt>
                <c:pt idx="6">
                  <c:v>30630.108564248549</c:v>
                </c:pt>
                <c:pt idx="7">
                  <c:v>31024.10614839687</c:v>
                </c:pt>
                <c:pt idx="8">
                  <c:v>32952.984752261342</c:v>
                </c:pt>
                <c:pt idx="9">
                  <c:v>34487.660835633236</c:v>
                </c:pt>
                <c:pt idx="10">
                  <c:v>33933.918980953429</c:v>
                </c:pt>
                <c:pt idx="11">
                  <c:v>31722.38190597545</c:v>
                </c:pt>
                <c:pt idx="12">
                  <c:v>29768.785833813567</c:v>
                </c:pt>
                <c:pt idx="13">
                  <c:v>28903.020900873886</c:v>
                </c:pt>
                <c:pt idx="14">
                  <c:v>27692.543330113549</c:v>
                </c:pt>
                <c:pt idx="15">
                  <c:v>24223.206446883552</c:v>
                </c:pt>
                <c:pt idx="16">
                  <c:v>25656.241221778146</c:v>
                </c:pt>
                <c:pt idx="17">
                  <c:v>25182.372655581916</c:v>
                </c:pt>
                <c:pt idx="18">
                  <c:v>28336.998663021652</c:v>
                </c:pt>
                <c:pt idx="19">
                  <c:v>30651.340001417579</c:v>
                </c:pt>
                <c:pt idx="20">
                  <c:v>29265.179959884201</c:v>
                </c:pt>
                <c:pt idx="21">
                  <c:v>29101.002953371077</c:v>
                </c:pt>
                <c:pt idx="22">
                  <c:v>29562.104091230918</c:v>
                </c:pt>
                <c:pt idx="23">
                  <c:v>27927.131334041838</c:v>
                </c:pt>
                <c:pt idx="24">
                  <c:v>28608.554539309662</c:v>
                </c:pt>
                <c:pt idx="25">
                  <c:v>29554.353687218081</c:v>
                </c:pt>
              </c:numCache>
            </c:numRef>
          </c:val>
        </c:ser>
        <c:ser>
          <c:idx val="12"/>
          <c:order val="12"/>
          <c:tx>
            <c:strRef>
              <c:f>'Fig 4.1.7'!$A$128</c:f>
              <c:strCache>
                <c:ptCount val="1"/>
                <c:pt idx="0">
                  <c:v>Solar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4.1.7'!$C$128:$AB$128</c:f>
              <c:numCache>
                <c:formatCode>_-* #,##0_-;\-* #,##0_-;_-* "-"??_-;_-@_-</c:formatCode>
                <c:ptCount val="26"/>
                <c:pt idx="0">
                  <c:v>10063.991281137885</c:v>
                </c:pt>
                <c:pt idx="1">
                  <c:v>13380.853596386298</c:v>
                </c:pt>
                <c:pt idx="2">
                  <c:v>14748.620695105272</c:v>
                </c:pt>
                <c:pt idx="3">
                  <c:v>15674.685862675829</c:v>
                </c:pt>
                <c:pt idx="4">
                  <c:v>16442.401540065221</c:v>
                </c:pt>
                <c:pt idx="5">
                  <c:v>17530.508866479806</c:v>
                </c:pt>
                <c:pt idx="6">
                  <c:v>18747.186627509367</c:v>
                </c:pt>
                <c:pt idx="7">
                  <c:v>20262.29333046226</c:v>
                </c:pt>
                <c:pt idx="8">
                  <c:v>21908.010982516855</c:v>
                </c:pt>
                <c:pt idx="9">
                  <c:v>23937.382446895557</c:v>
                </c:pt>
                <c:pt idx="10">
                  <c:v>26025.612720288314</c:v>
                </c:pt>
                <c:pt idx="11">
                  <c:v>28139.107614192195</c:v>
                </c:pt>
                <c:pt idx="12">
                  <c:v>30165.49472968293</c:v>
                </c:pt>
                <c:pt idx="13">
                  <c:v>31993.640752044594</c:v>
                </c:pt>
                <c:pt idx="14">
                  <c:v>33468.885983709573</c:v>
                </c:pt>
                <c:pt idx="15">
                  <c:v>34797.834198556513</c:v>
                </c:pt>
                <c:pt idx="16">
                  <c:v>36090.354557216131</c:v>
                </c:pt>
                <c:pt idx="17">
                  <c:v>37288.310456233266</c:v>
                </c:pt>
                <c:pt idx="18">
                  <c:v>38396.448295208625</c:v>
                </c:pt>
                <c:pt idx="19">
                  <c:v>39464.964649738205</c:v>
                </c:pt>
                <c:pt idx="20">
                  <c:v>40393.650538421345</c:v>
                </c:pt>
                <c:pt idx="21">
                  <c:v>41283.473609705892</c:v>
                </c:pt>
                <c:pt idx="22">
                  <c:v>42034.438286176024</c:v>
                </c:pt>
                <c:pt idx="23">
                  <c:v>42640.206649458705</c:v>
                </c:pt>
                <c:pt idx="24">
                  <c:v>43217.961242071222</c:v>
                </c:pt>
                <c:pt idx="25">
                  <c:v>43652.935701241484</c:v>
                </c:pt>
              </c:numCache>
            </c:numRef>
          </c:val>
        </c:ser>
        <c:ser>
          <c:idx val="13"/>
          <c:order val="13"/>
          <c:tx>
            <c:strRef>
              <c:f>'Fig 4.1.7'!$A$129</c:f>
              <c:strCache>
                <c:ptCount val="1"/>
                <c:pt idx="0">
                  <c:v>Other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4.1.7'!$C$129:$AB$129</c:f>
              <c:numCache>
                <c:formatCode>_-* #,##0_-;\-* #,##0_-;_-* "-"??_-;_-@_-</c:formatCode>
                <c:ptCount val="26"/>
                <c:pt idx="0">
                  <c:v>14.541201406305234</c:v>
                </c:pt>
                <c:pt idx="1">
                  <c:v>149.36334780713028</c:v>
                </c:pt>
                <c:pt idx="2">
                  <c:v>24.170105791653722</c:v>
                </c:pt>
                <c:pt idx="3">
                  <c:v>36.933516596582898</c:v>
                </c:pt>
                <c:pt idx="4">
                  <c:v>29.419062203736988</c:v>
                </c:pt>
                <c:pt idx="5">
                  <c:v>34.415629355732214</c:v>
                </c:pt>
                <c:pt idx="6">
                  <c:v>32.659959845794361</c:v>
                </c:pt>
                <c:pt idx="7">
                  <c:v>34.631670525204591</c:v>
                </c:pt>
                <c:pt idx="8">
                  <c:v>36.884212499510333</c:v>
                </c:pt>
                <c:pt idx="9">
                  <c:v>38.737538172390543</c:v>
                </c:pt>
                <c:pt idx="10">
                  <c:v>40.300546289766636</c:v>
                </c:pt>
                <c:pt idx="11">
                  <c:v>42.205456110737558</c:v>
                </c:pt>
                <c:pt idx="12">
                  <c:v>44.20561142275703</c:v>
                </c:pt>
                <c:pt idx="13">
                  <c:v>46.305774500377488</c:v>
                </c:pt>
                <c:pt idx="14">
                  <c:v>48.510945731878948</c:v>
                </c:pt>
                <c:pt idx="15">
                  <c:v>49.668660628417214</c:v>
                </c:pt>
                <c:pt idx="16">
                  <c:v>50.85531839736894</c:v>
                </c:pt>
                <c:pt idx="17">
                  <c:v>52.071642610544444</c:v>
                </c:pt>
                <c:pt idx="18">
                  <c:v>53.453374929049339</c:v>
                </c:pt>
                <c:pt idx="19">
                  <c:v>55.865275555516881</c:v>
                </c:pt>
                <c:pt idx="20">
                  <c:v>55.696699626581477</c:v>
                </c:pt>
                <c:pt idx="21">
                  <c:v>55.914310248534399</c:v>
                </c:pt>
                <c:pt idx="22">
                  <c:v>56.58570975326171</c:v>
                </c:pt>
                <c:pt idx="23">
                  <c:v>57.265501751798134</c:v>
                </c:pt>
                <c:pt idx="24">
                  <c:v>57.953791150316263</c:v>
                </c:pt>
                <c:pt idx="25">
                  <c:v>58.232548356716102</c:v>
                </c:pt>
              </c:numCache>
            </c:numRef>
          </c:val>
        </c:ser>
        <c:ser>
          <c:idx val="14"/>
          <c:order val="14"/>
          <c:tx>
            <c:strRef>
              <c:f>'Fig 4.1.7'!$A$130</c:f>
              <c:strCache>
                <c:ptCount val="1"/>
                <c:pt idx="0">
                  <c:v>Other renewable</c:v>
                </c:pt>
              </c:strCache>
            </c:strRef>
          </c:tx>
          <c:spPr>
            <a:ln w="25400">
              <a:noFill/>
            </a:ln>
          </c:spP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4.1.7'!$C$130:$AB$130</c:f>
              <c:numCache>
                <c:formatCode>_-* #,##0_-;\-* #,##0_-;_-* "-"??_-;_-@_-</c:formatCode>
                <c:ptCount val="26"/>
                <c:pt idx="0">
                  <c:v>10323.894104474275</c:v>
                </c:pt>
                <c:pt idx="1">
                  <c:v>10865.023507662849</c:v>
                </c:pt>
                <c:pt idx="2">
                  <c:v>11509.098104569548</c:v>
                </c:pt>
                <c:pt idx="3">
                  <c:v>13197.251578328522</c:v>
                </c:pt>
                <c:pt idx="4">
                  <c:v>13880.552373117956</c:v>
                </c:pt>
                <c:pt idx="5">
                  <c:v>14499.802005651847</c:v>
                </c:pt>
                <c:pt idx="6">
                  <c:v>15160.526036251627</c:v>
                </c:pt>
                <c:pt idx="7">
                  <c:v>15891.688884819196</c:v>
                </c:pt>
                <c:pt idx="8">
                  <c:v>16678.123450924802</c:v>
                </c:pt>
                <c:pt idx="9">
                  <c:v>17503.572239422956</c:v>
                </c:pt>
                <c:pt idx="10">
                  <c:v>18371.823645479159</c:v>
                </c:pt>
                <c:pt idx="11">
                  <c:v>19225.784747419035</c:v>
                </c:pt>
                <c:pt idx="12">
                  <c:v>20036.063312357757</c:v>
                </c:pt>
                <c:pt idx="13">
                  <c:v>20959.508106346886</c:v>
                </c:pt>
                <c:pt idx="14">
                  <c:v>21906.664426449941</c:v>
                </c:pt>
                <c:pt idx="15">
                  <c:v>22973.07041965731</c:v>
                </c:pt>
                <c:pt idx="16">
                  <c:v>24050.338242659538</c:v>
                </c:pt>
                <c:pt idx="17">
                  <c:v>24933.127318003466</c:v>
                </c:pt>
                <c:pt idx="18">
                  <c:v>25733.749414491966</c:v>
                </c:pt>
                <c:pt idx="19">
                  <c:v>26544.376522019666</c:v>
                </c:pt>
                <c:pt idx="20">
                  <c:v>27200.13993597385</c:v>
                </c:pt>
                <c:pt idx="21">
                  <c:v>27833.323657524896</c:v>
                </c:pt>
                <c:pt idx="22">
                  <c:v>28196.947429651555</c:v>
                </c:pt>
                <c:pt idx="23">
                  <c:v>28392.832537740545</c:v>
                </c:pt>
                <c:pt idx="24">
                  <c:v>28452.397671889834</c:v>
                </c:pt>
                <c:pt idx="25">
                  <c:v>28371.717722248675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839232"/>
        <c:axId val="187840768"/>
      </c:areaChart>
      <c:lineChart>
        <c:grouping val="standard"/>
        <c:varyColors val="0"/>
        <c:ser>
          <c:idx val="15"/>
          <c:order val="15"/>
          <c:tx>
            <c:strRef>
              <c:f>'Fig 4.1.7'!$A$132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 4.1.7'!$C$94:$AB$94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 4.1.7'!$C$132:$AB$132</c:f>
              <c:numCache>
                <c:formatCode>_(* #,##0.00_);_(* \(#,##0.00\);_(* "-"??_);_(@_)</c:formatCode>
                <c:ptCount val="26"/>
                <c:pt idx="0">
                  <c:v>290</c:v>
                </c:pt>
                <c:pt idx="1">
                  <c:v>256.52999999999997</c:v>
                </c:pt>
                <c:pt idx="2">
                  <c:v>223.05999999999997</c:v>
                </c:pt>
                <c:pt idx="3">
                  <c:v>189.58999999999997</c:v>
                </c:pt>
                <c:pt idx="4">
                  <c:v>156.11999999999998</c:v>
                </c:pt>
                <c:pt idx="5">
                  <c:v>122.64999999999998</c:v>
                </c:pt>
                <c:pt idx="6">
                  <c:v>117.56999999999998</c:v>
                </c:pt>
                <c:pt idx="7">
                  <c:v>112.48999999999998</c:v>
                </c:pt>
                <c:pt idx="8">
                  <c:v>107.40999999999998</c:v>
                </c:pt>
                <c:pt idx="9">
                  <c:v>102.32999999999998</c:v>
                </c:pt>
                <c:pt idx="10">
                  <c:v>97.249999999999986</c:v>
                </c:pt>
                <c:pt idx="11">
                  <c:v>92.009999999999991</c:v>
                </c:pt>
                <c:pt idx="12">
                  <c:v>86.77</c:v>
                </c:pt>
                <c:pt idx="13">
                  <c:v>81.53</c:v>
                </c:pt>
                <c:pt idx="14">
                  <c:v>76.290000000000006</c:v>
                </c:pt>
                <c:pt idx="15">
                  <c:v>71.050000000000011</c:v>
                </c:pt>
                <c:pt idx="16">
                  <c:v>70.250000000000014</c:v>
                </c:pt>
                <c:pt idx="17">
                  <c:v>69.450000000000017</c:v>
                </c:pt>
                <c:pt idx="18">
                  <c:v>68.65000000000002</c:v>
                </c:pt>
                <c:pt idx="19">
                  <c:v>67.850000000000023</c:v>
                </c:pt>
                <c:pt idx="20">
                  <c:v>67.050000000000026</c:v>
                </c:pt>
                <c:pt idx="21">
                  <c:v>66.240000000000023</c:v>
                </c:pt>
                <c:pt idx="22">
                  <c:v>65.430000000000021</c:v>
                </c:pt>
                <c:pt idx="23">
                  <c:v>64.620000000000019</c:v>
                </c:pt>
                <c:pt idx="24">
                  <c:v>63.810000000000016</c:v>
                </c:pt>
                <c:pt idx="25">
                  <c:v>63.000000000000014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861248"/>
        <c:axId val="187859328"/>
      </c:lineChart>
      <c:catAx>
        <c:axId val="18783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840768"/>
        <c:crosses val="autoZero"/>
        <c:auto val="1"/>
        <c:lblAlgn val="ctr"/>
        <c:lblOffset val="100"/>
        <c:tickLblSkip val="5"/>
        <c:noMultiLvlLbl val="0"/>
      </c:catAx>
      <c:valAx>
        <c:axId val="187840768"/>
        <c:scaling>
          <c:orientation val="minMax"/>
          <c:max val="5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78392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US"/>
                    <a:t>TWh</a:t>
                  </a:r>
                </a:p>
              </c:rich>
            </c:tx>
          </c:dispUnitsLbl>
        </c:dispUnits>
      </c:valAx>
      <c:valAx>
        <c:axId val="18785932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gCO2/kWh 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87861248"/>
        <c:crosses val="max"/>
        <c:crossBetween val="between"/>
      </c:valAx>
      <c:catAx>
        <c:axId val="18786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85932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7.5550485038011886E-2"/>
          <c:y val="0.81698211788946939"/>
          <c:w val="0.84643919774271925"/>
          <c:h val="0.1830178821105305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'PS1'!$Q$7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'PS1'!$S$7:$AR$7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2745.4682970281856</c:v>
                </c:pt>
                <c:pt idx="2">
                  <c:v>2946.3781876607291</c:v>
                </c:pt>
                <c:pt idx="3">
                  <c:v>2947.6489983745719</c:v>
                </c:pt>
                <c:pt idx="4">
                  <c:v>3070.4104576504283</c:v>
                </c:pt>
                <c:pt idx="5">
                  <c:v>4226.4033319826085</c:v>
                </c:pt>
                <c:pt idx="6">
                  <c:v>4497.0551640696422</c:v>
                </c:pt>
                <c:pt idx="7">
                  <c:v>4623.9474652177705</c:v>
                </c:pt>
                <c:pt idx="8">
                  <c:v>4908.16863902968</c:v>
                </c:pt>
                <c:pt idx="9">
                  <c:v>5193.341641979312</c:v>
                </c:pt>
                <c:pt idx="10">
                  <c:v>5512.0256914709607</c:v>
                </c:pt>
                <c:pt idx="11">
                  <c:v>5590.6561182347605</c:v>
                </c:pt>
                <c:pt idx="12">
                  <c:v>6401.8767260239883</c:v>
                </c:pt>
                <c:pt idx="13">
                  <c:v>7022.1300191280052</c:v>
                </c:pt>
                <c:pt idx="14">
                  <c:v>7774.9236745858325</c:v>
                </c:pt>
                <c:pt idx="15">
                  <c:v>8117.1624454571556</c:v>
                </c:pt>
                <c:pt idx="16">
                  <c:v>8567.0726897072636</c:v>
                </c:pt>
                <c:pt idx="17">
                  <c:v>9572.012505597093</c:v>
                </c:pt>
                <c:pt idx="18">
                  <c:v>10000.969530121189</c:v>
                </c:pt>
                <c:pt idx="19">
                  <c:v>10121.22362076981</c:v>
                </c:pt>
                <c:pt idx="20">
                  <c:v>9328.9421609073252</c:v>
                </c:pt>
                <c:pt idx="21">
                  <c:v>9678.5689334440904</c:v>
                </c:pt>
                <c:pt idx="22">
                  <c:v>9861.7092935528963</c:v>
                </c:pt>
                <c:pt idx="23">
                  <c:v>10520.013050940288</c:v>
                </c:pt>
                <c:pt idx="24">
                  <c:v>10949.2905369528</c:v>
                </c:pt>
                <c:pt idx="25">
                  <c:v>11410.914078747857</c:v>
                </c:pt>
              </c:numCache>
            </c:numRef>
          </c:val>
        </c:ser>
        <c:ser>
          <c:idx val="1"/>
          <c:order val="1"/>
          <c:tx>
            <c:strRef>
              <c:f>'PS1'!$Q$8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'PS1'!$S$8:$AR$8</c:f>
              <c:numCache>
                <c:formatCode>_-* #,##0_-;\-* #,##0_-;_-* "-"??_-;_-@_-</c:formatCode>
                <c:ptCount val="26"/>
                <c:pt idx="0">
                  <c:v>2532.8706999999999</c:v>
                </c:pt>
                <c:pt idx="1">
                  <c:v>2532.8706999999999</c:v>
                </c:pt>
                <c:pt idx="2">
                  <c:v>2922.8706999999999</c:v>
                </c:pt>
                <c:pt idx="3">
                  <c:v>2922.8706999999999</c:v>
                </c:pt>
                <c:pt idx="4">
                  <c:v>2922.8706999999999</c:v>
                </c:pt>
                <c:pt idx="5">
                  <c:v>3207.8706999999999</c:v>
                </c:pt>
                <c:pt idx="6">
                  <c:v>3842.8706999999999</c:v>
                </c:pt>
                <c:pt idx="7">
                  <c:v>3842.8706999999999</c:v>
                </c:pt>
                <c:pt idx="8">
                  <c:v>3842.8706999999999</c:v>
                </c:pt>
                <c:pt idx="9">
                  <c:v>3842.8706999999999</c:v>
                </c:pt>
                <c:pt idx="10">
                  <c:v>3842.8706999999999</c:v>
                </c:pt>
                <c:pt idx="11">
                  <c:v>3842.8706999999999</c:v>
                </c:pt>
                <c:pt idx="12">
                  <c:v>3748.8706999999999</c:v>
                </c:pt>
                <c:pt idx="13">
                  <c:v>3648.8706999999999</c:v>
                </c:pt>
                <c:pt idx="14">
                  <c:v>3648.8706999999999</c:v>
                </c:pt>
                <c:pt idx="15">
                  <c:v>3648.8706999999999</c:v>
                </c:pt>
                <c:pt idx="16">
                  <c:v>3648.8706999999999</c:v>
                </c:pt>
                <c:pt idx="17">
                  <c:v>3648.8706999999999</c:v>
                </c:pt>
                <c:pt idx="18">
                  <c:v>3648.8706999999999</c:v>
                </c:pt>
                <c:pt idx="19">
                  <c:v>3648.8706999999999</c:v>
                </c:pt>
                <c:pt idx="20">
                  <c:v>3648.8706999999999</c:v>
                </c:pt>
                <c:pt idx="21">
                  <c:v>3648.8706999999999</c:v>
                </c:pt>
                <c:pt idx="22">
                  <c:v>3648.8706999999999</c:v>
                </c:pt>
                <c:pt idx="23">
                  <c:v>3648.8706999999999</c:v>
                </c:pt>
                <c:pt idx="24">
                  <c:v>3648.8706999999999</c:v>
                </c:pt>
                <c:pt idx="25">
                  <c:v>3648.8706999999999</c:v>
                </c:pt>
              </c:numCache>
            </c:numRef>
          </c:val>
        </c:ser>
        <c:ser>
          <c:idx val="2"/>
          <c:order val="2"/>
          <c:tx>
            <c:strRef>
              <c:f>'PS1'!$Q$9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'PS1'!$S$9:$AR$9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900</c:v>
                </c:pt>
                <c:pt idx="15">
                  <c:v>1800</c:v>
                </c:pt>
                <c:pt idx="16">
                  <c:v>2700</c:v>
                </c:pt>
                <c:pt idx="17">
                  <c:v>4000</c:v>
                </c:pt>
                <c:pt idx="18">
                  <c:v>5520</c:v>
                </c:pt>
                <c:pt idx="19">
                  <c:v>6470</c:v>
                </c:pt>
                <c:pt idx="20">
                  <c:v>7420</c:v>
                </c:pt>
                <c:pt idx="21">
                  <c:v>8320</c:v>
                </c:pt>
                <c:pt idx="22">
                  <c:v>9270</c:v>
                </c:pt>
                <c:pt idx="23">
                  <c:v>11120</c:v>
                </c:pt>
                <c:pt idx="24">
                  <c:v>11170</c:v>
                </c:pt>
                <c:pt idx="25">
                  <c:v>11170</c:v>
                </c:pt>
              </c:numCache>
            </c:numRef>
          </c:val>
        </c:ser>
        <c:ser>
          <c:idx val="3"/>
          <c:order val="3"/>
          <c:tx>
            <c:strRef>
              <c:f>'PS1'!$Q$10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'PS1'!$S$10:$AR$10</c:f>
              <c:numCache>
                <c:formatCode>_-* #,##0_-;\-* #,##0_-;_-* "-"??_-;_-@_-</c:formatCode>
                <c:ptCount val="26"/>
                <c:pt idx="0">
                  <c:v>5321.4717645749997</c:v>
                </c:pt>
                <c:pt idx="1">
                  <c:v>5509.2142926360621</c:v>
                </c:pt>
                <c:pt idx="2">
                  <c:v>5692.8749282771505</c:v>
                </c:pt>
                <c:pt idx="3">
                  <c:v>5879.3402992850597</c:v>
                </c:pt>
                <c:pt idx="4">
                  <c:v>5968.423303675273</c:v>
                </c:pt>
                <c:pt idx="5">
                  <c:v>6117.801898521242</c:v>
                </c:pt>
                <c:pt idx="6">
                  <c:v>6196.9369317544651</c:v>
                </c:pt>
                <c:pt idx="7">
                  <c:v>6301.5105704462731</c:v>
                </c:pt>
                <c:pt idx="8">
                  <c:v>6379.9015826435289</c:v>
                </c:pt>
                <c:pt idx="9">
                  <c:v>6153.7215259021705</c:v>
                </c:pt>
                <c:pt idx="10">
                  <c:v>6220.978642231843</c:v>
                </c:pt>
                <c:pt idx="11">
                  <c:v>6335.1223153121919</c:v>
                </c:pt>
                <c:pt idx="12">
                  <c:v>6364.1691764999114</c:v>
                </c:pt>
                <c:pt idx="13">
                  <c:v>6428.0248427521537</c:v>
                </c:pt>
                <c:pt idx="14">
                  <c:v>5269.7169527818987</c:v>
                </c:pt>
                <c:pt idx="15">
                  <c:v>5400.5611789704717</c:v>
                </c:pt>
                <c:pt idx="16">
                  <c:v>5459.4581366904631</c:v>
                </c:pt>
                <c:pt idx="17">
                  <c:v>5525.3259462723436</c:v>
                </c:pt>
                <c:pt idx="18">
                  <c:v>5583.6679221686654</c:v>
                </c:pt>
                <c:pt idx="19">
                  <c:v>5591.7152499640752</c:v>
                </c:pt>
                <c:pt idx="20">
                  <c:v>5648.5239212787183</c:v>
                </c:pt>
                <c:pt idx="21">
                  <c:v>5690.8436151787628</c:v>
                </c:pt>
                <c:pt idx="22">
                  <c:v>5734.3630126934913</c:v>
                </c:pt>
                <c:pt idx="23">
                  <c:v>5772.5220354838184</c:v>
                </c:pt>
                <c:pt idx="24">
                  <c:v>5810.7297396349886</c:v>
                </c:pt>
                <c:pt idx="25">
                  <c:v>5833.3727083210579</c:v>
                </c:pt>
              </c:numCache>
            </c:numRef>
          </c:val>
        </c:ser>
        <c:ser>
          <c:idx val="4"/>
          <c:order val="4"/>
          <c:tx>
            <c:strRef>
              <c:f>'PS1'!$Q$11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'PS1'!$S$11:$AR$11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30317.473602350361</c:v>
                </c:pt>
                <c:pt idx="2">
                  <c:v>28167.992094293684</c:v>
                </c:pt>
                <c:pt idx="3">
                  <c:v>27954.830811672971</c:v>
                </c:pt>
                <c:pt idx="4">
                  <c:v>28267.214832659571</c:v>
                </c:pt>
                <c:pt idx="5">
                  <c:v>25443.328913233167</c:v>
                </c:pt>
                <c:pt idx="6">
                  <c:v>24423.876057721303</c:v>
                </c:pt>
                <c:pt idx="7">
                  <c:v>23916.47072541415</c:v>
                </c:pt>
                <c:pt idx="8">
                  <c:v>24401.646918199909</c:v>
                </c:pt>
                <c:pt idx="9">
                  <c:v>27088.117705113506</c:v>
                </c:pt>
                <c:pt idx="10">
                  <c:v>27762.111907395058</c:v>
                </c:pt>
                <c:pt idx="11">
                  <c:v>26676.847459404984</c:v>
                </c:pt>
                <c:pt idx="12">
                  <c:v>26788.640791950416</c:v>
                </c:pt>
                <c:pt idx="13">
                  <c:v>25064.076399657697</c:v>
                </c:pt>
                <c:pt idx="14">
                  <c:v>25079.182249236132</c:v>
                </c:pt>
                <c:pt idx="15">
                  <c:v>24393.383332283807</c:v>
                </c:pt>
                <c:pt idx="16">
                  <c:v>22896.960429621984</c:v>
                </c:pt>
                <c:pt idx="17">
                  <c:v>20782.413808128509</c:v>
                </c:pt>
                <c:pt idx="18">
                  <c:v>17660.591147282168</c:v>
                </c:pt>
                <c:pt idx="19">
                  <c:v>16391.627550248515</c:v>
                </c:pt>
                <c:pt idx="20">
                  <c:v>16408.97277449767</c:v>
                </c:pt>
                <c:pt idx="21">
                  <c:v>16424.35357408955</c:v>
                </c:pt>
                <c:pt idx="22">
                  <c:v>15534.244006642068</c:v>
                </c:pt>
                <c:pt idx="23">
                  <c:v>14700.255271412268</c:v>
                </c:pt>
                <c:pt idx="24">
                  <c:v>14717.489938370283</c:v>
                </c:pt>
                <c:pt idx="25">
                  <c:v>14734.974432560502</c:v>
                </c:pt>
              </c:numCache>
            </c:numRef>
          </c:val>
        </c:ser>
        <c:ser>
          <c:idx val="5"/>
          <c:order val="5"/>
          <c:tx>
            <c:strRef>
              <c:f>'PS1'!$Q$12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'PS1'!$S$12:$AR$12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11601</c:v>
                </c:pt>
                <c:pt idx="2">
                  <c:v>8892</c:v>
                </c:pt>
                <c:pt idx="3">
                  <c:v>7352</c:v>
                </c:pt>
                <c:pt idx="4">
                  <c:v>3916</c:v>
                </c:pt>
                <c:pt idx="5">
                  <c:v>1926</c:v>
                </c:pt>
                <c:pt idx="6">
                  <c:v>1284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'PS1'!$Q$13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'PS1'!$S$13:$AR$13</c:f>
              <c:numCache>
                <c:formatCode>_-* #,##0_-;\-* #,##0_-;_-* "-"??_-;_-@_-</c:formatCode>
                <c:ptCount val="26"/>
                <c:pt idx="0">
                  <c:v>1586.2672500000001</c:v>
                </c:pt>
                <c:pt idx="1">
                  <c:v>1603.4262620557922</c:v>
                </c:pt>
                <c:pt idx="2">
                  <c:v>1619.5038582360989</c:v>
                </c:pt>
                <c:pt idx="3">
                  <c:v>1636.1616716156364</c:v>
                </c:pt>
                <c:pt idx="4">
                  <c:v>1651.9285172096747</c:v>
                </c:pt>
                <c:pt idx="5">
                  <c:v>1667.4214658128108</c:v>
                </c:pt>
                <c:pt idx="6">
                  <c:v>1681.6361082743001</c:v>
                </c:pt>
                <c:pt idx="7">
                  <c:v>1695.8423008802697</c:v>
                </c:pt>
                <c:pt idx="8">
                  <c:v>1710.0415556206142</c:v>
                </c:pt>
                <c:pt idx="9">
                  <c:v>1752.2352224646388</c:v>
                </c:pt>
                <c:pt idx="10">
                  <c:v>1766.4245123668024</c:v>
                </c:pt>
                <c:pt idx="11">
                  <c:v>1780.0193099097164</c:v>
                </c:pt>
                <c:pt idx="12">
                  <c:v>1793.0501624355938</c:v>
                </c:pt>
                <c:pt idx="13">
                  <c:v>1805.5460486564045</c:v>
                </c:pt>
                <c:pt idx="14">
                  <c:v>1817.5344638675044</c:v>
                </c:pt>
                <c:pt idx="15">
                  <c:v>1828.5599584266167</c:v>
                </c:pt>
                <c:pt idx="16">
                  <c:v>1838.7195265375565</c:v>
                </c:pt>
                <c:pt idx="17">
                  <c:v>1848.1004771417875</c:v>
                </c:pt>
                <c:pt idx="18">
                  <c:v>1856.7814030730731</c:v>
                </c:pt>
                <c:pt idx="19">
                  <c:v>1864.2011745427581</c:v>
                </c:pt>
                <c:pt idx="20">
                  <c:v>1870.6130444587734</c:v>
                </c:pt>
                <c:pt idx="21">
                  <c:v>1876.219680891109</c:v>
                </c:pt>
                <c:pt idx="22">
                  <c:v>1881.1832806176271</c:v>
                </c:pt>
                <c:pt idx="23">
                  <c:v>1885.6336602346287</c:v>
                </c:pt>
                <c:pt idx="24">
                  <c:v>1889.674729294657</c:v>
                </c:pt>
                <c:pt idx="25">
                  <c:v>1893.3896690438305</c:v>
                </c:pt>
              </c:numCache>
            </c:numRef>
          </c:val>
        </c:ser>
        <c:ser>
          <c:idx val="7"/>
          <c:order val="7"/>
          <c:tx>
            <c:strRef>
              <c:f>'PS1'!$Q$14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'PS1'!$S$14:$AR$14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5150</c:v>
                </c:pt>
                <c:pt idx="5">
                  <c:v>7550</c:v>
                </c:pt>
                <c:pt idx="6">
                  <c:v>9950</c:v>
                </c:pt>
                <c:pt idx="7">
                  <c:v>13455</c:v>
                </c:pt>
                <c:pt idx="8">
                  <c:v>13455</c:v>
                </c:pt>
                <c:pt idx="9">
                  <c:v>15855</c:v>
                </c:pt>
                <c:pt idx="10">
                  <c:v>19355</c:v>
                </c:pt>
                <c:pt idx="11">
                  <c:v>22055</c:v>
                </c:pt>
                <c:pt idx="12">
                  <c:v>22055</c:v>
                </c:pt>
                <c:pt idx="13">
                  <c:v>22055</c:v>
                </c:pt>
                <c:pt idx="14">
                  <c:v>22055</c:v>
                </c:pt>
                <c:pt idx="15">
                  <c:v>23255</c:v>
                </c:pt>
                <c:pt idx="16">
                  <c:v>23255</c:v>
                </c:pt>
                <c:pt idx="17">
                  <c:v>23255</c:v>
                </c:pt>
                <c:pt idx="18">
                  <c:v>23255</c:v>
                </c:pt>
                <c:pt idx="19">
                  <c:v>23255</c:v>
                </c:pt>
                <c:pt idx="20">
                  <c:v>23255</c:v>
                </c:pt>
                <c:pt idx="21">
                  <c:v>23255</c:v>
                </c:pt>
                <c:pt idx="22">
                  <c:v>23255</c:v>
                </c:pt>
                <c:pt idx="23">
                  <c:v>23255</c:v>
                </c:pt>
                <c:pt idx="24">
                  <c:v>23255</c:v>
                </c:pt>
                <c:pt idx="25">
                  <c:v>23255</c:v>
                </c:pt>
              </c:numCache>
            </c:numRef>
          </c:val>
        </c:ser>
        <c:ser>
          <c:idx val="8"/>
          <c:order val="8"/>
          <c:tx>
            <c:strRef>
              <c:f>'PS1'!$Q$15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'PS1'!$S$15:$AR$15</c:f>
              <c:numCache>
                <c:formatCode>_-* #,##0_-;\-* #,##0_-;_-* "-"??_-;_-@_-</c:formatCode>
                <c:ptCount val="26"/>
                <c:pt idx="0">
                  <c:v>41</c:v>
                </c:pt>
                <c:pt idx="1">
                  <c:v>47.5</c:v>
                </c:pt>
                <c:pt idx="2">
                  <c:v>47.5</c:v>
                </c:pt>
                <c:pt idx="3">
                  <c:v>49.2</c:v>
                </c:pt>
                <c:pt idx="4">
                  <c:v>58.2</c:v>
                </c:pt>
                <c:pt idx="5">
                  <c:v>89.2</c:v>
                </c:pt>
                <c:pt idx="6">
                  <c:v>102.2</c:v>
                </c:pt>
                <c:pt idx="7">
                  <c:v>467.2</c:v>
                </c:pt>
                <c:pt idx="8">
                  <c:v>495.2</c:v>
                </c:pt>
                <c:pt idx="9">
                  <c:v>601.20000000000005</c:v>
                </c:pt>
                <c:pt idx="10">
                  <c:v>877.7</c:v>
                </c:pt>
                <c:pt idx="11">
                  <c:v>1045.7</c:v>
                </c:pt>
                <c:pt idx="12">
                  <c:v>1595.7</c:v>
                </c:pt>
                <c:pt idx="13">
                  <c:v>2115.6999999999998</c:v>
                </c:pt>
                <c:pt idx="14">
                  <c:v>2675.7</c:v>
                </c:pt>
                <c:pt idx="15">
                  <c:v>2695.7</c:v>
                </c:pt>
                <c:pt idx="16">
                  <c:v>3195.7</c:v>
                </c:pt>
                <c:pt idx="17">
                  <c:v>3705.7</c:v>
                </c:pt>
                <c:pt idx="18">
                  <c:v>3705.7</c:v>
                </c:pt>
                <c:pt idx="19">
                  <c:v>3715.7</c:v>
                </c:pt>
                <c:pt idx="20">
                  <c:v>3715.7</c:v>
                </c:pt>
                <c:pt idx="21">
                  <c:v>3715.7</c:v>
                </c:pt>
                <c:pt idx="22">
                  <c:v>4215.7</c:v>
                </c:pt>
                <c:pt idx="23">
                  <c:v>4215.7</c:v>
                </c:pt>
                <c:pt idx="24">
                  <c:v>5215.7</c:v>
                </c:pt>
                <c:pt idx="25">
                  <c:v>5215.7</c:v>
                </c:pt>
              </c:numCache>
            </c:numRef>
          </c:val>
        </c:ser>
        <c:ser>
          <c:idx val="9"/>
          <c:order val="9"/>
          <c:tx>
            <c:strRef>
              <c:f>'PS1'!$Q$16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'PS1'!$S$16:$AR$16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8985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6385</c:v>
                </c:pt>
                <c:pt idx="12">
                  <c:v>6385</c:v>
                </c:pt>
                <c:pt idx="13">
                  <c:v>8375</c:v>
                </c:pt>
                <c:pt idx="14">
                  <c:v>9504</c:v>
                </c:pt>
                <c:pt idx="15">
                  <c:v>10155</c:v>
                </c:pt>
                <c:pt idx="16">
                  <c:v>11284</c:v>
                </c:pt>
                <c:pt idx="17">
                  <c:v>12954</c:v>
                </c:pt>
                <c:pt idx="18">
                  <c:v>15483</c:v>
                </c:pt>
                <c:pt idx="19">
                  <c:v>17153</c:v>
                </c:pt>
                <c:pt idx="20">
                  <c:v>18553</c:v>
                </c:pt>
                <c:pt idx="21">
                  <c:v>18553</c:v>
                </c:pt>
                <c:pt idx="22">
                  <c:v>18553</c:v>
                </c:pt>
                <c:pt idx="23">
                  <c:v>18553</c:v>
                </c:pt>
                <c:pt idx="24">
                  <c:v>18553</c:v>
                </c:pt>
                <c:pt idx="25">
                  <c:v>18553</c:v>
                </c:pt>
              </c:numCache>
            </c:numRef>
          </c:val>
        </c:ser>
        <c:ser>
          <c:idx val="10"/>
          <c:order val="10"/>
          <c:tx>
            <c:strRef>
              <c:f>'PS1'!$Q$17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'PS1'!$S$17:$AR$17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5725.4</c:v>
                </c:pt>
                <c:pt idx="3">
                  <c:v>7160.4</c:v>
                </c:pt>
                <c:pt idx="4">
                  <c:v>8777.2999999999993</c:v>
                </c:pt>
                <c:pt idx="5">
                  <c:v>9912.2999999999993</c:v>
                </c:pt>
                <c:pt idx="6">
                  <c:v>12575.3</c:v>
                </c:pt>
                <c:pt idx="7">
                  <c:v>14120.3</c:v>
                </c:pt>
                <c:pt idx="8">
                  <c:v>16936.3</c:v>
                </c:pt>
                <c:pt idx="9">
                  <c:v>19382.3</c:v>
                </c:pt>
                <c:pt idx="10">
                  <c:v>21682.3</c:v>
                </c:pt>
                <c:pt idx="11">
                  <c:v>24082.3</c:v>
                </c:pt>
                <c:pt idx="12">
                  <c:v>25982.3</c:v>
                </c:pt>
                <c:pt idx="13">
                  <c:v>27482.3</c:v>
                </c:pt>
                <c:pt idx="14">
                  <c:v>28482.3</c:v>
                </c:pt>
                <c:pt idx="15">
                  <c:v>28982.3</c:v>
                </c:pt>
                <c:pt idx="16">
                  <c:v>28982.3</c:v>
                </c:pt>
                <c:pt idx="17">
                  <c:v>28982.3</c:v>
                </c:pt>
                <c:pt idx="18">
                  <c:v>28982.3</c:v>
                </c:pt>
                <c:pt idx="19">
                  <c:v>28982.3</c:v>
                </c:pt>
                <c:pt idx="20">
                  <c:v>28982.3</c:v>
                </c:pt>
                <c:pt idx="21">
                  <c:v>28982.3</c:v>
                </c:pt>
                <c:pt idx="22">
                  <c:v>28982.3</c:v>
                </c:pt>
                <c:pt idx="23">
                  <c:v>28982.3</c:v>
                </c:pt>
                <c:pt idx="24">
                  <c:v>28982.3</c:v>
                </c:pt>
                <c:pt idx="25">
                  <c:v>28982.3</c:v>
                </c:pt>
              </c:numCache>
            </c:numRef>
          </c:val>
        </c:ser>
        <c:ser>
          <c:idx val="11"/>
          <c:order val="11"/>
          <c:tx>
            <c:strRef>
              <c:f>'PS1'!$Q$18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'PS1'!$S$18:$AR$18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9800.3588455047266</c:v>
                </c:pt>
                <c:pt idx="2">
                  <c:v>10713.579352881488</c:v>
                </c:pt>
                <c:pt idx="3">
                  <c:v>11694.593750271186</c:v>
                </c:pt>
                <c:pt idx="4">
                  <c:v>12119.131843055704</c:v>
                </c:pt>
                <c:pt idx="5">
                  <c:v>12300.341279526925</c:v>
                </c:pt>
                <c:pt idx="6">
                  <c:v>12949.642663528852</c:v>
                </c:pt>
                <c:pt idx="7">
                  <c:v>13983.149650823072</c:v>
                </c:pt>
                <c:pt idx="8">
                  <c:v>15433.302831389319</c:v>
                </c:pt>
                <c:pt idx="9">
                  <c:v>16567.940551295855</c:v>
                </c:pt>
                <c:pt idx="10">
                  <c:v>17333.43180061549</c:v>
                </c:pt>
                <c:pt idx="11">
                  <c:v>17528.886173759383</c:v>
                </c:pt>
                <c:pt idx="12">
                  <c:v>17759.529616603013</c:v>
                </c:pt>
                <c:pt idx="13">
                  <c:v>17938.433679054277</c:v>
                </c:pt>
                <c:pt idx="14">
                  <c:v>18117.666139207297</c:v>
                </c:pt>
                <c:pt idx="15">
                  <c:v>18345.282506155534</c:v>
                </c:pt>
                <c:pt idx="16">
                  <c:v>18488.065055014104</c:v>
                </c:pt>
                <c:pt idx="17">
                  <c:v>18666.611142754682</c:v>
                </c:pt>
                <c:pt idx="18">
                  <c:v>18822.174297264457</c:v>
                </c:pt>
                <c:pt idx="19">
                  <c:v>18968.23801965356</c:v>
                </c:pt>
                <c:pt idx="20">
                  <c:v>19104.825054160119</c:v>
                </c:pt>
                <c:pt idx="21">
                  <c:v>19231.957200066976</c:v>
                </c:pt>
                <c:pt idx="22">
                  <c:v>19349.655403431167</c:v>
                </c:pt>
                <c:pt idx="23">
                  <c:v>19457.93983907369</c:v>
                </c:pt>
                <c:pt idx="24">
                  <c:v>19532.46917119568</c:v>
                </c:pt>
                <c:pt idx="25">
                  <c:v>19597.633906680196</c:v>
                </c:pt>
              </c:numCache>
            </c:numRef>
          </c:val>
        </c:ser>
        <c:ser>
          <c:idx val="12"/>
          <c:order val="12"/>
          <c:tx>
            <c:strRef>
              <c:f>'PS1'!$Q$19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'PS1'!$S$19:$AR$19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12255.556182568393</c:v>
                </c:pt>
                <c:pt idx="2">
                  <c:v>13751.541142027667</c:v>
                </c:pt>
                <c:pt idx="3">
                  <c:v>14543.855324554077</c:v>
                </c:pt>
                <c:pt idx="4">
                  <c:v>15211.844830151458</c:v>
                </c:pt>
                <c:pt idx="5">
                  <c:v>16228.073968425637</c:v>
                </c:pt>
                <c:pt idx="6">
                  <c:v>17371.730290816646</c:v>
                </c:pt>
                <c:pt idx="7">
                  <c:v>18704.948564301754</c:v>
                </c:pt>
                <c:pt idx="8">
                  <c:v>19924.209825803307</c:v>
                </c:pt>
                <c:pt idx="9">
                  <c:v>21330.741825734214</c:v>
                </c:pt>
                <c:pt idx="10">
                  <c:v>22902.25944690554</c:v>
                </c:pt>
                <c:pt idx="11">
                  <c:v>24543.665817608675</c:v>
                </c:pt>
                <c:pt idx="12">
                  <c:v>26300.004154946429</c:v>
                </c:pt>
                <c:pt idx="13">
                  <c:v>27964.60356664877</c:v>
                </c:pt>
                <c:pt idx="14">
                  <c:v>29340.952810311384</c:v>
                </c:pt>
                <c:pt idx="15">
                  <c:v>30578.139150390001</c:v>
                </c:pt>
                <c:pt idx="16">
                  <c:v>31583.521571635807</c:v>
                </c:pt>
                <c:pt idx="17">
                  <c:v>32407.097602076057</c:v>
                </c:pt>
                <c:pt idx="18">
                  <c:v>33143.792936605649</c:v>
                </c:pt>
                <c:pt idx="19">
                  <c:v>33939.370084703347</c:v>
                </c:pt>
                <c:pt idx="20">
                  <c:v>34552.495154218734</c:v>
                </c:pt>
                <c:pt idx="21">
                  <c:v>35125.289363004995</c:v>
                </c:pt>
                <c:pt idx="22">
                  <c:v>35616.64028423428</c:v>
                </c:pt>
                <c:pt idx="23">
                  <c:v>36069.97058460128</c:v>
                </c:pt>
                <c:pt idx="24">
                  <c:v>36469.228893820306</c:v>
                </c:pt>
                <c:pt idx="25">
                  <c:v>36832.974033137172</c:v>
                </c:pt>
              </c:numCache>
            </c:numRef>
          </c:val>
        </c:ser>
        <c:ser>
          <c:idx val="13"/>
          <c:order val="13"/>
          <c:tx>
            <c:strRef>
              <c:f>'PS1'!$Q$20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'PS1'!$S$20:$AR$20</c:f>
              <c:numCache>
                <c:formatCode>_-* #,##0_-;\-* #,##0_-;_-* "-"??_-;_-@_-</c:formatCode>
                <c:ptCount val="26"/>
                <c:pt idx="0">
                  <c:v>1443.5919999999999</c:v>
                </c:pt>
                <c:pt idx="1">
                  <c:v>1354.5919999999999</c:v>
                </c:pt>
                <c:pt idx="2">
                  <c:v>1318.5919999999999</c:v>
                </c:pt>
                <c:pt idx="3">
                  <c:v>1697.412</c:v>
                </c:pt>
                <c:pt idx="4">
                  <c:v>2096.3096823254414</c:v>
                </c:pt>
                <c:pt idx="5">
                  <c:v>2115.8878832943751</c:v>
                </c:pt>
                <c:pt idx="6">
                  <c:v>2126.404292419083</c:v>
                </c:pt>
                <c:pt idx="7">
                  <c:v>2136.9995746122263</c:v>
                </c:pt>
                <c:pt idx="8">
                  <c:v>2147.6743214218181</c:v>
                </c:pt>
                <c:pt idx="9">
                  <c:v>2158.4291288324821</c:v>
                </c:pt>
                <c:pt idx="10">
                  <c:v>2151.4527744766442</c:v>
                </c:pt>
                <c:pt idx="11">
                  <c:v>2158.712538349027</c:v>
                </c:pt>
                <c:pt idx="12">
                  <c:v>2166.0086010407722</c:v>
                </c:pt>
                <c:pt idx="13">
                  <c:v>2173.3411440459759</c:v>
                </c:pt>
                <c:pt idx="14">
                  <c:v>2180.7103497662056</c:v>
                </c:pt>
                <c:pt idx="15">
                  <c:v>2184.4133756406209</c:v>
                </c:pt>
                <c:pt idx="16">
                  <c:v>2188.1256590797225</c:v>
                </c:pt>
                <c:pt idx="17">
                  <c:v>2191.8472232274216</c:v>
                </c:pt>
                <c:pt idx="18">
                  <c:v>2137.5780912854898</c:v>
                </c:pt>
                <c:pt idx="19">
                  <c:v>2141.3182865137037</c:v>
                </c:pt>
                <c:pt idx="20">
                  <c:v>2143.1930593718457</c:v>
                </c:pt>
                <c:pt idx="21">
                  <c:v>2145.0701756960602</c:v>
                </c:pt>
                <c:pt idx="22">
                  <c:v>2146.9496384156805</c:v>
                </c:pt>
                <c:pt idx="23">
                  <c:v>1733.8314504637001</c:v>
                </c:pt>
                <c:pt idx="24">
                  <c:v>1735.7156147767798</c:v>
                </c:pt>
                <c:pt idx="25">
                  <c:v>1736.4702225841679</c:v>
                </c:pt>
              </c:numCache>
            </c:numRef>
          </c:val>
        </c:ser>
        <c:ser>
          <c:idx val="14"/>
          <c:order val="14"/>
          <c:tx>
            <c:strRef>
              <c:f>'PS1'!$Q$21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'PS1'!$S$21:$AR$21</c:f>
              <c:numCache>
                <c:formatCode>_-* #,##0_-;\-* #,##0_-;_-* "-"??_-;_-@_-</c:formatCode>
                <c:ptCount val="26"/>
                <c:pt idx="0">
                  <c:v>2079.1467199999997</c:v>
                </c:pt>
                <c:pt idx="1">
                  <c:v>2151.3516977810091</c:v>
                </c:pt>
                <c:pt idx="2">
                  <c:v>2244.7065697557568</c:v>
                </c:pt>
                <c:pt idx="3">
                  <c:v>2387.1223465369594</c:v>
                </c:pt>
                <c:pt idx="4">
                  <c:v>2448.0021459431318</c:v>
                </c:pt>
                <c:pt idx="5">
                  <c:v>2592.4057002908303</c:v>
                </c:pt>
                <c:pt idx="6">
                  <c:v>2664.82746825907</c:v>
                </c:pt>
                <c:pt idx="7">
                  <c:v>2740.8570782325937</c:v>
                </c:pt>
                <c:pt idx="8">
                  <c:v>2821.7519530856289</c:v>
                </c:pt>
                <c:pt idx="9">
                  <c:v>2905.5378420638463</c:v>
                </c:pt>
                <c:pt idx="10">
                  <c:v>2993.9521738592916</c:v>
                </c:pt>
                <c:pt idx="11">
                  <c:v>3088.8157659643098</c:v>
                </c:pt>
                <c:pt idx="12">
                  <c:v>3156.6618073700224</c:v>
                </c:pt>
                <c:pt idx="13">
                  <c:v>3234.4224911449119</c:v>
                </c:pt>
                <c:pt idx="14">
                  <c:v>3323.4099564992603</c:v>
                </c:pt>
                <c:pt idx="15">
                  <c:v>3442.722028142774</c:v>
                </c:pt>
                <c:pt idx="16">
                  <c:v>3562.1958629691908</c:v>
                </c:pt>
                <c:pt idx="17">
                  <c:v>3651.7268777750464</c:v>
                </c:pt>
                <c:pt idx="18">
                  <c:v>3729.7983138583832</c:v>
                </c:pt>
                <c:pt idx="19">
                  <c:v>3812.6462975525601</c:v>
                </c:pt>
                <c:pt idx="20">
                  <c:v>3875.9755567573111</c:v>
                </c:pt>
                <c:pt idx="21">
                  <c:v>3908.0382071502427</c:v>
                </c:pt>
                <c:pt idx="22">
                  <c:v>3920.9574535527581</c:v>
                </c:pt>
                <c:pt idx="23">
                  <c:v>3928.8441110467083</c:v>
                </c:pt>
                <c:pt idx="24">
                  <c:v>3923.0699156607416</c:v>
                </c:pt>
                <c:pt idx="25">
                  <c:v>3901.8781973555892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395072"/>
        <c:axId val="57396608"/>
      </c:barChart>
      <c:lineChart>
        <c:grouping val="standard"/>
        <c:varyColors val="0"/>
        <c:ser>
          <c:idx val="15"/>
          <c:order val="15"/>
          <c:tx>
            <c:strRef>
              <c:f>'PS1'!$Q$23</c:f>
              <c:strCache>
                <c:ptCount val="1"/>
                <c:pt idx="0">
                  <c:v>GB ACS Peak Demand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'PS1'!$S$6:$AR$6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'PS1'!$S$23:$AR$23</c:f>
              <c:numCache>
                <c:formatCode>_-* #,##0_-;\-* #,##0_-;_-* "-"??_-;_-@_-</c:formatCode>
                <c:ptCount val="26"/>
                <c:pt idx="0">
                  <c:v>61100</c:v>
                </c:pt>
                <c:pt idx="1">
                  <c:v>60800</c:v>
                </c:pt>
                <c:pt idx="2">
                  <c:v>60300</c:v>
                </c:pt>
                <c:pt idx="3">
                  <c:v>60200</c:v>
                </c:pt>
                <c:pt idx="4">
                  <c:v>59900</c:v>
                </c:pt>
                <c:pt idx="5">
                  <c:v>59700</c:v>
                </c:pt>
                <c:pt idx="6">
                  <c:v>60000</c:v>
                </c:pt>
                <c:pt idx="7">
                  <c:v>60900</c:v>
                </c:pt>
                <c:pt idx="8">
                  <c:v>61000</c:v>
                </c:pt>
                <c:pt idx="9">
                  <c:v>61900</c:v>
                </c:pt>
                <c:pt idx="10">
                  <c:v>62400</c:v>
                </c:pt>
                <c:pt idx="11">
                  <c:v>63300</c:v>
                </c:pt>
                <c:pt idx="12">
                  <c:v>64400.000000000007</c:v>
                </c:pt>
                <c:pt idx="13">
                  <c:v>65400.000000000007</c:v>
                </c:pt>
                <c:pt idx="14">
                  <c:v>66200</c:v>
                </c:pt>
                <c:pt idx="15">
                  <c:v>67300</c:v>
                </c:pt>
                <c:pt idx="16">
                  <c:v>68300</c:v>
                </c:pt>
                <c:pt idx="17">
                  <c:v>69300</c:v>
                </c:pt>
                <c:pt idx="18">
                  <c:v>70100</c:v>
                </c:pt>
                <c:pt idx="19">
                  <c:v>71100</c:v>
                </c:pt>
                <c:pt idx="20">
                  <c:v>71800</c:v>
                </c:pt>
                <c:pt idx="21">
                  <c:v>72600</c:v>
                </c:pt>
                <c:pt idx="22">
                  <c:v>73200</c:v>
                </c:pt>
                <c:pt idx="23">
                  <c:v>74100</c:v>
                </c:pt>
                <c:pt idx="24">
                  <c:v>74800</c:v>
                </c:pt>
                <c:pt idx="25">
                  <c:v>75500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395072"/>
        <c:axId val="57396608"/>
      </c:lineChart>
      <c:catAx>
        <c:axId val="5739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396608"/>
        <c:crosses val="autoZero"/>
        <c:auto val="1"/>
        <c:lblAlgn val="ctr"/>
        <c:lblOffset val="100"/>
        <c:tickLblSkip val="5"/>
        <c:noMultiLvlLbl val="0"/>
      </c:catAx>
      <c:valAx>
        <c:axId val="57396608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5739507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'PS1'!$R$33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'PS1'!$S$33:$AR$33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1000</c:v>
                </c:pt>
                <c:pt idx="6">
                  <c:v>1200</c:v>
                </c:pt>
                <c:pt idx="7">
                  <c:v>1300</c:v>
                </c:pt>
                <c:pt idx="8">
                  <c:v>1500</c:v>
                </c:pt>
                <c:pt idx="9">
                  <c:v>1700</c:v>
                </c:pt>
                <c:pt idx="10">
                  <c:v>1700</c:v>
                </c:pt>
                <c:pt idx="11">
                  <c:v>1700</c:v>
                </c:pt>
                <c:pt idx="12">
                  <c:v>1700</c:v>
                </c:pt>
                <c:pt idx="13">
                  <c:v>1700</c:v>
                </c:pt>
                <c:pt idx="14">
                  <c:v>1900</c:v>
                </c:pt>
                <c:pt idx="15">
                  <c:v>2000</c:v>
                </c:pt>
                <c:pt idx="16">
                  <c:v>2200</c:v>
                </c:pt>
                <c:pt idx="17">
                  <c:v>2300</c:v>
                </c:pt>
                <c:pt idx="18">
                  <c:v>2500</c:v>
                </c:pt>
                <c:pt idx="19">
                  <c:v>2500</c:v>
                </c:pt>
                <c:pt idx="20">
                  <c:v>2500</c:v>
                </c:pt>
                <c:pt idx="21">
                  <c:v>2600</c:v>
                </c:pt>
                <c:pt idx="22">
                  <c:v>2600</c:v>
                </c:pt>
                <c:pt idx="23">
                  <c:v>2600</c:v>
                </c:pt>
                <c:pt idx="24">
                  <c:v>2600</c:v>
                </c:pt>
                <c:pt idx="25">
                  <c:v>2900</c:v>
                </c:pt>
              </c:numCache>
            </c:numRef>
          </c:val>
        </c:ser>
        <c:ser>
          <c:idx val="2"/>
          <c:order val="1"/>
          <c:tx>
            <c:strRef>
              <c:f>'PS1'!$R$34</c:f>
              <c:strCache>
                <c:ptCount val="1"/>
                <c:pt idx="0">
                  <c:v>Compressed Air Storage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'PS1'!$S$34:$AR$34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  <c:pt idx="6">
                  <c:v>110</c:v>
                </c:pt>
                <c:pt idx="7">
                  <c:v>120</c:v>
                </c:pt>
                <c:pt idx="8">
                  <c:v>130</c:v>
                </c:pt>
                <c:pt idx="9">
                  <c:v>150</c:v>
                </c:pt>
                <c:pt idx="10">
                  <c:v>170</c:v>
                </c:pt>
                <c:pt idx="11">
                  <c:v>190</c:v>
                </c:pt>
                <c:pt idx="12">
                  <c:v>210</c:v>
                </c:pt>
                <c:pt idx="13">
                  <c:v>240</c:v>
                </c:pt>
                <c:pt idx="14">
                  <c:v>270</c:v>
                </c:pt>
                <c:pt idx="15">
                  <c:v>310</c:v>
                </c:pt>
                <c:pt idx="16">
                  <c:v>350</c:v>
                </c:pt>
                <c:pt idx="17">
                  <c:v>390</c:v>
                </c:pt>
                <c:pt idx="18">
                  <c:v>500</c:v>
                </c:pt>
                <c:pt idx="19">
                  <c:v>500</c:v>
                </c:pt>
                <c:pt idx="20">
                  <c:v>580</c:v>
                </c:pt>
                <c:pt idx="21">
                  <c:v>610</c:v>
                </c:pt>
                <c:pt idx="22">
                  <c:v>675</c:v>
                </c:pt>
                <c:pt idx="23">
                  <c:v>720</c:v>
                </c:pt>
                <c:pt idx="24">
                  <c:v>840</c:v>
                </c:pt>
                <c:pt idx="25">
                  <c:v>900</c:v>
                </c:pt>
              </c:numCache>
            </c:numRef>
          </c:val>
        </c:ser>
        <c:ser>
          <c:idx val="3"/>
          <c:order val="2"/>
          <c:tx>
            <c:strRef>
              <c:f>'PS1'!$R$35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'PS1'!$S$35:$AR$35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2744</c:v>
                </c:pt>
                <c:pt idx="3">
                  <c:v>2744</c:v>
                </c:pt>
                <c:pt idx="4">
                  <c:v>2744</c:v>
                </c:pt>
                <c:pt idx="5">
                  <c:v>2744</c:v>
                </c:pt>
                <c:pt idx="6">
                  <c:v>2744</c:v>
                </c:pt>
                <c:pt idx="7">
                  <c:v>2744</c:v>
                </c:pt>
                <c:pt idx="8">
                  <c:v>2744</c:v>
                </c:pt>
                <c:pt idx="9">
                  <c:v>2744</c:v>
                </c:pt>
                <c:pt idx="10">
                  <c:v>2744</c:v>
                </c:pt>
                <c:pt idx="11">
                  <c:v>2744</c:v>
                </c:pt>
                <c:pt idx="12">
                  <c:v>3356</c:v>
                </c:pt>
                <c:pt idx="13">
                  <c:v>3756</c:v>
                </c:pt>
                <c:pt idx="14">
                  <c:v>3756</c:v>
                </c:pt>
                <c:pt idx="15">
                  <c:v>3756</c:v>
                </c:pt>
                <c:pt idx="16">
                  <c:v>3756</c:v>
                </c:pt>
                <c:pt idx="17">
                  <c:v>3756</c:v>
                </c:pt>
                <c:pt idx="18">
                  <c:v>3756</c:v>
                </c:pt>
                <c:pt idx="19">
                  <c:v>3756</c:v>
                </c:pt>
                <c:pt idx="20">
                  <c:v>2112</c:v>
                </c:pt>
                <c:pt idx="21">
                  <c:v>2112</c:v>
                </c:pt>
                <c:pt idx="22">
                  <c:v>2112</c:v>
                </c:pt>
                <c:pt idx="23">
                  <c:v>2112</c:v>
                </c:pt>
                <c:pt idx="24">
                  <c:v>2112</c:v>
                </c:pt>
                <c:pt idx="25">
                  <c:v>2112</c:v>
                </c:pt>
              </c:numCache>
            </c:numRef>
          </c:val>
        </c:ser>
        <c:ser>
          <c:idx val="4"/>
          <c:order val="3"/>
          <c:tx>
            <c:strRef>
              <c:f>'PS1'!$R$36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'PS1'!$S$36:$AR$36</c:f>
              <c:numCache>
                <c:formatCode>_-* #,##0_-;\-* #,##0_-;_-* "-"??_-;_-@_-</c:formatCode>
                <c:ptCount val="26"/>
                <c:pt idx="0">
                  <c:v>2099</c:v>
                </c:pt>
                <c:pt idx="1">
                  <c:v>2099</c:v>
                </c:pt>
                <c:pt idx="2">
                  <c:v>2489</c:v>
                </c:pt>
                <c:pt idx="3">
                  <c:v>2489</c:v>
                </c:pt>
                <c:pt idx="4">
                  <c:v>2489</c:v>
                </c:pt>
                <c:pt idx="5">
                  <c:v>2774</c:v>
                </c:pt>
                <c:pt idx="6">
                  <c:v>3409</c:v>
                </c:pt>
                <c:pt idx="7">
                  <c:v>3409</c:v>
                </c:pt>
                <c:pt idx="8">
                  <c:v>3409</c:v>
                </c:pt>
                <c:pt idx="9">
                  <c:v>3409</c:v>
                </c:pt>
                <c:pt idx="10">
                  <c:v>3409</c:v>
                </c:pt>
                <c:pt idx="11">
                  <c:v>3409</c:v>
                </c:pt>
                <c:pt idx="12">
                  <c:v>3315</c:v>
                </c:pt>
                <c:pt idx="13">
                  <c:v>3215</c:v>
                </c:pt>
                <c:pt idx="14">
                  <c:v>3215</c:v>
                </c:pt>
                <c:pt idx="15">
                  <c:v>3215</c:v>
                </c:pt>
                <c:pt idx="16">
                  <c:v>3215</c:v>
                </c:pt>
                <c:pt idx="17">
                  <c:v>3215</c:v>
                </c:pt>
                <c:pt idx="18">
                  <c:v>3215</c:v>
                </c:pt>
                <c:pt idx="19">
                  <c:v>3215</c:v>
                </c:pt>
                <c:pt idx="20">
                  <c:v>3215</c:v>
                </c:pt>
                <c:pt idx="21">
                  <c:v>3215</c:v>
                </c:pt>
                <c:pt idx="22">
                  <c:v>3215</c:v>
                </c:pt>
                <c:pt idx="23">
                  <c:v>3215</c:v>
                </c:pt>
                <c:pt idx="24">
                  <c:v>3215</c:v>
                </c:pt>
                <c:pt idx="25">
                  <c:v>3215</c:v>
                </c:pt>
              </c:numCache>
            </c:numRef>
          </c:val>
        </c:ser>
        <c:ser>
          <c:idx val="5"/>
          <c:order val="4"/>
          <c:tx>
            <c:strRef>
              <c:f>'PS1'!$R$37</c:f>
              <c:strCache>
                <c:ptCount val="1"/>
                <c:pt idx="0">
                  <c:v>Biomass CHP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'PS1'!$S$37:$AR$37</c:f>
              <c:numCache>
                <c:formatCode>_-* #,##0_-;\-* #,##0_-;_-* "-"??_-;_-@_-</c:formatCode>
                <c:ptCount val="2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</c:numCache>
            </c:numRef>
          </c:val>
        </c:ser>
        <c:ser>
          <c:idx val="6"/>
          <c:order val="5"/>
          <c:tx>
            <c:strRef>
              <c:f>'PS1'!$R$38</c:f>
              <c:strCache>
                <c:ptCount val="1"/>
                <c:pt idx="0">
                  <c:v>CCS - Biomass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'PS1'!$S$38:$AR$38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50</c:v>
                </c:pt>
                <c:pt idx="19">
                  <c:v>100</c:v>
                </c:pt>
                <c:pt idx="20">
                  <c:v>150</c:v>
                </c:pt>
                <c:pt idx="21">
                  <c:v>150</c:v>
                </c:pt>
                <c:pt idx="22">
                  <c:v>200</c:v>
                </c:pt>
                <c:pt idx="23">
                  <c:v>250</c:v>
                </c:pt>
                <c:pt idx="24">
                  <c:v>300</c:v>
                </c:pt>
                <c:pt idx="25">
                  <c:v>300</c:v>
                </c:pt>
              </c:numCache>
            </c:numRef>
          </c:val>
        </c:ser>
        <c:ser>
          <c:idx val="7"/>
          <c:order val="6"/>
          <c:tx>
            <c:strRef>
              <c:f>'PS1'!$R$39</c:f>
              <c:strCache>
                <c:ptCount val="1"/>
                <c:pt idx="0">
                  <c:v>CCS - Gas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'PS1'!$S$39:$AR$39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900</c:v>
                </c:pt>
                <c:pt idx="15">
                  <c:v>1800</c:v>
                </c:pt>
                <c:pt idx="16">
                  <c:v>2700</c:v>
                </c:pt>
                <c:pt idx="17">
                  <c:v>4000</c:v>
                </c:pt>
                <c:pt idx="18">
                  <c:v>5470</c:v>
                </c:pt>
                <c:pt idx="19">
                  <c:v>6370</c:v>
                </c:pt>
                <c:pt idx="20">
                  <c:v>7270</c:v>
                </c:pt>
                <c:pt idx="21">
                  <c:v>8170</c:v>
                </c:pt>
                <c:pt idx="22">
                  <c:v>9070</c:v>
                </c:pt>
                <c:pt idx="23">
                  <c:v>10870</c:v>
                </c:pt>
                <c:pt idx="24">
                  <c:v>10870</c:v>
                </c:pt>
                <c:pt idx="25">
                  <c:v>10870</c:v>
                </c:pt>
              </c:numCache>
            </c:numRef>
          </c:val>
        </c:ser>
        <c:ser>
          <c:idx val="8"/>
          <c:order val="7"/>
          <c:tx>
            <c:strRef>
              <c:f>'PS1'!$R$40</c:f>
              <c:strCache>
                <c:ptCount val="1"/>
                <c:pt idx="0">
                  <c:v>Gas CHP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'PS1'!$S$40:$AR$40</c:f>
              <c:numCache>
                <c:formatCode>_-* #,##0_-;\-* #,##0_-;_-* "-"??_-;_-@_-</c:formatCode>
                <c:ptCount val="26"/>
                <c:pt idx="0">
                  <c:v>1814</c:v>
                </c:pt>
                <c:pt idx="1">
                  <c:v>1814</c:v>
                </c:pt>
                <c:pt idx="2">
                  <c:v>1856</c:v>
                </c:pt>
                <c:pt idx="3">
                  <c:v>1856</c:v>
                </c:pt>
                <c:pt idx="4">
                  <c:v>1856</c:v>
                </c:pt>
                <c:pt idx="5">
                  <c:v>1933</c:v>
                </c:pt>
                <c:pt idx="6">
                  <c:v>1933</c:v>
                </c:pt>
                <c:pt idx="7">
                  <c:v>1933</c:v>
                </c:pt>
                <c:pt idx="8">
                  <c:v>1933</c:v>
                </c:pt>
                <c:pt idx="9">
                  <c:v>1620</c:v>
                </c:pt>
                <c:pt idx="10">
                  <c:v>1620</c:v>
                </c:pt>
                <c:pt idx="11">
                  <c:v>1620</c:v>
                </c:pt>
                <c:pt idx="12">
                  <c:v>1584</c:v>
                </c:pt>
                <c:pt idx="13">
                  <c:v>1584</c:v>
                </c:pt>
                <c:pt idx="14">
                  <c:v>366</c:v>
                </c:pt>
                <c:pt idx="15">
                  <c:v>366</c:v>
                </c:pt>
                <c:pt idx="16">
                  <c:v>366</c:v>
                </c:pt>
                <c:pt idx="17">
                  <c:v>366</c:v>
                </c:pt>
                <c:pt idx="18">
                  <c:v>366</c:v>
                </c:pt>
                <c:pt idx="19">
                  <c:v>225</c:v>
                </c:pt>
                <c:pt idx="20">
                  <c:v>225</c:v>
                </c:pt>
                <c:pt idx="21">
                  <c:v>225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</c:numCache>
            </c:numRef>
          </c:val>
        </c:ser>
        <c:ser>
          <c:idx val="9"/>
          <c:order val="8"/>
          <c:tx>
            <c:strRef>
              <c:f>'PS1'!$R$41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'PS1'!$S$41:$AR$41</c:f>
              <c:numCache>
                <c:formatCode>_-* #,##0_-;\-* #,##0_-;_-* "-"??_-;_-@_-</c:formatCode>
                <c:ptCount val="26"/>
                <c:pt idx="0">
                  <c:v>26905</c:v>
                </c:pt>
                <c:pt idx="1">
                  <c:v>28870</c:v>
                </c:pt>
                <c:pt idx="2">
                  <c:v>26720</c:v>
                </c:pt>
                <c:pt idx="3">
                  <c:v>26373</c:v>
                </c:pt>
                <c:pt idx="4">
                  <c:v>26373</c:v>
                </c:pt>
                <c:pt idx="5">
                  <c:v>23443</c:v>
                </c:pt>
                <c:pt idx="6">
                  <c:v>22421</c:v>
                </c:pt>
                <c:pt idx="7">
                  <c:v>21611</c:v>
                </c:pt>
                <c:pt idx="8">
                  <c:v>21931</c:v>
                </c:pt>
                <c:pt idx="9">
                  <c:v>24307</c:v>
                </c:pt>
                <c:pt idx="10">
                  <c:v>24964</c:v>
                </c:pt>
                <c:pt idx="11">
                  <c:v>23863</c:v>
                </c:pt>
                <c:pt idx="12">
                  <c:v>23958</c:v>
                </c:pt>
                <c:pt idx="13">
                  <c:v>22214</c:v>
                </c:pt>
                <c:pt idx="14">
                  <c:v>22214</c:v>
                </c:pt>
                <c:pt idx="15">
                  <c:v>21514</c:v>
                </c:pt>
                <c:pt idx="16">
                  <c:v>19949</c:v>
                </c:pt>
                <c:pt idx="17">
                  <c:v>17821</c:v>
                </c:pt>
                <c:pt idx="18">
                  <c:v>14716</c:v>
                </c:pt>
                <c:pt idx="19">
                  <c:v>13431</c:v>
                </c:pt>
                <c:pt idx="20">
                  <c:v>13431</c:v>
                </c:pt>
                <c:pt idx="21">
                  <c:v>13431</c:v>
                </c:pt>
                <c:pt idx="22">
                  <c:v>12526</c:v>
                </c:pt>
                <c:pt idx="23">
                  <c:v>11676</c:v>
                </c:pt>
                <c:pt idx="24">
                  <c:v>11676</c:v>
                </c:pt>
                <c:pt idx="25">
                  <c:v>11676</c:v>
                </c:pt>
              </c:numCache>
            </c:numRef>
          </c:val>
        </c:ser>
        <c:ser>
          <c:idx val="10"/>
          <c:order val="9"/>
          <c:tx>
            <c:strRef>
              <c:f>'PS1'!$R$42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'PS1'!$S$42:$AR$42</c:f>
              <c:numCache>
                <c:formatCode>_-* #,##0_-;\-* #,##0_-;_-* "-"??_-;_-@_-</c:formatCode>
                <c:ptCount val="2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356</c:v>
                </c:pt>
                <c:pt idx="8">
                  <c:v>356</c:v>
                </c:pt>
                <c:pt idx="9">
                  <c:v>655</c:v>
                </c:pt>
                <c:pt idx="10">
                  <c:v>655</c:v>
                </c:pt>
                <c:pt idx="11">
                  <c:v>655</c:v>
                </c:pt>
                <c:pt idx="12">
                  <c:v>655</c:v>
                </c:pt>
                <c:pt idx="13">
                  <c:v>655</c:v>
                </c:pt>
                <c:pt idx="14">
                  <c:v>655</c:v>
                </c:pt>
                <c:pt idx="15">
                  <c:v>655</c:v>
                </c:pt>
                <c:pt idx="16">
                  <c:v>655</c:v>
                </c:pt>
                <c:pt idx="17">
                  <c:v>655</c:v>
                </c:pt>
                <c:pt idx="18">
                  <c:v>623</c:v>
                </c:pt>
                <c:pt idx="19">
                  <c:v>623</c:v>
                </c:pt>
                <c:pt idx="20">
                  <c:v>623</c:v>
                </c:pt>
                <c:pt idx="21">
                  <c:v>623</c:v>
                </c:pt>
                <c:pt idx="22">
                  <c:v>623</c:v>
                </c:pt>
                <c:pt idx="23">
                  <c:v>623</c:v>
                </c:pt>
                <c:pt idx="24">
                  <c:v>623</c:v>
                </c:pt>
                <c:pt idx="25">
                  <c:v>623</c:v>
                </c:pt>
              </c:numCache>
            </c:numRef>
          </c:val>
        </c:ser>
        <c:ser>
          <c:idx val="11"/>
          <c:order val="10"/>
          <c:tx>
            <c:strRef>
              <c:f>'PS1'!$R$43</c:f>
              <c:strCache>
                <c:ptCount val="1"/>
                <c:pt idx="0">
                  <c:v>Other (Gas Oil / Gas Engines)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'PS1'!$S$43:$AR$43</c:f>
              <c:numCache>
                <c:formatCode>_-* #,##0_-;\-* #,##0_-;_-* "-"??_-;_-@_-</c:formatCode>
                <c:ptCount val="26"/>
                <c:pt idx="0">
                  <c:v>867</c:v>
                </c:pt>
                <c:pt idx="1">
                  <c:v>778</c:v>
                </c:pt>
                <c:pt idx="2">
                  <c:v>742</c:v>
                </c:pt>
                <c:pt idx="3">
                  <c:v>749</c:v>
                </c:pt>
                <c:pt idx="4">
                  <c:v>675</c:v>
                </c:pt>
                <c:pt idx="5">
                  <c:v>575</c:v>
                </c:pt>
                <c:pt idx="6">
                  <c:v>575</c:v>
                </c:pt>
                <c:pt idx="7">
                  <c:v>575</c:v>
                </c:pt>
                <c:pt idx="8">
                  <c:v>575</c:v>
                </c:pt>
                <c:pt idx="9">
                  <c:v>575</c:v>
                </c:pt>
                <c:pt idx="10">
                  <c:v>575</c:v>
                </c:pt>
                <c:pt idx="11">
                  <c:v>575</c:v>
                </c:pt>
                <c:pt idx="12">
                  <c:v>575</c:v>
                </c:pt>
                <c:pt idx="13">
                  <c:v>575</c:v>
                </c:pt>
                <c:pt idx="14">
                  <c:v>575</c:v>
                </c:pt>
                <c:pt idx="15">
                  <c:v>575</c:v>
                </c:pt>
                <c:pt idx="16">
                  <c:v>575</c:v>
                </c:pt>
                <c:pt idx="17">
                  <c:v>575</c:v>
                </c:pt>
                <c:pt idx="18">
                  <c:v>517</c:v>
                </c:pt>
                <c:pt idx="19">
                  <c:v>517</c:v>
                </c:pt>
                <c:pt idx="20">
                  <c:v>517</c:v>
                </c:pt>
                <c:pt idx="21">
                  <c:v>517</c:v>
                </c:pt>
                <c:pt idx="22">
                  <c:v>517</c:v>
                </c:pt>
                <c:pt idx="23">
                  <c:v>102</c:v>
                </c:pt>
                <c:pt idx="24">
                  <c:v>102</c:v>
                </c:pt>
                <c:pt idx="25">
                  <c:v>102</c:v>
                </c:pt>
              </c:numCache>
            </c:numRef>
          </c:val>
        </c:ser>
        <c:ser>
          <c:idx val="12"/>
          <c:order val="11"/>
          <c:tx>
            <c:strRef>
              <c:f>'PS1'!$R$44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'PS1'!$S$44:$AR$44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11601</c:v>
                </c:pt>
                <c:pt idx="2">
                  <c:v>8892</c:v>
                </c:pt>
                <c:pt idx="3">
                  <c:v>7352</c:v>
                </c:pt>
                <c:pt idx="4">
                  <c:v>3916</c:v>
                </c:pt>
                <c:pt idx="5">
                  <c:v>1926</c:v>
                </c:pt>
                <c:pt idx="6">
                  <c:v>1284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'PS1'!$R$45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'PS1'!$S$45:$AR$45</c:f>
              <c:numCache>
                <c:formatCode>_-* #,##0_-;\-* #,##0_-;_-* "-"??_-;_-@_-</c:formatCode>
                <c:ptCount val="26"/>
                <c:pt idx="0">
                  <c:v>1193</c:v>
                </c:pt>
                <c:pt idx="1">
                  <c:v>1193</c:v>
                </c:pt>
                <c:pt idx="2">
                  <c:v>1193</c:v>
                </c:pt>
                <c:pt idx="3">
                  <c:v>1193</c:v>
                </c:pt>
                <c:pt idx="4">
                  <c:v>1191.5</c:v>
                </c:pt>
                <c:pt idx="5">
                  <c:v>1193</c:v>
                </c:pt>
                <c:pt idx="6">
                  <c:v>1193</c:v>
                </c:pt>
                <c:pt idx="7">
                  <c:v>1193</c:v>
                </c:pt>
                <c:pt idx="8">
                  <c:v>1193</c:v>
                </c:pt>
                <c:pt idx="9">
                  <c:v>1221</c:v>
                </c:pt>
                <c:pt idx="10">
                  <c:v>1221</c:v>
                </c:pt>
                <c:pt idx="11">
                  <c:v>1221</c:v>
                </c:pt>
                <c:pt idx="12">
                  <c:v>1221</c:v>
                </c:pt>
                <c:pt idx="13">
                  <c:v>1221</c:v>
                </c:pt>
                <c:pt idx="14">
                  <c:v>1221</c:v>
                </c:pt>
                <c:pt idx="15">
                  <c:v>1221</c:v>
                </c:pt>
                <c:pt idx="16">
                  <c:v>1221</c:v>
                </c:pt>
                <c:pt idx="17">
                  <c:v>1221</c:v>
                </c:pt>
                <c:pt idx="18">
                  <c:v>1221</c:v>
                </c:pt>
                <c:pt idx="19">
                  <c:v>1221</c:v>
                </c:pt>
                <c:pt idx="20">
                  <c:v>1221</c:v>
                </c:pt>
                <c:pt idx="21">
                  <c:v>1221</c:v>
                </c:pt>
                <c:pt idx="22">
                  <c:v>1221</c:v>
                </c:pt>
                <c:pt idx="23">
                  <c:v>1221</c:v>
                </c:pt>
                <c:pt idx="24">
                  <c:v>1221</c:v>
                </c:pt>
                <c:pt idx="25">
                  <c:v>1221</c:v>
                </c:pt>
              </c:numCache>
            </c:numRef>
          </c:val>
        </c:ser>
        <c:ser>
          <c:idx val="14"/>
          <c:order val="13"/>
          <c:tx>
            <c:strRef>
              <c:f>'PS1'!$R$46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'PS1'!$S$46:$AR$46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5150</c:v>
                </c:pt>
                <c:pt idx="5">
                  <c:v>7550</c:v>
                </c:pt>
                <c:pt idx="6">
                  <c:v>9950</c:v>
                </c:pt>
                <c:pt idx="7">
                  <c:v>13455</c:v>
                </c:pt>
                <c:pt idx="8">
                  <c:v>13455</c:v>
                </c:pt>
                <c:pt idx="9">
                  <c:v>15855</c:v>
                </c:pt>
                <c:pt idx="10">
                  <c:v>19355</c:v>
                </c:pt>
                <c:pt idx="11">
                  <c:v>22055</c:v>
                </c:pt>
                <c:pt idx="12">
                  <c:v>22055</c:v>
                </c:pt>
                <c:pt idx="13">
                  <c:v>22055</c:v>
                </c:pt>
                <c:pt idx="14">
                  <c:v>22055</c:v>
                </c:pt>
                <c:pt idx="15">
                  <c:v>23255</c:v>
                </c:pt>
                <c:pt idx="16">
                  <c:v>23255</c:v>
                </c:pt>
                <c:pt idx="17">
                  <c:v>23255</c:v>
                </c:pt>
                <c:pt idx="18">
                  <c:v>23255</c:v>
                </c:pt>
                <c:pt idx="19">
                  <c:v>23255</c:v>
                </c:pt>
                <c:pt idx="20">
                  <c:v>23255</c:v>
                </c:pt>
                <c:pt idx="21">
                  <c:v>23255</c:v>
                </c:pt>
                <c:pt idx="22">
                  <c:v>23255</c:v>
                </c:pt>
                <c:pt idx="23">
                  <c:v>23255</c:v>
                </c:pt>
                <c:pt idx="24">
                  <c:v>23255</c:v>
                </c:pt>
                <c:pt idx="25">
                  <c:v>23255</c:v>
                </c:pt>
              </c:numCache>
            </c:numRef>
          </c:val>
        </c:ser>
        <c:ser>
          <c:idx val="15"/>
          <c:order val="14"/>
          <c:tx>
            <c:strRef>
              <c:f>'PS1'!$R$47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'PS1'!$S$47:$AR$47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20</c:v>
                </c:pt>
                <c:pt idx="7">
                  <c:v>365</c:v>
                </c:pt>
                <c:pt idx="8">
                  <c:v>385</c:v>
                </c:pt>
                <c:pt idx="9">
                  <c:v>471</c:v>
                </c:pt>
                <c:pt idx="10">
                  <c:v>709</c:v>
                </c:pt>
                <c:pt idx="11">
                  <c:v>857</c:v>
                </c:pt>
                <c:pt idx="12">
                  <c:v>1397</c:v>
                </c:pt>
                <c:pt idx="13">
                  <c:v>1897</c:v>
                </c:pt>
                <c:pt idx="14">
                  <c:v>2447</c:v>
                </c:pt>
                <c:pt idx="15">
                  <c:v>2447</c:v>
                </c:pt>
                <c:pt idx="16">
                  <c:v>2947</c:v>
                </c:pt>
                <c:pt idx="17">
                  <c:v>3447</c:v>
                </c:pt>
                <c:pt idx="18">
                  <c:v>3447</c:v>
                </c:pt>
                <c:pt idx="19">
                  <c:v>3447</c:v>
                </c:pt>
                <c:pt idx="20">
                  <c:v>3447</c:v>
                </c:pt>
                <c:pt idx="21">
                  <c:v>3447</c:v>
                </c:pt>
                <c:pt idx="22">
                  <c:v>3947</c:v>
                </c:pt>
                <c:pt idx="23">
                  <c:v>3947</c:v>
                </c:pt>
                <c:pt idx="24">
                  <c:v>4947</c:v>
                </c:pt>
                <c:pt idx="25">
                  <c:v>4947</c:v>
                </c:pt>
              </c:numCache>
            </c:numRef>
          </c:val>
        </c:ser>
        <c:ser>
          <c:idx val="16"/>
          <c:order val="15"/>
          <c:tx>
            <c:strRef>
              <c:f>'PS1'!$R$48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'PS1'!$S$48:$AR$48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8985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6385</c:v>
                </c:pt>
                <c:pt idx="12">
                  <c:v>6385</c:v>
                </c:pt>
                <c:pt idx="13">
                  <c:v>8375</c:v>
                </c:pt>
                <c:pt idx="14">
                  <c:v>9504</c:v>
                </c:pt>
                <c:pt idx="15">
                  <c:v>10155</c:v>
                </c:pt>
                <c:pt idx="16">
                  <c:v>11284</c:v>
                </c:pt>
                <c:pt idx="17">
                  <c:v>12954</c:v>
                </c:pt>
                <c:pt idx="18">
                  <c:v>15483</c:v>
                </c:pt>
                <c:pt idx="19">
                  <c:v>17153</c:v>
                </c:pt>
                <c:pt idx="20">
                  <c:v>18553</c:v>
                </c:pt>
                <c:pt idx="21">
                  <c:v>18553</c:v>
                </c:pt>
                <c:pt idx="22">
                  <c:v>18553</c:v>
                </c:pt>
                <c:pt idx="23">
                  <c:v>18553</c:v>
                </c:pt>
                <c:pt idx="24">
                  <c:v>18553</c:v>
                </c:pt>
                <c:pt idx="25">
                  <c:v>18553</c:v>
                </c:pt>
              </c:numCache>
            </c:numRef>
          </c:val>
        </c:ser>
        <c:ser>
          <c:idx val="17"/>
          <c:order val="16"/>
          <c:tx>
            <c:strRef>
              <c:f>'PS1'!$R$49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'PS1'!$S$49:$AR$49</c:f>
              <c:numCache>
                <c:formatCode>_-* #,##0_-;\-* #,##0_-;_-* "-"??_-;_-@_-</c:formatCode>
                <c:ptCount val="26"/>
                <c:pt idx="0">
                  <c:v>4335</c:v>
                </c:pt>
                <c:pt idx="1">
                  <c:v>4335</c:v>
                </c:pt>
                <c:pt idx="2">
                  <c:v>5189</c:v>
                </c:pt>
                <c:pt idx="3">
                  <c:v>6624</c:v>
                </c:pt>
                <c:pt idx="4">
                  <c:v>8141</c:v>
                </c:pt>
                <c:pt idx="5">
                  <c:v>9276</c:v>
                </c:pt>
                <c:pt idx="6">
                  <c:v>11939</c:v>
                </c:pt>
                <c:pt idx="7">
                  <c:v>13484</c:v>
                </c:pt>
                <c:pt idx="8">
                  <c:v>16300</c:v>
                </c:pt>
                <c:pt idx="9">
                  <c:v>18746</c:v>
                </c:pt>
                <c:pt idx="10">
                  <c:v>21046</c:v>
                </c:pt>
                <c:pt idx="11">
                  <c:v>23446</c:v>
                </c:pt>
                <c:pt idx="12">
                  <c:v>25346</c:v>
                </c:pt>
                <c:pt idx="13">
                  <c:v>26846</c:v>
                </c:pt>
                <c:pt idx="14">
                  <c:v>27846</c:v>
                </c:pt>
                <c:pt idx="15">
                  <c:v>28346</c:v>
                </c:pt>
                <c:pt idx="16">
                  <c:v>28346</c:v>
                </c:pt>
                <c:pt idx="17">
                  <c:v>28346</c:v>
                </c:pt>
                <c:pt idx="18">
                  <c:v>28346</c:v>
                </c:pt>
                <c:pt idx="19">
                  <c:v>28346</c:v>
                </c:pt>
                <c:pt idx="20">
                  <c:v>28346</c:v>
                </c:pt>
                <c:pt idx="21">
                  <c:v>28346</c:v>
                </c:pt>
                <c:pt idx="22">
                  <c:v>28346</c:v>
                </c:pt>
                <c:pt idx="23">
                  <c:v>28346</c:v>
                </c:pt>
                <c:pt idx="24">
                  <c:v>28346</c:v>
                </c:pt>
                <c:pt idx="25">
                  <c:v>28346</c:v>
                </c:pt>
              </c:numCache>
            </c:numRef>
          </c:val>
        </c:ser>
        <c:ser>
          <c:idx val="18"/>
          <c:order val="17"/>
          <c:tx>
            <c:strRef>
              <c:f>'PS1'!$R$50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'PS1'!$S$50:$AR$50</c:f>
              <c:numCache>
                <c:formatCode>_-* #,##0_-;\-* #,##0_-;_-* "-"??_-;_-@_-</c:formatCode>
                <c:ptCount val="26"/>
                <c:pt idx="0">
                  <c:v>4156</c:v>
                </c:pt>
                <c:pt idx="1">
                  <c:v>5396</c:v>
                </c:pt>
                <c:pt idx="2">
                  <c:v>6014</c:v>
                </c:pt>
                <c:pt idx="3">
                  <c:v>6813</c:v>
                </c:pt>
                <c:pt idx="4">
                  <c:v>7051</c:v>
                </c:pt>
                <c:pt idx="5">
                  <c:v>7051</c:v>
                </c:pt>
                <c:pt idx="6">
                  <c:v>7606</c:v>
                </c:pt>
                <c:pt idx="7">
                  <c:v>8537</c:v>
                </c:pt>
                <c:pt idx="8">
                  <c:v>9849</c:v>
                </c:pt>
                <c:pt idx="9">
                  <c:v>10832</c:v>
                </c:pt>
                <c:pt idx="10">
                  <c:v>11444</c:v>
                </c:pt>
                <c:pt idx="11">
                  <c:v>11465</c:v>
                </c:pt>
                <c:pt idx="12">
                  <c:v>11519</c:v>
                </c:pt>
                <c:pt idx="13">
                  <c:v>11519</c:v>
                </c:pt>
                <c:pt idx="14">
                  <c:v>11519</c:v>
                </c:pt>
                <c:pt idx="15">
                  <c:v>11519</c:v>
                </c:pt>
                <c:pt idx="16">
                  <c:v>11519</c:v>
                </c:pt>
                <c:pt idx="17">
                  <c:v>11519</c:v>
                </c:pt>
                <c:pt idx="18">
                  <c:v>11519</c:v>
                </c:pt>
                <c:pt idx="19">
                  <c:v>11519</c:v>
                </c:pt>
                <c:pt idx="20">
                  <c:v>11519</c:v>
                </c:pt>
                <c:pt idx="21">
                  <c:v>11519</c:v>
                </c:pt>
                <c:pt idx="22">
                  <c:v>11519</c:v>
                </c:pt>
                <c:pt idx="23">
                  <c:v>11519</c:v>
                </c:pt>
                <c:pt idx="24">
                  <c:v>11519</c:v>
                </c:pt>
                <c:pt idx="25">
                  <c:v>11519</c:v>
                </c:pt>
              </c:numCache>
            </c:numRef>
          </c:val>
        </c:ser>
        <c:ser>
          <c:idx val="19"/>
          <c:order val="18"/>
          <c:tx>
            <c:strRef>
              <c:f>'PS1'!$R$51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'PS1'!$S$32:$AR$32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'PS1'!$S$51:$AR$51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25</c:v>
                </c:pt>
                <c:pt idx="6">
                  <c:v>44</c:v>
                </c:pt>
                <c:pt idx="7">
                  <c:v>114</c:v>
                </c:pt>
                <c:pt idx="8">
                  <c:v>114</c:v>
                </c:pt>
                <c:pt idx="9">
                  <c:v>114</c:v>
                </c:pt>
                <c:pt idx="10">
                  <c:v>114</c:v>
                </c:pt>
                <c:pt idx="11">
                  <c:v>114</c:v>
                </c:pt>
                <c:pt idx="12">
                  <c:v>163</c:v>
                </c:pt>
                <c:pt idx="13">
                  <c:v>257</c:v>
                </c:pt>
                <c:pt idx="14">
                  <c:v>391</c:v>
                </c:pt>
                <c:pt idx="15">
                  <c:v>525</c:v>
                </c:pt>
                <c:pt idx="16">
                  <c:v>565</c:v>
                </c:pt>
                <c:pt idx="17">
                  <c:v>565</c:v>
                </c:pt>
                <c:pt idx="18">
                  <c:v>565</c:v>
                </c:pt>
                <c:pt idx="19">
                  <c:v>565</c:v>
                </c:pt>
                <c:pt idx="20">
                  <c:v>565</c:v>
                </c:pt>
                <c:pt idx="21">
                  <c:v>565</c:v>
                </c:pt>
                <c:pt idx="22">
                  <c:v>565</c:v>
                </c:pt>
                <c:pt idx="23">
                  <c:v>565</c:v>
                </c:pt>
                <c:pt idx="24">
                  <c:v>565</c:v>
                </c:pt>
                <c:pt idx="25">
                  <c:v>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489664"/>
        <c:axId val="57507840"/>
      </c:areaChart>
      <c:catAx>
        <c:axId val="5748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507840"/>
        <c:crosses val="autoZero"/>
        <c:auto val="1"/>
        <c:lblAlgn val="ctr"/>
        <c:lblOffset val="100"/>
        <c:tickLblSkip val="5"/>
        <c:noMultiLvlLbl val="0"/>
      </c:catAx>
      <c:valAx>
        <c:axId val="57507840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5748966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'PS1'!$R$60</c:f>
              <c:strCache>
                <c:ptCount val="1"/>
                <c:pt idx="0">
                  <c:v>Sub Fuel Type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val>
        </c:ser>
        <c:ser>
          <c:idx val="1"/>
          <c:order val="1"/>
          <c:tx>
            <c:strRef>
              <c:f>'PS1'!$R$61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'PS1'!$S$61:$AR$61</c:f>
              <c:numCache>
                <c:formatCode>_-* #,##0_-;\-* #,##0_-;_-* "-"??_-;_-@_-</c:formatCode>
                <c:ptCount val="26"/>
                <c:pt idx="0">
                  <c:v>2294.0559245750001</c:v>
                </c:pt>
                <c:pt idx="1">
                  <c:v>2311.2730327023355</c:v>
                </c:pt>
                <c:pt idx="2">
                  <c:v>2381.2068145192907</c:v>
                </c:pt>
                <c:pt idx="3">
                  <c:v>2397.4165542418432</c:v>
                </c:pt>
                <c:pt idx="4">
                  <c:v>2412.8720739796336</c:v>
                </c:pt>
                <c:pt idx="5">
                  <c:v>2427.640450224068</c:v>
                </c:pt>
                <c:pt idx="6">
                  <c:v>2441.7801909723294</c:v>
                </c:pt>
                <c:pt idx="7">
                  <c:v>2362.3426357271956</c:v>
                </c:pt>
                <c:pt idx="8">
                  <c:v>2362.3426357271956</c:v>
                </c:pt>
                <c:pt idx="9">
                  <c:v>2362.3426357271956</c:v>
                </c:pt>
                <c:pt idx="10">
                  <c:v>2347.6426357271957</c:v>
                </c:pt>
                <c:pt idx="11">
                  <c:v>2347.6426357271957</c:v>
                </c:pt>
                <c:pt idx="12">
                  <c:v>2347.6426357271957</c:v>
                </c:pt>
                <c:pt idx="13">
                  <c:v>2347.6426357271957</c:v>
                </c:pt>
                <c:pt idx="14">
                  <c:v>2347.6426357271957</c:v>
                </c:pt>
                <c:pt idx="15">
                  <c:v>2347.6426357271957</c:v>
                </c:pt>
                <c:pt idx="16">
                  <c:v>2347.6426357271957</c:v>
                </c:pt>
                <c:pt idx="17">
                  <c:v>2347.6426357271957</c:v>
                </c:pt>
                <c:pt idx="18">
                  <c:v>2347.6426357271957</c:v>
                </c:pt>
                <c:pt idx="19">
                  <c:v>2347.6426357271957</c:v>
                </c:pt>
                <c:pt idx="20">
                  <c:v>2347.6426357271957</c:v>
                </c:pt>
                <c:pt idx="21">
                  <c:v>2347.6426357271957</c:v>
                </c:pt>
                <c:pt idx="22">
                  <c:v>2347.6426357271957</c:v>
                </c:pt>
                <c:pt idx="23">
                  <c:v>2347.6426357271957</c:v>
                </c:pt>
                <c:pt idx="24">
                  <c:v>2347.6426357271957</c:v>
                </c:pt>
                <c:pt idx="25">
                  <c:v>2347.6426357271957</c:v>
                </c:pt>
              </c:numCache>
            </c:numRef>
          </c:val>
        </c:ser>
        <c:ser>
          <c:idx val="2"/>
          <c:order val="2"/>
          <c:tx>
            <c:strRef>
              <c:f>'PS1'!$R$62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'PS1'!$S$62:$AR$62</c:f>
              <c:numCache>
                <c:formatCode>_-* #,##0_-;\-* #,##0_-;_-* "-"??_-;_-@_-</c:formatCode>
                <c:ptCount val="26"/>
                <c:pt idx="0">
                  <c:v>748.41584</c:v>
                </c:pt>
                <c:pt idx="1">
                  <c:v>803.04537554540093</c:v>
                </c:pt>
                <c:pt idx="2">
                  <c:v>853.91164471995967</c:v>
                </c:pt>
                <c:pt idx="3">
                  <c:v>993.21011184596705</c:v>
                </c:pt>
                <c:pt idx="4">
                  <c:v>1032.1665278106245</c:v>
                </c:pt>
                <c:pt idx="5">
                  <c:v>1071.1002572781167</c:v>
                </c:pt>
                <c:pt idx="6">
                  <c:v>1113.6413854652906</c:v>
                </c:pt>
                <c:pt idx="7">
                  <c:v>1265.7197403171397</c:v>
                </c:pt>
                <c:pt idx="8">
                  <c:v>1308.5425803887226</c:v>
                </c:pt>
                <c:pt idx="9">
                  <c:v>1351.0770048799575</c:v>
                </c:pt>
                <c:pt idx="10">
                  <c:v>1393.3773693563321</c:v>
                </c:pt>
                <c:pt idx="11">
                  <c:v>1488.2761993410293</c:v>
                </c:pt>
                <c:pt idx="12">
                  <c:v>1531.5085093072528</c:v>
                </c:pt>
                <c:pt idx="13">
                  <c:v>1573.5754864449787</c:v>
                </c:pt>
                <c:pt idx="14">
                  <c:v>1615.4586753656945</c:v>
                </c:pt>
                <c:pt idx="15">
                  <c:v>1727.645533225455</c:v>
                </c:pt>
                <c:pt idx="16">
                  <c:v>1769.1262648156628</c:v>
                </c:pt>
                <c:pt idx="17">
                  <c:v>1805.845039274659</c:v>
                </c:pt>
                <c:pt idx="18">
                  <c:v>1840.2005572932294</c:v>
                </c:pt>
                <c:pt idx="19">
                  <c:v>1948.3797949466557</c:v>
                </c:pt>
                <c:pt idx="20">
                  <c:v>1972.9842148804191</c:v>
                </c:pt>
                <c:pt idx="21">
                  <c:v>1991.6937761517474</c:v>
                </c:pt>
                <c:pt idx="22">
                  <c:v>2008.7674444663728</c:v>
                </c:pt>
                <c:pt idx="23">
                  <c:v>2022.9685255261829</c:v>
                </c:pt>
                <c:pt idx="24">
                  <c:v>2036.0716342210401</c:v>
                </c:pt>
                <c:pt idx="25">
                  <c:v>2037.3931956183746</c:v>
                </c:pt>
              </c:numCache>
            </c:numRef>
          </c:val>
        </c:ser>
        <c:ser>
          <c:idx val="3"/>
          <c:order val="3"/>
          <c:tx>
            <c:strRef>
              <c:f>'PS1'!$R$63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'PS1'!$S$63:$AR$63</c:f>
              <c:numCache>
                <c:formatCode>_-* #,##0_-;\-* #,##0_-;_-* "-"??_-;_-@_-</c:formatCode>
                <c:ptCount val="26"/>
                <c:pt idx="0">
                  <c:v>640.29999999999995</c:v>
                </c:pt>
                <c:pt idx="1">
                  <c:v>688.1</c:v>
                </c:pt>
                <c:pt idx="2">
                  <c:v>688.1</c:v>
                </c:pt>
                <c:pt idx="3">
                  <c:v>688.1</c:v>
                </c:pt>
                <c:pt idx="4">
                  <c:v>688.1</c:v>
                </c:pt>
                <c:pt idx="5">
                  <c:v>688.1</c:v>
                </c:pt>
                <c:pt idx="6">
                  <c:v>688.1</c:v>
                </c:pt>
                <c:pt idx="7">
                  <c:v>688.1</c:v>
                </c:pt>
                <c:pt idx="8">
                  <c:v>850.1</c:v>
                </c:pt>
                <c:pt idx="9">
                  <c:v>850.1</c:v>
                </c:pt>
                <c:pt idx="10">
                  <c:v>850.1</c:v>
                </c:pt>
                <c:pt idx="11">
                  <c:v>850.1</c:v>
                </c:pt>
                <c:pt idx="12">
                  <c:v>850.1</c:v>
                </c:pt>
                <c:pt idx="13">
                  <c:v>850.1</c:v>
                </c:pt>
                <c:pt idx="14">
                  <c:v>850.1</c:v>
                </c:pt>
                <c:pt idx="15">
                  <c:v>850.1</c:v>
                </c:pt>
                <c:pt idx="16">
                  <c:v>905.1</c:v>
                </c:pt>
                <c:pt idx="17">
                  <c:v>905.1</c:v>
                </c:pt>
                <c:pt idx="18">
                  <c:v>905.1</c:v>
                </c:pt>
                <c:pt idx="19">
                  <c:v>905.1</c:v>
                </c:pt>
                <c:pt idx="20">
                  <c:v>905.1</c:v>
                </c:pt>
                <c:pt idx="21">
                  <c:v>905.1</c:v>
                </c:pt>
                <c:pt idx="22">
                  <c:v>905.1</c:v>
                </c:pt>
                <c:pt idx="23">
                  <c:v>905.1</c:v>
                </c:pt>
                <c:pt idx="24">
                  <c:v>905.1</c:v>
                </c:pt>
                <c:pt idx="25">
                  <c:v>905.1</c:v>
                </c:pt>
              </c:numCache>
            </c:numRef>
          </c:val>
        </c:ser>
        <c:ser>
          <c:idx val="4"/>
          <c:order val="4"/>
          <c:tx>
            <c:strRef>
              <c:f>'PS1'!$R$64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'PS1'!$S$64:$AR$64</c:f>
              <c:numCache>
                <c:formatCode>_-* #,##0_-;\-* #,##0_-;_-* "-"??_-;_-@_-</c:formatCode>
                <c:ptCount val="26"/>
                <c:pt idx="0">
                  <c:v>450.52100000000002</c:v>
                </c:pt>
                <c:pt idx="1">
                  <c:v>450.52100000000002</c:v>
                </c:pt>
                <c:pt idx="2">
                  <c:v>450.52100000000002</c:v>
                </c:pt>
                <c:pt idx="3">
                  <c:v>450.52100000000002</c:v>
                </c:pt>
                <c:pt idx="4">
                  <c:v>450.52100000000002</c:v>
                </c:pt>
                <c:pt idx="5">
                  <c:v>450.52100000000002</c:v>
                </c:pt>
                <c:pt idx="6">
                  <c:v>450.52100000000002</c:v>
                </c:pt>
                <c:pt idx="7">
                  <c:v>450.52100000000002</c:v>
                </c:pt>
                <c:pt idx="8">
                  <c:v>450.52100000000002</c:v>
                </c:pt>
                <c:pt idx="9">
                  <c:v>450.52100000000002</c:v>
                </c:pt>
                <c:pt idx="10">
                  <c:v>450.52100000000002</c:v>
                </c:pt>
                <c:pt idx="11">
                  <c:v>450.52100000000002</c:v>
                </c:pt>
                <c:pt idx="12">
                  <c:v>450.52100000000002</c:v>
                </c:pt>
                <c:pt idx="13">
                  <c:v>450.52100000000002</c:v>
                </c:pt>
                <c:pt idx="14">
                  <c:v>450.52100000000002</c:v>
                </c:pt>
                <c:pt idx="15">
                  <c:v>450.52100000000002</c:v>
                </c:pt>
                <c:pt idx="16">
                  <c:v>450.52100000000002</c:v>
                </c:pt>
                <c:pt idx="17">
                  <c:v>450.52100000000002</c:v>
                </c:pt>
                <c:pt idx="18">
                  <c:v>450.52100000000002</c:v>
                </c:pt>
                <c:pt idx="19">
                  <c:v>450.52100000000002</c:v>
                </c:pt>
                <c:pt idx="20">
                  <c:v>450.52100000000002</c:v>
                </c:pt>
                <c:pt idx="21">
                  <c:v>450.52100000000002</c:v>
                </c:pt>
                <c:pt idx="22">
                  <c:v>450.52100000000002</c:v>
                </c:pt>
                <c:pt idx="23">
                  <c:v>450.52100000000002</c:v>
                </c:pt>
                <c:pt idx="24">
                  <c:v>450.52100000000002</c:v>
                </c:pt>
                <c:pt idx="25">
                  <c:v>450.52100000000002</c:v>
                </c:pt>
              </c:numCache>
            </c:numRef>
          </c:val>
        </c:ser>
        <c:ser>
          <c:idx val="5"/>
          <c:order val="5"/>
          <c:tx>
            <c:strRef>
              <c:f>'PS1'!$R$65</c:f>
              <c:strCache>
                <c:ptCount val="1"/>
                <c:pt idx="0">
                  <c:v>Gas Reciprocating Engines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'PS1'!$S$65:$AR$65</c:f>
              <c:numCache>
                <c:formatCode>_-* #,##0_-;\-* #,##0_-;_-* "-"??_-;_-@_-</c:formatCode>
                <c:ptCount val="26"/>
                <c:pt idx="0">
                  <c:v>250.23199999999997</c:v>
                </c:pt>
                <c:pt idx="1">
                  <c:v>250.23199999999997</c:v>
                </c:pt>
                <c:pt idx="2">
                  <c:v>250.23199999999997</c:v>
                </c:pt>
                <c:pt idx="3">
                  <c:v>383.15599999999995</c:v>
                </c:pt>
                <c:pt idx="4">
                  <c:v>692.43591767455848</c:v>
                </c:pt>
                <c:pt idx="5">
                  <c:v>798.22546670562451</c:v>
                </c:pt>
                <c:pt idx="6">
                  <c:v>798.22546670562451</c:v>
                </c:pt>
                <c:pt idx="7">
                  <c:v>798.22546670562451</c:v>
                </c:pt>
                <c:pt idx="8">
                  <c:v>798.22546670562451</c:v>
                </c:pt>
                <c:pt idx="9">
                  <c:v>806.20772137268079</c:v>
                </c:pt>
                <c:pt idx="10">
                  <c:v>812.25427928297597</c:v>
                </c:pt>
                <c:pt idx="11">
                  <c:v>818.34618637759831</c:v>
                </c:pt>
                <c:pt idx="12">
                  <c:v>824.48378277543031</c:v>
                </c:pt>
                <c:pt idx="13">
                  <c:v>830.66741114624608</c:v>
                </c:pt>
                <c:pt idx="14">
                  <c:v>836.89741672984303</c:v>
                </c:pt>
                <c:pt idx="15">
                  <c:v>841.0819038134922</c:v>
                </c:pt>
                <c:pt idx="16">
                  <c:v>845.28731333255962</c:v>
                </c:pt>
                <c:pt idx="17">
                  <c:v>849.51374989922238</c:v>
                </c:pt>
                <c:pt idx="18">
                  <c:v>853.76131864871843</c:v>
                </c:pt>
                <c:pt idx="19">
                  <c:v>858.03012524196197</c:v>
                </c:pt>
                <c:pt idx="20">
                  <c:v>860.17520055506679</c:v>
                </c:pt>
                <c:pt idx="21">
                  <c:v>862.32563855645446</c:v>
                </c:pt>
                <c:pt idx="22">
                  <c:v>864.48145265284552</c:v>
                </c:pt>
                <c:pt idx="23">
                  <c:v>866.64265628447754</c:v>
                </c:pt>
                <c:pt idx="24">
                  <c:v>868.8092629251887</c:v>
                </c:pt>
                <c:pt idx="25">
                  <c:v>869.89527450384514</c:v>
                </c:pt>
              </c:numCache>
            </c:numRef>
          </c:val>
        </c:ser>
        <c:ser>
          <c:idx val="6"/>
          <c:order val="6"/>
          <c:tx>
            <c:strRef>
              <c:f>'PS1'!$R$66</c:f>
              <c:strCache>
                <c:ptCount val="1"/>
                <c:pt idx="0">
                  <c:v>Diesel Reciprocating Engines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'PS1'!$S$66:$AR$66</c:f>
              <c:numCache>
                <c:formatCode>_-* #,##0_-;\-* #,##0_-;_-* "-"??_-;_-@_-</c:formatCode>
                <c:ptCount val="26"/>
                <c:pt idx="0">
                  <c:v>437.89199999999994</c:v>
                </c:pt>
                <c:pt idx="1">
                  <c:v>437.89199999999994</c:v>
                </c:pt>
                <c:pt idx="2">
                  <c:v>437.89199999999994</c:v>
                </c:pt>
                <c:pt idx="3">
                  <c:v>809.71199999999999</c:v>
                </c:pt>
                <c:pt idx="4">
                  <c:v>1282.6096823254413</c:v>
                </c:pt>
                <c:pt idx="5">
                  <c:v>1402.1878832943753</c:v>
                </c:pt>
                <c:pt idx="6">
                  <c:v>1412.7042924190832</c:v>
                </c:pt>
                <c:pt idx="7">
                  <c:v>1423.2995746122265</c:v>
                </c:pt>
                <c:pt idx="8">
                  <c:v>1433.9743214218183</c:v>
                </c:pt>
                <c:pt idx="9">
                  <c:v>1444.7291288324823</c:v>
                </c:pt>
                <c:pt idx="10">
                  <c:v>1451.9527744766442</c:v>
                </c:pt>
                <c:pt idx="11">
                  <c:v>1459.2125383490272</c:v>
                </c:pt>
                <c:pt idx="12">
                  <c:v>1466.5086010407722</c:v>
                </c:pt>
                <c:pt idx="13">
                  <c:v>1473.8411440459759</c:v>
                </c:pt>
                <c:pt idx="14">
                  <c:v>1481.2103497662056</c:v>
                </c:pt>
                <c:pt idx="15">
                  <c:v>1484.9133756406211</c:v>
                </c:pt>
                <c:pt idx="16">
                  <c:v>1488.6256590797225</c:v>
                </c:pt>
                <c:pt idx="17">
                  <c:v>1492.3472232274216</c:v>
                </c:pt>
                <c:pt idx="18">
                  <c:v>1496.07809128549</c:v>
                </c:pt>
                <c:pt idx="19">
                  <c:v>1499.8182865137039</c:v>
                </c:pt>
                <c:pt idx="20">
                  <c:v>1501.6930593718459</c:v>
                </c:pt>
                <c:pt idx="21">
                  <c:v>1503.5701756960605</c:v>
                </c:pt>
                <c:pt idx="22">
                  <c:v>1505.4496384156805</c:v>
                </c:pt>
                <c:pt idx="23">
                  <c:v>1507.3314504637001</c:v>
                </c:pt>
                <c:pt idx="24">
                  <c:v>1509.2156147767798</c:v>
                </c:pt>
                <c:pt idx="25">
                  <c:v>1509.9702225841679</c:v>
                </c:pt>
              </c:numCache>
            </c:numRef>
          </c:val>
        </c:ser>
        <c:ser>
          <c:idx val="7"/>
          <c:order val="7"/>
          <c:tx>
            <c:strRef>
              <c:f>'PS1'!$R$67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'PS1'!$S$67:$AR$67</c:f>
              <c:numCache>
                <c:formatCode>_-* #,##0_-;\-* #,##0_-;_-* "-"??_-;_-@_-</c:formatCode>
                <c:ptCount val="26"/>
                <c:pt idx="0">
                  <c:v>138.69999999999999</c:v>
                </c:pt>
                <c:pt idx="1">
                  <c:v>138.69999999999999</c:v>
                </c:pt>
                <c:pt idx="2">
                  <c:v>138.69999999999999</c:v>
                </c:pt>
                <c:pt idx="3">
                  <c:v>138.69999999999999</c:v>
                </c:pt>
                <c:pt idx="4">
                  <c:v>138.69999999999999</c:v>
                </c:pt>
                <c:pt idx="5">
                  <c:v>138.69999999999999</c:v>
                </c:pt>
                <c:pt idx="6">
                  <c:v>138.69999999999999</c:v>
                </c:pt>
                <c:pt idx="7">
                  <c:v>138.69999999999999</c:v>
                </c:pt>
                <c:pt idx="8">
                  <c:v>138.69999999999999</c:v>
                </c:pt>
                <c:pt idx="9">
                  <c:v>138.69999999999999</c:v>
                </c:pt>
                <c:pt idx="10">
                  <c:v>124.49999999999999</c:v>
                </c:pt>
                <c:pt idx="11">
                  <c:v>124.49999999999999</c:v>
                </c:pt>
                <c:pt idx="12">
                  <c:v>124.49999999999999</c:v>
                </c:pt>
                <c:pt idx="13">
                  <c:v>124.49999999999999</c:v>
                </c:pt>
                <c:pt idx="14">
                  <c:v>124.49999999999999</c:v>
                </c:pt>
                <c:pt idx="15">
                  <c:v>124.49999999999999</c:v>
                </c:pt>
                <c:pt idx="16">
                  <c:v>124.49999999999999</c:v>
                </c:pt>
                <c:pt idx="17">
                  <c:v>124.49999999999999</c:v>
                </c:pt>
                <c:pt idx="18">
                  <c:v>124.49999999999999</c:v>
                </c:pt>
                <c:pt idx="19">
                  <c:v>124.49999999999999</c:v>
                </c:pt>
                <c:pt idx="20">
                  <c:v>124.49999999999999</c:v>
                </c:pt>
                <c:pt idx="21">
                  <c:v>124.49999999999999</c:v>
                </c:pt>
                <c:pt idx="22">
                  <c:v>124.49999999999999</c:v>
                </c:pt>
                <c:pt idx="23">
                  <c:v>124.49999999999999</c:v>
                </c:pt>
                <c:pt idx="24">
                  <c:v>124.49999999999999</c:v>
                </c:pt>
                <c:pt idx="25">
                  <c:v>124.49999999999999</c:v>
                </c:pt>
              </c:numCache>
            </c:numRef>
          </c:val>
        </c:ser>
        <c:ser>
          <c:idx val="8"/>
          <c:order val="8"/>
          <c:tx>
            <c:strRef>
              <c:f>'PS1'!$R$68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'PS1'!$S$68:$AR$68</c:f>
              <c:numCache>
                <c:formatCode>_-* #,##0_-;\-* #,##0_-;_-* "-"??_-;_-@_-</c:formatCode>
                <c:ptCount val="26"/>
                <c:pt idx="0">
                  <c:v>2008.1913</c:v>
                </c:pt>
                <c:pt idx="1">
                  <c:v>2053.7265442079524</c:v>
                </c:pt>
                <c:pt idx="2">
                  <c:v>2117.2058792882963</c:v>
                </c:pt>
                <c:pt idx="3">
                  <c:v>2229.7461191750949</c:v>
                </c:pt>
                <c:pt idx="4">
                  <c:v>2260.7503816868634</c:v>
                </c:pt>
                <c:pt idx="5">
                  <c:v>2373.7846222954377</c:v>
                </c:pt>
                <c:pt idx="6">
                  <c:v>2413.2686108375974</c:v>
                </c:pt>
                <c:pt idx="7">
                  <c:v>2456.3604413850408</c:v>
                </c:pt>
                <c:pt idx="8">
                  <c:v>2504.3175368119955</c:v>
                </c:pt>
                <c:pt idx="9">
                  <c:v>2558.4594243067409</c:v>
                </c:pt>
                <c:pt idx="10">
                  <c:v>2620.1941547670608</c:v>
                </c:pt>
                <c:pt idx="11">
                  <c:v>2691.0461056704667</c:v>
                </c:pt>
                <c:pt idx="12">
                  <c:v>2737.281669994728</c:v>
                </c:pt>
                <c:pt idx="13">
                  <c:v>2794.5124005422385</c:v>
                </c:pt>
                <c:pt idx="14">
                  <c:v>2863.9964103305774</c:v>
                </c:pt>
                <c:pt idx="15">
                  <c:v>2964.7801991863817</c:v>
                </c:pt>
                <c:pt idx="16">
                  <c:v>3067.5785795038601</c:v>
                </c:pt>
                <c:pt idx="17">
                  <c:v>3142.1016852516714</c:v>
                </c:pt>
                <c:pt idx="18">
                  <c:v>3206.6660031827678</c:v>
                </c:pt>
                <c:pt idx="19">
                  <c:v>3277.3575805399287</c:v>
                </c:pt>
                <c:pt idx="20">
                  <c:v>3329.7460740413653</c:v>
                </c:pt>
                <c:pt idx="21">
                  <c:v>3351.9620353013142</c:v>
                </c:pt>
                <c:pt idx="22">
                  <c:v>3356.0192614841449</c:v>
                </c:pt>
                <c:pt idx="23">
                  <c:v>3355.9301007803788</c:v>
                </c:pt>
                <c:pt idx="24">
                  <c:v>3342.9776690164672</c:v>
                </c:pt>
                <c:pt idx="25">
                  <c:v>3315.325537971165</c:v>
                </c:pt>
              </c:numCache>
            </c:numRef>
          </c:val>
        </c:ser>
        <c:ser>
          <c:idx val="9"/>
          <c:order val="9"/>
          <c:tx>
            <c:strRef>
              <c:f>'PS1'!$R$69</c:f>
              <c:strCache>
                <c:ptCount val="1"/>
                <c:pt idx="0">
                  <c:v>Tidal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'PS1'!$S$69:$AR$69</c:f>
              <c:numCache>
                <c:formatCode>_-* #,##0_-;\-* #,##0_-;_-* "-"??_-;_-@_-</c:formatCode>
                <c:ptCount val="26"/>
                <c:pt idx="0">
                  <c:v>4</c:v>
                </c:pt>
                <c:pt idx="1">
                  <c:v>10.5</c:v>
                </c:pt>
                <c:pt idx="2">
                  <c:v>10.5</c:v>
                </c:pt>
                <c:pt idx="3">
                  <c:v>12.2</c:v>
                </c:pt>
                <c:pt idx="4">
                  <c:v>21.2</c:v>
                </c:pt>
                <c:pt idx="5">
                  <c:v>42.2</c:v>
                </c:pt>
                <c:pt idx="6">
                  <c:v>45.2</c:v>
                </c:pt>
                <c:pt idx="7">
                  <c:v>65.2</c:v>
                </c:pt>
                <c:pt idx="8">
                  <c:v>73.2</c:v>
                </c:pt>
                <c:pt idx="9">
                  <c:v>93.2</c:v>
                </c:pt>
                <c:pt idx="10">
                  <c:v>131.69999999999999</c:v>
                </c:pt>
                <c:pt idx="11">
                  <c:v>151.69999999999999</c:v>
                </c:pt>
                <c:pt idx="12">
                  <c:v>161.69999999999999</c:v>
                </c:pt>
                <c:pt idx="13">
                  <c:v>181.7</c:v>
                </c:pt>
                <c:pt idx="14">
                  <c:v>191.7</c:v>
                </c:pt>
                <c:pt idx="15">
                  <c:v>201.7</c:v>
                </c:pt>
                <c:pt idx="16">
                  <c:v>201.7</c:v>
                </c:pt>
                <c:pt idx="17">
                  <c:v>201.7</c:v>
                </c:pt>
                <c:pt idx="18">
                  <c:v>201.7</c:v>
                </c:pt>
                <c:pt idx="19">
                  <c:v>201.7</c:v>
                </c:pt>
                <c:pt idx="20">
                  <c:v>201.7</c:v>
                </c:pt>
                <c:pt idx="21">
                  <c:v>201.7</c:v>
                </c:pt>
                <c:pt idx="22">
                  <c:v>201.7</c:v>
                </c:pt>
                <c:pt idx="23">
                  <c:v>201.7</c:v>
                </c:pt>
                <c:pt idx="24">
                  <c:v>201.7</c:v>
                </c:pt>
                <c:pt idx="25">
                  <c:v>201.7</c:v>
                </c:pt>
              </c:numCache>
            </c:numRef>
          </c:val>
        </c:ser>
        <c:ser>
          <c:idx val="10"/>
          <c:order val="10"/>
          <c:tx>
            <c:strRef>
              <c:f>'PS1'!$R$70</c:f>
              <c:strCache>
                <c:ptCount val="1"/>
                <c:pt idx="0">
                  <c:v>Wave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'PS1'!$S$70:$AR$70</c:f>
              <c:numCache>
                <c:formatCode>_-* #,##0_-;\-* #,##0_-;_-* "-"??_-;_-@_-</c:formatCode>
                <c:ptCount val="26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47</c:v>
                </c:pt>
                <c:pt idx="16">
                  <c:v>47</c:v>
                </c:pt>
                <c:pt idx="17">
                  <c:v>57</c:v>
                </c:pt>
                <c:pt idx="18">
                  <c:v>57</c:v>
                </c:pt>
                <c:pt idx="19">
                  <c:v>67</c:v>
                </c:pt>
                <c:pt idx="20">
                  <c:v>67</c:v>
                </c:pt>
                <c:pt idx="21">
                  <c:v>67</c:v>
                </c:pt>
                <c:pt idx="22">
                  <c:v>67</c:v>
                </c:pt>
                <c:pt idx="23">
                  <c:v>67</c:v>
                </c:pt>
                <c:pt idx="24">
                  <c:v>67</c:v>
                </c:pt>
                <c:pt idx="25">
                  <c:v>67</c:v>
                </c:pt>
              </c:numCache>
            </c:numRef>
          </c:val>
        </c:ser>
        <c:ser>
          <c:idx val="11"/>
          <c:order val="11"/>
          <c:tx>
            <c:strRef>
              <c:f>'PS1'!$R$71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'PS1'!$S$71:$AR$71</c:f>
              <c:numCache>
                <c:formatCode>_-* #,##0_-;\-* #,##0_-;_-* "-"??_-;_-@_-</c:formatCode>
                <c:ptCount val="26"/>
                <c:pt idx="0">
                  <c:v>332.34000000000003</c:v>
                </c:pt>
                <c:pt idx="1">
                  <c:v>339.6815120557921</c:v>
                </c:pt>
                <c:pt idx="2">
                  <c:v>345.45073323609881</c:v>
                </c:pt>
                <c:pt idx="3">
                  <c:v>351.28475286563639</c:v>
                </c:pt>
                <c:pt idx="4">
                  <c:v>357.18661502217475</c:v>
                </c:pt>
                <c:pt idx="5">
                  <c:v>359.5872805190607</c:v>
                </c:pt>
                <c:pt idx="6">
                  <c:v>361.97779421217513</c:v>
                </c:pt>
                <c:pt idx="7">
                  <c:v>364.35985804976974</c:v>
                </c:pt>
                <c:pt idx="8">
                  <c:v>366.73498402173919</c:v>
                </c:pt>
                <c:pt idx="9">
                  <c:v>369.10452209738878</c:v>
                </c:pt>
                <c:pt idx="10">
                  <c:v>371.46968323117744</c:v>
                </c:pt>
                <c:pt idx="11">
                  <c:v>373.831558444135</c:v>
                </c:pt>
                <c:pt idx="12">
                  <c:v>376.19113475655422</c:v>
                </c:pt>
                <c:pt idx="13">
                  <c:v>378.54930857457936</c:v>
                </c:pt>
                <c:pt idx="14">
                  <c:v>380.90689700303295</c:v>
                </c:pt>
                <c:pt idx="15">
                  <c:v>383.26464745776372</c:v>
                </c:pt>
                <c:pt idx="16">
                  <c:v>385.62324587476007</c:v>
                </c:pt>
                <c:pt idx="17">
                  <c:v>387.98332375444181</c:v>
                </c:pt>
                <c:pt idx="18">
                  <c:v>390.34546423363327</c:v>
                </c:pt>
                <c:pt idx="19">
                  <c:v>392.7102073416429</c:v>
                </c:pt>
                <c:pt idx="20">
                  <c:v>395.07805456831773</c:v>
                </c:pt>
                <c:pt idx="21">
                  <c:v>397.44947284918118</c:v>
                </c:pt>
                <c:pt idx="22">
                  <c:v>399.82489805452155</c:v>
                </c:pt>
                <c:pt idx="23">
                  <c:v>402.20473805458096</c:v>
                </c:pt>
                <c:pt idx="24">
                  <c:v>404.58937542105531</c:v>
                </c:pt>
                <c:pt idx="25">
                  <c:v>406.97916981538572</c:v>
                </c:pt>
              </c:numCache>
            </c:numRef>
          </c:val>
        </c:ser>
        <c:ser>
          <c:idx val="12"/>
          <c:order val="12"/>
          <c:tx>
            <c:strRef>
              <c:f>'PS1'!$R$72</c:f>
              <c:strCache>
                <c:ptCount val="1"/>
                <c:pt idx="0">
                  <c:v>Liquid Air Storage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'PS1'!$S$72:$AR$72</c:f>
              <c:numCache>
                <c:formatCode>_-* #,##0_-;\-* #,##0_-;_-* "-"??_-;_-@_-</c:formatCode>
                <c:ptCount val="26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60</c:v>
                </c:pt>
                <c:pt idx="13">
                  <c:v>70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150</c:v>
                </c:pt>
                <c:pt idx="18">
                  <c:v>150</c:v>
                </c:pt>
                <c:pt idx="19">
                  <c:v>150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300</c:v>
                </c:pt>
                <c:pt idx="25">
                  <c:v>300</c:v>
                </c:pt>
              </c:numCache>
            </c:numRef>
          </c:val>
        </c:ser>
        <c:ser>
          <c:idx val="13"/>
          <c:order val="13"/>
          <c:tx>
            <c:strRef>
              <c:f>'PS1'!$R$73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'PS1'!$S$73:$AR$73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99.9</c:v>
                </c:pt>
                <c:pt idx="25">
                  <c:v>99.9</c:v>
                </c:pt>
              </c:numCache>
            </c:numRef>
          </c:val>
        </c:ser>
        <c:ser>
          <c:idx val="14"/>
          <c:order val="14"/>
          <c:tx>
            <c:strRef>
              <c:f>'PS1'!$R$74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'PS1'!$S$74:$AR$74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3">
                  <c:v>200</c:v>
                </c:pt>
                <c:pt idx="4">
                  <c:v>300</c:v>
                </c:pt>
                <c:pt idx="5">
                  <c:v>350</c:v>
                </c:pt>
                <c:pt idx="6">
                  <c:v>399.99999999999994</c:v>
                </c:pt>
                <c:pt idx="7">
                  <c:v>399.99999999999994</c:v>
                </c:pt>
                <c:pt idx="8">
                  <c:v>449.99999999999994</c:v>
                </c:pt>
                <c:pt idx="9">
                  <c:v>450</c:v>
                </c:pt>
                <c:pt idx="10">
                  <c:v>90.000000000000085</c:v>
                </c:pt>
                <c:pt idx="11">
                  <c:v>10.000000000000121</c:v>
                </c:pt>
                <c:pt idx="12">
                  <c:v>20.000000000000018</c:v>
                </c:pt>
                <c:pt idx="13">
                  <c:v>40.000000000000036</c:v>
                </c:pt>
                <c:pt idx="14">
                  <c:v>119.99999999999989</c:v>
                </c:pt>
                <c:pt idx="15">
                  <c:v>169.99999999999994</c:v>
                </c:pt>
                <c:pt idx="16">
                  <c:v>229.99999999999997</c:v>
                </c:pt>
                <c:pt idx="17">
                  <c:v>199.99999999999974</c:v>
                </c:pt>
                <c:pt idx="18">
                  <c:v>169.99999999999994</c:v>
                </c:pt>
                <c:pt idx="19">
                  <c:v>119.99999999999966</c:v>
                </c:pt>
                <c:pt idx="20">
                  <c:v>179.99999999999972</c:v>
                </c:pt>
                <c:pt idx="21">
                  <c:v>250</c:v>
                </c:pt>
                <c:pt idx="22">
                  <c:v>239.99999999999977</c:v>
                </c:pt>
                <c:pt idx="23">
                  <c:v>189.99999999999994</c:v>
                </c:pt>
                <c:pt idx="24">
                  <c:v>190.0000000000004</c:v>
                </c:pt>
                <c:pt idx="25">
                  <c:v>180.00000000000017</c:v>
                </c:pt>
              </c:numCache>
            </c:numRef>
          </c:val>
        </c:ser>
        <c:ser>
          <c:idx val="15"/>
          <c:order val="15"/>
          <c:tx>
            <c:strRef>
              <c:f>'PS1'!$R$75</c:f>
              <c:strCache>
                <c:ptCount val="1"/>
                <c:pt idx="0">
                  <c:v>Battery associated with solar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'PS1'!$S$75:$AR$75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610</c:v>
                </c:pt>
                <c:pt idx="11">
                  <c:v>690</c:v>
                </c:pt>
                <c:pt idx="12">
                  <c:v>780</c:v>
                </c:pt>
                <c:pt idx="13">
                  <c:v>860</c:v>
                </c:pt>
                <c:pt idx="14">
                  <c:v>1180</c:v>
                </c:pt>
                <c:pt idx="15">
                  <c:v>1230</c:v>
                </c:pt>
                <c:pt idx="16">
                  <c:v>1270</c:v>
                </c:pt>
                <c:pt idx="17">
                  <c:v>2000</c:v>
                </c:pt>
                <c:pt idx="18">
                  <c:v>2029.9999999999998</c:v>
                </c:pt>
                <c:pt idx="19">
                  <c:v>2080</c:v>
                </c:pt>
                <c:pt idx="20">
                  <c:v>2620</c:v>
                </c:pt>
                <c:pt idx="21">
                  <c:v>2650</c:v>
                </c:pt>
                <c:pt idx="22">
                  <c:v>2660</c:v>
                </c:pt>
                <c:pt idx="23">
                  <c:v>3210</c:v>
                </c:pt>
                <c:pt idx="24">
                  <c:v>3210</c:v>
                </c:pt>
                <c:pt idx="25">
                  <c:v>3220</c:v>
                </c:pt>
              </c:numCache>
            </c:numRef>
          </c:val>
        </c:ser>
        <c:ser>
          <c:idx val="16"/>
          <c:order val="16"/>
          <c:tx>
            <c:strRef>
              <c:f>'PS1'!$R$76</c:f>
              <c:strCache>
                <c:ptCount val="1"/>
                <c:pt idx="0">
                  <c:v>Biomass - Co Firing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'PS1'!$S$76:$AR$76</c:f>
              <c:numCache>
                <c:formatCode>_-* #,##0_-;\-* #,##0_-;_-* "-"??_-;_-@_-</c:formatCode>
                <c:ptCount val="26"/>
                <c:pt idx="0">
                  <c:v>39.25</c:v>
                </c:pt>
                <c:pt idx="1">
                  <c:v>39.25</c:v>
                </c:pt>
                <c:pt idx="2">
                  <c:v>39.25</c:v>
                </c:pt>
                <c:pt idx="3">
                  <c:v>39.25</c:v>
                </c:pt>
                <c:pt idx="4">
                  <c:v>39.25</c:v>
                </c:pt>
                <c:pt idx="5">
                  <c:v>39.25</c:v>
                </c:pt>
                <c:pt idx="6">
                  <c:v>39.25</c:v>
                </c:pt>
                <c:pt idx="7">
                  <c:v>39.25</c:v>
                </c:pt>
                <c:pt idx="8">
                  <c:v>39.25</c:v>
                </c:pt>
                <c:pt idx="9">
                  <c:v>39.25</c:v>
                </c:pt>
                <c:pt idx="10">
                  <c:v>39.25</c:v>
                </c:pt>
                <c:pt idx="11">
                  <c:v>39.25</c:v>
                </c:pt>
                <c:pt idx="12">
                  <c:v>39.25</c:v>
                </c:pt>
                <c:pt idx="13">
                  <c:v>39.25</c:v>
                </c:pt>
                <c:pt idx="14">
                  <c:v>39.25</c:v>
                </c:pt>
                <c:pt idx="15">
                  <c:v>39.25</c:v>
                </c:pt>
                <c:pt idx="16">
                  <c:v>39.25</c:v>
                </c:pt>
                <c:pt idx="17">
                  <c:v>39.25</c:v>
                </c:pt>
                <c:pt idx="18">
                  <c:v>39.25</c:v>
                </c:pt>
                <c:pt idx="19">
                  <c:v>39.25</c:v>
                </c:pt>
                <c:pt idx="20">
                  <c:v>39.25</c:v>
                </c:pt>
                <c:pt idx="21">
                  <c:v>39.25</c:v>
                </c:pt>
                <c:pt idx="22">
                  <c:v>39.25</c:v>
                </c:pt>
                <c:pt idx="23">
                  <c:v>39.25</c:v>
                </c:pt>
                <c:pt idx="24">
                  <c:v>39.25</c:v>
                </c:pt>
                <c:pt idx="25">
                  <c:v>39.25</c:v>
                </c:pt>
              </c:numCache>
            </c:numRef>
          </c:val>
        </c:ser>
        <c:ser>
          <c:idx val="17"/>
          <c:order val="17"/>
          <c:tx>
            <c:strRef>
              <c:f>'PS1'!$R$77</c:f>
              <c:strCache>
                <c:ptCount val="1"/>
                <c:pt idx="0">
                  <c:v>Biomass - Dedicated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'PS1'!$S$77:$AR$77</c:f>
              <c:numCache>
                <c:formatCode>_-* #,##0_-;\-* #,##0_-;_-* "-"??_-;_-@_-</c:formatCode>
                <c:ptCount val="26"/>
                <c:pt idx="0">
                  <c:v>374.62070000000006</c:v>
                </c:pt>
                <c:pt idx="1">
                  <c:v>374.62070000000006</c:v>
                </c:pt>
                <c:pt idx="2">
                  <c:v>374.62070000000006</c:v>
                </c:pt>
                <c:pt idx="3">
                  <c:v>374.62070000000006</c:v>
                </c:pt>
                <c:pt idx="4">
                  <c:v>374.62070000000006</c:v>
                </c:pt>
                <c:pt idx="5">
                  <c:v>374.62070000000006</c:v>
                </c:pt>
                <c:pt idx="6">
                  <c:v>374.62070000000006</c:v>
                </c:pt>
                <c:pt idx="7">
                  <c:v>374.62070000000006</c:v>
                </c:pt>
                <c:pt idx="8">
                  <c:v>374.62070000000006</c:v>
                </c:pt>
                <c:pt idx="9">
                  <c:v>374.62070000000006</c:v>
                </c:pt>
                <c:pt idx="10">
                  <c:v>374.62070000000006</c:v>
                </c:pt>
                <c:pt idx="11">
                  <c:v>374.62070000000006</c:v>
                </c:pt>
                <c:pt idx="12">
                  <c:v>374.62070000000006</c:v>
                </c:pt>
                <c:pt idx="13">
                  <c:v>374.62070000000006</c:v>
                </c:pt>
                <c:pt idx="14">
                  <c:v>374.62070000000006</c:v>
                </c:pt>
                <c:pt idx="15">
                  <c:v>374.62070000000006</c:v>
                </c:pt>
                <c:pt idx="16">
                  <c:v>374.62070000000006</c:v>
                </c:pt>
                <c:pt idx="17">
                  <c:v>374.62070000000006</c:v>
                </c:pt>
                <c:pt idx="18">
                  <c:v>374.62070000000006</c:v>
                </c:pt>
                <c:pt idx="19">
                  <c:v>374.62070000000006</c:v>
                </c:pt>
                <c:pt idx="20">
                  <c:v>374.62070000000006</c:v>
                </c:pt>
                <c:pt idx="21">
                  <c:v>374.62070000000006</c:v>
                </c:pt>
                <c:pt idx="22">
                  <c:v>374.62070000000006</c:v>
                </c:pt>
                <c:pt idx="23">
                  <c:v>374.62070000000006</c:v>
                </c:pt>
                <c:pt idx="24">
                  <c:v>374.62070000000006</c:v>
                </c:pt>
                <c:pt idx="25">
                  <c:v>374.62070000000006</c:v>
                </c:pt>
              </c:numCache>
            </c:numRef>
          </c:val>
        </c:ser>
        <c:ser>
          <c:idx val="18"/>
          <c:order val="18"/>
          <c:tx>
            <c:strRef>
              <c:f>'PS1'!$R$78</c:f>
              <c:strCache>
                <c:ptCount val="1"/>
                <c:pt idx="0">
                  <c:v>Solar 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'PS1'!$S$78:$AR$78</c:f>
              <c:numCache>
                <c:formatCode>_-* #,##0_-;\-* #,##0_-;_-* "-"??_-;_-@_-</c:formatCode>
                <c:ptCount val="26"/>
                <c:pt idx="0">
                  <c:v>6734.8393500000038</c:v>
                </c:pt>
                <c:pt idx="1">
                  <c:v>8876.9660397296284</c:v>
                </c:pt>
                <c:pt idx="2">
                  <c:v>10051.457890237005</c:v>
                </c:pt>
                <c:pt idx="3">
                  <c:v>10494.308150000006</c:v>
                </c:pt>
                <c:pt idx="4">
                  <c:v>10621.208150000004</c:v>
                </c:pt>
                <c:pt idx="5">
                  <c:v>10821.208150000004</c:v>
                </c:pt>
                <c:pt idx="6">
                  <c:v>11021.208150000004</c:v>
                </c:pt>
                <c:pt idx="7">
                  <c:v>11321.208150000004</c:v>
                </c:pt>
                <c:pt idx="8">
                  <c:v>11621.208150000004</c:v>
                </c:pt>
                <c:pt idx="9">
                  <c:v>12121.208150000004</c:v>
                </c:pt>
                <c:pt idx="10">
                  <c:v>12821.208150000004</c:v>
                </c:pt>
                <c:pt idx="11">
                  <c:v>13621.208150000006</c:v>
                </c:pt>
                <c:pt idx="12">
                  <c:v>14521.208150000006</c:v>
                </c:pt>
                <c:pt idx="13">
                  <c:v>15321.208150000006</c:v>
                </c:pt>
                <c:pt idx="14">
                  <c:v>15821.208150000006</c:v>
                </c:pt>
                <c:pt idx="15">
                  <c:v>16221.208150000004</c:v>
                </c:pt>
                <c:pt idx="16">
                  <c:v>16521.208150000006</c:v>
                </c:pt>
                <c:pt idx="17">
                  <c:v>16721.208150000006</c:v>
                </c:pt>
                <c:pt idx="18">
                  <c:v>16871.208150000006</c:v>
                </c:pt>
                <c:pt idx="19">
                  <c:v>17121.208150000006</c:v>
                </c:pt>
                <c:pt idx="20">
                  <c:v>17221.208150000006</c:v>
                </c:pt>
                <c:pt idx="21">
                  <c:v>17321.208150000006</c:v>
                </c:pt>
                <c:pt idx="22">
                  <c:v>17371.208150000009</c:v>
                </c:pt>
                <c:pt idx="23">
                  <c:v>17421.208150000009</c:v>
                </c:pt>
                <c:pt idx="24">
                  <c:v>17446.208150000006</c:v>
                </c:pt>
                <c:pt idx="25">
                  <c:v>17471.208150000006</c:v>
                </c:pt>
              </c:numCache>
            </c:numRef>
          </c:val>
        </c:ser>
        <c:ser>
          <c:idx val="19"/>
          <c:order val="19"/>
          <c:tx>
            <c:strRef>
              <c:f>'PS1'!$R$79</c:f>
              <c:strCache>
                <c:ptCount val="1"/>
                <c:pt idx="0">
                  <c:v>Wind Onshore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'PS1'!$S$79:$AR$79</c:f>
              <c:numCache>
                <c:formatCode>_-* #,##0_-;\-* #,##0_-;_-* "-"??_-;_-@_-</c:formatCode>
                <c:ptCount val="26"/>
                <c:pt idx="0">
                  <c:v>3714.3990000000003</c:v>
                </c:pt>
                <c:pt idx="1">
                  <c:v>4011.7490000000003</c:v>
                </c:pt>
                <c:pt idx="2">
                  <c:v>4254.9279990544874</c:v>
                </c:pt>
                <c:pt idx="3">
                  <c:v>4379.1889270511829</c:v>
                </c:pt>
                <c:pt idx="4">
                  <c:v>4503.9204992259793</c:v>
                </c:pt>
                <c:pt idx="5">
                  <c:v>4620.1233459870136</c:v>
                </c:pt>
                <c:pt idx="6">
                  <c:v>4646.7486891249027</c:v>
                </c:pt>
                <c:pt idx="7">
                  <c:v>4679.2759299487761</c:v>
                </c:pt>
                <c:pt idx="8">
                  <c:v>4745.4147598804184</c:v>
                </c:pt>
                <c:pt idx="9">
                  <c:v>4823.2107258129045</c:v>
                </c:pt>
                <c:pt idx="10">
                  <c:v>4901.1978037784647</c:v>
                </c:pt>
                <c:pt idx="11">
                  <c:v>4979.4138657942667</c:v>
                </c:pt>
                <c:pt idx="12">
                  <c:v>5057.8942312872423</c:v>
                </c:pt>
                <c:pt idx="13">
                  <c:v>5136.6719548408373</c:v>
                </c:pt>
                <c:pt idx="14">
                  <c:v>5215.7780760961887</c:v>
                </c:pt>
                <c:pt idx="15">
                  <c:v>5343.2681041467586</c:v>
                </c:pt>
                <c:pt idx="16">
                  <c:v>5385.9243141076613</c:v>
                </c:pt>
                <c:pt idx="17">
                  <c:v>5466.3465897285232</c:v>
                </c:pt>
                <c:pt idx="18">
                  <c:v>5547.2061238538035</c:v>
                </c:pt>
                <c:pt idx="19">
                  <c:v>5628.5267085763498</c:v>
                </c:pt>
                <c:pt idx="20">
                  <c:v>5710.331088134275</c:v>
                </c:pt>
                <c:pt idx="21">
                  <c:v>5792.6410618104373</c:v>
                </c:pt>
                <c:pt idx="22">
                  <c:v>5875.4775756618619</c:v>
                </c:pt>
                <c:pt idx="23">
                  <c:v>5958.8608045095516</c:v>
                </c:pt>
                <c:pt idx="24">
                  <c:v>6018.4494125546471</c:v>
                </c:pt>
                <c:pt idx="25">
                  <c:v>6078.6339066801938</c:v>
                </c:pt>
              </c:numCache>
            </c:numRef>
          </c:val>
        </c:ser>
        <c:ser>
          <c:idx val="20"/>
          <c:order val="20"/>
          <c:tx>
            <c:strRef>
              <c:f>'PS1'!$R$80</c:f>
              <c:strCache>
                <c:ptCount val="1"/>
                <c:pt idx="0">
                  <c:v>Wind Offshore</c:v>
                </c:pt>
              </c:strCache>
            </c:strRef>
          </c:tx>
          <c:cat>
            <c:numRef>
              <c:f>'PS1'!$S$60:$AR$60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'PS1'!$S$80:$AR$80</c:f>
              <c:numCache>
                <c:formatCode>_-* #,##0_-;\-* #,##0_-;_-* "-"??_-;_-@_-</c:formatCode>
                <c:ptCount val="26"/>
                <c:pt idx="0">
                  <c:v>536.40000000000009</c:v>
                </c:pt>
                <c:pt idx="1">
                  <c:v>536.40000000000009</c:v>
                </c:pt>
                <c:pt idx="2">
                  <c:v>536.40000000000009</c:v>
                </c:pt>
                <c:pt idx="3">
                  <c:v>536.40000000000009</c:v>
                </c:pt>
                <c:pt idx="4">
                  <c:v>636.29999999999995</c:v>
                </c:pt>
                <c:pt idx="5">
                  <c:v>636.29999999999995</c:v>
                </c:pt>
                <c:pt idx="6">
                  <c:v>636.29999999999995</c:v>
                </c:pt>
                <c:pt idx="7">
                  <c:v>636.29999999999995</c:v>
                </c:pt>
                <c:pt idx="8">
                  <c:v>636.29999999999995</c:v>
                </c:pt>
                <c:pt idx="9">
                  <c:v>636.29999999999995</c:v>
                </c:pt>
                <c:pt idx="10">
                  <c:v>636.29999999999995</c:v>
                </c:pt>
                <c:pt idx="11">
                  <c:v>636.29999999999995</c:v>
                </c:pt>
                <c:pt idx="12">
                  <c:v>636.29999999999995</c:v>
                </c:pt>
                <c:pt idx="13">
                  <c:v>636.29999999999995</c:v>
                </c:pt>
                <c:pt idx="14">
                  <c:v>636.29999999999995</c:v>
                </c:pt>
                <c:pt idx="15">
                  <c:v>636.29999999999995</c:v>
                </c:pt>
                <c:pt idx="16">
                  <c:v>636.29999999999995</c:v>
                </c:pt>
                <c:pt idx="17">
                  <c:v>636.29999999999995</c:v>
                </c:pt>
                <c:pt idx="18">
                  <c:v>636.29999999999995</c:v>
                </c:pt>
                <c:pt idx="19">
                  <c:v>636.29999999999995</c:v>
                </c:pt>
                <c:pt idx="20">
                  <c:v>636.29999999999995</c:v>
                </c:pt>
                <c:pt idx="21">
                  <c:v>636.29999999999995</c:v>
                </c:pt>
                <c:pt idx="22">
                  <c:v>636.29999999999995</c:v>
                </c:pt>
                <c:pt idx="23">
                  <c:v>636.29999999999995</c:v>
                </c:pt>
                <c:pt idx="24">
                  <c:v>636.29999999999995</c:v>
                </c:pt>
                <c:pt idx="25">
                  <c:v>636.29999999999995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35264"/>
        <c:axId val="179836800"/>
      </c:areaChart>
      <c:catAx>
        <c:axId val="17983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9836800"/>
        <c:crosses val="autoZero"/>
        <c:auto val="1"/>
        <c:lblAlgn val="ctr"/>
        <c:lblOffset val="100"/>
        <c:tickLblSkip val="5"/>
        <c:noMultiLvlLbl val="0"/>
      </c:catAx>
      <c:valAx>
        <c:axId val="179836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983526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'PS1'!$R$89</c:f>
              <c:strCache>
                <c:ptCount val="1"/>
                <c:pt idx="0">
                  <c:v>PV</c:v>
                </c:pt>
              </c:strCache>
            </c:strRef>
          </c:tx>
          <c:cat>
            <c:numRef>
              <c:f>'PS1'!$S$88:$AR$88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'PS1'!$S$89:$AR$89</c:f>
              <c:numCache>
                <c:formatCode>_-* #,##0_-;\-* #,##0_-;_-* "-"??_-;_-@_-</c:formatCode>
                <c:ptCount val="26"/>
                <c:pt idx="0">
                  <c:v>2856.6560100013085</c:v>
                </c:pt>
                <c:pt idx="1">
                  <c:v>3378.5901428387647</c:v>
                </c:pt>
                <c:pt idx="2">
                  <c:v>3700.0832517906624</c:v>
                </c:pt>
                <c:pt idx="3">
                  <c:v>4049.5471745540713</c:v>
                </c:pt>
                <c:pt idx="4">
                  <c:v>4590.6366801514541</c:v>
                </c:pt>
                <c:pt idx="5">
                  <c:v>5381.8658184256328</c:v>
                </c:pt>
                <c:pt idx="6">
                  <c:v>6306.5221408166435</c:v>
                </c:pt>
                <c:pt idx="7">
                  <c:v>7269.7404143017484</c:v>
                </c:pt>
                <c:pt idx="8">
                  <c:v>8189.0016758033034</c:v>
                </c:pt>
                <c:pt idx="9">
                  <c:v>9095.533675734212</c:v>
                </c:pt>
                <c:pt idx="10">
                  <c:v>9967.0512969055362</c:v>
                </c:pt>
                <c:pt idx="11">
                  <c:v>10808.457667608669</c:v>
                </c:pt>
                <c:pt idx="12">
                  <c:v>11615.796004946425</c:v>
                </c:pt>
                <c:pt idx="13">
                  <c:v>12386.395416648764</c:v>
                </c:pt>
                <c:pt idx="14">
                  <c:v>13128.744660311379</c:v>
                </c:pt>
                <c:pt idx="15">
                  <c:v>13831.931000389995</c:v>
                </c:pt>
                <c:pt idx="16">
                  <c:v>14497.313421635799</c:v>
                </c:pt>
                <c:pt idx="17">
                  <c:v>15120.88945207605</c:v>
                </c:pt>
                <c:pt idx="18">
                  <c:v>15707.584786605643</c:v>
                </c:pt>
                <c:pt idx="19">
                  <c:v>16253.161934703339</c:v>
                </c:pt>
                <c:pt idx="20">
                  <c:v>16766.287004218724</c:v>
                </c:pt>
                <c:pt idx="21">
                  <c:v>17239.081213004989</c:v>
                </c:pt>
                <c:pt idx="22">
                  <c:v>17680.432134234266</c:v>
                </c:pt>
                <c:pt idx="23">
                  <c:v>18083.762434601267</c:v>
                </c:pt>
                <c:pt idx="24">
                  <c:v>18458.0207438203</c:v>
                </c:pt>
                <c:pt idx="25">
                  <c:v>18796.765883137163</c:v>
                </c:pt>
              </c:numCache>
            </c:numRef>
          </c:val>
        </c:ser>
        <c:ser>
          <c:idx val="3"/>
          <c:order val="1"/>
          <c:tx>
            <c:strRef>
              <c:f>'PS1'!$R$90</c:f>
              <c:strCache>
                <c:ptCount val="1"/>
                <c:pt idx="0">
                  <c:v>mCHP</c:v>
                </c:pt>
              </c:strCache>
            </c:strRef>
          </c:tx>
          <c:cat>
            <c:numRef>
              <c:f>'PS1'!$S$88:$AR$88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'PS1'!$S$90:$AR$90</c:f>
              <c:numCache>
                <c:formatCode>_-* #,##0_-;\-* #,##0_-;_-* "-"??_-;_-@_-</c:formatCode>
                <c:ptCount val="26"/>
                <c:pt idx="0">
                  <c:v>1.2</c:v>
                </c:pt>
                <c:pt idx="1">
                  <c:v>1.6080568323098352</c:v>
                </c:pt>
                <c:pt idx="2">
                  <c:v>2.1077904034923876</c:v>
                </c:pt>
                <c:pt idx="3">
                  <c:v>2.9802600809303939</c:v>
                </c:pt>
                <c:pt idx="4">
                  <c:v>5.9906713884370966</c:v>
                </c:pt>
                <c:pt idx="5">
                  <c:v>6.1805272706645731</c:v>
                </c:pt>
                <c:pt idx="6">
                  <c:v>8.6446004446111768</c:v>
                </c:pt>
                <c:pt idx="7">
                  <c:v>11.630966534493542</c:v>
                </c:pt>
                <c:pt idx="8">
                  <c:v>14.238543098026749</c:v>
                </c:pt>
                <c:pt idx="9">
                  <c:v>15.443807987234358</c:v>
                </c:pt>
                <c:pt idx="10">
                  <c:v>16.667166177550595</c:v>
                </c:pt>
                <c:pt idx="11">
                  <c:v>17.724417673925359</c:v>
                </c:pt>
                <c:pt idx="12">
                  <c:v>19.031639973202633</c:v>
                </c:pt>
                <c:pt idx="13">
                  <c:v>20.357647121803339</c:v>
                </c:pt>
                <c:pt idx="14">
                  <c:v>21.572986173124374</c:v>
                </c:pt>
                <c:pt idx="15">
                  <c:v>23.52519831982783</c:v>
                </c:pt>
                <c:pt idx="16">
                  <c:v>25.439760085710937</c:v>
                </c:pt>
                <c:pt idx="17">
                  <c:v>27.875385717586664</c:v>
                </c:pt>
                <c:pt idx="18">
                  <c:v>32.087755239395747</c:v>
                </c:pt>
                <c:pt idx="19">
                  <c:v>36.023582406136903</c:v>
                </c:pt>
                <c:pt idx="20">
                  <c:v>42.280992361999438</c:v>
                </c:pt>
                <c:pt idx="21">
                  <c:v>47.490582601965421</c:v>
                </c:pt>
                <c:pt idx="22">
                  <c:v>52.754785240086164</c:v>
                </c:pt>
                <c:pt idx="23">
                  <c:v>58.602510503049395</c:v>
                </c:pt>
                <c:pt idx="24">
                  <c:v>65.098440295620193</c:v>
                </c:pt>
                <c:pt idx="25">
                  <c:v>72.314426336767795</c:v>
                </c:pt>
              </c:numCache>
            </c:numRef>
          </c:val>
        </c:ser>
        <c:ser>
          <c:idx val="4"/>
          <c:order val="2"/>
          <c:tx>
            <c:strRef>
              <c:f>'PS1'!$R$91</c:f>
              <c:strCache>
                <c:ptCount val="1"/>
                <c:pt idx="0">
                  <c:v>Fuel Cell</c:v>
                </c:pt>
              </c:strCache>
            </c:strRef>
          </c:tx>
          <c:cat>
            <c:numRef>
              <c:f>'PS1'!$S$88:$AR$88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'PS1'!$S$91:$AR$91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1.2545518053473894E-2</c:v>
                </c:pt>
                <c:pt idx="2">
                  <c:v>3.1303890190053682E-2</c:v>
                </c:pt>
                <c:pt idx="3">
                  <c:v>7.3551592043319264E-2</c:v>
                </c:pt>
                <c:pt idx="4">
                  <c:v>0.16724359657528587</c:v>
                </c:pt>
                <c:pt idx="5">
                  <c:v>0.30191925687686089</c:v>
                </c:pt>
                <c:pt idx="6">
                  <c:v>0.38499057106651058</c:v>
                </c:pt>
                <c:pt idx="7">
                  <c:v>0.99329217403209991</c:v>
                </c:pt>
                <c:pt idx="8">
                  <c:v>1.5619083962557945</c:v>
                </c:pt>
                <c:pt idx="9">
                  <c:v>3.8451757535900914</c:v>
                </c:pt>
                <c:pt idx="10">
                  <c:v>13.569461934532065</c:v>
                </c:pt>
                <c:pt idx="11">
                  <c:v>22.155855353460275</c:v>
                </c:pt>
                <c:pt idx="12">
                  <c:v>31.504369201783863</c:v>
                </c:pt>
                <c:pt idx="13">
                  <c:v>43.430341389647303</c:v>
                </c:pt>
                <c:pt idx="14">
                  <c:v>51.090846333163427</c:v>
                </c:pt>
                <c:pt idx="15">
                  <c:v>59.155230150490546</c:v>
                </c:pt>
                <c:pt idx="16">
                  <c:v>66.612356203712125</c:v>
                </c:pt>
                <c:pt idx="17">
                  <c:v>73.403672511701444</c:v>
                </c:pt>
                <c:pt idx="18">
                  <c:v>80.121073394056737</c:v>
                </c:pt>
                <c:pt idx="19">
                  <c:v>87.952842600417256</c:v>
                </c:pt>
                <c:pt idx="20">
                  <c:v>96.895581580604627</c:v>
                </c:pt>
                <c:pt idx="21">
                  <c:v>104.91635293112763</c:v>
                </c:pt>
                <c:pt idx="22">
                  <c:v>112.38676874913558</c:v>
                </c:pt>
                <c:pt idx="23">
                  <c:v>120.38910462474009</c:v>
                </c:pt>
                <c:pt idx="24">
                  <c:v>128.96123514947206</c:v>
                </c:pt>
                <c:pt idx="25">
                  <c:v>138.14373171988638</c:v>
                </c:pt>
              </c:numCache>
            </c:numRef>
          </c:val>
        </c:ser>
        <c:ser>
          <c:idx val="5"/>
          <c:order val="3"/>
          <c:tx>
            <c:strRef>
              <c:f>'PS1'!$R$92</c:f>
              <c:strCache>
                <c:ptCount val="1"/>
                <c:pt idx="0">
                  <c:v>Anaerobic Digestion</c:v>
                </c:pt>
              </c:strCache>
            </c:strRef>
          </c:tx>
          <c:cat>
            <c:numRef>
              <c:f>'PS1'!$S$88:$AR$88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'PS1'!$S$92:$AR$92</c:f>
              <c:numCache>
                <c:formatCode>_-* #,##0_-;\-* #,##0_-;_-* "-"??_-;_-@_-</c:formatCode>
                <c:ptCount val="26"/>
                <c:pt idx="0">
                  <c:v>70.955420000000004</c:v>
                </c:pt>
                <c:pt idx="1">
                  <c:v>97.625153573056735</c:v>
                </c:pt>
                <c:pt idx="2">
                  <c:v>127.50069046746063</c:v>
                </c:pt>
                <c:pt idx="3">
                  <c:v>157.37622736186452</c:v>
                </c:pt>
                <c:pt idx="4">
                  <c:v>187.25176425626842</c:v>
                </c:pt>
                <c:pt idx="5">
                  <c:v>218.62107799539251</c:v>
                </c:pt>
                <c:pt idx="6">
                  <c:v>251.55885742147279</c:v>
                </c:pt>
                <c:pt idx="7">
                  <c:v>284.49663684755308</c:v>
                </c:pt>
                <c:pt idx="8">
                  <c:v>317.43441627363336</c:v>
                </c:pt>
                <c:pt idx="9">
                  <c:v>347.07841775710563</c:v>
                </c:pt>
                <c:pt idx="10">
                  <c:v>373.75801909223065</c:v>
                </c:pt>
                <c:pt idx="11">
                  <c:v>397.76966029384317</c:v>
                </c:pt>
                <c:pt idx="12">
                  <c:v>419.38013737529445</c:v>
                </c:pt>
                <c:pt idx="13">
                  <c:v>439.91009060267316</c:v>
                </c:pt>
                <c:pt idx="14">
                  <c:v>459.41354616868296</c:v>
                </c:pt>
                <c:pt idx="15">
                  <c:v>477.94182895639227</c:v>
                </c:pt>
                <c:pt idx="16">
                  <c:v>494.61728346533062</c:v>
                </c:pt>
                <c:pt idx="17">
                  <c:v>509.62519252337512</c:v>
                </c:pt>
                <c:pt idx="18">
                  <c:v>523.13231067561514</c:v>
                </c:pt>
                <c:pt idx="19">
                  <c:v>535.2887170126312</c:v>
                </c:pt>
                <c:pt idx="20">
                  <c:v>546.22948271594566</c:v>
                </c:pt>
                <c:pt idx="21">
                  <c:v>556.07617184892865</c:v>
                </c:pt>
                <c:pt idx="22">
                  <c:v>564.93819206861338</c:v>
                </c:pt>
                <c:pt idx="23">
                  <c:v>572.91401026632957</c:v>
                </c:pt>
                <c:pt idx="24">
                  <c:v>580.09224664427416</c:v>
                </c:pt>
                <c:pt idx="25">
                  <c:v>586.55265938442426</c:v>
                </c:pt>
              </c:numCache>
            </c:numRef>
          </c:val>
        </c:ser>
        <c:ser>
          <c:idx val="6"/>
          <c:order val="4"/>
          <c:tx>
            <c:strRef>
              <c:f>'PS1'!$R$93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'PS1'!$S$88:$AR$88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'PS1'!$S$93:$AR$93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1.4682970281855421</c:v>
                </c:pt>
                <c:pt idx="2">
                  <c:v>2.3781876607289281</c:v>
                </c:pt>
                <c:pt idx="3">
                  <c:v>3.6489983745717121</c:v>
                </c:pt>
                <c:pt idx="4">
                  <c:v>6.41045765042825</c:v>
                </c:pt>
                <c:pt idx="5">
                  <c:v>12.403331982608375</c:v>
                </c:pt>
                <c:pt idx="6">
                  <c:v>23.055164069642561</c:v>
                </c:pt>
                <c:pt idx="7">
                  <c:v>39.947465217770279</c:v>
                </c:pt>
                <c:pt idx="8">
                  <c:v>64.168639029680307</c:v>
                </c:pt>
                <c:pt idx="9">
                  <c:v>99.341641979312001</c:v>
                </c:pt>
                <c:pt idx="10">
                  <c:v>148.02569147096057</c:v>
                </c:pt>
                <c:pt idx="11">
                  <c:v>206.6561182347603</c:v>
                </c:pt>
                <c:pt idx="12">
                  <c:v>275.87672602398857</c:v>
                </c:pt>
                <c:pt idx="13">
                  <c:v>356.13001912800536</c:v>
                </c:pt>
                <c:pt idx="14">
                  <c:v>448.9236745858322</c:v>
                </c:pt>
                <c:pt idx="15">
                  <c:v>551.16244545715517</c:v>
                </c:pt>
                <c:pt idx="16">
                  <c:v>661.07268970726329</c:v>
                </c:pt>
                <c:pt idx="17">
                  <c:v>776.01250559709274</c:v>
                </c:pt>
                <c:pt idx="18">
                  <c:v>894.96953012118786</c:v>
                </c:pt>
                <c:pt idx="19">
                  <c:v>1015.2236207698091</c:v>
                </c:pt>
                <c:pt idx="20">
                  <c:v>1136.9421609073258</c:v>
                </c:pt>
                <c:pt idx="21">
                  <c:v>1256.5689334440908</c:v>
                </c:pt>
                <c:pt idx="22">
                  <c:v>1374.7092935528954</c:v>
                </c:pt>
                <c:pt idx="23">
                  <c:v>1488.013050940287</c:v>
                </c:pt>
                <c:pt idx="24">
                  <c:v>1597.3905369527984</c:v>
                </c:pt>
                <c:pt idx="25">
                  <c:v>1699.0140787478574</c:v>
                </c:pt>
              </c:numCache>
            </c:numRef>
          </c:val>
        </c:ser>
        <c:ser>
          <c:idx val="7"/>
          <c:order val="5"/>
          <c:tx>
            <c:strRef>
              <c:f>'PS1'!$R$94</c:f>
              <c:strCache>
                <c:ptCount val="1"/>
                <c:pt idx="0">
                  <c:v>Wind</c:v>
                </c:pt>
              </c:strCache>
            </c:strRef>
          </c:tx>
          <c:cat>
            <c:numRef>
              <c:f>'PS1'!$S$88:$AR$88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'PS1'!$S$94:$AR$94</c:f>
              <c:numCache>
                <c:formatCode>_-* #,##0_-;\-* #,##0_-;_-* "-"??_-;_-@_-</c:formatCode>
                <c:ptCount val="26"/>
                <c:pt idx="0">
                  <c:v>352.49759000000063</c:v>
                </c:pt>
                <c:pt idx="1">
                  <c:v>392.6098455047275</c:v>
                </c:pt>
                <c:pt idx="2">
                  <c:v>444.65135382700163</c:v>
                </c:pt>
                <c:pt idx="3">
                  <c:v>502.40482322000389</c:v>
                </c:pt>
                <c:pt idx="4">
                  <c:v>564.21134382972332</c:v>
                </c:pt>
                <c:pt idx="5">
                  <c:v>629.21793353991325</c:v>
                </c:pt>
                <c:pt idx="6">
                  <c:v>696.89397440394987</c:v>
                </c:pt>
                <c:pt idx="7">
                  <c:v>766.87372087429526</c:v>
                </c:pt>
                <c:pt idx="8">
                  <c:v>838.88807150889988</c:v>
                </c:pt>
                <c:pt idx="9">
                  <c:v>912.72982548295204</c:v>
                </c:pt>
                <c:pt idx="10">
                  <c:v>988.23399683702473</c:v>
                </c:pt>
                <c:pt idx="11">
                  <c:v>1084.4723079651174</c:v>
                </c:pt>
                <c:pt idx="12">
                  <c:v>1182.6353853157718</c:v>
                </c:pt>
                <c:pt idx="13">
                  <c:v>1282.7617242134395</c:v>
                </c:pt>
                <c:pt idx="14">
                  <c:v>1382.8880631111072</c:v>
                </c:pt>
                <c:pt idx="15">
                  <c:v>1483.0144020087748</c:v>
                </c:pt>
                <c:pt idx="16">
                  <c:v>1583.1407409064425</c:v>
                </c:pt>
                <c:pt idx="17">
                  <c:v>1681.2645530261566</c:v>
                </c:pt>
                <c:pt idx="18">
                  <c:v>1755.9681734106512</c:v>
                </c:pt>
                <c:pt idx="19">
                  <c:v>1820.7113110772132</c:v>
                </c:pt>
                <c:pt idx="20">
                  <c:v>1875.4939660258424</c:v>
                </c:pt>
                <c:pt idx="21">
                  <c:v>1920.316138256539</c:v>
                </c:pt>
                <c:pt idx="22">
                  <c:v>1955.1778277693033</c:v>
                </c:pt>
                <c:pt idx="23">
                  <c:v>1980.0790345641349</c:v>
                </c:pt>
                <c:pt idx="24">
                  <c:v>1995.0197586410336</c:v>
                </c:pt>
                <c:pt idx="25">
                  <c:v>2000</c:v>
                </c:pt>
              </c:numCache>
            </c:numRef>
          </c:val>
        </c:ser>
        <c:ser>
          <c:idx val="8"/>
          <c:order val="6"/>
          <c:tx>
            <c:strRef>
              <c:f>'PS1'!$R$95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'PS1'!$S$88:$AR$88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'PS1'!$S$95:$AR$95</c:f>
              <c:numCache>
                <c:formatCode>_-* #,##0_-;\-* #,##0_-;_-* "-"??_-;_-@_-</c:formatCode>
                <c:ptCount val="26"/>
                <c:pt idx="0">
                  <c:v>60.927250000000022</c:v>
                </c:pt>
                <c:pt idx="1">
                  <c:v>70.744749999999996</c:v>
                </c:pt>
                <c:pt idx="2">
                  <c:v>81.053125000000023</c:v>
                </c:pt>
                <c:pt idx="3">
                  <c:v>91.87691875000003</c:v>
                </c:pt>
                <c:pt idx="4">
                  <c:v>103.24190218750003</c:v>
                </c:pt>
                <c:pt idx="5">
                  <c:v>114.83418529375004</c:v>
                </c:pt>
                <c:pt idx="6">
                  <c:v>126.65831406212504</c:v>
                </c:pt>
                <c:pt idx="7">
                  <c:v>138.48244283050005</c:v>
                </c:pt>
                <c:pt idx="8">
                  <c:v>150.30657159887505</c:v>
                </c:pt>
                <c:pt idx="9">
                  <c:v>162.13070036725006</c:v>
                </c:pt>
                <c:pt idx="10">
                  <c:v>173.95482913562506</c:v>
                </c:pt>
                <c:pt idx="11">
                  <c:v>185.1877514655813</c:v>
                </c:pt>
                <c:pt idx="12">
                  <c:v>195.85902767903974</c:v>
                </c:pt>
                <c:pt idx="13">
                  <c:v>205.99674008182527</c:v>
                </c:pt>
                <c:pt idx="14">
                  <c:v>215.6275668644715</c:v>
                </c:pt>
                <c:pt idx="15">
                  <c:v>224.29531096885313</c:v>
                </c:pt>
                <c:pt idx="16">
                  <c:v>232.09628066279657</c:v>
                </c:pt>
                <c:pt idx="17">
                  <c:v>239.1171533873457</c:v>
                </c:pt>
                <c:pt idx="18">
                  <c:v>245.4359388394399</c:v>
                </c:pt>
                <c:pt idx="19">
                  <c:v>250.49096720111527</c:v>
                </c:pt>
                <c:pt idx="20">
                  <c:v>254.53498989045556</c:v>
                </c:pt>
                <c:pt idx="21">
                  <c:v>257.77020804192779</c:v>
                </c:pt>
                <c:pt idx="22">
                  <c:v>260.35838256310558</c:v>
                </c:pt>
                <c:pt idx="23">
                  <c:v>262.42892218004783</c:v>
                </c:pt>
                <c:pt idx="24">
                  <c:v>264.0853538736016</c:v>
                </c:pt>
                <c:pt idx="25">
                  <c:v>265.41049922844462</c:v>
                </c:pt>
              </c:numCache>
            </c:numRef>
          </c:val>
        </c:ser>
        <c:ser>
          <c:idx val="9"/>
          <c:order val="7"/>
          <c:tx>
            <c:strRef>
              <c:f>'PS1'!$R$96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'PS1'!$S$88:$AR$88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'PS1'!$S$96:$AR$96</c:f>
              <c:numCache>
                <c:formatCode>_-* #,##0_-;\-* #,##0_-;_-* "-"??_-;_-@_-</c:formatCode>
                <c:ptCount val="26"/>
                <c:pt idx="0">
                  <c:v>465</c:v>
                </c:pt>
                <c:pt idx="1">
                  <c:v>572.80015951259213</c:v>
                </c:pt>
                <c:pt idx="2">
                  <c:v>590.23737563496979</c:v>
                </c:pt>
                <c:pt idx="3">
                  <c:v>609.57180792290887</c:v>
                </c:pt>
                <c:pt idx="4">
                  <c:v>631.26211480048278</c:v>
                </c:pt>
                <c:pt idx="5">
                  <c:v>639.08720574151801</c:v>
                </c:pt>
                <c:pt idx="6">
                  <c:v>646.87140263611423</c:v>
                </c:pt>
                <c:pt idx="7">
                  <c:v>658.9212500789489</c:v>
                </c:pt>
                <c:pt idx="8">
                  <c:v>675.87096279718548</c:v>
                </c:pt>
                <c:pt idx="9">
                  <c:v>700.47104409622682</c:v>
                </c:pt>
                <c:pt idx="10">
                  <c:v>723.08243927440094</c:v>
                </c:pt>
                <c:pt idx="11">
                  <c:v>731.41472853506207</c:v>
                </c:pt>
                <c:pt idx="12">
                  <c:v>741.75214570917365</c:v>
                </c:pt>
                <c:pt idx="13">
                  <c:v>752.48590292414269</c:v>
                </c:pt>
                <c:pt idx="14">
                  <c:v>760.62277994229703</c:v>
                </c:pt>
                <c:pt idx="15">
                  <c:v>769.75593909462896</c:v>
                </c:pt>
                <c:pt idx="16">
                  <c:v>778.64270269808605</c:v>
                </c:pt>
                <c:pt idx="17">
                  <c:v>796.55178806546417</c:v>
                </c:pt>
                <c:pt idx="18">
                  <c:v>810.45038869548262</c:v>
                </c:pt>
                <c:pt idx="19">
                  <c:v>834.95913288393444</c:v>
                </c:pt>
                <c:pt idx="20">
                  <c:v>856.1920101882547</c:v>
                </c:pt>
                <c:pt idx="21">
                  <c:v>870.10527851998586</c:v>
                </c:pt>
                <c:pt idx="22">
                  <c:v>885.7936980274219</c:v>
                </c:pt>
                <c:pt idx="23">
                  <c:v>900.17843861232564</c:v>
                </c:pt>
                <c:pt idx="24">
                  <c:v>915.26529128979928</c:v>
                </c:pt>
                <c:pt idx="25">
                  <c:v>927.8428143498013</c:v>
                </c:pt>
              </c:numCache>
            </c:numRef>
          </c:val>
        </c:ser>
        <c:ser>
          <c:idx val="10"/>
          <c:order val="8"/>
          <c:tx>
            <c:strRef>
              <c:f>'PS1'!$R$97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'PS1'!$S$88:$AR$88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'PS1'!$S$97:$AR$97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8.0957248757334597</c:v>
                </c:pt>
                <c:pt idx="2">
                  <c:v>11.519093402930634</c:v>
                </c:pt>
                <c:pt idx="3">
                  <c:v>23.141825274340157</c:v>
                </c:pt>
                <c:pt idx="4">
                  <c:v>36.122587084531816</c:v>
                </c:pt>
                <c:pt idx="5">
                  <c:v>46.973985277540393</c:v>
                </c:pt>
                <c:pt idx="6">
                  <c:v>61.643952680730855</c:v>
                </c:pt>
                <c:pt idx="7">
                  <c:v>81.526944322988655</c:v>
                </c:pt>
                <c:pt idx="8">
                  <c:v>100.14540373042459</c:v>
                </c:pt>
                <c:pt idx="9">
                  <c:v>119.83084119878998</c:v>
                </c:pt>
                <c:pt idx="10">
                  <c:v>136.87619787391412</c:v>
                </c:pt>
                <c:pt idx="11">
                  <c:v>147.78875170890447</c:v>
                </c:pt>
                <c:pt idx="12">
                  <c:v>159.26588575628929</c:v>
                </c:pt>
                <c:pt idx="13">
                  <c:v>170.32081765583615</c:v>
                </c:pt>
                <c:pt idx="14">
                  <c:v>179.99286174671079</c:v>
                </c:pt>
                <c:pt idx="15">
                  <c:v>189.51707092319126</c:v>
                </c:pt>
                <c:pt idx="16">
                  <c:v>198.04653344951814</c:v>
                </c:pt>
                <c:pt idx="17">
                  <c:v>209.28648320502407</c:v>
                </c:pt>
                <c:pt idx="18">
                  <c:v>219.3743404527581</c:v>
                </c:pt>
                <c:pt idx="19">
                  <c:v>235.73368640628988</c:v>
                </c:pt>
                <c:pt idx="20">
                  <c:v>246.70506048284938</c:v>
                </c:pt>
                <c:pt idx="21">
                  <c:v>256.40192477983339</c:v>
                </c:pt>
                <c:pt idx="22">
                  <c:v>267.15923447250157</c:v>
                </c:pt>
                <c:pt idx="23">
                  <c:v>276.73243561811466</c:v>
                </c:pt>
                <c:pt idx="24">
                  <c:v>286.75017839695408</c:v>
                </c:pt>
                <c:pt idx="25">
                  <c:v>295.49406262568539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92992"/>
        <c:axId val="179894528"/>
      </c:areaChart>
      <c:catAx>
        <c:axId val="17989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9894528"/>
        <c:crosses val="autoZero"/>
        <c:auto val="1"/>
        <c:lblAlgn val="ctr"/>
        <c:lblOffset val="100"/>
        <c:tickLblSkip val="5"/>
        <c:noMultiLvlLbl val="0"/>
      </c:catAx>
      <c:valAx>
        <c:axId val="179894528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7989299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'PS2'!$Q$7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'PS2'!$S$7:$AR$7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2667.4564302208664</c:v>
                </c:pt>
                <c:pt idx="2">
                  <c:v>2707.2450691537465</c:v>
                </c:pt>
                <c:pt idx="3">
                  <c:v>2702.4120495181223</c:v>
                </c:pt>
                <c:pt idx="4">
                  <c:v>2729.2671589210968</c:v>
                </c:pt>
                <c:pt idx="5">
                  <c:v>3765.6558056168656</c:v>
                </c:pt>
                <c:pt idx="6">
                  <c:v>4096.2388035401982</c:v>
                </c:pt>
                <c:pt idx="7">
                  <c:v>4133.8668257620511</c:v>
                </c:pt>
                <c:pt idx="8">
                  <c:v>4419.8947782660289</c:v>
                </c:pt>
                <c:pt idx="9">
                  <c:v>4720.1790405132415</c:v>
                </c:pt>
                <c:pt idx="10">
                  <c:v>4876.709752374084</c:v>
                </c:pt>
                <c:pt idx="11">
                  <c:v>5062.6741942879771</c:v>
                </c:pt>
                <c:pt idx="12">
                  <c:v>5994.703213137178</c:v>
                </c:pt>
                <c:pt idx="13">
                  <c:v>6373.6587525622663</c:v>
                </c:pt>
                <c:pt idx="14">
                  <c:v>7026.4913318985964</c:v>
                </c:pt>
                <c:pt idx="15">
                  <c:v>7211.3329045672617</c:v>
                </c:pt>
                <c:pt idx="16">
                  <c:v>7626.0678309863561</c:v>
                </c:pt>
                <c:pt idx="17">
                  <c:v>8343.0012123742636</c:v>
                </c:pt>
                <c:pt idx="18">
                  <c:v>8829.1265085303312</c:v>
                </c:pt>
                <c:pt idx="19">
                  <c:v>8938.4721670639501</c:v>
                </c:pt>
                <c:pt idx="20">
                  <c:v>7910.5741100075411</c:v>
                </c:pt>
                <c:pt idx="21">
                  <c:v>8170.2206471851305</c:v>
                </c:pt>
                <c:pt idx="22">
                  <c:v>8431.1556785451303</c:v>
                </c:pt>
                <c:pt idx="23">
                  <c:v>8986.7109424142291</c:v>
                </c:pt>
                <c:pt idx="24">
                  <c:v>9590.9550791386246</c:v>
                </c:pt>
                <c:pt idx="25">
                  <c:v>10455.316057540698</c:v>
                </c:pt>
              </c:numCache>
            </c:numRef>
          </c:val>
        </c:ser>
        <c:ser>
          <c:idx val="1"/>
          <c:order val="1"/>
          <c:tx>
            <c:strRef>
              <c:f>'PS2'!$Q$8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'PS2'!$S$8:$AR$8</c:f>
              <c:numCache>
                <c:formatCode>_-* #,##0_-;\-* #,##0_-;_-* "-"??_-;_-@_-</c:formatCode>
                <c:ptCount val="26"/>
                <c:pt idx="0">
                  <c:v>16426.375431021301</c:v>
                </c:pt>
                <c:pt idx="1">
                  <c:v>16310.973722721572</c:v>
                </c:pt>
                <c:pt idx="2">
                  <c:v>19935.69824609549</c:v>
                </c:pt>
                <c:pt idx="3">
                  <c:v>19860.691817973318</c:v>
                </c:pt>
                <c:pt idx="4">
                  <c:v>19542.49168023745</c:v>
                </c:pt>
                <c:pt idx="5">
                  <c:v>20093.369059333414</c:v>
                </c:pt>
                <c:pt idx="6">
                  <c:v>23013.748661109683</c:v>
                </c:pt>
                <c:pt idx="7">
                  <c:v>21808.034440744901</c:v>
                </c:pt>
                <c:pt idx="8">
                  <c:v>21030.59573182014</c:v>
                </c:pt>
                <c:pt idx="9">
                  <c:v>20801.931870989119</c:v>
                </c:pt>
                <c:pt idx="10">
                  <c:v>19894.349573758333</c:v>
                </c:pt>
                <c:pt idx="11">
                  <c:v>18510.486150901637</c:v>
                </c:pt>
                <c:pt idx="12">
                  <c:v>16624.418801570238</c:v>
                </c:pt>
                <c:pt idx="13">
                  <c:v>15047.683879418264</c:v>
                </c:pt>
                <c:pt idx="14">
                  <c:v>15743.044391740195</c:v>
                </c:pt>
                <c:pt idx="15">
                  <c:v>12216.985314743095</c:v>
                </c:pt>
                <c:pt idx="16">
                  <c:v>11677.896940970346</c:v>
                </c:pt>
                <c:pt idx="17">
                  <c:v>10088.18752437066</c:v>
                </c:pt>
                <c:pt idx="18">
                  <c:v>8084.3985503173462</c:v>
                </c:pt>
                <c:pt idx="19">
                  <c:v>7728.0472922644512</c:v>
                </c:pt>
                <c:pt idx="20">
                  <c:v>5610.9756598172125</c:v>
                </c:pt>
                <c:pt idx="21">
                  <c:v>2421.6018268005819</c:v>
                </c:pt>
                <c:pt idx="22">
                  <c:v>2413.878271868738</c:v>
                </c:pt>
                <c:pt idx="23">
                  <c:v>2370.9914485062536</c:v>
                </c:pt>
                <c:pt idx="24">
                  <c:v>2398.1250982642332</c:v>
                </c:pt>
                <c:pt idx="25">
                  <c:v>2450.0456200662125</c:v>
                </c:pt>
              </c:numCache>
            </c:numRef>
          </c:val>
        </c:ser>
        <c:ser>
          <c:idx val="2"/>
          <c:order val="2"/>
          <c:tx>
            <c:strRef>
              <c:f>'PS2'!$Q$9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'PS2'!$S$9:$AR$9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4839.6811093880706</c:v>
                </c:pt>
                <c:pt idx="15">
                  <c:v>8820.7100698212016</c:v>
                </c:pt>
                <c:pt idx="16">
                  <c:v>13382.930698433529</c:v>
                </c:pt>
                <c:pt idx="17">
                  <c:v>20311.119217677562</c:v>
                </c:pt>
                <c:pt idx="18">
                  <c:v>28879.098878253397</c:v>
                </c:pt>
                <c:pt idx="19">
                  <c:v>35643.936785932303</c:v>
                </c:pt>
                <c:pt idx="20">
                  <c:v>40653.228958241663</c:v>
                </c:pt>
                <c:pt idx="21">
                  <c:v>49232.80991397972</c:v>
                </c:pt>
                <c:pt idx="22">
                  <c:v>57790.052974446698</c:v>
                </c:pt>
                <c:pt idx="23">
                  <c:v>72487.958382247394</c:v>
                </c:pt>
                <c:pt idx="24">
                  <c:v>75735.078322117857</c:v>
                </c:pt>
                <c:pt idx="25">
                  <c:v>79668.158617784415</c:v>
                </c:pt>
              </c:numCache>
            </c:numRef>
          </c:val>
        </c:ser>
        <c:ser>
          <c:idx val="3"/>
          <c:order val="3"/>
          <c:tx>
            <c:strRef>
              <c:f>'PS2'!$Q$10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'PS2'!$S$10:$AR$10</c:f>
              <c:numCache>
                <c:formatCode>_-* #,##0_-;\-* #,##0_-;_-* "-"??_-;_-@_-</c:formatCode>
                <c:ptCount val="26"/>
                <c:pt idx="0">
                  <c:v>26179.806429905773</c:v>
                </c:pt>
                <c:pt idx="1">
                  <c:v>26646.990098102662</c:v>
                </c:pt>
                <c:pt idx="2">
                  <c:v>27572.866867857261</c:v>
                </c:pt>
                <c:pt idx="3">
                  <c:v>28590.850064841055</c:v>
                </c:pt>
                <c:pt idx="4">
                  <c:v>29057.238319465927</c:v>
                </c:pt>
                <c:pt idx="5">
                  <c:v>29857.276400042592</c:v>
                </c:pt>
                <c:pt idx="6">
                  <c:v>30291.664908442239</c:v>
                </c:pt>
                <c:pt idx="7">
                  <c:v>31025.356654363291</c:v>
                </c:pt>
                <c:pt idx="8">
                  <c:v>31460.286125499624</c:v>
                </c:pt>
                <c:pt idx="9">
                  <c:v>30798.712577286296</c:v>
                </c:pt>
                <c:pt idx="10">
                  <c:v>31186.971635717935</c:v>
                </c:pt>
                <c:pt idx="11">
                  <c:v>31843.881104675791</c:v>
                </c:pt>
                <c:pt idx="12">
                  <c:v>32000.187548167993</c:v>
                </c:pt>
                <c:pt idx="13">
                  <c:v>32338.440015903812</c:v>
                </c:pt>
                <c:pt idx="14">
                  <c:v>25720.914274010251</c:v>
                </c:pt>
                <c:pt idx="15">
                  <c:v>26481.506850419999</c:v>
                </c:pt>
                <c:pt idx="16">
                  <c:v>26800.46740140934</c:v>
                </c:pt>
                <c:pt idx="17">
                  <c:v>27141.025017451779</c:v>
                </c:pt>
                <c:pt idx="18">
                  <c:v>27447.022516740784</c:v>
                </c:pt>
                <c:pt idx="19">
                  <c:v>27542.969181129312</c:v>
                </c:pt>
                <c:pt idx="20">
                  <c:v>27826.13513281443</c:v>
                </c:pt>
                <c:pt idx="21">
                  <c:v>28039.309188024487</c:v>
                </c:pt>
                <c:pt idx="22">
                  <c:v>28255.493988187958</c:v>
                </c:pt>
                <c:pt idx="23">
                  <c:v>28445.769423088983</c:v>
                </c:pt>
                <c:pt idx="24">
                  <c:v>28633.791187076738</c:v>
                </c:pt>
                <c:pt idx="25">
                  <c:v>28738.566198445664</c:v>
                </c:pt>
              </c:numCache>
            </c:numRef>
          </c:val>
        </c:ser>
        <c:ser>
          <c:idx val="4"/>
          <c:order val="4"/>
          <c:tx>
            <c:strRef>
              <c:f>'PS2'!$Q$11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'PS2'!$S$11:$AR$11</c:f>
              <c:numCache>
                <c:formatCode>_-* #,##0_-;\-* #,##0_-;_-* "-"??_-;_-@_-</c:formatCode>
                <c:ptCount val="26"/>
                <c:pt idx="0">
                  <c:v>89920.977885757922</c:v>
                </c:pt>
                <c:pt idx="1">
                  <c:v>109897.83769973005</c:v>
                </c:pt>
                <c:pt idx="2">
                  <c:v>87870.606691742636</c:v>
                </c:pt>
                <c:pt idx="3">
                  <c:v>73326.620887074692</c:v>
                </c:pt>
                <c:pt idx="4">
                  <c:v>66684.958921143698</c:v>
                </c:pt>
                <c:pt idx="5">
                  <c:v>47058.084788742643</c:v>
                </c:pt>
                <c:pt idx="6">
                  <c:v>29619.511335318348</c:v>
                </c:pt>
                <c:pt idx="7">
                  <c:v>27303.256565421278</c:v>
                </c:pt>
                <c:pt idx="8">
                  <c:v>30434.858896080921</c:v>
                </c:pt>
                <c:pt idx="9">
                  <c:v>35456.776074855719</c:v>
                </c:pt>
                <c:pt idx="10">
                  <c:v>32233.139533308993</c:v>
                </c:pt>
                <c:pt idx="11">
                  <c:v>28293.818303810531</c:v>
                </c:pt>
                <c:pt idx="12">
                  <c:v>24562.998946358472</c:v>
                </c:pt>
                <c:pt idx="13">
                  <c:v>22428.096205142596</c:v>
                </c:pt>
                <c:pt idx="14">
                  <c:v>25145.137108149447</c:v>
                </c:pt>
                <c:pt idx="15">
                  <c:v>26707.28208023194</c:v>
                </c:pt>
                <c:pt idx="16">
                  <c:v>22371.763101486846</c:v>
                </c:pt>
                <c:pt idx="17">
                  <c:v>20819.284495394026</c:v>
                </c:pt>
                <c:pt idx="18">
                  <c:v>15138.112511618892</c:v>
                </c:pt>
                <c:pt idx="19">
                  <c:v>13970.152525161284</c:v>
                </c:pt>
                <c:pt idx="20">
                  <c:v>13691.746298164231</c:v>
                </c:pt>
                <c:pt idx="21">
                  <c:v>13201.57033384301</c:v>
                </c:pt>
                <c:pt idx="22">
                  <c:v>11826.260313984638</c:v>
                </c:pt>
                <c:pt idx="23">
                  <c:v>9497.4975433005366</c:v>
                </c:pt>
                <c:pt idx="24">
                  <c:v>9730.1949829155528</c:v>
                </c:pt>
                <c:pt idx="25">
                  <c:v>10169.695197843228</c:v>
                </c:pt>
              </c:numCache>
            </c:numRef>
          </c:val>
        </c:ser>
        <c:ser>
          <c:idx val="5"/>
          <c:order val="5"/>
          <c:tx>
            <c:strRef>
              <c:f>'PS2'!$Q$12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'PS2'!$S$12:$AR$12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31123.06951671909</c:v>
                </c:pt>
                <c:pt idx="2">
                  <c:v>35096.720914615391</c:v>
                </c:pt>
                <c:pt idx="3">
                  <c:v>33229.030138814807</c:v>
                </c:pt>
                <c:pt idx="4">
                  <c:v>19781.170088395957</c:v>
                </c:pt>
                <c:pt idx="5">
                  <c:v>10971.381312642367</c:v>
                </c:pt>
                <c:pt idx="6">
                  <c:v>5504.1245528786148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'PS2'!$Q$13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'PS2'!$S$13:$AR$13</c:f>
              <c:numCache>
                <c:formatCode>_-* #,##0_-;\-* #,##0_-;_-* "-"??_-;_-@_-</c:formatCode>
                <c:ptCount val="26"/>
                <c:pt idx="0">
                  <c:v>4658.2873003618597</c:v>
                </c:pt>
                <c:pt idx="1">
                  <c:v>4721.8300821627017</c:v>
                </c:pt>
                <c:pt idx="2">
                  <c:v>4782.6691324311678</c:v>
                </c:pt>
                <c:pt idx="3">
                  <c:v>4845.8719081291383</c:v>
                </c:pt>
                <c:pt idx="4">
                  <c:v>4907.2882016551466</c:v>
                </c:pt>
                <c:pt idx="5">
                  <c:v>4967.5789321355624</c:v>
                </c:pt>
                <c:pt idx="6">
                  <c:v>5024.5459432628504</c:v>
                </c:pt>
                <c:pt idx="7">
                  <c:v>5081.4873313283551</c:v>
                </c:pt>
                <c:pt idx="8">
                  <c:v>5138.4076812401163</c:v>
                </c:pt>
                <c:pt idx="9">
                  <c:v>5274.976686600452</c:v>
                </c:pt>
                <c:pt idx="10">
                  <c:v>5331.8668194672282</c:v>
                </c:pt>
                <c:pt idx="11">
                  <c:v>5386.2610833843355</c:v>
                </c:pt>
                <c:pt idx="12">
                  <c:v>5438.2867666010043</c:v>
                </c:pt>
                <c:pt idx="13">
                  <c:v>5488.0646678290459</c:v>
                </c:pt>
                <c:pt idx="14">
                  <c:v>5535.7094412855922</c:v>
                </c:pt>
                <c:pt idx="15">
                  <c:v>5579.3051360196851</c:v>
                </c:pt>
                <c:pt idx="16">
                  <c:v>5619.2587890454333</c:v>
                </c:pt>
                <c:pt idx="17">
                  <c:v>5655.9367766078767</c:v>
                </c:pt>
                <c:pt idx="18">
                  <c:v>5689.6688821654843</c:v>
                </c:pt>
                <c:pt idx="19">
                  <c:v>5718.0950340346553</c:v>
                </c:pt>
                <c:pt idx="20">
                  <c:v>5742.2795220793359</c:v>
                </c:pt>
                <c:pt idx="21">
                  <c:v>5763.0739775495367</c:v>
                </c:pt>
                <c:pt idx="22">
                  <c:v>5781.1598944280377</c:v>
                </c:pt>
                <c:pt idx="23">
                  <c:v>5797.0826473383731</c:v>
                </c:pt>
                <c:pt idx="24">
                  <c:v>5811.2787066273386</c:v>
                </c:pt>
                <c:pt idx="25">
                  <c:v>5824.0974111196165</c:v>
                </c:pt>
              </c:numCache>
            </c:numRef>
          </c:val>
        </c:ser>
        <c:ser>
          <c:idx val="7"/>
          <c:order val="7"/>
          <c:tx>
            <c:strRef>
              <c:f>'PS2'!$Q$14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'PS2'!$S$14:$AR$14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25691.383004795302</c:v>
                </c:pt>
                <c:pt idx="2">
                  <c:v>26731.353440933919</c:v>
                </c:pt>
                <c:pt idx="3">
                  <c:v>30217.600677140297</c:v>
                </c:pt>
                <c:pt idx="4">
                  <c:v>39601.413723619087</c:v>
                </c:pt>
                <c:pt idx="5">
                  <c:v>58889.80591823037</c:v>
                </c:pt>
                <c:pt idx="6">
                  <c:v>72507.813352287427</c:v>
                </c:pt>
                <c:pt idx="7">
                  <c:v>77830.305896212551</c:v>
                </c:pt>
                <c:pt idx="8">
                  <c:v>74193.46892611662</c:v>
                </c:pt>
                <c:pt idx="9">
                  <c:v>71369.096677972542</c:v>
                </c:pt>
                <c:pt idx="10">
                  <c:v>72194.800277223228</c:v>
                </c:pt>
                <c:pt idx="11">
                  <c:v>67002.371628885769</c:v>
                </c:pt>
                <c:pt idx="12">
                  <c:v>71287.052006588812</c:v>
                </c:pt>
                <c:pt idx="13">
                  <c:v>63527.525819373055</c:v>
                </c:pt>
                <c:pt idx="14">
                  <c:v>53914.782782307797</c:v>
                </c:pt>
                <c:pt idx="15">
                  <c:v>51508.067598442867</c:v>
                </c:pt>
                <c:pt idx="16">
                  <c:v>50952.430320614898</c:v>
                </c:pt>
                <c:pt idx="17">
                  <c:v>46586.411191227729</c:v>
                </c:pt>
                <c:pt idx="18">
                  <c:v>44198.836346042313</c:v>
                </c:pt>
                <c:pt idx="19">
                  <c:v>40194.015224596282</c:v>
                </c:pt>
                <c:pt idx="20">
                  <c:v>38428.164326843274</c:v>
                </c:pt>
                <c:pt idx="21">
                  <c:v>38428.164326843274</c:v>
                </c:pt>
                <c:pt idx="22">
                  <c:v>38428.164326843274</c:v>
                </c:pt>
                <c:pt idx="23">
                  <c:v>38428.164326843274</c:v>
                </c:pt>
                <c:pt idx="24">
                  <c:v>38428.164326843274</c:v>
                </c:pt>
                <c:pt idx="25">
                  <c:v>38428.164326843274</c:v>
                </c:pt>
              </c:numCache>
            </c:numRef>
          </c:val>
        </c:ser>
        <c:ser>
          <c:idx val="8"/>
          <c:order val="8"/>
          <c:tx>
            <c:strRef>
              <c:f>'PS2'!$Q$15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'PS2'!$S$15:$AR$15</c:f>
              <c:numCache>
                <c:formatCode>_-* #,##0_-;\-* #,##0_-;_-* "-"??_-;_-@_-</c:formatCode>
                <c:ptCount val="26"/>
                <c:pt idx="0">
                  <c:v>10.774799999999999</c:v>
                </c:pt>
                <c:pt idx="1">
                  <c:v>12.483000000000001</c:v>
                </c:pt>
                <c:pt idx="2">
                  <c:v>14.3226</c:v>
                </c:pt>
                <c:pt idx="3">
                  <c:v>25.754399999999997</c:v>
                </c:pt>
                <c:pt idx="4">
                  <c:v>46.866</c:v>
                </c:pt>
                <c:pt idx="5">
                  <c:v>138.17206399999924</c:v>
                </c:pt>
                <c:pt idx="6">
                  <c:v>165.20542399999843</c:v>
                </c:pt>
                <c:pt idx="7">
                  <c:v>881.83182399998748</c:v>
                </c:pt>
                <c:pt idx="8">
                  <c:v>941.07278400001724</c:v>
                </c:pt>
                <c:pt idx="9">
                  <c:v>1158.5543839999739</c:v>
                </c:pt>
                <c:pt idx="10">
                  <c:v>1716.832103999993</c:v>
                </c:pt>
                <c:pt idx="11">
                  <c:v>2053.8001039999476</c:v>
                </c:pt>
                <c:pt idx="12">
                  <c:v>3120.3593040000142</c:v>
                </c:pt>
                <c:pt idx="13">
                  <c:v>4135.7017039999355</c:v>
                </c:pt>
                <c:pt idx="14">
                  <c:v>5221.5329039999997</c:v>
                </c:pt>
                <c:pt idx="15">
                  <c:v>5365.3137039999992</c:v>
                </c:pt>
                <c:pt idx="16">
                  <c:v>6328.9137040001233</c:v>
                </c:pt>
                <c:pt idx="17">
                  <c:v>7319.6697040002127</c:v>
                </c:pt>
                <c:pt idx="18">
                  <c:v>7319.6697040002127</c:v>
                </c:pt>
                <c:pt idx="19">
                  <c:v>7346.8257040002127</c:v>
                </c:pt>
                <c:pt idx="20">
                  <c:v>7346.8257040002127</c:v>
                </c:pt>
                <c:pt idx="21">
                  <c:v>7346.8257040002127</c:v>
                </c:pt>
                <c:pt idx="22">
                  <c:v>8310.4257040002776</c:v>
                </c:pt>
                <c:pt idx="23">
                  <c:v>8310.4257040002776</c:v>
                </c:pt>
                <c:pt idx="24">
                  <c:v>10237.625704000126</c:v>
                </c:pt>
                <c:pt idx="25">
                  <c:v>10237.625704000126</c:v>
                </c:pt>
              </c:numCache>
            </c:numRef>
          </c:val>
        </c:ser>
        <c:ser>
          <c:idx val="9"/>
          <c:order val="9"/>
          <c:tx>
            <c:strRef>
              <c:f>'PS2'!$Q$16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'PS2'!$S$16:$AR$16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57212.355984612339</c:v>
                </c:pt>
                <c:pt idx="4">
                  <c:v>56898.311548797319</c:v>
                </c:pt>
                <c:pt idx="5">
                  <c:v>54526.282358519362</c:v>
                </c:pt>
                <c:pt idx="6">
                  <c:v>47648.974492311056</c:v>
                </c:pt>
                <c:pt idx="7">
                  <c:v>44278.891979032138</c:v>
                </c:pt>
                <c:pt idx="8">
                  <c:v>32589.228640368328</c:v>
                </c:pt>
                <c:pt idx="9">
                  <c:v>22518.394399174191</c:v>
                </c:pt>
                <c:pt idx="10">
                  <c:v>21180.833167328878</c:v>
                </c:pt>
                <c:pt idx="11">
                  <c:v>29854.243012007355</c:v>
                </c:pt>
                <c:pt idx="12">
                  <c:v>27379.224755396332</c:v>
                </c:pt>
                <c:pt idx="13">
                  <c:v>42919.669909726486</c:v>
                </c:pt>
                <c:pt idx="14">
                  <c:v>51701.123863996421</c:v>
                </c:pt>
                <c:pt idx="15">
                  <c:v>61201.701591188757</c:v>
                </c:pt>
                <c:pt idx="16">
                  <c:v>67911.4139193796</c:v>
                </c:pt>
                <c:pt idx="17">
                  <c:v>79569.32959566926</c:v>
                </c:pt>
                <c:pt idx="18">
                  <c:v>96594.000664349311</c:v>
                </c:pt>
                <c:pt idx="19">
                  <c:v>108422.1138127686</c:v>
                </c:pt>
                <c:pt idx="20">
                  <c:v>117814.6318310714</c:v>
                </c:pt>
                <c:pt idx="21">
                  <c:v>118741.72928838972</c:v>
                </c:pt>
                <c:pt idx="22">
                  <c:v>119047.55751502591</c:v>
                </c:pt>
                <c:pt idx="23">
                  <c:v>118845.98670027981</c:v>
                </c:pt>
                <c:pt idx="24">
                  <c:v>118898.06352328538</c:v>
                </c:pt>
                <c:pt idx="25">
                  <c:v>118964.0016533786</c:v>
                </c:pt>
              </c:numCache>
            </c:numRef>
          </c:val>
        </c:ser>
        <c:ser>
          <c:idx val="10"/>
          <c:order val="10"/>
          <c:tx>
            <c:strRef>
              <c:f>'PS2'!$Q$17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'PS2'!$S$17:$AR$17</c:f>
              <c:numCache>
                <c:formatCode>_-* #,##0_-;\-* #,##0_-;_-* "-"??_-;_-@_-</c:formatCode>
                <c:ptCount val="26"/>
                <c:pt idx="0">
                  <c:v>16689.948983999977</c:v>
                </c:pt>
                <c:pt idx="1">
                  <c:v>16830.418648385861</c:v>
                </c:pt>
                <c:pt idx="2">
                  <c:v>20085.168947375707</c:v>
                </c:pt>
                <c:pt idx="3">
                  <c:v>25517.380976445347</c:v>
                </c:pt>
                <c:pt idx="4">
                  <c:v>31739.396574587026</c:v>
                </c:pt>
                <c:pt idx="5">
                  <c:v>36387.829103467491</c:v>
                </c:pt>
                <c:pt idx="6">
                  <c:v>46866.571838994802</c:v>
                </c:pt>
                <c:pt idx="7">
                  <c:v>52998.707790743159</c:v>
                </c:pt>
                <c:pt idx="8">
                  <c:v>63891.851092275829</c:v>
                </c:pt>
                <c:pt idx="9">
                  <c:v>73336.680820272959</c:v>
                </c:pt>
                <c:pt idx="10">
                  <c:v>82340.093636623555</c:v>
                </c:pt>
                <c:pt idx="11">
                  <c:v>91310.567973722369</c:v>
                </c:pt>
                <c:pt idx="12">
                  <c:v>97961.068130553525</c:v>
                </c:pt>
                <c:pt idx="13">
                  <c:v>103755.7085471778</c:v>
                </c:pt>
                <c:pt idx="14">
                  <c:v>109342.50230287692</c:v>
                </c:pt>
                <c:pt idx="15">
                  <c:v>110886.94537793403</c:v>
                </c:pt>
                <c:pt idx="16">
                  <c:v>109987.0042199733</c:v>
                </c:pt>
                <c:pt idx="17">
                  <c:v>108403.25783423135</c:v>
                </c:pt>
                <c:pt idx="18">
                  <c:v>98658.057090227303</c:v>
                </c:pt>
                <c:pt idx="19">
                  <c:v>93702.629108570385</c:v>
                </c:pt>
                <c:pt idx="20">
                  <c:v>89401.345844267664</c:v>
                </c:pt>
                <c:pt idx="21">
                  <c:v>85639.692813435409</c:v>
                </c:pt>
                <c:pt idx="22">
                  <c:v>80540.774419548674</c:v>
                </c:pt>
                <c:pt idx="23">
                  <c:v>73772.507855652424</c:v>
                </c:pt>
                <c:pt idx="24">
                  <c:v>72594.433200137515</c:v>
                </c:pt>
                <c:pt idx="25">
                  <c:v>70770.220450320587</c:v>
                </c:pt>
              </c:numCache>
            </c:numRef>
          </c:val>
        </c:ser>
        <c:ser>
          <c:idx val="11"/>
          <c:order val="11"/>
          <c:tx>
            <c:strRef>
              <c:f>'PS2'!$Q$18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'PS2'!$S$18:$AR$18</c:f>
              <c:numCache>
                <c:formatCode>_-* #,##0_-;\-* #,##0_-;_-* "-"??_-;_-@_-</c:formatCode>
                <c:ptCount val="26"/>
                <c:pt idx="0">
                  <c:v>20119.864738241493</c:v>
                </c:pt>
                <c:pt idx="1">
                  <c:v>24109.285759696519</c:v>
                </c:pt>
                <c:pt idx="2">
                  <c:v>26496.355628244932</c:v>
                </c:pt>
                <c:pt idx="3">
                  <c:v>29103.648318032239</c:v>
                </c:pt>
                <c:pt idx="4">
                  <c:v>30294.64387557939</c:v>
                </c:pt>
                <c:pt idx="5">
                  <c:v>30854.194552469289</c:v>
                </c:pt>
                <c:pt idx="6">
                  <c:v>32139.214040037376</c:v>
                </c:pt>
                <c:pt idx="7">
                  <c:v>34126.500707246494</c:v>
                </c:pt>
                <c:pt idx="8">
                  <c:v>36474.087235227133</c:v>
                </c:pt>
                <c:pt idx="9">
                  <c:v>37986.397770686715</c:v>
                </c:pt>
                <c:pt idx="10">
                  <c:v>38711.25978490353</c:v>
                </c:pt>
                <c:pt idx="11">
                  <c:v>37128.032788566874</c:v>
                </c:pt>
                <c:pt idx="12">
                  <c:v>35498.054614056236</c:v>
                </c:pt>
                <c:pt idx="13">
                  <c:v>33670.890318821657</c:v>
                </c:pt>
                <c:pt idx="14">
                  <c:v>35313.078794813242</c:v>
                </c:pt>
                <c:pt idx="15">
                  <c:v>33927.578248195932</c:v>
                </c:pt>
                <c:pt idx="16">
                  <c:v>33326.188348272153</c:v>
                </c:pt>
                <c:pt idx="17">
                  <c:v>33192.556955436652</c:v>
                </c:pt>
                <c:pt idx="18">
                  <c:v>32065.665159855966</c:v>
                </c:pt>
                <c:pt idx="19">
                  <c:v>32636.11049652084</c:v>
                </c:pt>
                <c:pt idx="20">
                  <c:v>32891.563038500186</c:v>
                </c:pt>
                <c:pt idx="21">
                  <c:v>33441.302711400524</c:v>
                </c:pt>
                <c:pt idx="22">
                  <c:v>32509.449041464934</c:v>
                </c:pt>
                <c:pt idx="23">
                  <c:v>29750.29187839706</c:v>
                </c:pt>
                <c:pt idx="24">
                  <c:v>28498.539299375923</c:v>
                </c:pt>
                <c:pt idx="25">
                  <c:v>28028.200212018095</c:v>
                </c:pt>
              </c:numCache>
            </c:numRef>
          </c:val>
        </c:ser>
        <c:ser>
          <c:idx val="12"/>
          <c:order val="12"/>
          <c:tx>
            <c:strRef>
              <c:f>'PS2'!$Q$19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'PS2'!$S$19:$AR$19</c:f>
              <c:numCache>
                <c:formatCode>_-* #,##0_-;\-* #,##0_-;_-* "-"??_-;_-@_-</c:formatCode>
                <c:ptCount val="26"/>
                <c:pt idx="0">
                  <c:v>10063.991281137885</c:v>
                </c:pt>
                <c:pt idx="1">
                  <c:v>12892.412096901555</c:v>
                </c:pt>
                <c:pt idx="2">
                  <c:v>14477.227015776098</c:v>
                </c:pt>
                <c:pt idx="3">
                  <c:v>15294.727112439981</c:v>
                </c:pt>
                <c:pt idx="4">
                  <c:v>15953.88314690484</c:v>
                </c:pt>
                <c:pt idx="5">
                  <c:v>16958.516830394896</c:v>
                </c:pt>
                <c:pt idx="6">
                  <c:v>18085.700308499934</c:v>
                </c:pt>
                <c:pt idx="7">
                  <c:v>19409.777165603758</c:v>
                </c:pt>
                <c:pt idx="8">
                  <c:v>20621.256245960245</c:v>
                </c:pt>
                <c:pt idx="9">
                  <c:v>22037.588695716309</c:v>
                </c:pt>
                <c:pt idx="10">
                  <c:v>23637.300575948691</c:v>
                </c:pt>
                <c:pt idx="11">
                  <c:v>25316.556898154457</c:v>
                </c:pt>
                <c:pt idx="12">
                  <c:v>27120.71346633388</c:v>
                </c:pt>
                <c:pt idx="13">
                  <c:v>28826.063562846481</c:v>
                </c:pt>
                <c:pt idx="14">
                  <c:v>30218.65046866241</c:v>
                </c:pt>
                <c:pt idx="15">
                  <c:v>31464.940357660278</c:v>
                </c:pt>
                <c:pt idx="16">
                  <c:v>32471.919387546317</c:v>
                </c:pt>
                <c:pt idx="17">
                  <c:v>33289.916536327604</c:v>
                </c:pt>
                <c:pt idx="18">
                  <c:v>34018.095625067108</c:v>
                </c:pt>
                <c:pt idx="19">
                  <c:v>34815.212872285381</c:v>
                </c:pt>
                <c:pt idx="20">
                  <c:v>35418.219832194925</c:v>
                </c:pt>
                <c:pt idx="21">
                  <c:v>35982.363974705891</c:v>
                </c:pt>
                <c:pt idx="22">
                  <c:v>36461.929543864702</c:v>
                </c:pt>
                <c:pt idx="23">
                  <c:v>36904.858442760597</c:v>
                </c:pt>
                <c:pt idx="24">
                  <c:v>37292.633660255189</c:v>
                </c:pt>
                <c:pt idx="25">
                  <c:v>37646.188387232054</c:v>
                </c:pt>
              </c:numCache>
            </c:numRef>
          </c:val>
        </c:ser>
        <c:ser>
          <c:idx val="13"/>
          <c:order val="13"/>
          <c:tx>
            <c:strRef>
              <c:f>'PS2'!$Q$20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'PS2'!$S$20:$AR$20</c:f>
              <c:numCache>
                <c:formatCode>_-* #,##0_-;\-* #,##0_-;_-* "-"??_-;_-@_-</c:formatCode>
                <c:ptCount val="26"/>
                <c:pt idx="0">
                  <c:v>14.541201406305234</c:v>
                </c:pt>
                <c:pt idx="1">
                  <c:v>147.09095722812611</c:v>
                </c:pt>
                <c:pt idx="2">
                  <c:v>23.248396952453756</c:v>
                </c:pt>
                <c:pt idx="3">
                  <c:v>23.579498179846983</c:v>
                </c:pt>
                <c:pt idx="4">
                  <c:v>29.062473133262653</c:v>
                </c:pt>
                <c:pt idx="5">
                  <c:v>30.70602099677475</c:v>
                </c:pt>
                <c:pt idx="6">
                  <c:v>29.227761967947078</c:v>
                </c:pt>
                <c:pt idx="7">
                  <c:v>29.565817182570679</c:v>
                </c:pt>
                <c:pt idx="8">
                  <c:v>30.234773033817671</c:v>
                </c:pt>
                <c:pt idx="9">
                  <c:v>28.320160133250301</c:v>
                </c:pt>
                <c:pt idx="10">
                  <c:v>27.886751513884178</c:v>
                </c:pt>
                <c:pt idx="11">
                  <c:v>28.015173522101854</c:v>
                </c:pt>
                <c:pt idx="12">
                  <c:v>28.144237640360618</c:v>
                </c:pt>
                <c:pt idx="13">
                  <c:v>28.273947079210679</c:v>
                </c:pt>
                <c:pt idx="14">
                  <c:v>29.241305065254984</c:v>
                </c:pt>
                <c:pt idx="15">
                  <c:v>30.081809953242253</c:v>
                </c:pt>
                <c:pt idx="16">
                  <c:v>28.535478603449491</c:v>
                </c:pt>
                <c:pt idx="17">
                  <c:v>35.919289002177877</c:v>
                </c:pt>
                <c:pt idx="18">
                  <c:v>32.955582815235175</c:v>
                </c:pt>
                <c:pt idx="19">
                  <c:v>33.165498891574764</c:v>
                </c:pt>
                <c:pt idx="20">
                  <c:v>31.849675963246092</c:v>
                </c:pt>
                <c:pt idx="21">
                  <c:v>28.799840484834288</c:v>
                </c:pt>
                <c:pt idx="22">
                  <c:v>28.833087348102396</c:v>
                </c:pt>
                <c:pt idx="23">
                  <c:v>28.866375769949588</c:v>
                </c:pt>
                <c:pt idx="24">
                  <c:v>28.899705802324089</c:v>
                </c:pt>
                <c:pt idx="25">
                  <c:v>28.913054480290072</c:v>
                </c:pt>
              </c:numCache>
            </c:numRef>
          </c:val>
        </c:ser>
        <c:ser>
          <c:idx val="14"/>
          <c:order val="14"/>
          <c:tx>
            <c:strRef>
              <c:f>'PS2'!$Q$21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'PS2'!$S$21:$AR$21</c:f>
              <c:numCache>
                <c:formatCode>_-* #,##0_-;\-* #,##0_-;_-* "-"??_-;_-@_-</c:formatCode>
                <c:ptCount val="26"/>
                <c:pt idx="0">
                  <c:v>10323.894104474275</c:v>
                </c:pt>
                <c:pt idx="1">
                  <c:v>10843.549534240281</c:v>
                </c:pt>
                <c:pt idx="2">
                  <c:v>11465.473918679709</c:v>
                </c:pt>
                <c:pt idx="3">
                  <c:v>12387.292013446795</c:v>
                </c:pt>
                <c:pt idx="4">
                  <c:v>12855.329487519821</c:v>
                </c:pt>
                <c:pt idx="5">
                  <c:v>13697.138434080511</c:v>
                </c:pt>
                <c:pt idx="6">
                  <c:v>14254.535847841307</c:v>
                </c:pt>
                <c:pt idx="7">
                  <c:v>14841.334400120653</c:v>
                </c:pt>
                <c:pt idx="8">
                  <c:v>15464.882132936815</c:v>
                </c:pt>
                <c:pt idx="9">
                  <c:v>16105.539768609446</c:v>
                </c:pt>
                <c:pt idx="10">
                  <c:v>16774.365831108709</c:v>
                </c:pt>
                <c:pt idx="11">
                  <c:v>17414.971098317921</c:v>
                </c:pt>
                <c:pt idx="12">
                  <c:v>17910.109156264065</c:v>
                </c:pt>
                <c:pt idx="13">
                  <c:v>18459.36775280819</c:v>
                </c:pt>
                <c:pt idx="14">
                  <c:v>19070.215047750444</c:v>
                </c:pt>
                <c:pt idx="15">
                  <c:v>19848.424842301381</c:v>
                </c:pt>
                <c:pt idx="16">
                  <c:v>20630.448934961245</c:v>
                </c:pt>
                <c:pt idx="17">
                  <c:v>21242.293160766625</c:v>
                </c:pt>
                <c:pt idx="18">
                  <c:v>21789.67679779325</c:v>
                </c:pt>
                <c:pt idx="19">
                  <c:v>22350.884128851649</c:v>
                </c:pt>
                <c:pt idx="20">
                  <c:v>22803.382127097553</c:v>
                </c:pt>
                <c:pt idx="21">
                  <c:v>23070.145896333888</c:v>
                </c:pt>
                <c:pt idx="22">
                  <c:v>23216.703188345316</c:v>
                </c:pt>
                <c:pt idx="23">
                  <c:v>23326.938228788542</c:v>
                </c:pt>
                <c:pt idx="24">
                  <c:v>23342.732498361212</c:v>
                </c:pt>
                <c:pt idx="25">
                  <c:v>23256.729987727231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185344"/>
        <c:axId val="180203904"/>
      </c:barChart>
      <c:lineChart>
        <c:grouping val="standard"/>
        <c:varyColors val="0"/>
        <c:ser>
          <c:idx val="15"/>
          <c:order val="15"/>
          <c:tx>
            <c:strRef>
              <c:f>'PS2'!$Q$23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'PS2'!$S$6:$AR$6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'PS2'!$S$23:$AR$23</c:f>
              <c:numCache>
                <c:formatCode>_(* #,##0.00_);_(* \(#,##0.00\);_(* "-"??_);_(@_)</c:formatCode>
                <c:ptCount val="26"/>
                <c:pt idx="0">
                  <c:v>290</c:v>
                </c:pt>
                <c:pt idx="1">
                  <c:v>254.6</c:v>
                </c:pt>
                <c:pt idx="2">
                  <c:v>219.2</c:v>
                </c:pt>
                <c:pt idx="3">
                  <c:v>183.79999999999998</c:v>
                </c:pt>
                <c:pt idx="4">
                  <c:v>148.39999999999998</c:v>
                </c:pt>
                <c:pt idx="5">
                  <c:v>112.99999999999997</c:v>
                </c:pt>
                <c:pt idx="6">
                  <c:v>101.59999999999997</c:v>
                </c:pt>
                <c:pt idx="7">
                  <c:v>90.19999999999996</c:v>
                </c:pt>
                <c:pt idx="8">
                  <c:v>78.799999999999955</c:v>
                </c:pt>
                <c:pt idx="9">
                  <c:v>67.399999999999949</c:v>
                </c:pt>
                <c:pt idx="10">
                  <c:v>55.99999999999995</c:v>
                </c:pt>
                <c:pt idx="11">
                  <c:v>52.199999999999953</c:v>
                </c:pt>
                <c:pt idx="12">
                  <c:v>48.399999999999956</c:v>
                </c:pt>
                <c:pt idx="13">
                  <c:v>44.599999999999959</c:v>
                </c:pt>
                <c:pt idx="14">
                  <c:v>40.799999999999962</c:v>
                </c:pt>
                <c:pt idx="15">
                  <c:v>36.999999999999964</c:v>
                </c:pt>
                <c:pt idx="16">
                  <c:v>33.599999999999966</c:v>
                </c:pt>
                <c:pt idx="17">
                  <c:v>30.199999999999967</c:v>
                </c:pt>
                <c:pt idx="18">
                  <c:v>26.799999999999969</c:v>
                </c:pt>
                <c:pt idx="19">
                  <c:v>23.39999999999997</c:v>
                </c:pt>
                <c:pt idx="20">
                  <c:v>19.999999999999972</c:v>
                </c:pt>
                <c:pt idx="21">
                  <c:v>19.199999999999971</c:v>
                </c:pt>
                <c:pt idx="22">
                  <c:v>18.39999999999997</c:v>
                </c:pt>
                <c:pt idx="23">
                  <c:v>17.599999999999969</c:v>
                </c:pt>
                <c:pt idx="24">
                  <c:v>16.799999999999969</c:v>
                </c:pt>
                <c:pt idx="25">
                  <c:v>15.999999999999968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08000"/>
        <c:axId val="180205824"/>
      </c:lineChart>
      <c:catAx>
        <c:axId val="18018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0203904"/>
        <c:crosses val="autoZero"/>
        <c:auto val="1"/>
        <c:lblAlgn val="ctr"/>
        <c:lblOffset val="100"/>
        <c:tickLblSkip val="5"/>
        <c:noMultiLvlLbl val="0"/>
      </c:catAx>
      <c:valAx>
        <c:axId val="180203904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01853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Generation Output</a:t>
                  </a:r>
                  <a:r>
                    <a:rPr lang="en-GB" baseline="0"/>
                    <a:t> TWh</a:t>
                  </a:r>
                  <a:endParaRPr lang="en-GB"/>
                </a:p>
              </c:rich>
            </c:tx>
          </c:dispUnitsLbl>
        </c:dispUnits>
      </c:valAx>
      <c:valAx>
        <c:axId val="180205824"/>
        <c:scaling>
          <c:orientation val="minMax"/>
          <c:max val="350"/>
        </c:scaling>
        <c:delete val="0"/>
        <c:axPos val="r"/>
        <c:title>
          <c:tx>
            <c:rich>
              <a:bodyPr rot="-5400000" vert="horz" anchor="ctr" anchorCtr="0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80208000"/>
        <c:crosses val="max"/>
        <c:crossBetween val="between"/>
      </c:valAx>
      <c:catAx>
        <c:axId val="180208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205824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'PS2'!$R$33</c:f>
              <c:strCache>
                <c:ptCount val="1"/>
                <c:pt idx="0">
                  <c:v>Battery Storage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'PS2'!$S$33:$AR$33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971.84637726939695</c:v>
                </c:pt>
                <c:pt idx="6">
                  <c:v>1166.2156491624764</c:v>
                </c:pt>
                <c:pt idx="7">
                  <c:v>1263.4002871366533</c:v>
                </c:pt>
                <c:pt idx="8">
                  <c:v>1457.7695620363493</c:v>
                </c:pt>
                <c:pt idx="9">
                  <c:v>1652.1388348609553</c:v>
                </c:pt>
                <c:pt idx="10">
                  <c:v>1652.1388352844056</c:v>
                </c:pt>
                <c:pt idx="11">
                  <c:v>1652.1388342787782</c:v>
                </c:pt>
                <c:pt idx="12">
                  <c:v>1652.1388365910418</c:v>
                </c:pt>
                <c:pt idx="13">
                  <c:v>1652.1388373737739</c:v>
                </c:pt>
                <c:pt idx="14">
                  <c:v>1846.5081100235025</c:v>
                </c:pt>
                <c:pt idx="15">
                  <c:v>1943.6927452765588</c:v>
                </c:pt>
                <c:pt idx="16">
                  <c:v>2138.0620172512699</c:v>
                </c:pt>
                <c:pt idx="17">
                  <c:v>2235.2466542227389</c:v>
                </c:pt>
                <c:pt idx="18">
                  <c:v>2429.6159270764642</c:v>
                </c:pt>
                <c:pt idx="19">
                  <c:v>2429.6159281540999</c:v>
                </c:pt>
                <c:pt idx="20">
                  <c:v>2429.6159230760782</c:v>
                </c:pt>
                <c:pt idx="21">
                  <c:v>2526.8005619649148</c:v>
                </c:pt>
                <c:pt idx="22">
                  <c:v>2526.8005616047562</c:v>
                </c:pt>
                <c:pt idx="23">
                  <c:v>2526.8005616490154</c:v>
                </c:pt>
                <c:pt idx="24">
                  <c:v>2526.800561567049</c:v>
                </c:pt>
                <c:pt idx="25">
                  <c:v>2818.3544700590787</c:v>
                </c:pt>
              </c:numCache>
            </c:numRef>
          </c:val>
        </c:ser>
        <c:ser>
          <c:idx val="2"/>
          <c:order val="1"/>
          <c:tx>
            <c:strRef>
              <c:f>'PS2'!$R$34</c:f>
              <c:strCache>
                <c:ptCount val="1"/>
                <c:pt idx="0">
                  <c:v>Compressed Air Storage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'PS2'!$S$34:$AR$34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19.162516789020586</c:v>
                </c:pt>
                <c:pt idx="6">
                  <c:v>81.30376139761438</c:v>
                </c:pt>
                <c:pt idx="7">
                  <c:v>28.251008593770621</c:v>
                </c:pt>
                <c:pt idx="8">
                  <c:v>92.527506862358962</c:v>
                </c:pt>
                <c:pt idx="9">
                  <c:v>99.213652843239231</c:v>
                </c:pt>
                <c:pt idx="10">
                  <c:v>65.33114234449782</c:v>
                </c:pt>
                <c:pt idx="11">
                  <c:v>106.41665243519725</c:v>
                </c:pt>
                <c:pt idx="12">
                  <c:v>270.16959969494701</c:v>
                </c:pt>
                <c:pt idx="13">
                  <c:v>150.73278760307517</c:v>
                </c:pt>
                <c:pt idx="14">
                  <c:v>254.27729413453176</c:v>
                </c:pt>
                <c:pt idx="15">
                  <c:v>214.76700676366366</c:v>
                </c:pt>
                <c:pt idx="16">
                  <c:v>284.38982396133025</c:v>
                </c:pt>
                <c:pt idx="17">
                  <c:v>347.00696957999003</c:v>
                </c:pt>
                <c:pt idx="18">
                  <c:v>541.48228377851285</c:v>
                </c:pt>
                <c:pt idx="19">
                  <c:v>567.12132128393523</c:v>
                </c:pt>
                <c:pt idx="20">
                  <c:v>646.82121750266538</c:v>
                </c:pt>
                <c:pt idx="21">
                  <c:v>672.83436178617421</c:v>
                </c:pt>
                <c:pt idx="22">
                  <c:v>846.46383740770239</c:v>
                </c:pt>
                <c:pt idx="23">
                  <c:v>1001.723265102647</c:v>
                </c:pt>
                <c:pt idx="24">
                  <c:v>1227.2522669368718</c:v>
                </c:pt>
                <c:pt idx="25">
                  <c:v>1662.1244375637</c:v>
                </c:pt>
              </c:numCache>
            </c:numRef>
          </c:val>
        </c:ser>
        <c:ser>
          <c:idx val="3"/>
          <c:order val="2"/>
          <c:tx>
            <c:strRef>
              <c:f>'PS2'!$R$35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'PS2'!$S$35:$AR$35</c:f>
              <c:numCache>
                <c:formatCode>_-* #,##0_-;\-* #,##0_-;_-* "-"??_-;_-@_-</c:formatCode>
                <c:ptCount val="26"/>
                <c:pt idx="0">
                  <c:v>2666.7464306338452</c:v>
                </c:pt>
                <c:pt idx="1">
                  <c:v>2666.7464322562932</c:v>
                </c:pt>
                <c:pt idx="2">
                  <c:v>2666.7464311496492</c:v>
                </c:pt>
                <c:pt idx="3">
                  <c:v>2666.7464308149811</c:v>
                </c:pt>
                <c:pt idx="4">
                  <c:v>2666.7464324602565</c:v>
                </c:pt>
                <c:pt idx="5">
                  <c:v>2666.746430929531</c:v>
                </c:pt>
                <c:pt idx="6">
                  <c:v>2666.7464316824967</c:v>
                </c:pt>
                <c:pt idx="7">
                  <c:v>2666.7464327452349</c:v>
                </c:pt>
                <c:pt idx="8">
                  <c:v>2666.7464312735792</c:v>
                </c:pt>
                <c:pt idx="9">
                  <c:v>2666.7464311419294</c:v>
                </c:pt>
                <c:pt idx="10">
                  <c:v>2666.7464318104394</c:v>
                </c:pt>
                <c:pt idx="11">
                  <c:v>2666.7464307442438</c:v>
                </c:pt>
                <c:pt idx="12">
                  <c:v>3261.5164102664967</c:v>
                </c:pt>
                <c:pt idx="13">
                  <c:v>3650.2549540925083</c:v>
                </c:pt>
                <c:pt idx="14">
                  <c:v>3650.2549538324602</c:v>
                </c:pt>
                <c:pt idx="15">
                  <c:v>3650.2549544092694</c:v>
                </c:pt>
                <c:pt idx="16">
                  <c:v>3650.2549544593721</c:v>
                </c:pt>
                <c:pt idx="17">
                  <c:v>3650.2549531754494</c:v>
                </c:pt>
                <c:pt idx="18">
                  <c:v>3650.2549530351675</c:v>
                </c:pt>
                <c:pt idx="19">
                  <c:v>3650.2549547510553</c:v>
                </c:pt>
                <c:pt idx="20">
                  <c:v>2052.5395286095336</c:v>
                </c:pt>
                <c:pt idx="21">
                  <c:v>2052.5395300099231</c:v>
                </c:pt>
                <c:pt idx="22">
                  <c:v>2052.5395283364001</c:v>
                </c:pt>
                <c:pt idx="23">
                  <c:v>2052.5395282760833</c:v>
                </c:pt>
                <c:pt idx="24">
                  <c:v>2052.5395290404722</c:v>
                </c:pt>
                <c:pt idx="25">
                  <c:v>2052.5395271540156</c:v>
                </c:pt>
              </c:numCache>
            </c:numRef>
          </c:val>
        </c:ser>
        <c:ser>
          <c:idx val="4"/>
          <c:order val="3"/>
          <c:tx>
            <c:strRef>
              <c:f>'PS2'!$R$36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'PS2'!$S$36:$AR$36</c:f>
              <c:numCache>
                <c:formatCode>_-* #,##0_-;\-* #,##0_-;_-* "-"??_-;_-@_-</c:formatCode>
                <c:ptCount val="26"/>
                <c:pt idx="0">
                  <c:v>14145.841599999821</c:v>
                </c:pt>
                <c:pt idx="1">
                  <c:v>14015.68622103957</c:v>
                </c:pt>
                <c:pt idx="2">
                  <c:v>17640.41074441349</c:v>
                </c:pt>
                <c:pt idx="3">
                  <c:v>17565.404316291319</c:v>
                </c:pt>
                <c:pt idx="4">
                  <c:v>17247.20417855545</c:v>
                </c:pt>
                <c:pt idx="5">
                  <c:v>17798.081557651414</c:v>
                </c:pt>
                <c:pt idx="6">
                  <c:v>20718.461159427683</c:v>
                </c:pt>
                <c:pt idx="7">
                  <c:v>19512.746939062901</c:v>
                </c:pt>
                <c:pt idx="8">
                  <c:v>18735.30823013814</c:v>
                </c:pt>
                <c:pt idx="9">
                  <c:v>18506.64436930712</c:v>
                </c:pt>
                <c:pt idx="10">
                  <c:v>17599.062072076333</c:v>
                </c:pt>
                <c:pt idx="11">
                  <c:v>16215.198649219634</c:v>
                </c:pt>
                <c:pt idx="12">
                  <c:v>14329.131299888237</c:v>
                </c:pt>
                <c:pt idx="13">
                  <c:v>12752.396377736262</c:v>
                </c:pt>
                <c:pt idx="14">
                  <c:v>13447.756890058194</c:v>
                </c:pt>
                <c:pt idx="15">
                  <c:v>9921.6978130610933</c:v>
                </c:pt>
                <c:pt idx="16">
                  <c:v>9382.6094392883442</c:v>
                </c:pt>
                <c:pt idx="17">
                  <c:v>7792.9000226886583</c:v>
                </c:pt>
                <c:pt idx="18">
                  <c:v>5789.1110486353446</c:v>
                </c:pt>
                <c:pt idx="19">
                  <c:v>5432.7597905824496</c:v>
                </c:pt>
                <c:pt idx="20">
                  <c:v>3315.6881581352104</c:v>
                </c:pt>
                <c:pt idx="21">
                  <c:v>126.31432511857992</c:v>
                </c:pt>
                <c:pt idx="22">
                  <c:v>118.59077018673602</c:v>
                </c:pt>
                <c:pt idx="23">
                  <c:v>75.703946824251517</c:v>
                </c:pt>
                <c:pt idx="24">
                  <c:v>102.83759658223133</c:v>
                </c:pt>
                <c:pt idx="25">
                  <c:v>154.75811838421063</c:v>
                </c:pt>
              </c:numCache>
            </c:numRef>
          </c:val>
        </c:ser>
        <c:ser>
          <c:idx val="5"/>
          <c:order val="4"/>
          <c:tx>
            <c:strRef>
              <c:f>'PS2'!$R$37</c:f>
              <c:strCache>
                <c:ptCount val="1"/>
                <c:pt idx="0">
                  <c:v>Biomass CHP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'PS2'!$S$37:$AR$37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14.753670660522332</c:v>
                </c:pt>
                <c:pt idx="2">
                  <c:v>14.753670660522332</c:v>
                </c:pt>
                <c:pt idx="3">
                  <c:v>14.753670660522332</c:v>
                </c:pt>
                <c:pt idx="4">
                  <c:v>14.753670660522332</c:v>
                </c:pt>
                <c:pt idx="5">
                  <c:v>14.753670660522332</c:v>
                </c:pt>
                <c:pt idx="6">
                  <c:v>14.753670660522332</c:v>
                </c:pt>
                <c:pt idx="7">
                  <c:v>14.753670660522332</c:v>
                </c:pt>
                <c:pt idx="8">
                  <c:v>14.753670660522332</c:v>
                </c:pt>
                <c:pt idx="9">
                  <c:v>14.753670660522332</c:v>
                </c:pt>
                <c:pt idx="10">
                  <c:v>14.753670660522332</c:v>
                </c:pt>
                <c:pt idx="11">
                  <c:v>14.753670660522332</c:v>
                </c:pt>
                <c:pt idx="12">
                  <c:v>14.753670660522332</c:v>
                </c:pt>
                <c:pt idx="13">
                  <c:v>14.753670660522332</c:v>
                </c:pt>
                <c:pt idx="14">
                  <c:v>14.753670660522332</c:v>
                </c:pt>
                <c:pt idx="15">
                  <c:v>14.753670660522332</c:v>
                </c:pt>
                <c:pt idx="16">
                  <c:v>14.753670660522332</c:v>
                </c:pt>
                <c:pt idx="17">
                  <c:v>14.753670660522332</c:v>
                </c:pt>
                <c:pt idx="18">
                  <c:v>14.753670660522332</c:v>
                </c:pt>
                <c:pt idx="19">
                  <c:v>14.753670660522332</c:v>
                </c:pt>
                <c:pt idx="20">
                  <c:v>14.753670660522332</c:v>
                </c:pt>
                <c:pt idx="21">
                  <c:v>14.753670660522332</c:v>
                </c:pt>
                <c:pt idx="22">
                  <c:v>14.753670660522332</c:v>
                </c:pt>
                <c:pt idx="23">
                  <c:v>14.753670660522332</c:v>
                </c:pt>
                <c:pt idx="24">
                  <c:v>14.753670660522332</c:v>
                </c:pt>
                <c:pt idx="25">
                  <c:v>14.753670660522332</c:v>
                </c:pt>
              </c:numCache>
            </c:numRef>
          </c:val>
        </c:ser>
        <c:ser>
          <c:idx val="6"/>
          <c:order val="5"/>
          <c:tx>
            <c:strRef>
              <c:f>'PS2'!$R$38</c:f>
              <c:strCache>
                <c:ptCount val="1"/>
                <c:pt idx="0">
                  <c:v>CCS - Biomass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'PS2'!$S$38:$AR$38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198.77589116288959</c:v>
                </c:pt>
                <c:pt idx="19">
                  <c:v>421.93479395806611</c:v>
                </c:pt>
                <c:pt idx="20">
                  <c:v>642.11315366864915</c:v>
                </c:pt>
                <c:pt idx="21">
                  <c:v>735.50836337486658</c:v>
                </c:pt>
                <c:pt idx="22">
                  <c:v>1036.4332726796474</c:v>
                </c:pt>
                <c:pt idx="23">
                  <c:v>1325.2571574008398</c:v>
                </c:pt>
                <c:pt idx="24">
                  <c:v>1684.7581218962378</c:v>
                </c:pt>
                <c:pt idx="25">
                  <c:v>1866.1961025802493</c:v>
                </c:pt>
              </c:numCache>
            </c:numRef>
          </c:val>
        </c:ser>
        <c:ser>
          <c:idx val="7"/>
          <c:order val="6"/>
          <c:tx>
            <c:strRef>
              <c:f>'PS2'!$R$39</c:f>
              <c:strCache>
                <c:ptCount val="1"/>
                <c:pt idx="0">
                  <c:v>CCS - Gas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'PS2'!$S$39:$AR$39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4839.6811093880706</c:v>
                </c:pt>
                <c:pt idx="15">
                  <c:v>8820.7100698212016</c:v>
                </c:pt>
                <c:pt idx="16">
                  <c:v>13382.930698433529</c:v>
                </c:pt>
                <c:pt idx="17">
                  <c:v>20311.119217677562</c:v>
                </c:pt>
                <c:pt idx="18">
                  <c:v>28680.322987090509</c:v>
                </c:pt>
                <c:pt idx="19">
                  <c:v>35222.001991974234</c:v>
                </c:pt>
                <c:pt idx="20">
                  <c:v>40011.115804573012</c:v>
                </c:pt>
                <c:pt idx="21">
                  <c:v>48497.301550604854</c:v>
                </c:pt>
                <c:pt idx="22">
                  <c:v>56753.619701767049</c:v>
                </c:pt>
                <c:pt idx="23">
                  <c:v>71162.701224846547</c:v>
                </c:pt>
                <c:pt idx="24">
                  <c:v>74050.320200221613</c:v>
                </c:pt>
                <c:pt idx="25">
                  <c:v>77801.96251520417</c:v>
                </c:pt>
              </c:numCache>
            </c:numRef>
          </c:val>
        </c:ser>
        <c:ser>
          <c:idx val="8"/>
          <c:order val="7"/>
          <c:tx>
            <c:strRef>
              <c:f>'PS2'!$R$40</c:f>
              <c:strCache>
                <c:ptCount val="1"/>
                <c:pt idx="0">
                  <c:v>Gas CHP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'PS2'!$S$40:$AR$40</c:f>
              <c:numCache>
                <c:formatCode>_-* #,##0_-;\-* #,##0_-;_-* "-"??_-;_-@_-</c:formatCode>
                <c:ptCount val="26"/>
                <c:pt idx="0">
                  <c:v>10175.155421706233</c:v>
                </c:pt>
                <c:pt idx="1">
                  <c:v>9728.3797840186598</c:v>
                </c:pt>
                <c:pt idx="2">
                  <c:v>9949.1317840187094</c:v>
                </c:pt>
                <c:pt idx="3">
                  <c:v>9949.1317840187094</c:v>
                </c:pt>
                <c:pt idx="4">
                  <c:v>9949.1317840187094</c:v>
                </c:pt>
                <c:pt idx="5">
                  <c:v>10353.843784018694</c:v>
                </c:pt>
                <c:pt idx="6">
                  <c:v>10353.843784018694</c:v>
                </c:pt>
                <c:pt idx="7">
                  <c:v>10353.843784018694</c:v>
                </c:pt>
                <c:pt idx="8">
                  <c:v>10353.843784018694</c:v>
                </c:pt>
                <c:pt idx="9">
                  <c:v>9220.6432348238923</c:v>
                </c:pt>
                <c:pt idx="10">
                  <c:v>9220.6432348238923</c:v>
                </c:pt>
                <c:pt idx="11">
                  <c:v>9220.6432348238923</c:v>
                </c:pt>
                <c:pt idx="12">
                  <c:v>9031.4272348238992</c:v>
                </c:pt>
                <c:pt idx="13">
                  <c:v>9031.4272348238992</c:v>
                </c:pt>
                <c:pt idx="14">
                  <c:v>2093.9395383910537</c:v>
                </c:pt>
                <c:pt idx="15">
                  <c:v>2093.9395383910537</c:v>
                </c:pt>
                <c:pt idx="16">
                  <c:v>2093.9395383910537</c:v>
                </c:pt>
                <c:pt idx="17">
                  <c:v>2093.9395383910537</c:v>
                </c:pt>
                <c:pt idx="18">
                  <c:v>2093.9395383910537</c:v>
                </c:pt>
                <c:pt idx="19">
                  <c:v>1352.843538391025</c:v>
                </c:pt>
                <c:pt idx="20">
                  <c:v>1352.843538391025</c:v>
                </c:pt>
                <c:pt idx="21">
                  <c:v>1352.843538391025</c:v>
                </c:pt>
                <c:pt idx="22">
                  <c:v>1352.843538391025</c:v>
                </c:pt>
                <c:pt idx="23">
                  <c:v>1352.843538391025</c:v>
                </c:pt>
                <c:pt idx="24">
                  <c:v>1352.843538391025</c:v>
                </c:pt>
                <c:pt idx="25">
                  <c:v>1352.843538391025</c:v>
                </c:pt>
              </c:numCache>
            </c:numRef>
          </c:val>
        </c:ser>
        <c:ser>
          <c:idx val="9"/>
          <c:order val="8"/>
          <c:tx>
            <c:strRef>
              <c:f>'PS2'!$R$41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'PS2'!$S$41:$AR$41</c:f>
              <c:numCache>
                <c:formatCode>_-* #,##0_-;\-* #,##0_-;_-* "-"??_-;_-@_-</c:formatCode>
                <c:ptCount val="26"/>
                <c:pt idx="0">
                  <c:v>88135.268552872221</c:v>
                </c:pt>
                <c:pt idx="1">
                  <c:v>108061.23659800396</c:v>
                </c:pt>
                <c:pt idx="2">
                  <c:v>86015.014585728612</c:v>
                </c:pt>
                <c:pt idx="3">
                  <c:v>71410.179598300136</c:v>
                </c:pt>
                <c:pt idx="4">
                  <c:v>64359.125448348728</c:v>
                </c:pt>
                <c:pt idx="5">
                  <c:v>44495.185782796056</c:v>
                </c:pt>
                <c:pt idx="6">
                  <c:v>27095.539241005303</c:v>
                </c:pt>
                <c:pt idx="7">
                  <c:v>25122.010366466213</c:v>
                </c:pt>
                <c:pt idx="8">
                  <c:v>27177.518590283245</c:v>
                </c:pt>
                <c:pt idx="9">
                  <c:v>32113.590179239101</c:v>
                </c:pt>
                <c:pt idx="10">
                  <c:v>28875.739810224404</c:v>
                </c:pt>
                <c:pt idx="11">
                  <c:v>24825.396737002749</c:v>
                </c:pt>
                <c:pt idx="12">
                  <c:v>21159.095346029622</c:v>
                </c:pt>
                <c:pt idx="13">
                  <c:v>18717.669356729559</c:v>
                </c:pt>
                <c:pt idx="14">
                  <c:v>21391.442112204248</c:v>
                </c:pt>
                <c:pt idx="15">
                  <c:v>22829.489691958308</c:v>
                </c:pt>
                <c:pt idx="16">
                  <c:v>18267.811163788941</c:v>
                </c:pt>
                <c:pt idx="17">
                  <c:v>16751.986199497696</c:v>
                </c:pt>
                <c:pt idx="18">
                  <c:v>11042.328062952161</c:v>
                </c:pt>
                <c:pt idx="19">
                  <c:v>9744.1156117974315</c:v>
                </c:pt>
                <c:pt idx="20">
                  <c:v>9386.2746083838028</c:v>
                </c:pt>
                <c:pt idx="21">
                  <c:v>8800.1591301518947</c:v>
                </c:pt>
                <c:pt idx="22">
                  <c:v>7444.8540533375144</c:v>
                </c:pt>
                <c:pt idx="23">
                  <c:v>5261.4348578543895</c:v>
                </c:pt>
                <c:pt idx="24">
                  <c:v>5363.2459740598651</c:v>
                </c:pt>
                <c:pt idx="25">
                  <c:v>5503.1142089573996</c:v>
                </c:pt>
              </c:numCache>
            </c:numRef>
          </c:val>
        </c:ser>
        <c:ser>
          <c:idx val="10"/>
          <c:order val="9"/>
          <c:tx>
            <c:strRef>
              <c:f>'PS2'!$R$42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'PS2'!$S$42:$AR$42</c:f>
              <c:numCache>
                <c:formatCode>_-* #,##0_-;\-* #,##0_-;_-* "-"??_-;_-@_-</c:formatCode>
                <c:ptCount val="26"/>
                <c:pt idx="0">
                  <c:v>64.685755222196974</c:v>
                </c:pt>
                <c:pt idx="1">
                  <c:v>2.1363132576502326</c:v>
                </c:pt>
                <c:pt idx="2">
                  <c:v>1.7694584062370033</c:v>
                </c:pt>
                <c:pt idx="3">
                  <c:v>0.4528276029062544</c:v>
                </c:pt>
                <c:pt idx="4">
                  <c:v>0.14669400798474128</c:v>
                </c:pt>
                <c:pt idx="5">
                  <c:v>0.18826134290639043</c:v>
                </c:pt>
                <c:pt idx="6">
                  <c:v>0.13779824087141576</c:v>
                </c:pt>
                <c:pt idx="7">
                  <c:v>2.9857058454138574</c:v>
                </c:pt>
                <c:pt idx="8">
                  <c:v>3.6124989394516565</c:v>
                </c:pt>
                <c:pt idx="9">
                  <c:v>1.1602991172244947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1.4920892051910888</c:v>
                </c:pt>
                <c:pt idx="15">
                  <c:v>11.203704985940171</c:v>
                </c:pt>
                <c:pt idx="16">
                  <c:v>0</c:v>
                </c:pt>
                <c:pt idx="17">
                  <c:v>23.556230597107749</c:v>
                </c:pt>
                <c:pt idx="18">
                  <c:v>8.2293067471020542</c:v>
                </c:pt>
                <c:pt idx="19">
                  <c:v>14.391614640808971</c:v>
                </c:pt>
                <c:pt idx="20">
                  <c:v>7.1258642728578856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1"/>
          <c:order val="10"/>
          <c:tx>
            <c:strRef>
              <c:f>'PS2'!$R$43</c:f>
              <c:strCache>
                <c:ptCount val="1"/>
                <c:pt idx="0">
                  <c:v>Other (Gas Oil / Gas Engines)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'PS2'!$S$43:$AR$43</c:f>
              <c:numCache>
                <c:formatCode>_-* #,##0_-;\-* #,##0_-;_-* "-"??_-;_-@_-</c:formatCode>
                <c:ptCount val="26"/>
                <c:pt idx="0">
                  <c:v>4.3415442461143412</c:v>
                </c:pt>
                <c:pt idx="1">
                  <c:v>136.89130006793522</c:v>
                </c:pt>
                <c:pt idx="2">
                  <c:v>13.048739792262866</c:v>
                </c:pt>
                <c:pt idx="3">
                  <c:v>6.8025098646935209</c:v>
                </c:pt>
                <c:pt idx="4">
                  <c:v>3.9201342208612786</c:v>
                </c:pt>
                <c:pt idx="5">
                  <c:v>3.4483966594706175</c:v>
                </c:pt>
                <c:pt idx="6">
                  <c:v>1.7841070099816723</c:v>
                </c:pt>
                <c:pt idx="7">
                  <c:v>1.934736374289042</c:v>
                </c:pt>
                <c:pt idx="8">
                  <c:v>2.4148606813424318</c:v>
                </c:pt>
                <c:pt idx="9">
                  <c:v>0.31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0.83700000000000008</c:v>
                </c:pt>
                <c:pt idx="15">
                  <c:v>1.6120000000000001</c:v>
                </c:pt>
                <c:pt idx="16">
                  <c:v>0</c:v>
                </c:pt>
                <c:pt idx="17">
                  <c:v>7.317977576895645</c:v>
                </c:pt>
                <c:pt idx="18">
                  <c:v>4.2882739860656098</c:v>
                </c:pt>
                <c:pt idx="19">
                  <c:v>4.4320276650081354</c:v>
                </c:pt>
                <c:pt idx="20">
                  <c:v>3.083040834984192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2"/>
          <c:order val="11"/>
          <c:tx>
            <c:strRef>
              <c:f>'PS2'!$R$44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'PS2'!$S$44:$AR$44</c:f>
              <c:numCache>
                <c:formatCode>_-* #,##0_-;\-* #,##0_-;_-* "-"??_-;_-@_-</c:formatCode>
                <c:ptCount val="26"/>
                <c:pt idx="0">
                  <c:v>57712.479465320437</c:v>
                </c:pt>
                <c:pt idx="1">
                  <c:v>31123.06951671909</c:v>
                </c:pt>
                <c:pt idx="2">
                  <c:v>35096.720914615391</c:v>
                </c:pt>
                <c:pt idx="3">
                  <c:v>33229.030138814807</c:v>
                </c:pt>
                <c:pt idx="4">
                  <c:v>19781.170088395957</c:v>
                </c:pt>
                <c:pt idx="5">
                  <c:v>10971.381312642367</c:v>
                </c:pt>
                <c:pt idx="6">
                  <c:v>5504.1245528786148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'PS2'!$R$45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'PS2'!$S$45:$AR$45</c:f>
              <c:numCache>
                <c:formatCode>_-* #,##0_-;\-* #,##0_-;_-* "-"??_-;_-@_-</c:formatCode>
                <c:ptCount val="26"/>
                <c:pt idx="0">
                  <c:v>3394.3235999999206</c:v>
                </c:pt>
                <c:pt idx="1">
                  <c:v>3394.3235999999206</c:v>
                </c:pt>
                <c:pt idx="2">
                  <c:v>3394.3235999999206</c:v>
                </c:pt>
                <c:pt idx="3">
                  <c:v>3394.3235999999206</c:v>
                </c:pt>
                <c:pt idx="4">
                  <c:v>3390.0557999999328</c:v>
                </c:pt>
                <c:pt idx="5">
                  <c:v>3394.3235999999206</c:v>
                </c:pt>
                <c:pt idx="6">
                  <c:v>3394.3235999999206</c:v>
                </c:pt>
                <c:pt idx="7">
                  <c:v>3394.3235999999206</c:v>
                </c:pt>
                <c:pt idx="8">
                  <c:v>3394.3235999999206</c:v>
                </c:pt>
                <c:pt idx="9">
                  <c:v>3473.9892000000673</c:v>
                </c:pt>
                <c:pt idx="10">
                  <c:v>3473.9892000000673</c:v>
                </c:pt>
                <c:pt idx="11">
                  <c:v>3473.9892000000673</c:v>
                </c:pt>
                <c:pt idx="12">
                  <c:v>3473.9892000000673</c:v>
                </c:pt>
                <c:pt idx="13">
                  <c:v>3473.9892000000673</c:v>
                </c:pt>
                <c:pt idx="14">
                  <c:v>3473.9892000000673</c:v>
                </c:pt>
                <c:pt idx="15">
                  <c:v>3473.9892000000673</c:v>
                </c:pt>
                <c:pt idx="16">
                  <c:v>3473.9892000000673</c:v>
                </c:pt>
                <c:pt idx="17">
                  <c:v>3473.9892000000673</c:v>
                </c:pt>
                <c:pt idx="18">
                  <c:v>3473.9892000000673</c:v>
                </c:pt>
                <c:pt idx="19">
                  <c:v>3473.9892000000673</c:v>
                </c:pt>
                <c:pt idx="20">
                  <c:v>3473.9892000000673</c:v>
                </c:pt>
                <c:pt idx="21">
                  <c:v>3473.9892000000673</c:v>
                </c:pt>
                <c:pt idx="22">
                  <c:v>3473.9892000000673</c:v>
                </c:pt>
                <c:pt idx="23">
                  <c:v>3473.9892000000673</c:v>
                </c:pt>
                <c:pt idx="24">
                  <c:v>3473.9892000000673</c:v>
                </c:pt>
                <c:pt idx="25">
                  <c:v>3473.9892000000673</c:v>
                </c:pt>
              </c:numCache>
            </c:numRef>
          </c:val>
        </c:ser>
        <c:ser>
          <c:idx val="14"/>
          <c:order val="13"/>
          <c:tx>
            <c:strRef>
              <c:f>'PS2'!$R$46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'PS2'!$S$46:$AR$46</c:f>
              <c:numCache>
                <c:formatCode>_-* #,##0_-;\-* #,##0_-;_-* "-"??_-;_-@_-</c:formatCode>
                <c:ptCount val="26"/>
                <c:pt idx="0">
                  <c:v>23975.955544999888</c:v>
                </c:pt>
                <c:pt idx="1">
                  <c:v>25691.383004795302</c:v>
                </c:pt>
                <c:pt idx="2">
                  <c:v>26731.353440933919</c:v>
                </c:pt>
                <c:pt idx="3">
                  <c:v>30217.600677140297</c:v>
                </c:pt>
                <c:pt idx="4">
                  <c:v>39601.413723619087</c:v>
                </c:pt>
                <c:pt idx="5">
                  <c:v>58889.80591823037</c:v>
                </c:pt>
                <c:pt idx="6">
                  <c:v>72507.813352287427</c:v>
                </c:pt>
                <c:pt idx="7">
                  <c:v>77830.305896212551</c:v>
                </c:pt>
                <c:pt idx="8">
                  <c:v>74193.46892611662</c:v>
                </c:pt>
                <c:pt idx="9">
                  <c:v>71369.096677972542</c:v>
                </c:pt>
                <c:pt idx="10">
                  <c:v>72194.800277223228</c:v>
                </c:pt>
                <c:pt idx="11">
                  <c:v>67002.371628885769</c:v>
                </c:pt>
                <c:pt idx="12">
                  <c:v>71287.052006588812</c:v>
                </c:pt>
                <c:pt idx="13">
                  <c:v>63527.525819373055</c:v>
                </c:pt>
                <c:pt idx="14">
                  <c:v>53914.782782307797</c:v>
                </c:pt>
                <c:pt idx="15">
                  <c:v>51508.067598442867</c:v>
                </c:pt>
                <c:pt idx="16">
                  <c:v>50952.430320614898</c:v>
                </c:pt>
                <c:pt idx="17">
                  <c:v>46586.411191227729</c:v>
                </c:pt>
                <c:pt idx="18">
                  <c:v>44198.836346042313</c:v>
                </c:pt>
                <c:pt idx="19">
                  <c:v>40194.015224596282</c:v>
                </c:pt>
                <c:pt idx="20">
                  <c:v>38428.164326843274</c:v>
                </c:pt>
                <c:pt idx="21">
                  <c:v>38428.164326843274</c:v>
                </c:pt>
                <c:pt idx="22">
                  <c:v>38428.164326843274</c:v>
                </c:pt>
                <c:pt idx="23">
                  <c:v>38428.164326843274</c:v>
                </c:pt>
                <c:pt idx="24">
                  <c:v>38428.164326843274</c:v>
                </c:pt>
                <c:pt idx="25">
                  <c:v>38428.164326843274</c:v>
                </c:pt>
              </c:numCache>
            </c:numRef>
          </c:val>
        </c:ser>
        <c:ser>
          <c:idx val="15"/>
          <c:order val="14"/>
          <c:tx>
            <c:strRef>
              <c:f>'PS2'!$R$47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'PS2'!$S$47:$AR$47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19.271999999999203</c:v>
                </c:pt>
                <c:pt idx="6">
                  <c:v>38.543999999998405</c:v>
                </c:pt>
                <c:pt idx="7">
                  <c:v>703.42799999998738</c:v>
                </c:pt>
                <c:pt idx="8">
                  <c:v>741.97200000001715</c:v>
                </c:pt>
                <c:pt idx="9">
                  <c:v>907.71119999997381</c:v>
                </c:pt>
                <c:pt idx="10">
                  <c:v>1366.384799999993</c:v>
                </c:pt>
                <c:pt idx="11">
                  <c:v>1651.6103999999477</c:v>
                </c:pt>
                <c:pt idx="12">
                  <c:v>2692.2984000000142</c:v>
                </c:pt>
                <c:pt idx="13">
                  <c:v>3655.898399999935</c:v>
                </c:pt>
                <c:pt idx="14">
                  <c:v>4715.8583999999992</c:v>
                </c:pt>
                <c:pt idx="15">
                  <c:v>4715.8583999999992</c:v>
                </c:pt>
                <c:pt idx="16">
                  <c:v>5679.4584000001232</c:v>
                </c:pt>
                <c:pt idx="17">
                  <c:v>6643.0584000002127</c:v>
                </c:pt>
                <c:pt idx="18">
                  <c:v>6643.0584000002127</c:v>
                </c:pt>
                <c:pt idx="19">
                  <c:v>6643.0584000002127</c:v>
                </c:pt>
                <c:pt idx="20">
                  <c:v>6643.0584000002127</c:v>
                </c:pt>
                <c:pt idx="21">
                  <c:v>6643.0584000002127</c:v>
                </c:pt>
                <c:pt idx="22">
                  <c:v>7606.6584000002777</c:v>
                </c:pt>
                <c:pt idx="23">
                  <c:v>7606.6584000002777</c:v>
                </c:pt>
                <c:pt idx="24">
                  <c:v>9533.8584000001247</c:v>
                </c:pt>
                <c:pt idx="25">
                  <c:v>9533.8584000001247</c:v>
                </c:pt>
              </c:numCache>
            </c:numRef>
          </c:val>
        </c:ser>
        <c:ser>
          <c:idx val="16"/>
          <c:order val="15"/>
          <c:tx>
            <c:strRef>
              <c:f>'PS2'!$R$48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'PS2'!$S$48:$AR$48</c:f>
              <c:numCache>
                <c:formatCode>_-* #,##0_-;\-* #,##0_-;_-* "-"??_-;_-@_-</c:formatCode>
                <c:ptCount val="26"/>
                <c:pt idx="0">
                  <c:v>61953.176399999633</c:v>
                </c:pt>
                <c:pt idx="1">
                  <c:v>57237.081452367405</c:v>
                </c:pt>
                <c:pt idx="2">
                  <c:v>57237.081452367405</c:v>
                </c:pt>
                <c:pt idx="3">
                  <c:v>57212.355984612339</c:v>
                </c:pt>
                <c:pt idx="4">
                  <c:v>56898.311548797319</c:v>
                </c:pt>
                <c:pt idx="5">
                  <c:v>54526.282358519362</c:v>
                </c:pt>
                <c:pt idx="6">
                  <c:v>47648.974492311056</c:v>
                </c:pt>
                <c:pt idx="7">
                  <c:v>44278.891979032138</c:v>
                </c:pt>
                <c:pt idx="8">
                  <c:v>32589.228640368328</c:v>
                </c:pt>
                <c:pt idx="9">
                  <c:v>22518.394399174191</c:v>
                </c:pt>
                <c:pt idx="10">
                  <c:v>21180.833167328878</c:v>
                </c:pt>
                <c:pt idx="11">
                  <c:v>29854.243012007355</c:v>
                </c:pt>
                <c:pt idx="12">
                  <c:v>27379.224755396332</c:v>
                </c:pt>
                <c:pt idx="13">
                  <c:v>42919.669909726486</c:v>
                </c:pt>
                <c:pt idx="14">
                  <c:v>51701.123863996421</c:v>
                </c:pt>
                <c:pt idx="15">
                  <c:v>61201.701591188757</c:v>
                </c:pt>
                <c:pt idx="16">
                  <c:v>67911.4139193796</c:v>
                </c:pt>
                <c:pt idx="17">
                  <c:v>79569.32959566926</c:v>
                </c:pt>
                <c:pt idx="18">
                  <c:v>96594.000664349311</c:v>
                </c:pt>
                <c:pt idx="19">
                  <c:v>108422.1138127686</c:v>
                </c:pt>
                <c:pt idx="20">
                  <c:v>117814.6318310714</c:v>
                </c:pt>
                <c:pt idx="21">
                  <c:v>118741.72928838972</c:v>
                </c:pt>
                <c:pt idx="22">
                  <c:v>119047.55751502591</c:v>
                </c:pt>
                <c:pt idx="23">
                  <c:v>118845.98670027981</c:v>
                </c:pt>
                <c:pt idx="24">
                  <c:v>118898.06352328538</c:v>
                </c:pt>
                <c:pt idx="25">
                  <c:v>118964.0016533786</c:v>
                </c:pt>
              </c:numCache>
            </c:numRef>
          </c:val>
        </c:ser>
        <c:ser>
          <c:idx val="17"/>
          <c:order val="16"/>
          <c:tx>
            <c:strRef>
              <c:f>'PS2'!$R$49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'PS2'!$S$49:$AR$49</c:f>
              <c:numCache>
                <c:formatCode>_-* #,##0_-;\-* #,##0_-;_-* "-"??_-;_-@_-</c:formatCode>
                <c:ptCount val="26"/>
                <c:pt idx="0">
                  <c:v>14911.428959999976</c:v>
                </c:pt>
                <c:pt idx="1">
                  <c:v>15051.898624385862</c:v>
                </c:pt>
                <c:pt idx="2">
                  <c:v>18306.648923375706</c:v>
                </c:pt>
                <c:pt idx="3">
                  <c:v>23738.860952445346</c:v>
                </c:pt>
                <c:pt idx="4">
                  <c:v>29629.642116587027</c:v>
                </c:pt>
                <c:pt idx="5">
                  <c:v>34278.074645467488</c:v>
                </c:pt>
                <c:pt idx="6">
                  <c:v>44756.817380994798</c:v>
                </c:pt>
                <c:pt idx="7">
                  <c:v>50888.953332743156</c:v>
                </c:pt>
                <c:pt idx="8">
                  <c:v>61782.096634275826</c:v>
                </c:pt>
                <c:pt idx="9">
                  <c:v>71226.926362272963</c:v>
                </c:pt>
                <c:pt idx="10">
                  <c:v>80230.339178623559</c:v>
                </c:pt>
                <c:pt idx="11">
                  <c:v>89200.813515722373</c:v>
                </c:pt>
                <c:pt idx="12">
                  <c:v>95851.31367255353</c:v>
                </c:pt>
                <c:pt idx="13">
                  <c:v>101645.9540891778</c:v>
                </c:pt>
                <c:pt idx="14">
                  <c:v>107232.74784487693</c:v>
                </c:pt>
                <c:pt idx="15">
                  <c:v>108777.19091993403</c:v>
                </c:pt>
                <c:pt idx="16">
                  <c:v>107877.2497619733</c:v>
                </c:pt>
                <c:pt idx="17">
                  <c:v>106293.50337623135</c:v>
                </c:pt>
                <c:pt idx="18">
                  <c:v>96548.302632227307</c:v>
                </c:pt>
                <c:pt idx="19">
                  <c:v>91592.874650570389</c:v>
                </c:pt>
                <c:pt idx="20">
                  <c:v>87291.591386267668</c:v>
                </c:pt>
                <c:pt idx="21">
                  <c:v>83529.938355435414</c:v>
                </c:pt>
                <c:pt idx="22">
                  <c:v>78431.019961548678</c:v>
                </c:pt>
                <c:pt idx="23">
                  <c:v>71662.753397652428</c:v>
                </c:pt>
                <c:pt idx="24">
                  <c:v>70484.678742137519</c:v>
                </c:pt>
                <c:pt idx="25">
                  <c:v>68660.465992320591</c:v>
                </c:pt>
              </c:numCache>
            </c:numRef>
          </c:val>
        </c:ser>
        <c:ser>
          <c:idx val="18"/>
          <c:order val="17"/>
          <c:tx>
            <c:strRef>
              <c:f>'PS2'!$R$50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'PS2'!$S$50:$AR$50</c:f>
              <c:numCache>
                <c:formatCode>_-* #,##0_-;\-* #,##0_-;_-* "-"??_-;_-@_-</c:formatCode>
                <c:ptCount val="26"/>
                <c:pt idx="0">
                  <c:v>10487.882111999994</c:v>
                </c:pt>
                <c:pt idx="1">
                  <c:v>13727.655438597314</c:v>
                </c:pt>
                <c:pt idx="2">
                  <c:v>15427.320773386891</c:v>
                </c:pt>
                <c:pt idx="3">
                  <c:v>17621.322193257125</c:v>
                </c:pt>
                <c:pt idx="4">
                  <c:v>18386.314257689599</c:v>
                </c:pt>
                <c:pt idx="5">
                  <c:v>18527.531799157096</c:v>
                </c:pt>
                <c:pt idx="6">
                  <c:v>19594.614758493975</c:v>
                </c:pt>
                <c:pt idx="7">
                  <c:v>21337.501518728473</c:v>
                </c:pt>
                <c:pt idx="8">
                  <c:v>23346.91113678625</c:v>
                </c:pt>
                <c:pt idx="9">
                  <c:v>24478.752698969627</c:v>
                </c:pt>
                <c:pt idx="10">
                  <c:v>24807.147942765692</c:v>
                </c:pt>
                <c:pt idx="11">
                  <c:v>22822.710179838559</c:v>
                </c:pt>
                <c:pt idx="12">
                  <c:v>20786.608783109172</c:v>
                </c:pt>
                <c:pt idx="13">
                  <c:v>18548.244093405861</c:v>
                </c:pt>
                <c:pt idx="14">
                  <c:v>19778.446112796297</c:v>
                </c:pt>
                <c:pt idx="15">
                  <c:v>17865.146006300103</c:v>
                </c:pt>
                <c:pt idx="16">
                  <c:v>16939.017200062408</c:v>
                </c:pt>
                <c:pt idx="17">
                  <c:v>16394.701681529481</c:v>
                </c:pt>
                <c:pt idx="18">
                  <c:v>14860.442787115335</c:v>
                </c:pt>
                <c:pt idx="19">
                  <c:v>15026.693829150166</c:v>
                </c:pt>
                <c:pt idx="20">
                  <c:v>14880.98491168195</c:v>
                </c:pt>
                <c:pt idx="21">
                  <c:v>15032.459963723424</c:v>
                </c:pt>
                <c:pt idx="22">
                  <c:v>13705.106233573792</c:v>
                </c:pt>
                <c:pt idx="23">
                  <c:v>10553.084781862683</c:v>
                </c:pt>
                <c:pt idx="24">
                  <c:v>8969.288915312065</c:v>
                </c:pt>
                <c:pt idx="25">
                  <c:v>8169.2684162746891</c:v>
                </c:pt>
              </c:numCache>
            </c:numRef>
          </c:val>
        </c:ser>
        <c:ser>
          <c:idx val="19"/>
          <c:order val="18"/>
          <c:tx>
            <c:strRef>
              <c:f>'PS2'!$R$51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'PS2'!$S$32:$AR$32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'PS2'!$S$51:$AR$51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25.085999999999739</c:v>
                </c:pt>
                <c:pt idx="6">
                  <c:v>44.151360000001233</c:v>
                </c:pt>
                <c:pt idx="7">
                  <c:v>114.39215999999728</c:v>
                </c:pt>
                <c:pt idx="8">
                  <c:v>114.39215999999728</c:v>
                </c:pt>
                <c:pt idx="9">
                  <c:v>114.39215999999728</c:v>
                </c:pt>
                <c:pt idx="10">
                  <c:v>114.39215999999728</c:v>
                </c:pt>
                <c:pt idx="11">
                  <c:v>114.39215999999728</c:v>
                </c:pt>
                <c:pt idx="12">
                  <c:v>163.56071999999722</c:v>
                </c:pt>
                <c:pt idx="13">
                  <c:v>257.88407999999947</c:v>
                </c:pt>
                <c:pt idx="14">
                  <c:v>392.34503999999254</c:v>
                </c:pt>
                <c:pt idx="15">
                  <c:v>526.80599999999538</c:v>
                </c:pt>
                <c:pt idx="16">
                  <c:v>566.94359999999665</c:v>
                </c:pt>
                <c:pt idx="17">
                  <c:v>566.94359999999665</c:v>
                </c:pt>
                <c:pt idx="18">
                  <c:v>566.94359999999665</c:v>
                </c:pt>
                <c:pt idx="19">
                  <c:v>566.94359999999665</c:v>
                </c:pt>
                <c:pt idx="20">
                  <c:v>566.94359999999665</c:v>
                </c:pt>
                <c:pt idx="21">
                  <c:v>566.94359999999665</c:v>
                </c:pt>
                <c:pt idx="22">
                  <c:v>566.94359999999665</c:v>
                </c:pt>
                <c:pt idx="23">
                  <c:v>566.94359999999665</c:v>
                </c:pt>
                <c:pt idx="24">
                  <c:v>566.94359999999665</c:v>
                </c:pt>
                <c:pt idx="25">
                  <c:v>566.94359999999665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308608"/>
        <c:axId val="180318592"/>
      </c:areaChart>
      <c:catAx>
        <c:axId val="18030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0318592"/>
        <c:crosses val="autoZero"/>
        <c:auto val="1"/>
        <c:lblAlgn val="ctr"/>
        <c:lblOffset val="100"/>
        <c:tickLblSkip val="5"/>
        <c:noMultiLvlLbl val="0"/>
      </c:catAx>
      <c:valAx>
        <c:axId val="180318592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030860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'PS2'!$R$61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'PS2'!$S$61:$AR$61</c:f>
              <c:numCache>
                <c:formatCode>_-* #,##0_-;\-* #,##0_-;_-* "-"??_-;_-@_-</c:formatCode>
                <c:ptCount val="26"/>
                <c:pt idx="0">
                  <c:v>9887.1311101893025</c:v>
                </c:pt>
                <c:pt idx="1">
                  <c:v>9961.3349705092332</c:v>
                </c:pt>
                <c:pt idx="2">
                  <c:v>10262.74195124084</c:v>
                </c:pt>
                <c:pt idx="3">
                  <c:v>10332.604163483384</c:v>
                </c:pt>
                <c:pt idx="4">
                  <c:v>10399.215769759705</c:v>
                </c:pt>
                <c:pt idx="5">
                  <c:v>10462.865862440152</c:v>
                </c:pt>
                <c:pt idx="6">
                  <c:v>10523.806604618459</c:v>
                </c:pt>
                <c:pt idx="7">
                  <c:v>10181.439395795054</c:v>
                </c:pt>
                <c:pt idx="8">
                  <c:v>10181.439395795054</c:v>
                </c:pt>
                <c:pt idx="9">
                  <c:v>10181.439395795054</c:v>
                </c:pt>
                <c:pt idx="10">
                  <c:v>10118.083997278904</c:v>
                </c:pt>
                <c:pt idx="11">
                  <c:v>10118.083997278904</c:v>
                </c:pt>
                <c:pt idx="12">
                  <c:v>10118.083997278904</c:v>
                </c:pt>
                <c:pt idx="13">
                  <c:v>10118.083997278904</c:v>
                </c:pt>
                <c:pt idx="14">
                  <c:v>10118.083997278904</c:v>
                </c:pt>
                <c:pt idx="15">
                  <c:v>10118.083997278904</c:v>
                </c:pt>
                <c:pt idx="16">
                  <c:v>10118.083997278904</c:v>
                </c:pt>
                <c:pt idx="17">
                  <c:v>10118.083997278904</c:v>
                </c:pt>
                <c:pt idx="18">
                  <c:v>10118.083997278904</c:v>
                </c:pt>
                <c:pt idx="19">
                  <c:v>10118.083997278904</c:v>
                </c:pt>
                <c:pt idx="20">
                  <c:v>10118.083997278904</c:v>
                </c:pt>
                <c:pt idx="21">
                  <c:v>10118.083997278904</c:v>
                </c:pt>
                <c:pt idx="22">
                  <c:v>10118.083997278904</c:v>
                </c:pt>
                <c:pt idx="23">
                  <c:v>10118.083997278904</c:v>
                </c:pt>
                <c:pt idx="24">
                  <c:v>10118.083997278904</c:v>
                </c:pt>
                <c:pt idx="25">
                  <c:v>10118.083997278904</c:v>
                </c:pt>
              </c:numCache>
            </c:numRef>
          </c:val>
        </c:ser>
        <c:ser>
          <c:idx val="2"/>
          <c:order val="1"/>
          <c:tx>
            <c:strRef>
              <c:f>'PS2'!$R$62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'PS2'!$S$62:$AR$62</c:f>
              <c:numCache>
                <c:formatCode>_-* #,##0_-;\-* #,##0_-;_-* "-"??_-;_-@_-</c:formatCode>
                <c:ptCount val="26"/>
                <c:pt idx="0">
                  <c:v>4113.407098010237</c:v>
                </c:pt>
                <c:pt idx="1">
                  <c:v>4453.6605535318376</c:v>
                </c:pt>
                <c:pt idx="2">
                  <c:v>4767.4708915618867</c:v>
                </c:pt>
                <c:pt idx="3">
                  <c:v>5582.1689753494757</c:v>
                </c:pt>
                <c:pt idx="4">
                  <c:v>5831.9354775394822</c:v>
                </c:pt>
                <c:pt idx="5">
                  <c:v>6083.0586400198135</c:v>
                </c:pt>
                <c:pt idx="6">
                  <c:v>6359.1138777104998</c:v>
                </c:pt>
                <c:pt idx="7">
                  <c:v>7291.2826015558348</c:v>
                </c:pt>
                <c:pt idx="8">
                  <c:v>7571.2955711306131</c:v>
                </c:pt>
                <c:pt idx="9">
                  <c:v>7850.9244018171776</c:v>
                </c:pt>
                <c:pt idx="10">
                  <c:v>8130.473296097477</c:v>
                </c:pt>
                <c:pt idx="11">
                  <c:v>8703.4832839851078</c:v>
                </c:pt>
                <c:pt idx="12">
                  <c:v>8953.6895148252624</c:v>
                </c:pt>
                <c:pt idx="13">
                  <c:v>9196.8300454512537</c:v>
                </c:pt>
                <c:pt idx="14">
                  <c:v>9438.8236780513671</c:v>
                </c:pt>
                <c:pt idx="15">
                  <c:v>10117.687266556524</c:v>
                </c:pt>
                <c:pt idx="16">
                  <c:v>10360.263951125477</c:v>
                </c:pt>
                <c:pt idx="17">
                  <c:v>10573.413772164262</c:v>
                </c:pt>
                <c:pt idx="18">
                  <c:v>10774.164681722927</c:v>
                </c:pt>
                <c:pt idx="19">
                  <c:v>11431.837785382917</c:v>
                </c:pt>
                <c:pt idx="20">
                  <c:v>11573.541950683664</c:v>
                </c:pt>
                <c:pt idx="21">
                  <c:v>11682.243289860722</c:v>
                </c:pt>
                <c:pt idx="22">
                  <c:v>11781.249283393587</c:v>
                </c:pt>
                <c:pt idx="23">
                  <c:v>11865.18324447648</c:v>
                </c:pt>
                <c:pt idx="24">
                  <c:v>11941.699579153579</c:v>
                </c:pt>
                <c:pt idx="25">
                  <c:v>11951.539925318131</c:v>
                </c:pt>
              </c:numCache>
            </c:numRef>
          </c:val>
        </c:ser>
        <c:ser>
          <c:idx val="3"/>
          <c:order val="2"/>
          <c:tx>
            <c:strRef>
              <c:f>'PS2'!$R$63</c:f>
              <c:strCache>
                <c:ptCount val="1"/>
                <c:pt idx="0">
                  <c:v>CCGT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'PS2'!$S$63:$AR$63</c:f>
              <c:numCache>
                <c:formatCode>_-* #,##0_-;\-* #,##0_-;_-* "-"??_-;_-@_-</c:formatCode>
                <c:ptCount val="26"/>
                <c:pt idx="0">
                  <c:v>1502.8895461270147</c:v>
                </c:pt>
                <c:pt idx="1">
                  <c:v>1615.0840179447118</c:v>
                </c:pt>
                <c:pt idx="2">
                  <c:v>1615.0840179447118</c:v>
                </c:pt>
                <c:pt idx="3">
                  <c:v>1615.0840179447118</c:v>
                </c:pt>
                <c:pt idx="4">
                  <c:v>1615.0840179447118</c:v>
                </c:pt>
                <c:pt idx="5">
                  <c:v>1615.0840179447118</c:v>
                </c:pt>
                <c:pt idx="6">
                  <c:v>1615.0840179447118</c:v>
                </c:pt>
                <c:pt idx="7">
                  <c:v>1615.0840179447118</c:v>
                </c:pt>
                <c:pt idx="8">
                  <c:v>1995.3246964900443</c:v>
                </c:pt>
                <c:pt idx="9">
                  <c:v>1995.3246964900443</c:v>
                </c:pt>
                <c:pt idx="10">
                  <c:v>1995.3246964900443</c:v>
                </c:pt>
                <c:pt idx="11">
                  <c:v>1995.3246964900443</c:v>
                </c:pt>
                <c:pt idx="12">
                  <c:v>1995.3246964900443</c:v>
                </c:pt>
                <c:pt idx="13">
                  <c:v>1995.3246964900443</c:v>
                </c:pt>
                <c:pt idx="14">
                  <c:v>1995.3246964900443</c:v>
                </c:pt>
                <c:pt idx="15">
                  <c:v>1995.3246964900443</c:v>
                </c:pt>
                <c:pt idx="16">
                  <c:v>2124.4187540208668</c:v>
                </c:pt>
                <c:pt idx="17">
                  <c:v>2124.4187540208668</c:v>
                </c:pt>
                <c:pt idx="18">
                  <c:v>2124.4187540208668</c:v>
                </c:pt>
                <c:pt idx="19">
                  <c:v>2124.4187540208668</c:v>
                </c:pt>
                <c:pt idx="20">
                  <c:v>2124.4187540208668</c:v>
                </c:pt>
                <c:pt idx="21">
                  <c:v>2124.4187540208668</c:v>
                </c:pt>
                <c:pt idx="22">
                  <c:v>2124.4187540208668</c:v>
                </c:pt>
                <c:pt idx="23">
                  <c:v>2124.4187540208668</c:v>
                </c:pt>
                <c:pt idx="24">
                  <c:v>2124.4187540208668</c:v>
                </c:pt>
                <c:pt idx="25">
                  <c:v>2124.4187540208668</c:v>
                </c:pt>
              </c:numCache>
            </c:numRef>
          </c:val>
        </c:ser>
        <c:ser>
          <c:idx val="4"/>
          <c:order val="3"/>
          <c:tx>
            <c:strRef>
              <c:f>'PS2'!$R$64</c:f>
              <c:strCache>
                <c:ptCount val="1"/>
                <c:pt idx="0">
                  <c:v>OCGT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'PS2'!$S$64:$AR$64</c:f>
              <c:numCache>
                <c:formatCode>_-* #,##0_-;\-* #,##0_-;_-* "-"??_-;_-@_-</c:formatCode>
                <c:ptCount val="26"/>
                <c:pt idx="0">
                  <c:v>7.9695169954948417</c:v>
                </c:pt>
                <c:pt idx="1">
                  <c:v>7.9695169954948417</c:v>
                </c:pt>
                <c:pt idx="2">
                  <c:v>7.9695169954948417</c:v>
                </c:pt>
                <c:pt idx="3">
                  <c:v>7.9695169954948417</c:v>
                </c:pt>
                <c:pt idx="4">
                  <c:v>7.9695169954948417</c:v>
                </c:pt>
                <c:pt idx="5">
                  <c:v>7.9695169954948417</c:v>
                </c:pt>
                <c:pt idx="6">
                  <c:v>7.9695169954948417</c:v>
                </c:pt>
                <c:pt idx="7">
                  <c:v>7.9695169954948417</c:v>
                </c:pt>
                <c:pt idx="8">
                  <c:v>7.9695169954948417</c:v>
                </c:pt>
                <c:pt idx="9">
                  <c:v>7.9695169954948417</c:v>
                </c:pt>
                <c:pt idx="10">
                  <c:v>7.9695169954948417</c:v>
                </c:pt>
                <c:pt idx="11">
                  <c:v>7.9695169954948417</c:v>
                </c:pt>
                <c:pt idx="12">
                  <c:v>7.9695169954948417</c:v>
                </c:pt>
                <c:pt idx="13">
                  <c:v>7.9695169954948417</c:v>
                </c:pt>
                <c:pt idx="14">
                  <c:v>7.9695169954948417</c:v>
                </c:pt>
                <c:pt idx="15">
                  <c:v>7.9695169954948417</c:v>
                </c:pt>
                <c:pt idx="16">
                  <c:v>7.9695169954948417</c:v>
                </c:pt>
                <c:pt idx="17">
                  <c:v>7.9695169954948417</c:v>
                </c:pt>
                <c:pt idx="18">
                  <c:v>7.9695169954948417</c:v>
                </c:pt>
                <c:pt idx="19">
                  <c:v>7.9695169954948417</c:v>
                </c:pt>
                <c:pt idx="20">
                  <c:v>7.9695169954948417</c:v>
                </c:pt>
                <c:pt idx="21">
                  <c:v>7.9695169954948417</c:v>
                </c:pt>
                <c:pt idx="22">
                  <c:v>7.9695169954948417</c:v>
                </c:pt>
                <c:pt idx="23">
                  <c:v>7.9695169954948417</c:v>
                </c:pt>
                <c:pt idx="24">
                  <c:v>7.9695169954948417</c:v>
                </c:pt>
                <c:pt idx="25">
                  <c:v>7.9695169954948417</c:v>
                </c:pt>
              </c:numCache>
            </c:numRef>
          </c:val>
        </c:ser>
        <c:ser>
          <c:idx val="5"/>
          <c:order val="4"/>
          <c:tx>
            <c:strRef>
              <c:f>'PS2'!$R$65</c:f>
              <c:strCache>
                <c:ptCount val="1"/>
                <c:pt idx="0">
                  <c:v>Gas Reciprocating Engines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'PS2'!$S$65:$AR$65</c:f>
              <c:numCache>
                <c:formatCode>_-* #,##0_-;\-* #,##0_-;_-* "-"??_-;_-@_-</c:formatCode>
                <c:ptCount val="26"/>
                <c:pt idx="0">
                  <c:v>206.62111870766691</c:v>
                </c:pt>
                <c:pt idx="1">
                  <c:v>206.62111870766691</c:v>
                </c:pt>
                <c:pt idx="2">
                  <c:v>224.43328411350032</c:v>
                </c:pt>
                <c:pt idx="3">
                  <c:v>283.65003557366697</c:v>
                </c:pt>
                <c:pt idx="4">
                  <c:v>683.97018907706138</c:v>
                </c:pt>
                <c:pt idx="5">
                  <c:v>919.52798943027665</c:v>
                </c:pt>
                <c:pt idx="6">
                  <c:v>876.49425350391743</c:v>
                </c:pt>
                <c:pt idx="7">
                  <c:v>520.79270888571182</c:v>
                </c:pt>
                <c:pt idx="8">
                  <c:v>1206.3855009784875</c:v>
                </c:pt>
                <c:pt idx="9">
                  <c:v>1279.0598737680468</c:v>
                </c:pt>
                <c:pt idx="10">
                  <c:v>1232.5094328907003</c:v>
                </c:pt>
                <c:pt idx="11">
                  <c:v>1290.9072468833324</c:v>
                </c:pt>
                <c:pt idx="12">
                  <c:v>1168.7651436951214</c:v>
                </c:pt>
                <c:pt idx="13">
                  <c:v>1402.8170074851348</c:v>
                </c:pt>
                <c:pt idx="14">
                  <c:v>1396.0039144768784</c:v>
                </c:pt>
                <c:pt idx="15">
                  <c:v>1455.4457975043044</c:v>
                </c:pt>
                <c:pt idx="16">
                  <c:v>1512.1372576086831</c:v>
                </c:pt>
                <c:pt idx="17">
                  <c:v>1401.2003986123652</c:v>
                </c:pt>
                <c:pt idx="18">
                  <c:v>1386.2134705683106</c:v>
                </c:pt>
                <c:pt idx="19">
                  <c:v>1445.6271073512223</c:v>
                </c:pt>
                <c:pt idx="20">
                  <c:v>1448.483548089345</c:v>
                </c:pt>
                <c:pt idx="21">
                  <c:v>1485.5350155262997</c:v>
                </c:pt>
                <c:pt idx="22">
                  <c:v>1394.0580451468929</c:v>
                </c:pt>
                <c:pt idx="23">
                  <c:v>1169.509659633824</c:v>
                </c:pt>
                <c:pt idx="24">
                  <c:v>1212.4547224635367</c:v>
                </c:pt>
                <c:pt idx="25">
                  <c:v>1414.2545202893145</c:v>
                </c:pt>
              </c:numCache>
            </c:numRef>
          </c:val>
        </c:ser>
        <c:ser>
          <c:idx val="6"/>
          <c:order val="5"/>
          <c:tx>
            <c:strRef>
              <c:f>'PS2'!$R$66</c:f>
              <c:strCache>
                <c:ptCount val="1"/>
                <c:pt idx="0">
                  <c:v>Diesel Reciprocating Engines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'PS2'!$S$66:$AR$66</c:f>
              <c:numCache>
                <c:formatCode>_-* #,##0_-;\-* #,##0_-;_-* "-"??_-;_-@_-</c:formatCode>
                <c:ptCount val="26"/>
                <c:pt idx="0">
                  <c:v>7.7461155777227404</c:v>
                </c:pt>
                <c:pt idx="1">
                  <c:v>7.7461155777227404</c:v>
                </c:pt>
                <c:pt idx="2">
                  <c:v>7.7461155777227404</c:v>
                </c:pt>
                <c:pt idx="3">
                  <c:v>14.32344673268531</c:v>
                </c:pt>
                <c:pt idx="4">
                  <c:v>22.688797329933223</c:v>
                </c:pt>
                <c:pt idx="5">
                  <c:v>24.804082754835981</c:v>
                </c:pt>
                <c:pt idx="6">
                  <c:v>24.990113375497256</c:v>
                </c:pt>
                <c:pt idx="7">
                  <c:v>25.177539225813486</c:v>
                </c:pt>
                <c:pt idx="8">
                  <c:v>25.366370770007087</c:v>
                </c:pt>
                <c:pt idx="9">
                  <c:v>25.556618550782151</c:v>
                </c:pt>
                <c:pt idx="10">
                  <c:v>25.684401643536052</c:v>
                </c:pt>
                <c:pt idx="11">
                  <c:v>25.812823651753728</c:v>
                </c:pt>
                <c:pt idx="12">
                  <c:v>25.941887770012492</c:v>
                </c:pt>
                <c:pt idx="13">
                  <c:v>26.071597208862553</c:v>
                </c:pt>
                <c:pt idx="14">
                  <c:v>26.201955194906859</c:v>
                </c:pt>
                <c:pt idx="15">
                  <c:v>26.267460082894129</c:v>
                </c:pt>
                <c:pt idx="16">
                  <c:v>26.333128733101365</c:v>
                </c:pt>
                <c:pt idx="17">
                  <c:v>26.398961554934111</c:v>
                </c:pt>
                <c:pt idx="18">
                  <c:v>26.464958958821445</c:v>
                </c:pt>
                <c:pt idx="19">
                  <c:v>26.531121356218502</c:v>
                </c:pt>
                <c:pt idx="20">
                  <c:v>26.564285257913774</c:v>
                </c:pt>
                <c:pt idx="21">
                  <c:v>26.597490614486162</c:v>
                </c:pt>
                <c:pt idx="22">
                  <c:v>26.63073747775427</c:v>
                </c:pt>
                <c:pt idx="23">
                  <c:v>26.664025899601462</c:v>
                </c:pt>
                <c:pt idx="24">
                  <c:v>26.697355931975963</c:v>
                </c:pt>
                <c:pt idx="25">
                  <c:v>26.710704609941946</c:v>
                </c:pt>
              </c:numCache>
            </c:numRef>
          </c:val>
        </c:ser>
        <c:ser>
          <c:idx val="7"/>
          <c:order val="6"/>
          <c:tx>
            <c:strRef>
              <c:f>'PS2'!$R$67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'PS2'!$S$67:$AR$67</c:f>
              <c:numCache>
                <c:formatCode>_-* #,##0_-;\-* #,##0_-;_-* "-"??_-;_-@_-</c:formatCode>
                <c:ptCount val="26"/>
                <c:pt idx="0">
                  <c:v>2.4535415824681523</c:v>
                </c:pt>
                <c:pt idx="1">
                  <c:v>2.4535415824681523</c:v>
                </c:pt>
                <c:pt idx="2">
                  <c:v>2.4535415824681523</c:v>
                </c:pt>
                <c:pt idx="3">
                  <c:v>2.4535415824681523</c:v>
                </c:pt>
                <c:pt idx="4">
                  <c:v>2.4535415824681523</c:v>
                </c:pt>
                <c:pt idx="5">
                  <c:v>2.4535415824681523</c:v>
                </c:pt>
                <c:pt idx="6">
                  <c:v>2.4535415824681523</c:v>
                </c:pt>
                <c:pt idx="7">
                  <c:v>2.4535415824681523</c:v>
                </c:pt>
                <c:pt idx="8">
                  <c:v>2.4535415824681523</c:v>
                </c:pt>
                <c:pt idx="9">
                  <c:v>2.4535415824681523</c:v>
                </c:pt>
                <c:pt idx="10">
                  <c:v>2.202349870348125</c:v>
                </c:pt>
                <c:pt idx="11">
                  <c:v>2.202349870348125</c:v>
                </c:pt>
                <c:pt idx="12">
                  <c:v>2.202349870348125</c:v>
                </c:pt>
                <c:pt idx="13">
                  <c:v>2.202349870348125</c:v>
                </c:pt>
                <c:pt idx="14">
                  <c:v>2.202349870348125</c:v>
                </c:pt>
                <c:pt idx="15">
                  <c:v>2.202349870348125</c:v>
                </c:pt>
                <c:pt idx="16">
                  <c:v>2.202349870348125</c:v>
                </c:pt>
                <c:pt idx="17">
                  <c:v>2.202349870348125</c:v>
                </c:pt>
                <c:pt idx="18">
                  <c:v>2.202349870348125</c:v>
                </c:pt>
                <c:pt idx="19">
                  <c:v>2.202349870348125</c:v>
                </c:pt>
                <c:pt idx="20">
                  <c:v>2.202349870348125</c:v>
                </c:pt>
                <c:pt idx="21">
                  <c:v>2.202349870348125</c:v>
                </c:pt>
                <c:pt idx="22">
                  <c:v>2.202349870348125</c:v>
                </c:pt>
                <c:pt idx="23">
                  <c:v>2.202349870348125</c:v>
                </c:pt>
                <c:pt idx="24">
                  <c:v>2.202349870348125</c:v>
                </c:pt>
                <c:pt idx="25">
                  <c:v>2.202349870348125</c:v>
                </c:pt>
              </c:numCache>
            </c:numRef>
          </c:val>
        </c:ser>
        <c:ser>
          <c:idx val="8"/>
          <c:order val="7"/>
          <c:tx>
            <c:strRef>
              <c:f>'PS2'!$R$68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'PS2'!$S$68:$AR$68</c:f>
              <c:numCache>
                <c:formatCode>_-* #,##0_-;\-* #,##0_-;_-* "-"??_-;_-@_-</c:formatCode>
                <c:ptCount val="26"/>
                <c:pt idx="0">
                  <c:v>9801.775741946276</c:v>
                </c:pt>
                <c:pt idx="1">
                  <c:v>10069.961923094905</c:v>
                </c:pt>
                <c:pt idx="2">
                  <c:v>10443.356241811824</c:v>
                </c:pt>
                <c:pt idx="3">
                  <c:v>11116.644270856403</c:v>
                </c:pt>
                <c:pt idx="4">
                  <c:v>11336.151679206921</c:v>
                </c:pt>
                <c:pt idx="5">
                  <c:v>11917.004056758979</c:v>
                </c:pt>
                <c:pt idx="6">
                  <c:v>12200.397073060711</c:v>
                </c:pt>
                <c:pt idx="7">
                  <c:v>12513.19122788099</c:v>
                </c:pt>
                <c:pt idx="8">
                  <c:v>12862.734563238088</c:v>
                </c:pt>
                <c:pt idx="9">
                  <c:v>13256.788241197561</c:v>
                </c:pt>
                <c:pt idx="10">
                  <c:v>13703.670741754982</c:v>
                </c:pt>
                <c:pt idx="11">
                  <c:v>14144.526803216537</c:v>
                </c:pt>
                <c:pt idx="12">
                  <c:v>14459.89057598979</c:v>
                </c:pt>
                <c:pt idx="13">
                  <c:v>14838.363601619665</c:v>
                </c:pt>
                <c:pt idx="14">
                  <c:v>15286.964604193383</c:v>
                </c:pt>
                <c:pt idx="15">
                  <c:v>15911.040420994213</c:v>
                </c:pt>
                <c:pt idx="16">
                  <c:v>16554.343933678978</c:v>
                </c:pt>
                <c:pt idx="17">
                  <c:v>17041.339637506771</c:v>
                </c:pt>
                <c:pt idx="18">
                  <c:v>17476.359604753568</c:v>
                </c:pt>
                <c:pt idx="19">
                  <c:v>17936.439633010123</c:v>
                </c:pt>
                <c:pt idx="20">
                  <c:v>18297.923058734363</c:v>
                </c:pt>
                <c:pt idx="21">
                  <c:v>18482.773712701204</c:v>
                </c:pt>
                <c:pt idx="22">
                  <c:v>18555.609200970084</c:v>
                </c:pt>
                <c:pt idx="23">
                  <c:v>18599.494618045021</c:v>
                </c:pt>
                <c:pt idx="24">
                  <c:v>18555.574226586228</c:v>
                </c:pt>
                <c:pt idx="25">
                  <c:v>18415.82852102393</c:v>
                </c:pt>
              </c:numCache>
            </c:numRef>
          </c:val>
        </c:ser>
        <c:ser>
          <c:idx val="9"/>
          <c:order val="8"/>
          <c:tx>
            <c:strRef>
              <c:f>'PS2'!$R$69</c:f>
              <c:strCache>
                <c:ptCount val="1"/>
                <c:pt idx="0">
                  <c:v>Tidal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'PS2'!$S$69:$AR$69</c:f>
              <c:numCache>
                <c:formatCode>_-* #,##0_-;\-* #,##0_-;_-* "-"??_-;_-@_-</c:formatCode>
                <c:ptCount val="26"/>
                <c:pt idx="0">
                  <c:v>1.0512000000000001</c:v>
                </c:pt>
                <c:pt idx="1">
                  <c:v>2.7594000000000003</c:v>
                </c:pt>
                <c:pt idx="2">
                  <c:v>4.5990000000000002</c:v>
                </c:pt>
                <c:pt idx="3">
                  <c:v>16.030799999999999</c:v>
                </c:pt>
                <c:pt idx="4">
                  <c:v>37.142400000000002</c:v>
                </c:pt>
                <c:pt idx="5">
                  <c:v>109.17646400000002</c:v>
                </c:pt>
                <c:pt idx="6">
                  <c:v>116.93782400000003</c:v>
                </c:pt>
                <c:pt idx="7">
                  <c:v>168.68022400000007</c:v>
                </c:pt>
                <c:pt idx="8">
                  <c:v>189.37718400000006</c:v>
                </c:pt>
                <c:pt idx="9">
                  <c:v>241.11958400000009</c:v>
                </c:pt>
                <c:pt idx="10">
                  <c:v>340.72370400000005</c:v>
                </c:pt>
                <c:pt idx="11">
                  <c:v>392.46610400000009</c:v>
                </c:pt>
                <c:pt idx="12">
                  <c:v>418.33730400000013</c:v>
                </c:pt>
                <c:pt idx="13">
                  <c:v>470.07970400000011</c:v>
                </c:pt>
                <c:pt idx="14">
                  <c:v>495.95090400000004</c:v>
                </c:pt>
                <c:pt idx="15">
                  <c:v>521.82210400000008</c:v>
                </c:pt>
                <c:pt idx="16">
                  <c:v>521.82210400000008</c:v>
                </c:pt>
                <c:pt idx="17">
                  <c:v>521.82210400000008</c:v>
                </c:pt>
                <c:pt idx="18">
                  <c:v>521.82210400000008</c:v>
                </c:pt>
                <c:pt idx="19">
                  <c:v>521.82210400000008</c:v>
                </c:pt>
                <c:pt idx="20">
                  <c:v>521.82210400000008</c:v>
                </c:pt>
                <c:pt idx="21">
                  <c:v>521.82210400000008</c:v>
                </c:pt>
                <c:pt idx="22">
                  <c:v>521.82210400000008</c:v>
                </c:pt>
                <c:pt idx="23">
                  <c:v>521.82210400000008</c:v>
                </c:pt>
                <c:pt idx="24">
                  <c:v>521.82210400000008</c:v>
                </c:pt>
                <c:pt idx="25">
                  <c:v>521.82210400000008</c:v>
                </c:pt>
              </c:numCache>
            </c:numRef>
          </c:val>
        </c:ser>
        <c:ser>
          <c:idx val="10"/>
          <c:order val="9"/>
          <c:tx>
            <c:strRef>
              <c:f>'PS2'!$R$70</c:f>
              <c:strCache>
                <c:ptCount val="1"/>
                <c:pt idx="0">
                  <c:v>Wave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'PS2'!$S$70:$AR$70</c:f>
              <c:numCache>
                <c:formatCode>_-* #,##0_-;\-* #,##0_-;_-* "-"??_-;_-@_-</c:formatCode>
                <c:ptCount val="26"/>
                <c:pt idx="0">
                  <c:v>9.7235999999999994</c:v>
                </c:pt>
                <c:pt idx="1">
                  <c:v>9.7235999999999994</c:v>
                </c:pt>
                <c:pt idx="2">
                  <c:v>9.7235999999999994</c:v>
                </c:pt>
                <c:pt idx="3">
                  <c:v>9.7235999999999994</c:v>
                </c:pt>
                <c:pt idx="4">
                  <c:v>9.7235999999999994</c:v>
                </c:pt>
                <c:pt idx="5">
                  <c:v>9.7235999999999994</c:v>
                </c:pt>
                <c:pt idx="6">
                  <c:v>9.7235999999999994</c:v>
                </c:pt>
                <c:pt idx="7">
                  <c:v>9.7235999999999994</c:v>
                </c:pt>
                <c:pt idx="8">
                  <c:v>9.7235999999999994</c:v>
                </c:pt>
                <c:pt idx="9">
                  <c:v>9.7235999999999994</c:v>
                </c:pt>
                <c:pt idx="10">
                  <c:v>9.7235999999999994</c:v>
                </c:pt>
                <c:pt idx="11">
                  <c:v>9.7235999999999994</c:v>
                </c:pt>
                <c:pt idx="12">
                  <c:v>9.7235999999999994</c:v>
                </c:pt>
                <c:pt idx="13">
                  <c:v>9.7235999999999994</c:v>
                </c:pt>
                <c:pt idx="14">
                  <c:v>9.7235999999999994</c:v>
                </c:pt>
                <c:pt idx="15">
                  <c:v>127.63319999999999</c:v>
                </c:pt>
                <c:pt idx="16">
                  <c:v>127.63319999999999</c:v>
                </c:pt>
                <c:pt idx="17">
                  <c:v>154.78919999999999</c:v>
                </c:pt>
                <c:pt idx="18">
                  <c:v>154.78919999999999</c:v>
                </c:pt>
                <c:pt idx="19">
                  <c:v>181.9452</c:v>
                </c:pt>
                <c:pt idx="20">
                  <c:v>181.9452</c:v>
                </c:pt>
                <c:pt idx="21">
                  <c:v>181.9452</c:v>
                </c:pt>
                <c:pt idx="22">
                  <c:v>181.9452</c:v>
                </c:pt>
                <c:pt idx="23">
                  <c:v>181.9452</c:v>
                </c:pt>
                <c:pt idx="24">
                  <c:v>181.9452</c:v>
                </c:pt>
                <c:pt idx="25">
                  <c:v>181.9452</c:v>
                </c:pt>
              </c:numCache>
            </c:numRef>
          </c:val>
        </c:ser>
        <c:ser>
          <c:idx val="11"/>
          <c:order val="10"/>
          <c:tx>
            <c:strRef>
              <c:f>'PS2'!$R$71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'PS2'!$S$71:$AR$71</c:f>
              <c:numCache>
                <c:formatCode>_-* #,##0_-;\-* #,##0_-;_-* "-"??_-;_-@_-</c:formatCode>
                <c:ptCount val="26"/>
                <c:pt idx="0">
                  <c:v>1007.776799561939</c:v>
                </c:pt>
                <c:pt idx="1">
                  <c:v>1030.0389573627804</c:v>
                </c:pt>
                <c:pt idx="2">
                  <c:v>1047.5333524312477</c:v>
                </c:pt>
                <c:pt idx="3">
                  <c:v>1065.2242401692176</c:v>
                </c:pt>
                <c:pt idx="4">
                  <c:v>1083.1208513372139</c:v>
                </c:pt>
                <c:pt idx="5">
                  <c:v>1090.400549812482</c:v>
                </c:pt>
                <c:pt idx="6">
                  <c:v>1097.6494642945058</c:v>
                </c:pt>
                <c:pt idx="7">
                  <c:v>1104.8727557147481</c:v>
                </c:pt>
                <c:pt idx="8">
                  <c:v>1112.0750089812457</c:v>
                </c:pt>
                <c:pt idx="9">
                  <c:v>1119.2603176961713</c:v>
                </c:pt>
                <c:pt idx="10">
                  <c:v>1126.4323539176848</c:v>
                </c:pt>
                <c:pt idx="11">
                  <c:v>1133.5944260217921</c:v>
                </c:pt>
                <c:pt idx="12">
                  <c:v>1140.7495270161112</c:v>
                </c:pt>
                <c:pt idx="13">
                  <c:v>1147.9003751329196</c:v>
                </c:pt>
                <c:pt idx="14">
                  <c:v>1155.049448133796</c:v>
                </c:pt>
                <c:pt idx="15">
                  <c:v>1162.1990124577842</c:v>
                </c:pt>
                <c:pt idx="16">
                  <c:v>1169.3511481144385</c:v>
                </c:pt>
                <c:pt idx="17">
                  <c:v>1176.5077700446986</c:v>
                </c:pt>
                <c:pt idx="18">
                  <c:v>1183.6706465333402</c:v>
                </c:pt>
                <c:pt idx="19">
                  <c:v>1190.8414151473385</c:v>
                </c:pt>
                <c:pt idx="20">
                  <c:v>1198.0215965878813</c:v>
                </c:pt>
                <c:pt idx="21">
                  <c:v>1205.2126067747715</c:v>
                </c:pt>
                <c:pt idx="22">
                  <c:v>1212.4157674266244</c:v>
                </c:pt>
                <c:pt idx="23">
                  <c:v>1219.6323153556411</c:v>
                </c:pt>
                <c:pt idx="24">
                  <c:v>1226.8634106595505</c:v>
                </c:pt>
                <c:pt idx="25">
                  <c:v>1234.110143963785</c:v>
                </c:pt>
              </c:numCache>
            </c:numRef>
          </c:val>
        </c:ser>
        <c:ser>
          <c:idx val="12"/>
          <c:order val="11"/>
          <c:tx>
            <c:strRef>
              <c:f>'PS2'!$R$72</c:f>
              <c:strCache>
                <c:ptCount val="1"/>
                <c:pt idx="0">
                  <c:v>Liquid Air Storage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'PS2'!$S$72:$AR$72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2.6614583333333326</c:v>
                </c:pt>
                <c:pt idx="5">
                  <c:v>2.1078749999999999</c:v>
                </c:pt>
                <c:pt idx="6">
                  <c:v>8.1303749999999972</c:v>
                </c:pt>
                <c:pt idx="7">
                  <c:v>2.5896750000000006</c:v>
                </c:pt>
                <c:pt idx="8">
                  <c:v>7.8292499999999974</c:v>
                </c:pt>
                <c:pt idx="9">
                  <c:v>18.189166666666654</c:v>
                </c:pt>
                <c:pt idx="10">
                  <c:v>10.568270833333331</c:v>
                </c:pt>
                <c:pt idx="11">
                  <c:v>15.402407529055337</c:v>
                </c:pt>
                <c:pt idx="12">
                  <c:v>42.455218978526418</c:v>
                </c:pt>
                <c:pt idx="13">
                  <c:v>24.180049674948076</c:v>
                </c:pt>
                <c:pt idx="14">
                  <c:v>51.797223586135289</c:v>
                </c:pt>
                <c:pt idx="15">
                  <c:v>38.103819941012453</c:v>
                </c:pt>
                <c:pt idx="16">
                  <c:v>44.689826473254968</c:v>
                </c:pt>
                <c:pt idx="17">
                  <c:v>73.405315843968438</c:v>
                </c:pt>
                <c:pt idx="18">
                  <c:v>89.344574477365228</c:v>
                </c:pt>
                <c:pt idx="19">
                  <c:v>93.575015487369285</c:v>
                </c:pt>
                <c:pt idx="20">
                  <c:v>122.6729863117301</c:v>
                </c:pt>
                <c:pt idx="21">
                  <c:v>121.33078338824275</c:v>
                </c:pt>
                <c:pt idx="22">
                  <c:v>137.94225119102239</c:v>
                </c:pt>
                <c:pt idx="23">
                  <c:v>153.04105235372069</c:v>
                </c:pt>
                <c:pt idx="24">
                  <c:v>241.06740532189917</c:v>
                </c:pt>
                <c:pt idx="25">
                  <c:v>304.7228078127842</c:v>
                </c:pt>
              </c:numCache>
            </c:numRef>
          </c:val>
        </c:ser>
        <c:ser>
          <c:idx val="13"/>
          <c:order val="12"/>
          <c:tx>
            <c:strRef>
              <c:f>'PS2'!$R$73</c:f>
              <c:strCache>
                <c:ptCount val="1"/>
                <c:pt idx="0">
                  <c:v>Pumped Storage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'PS2'!$S$73:$AR$73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228.77963486749971</c:v>
                </c:pt>
                <c:pt idx="25">
                  <c:v>246.47864315068338</c:v>
                </c:pt>
              </c:numCache>
            </c:numRef>
          </c:val>
        </c:ser>
        <c:ser>
          <c:idx val="14"/>
          <c:order val="13"/>
          <c:tx>
            <c:strRef>
              <c:f>'PS2'!$R$74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'PS2'!$S$74:$AR$74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39.146250000000009</c:v>
                </c:pt>
                <c:pt idx="3">
                  <c:v>33.123750000000008</c:v>
                </c:pt>
                <c:pt idx="4">
                  <c:v>54.202500000000015</c:v>
                </c:pt>
                <c:pt idx="5">
                  <c:v>92.753171489976779</c:v>
                </c:pt>
                <c:pt idx="6">
                  <c:v>147.55124999999995</c:v>
                </c:pt>
                <c:pt idx="7">
                  <c:v>126.47249999999998</c:v>
                </c:pt>
                <c:pt idx="8">
                  <c:v>121.95562500000001</c:v>
                </c:pt>
                <c:pt idx="9">
                  <c:v>175.89806249999987</c:v>
                </c:pt>
                <c:pt idx="10">
                  <c:v>42.60097500000002</c:v>
                </c:pt>
                <c:pt idx="11">
                  <c:v>6.0225000000000719</c:v>
                </c:pt>
                <c:pt idx="12">
                  <c:v>12.775436710484843</c:v>
                </c:pt>
                <c:pt idx="13">
                  <c:v>25.550873420969687</c:v>
                </c:pt>
                <c:pt idx="14">
                  <c:v>76.652620262908925</c:v>
                </c:pt>
                <c:pt idx="15">
                  <c:v>108.59121203912105</c:v>
                </c:pt>
                <c:pt idx="16">
                  <c:v>146.91752217057558</c:v>
                </c:pt>
                <c:pt idx="17">
                  <c:v>127.75436710484816</c:v>
                </c:pt>
                <c:pt idx="18">
                  <c:v>108.59121203912105</c:v>
                </c:pt>
                <c:pt idx="19">
                  <c:v>76.652620262908783</c:v>
                </c:pt>
                <c:pt idx="20">
                  <c:v>114.97893039436332</c:v>
                </c:pt>
                <c:pt idx="21">
                  <c:v>159.69295888106038</c:v>
                </c:pt>
                <c:pt idx="22">
                  <c:v>153.30524052581785</c:v>
                </c:pt>
                <c:pt idx="23">
                  <c:v>121.36664874960587</c:v>
                </c:pt>
                <c:pt idx="24">
                  <c:v>121.36664874960616</c:v>
                </c:pt>
                <c:pt idx="25">
                  <c:v>114.97893039436359</c:v>
                </c:pt>
              </c:numCache>
            </c:numRef>
          </c:val>
        </c:ser>
        <c:ser>
          <c:idx val="15"/>
          <c:order val="14"/>
          <c:tx>
            <c:strRef>
              <c:f>'PS2'!$R$75</c:f>
              <c:strCache>
                <c:ptCount val="1"/>
                <c:pt idx="0">
                  <c:v>Battery associated with solar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'PS2'!$S$75:$AR$75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288.73994166666648</c:v>
                </c:pt>
                <c:pt idx="11">
                  <c:v>415.55249999999995</c:v>
                </c:pt>
                <c:pt idx="12">
                  <c:v>498.24203170890843</c:v>
                </c:pt>
                <c:pt idx="13">
                  <c:v>549.34377855084779</c:v>
                </c:pt>
                <c:pt idx="14">
                  <c:v>753.750765918605</c:v>
                </c:pt>
                <c:pt idx="15">
                  <c:v>785.6893576948172</c:v>
                </c:pt>
                <c:pt idx="16">
                  <c:v>811.24023111578697</c:v>
                </c:pt>
                <c:pt idx="17">
                  <c:v>1277.543671048483</c:v>
                </c:pt>
                <c:pt idx="18">
                  <c:v>1296.7068261142103</c:v>
                </c:pt>
                <c:pt idx="19">
                  <c:v>1328.6454178904226</c:v>
                </c:pt>
                <c:pt idx="20">
                  <c:v>1673.582209073513</c:v>
                </c:pt>
                <c:pt idx="21">
                  <c:v>1692.7453641392403</c:v>
                </c:pt>
                <c:pt idx="22">
                  <c:v>1699.1330824944828</c:v>
                </c:pt>
                <c:pt idx="23">
                  <c:v>2050.4575920328157</c:v>
                </c:pt>
                <c:pt idx="24">
                  <c:v>2050.4575920328157</c:v>
                </c:pt>
                <c:pt idx="25">
                  <c:v>2056.8453103880579</c:v>
                </c:pt>
              </c:numCache>
            </c:numRef>
          </c:val>
        </c:ser>
        <c:ser>
          <c:idx val="16"/>
          <c:order val="15"/>
          <c:tx>
            <c:strRef>
              <c:f>'PS2'!$R$76</c:f>
              <c:strCache>
                <c:ptCount val="1"/>
                <c:pt idx="0">
                  <c:v>Biomass - Co Firing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'PS2'!$S$76:$AR$76</c:f>
              <c:numCache>
                <c:formatCode>_-* #,##0_-;\-* #,##0_-;_-* "-"??_-;_-@_-</c:formatCode>
                <c:ptCount val="26"/>
                <c:pt idx="0">
                  <c:v>214.20608999999999</c:v>
                </c:pt>
                <c:pt idx="1">
                  <c:v>214.20608999999999</c:v>
                </c:pt>
                <c:pt idx="2">
                  <c:v>214.20608999999999</c:v>
                </c:pt>
                <c:pt idx="3">
                  <c:v>214.20608999999999</c:v>
                </c:pt>
                <c:pt idx="4">
                  <c:v>214.20608999999999</c:v>
                </c:pt>
                <c:pt idx="5">
                  <c:v>214.20608999999999</c:v>
                </c:pt>
                <c:pt idx="6">
                  <c:v>214.20608999999999</c:v>
                </c:pt>
                <c:pt idx="7">
                  <c:v>214.20608999999999</c:v>
                </c:pt>
                <c:pt idx="8">
                  <c:v>214.20608999999999</c:v>
                </c:pt>
                <c:pt idx="9">
                  <c:v>214.20608999999999</c:v>
                </c:pt>
                <c:pt idx="10">
                  <c:v>214.20608999999999</c:v>
                </c:pt>
                <c:pt idx="11">
                  <c:v>214.20608999999999</c:v>
                </c:pt>
                <c:pt idx="12">
                  <c:v>214.20608999999999</c:v>
                </c:pt>
                <c:pt idx="13">
                  <c:v>214.20608999999999</c:v>
                </c:pt>
                <c:pt idx="14">
                  <c:v>214.20608999999999</c:v>
                </c:pt>
                <c:pt idx="15">
                  <c:v>214.20608999999999</c:v>
                </c:pt>
                <c:pt idx="16">
                  <c:v>214.20608999999999</c:v>
                </c:pt>
                <c:pt idx="17">
                  <c:v>214.20608999999999</c:v>
                </c:pt>
                <c:pt idx="18">
                  <c:v>214.20608999999999</c:v>
                </c:pt>
                <c:pt idx="19">
                  <c:v>214.20608999999999</c:v>
                </c:pt>
                <c:pt idx="20">
                  <c:v>214.20608999999999</c:v>
                </c:pt>
                <c:pt idx="21">
                  <c:v>214.20608999999999</c:v>
                </c:pt>
                <c:pt idx="22">
                  <c:v>214.20608999999999</c:v>
                </c:pt>
                <c:pt idx="23">
                  <c:v>214.20608999999999</c:v>
                </c:pt>
                <c:pt idx="24">
                  <c:v>214.20608999999999</c:v>
                </c:pt>
                <c:pt idx="25">
                  <c:v>214.20608999999999</c:v>
                </c:pt>
              </c:numCache>
            </c:numRef>
          </c:val>
        </c:ser>
        <c:ser>
          <c:idx val="17"/>
          <c:order val="16"/>
          <c:tx>
            <c:strRef>
              <c:f>'PS2'!$R$77</c:f>
              <c:strCache>
                <c:ptCount val="1"/>
                <c:pt idx="0">
                  <c:v>Biomass - Dedicated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'PS2'!$S$77:$AR$77</c:f>
              <c:numCache>
                <c:formatCode>_-* #,##0_-;\-* #,##0_-;_-* "-"??_-;_-@_-</c:formatCode>
                <c:ptCount val="26"/>
                <c:pt idx="0">
                  <c:v>2066.3277410214796</c:v>
                </c:pt>
                <c:pt idx="1">
                  <c:v>2066.3277410214796</c:v>
                </c:pt>
                <c:pt idx="2">
                  <c:v>2066.3277410214796</c:v>
                </c:pt>
                <c:pt idx="3">
                  <c:v>2066.3277410214796</c:v>
                </c:pt>
                <c:pt idx="4">
                  <c:v>2066.3277410214796</c:v>
                </c:pt>
                <c:pt idx="5">
                  <c:v>2066.3277410214796</c:v>
                </c:pt>
                <c:pt idx="6">
                  <c:v>2066.3277410214796</c:v>
                </c:pt>
                <c:pt idx="7">
                  <c:v>2066.3277410214796</c:v>
                </c:pt>
                <c:pt idx="8">
                  <c:v>2066.3277410214796</c:v>
                </c:pt>
                <c:pt idx="9">
                  <c:v>2066.3277410214796</c:v>
                </c:pt>
                <c:pt idx="10">
                  <c:v>2066.3277410214796</c:v>
                </c:pt>
                <c:pt idx="11">
                  <c:v>2066.3277410214796</c:v>
                </c:pt>
                <c:pt idx="12">
                  <c:v>2066.3277410214796</c:v>
                </c:pt>
                <c:pt idx="13">
                  <c:v>2066.3277410214796</c:v>
                </c:pt>
                <c:pt idx="14">
                  <c:v>2066.3277410214796</c:v>
                </c:pt>
                <c:pt idx="15">
                  <c:v>2066.3277410214796</c:v>
                </c:pt>
                <c:pt idx="16">
                  <c:v>2066.3277410214796</c:v>
                </c:pt>
                <c:pt idx="17">
                  <c:v>2066.3277410214796</c:v>
                </c:pt>
                <c:pt idx="18">
                  <c:v>2066.3277410214796</c:v>
                </c:pt>
                <c:pt idx="19">
                  <c:v>2066.3277410214796</c:v>
                </c:pt>
                <c:pt idx="20">
                  <c:v>2066.3277410214796</c:v>
                </c:pt>
                <c:pt idx="21">
                  <c:v>2066.3277410214796</c:v>
                </c:pt>
                <c:pt idx="22">
                  <c:v>2066.3277410214796</c:v>
                </c:pt>
                <c:pt idx="23">
                  <c:v>2066.3277410214796</c:v>
                </c:pt>
                <c:pt idx="24">
                  <c:v>2066.3277410214796</c:v>
                </c:pt>
                <c:pt idx="25">
                  <c:v>2066.3277410214796</c:v>
                </c:pt>
              </c:numCache>
            </c:numRef>
          </c:val>
        </c:ser>
        <c:ser>
          <c:idx val="18"/>
          <c:order val="17"/>
          <c:tx>
            <c:strRef>
              <c:f>'PS2'!$R$78</c:f>
              <c:strCache>
                <c:ptCount val="1"/>
                <c:pt idx="0">
                  <c:v>Solar 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'PS2'!$S$78:$AR$78</c:f>
              <c:numCache>
                <c:formatCode>_-* #,##0_-;\-* #,##0_-;_-* "-"??_-;_-@_-</c:formatCode>
                <c:ptCount val="26"/>
                <c:pt idx="0">
                  <c:v>7311.3175499006256</c:v>
                </c:pt>
                <c:pt idx="1">
                  <c:v>9636.8026352621218</c:v>
                </c:pt>
                <c:pt idx="2">
                  <c:v>10911.826794350616</c:v>
                </c:pt>
                <c:pt idx="3">
                  <c:v>11392.583455039678</c:v>
                </c:pt>
                <c:pt idx="4">
                  <c:v>11530.345641910899</c:v>
                </c:pt>
                <c:pt idx="5">
                  <c:v>11747.464927759958</c:v>
                </c:pt>
                <c:pt idx="6">
                  <c:v>11964.584213609014</c:v>
                </c:pt>
                <c:pt idx="7">
                  <c:v>12290.263142382597</c:v>
                </c:pt>
                <c:pt idx="8">
                  <c:v>12615.942071156183</c:v>
                </c:pt>
                <c:pt idx="9">
                  <c:v>13158.740285778826</c:v>
                </c:pt>
                <c:pt idx="10">
                  <c:v>13918.657786250522</c:v>
                </c:pt>
                <c:pt idx="11">
                  <c:v>14787.134929646749</c:v>
                </c:pt>
                <c:pt idx="12">
                  <c:v>15764.171715967504</c:v>
                </c:pt>
                <c:pt idx="13">
                  <c:v>16632.648859363733</c:v>
                </c:pt>
                <c:pt idx="14">
                  <c:v>17175.447073986372</c:v>
                </c:pt>
                <c:pt idx="15">
                  <c:v>17609.685645684483</c:v>
                </c:pt>
                <c:pt idx="16">
                  <c:v>17935.364574458068</c:v>
                </c:pt>
                <c:pt idx="17">
                  <c:v>18152.483860307129</c:v>
                </c:pt>
                <c:pt idx="18">
                  <c:v>18315.323324693916</c:v>
                </c:pt>
                <c:pt idx="19">
                  <c:v>18586.722432005245</c:v>
                </c:pt>
                <c:pt idx="20">
                  <c:v>18695.282074929768</c:v>
                </c:pt>
                <c:pt idx="21">
                  <c:v>18803.841717854295</c:v>
                </c:pt>
                <c:pt idx="22">
                  <c:v>18858.121539316569</c:v>
                </c:pt>
                <c:pt idx="23">
                  <c:v>18912.401360778826</c:v>
                </c:pt>
                <c:pt idx="24">
                  <c:v>18939.541271509956</c:v>
                </c:pt>
                <c:pt idx="25">
                  <c:v>18966.681182241089</c:v>
                </c:pt>
              </c:numCache>
            </c:numRef>
          </c:val>
        </c:ser>
        <c:ser>
          <c:idx val="19"/>
          <c:order val="18"/>
          <c:tx>
            <c:strRef>
              <c:f>'PS2'!$R$79</c:f>
              <c:strCache>
                <c:ptCount val="1"/>
                <c:pt idx="0">
                  <c:v>Wind Onshore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'PS2'!$S$79:$AR$79</c:f>
              <c:numCache>
                <c:formatCode>_-* #,##0_-;\-* #,##0_-;_-* "-"??_-;_-@_-</c:formatCode>
                <c:ptCount val="26"/>
                <c:pt idx="0">
                  <c:v>8890.8916930254964</c:v>
                </c:pt>
                <c:pt idx="1">
                  <c:v>9602.6371584214103</c:v>
                </c:pt>
                <c:pt idx="2">
                  <c:v>10184.717366447472</c:v>
                </c:pt>
                <c:pt idx="3">
                  <c:v>10482.151878058492</c:v>
                </c:pt>
                <c:pt idx="4">
                  <c:v>10780.712937036513</c:v>
                </c:pt>
                <c:pt idx="5">
                  <c:v>11058.859394908595</c:v>
                </c:pt>
                <c:pt idx="6">
                  <c:v>11122.590577834448</c:v>
                </c:pt>
                <c:pt idx="7">
                  <c:v>11200.448711879286</c:v>
                </c:pt>
                <c:pt idx="8">
                  <c:v>11358.760507037981</c:v>
                </c:pt>
                <c:pt idx="9">
                  <c:v>11544.975156368881</c:v>
                </c:pt>
                <c:pt idx="10">
                  <c:v>11731.647256928711</c:v>
                </c:pt>
                <c:pt idx="11">
                  <c:v>11918.867460261055</c:v>
                </c:pt>
                <c:pt idx="12">
                  <c:v>12106.720307956497</c:v>
                </c:pt>
                <c:pt idx="13">
                  <c:v>12295.284920411463</c:v>
                </c:pt>
                <c:pt idx="14">
                  <c:v>12484.635594998836</c:v>
                </c:pt>
                <c:pt idx="15">
                  <c:v>12789.799372863954</c:v>
                </c:pt>
                <c:pt idx="16">
                  <c:v>12891.902497164097</c:v>
                </c:pt>
                <c:pt idx="17">
                  <c:v>13084.403556488025</c:v>
                </c:pt>
                <c:pt idx="18">
                  <c:v>13277.951250275462</c:v>
                </c:pt>
                <c:pt idx="19">
                  <c:v>13472.602527960402</c:v>
                </c:pt>
                <c:pt idx="20">
                  <c:v>13668.411830801764</c:v>
                </c:pt>
                <c:pt idx="21">
                  <c:v>13865.431338186549</c:v>
                </c:pt>
                <c:pt idx="22">
                  <c:v>14063.711187195993</c:v>
                </c:pt>
                <c:pt idx="23">
                  <c:v>14263.299668858726</c:v>
                </c:pt>
                <c:pt idx="24">
                  <c:v>14405.932665547312</c:v>
                </c:pt>
                <c:pt idx="25">
                  <c:v>14549.991992202784</c:v>
                </c:pt>
              </c:numCache>
            </c:numRef>
          </c:val>
        </c:ser>
        <c:ser>
          <c:idx val="20"/>
          <c:order val="19"/>
          <c:tx>
            <c:strRef>
              <c:f>'PS2'!$R$80</c:f>
              <c:strCache>
                <c:ptCount val="1"/>
                <c:pt idx="0">
                  <c:v>Wind Offshore</c:v>
                </c:pt>
              </c:strCache>
            </c:strRef>
          </c:tx>
          <c:cat>
            <c:numRef>
              <c:f>'PS2'!$S$60:$AR$60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'PS2'!$S$80:$AR$80</c:f>
              <c:numCache>
                <c:formatCode>_-* #,##0_-;\-* #,##0_-;_-* "-"??_-;_-@_-</c:formatCode>
                <c:ptCount val="26"/>
                <c:pt idx="0">
                  <c:v>1778.5200240000001</c:v>
                </c:pt>
                <c:pt idx="1">
                  <c:v>1778.5200240000001</c:v>
                </c:pt>
                <c:pt idx="2">
                  <c:v>1778.5200240000001</c:v>
                </c:pt>
                <c:pt idx="3">
                  <c:v>1778.5200240000001</c:v>
                </c:pt>
                <c:pt idx="4">
                  <c:v>2109.7544579999999</c:v>
                </c:pt>
                <c:pt idx="5">
                  <c:v>2109.7544579999999</c:v>
                </c:pt>
                <c:pt idx="6">
                  <c:v>2109.7544579999999</c:v>
                </c:pt>
                <c:pt idx="7">
                  <c:v>2109.7544579999999</c:v>
                </c:pt>
                <c:pt idx="8">
                  <c:v>2109.7544579999999</c:v>
                </c:pt>
                <c:pt idx="9">
                  <c:v>2109.7544579999999</c:v>
                </c:pt>
                <c:pt idx="10">
                  <c:v>2109.7544579999999</c:v>
                </c:pt>
                <c:pt idx="11">
                  <c:v>2109.7544579999999</c:v>
                </c:pt>
                <c:pt idx="12">
                  <c:v>2109.7544579999999</c:v>
                </c:pt>
                <c:pt idx="13">
                  <c:v>2109.7544579999999</c:v>
                </c:pt>
                <c:pt idx="14">
                  <c:v>2109.7544579999999</c:v>
                </c:pt>
                <c:pt idx="15">
                  <c:v>2109.7544579999999</c:v>
                </c:pt>
                <c:pt idx="16">
                  <c:v>2109.7544579999999</c:v>
                </c:pt>
                <c:pt idx="17">
                  <c:v>2109.7544579999999</c:v>
                </c:pt>
                <c:pt idx="18">
                  <c:v>2109.7544579999999</c:v>
                </c:pt>
                <c:pt idx="19">
                  <c:v>2109.7544579999999</c:v>
                </c:pt>
                <c:pt idx="20">
                  <c:v>2109.7544579999999</c:v>
                </c:pt>
                <c:pt idx="21">
                  <c:v>2109.7544579999999</c:v>
                </c:pt>
                <c:pt idx="22">
                  <c:v>2109.7544579999999</c:v>
                </c:pt>
                <c:pt idx="23">
                  <c:v>2109.7544579999999</c:v>
                </c:pt>
                <c:pt idx="24">
                  <c:v>2109.7544579999999</c:v>
                </c:pt>
                <c:pt idx="25">
                  <c:v>2109.7544579999999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396032"/>
        <c:axId val="180397568"/>
      </c:areaChart>
      <c:catAx>
        <c:axId val="18039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0397568"/>
        <c:crosses val="autoZero"/>
        <c:auto val="1"/>
        <c:lblAlgn val="ctr"/>
        <c:lblOffset val="100"/>
        <c:tickLblSkip val="5"/>
        <c:noMultiLvlLbl val="0"/>
      </c:catAx>
      <c:valAx>
        <c:axId val="180397568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039603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'PS2'!$R$89</c:f>
              <c:strCache>
                <c:ptCount val="1"/>
                <c:pt idx="0">
                  <c:v>PV</c:v>
                </c:pt>
              </c:strCache>
            </c:strRef>
          </c:tx>
          <c:cat>
            <c:numRef>
              <c:f>'PS2'!$S$88:$AR$88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'PS2'!$S$89:$AR$89</c:f>
              <c:numCache>
                <c:formatCode>_-* #,##0_-;\-* #,##0_-;_-* "-"??_-;_-@_-</c:formatCode>
                <c:ptCount val="26"/>
                <c:pt idx="0">
                  <c:v>2752.6737312372607</c:v>
                </c:pt>
                <c:pt idx="1">
                  <c:v>3255.6094616394334</c:v>
                </c:pt>
                <c:pt idx="2">
                  <c:v>3565.400221425482</c:v>
                </c:pt>
                <c:pt idx="3">
                  <c:v>3902.1436574003033</c:v>
                </c:pt>
                <c:pt idx="4">
                  <c:v>4423.5375049939412</c:v>
                </c:pt>
                <c:pt idx="5">
                  <c:v>5185.9659026349391</c:v>
                </c:pt>
                <c:pt idx="6">
                  <c:v>6076.9647348909175</c:v>
                </c:pt>
                <c:pt idx="7">
                  <c:v>7005.1218632211639</c:v>
                </c:pt>
                <c:pt idx="8">
                  <c:v>7890.9220148040631</c:v>
                </c:pt>
                <c:pt idx="9">
                  <c:v>8764.4562499374861</c:v>
                </c:pt>
                <c:pt idx="10">
                  <c:v>9604.2506296981737</c:v>
                </c:pt>
                <c:pt idx="11">
                  <c:v>10415.029808507712</c:v>
                </c:pt>
                <c:pt idx="12">
                  <c:v>11192.981030366376</c:v>
                </c:pt>
                <c:pt idx="13">
                  <c:v>11935.530623482749</c:v>
                </c:pt>
                <c:pt idx="14">
                  <c:v>12650.858354676044</c:v>
                </c:pt>
                <c:pt idx="15">
                  <c:v>13328.4487119758</c:v>
                </c:pt>
                <c:pt idx="16">
                  <c:v>13969.611213088256</c:v>
                </c:pt>
                <c:pt idx="17">
                  <c:v>14570.489076020482</c:v>
                </c:pt>
                <c:pt idx="18">
                  <c:v>15135.828700373198</c:v>
                </c:pt>
                <c:pt idx="19">
                  <c:v>15661.546840280138</c:v>
                </c:pt>
                <c:pt idx="20">
                  <c:v>16155.994157265164</c:v>
                </c:pt>
                <c:pt idx="21">
                  <c:v>16611.578656851605</c:v>
                </c:pt>
                <c:pt idx="22">
                  <c:v>17036.864404548138</c:v>
                </c:pt>
                <c:pt idx="23">
                  <c:v>17425.513481981779</c:v>
                </c:pt>
                <c:pt idx="24">
                  <c:v>17786.148788745239</c:v>
                </c:pt>
                <c:pt idx="25">
                  <c:v>18112.56360499097</c:v>
                </c:pt>
              </c:numCache>
            </c:numRef>
          </c:val>
        </c:ser>
        <c:ser>
          <c:idx val="3"/>
          <c:order val="1"/>
          <c:tx>
            <c:strRef>
              <c:f>'PS2'!$R$90</c:f>
              <c:strCache>
                <c:ptCount val="1"/>
                <c:pt idx="0">
                  <c:v>mCHP</c:v>
                </c:pt>
              </c:strCache>
            </c:strRef>
          </c:tx>
          <c:cat>
            <c:numRef>
              <c:f>'PS2'!$S$88:$AR$88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'PS2'!$S$90:$AR$90</c:f>
              <c:numCache>
                <c:formatCode>_-* #,##0_-;\-* #,##0_-;_-* "-"??_-;_-@_-</c:formatCode>
                <c:ptCount val="26"/>
                <c:pt idx="0">
                  <c:v>3.5433958333333342</c:v>
                </c:pt>
                <c:pt idx="1">
                  <c:v>4.7468231054504386</c:v>
                </c:pt>
                <c:pt idx="2">
                  <c:v>6.2213417524175529</c:v>
                </c:pt>
                <c:pt idx="3">
                  <c:v>8.9939020040293975</c:v>
                </c:pt>
                <c:pt idx="4">
                  <c:v>17.957344740821178</c:v>
                </c:pt>
                <c:pt idx="5">
                  <c:v>18.781710371773681</c:v>
                </c:pt>
                <c:pt idx="6">
                  <c:v>22.475461973263759</c:v>
                </c:pt>
                <c:pt idx="7">
                  <c:v>29.390627333985634</c:v>
                </c:pt>
                <c:pt idx="8">
                  <c:v>35.687784346967639</c:v>
                </c:pt>
                <c:pt idx="9">
                  <c:v>38.936997697705777</c:v>
                </c:pt>
                <c:pt idx="10">
                  <c:v>42.498363233481342</c:v>
                </c:pt>
                <c:pt idx="11">
                  <c:v>45.099636350246271</c:v>
                </c:pt>
                <c:pt idx="12">
                  <c:v>48.358001248414865</c:v>
                </c:pt>
                <c:pt idx="13">
                  <c:v>51.581967486510038</c:v>
                </c:pt>
                <c:pt idx="14">
                  <c:v>54.782330965329379</c:v>
                </c:pt>
                <c:pt idx="15">
                  <c:v>61.157206441505629</c:v>
                </c:pt>
                <c:pt idx="16">
                  <c:v>67.592498674388878</c:v>
                </c:pt>
                <c:pt idx="17">
                  <c:v>76.88100974700005</c:v>
                </c:pt>
                <c:pt idx="18">
                  <c:v>93.437638711296671</c:v>
                </c:pt>
                <c:pt idx="19">
                  <c:v>109.03681797993283</c:v>
                </c:pt>
                <c:pt idx="20">
                  <c:v>136.31704543313612</c:v>
                </c:pt>
                <c:pt idx="21">
                  <c:v>156.767125226909</c:v>
                </c:pt>
                <c:pt idx="22">
                  <c:v>180.26057033946029</c:v>
                </c:pt>
                <c:pt idx="23">
                  <c:v>207.81380021036514</c:v>
                </c:pt>
                <c:pt idx="24">
                  <c:v>240.14929591618699</c:v>
                </c:pt>
                <c:pt idx="25">
                  <c:v>278.11881640115075</c:v>
                </c:pt>
              </c:numCache>
            </c:numRef>
          </c:val>
        </c:ser>
        <c:ser>
          <c:idx val="4"/>
          <c:order val="2"/>
          <c:tx>
            <c:strRef>
              <c:f>'PS2'!$R$91</c:f>
              <c:strCache>
                <c:ptCount val="1"/>
                <c:pt idx="0">
                  <c:v>Fuel Cell</c:v>
                </c:pt>
              </c:strCache>
            </c:strRef>
          </c:tx>
          <c:cat>
            <c:numRef>
              <c:f>'PS2'!$S$88:$AR$88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'PS2'!$S$91:$AR$91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4.3311715108057147E-2</c:v>
                </c:pt>
                <c:pt idx="2">
                  <c:v>0.11448680165088999</c:v>
                </c:pt>
                <c:pt idx="3">
                  <c:v>0.29098865375320987</c:v>
                </c:pt>
                <c:pt idx="4">
                  <c:v>0.70571002889099577</c:v>
                </c:pt>
                <c:pt idx="5">
                  <c:v>1.3475098614295371</c:v>
                </c:pt>
                <c:pt idx="6">
                  <c:v>1.8110456547867193</c:v>
                </c:pt>
                <c:pt idx="7">
                  <c:v>5.0236219497508063</c:v>
                </c:pt>
                <c:pt idx="8">
                  <c:v>8.3603080472352556</c:v>
                </c:pt>
                <c:pt idx="9">
                  <c:v>20.73451154810067</c:v>
                </c:pt>
                <c:pt idx="10">
                  <c:v>79.097713474871938</c:v>
                </c:pt>
                <c:pt idx="11">
                  <c:v>129.12047008866736</c:v>
                </c:pt>
                <c:pt idx="12">
                  <c:v>183.4862418997771</c:v>
                </c:pt>
                <c:pt idx="13">
                  <c:v>252.73365995585681</c:v>
                </c:pt>
                <c:pt idx="14">
                  <c:v>298.12244781226394</c:v>
                </c:pt>
                <c:pt idx="15">
                  <c:v>346.69146585634883</c:v>
                </c:pt>
                <c:pt idx="16">
                  <c:v>391.8339103984739</c:v>
                </c:pt>
                <c:pt idx="17">
                  <c:v>433.27238592349636</c:v>
                </c:pt>
                <c:pt idx="18">
                  <c:v>475.51576162366007</c:v>
                </c:pt>
                <c:pt idx="19">
                  <c:v>524.59310237552756</c:v>
                </c:pt>
                <c:pt idx="20">
                  <c:v>581.15696096872932</c:v>
                </c:pt>
                <c:pt idx="21">
                  <c:v>626.72079192154422</c:v>
                </c:pt>
                <c:pt idx="22">
                  <c:v>674.69937414440722</c:v>
                </c:pt>
                <c:pt idx="23">
                  <c:v>726.3509545855967</c:v>
                </c:pt>
                <c:pt idx="24">
                  <c:v>781.95671945960237</c:v>
                </c:pt>
                <c:pt idx="25">
                  <c:v>841.81938117900052</c:v>
                </c:pt>
              </c:numCache>
            </c:numRef>
          </c:val>
        </c:ser>
        <c:ser>
          <c:idx val="5"/>
          <c:order val="3"/>
          <c:tx>
            <c:strRef>
              <c:f>'PS2'!$R$92</c:f>
              <c:strCache>
                <c:ptCount val="1"/>
                <c:pt idx="0">
                  <c:v>Anaerobic Digestion</c:v>
                </c:pt>
              </c:strCache>
            </c:strRef>
          </c:tx>
          <c:cat>
            <c:numRef>
              <c:f>'PS2'!$S$88:$AR$88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'PS2'!$S$92:$AR$92</c:f>
              <c:numCache>
                <c:formatCode>_-* #,##0_-;\-* #,##0_-;_-* "-"??_-;_-@_-</c:formatCode>
                <c:ptCount val="26"/>
                <c:pt idx="0">
                  <c:v>522.11836252799992</c:v>
                </c:pt>
                <c:pt idx="1">
                  <c:v>773.58761114537651</c:v>
                </c:pt>
                <c:pt idx="2">
                  <c:v>1022.1176768678843</c:v>
                </c:pt>
                <c:pt idx="3">
                  <c:v>1270.6477425903918</c:v>
                </c:pt>
                <c:pt idx="4">
                  <c:v>1519.1778083128995</c:v>
                </c:pt>
                <c:pt idx="5">
                  <c:v>1780.1343773215324</c:v>
                </c:pt>
                <c:pt idx="6">
                  <c:v>2054.1387747805975</c:v>
                </c:pt>
                <c:pt idx="7">
                  <c:v>2328.1431722396619</c:v>
                </c:pt>
                <c:pt idx="8">
                  <c:v>2602.1475696987263</c:v>
                </c:pt>
                <c:pt idx="9">
                  <c:v>2848.7515274118846</c:v>
                </c:pt>
                <c:pt idx="10">
                  <c:v>3070.6950893537273</c:v>
                </c:pt>
                <c:pt idx="11">
                  <c:v>3270.4442951013853</c:v>
                </c:pt>
                <c:pt idx="12">
                  <c:v>3450.218580274277</c:v>
                </c:pt>
                <c:pt idx="13">
                  <c:v>3621.0041511885252</c:v>
                </c:pt>
                <c:pt idx="14">
                  <c:v>3783.2504435570604</c:v>
                </c:pt>
                <c:pt idx="15">
                  <c:v>3937.3844213071689</c:v>
                </c:pt>
                <c:pt idx="16">
                  <c:v>4076.1050012822657</c:v>
                </c:pt>
                <c:pt idx="17">
                  <c:v>4200.9535232598537</c:v>
                </c:pt>
                <c:pt idx="18">
                  <c:v>4313.3171930396829</c:v>
                </c:pt>
                <c:pt idx="19">
                  <c:v>4414.4444958415279</c:v>
                </c:pt>
                <c:pt idx="20">
                  <c:v>4505.4590683631905</c:v>
                </c:pt>
                <c:pt idx="21">
                  <c:v>4587.3721836326858</c:v>
                </c:pt>
                <c:pt idx="22">
                  <c:v>4661.0939873752313</c:v>
                </c:pt>
                <c:pt idx="23">
                  <c:v>4727.4436107435213</c:v>
                </c:pt>
                <c:pt idx="24">
                  <c:v>4787.1582717749843</c:v>
                </c:pt>
                <c:pt idx="25">
                  <c:v>4840.9014667032998</c:v>
                </c:pt>
              </c:numCache>
            </c:numRef>
          </c:val>
        </c:ser>
        <c:ser>
          <c:idx val="6"/>
          <c:order val="4"/>
          <c:tx>
            <c:strRef>
              <c:f>'PS2'!$R$93</c:f>
              <c:strCache>
                <c:ptCount val="1"/>
                <c:pt idx="0">
                  <c:v>Battery</c:v>
                </c:pt>
              </c:strCache>
            </c:strRef>
          </c:tx>
          <c:cat>
            <c:numRef>
              <c:f>'PS2'!$S$88:$AR$88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'PS2'!$S$93:$AR$93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0.70999796457317521</c:v>
                </c:pt>
                <c:pt idx="2">
                  <c:v>1.3523880040968765</c:v>
                </c:pt>
                <c:pt idx="3">
                  <c:v>2.5418687031411547</c:v>
                </c:pt>
                <c:pt idx="4">
                  <c:v>5.656768127506961</c:v>
                </c:pt>
                <c:pt idx="5">
                  <c:v>13.039434138940148</c:v>
                </c:pt>
                <c:pt idx="6">
                  <c:v>26.291336297610233</c:v>
                </c:pt>
                <c:pt idx="7">
                  <c:v>46.406922286392309</c:v>
                </c:pt>
                <c:pt idx="8">
                  <c:v>73.066403093740973</c:v>
                </c:pt>
                <c:pt idx="9">
                  <c:v>107.99289250045182</c:v>
                </c:pt>
                <c:pt idx="10">
                  <c:v>150.58415543474189</c:v>
                </c:pt>
                <c:pt idx="11">
                  <c:v>200.39486930070362</c:v>
                </c:pt>
                <c:pt idx="12">
                  <c:v>257.40567918677368</c:v>
                </c:pt>
                <c:pt idx="13">
                  <c:v>321.45747184614379</c:v>
                </c:pt>
                <c:pt idx="14">
                  <c:v>393.25036414045275</c:v>
                </c:pt>
                <c:pt idx="15">
                  <c:v>470.23380844281957</c:v>
                </c:pt>
                <c:pt idx="16">
                  <c:v>550.5134555547661</c:v>
                </c:pt>
                <c:pt idx="17">
                  <c:v>631.78928139878644</c:v>
                </c:pt>
                <c:pt idx="18">
                  <c:v>713.13073200949009</c:v>
                </c:pt>
                <c:pt idx="19">
                  <c:v>792.60690923415928</c:v>
                </c:pt>
                <c:pt idx="20">
                  <c:v>870.36331503965732</c:v>
                </c:pt>
                <c:pt idx="21">
                  <c:v>944.27708701557549</c:v>
                </c:pt>
                <c:pt idx="22">
                  <c:v>1014.9711769849492</c:v>
                </c:pt>
                <c:pt idx="23">
                  <c:v>1080.7822942503406</c:v>
                </c:pt>
                <c:pt idx="24">
                  <c:v>1142.6914406224116</c:v>
                </c:pt>
                <c:pt idx="25">
                  <c:v>1199.2719310180144</c:v>
                </c:pt>
              </c:numCache>
            </c:numRef>
          </c:val>
        </c:ser>
        <c:ser>
          <c:idx val="7"/>
          <c:order val="5"/>
          <c:tx>
            <c:strRef>
              <c:f>'PS2'!$R$94</c:f>
              <c:strCache>
                <c:ptCount val="1"/>
                <c:pt idx="0">
                  <c:v>Wind</c:v>
                </c:pt>
              </c:strCache>
            </c:strRef>
          </c:tx>
          <c:cat>
            <c:numRef>
              <c:f>'PS2'!$S$88:$AR$88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'PS2'!$S$94:$AR$94</c:f>
              <c:numCache>
                <c:formatCode>_-* #,##0_-;\-* #,##0_-;_-* "-"??_-;_-@_-</c:formatCode>
                <c:ptCount val="26"/>
                <c:pt idx="0">
                  <c:v>741.0909332160013</c:v>
                </c:pt>
                <c:pt idx="1">
                  <c:v>778.99316267779579</c:v>
                </c:pt>
                <c:pt idx="2">
                  <c:v>884.31748841056969</c:v>
                </c:pt>
                <c:pt idx="3">
                  <c:v>1000.1742467166209</c:v>
                </c:pt>
                <c:pt idx="4">
                  <c:v>1127.6166808532778</c:v>
                </c:pt>
                <c:pt idx="5">
                  <c:v>1267.8033584035998</c:v>
                </c:pt>
                <c:pt idx="6">
                  <c:v>1422.0087037089545</c:v>
                </c:pt>
                <c:pt idx="7">
                  <c:v>1588.5504766387371</c:v>
                </c:pt>
                <c:pt idx="8">
                  <c:v>1768.4155914029025</c:v>
                </c:pt>
                <c:pt idx="9">
                  <c:v>1962.6699153482014</c:v>
                </c:pt>
                <c:pt idx="10">
                  <c:v>2172.4645852091239</c:v>
                </c:pt>
                <c:pt idx="11">
                  <c:v>2386.4551484672652</c:v>
                </c:pt>
                <c:pt idx="12">
                  <c:v>2604.7255229905686</c:v>
                </c:pt>
                <c:pt idx="13">
                  <c:v>2827.3613050043382</c:v>
                </c:pt>
                <c:pt idx="14">
                  <c:v>3049.9970870181078</c:v>
                </c:pt>
                <c:pt idx="15">
                  <c:v>3272.6328690318783</c:v>
                </c:pt>
                <c:pt idx="16">
                  <c:v>3495.2686510456479</c:v>
                </c:pt>
                <c:pt idx="17">
                  <c:v>3713.4517174191424</c:v>
                </c:pt>
                <c:pt idx="18">
                  <c:v>3927.2711224651671</c:v>
                </c:pt>
                <c:pt idx="19">
                  <c:v>4136.8141394102713</c:v>
                </c:pt>
                <c:pt idx="20">
                  <c:v>4342.1662960164731</c:v>
                </c:pt>
                <c:pt idx="21">
                  <c:v>4543.4114094905508</c:v>
                </c:pt>
                <c:pt idx="22">
                  <c:v>4740.6316206951478</c:v>
                </c:pt>
                <c:pt idx="23">
                  <c:v>4933.907427675651</c:v>
                </c:pt>
                <c:pt idx="24">
                  <c:v>5123.3177185165459</c:v>
                </c:pt>
                <c:pt idx="25">
                  <c:v>5308.9398035406221</c:v>
                </c:pt>
              </c:numCache>
            </c:numRef>
          </c:val>
        </c:ser>
        <c:ser>
          <c:idx val="8"/>
          <c:order val="6"/>
          <c:tx>
            <c:strRef>
              <c:f>'PS2'!$R$95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'PS2'!$S$88:$AR$88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'PS2'!$S$95:$AR$95</c:f>
              <c:numCache>
                <c:formatCode>_-* #,##0_-;\-* #,##0_-;_-* "-"??_-;_-@_-</c:formatCode>
                <c:ptCount val="26"/>
                <c:pt idx="0">
                  <c:v>256.18690080000005</c:v>
                </c:pt>
                <c:pt idx="1">
                  <c:v>297.46752480000009</c:v>
                </c:pt>
                <c:pt idx="2">
                  <c:v>340.81218000000013</c:v>
                </c:pt>
                <c:pt idx="3">
                  <c:v>386.32406796000015</c:v>
                </c:pt>
                <c:pt idx="4">
                  <c:v>434.11155031800013</c:v>
                </c:pt>
                <c:pt idx="5">
                  <c:v>482.85478232316012</c:v>
                </c:pt>
                <c:pt idx="6">
                  <c:v>532.57287896842331</c:v>
                </c:pt>
                <c:pt idx="7">
                  <c:v>582.29097561368656</c:v>
                </c:pt>
                <c:pt idx="8">
                  <c:v>632.0090722589498</c:v>
                </c:pt>
                <c:pt idx="9">
                  <c:v>681.72716890421316</c:v>
                </c:pt>
                <c:pt idx="10">
                  <c:v>731.44526554947629</c:v>
                </c:pt>
                <c:pt idx="11">
                  <c:v>778.67745736247628</c:v>
                </c:pt>
                <c:pt idx="12">
                  <c:v>823.54803958482637</c:v>
                </c:pt>
                <c:pt idx="13">
                  <c:v>866.17509269605887</c:v>
                </c:pt>
                <c:pt idx="14">
                  <c:v>906.67079315172975</c:v>
                </c:pt>
                <c:pt idx="15">
                  <c:v>943.11692356183357</c:v>
                </c:pt>
                <c:pt idx="16">
                  <c:v>975.91844093092698</c:v>
                </c:pt>
                <c:pt idx="17">
                  <c:v>1005.4398065631111</c:v>
                </c:pt>
                <c:pt idx="18">
                  <c:v>1032.0090356320768</c:v>
                </c:pt>
                <c:pt idx="19">
                  <c:v>1053.2644188872493</c:v>
                </c:pt>
                <c:pt idx="20">
                  <c:v>1070.2687254913876</c:v>
                </c:pt>
                <c:pt idx="21">
                  <c:v>1083.8721707746981</c:v>
                </c:pt>
                <c:pt idx="22">
                  <c:v>1094.7549270013465</c:v>
                </c:pt>
                <c:pt idx="23">
                  <c:v>1103.4611319826649</c:v>
                </c:pt>
                <c:pt idx="24">
                  <c:v>1110.4260959677201</c:v>
                </c:pt>
                <c:pt idx="25">
                  <c:v>1115.9980671557639</c:v>
                </c:pt>
              </c:numCache>
            </c:numRef>
          </c:val>
        </c:ser>
        <c:ser>
          <c:idx val="9"/>
          <c:order val="7"/>
          <c:tx>
            <c:strRef>
              <c:f>'PS2'!$R$96</c:f>
              <c:strCache>
                <c:ptCount val="1"/>
                <c:pt idx="0">
                  <c:v>CHP - Thermal</c:v>
                </c:pt>
              </c:strCache>
            </c:strRef>
          </c:tx>
          <c:cat>
            <c:numRef>
              <c:f>'PS2'!$S$88:$AR$88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'PS2'!$S$96:$AR$96</c:f>
              <c:numCache>
                <c:formatCode>_-* #,##0_-;\-* #,##0_-;_-* "-"??_-;_-@_-</c:formatCode>
                <c:ptCount val="26"/>
                <c:pt idx="0">
                  <c:v>2004.1128000000001</c:v>
                </c:pt>
                <c:pt idx="1">
                  <c:v>2468.722863486511</c:v>
                </c:pt>
                <c:pt idx="2">
                  <c:v>2543.8758699966693</c:v>
                </c:pt>
                <c:pt idx="3">
                  <c:v>2627.2057264031032</c:v>
                </c:pt>
                <c:pt idx="4">
                  <c:v>2720.6892138208968</c:v>
                </c:pt>
                <c:pt idx="5">
                  <c:v>2754.4147297694831</c:v>
                </c:pt>
                <c:pt idx="6">
                  <c:v>2787.9639956494416</c:v>
                </c:pt>
                <c:pt idx="7">
                  <c:v>2839.897874140263</c:v>
                </c:pt>
                <c:pt idx="8">
                  <c:v>2912.9497799788455</c:v>
                </c:pt>
                <c:pt idx="9">
                  <c:v>3018.9741623712098</c:v>
                </c:pt>
                <c:pt idx="10">
                  <c:v>3116.4274666775259</c:v>
                </c:pt>
                <c:pt idx="11">
                  <c:v>3152.3389668078348</c:v>
                </c:pt>
                <c:pt idx="12">
                  <c:v>3196.8924078348814</c:v>
                </c:pt>
                <c:pt idx="13">
                  <c:v>3243.1540427308214</c:v>
                </c:pt>
                <c:pt idx="14">
                  <c:v>3278.2233317289047</c:v>
                </c:pt>
                <c:pt idx="15">
                  <c:v>3317.586517022723</c:v>
                </c:pt>
                <c:pt idx="16">
                  <c:v>3355.8877572125352</c:v>
                </c:pt>
                <c:pt idx="17">
                  <c:v>3433.0744824191052</c:v>
                </c:pt>
                <c:pt idx="18">
                  <c:v>3492.9763392464342</c:v>
                </c:pt>
                <c:pt idx="19">
                  <c:v>3598.6070659991265</c:v>
                </c:pt>
                <c:pt idx="20">
                  <c:v>3690.1190685505626</c:v>
                </c:pt>
                <c:pt idx="21">
                  <c:v>3750.0841419988574</c:v>
                </c:pt>
                <c:pt idx="22">
                  <c:v>3817.699975002346</c:v>
                </c:pt>
                <c:pt idx="23">
                  <c:v>3879.6970561440344</c:v>
                </c:pt>
                <c:pt idx="24">
                  <c:v>3944.7201842357317</c:v>
                </c:pt>
                <c:pt idx="25">
                  <c:v>3998.9283024224956</c:v>
                </c:pt>
              </c:numCache>
            </c:numRef>
          </c:val>
        </c:ser>
        <c:ser>
          <c:idx val="10"/>
          <c:order val="8"/>
          <c:tx>
            <c:strRef>
              <c:f>'PS2'!$R$97</c:f>
              <c:strCache>
                <c:ptCount val="1"/>
                <c:pt idx="0">
                  <c:v>CHP - Renewable</c:v>
                </c:pt>
              </c:strCache>
            </c:strRef>
          </c:tx>
          <c:cat>
            <c:numRef>
              <c:f>'PS2'!$S$88:$AR$88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'PS2'!$S$97:$AR$97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34.891926556421147</c:v>
                </c:pt>
                <c:pt idx="2">
                  <c:v>49.646371039158801</c:v>
                </c:pt>
                <c:pt idx="3">
                  <c:v>99.739415586384126</c:v>
                </c:pt>
                <c:pt idx="4">
                  <c:v>156.26607432713283</c:v>
                </c:pt>
                <c:pt idx="5">
                  <c:v>203.0933837944475</c:v>
                </c:pt>
                <c:pt idx="6">
                  <c:v>266.93664644514223</c:v>
                </c:pt>
                <c:pt idx="7">
                  <c:v>358.89299885344263</c:v>
                </c:pt>
                <c:pt idx="8">
                  <c:v>440.75759457641902</c:v>
                </c:pt>
                <c:pt idx="9">
                  <c:v>526.73138247895872</c:v>
                </c:pt>
                <c:pt idx="10">
                  <c:v>601.34364084013612</c:v>
                </c:pt>
                <c:pt idx="11">
                  <c:v>649.33162178005182</c:v>
                </c:pt>
                <c:pt idx="12">
                  <c:v>700.09439340504366</c:v>
                </c:pt>
                <c:pt idx="13">
                  <c:v>748.94469561893595</c:v>
                </c:pt>
                <c:pt idx="14">
                  <c:v>791.84372856001914</c:v>
                </c:pt>
                <c:pt idx="15">
                  <c:v>834.20953117079671</c:v>
                </c:pt>
                <c:pt idx="16">
                  <c:v>872.29215740137113</c:v>
                </c:pt>
                <c:pt idx="17">
                  <c:v>922.51322719845462</c:v>
                </c:pt>
                <c:pt idx="18">
                  <c:v>967.85796010146817</c:v>
                </c:pt>
                <c:pt idx="19">
                  <c:v>1041.5967940773423</c:v>
                </c:pt>
                <c:pt idx="20">
                  <c:v>1091.5465779102733</c:v>
                </c:pt>
                <c:pt idx="21">
                  <c:v>1136.0542204949763</c:v>
                </c:pt>
                <c:pt idx="22">
                  <c:v>1185.6171941220973</c:v>
                </c:pt>
                <c:pt idx="23">
                  <c:v>1229.9615867985369</c:v>
                </c:pt>
                <c:pt idx="24">
                  <c:v>1276.4438880174978</c:v>
                </c:pt>
                <c:pt idx="25">
                  <c:v>1317.1704350351056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479360"/>
        <c:axId val="186480896"/>
      </c:areaChart>
      <c:catAx>
        <c:axId val="18647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6480896"/>
        <c:crosses val="autoZero"/>
        <c:auto val="1"/>
        <c:lblAlgn val="ctr"/>
        <c:lblOffset val="100"/>
        <c:tickLblSkip val="5"/>
        <c:noMultiLvlLbl val="0"/>
      </c:catAx>
      <c:valAx>
        <c:axId val="186480896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8647936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Output Twh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'PS3'!$Q$7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'PS3'!$S$7:$AR$7</c:f>
              <c:numCache>
                <c:formatCode>_-* #,##0_-;\-* #,##0_-;_-* "-"??_-;_-@_-</c:formatCode>
                <c:ptCount val="26"/>
                <c:pt idx="0">
                  <c:v>2744</c:v>
                </c:pt>
                <c:pt idx="1">
                  <c:v>2744</c:v>
                </c:pt>
                <c:pt idx="2">
                  <c:v>2944.0017510871562</c:v>
                </c:pt>
                <c:pt idx="3">
                  <c:v>2944.0154437470583</c:v>
                </c:pt>
                <c:pt idx="4">
                  <c:v>2994.0426481667278</c:v>
                </c:pt>
                <c:pt idx="5">
                  <c:v>3064.140438907662</c:v>
                </c:pt>
                <c:pt idx="6">
                  <c:v>3064.3774291120103</c:v>
                </c:pt>
                <c:pt idx="7">
                  <c:v>3064.8633751214111</c:v>
                </c:pt>
                <c:pt idx="8">
                  <c:v>3065.7582909058256</c:v>
                </c:pt>
                <c:pt idx="9">
                  <c:v>3067.2836800349</c:v>
                </c:pt>
                <c:pt idx="10">
                  <c:v>3249.7344454028625</c:v>
                </c:pt>
                <c:pt idx="11">
                  <c:v>3253.0638170461757</c:v>
                </c:pt>
                <c:pt idx="12">
                  <c:v>3257.4508033430261</c:v>
                </c:pt>
                <c:pt idx="13">
                  <c:v>3413.088991827422</c:v>
                </c:pt>
                <c:pt idx="14">
                  <c:v>3570.1862762820451</c:v>
                </c:pt>
                <c:pt idx="15">
                  <c:v>3579.4632930792568</c:v>
                </c:pt>
                <c:pt idx="16">
                  <c:v>3590.9487388965772</c:v>
                </c:pt>
                <c:pt idx="17">
                  <c:v>4716.6556764278675</c:v>
                </c:pt>
                <c:pt idx="18">
                  <c:v>4732.5815848126012</c:v>
                </c:pt>
                <c:pt idx="19">
                  <c:v>4750.7076459004775</c:v>
                </c:pt>
                <c:pt idx="20">
                  <c:v>4870.9970622858582</c:v>
                </c:pt>
                <c:pt idx="21">
                  <c:v>5488.1557008905438</c:v>
                </c:pt>
                <c:pt idx="22">
                  <c:v>5504.7851392118973</c:v>
                </c:pt>
                <c:pt idx="23">
                  <c:v>5620.8536322271957</c:v>
                </c:pt>
                <c:pt idx="24">
                  <c:v>6135.8599110969972</c:v>
                </c:pt>
                <c:pt idx="25">
                  <c:v>6350.0759436581084</c:v>
                </c:pt>
              </c:numCache>
            </c:numRef>
          </c:val>
        </c:ser>
        <c:ser>
          <c:idx val="1"/>
          <c:order val="1"/>
          <c:tx>
            <c:strRef>
              <c:f>'PS3'!$Q$8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'PS3'!$S$8:$AR$8</c:f>
              <c:numCache>
                <c:formatCode>_-* #,##0_-;\-* #,##0_-;_-* "-"??_-;_-@_-</c:formatCode>
                <c:ptCount val="26"/>
                <c:pt idx="0">
                  <c:v>2532.8706999999999</c:v>
                </c:pt>
                <c:pt idx="1">
                  <c:v>2532.8706999999999</c:v>
                </c:pt>
                <c:pt idx="2">
                  <c:v>2532.8706999999999</c:v>
                </c:pt>
                <c:pt idx="3">
                  <c:v>2532.8706999999999</c:v>
                </c:pt>
                <c:pt idx="4">
                  <c:v>2922.8706999999999</c:v>
                </c:pt>
                <c:pt idx="5">
                  <c:v>2922.8706999999999</c:v>
                </c:pt>
                <c:pt idx="6">
                  <c:v>3207.8706999999999</c:v>
                </c:pt>
                <c:pt idx="7">
                  <c:v>3207.8706999999999</c:v>
                </c:pt>
                <c:pt idx="8">
                  <c:v>3207.8706999999999</c:v>
                </c:pt>
                <c:pt idx="9">
                  <c:v>3207.8706999999999</c:v>
                </c:pt>
                <c:pt idx="10">
                  <c:v>3207.8706999999999</c:v>
                </c:pt>
                <c:pt idx="11">
                  <c:v>3207.8706999999999</c:v>
                </c:pt>
                <c:pt idx="12">
                  <c:v>3013.8706999999999</c:v>
                </c:pt>
                <c:pt idx="13">
                  <c:v>2978.6507000000001</c:v>
                </c:pt>
                <c:pt idx="14">
                  <c:v>2978.6507000000001</c:v>
                </c:pt>
                <c:pt idx="15">
                  <c:v>2978.6507000000001</c:v>
                </c:pt>
                <c:pt idx="16">
                  <c:v>2978.6507000000001</c:v>
                </c:pt>
                <c:pt idx="17">
                  <c:v>2978.6507000000001</c:v>
                </c:pt>
                <c:pt idx="18">
                  <c:v>2937.0506999999998</c:v>
                </c:pt>
                <c:pt idx="19">
                  <c:v>2937.0506999999998</c:v>
                </c:pt>
                <c:pt idx="20">
                  <c:v>2906.0507000000002</c:v>
                </c:pt>
                <c:pt idx="21">
                  <c:v>2906.0507000000002</c:v>
                </c:pt>
                <c:pt idx="22">
                  <c:v>2516.0507000000002</c:v>
                </c:pt>
                <c:pt idx="23">
                  <c:v>2516.0507000000002</c:v>
                </c:pt>
                <c:pt idx="24">
                  <c:v>2496.0507000000002</c:v>
                </c:pt>
                <c:pt idx="25">
                  <c:v>2496.0507000000002</c:v>
                </c:pt>
              </c:numCache>
            </c:numRef>
          </c:val>
        </c:ser>
        <c:ser>
          <c:idx val="2"/>
          <c:order val="2"/>
          <c:tx>
            <c:strRef>
              <c:f>'PS3'!$Q$9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'PS3'!$S$9:$AR$9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'PS3'!$Q$10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'PS3'!$S$10:$AR$10</c:f>
              <c:numCache>
                <c:formatCode>_-* #,##0_-;\-* #,##0_-;_-* "-"??_-;_-@_-</c:formatCode>
                <c:ptCount val="26"/>
                <c:pt idx="0">
                  <c:v>5321.4717645749997</c:v>
                </c:pt>
                <c:pt idx="1">
                  <c:v>5576.9956774244147</c:v>
                </c:pt>
                <c:pt idx="2">
                  <c:v>5755.3764805610572</c:v>
                </c:pt>
                <c:pt idx="3">
                  <c:v>5922.2300213803965</c:v>
                </c:pt>
                <c:pt idx="4">
                  <c:v>5990.3186327978565</c:v>
                </c:pt>
                <c:pt idx="5">
                  <c:v>6143.3175415222213</c:v>
                </c:pt>
                <c:pt idx="6">
                  <c:v>6217.2268557256011</c:v>
                </c:pt>
                <c:pt idx="7">
                  <c:v>6285.2629159423795</c:v>
                </c:pt>
                <c:pt idx="8">
                  <c:v>6326.8406936655165</c:v>
                </c:pt>
                <c:pt idx="9">
                  <c:v>6377.5821682548749</c:v>
                </c:pt>
                <c:pt idx="10">
                  <c:v>6224.2496702342842</c:v>
                </c:pt>
                <c:pt idx="11">
                  <c:v>6136.7796191716689</c:v>
                </c:pt>
                <c:pt idx="12">
                  <c:v>6168.9729097090822</c:v>
                </c:pt>
                <c:pt idx="13">
                  <c:v>6199.4650278953304</c:v>
                </c:pt>
                <c:pt idx="14">
                  <c:v>4877.630473811214</c:v>
                </c:pt>
                <c:pt idx="15">
                  <c:v>4945.0939881695203</c:v>
                </c:pt>
                <c:pt idx="16">
                  <c:v>4976.4409393673723</c:v>
                </c:pt>
                <c:pt idx="17">
                  <c:v>5010.8311851232511</c:v>
                </c:pt>
                <c:pt idx="18">
                  <c:v>5051.2520602383784</c:v>
                </c:pt>
                <c:pt idx="19">
                  <c:v>5129.2754122365332</c:v>
                </c:pt>
                <c:pt idx="20">
                  <c:v>5151.0792915194106</c:v>
                </c:pt>
                <c:pt idx="21">
                  <c:v>5167.0750033927179</c:v>
                </c:pt>
                <c:pt idx="22">
                  <c:v>5180.0055010943634</c:v>
                </c:pt>
                <c:pt idx="23">
                  <c:v>5190.8811924654974</c:v>
                </c:pt>
                <c:pt idx="24">
                  <c:v>5195.2240762415995</c:v>
                </c:pt>
                <c:pt idx="25">
                  <c:v>5196.4454130128779</c:v>
                </c:pt>
              </c:numCache>
            </c:numRef>
          </c:val>
        </c:ser>
        <c:ser>
          <c:idx val="4"/>
          <c:order val="4"/>
          <c:tx>
            <c:strRef>
              <c:f>'PS3'!$Q$11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'PS3'!$S$11:$AR$11</c:f>
              <c:numCache>
                <c:formatCode>_-* #,##0_-;\-* #,##0_-;_-* "-"??_-;_-@_-</c:formatCode>
                <c:ptCount val="26"/>
                <c:pt idx="0">
                  <c:v>28304.253000000001</c:v>
                </c:pt>
                <c:pt idx="1">
                  <c:v>30322.876944687316</c:v>
                </c:pt>
                <c:pt idx="2">
                  <c:v>28228.00840793227</c:v>
                </c:pt>
                <c:pt idx="3">
                  <c:v>28464.889914861855</c:v>
                </c:pt>
                <c:pt idx="4">
                  <c:v>27706.390261049324</c:v>
                </c:pt>
                <c:pt idx="5">
                  <c:v>27784.134729652025</c:v>
                </c:pt>
                <c:pt idx="6">
                  <c:v>29044.214075174397</c:v>
                </c:pt>
                <c:pt idx="7">
                  <c:v>30667.581663976249</c:v>
                </c:pt>
                <c:pt idx="8">
                  <c:v>29931.224672436747</c:v>
                </c:pt>
                <c:pt idx="9">
                  <c:v>30497.227563894441</c:v>
                </c:pt>
                <c:pt idx="10">
                  <c:v>30142.87711809262</c:v>
                </c:pt>
                <c:pt idx="11">
                  <c:v>30705.197314627268</c:v>
                </c:pt>
                <c:pt idx="12">
                  <c:v>29411.999939149377</c:v>
                </c:pt>
                <c:pt idx="13">
                  <c:v>29477.382675355966</c:v>
                </c:pt>
                <c:pt idx="14">
                  <c:v>28269.338851811306</c:v>
                </c:pt>
                <c:pt idx="15">
                  <c:v>28223.665399555706</c:v>
                </c:pt>
                <c:pt idx="16">
                  <c:v>26177.459826614333</c:v>
                </c:pt>
                <c:pt idx="17">
                  <c:v>24931.02095210804</c:v>
                </c:pt>
                <c:pt idx="18">
                  <c:v>24570.343058199414</c:v>
                </c:pt>
                <c:pt idx="19">
                  <c:v>24615.492852834865</c:v>
                </c:pt>
                <c:pt idx="20">
                  <c:v>24397.912252900209</c:v>
                </c:pt>
                <c:pt idx="21">
                  <c:v>24415.560638817453</c:v>
                </c:pt>
                <c:pt idx="22">
                  <c:v>24433.399998057223</c:v>
                </c:pt>
                <c:pt idx="23">
                  <c:v>24451.462960056902</c:v>
                </c:pt>
                <c:pt idx="24">
                  <c:v>24469.752331210846</c:v>
                </c:pt>
                <c:pt idx="25">
                  <c:v>24479.067317866011</c:v>
                </c:pt>
              </c:numCache>
            </c:numRef>
          </c:val>
        </c:ser>
        <c:ser>
          <c:idx val="5"/>
          <c:order val="5"/>
          <c:tx>
            <c:strRef>
              <c:f>'PS3'!$Q$12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'PS3'!$S$12:$AR$12</c:f>
              <c:numCache>
                <c:formatCode>_-* #,##0_-;\-* #,##0_-;_-* "-"??_-;_-@_-</c:formatCode>
                <c:ptCount val="26"/>
                <c:pt idx="0">
                  <c:v>17284</c:v>
                </c:pt>
                <c:pt idx="1">
                  <c:v>11831</c:v>
                </c:pt>
                <c:pt idx="2">
                  <c:v>10577</c:v>
                </c:pt>
                <c:pt idx="3">
                  <c:v>8399</c:v>
                </c:pt>
                <c:pt idx="4">
                  <c:v>6944</c:v>
                </c:pt>
                <c:pt idx="5">
                  <c:v>5904</c:v>
                </c:pt>
                <c:pt idx="6">
                  <c:v>1926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6"/>
          <c:order val="6"/>
          <c:tx>
            <c:strRef>
              <c:f>'PS3'!$Q$13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'PS3'!$S$13:$AR$13</c:f>
              <c:numCache>
                <c:formatCode>_-* #,##0_-;\-* #,##0_-;_-* "-"??_-;_-@_-</c:formatCode>
                <c:ptCount val="26"/>
                <c:pt idx="0">
                  <c:v>1586.2672500000001</c:v>
                </c:pt>
                <c:pt idx="1">
                  <c:v>1592.7457283806129</c:v>
                </c:pt>
                <c:pt idx="2">
                  <c:v>1599.0906059676693</c:v>
                </c:pt>
                <c:pt idx="3">
                  <c:v>1605.2990079801586</c:v>
                </c:pt>
                <c:pt idx="4">
                  <c:v>1611.367865633825</c:v>
                </c:pt>
                <c:pt idx="5">
                  <c:v>1617.2938932822913</c:v>
                </c:pt>
                <c:pt idx="6">
                  <c:v>1623.0735615989006</c:v>
                </c:pt>
                <c:pt idx="7">
                  <c:v>1628.7030658711376</c:v>
                </c:pt>
                <c:pt idx="8">
                  <c:v>1634.1782881987842</c:v>
                </c:pt>
                <c:pt idx="9">
                  <c:v>1639.4947520000001</c:v>
                </c:pt>
                <c:pt idx="10">
                  <c:v>1644.6475666869947</c:v>
                </c:pt>
                <c:pt idx="11">
                  <c:v>1649.6313595978763</c:v>
                </c:pt>
                <c:pt idx="12">
                  <c:v>1654.4401911403902</c:v>
                </c:pt>
                <c:pt idx="13">
                  <c:v>1687.0674474135185</c:v>
                </c:pt>
                <c:pt idx="14">
                  <c:v>1691.5057019790033</c:v>
                </c:pt>
                <c:pt idx="15">
                  <c:v>1695.7465343473498</c:v>
                </c:pt>
                <c:pt idx="16">
                  <c:v>1699.7802860000002</c:v>
                </c:pt>
                <c:pt idx="17">
                  <c:v>1703.5957232210778</c:v>
                </c:pt>
                <c:pt idx="18">
                  <c:v>1707.1795552064207</c:v>
                </c:pt>
                <c:pt idx="19">
                  <c:v>1710.5157160475767</c:v>
                </c:pt>
                <c:pt idx="20">
                  <c:v>1713.5842366602865</c:v>
                </c:pt>
                <c:pt idx="21">
                  <c:v>1716.3593440000002</c:v>
                </c:pt>
                <c:pt idx="22">
                  <c:v>1718.8059309266901</c:v>
                </c:pt>
                <c:pt idx="23">
                  <c:v>1720.8719654026349</c:v>
                </c:pt>
                <c:pt idx="24">
                  <c:v>1722.4674180000002</c:v>
                </c:pt>
                <c:pt idx="25">
                  <c:v>1723.3400000000001</c:v>
                </c:pt>
              </c:numCache>
            </c:numRef>
          </c:val>
        </c:ser>
        <c:ser>
          <c:idx val="7"/>
          <c:order val="7"/>
          <c:tx>
            <c:strRef>
              <c:f>'PS3'!$Q$14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'PS3'!$S$14:$AR$14</c:f>
              <c:numCache>
                <c:formatCode>_-* #,##0_-;\-* #,##0_-;_-* "-"??_-;_-@_-</c:formatCode>
                <c:ptCount val="26"/>
                <c:pt idx="0">
                  <c:v>3950</c:v>
                </c:pt>
                <c:pt idx="1">
                  <c:v>4150</c:v>
                </c:pt>
                <c:pt idx="2">
                  <c:v>4150</c:v>
                </c:pt>
                <c:pt idx="3">
                  <c:v>4150</c:v>
                </c:pt>
                <c:pt idx="4">
                  <c:v>4150</c:v>
                </c:pt>
                <c:pt idx="5">
                  <c:v>4150</c:v>
                </c:pt>
                <c:pt idx="6">
                  <c:v>5150</c:v>
                </c:pt>
                <c:pt idx="7">
                  <c:v>7555</c:v>
                </c:pt>
                <c:pt idx="8">
                  <c:v>9955</c:v>
                </c:pt>
                <c:pt idx="9">
                  <c:v>12055</c:v>
                </c:pt>
                <c:pt idx="10">
                  <c:v>13455</c:v>
                </c:pt>
                <c:pt idx="11">
                  <c:v>13455</c:v>
                </c:pt>
                <c:pt idx="12">
                  <c:v>13455</c:v>
                </c:pt>
                <c:pt idx="13">
                  <c:v>14855</c:v>
                </c:pt>
                <c:pt idx="14">
                  <c:v>14855</c:v>
                </c:pt>
                <c:pt idx="15">
                  <c:v>14855</c:v>
                </c:pt>
                <c:pt idx="16">
                  <c:v>14855</c:v>
                </c:pt>
                <c:pt idx="17">
                  <c:v>14855</c:v>
                </c:pt>
                <c:pt idx="18">
                  <c:v>14855</c:v>
                </c:pt>
                <c:pt idx="19">
                  <c:v>16055</c:v>
                </c:pt>
                <c:pt idx="20">
                  <c:v>16055</c:v>
                </c:pt>
                <c:pt idx="21">
                  <c:v>16055</c:v>
                </c:pt>
                <c:pt idx="22">
                  <c:v>16055</c:v>
                </c:pt>
                <c:pt idx="23">
                  <c:v>16055</c:v>
                </c:pt>
                <c:pt idx="24">
                  <c:v>16055</c:v>
                </c:pt>
                <c:pt idx="25">
                  <c:v>16055</c:v>
                </c:pt>
              </c:numCache>
            </c:numRef>
          </c:val>
        </c:ser>
        <c:ser>
          <c:idx val="8"/>
          <c:order val="8"/>
          <c:tx>
            <c:strRef>
              <c:f>'PS3'!$Q$15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'PS3'!$S$15:$AR$15</c:f>
              <c:numCache>
                <c:formatCode>_-* #,##0_-;\-* #,##0_-;_-* "-"??_-;_-@_-</c:formatCode>
                <c:ptCount val="26"/>
                <c:pt idx="0">
                  <c:v>41</c:v>
                </c:pt>
                <c:pt idx="1">
                  <c:v>47.5</c:v>
                </c:pt>
                <c:pt idx="2">
                  <c:v>47.5</c:v>
                </c:pt>
                <c:pt idx="3">
                  <c:v>47.5</c:v>
                </c:pt>
                <c:pt idx="4">
                  <c:v>48</c:v>
                </c:pt>
                <c:pt idx="5">
                  <c:v>59.2</c:v>
                </c:pt>
                <c:pt idx="6">
                  <c:v>69.2</c:v>
                </c:pt>
                <c:pt idx="7">
                  <c:v>79.2</c:v>
                </c:pt>
                <c:pt idx="8">
                  <c:v>89.2</c:v>
                </c:pt>
                <c:pt idx="9">
                  <c:v>444.2</c:v>
                </c:pt>
                <c:pt idx="10">
                  <c:v>475.2</c:v>
                </c:pt>
                <c:pt idx="11">
                  <c:v>561.20000000000005</c:v>
                </c:pt>
                <c:pt idx="12">
                  <c:v>724.2</c:v>
                </c:pt>
                <c:pt idx="13">
                  <c:v>817.2</c:v>
                </c:pt>
                <c:pt idx="14">
                  <c:v>867.2</c:v>
                </c:pt>
                <c:pt idx="15">
                  <c:v>887.2</c:v>
                </c:pt>
                <c:pt idx="16">
                  <c:v>1447.2</c:v>
                </c:pt>
                <c:pt idx="17">
                  <c:v>1967.2</c:v>
                </c:pt>
                <c:pt idx="18">
                  <c:v>2477.1999999999998</c:v>
                </c:pt>
                <c:pt idx="19">
                  <c:v>2487.1999999999998</c:v>
                </c:pt>
                <c:pt idx="20">
                  <c:v>2487.1999999999998</c:v>
                </c:pt>
                <c:pt idx="21">
                  <c:v>2487.1999999999998</c:v>
                </c:pt>
                <c:pt idx="22">
                  <c:v>2487.1999999999998</c:v>
                </c:pt>
                <c:pt idx="23">
                  <c:v>2487.1999999999998</c:v>
                </c:pt>
                <c:pt idx="24">
                  <c:v>2487.1999999999998</c:v>
                </c:pt>
                <c:pt idx="25">
                  <c:v>2487.1999999999998</c:v>
                </c:pt>
              </c:numCache>
            </c:numRef>
          </c:val>
        </c:ser>
        <c:ser>
          <c:idx val="9"/>
          <c:order val="9"/>
          <c:tx>
            <c:strRef>
              <c:f>'PS3'!$Q$16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'PS3'!$S$16:$AR$16</c:f>
              <c:numCache>
                <c:formatCode>_-* #,##0_-;\-* #,##0_-;_-* "-"??_-;_-@_-</c:formatCode>
                <c:ptCount val="26"/>
                <c:pt idx="0">
                  <c:v>8985</c:v>
                </c:pt>
                <c:pt idx="1">
                  <c:v>8985</c:v>
                </c:pt>
                <c:pt idx="2">
                  <c:v>8985</c:v>
                </c:pt>
                <c:pt idx="3">
                  <c:v>8985</c:v>
                </c:pt>
                <c:pt idx="4">
                  <c:v>8985</c:v>
                </c:pt>
                <c:pt idx="5">
                  <c:v>8985</c:v>
                </c:pt>
                <c:pt idx="6">
                  <c:v>8985</c:v>
                </c:pt>
                <c:pt idx="7">
                  <c:v>8038</c:v>
                </c:pt>
                <c:pt idx="8">
                  <c:v>7126</c:v>
                </c:pt>
                <c:pt idx="9">
                  <c:v>4715</c:v>
                </c:pt>
                <c:pt idx="10">
                  <c:v>4715</c:v>
                </c:pt>
                <c:pt idx="11">
                  <c:v>3512</c:v>
                </c:pt>
                <c:pt idx="12">
                  <c:v>4912</c:v>
                </c:pt>
                <c:pt idx="13">
                  <c:v>3832</c:v>
                </c:pt>
                <c:pt idx="14">
                  <c:v>5686</c:v>
                </c:pt>
                <c:pt idx="15">
                  <c:v>5686</c:v>
                </c:pt>
                <c:pt idx="16">
                  <c:v>7356</c:v>
                </c:pt>
                <c:pt idx="17">
                  <c:v>7356</c:v>
                </c:pt>
                <c:pt idx="18">
                  <c:v>7356</c:v>
                </c:pt>
                <c:pt idx="19">
                  <c:v>7356</c:v>
                </c:pt>
                <c:pt idx="20">
                  <c:v>7356</c:v>
                </c:pt>
                <c:pt idx="21">
                  <c:v>7356</c:v>
                </c:pt>
                <c:pt idx="22">
                  <c:v>7356</c:v>
                </c:pt>
                <c:pt idx="23">
                  <c:v>7356</c:v>
                </c:pt>
                <c:pt idx="24">
                  <c:v>7356</c:v>
                </c:pt>
                <c:pt idx="25">
                  <c:v>7356</c:v>
                </c:pt>
              </c:numCache>
            </c:numRef>
          </c:val>
        </c:ser>
        <c:ser>
          <c:idx val="10"/>
          <c:order val="10"/>
          <c:tx>
            <c:strRef>
              <c:f>'PS3'!$Q$17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'PS3'!$S$17:$AR$17</c:f>
              <c:numCache>
                <c:formatCode>_-* #,##0_-;\-* #,##0_-;_-* "-"??_-;_-@_-</c:formatCode>
                <c:ptCount val="26"/>
                <c:pt idx="0">
                  <c:v>4871.3999999999996</c:v>
                </c:pt>
                <c:pt idx="1">
                  <c:v>4871.3999999999996</c:v>
                </c:pt>
                <c:pt idx="2">
                  <c:v>5471.4</c:v>
                </c:pt>
                <c:pt idx="3">
                  <c:v>6830.4</c:v>
                </c:pt>
                <c:pt idx="4">
                  <c:v>7490.4</c:v>
                </c:pt>
                <c:pt idx="5">
                  <c:v>8227.4</c:v>
                </c:pt>
                <c:pt idx="6">
                  <c:v>9812.4</c:v>
                </c:pt>
                <c:pt idx="7">
                  <c:v>11876.4</c:v>
                </c:pt>
                <c:pt idx="8">
                  <c:v>12620.3</c:v>
                </c:pt>
                <c:pt idx="9">
                  <c:v>15150.3</c:v>
                </c:pt>
                <c:pt idx="10">
                  <c:v>17132.3</c:v>
                </c:pt>
                <c:pt idx="11">
                  <c:v>18432.3</c:v>
                </c:pt>
                <c:pt idx="12">
                  <c:v>19182.3</c:v>
                </c:pt>
                <c:pt idx="13">
                  <c:v>19682.3</c:v>
                </c:pt>
                <c:pt idx="14">
                  <c:v>21682.3</c:v>
                </c:pt>
                <c:pt idx="15">
                  <c:v>22182.3</c:v>
                </c:pt>
                <c:pt idx="16">
                  <c:v>22682.3</c:v>
                </c:pt>
                <c:pt idx="17">
                  <c:v>23182.3</c:v>
                </c:pt>
                <c:pt idx="18">
                  <c:v>23682.3</c:v>
                </c:pt>
                <c:pt idx="19">
                  <c:v>24182.3</c:v>
                </c:pt>
                <c:pt idx="20">
                  <c:v>24182.3</c:v>
                </c:pt>
                <c:pt idx="21">
                  <c:v>24182.3</c:v>
                </c:pt>
                <c:pt idx="22">
                  <c:v>24182.3</c:v>
                </c:pt>
                <c:pt idx="23">
                  <c:v>24182.3</c:v>
                </c:pt>
                <c:pt idx="24">
                  <c:v>24182.3</c:v>
                </c:pt>
                <c:pt idx="25">
                  <c:v>24182.3</c:v>
                </c:pt>
              </c:numCache>
            </c:numRef>
          </c:val>
        </c:ser>
        <c:ser>
          <c:idx val="11"/>
          <c:order val="11"/>
          <c:tx>
            <c:strRef>
              <c:f>'PS3'!$Q$18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'PS3'!$S$18:$AR$18</c:f>
              <c:numCache>
                <c:formatCode>_-* #,##0_-;\-* #,##0_-;_-* "-"??_-;_-@_-</c:formatCode>
                <c:ptCount val="26"/>
                <c:pt idx="0">
                  <c:v>8222.8965900000003</c:v>
                </c:pt>
                <c:pt idx="1">
                  <c:v>9783.2028104172878</c:v>
                </c:pt>
                <c:pt idx="2">
                  <c:v>10618.165134315064</c:v>
                </c:pt>
                <c:pt idx="3">
                  <c:v>11526.79102345162</c:v>
                </c:pt>
                <c:pt idx="4">
                  <c:v>11647.609520088876</c:v>
                </c:pt>
                <c:pt idx="5">
                  <c:v>11735.399029757929</c:v>
                </c:pt>
                <c:pt idx="6">
                  <c:v>11836.467588420455</c:v>
                </c:pt>
                <c:pt idx="7">
                  <c:v>12716.95748416875</c:v>
                </c:pt>
                <c:pt idx="8">
                  <c:v>13372.517339512797</c:v>
                </c:pt>
                <c:pt idx="9">
                  <c:v>14070.516679055887</c:v>
                </c:pt>
                <c:pt idx="10">
                  <c:v>15218.119902308334</c:v>
                </c:pt>
                <c:pt idx="11">
                  <c:v>15681.492909400245</c:v>
                </c:pt>
                <c:pt idx="12">
                  <c:v>15765.803851360013</c:v>
                </c:pt>
                <c:pt idx="13">
                  <c:v>15906.22383277589</c:v>
                </c:pt>
                <c:pt idx="14">
                  <c:v>15994.927577218143</c:v>
                </c:pt>
                <c:pt idx="15">
                  <c:v>16125.490866886008</c:v>
                </c:pt>
                <c:pt idx="16">
                  <c:v>16180.033945255063</c:v>
                </c:pt>
                <c:pt idx="17">
                  <c:v>16267.056962079976</c:v>
                </c:pt>
                <c:pt idx="18">
                  <c:v>16353.556559028546</c:v>
                </c:pt>
                <c:pt idx="19">
                  <c:v>16436.487344521043</c:v>
                </c:pt>
                <c:pt idx="20">
                  <c:v>16516.025560425667</c:v>
                </c:pt>
                <c:pt idx="21">
                  <c:v>16585.222179504533</c:v>
                </c:pt>
                <c:pt idx="22">
                  <c:v>16649.64810707303</c:v>
                </c:pt>
                <c:pt idx="23">
                  <c:v>16709.321954279552</c:v>
                </c:pt>
                <c:pt idx="24">
                  <c:v>16764.261176694814</c:v>
                </c:pt>
                <c:pt idx="25">
                  <c:v>16814.482167886192</c:v>
                </c:pt>
              </c:numCache>
            </c:numRef>
          </c:val>
        </c:ser>
        <c:ser>
          <c:idx val="12"/>
          <c:order val="12"/>
          <c:tx>
            <c:strRef>
              <c:f>'PS3'!$Q$19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'PS3'!$S$19:$AR$19</c:f>
              <c:numCache>
                <c:formatCode>_-* #,##0_-;\-* #,##0_-;_-* "-"??_-;_-@_-</c:formatCode>
                <c:ptCount val="26"/>
                <c:pt idx="0">
                  <c:v>9591.4953600013123</c:v>
                </c:pt>
                <c:pt idx="1">
                  <c:v>11933.620348183096</c:v>
                </c:pt>
                <c:pt idx="2">
                  <c:v>13364.193215191597</c:v>
                </c:pt>
                <c:pt idx="3">
                  <c:v>14106.308150000006</c:v>
                </c:pt>
                <c:pt idx="4">
                  <c:v>14412.985633888307</c:v>
                </c:pt>
                <c:pt idx="5">
                  <c:v>14875.872239868588</c:v>
                </c:pt>
                <c:pt idx="6">
                  <c:v>15383.090149994829</c:v>
                </c:pt>
                <c:pt idx="7">
                  <c:v>16048.174992460241</c:v>
                </c:pt>
                <c:pt idx="8">
                  <c:v>16733.995976002043</c:v>
                </c:pt>
                <c:pt idx="9">
                  <c:v>17693.634219923086</c:v>
                </c:pt>
                <c:pt idx="10">
                  <c:v>18803.331030215631</c:v>
                </c:pt>
                <c:pt idx="11">
                  <c:v>20031.021327652245</c:v>
                </c:pt>
                <c:pt idx="12">
                  <c:v>21375.091585422921</c:v>
                </c:pt>
                <c:pt idx="13">
                  <c:v>22634.240536822595</c:v>
                </c:pt>
                <c:pt idx="14">
                  <c:v>23607.39283379749</c:v>
                </c:pt>
                <c:pt idx="15">
                  <c:v>24493.642431280423</c:v>
                </c:pt>
                <c:pt idx="16">
                  <c:v>25292.21378756706</c:v>
                </c:pt>
                <c:pt idx="17">
                  <c:v>26002.434309594231</c:v>
                </c:pt>
                <c:pt idx="18">
                  <c:v>26673.714200163875</c:v>
                </c:pt>
                <c:pt idx="19">
                  <c:v>27455.531350256046</c:v>
                </c:pt>
                <c:pt idx="20">
                  <c:v>28097.419772599893</c:v>
                </c:pt>
                <c:pt idx="21">
                  <c:v>28620.003024221623</c:v>
                </c:pt>
                <c:pt idx="22">
                  <c:v>29051.974656646093</c:v>
                </c:pt>
                <c:pt idx="23">
                  <c:v>29449.897246442426</c:v>
                </c:pt>
                <c:pt idx="24">
                  <c:v>29784.622672996309</c:v>
                </c:pt>
                <c:pt idx="25">
                  <c:v>30093.943324218541</c:v>
                </c:pt>
              </c:numCache>
            </c:numRef>
          </c:val>
        </c:ser>
        <c:ser>
          <c:idx val="13"/>
          <c:order val="13"/>
          <c:tx>
            <c:strRef>
              <c:f>'PS3'!$Q$20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'PS3'!$S$20:$AR$20</c:f>
              <c:numCache>
                <c:formatCode>_-* #,##0_-;\-* #,##0_-;_-* "-"??_-;_-@_-</c:formatCode>
                <c:ptCount val="26"/>
                <c:pt idx="0">
                  <c:v>1443.5919999999999</c:v>
                </c:pt>
                <c:pt idx="1">
                  <c:v>1402.577</c:v>
                </c:pt>
                <c:pt idx="2">
                  <c:v>1490.5170000000001</c:v>
                </c:pt>
                <c:pt idx="3">
                  <c:v>2020.9695607751471</c:v>
                </c:pt>
                <c:pt idx="4">
                  <c:v>2386.773523488162</c:v>
                </c:pt>
                <c:pt idx="5">
                  <c:v>2347.7313435850551</c:v>
                </c:pt>
                <c:pt idx="6">
                  <c:v>2369.9825189694948</c:v>
                </c:pt>
                <c:pt idx="7">
                  <c:v>2328.3431134308512</c:v>
                </c:pt>
                <c:pt idx="8">
                  <c:v>2388.8922301845078</c:v>
                </c:pt>
                <c:pt idx="9">
                  <c:v>2451.7119388164274</c:v>
                </c:pt>
                <c:pt idx="10">
                  <c:v>2480.962237286838</c:v>
                </c:pt>
                <c:pt idx="11">
                  <c:v>2525.4987932190088</c:v>
                </c:pt>
                <c:pt idx="12">
                  <c:v>2571.1487630494839</c:v>
                </c:pt>
                <c:pt idx="13">
                  <c:v>2617.9399821257207</c:v>
                </c:pt>
                <c:pt idx="14">
                  <c:v>2665.9009816788634</c:v>
                </c:pt>
                <c:pt idx="15">
                  <c:v>2690.4809939498491</c:v>
                </c:pt>
                <c:pt idx="16">
                  <c:v>2715.3682563742223</c:v>
                </c:pt>
                <c:pt idx="17">
                  <c:v>2682.5666095788997</c:v>
                </c:pt>
                <c:pt idx="18">
                  <c:v>2708.0799421986358</c:v>
                </c:pt>
                <c:pt idx="19">
                  <c:v>2733.9121914761186</c:v>
                </c:pt>
                <c:pt idx="20">
                  <c:v>2606.9897676728447</c:v>
                </c:pt>
                <c:pt idx="21">
                  <c:v>2620.1490787207999</c:v>
                </c:pt>
                <c:pt idx="22">
                  <c:v>2633.3906354628052</c:v>
                </c:pt>
                <c:pt idx="23">
                  <c:v>2646.714951934448</c:v>
                </c:pt>
                <c:pt idx="24">
                  <c:v>2631.1225453840384</c:v>
                </c:pt>
                <c:pt idx="25">
                  <c:v>2636.5191017474986</c:v>
                </c:pt>
              </c:numCache>
            </c:numRef>
          </c:val>
        </c:ser>
        <c:ser>
          <c:idx val="14"/>
          <c:order val="14"/>
          <c:tx>
            <c:strRef>
              <c:f>'PS3'!$Q$21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'PS3'!$S$21:$AR$21</c:f>
              <c:numCache>
                <c:formatCode>_-* #,##0_-;\-* #,##0_-;_-* "-"??_-;_-@_-</c:formatCode>
                <c:ptCount val="26"/>
                <c:pt idx="0">
                  <c:v>2079.1467199999997</c:v>
                </c:pt>
                <c:pt idx="1">
                  <c:v>2139.9068845852635</c:v>
                </c:pt>
                <c:pt idx="2">
                  <c:v>2217.4780506657808</c:v>
                </c:pt>
                <c:pt idx="3">
                  <c:v>2296.1444641298999</c:v>
                </c:pt>
                <c:pt idx="4">
                  <c:v>2344.162220724269</c:v>
                </c:pt>
                <c:pt idx="5">
                  <c:v>2372.5340150035681</c:v>
                </c:pt>
                <c:pt idx="6">
                  <c:v>2398.7792471539965</c:v>
                </c:pt>
                <c:pt idx="7">
                  <c:v>2500.2953905539284</c:v>
                </c:pt>
                <c:pt idx="8">
                  <c:v>2524.8615202800429</c:v>
                </c:pt>
                <c:pt idx="9">
                  <c:v>2550.1235644273656</c:v>
                </c:pt>
                <c:pt idx="10">
                  <c:v>2576.3890273134512</c:v>
                </c:pt>
                <c:pt idx="11">
                  <c:v>2604.5884551885028</c:v>
                </c:pt>
                <c:pt idx="12">
                  <c:v>2621.1395420754134</c:v>
                </c:pt>
                <c:pt idx="13">
                  <c:v>2645.138730477941</c:v>
                </c:pt>
                <c:pt idx="14">
                  <c:v>2677.5002050762228</c:v>
                </c:pt>
                <c:pt idx="15">
                  <c:v>2732.5980008882811</c:v>
                </c:pt>
                <c:pt idx="16">
                  <c:v>2796.0144544656396</c:v>
                </c:pt>
                <c:pt idx="17">
                  <c:v>2834.9561554939642</c:v>
                </c:pt>
                <c:pt idx="18">
                  <c:v>2867.4304535931046</c:v>
                </c:pt>
                <c:pt idx="19">
                  <c:v>2905.9797431115412</c:v>
                </c:pt>
                <c:pt idx="20">
                  <c:v>2931.875620262495</c:v>
                </c:pt>
                <c:pt idx="21">
                  <c:v>2937.2436370372179</c:v>
                </c:pt>
                <c:pt idx="22">
                  <c:v>2930.9442327739034</c:v>
                </c:pt>
                <c:pt idx="23">
                  <c:v>2922.9627324483454</c:v>
                </c:pt>
                <c:pt idx="24">
                  <c:v>2907.7618771014877</c:v>
                </c:pt>
                <c:pt idx="25">
                  <c:v>2883.3378455294655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595136"/>
        <c:axId val="179596672"/>
      </c:barChart>
      <c:lineChart>
        <c:grouping val="standard"/>
        <c:varyColors val="0"/>
        <c:ser>
          <c:idx val="15"/>
          <c:order val="15"/>
          <c:tx>
            <c:strRef>
              <c:f>'PS3'!$Q$23</c:f>
              <c:strCache>
                <c:ptCount val="1"/>
                <c:pt idx="0">
                  <c:v>GB ACS Peak Demand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'PS3'!$S$6:$AR$6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'PS3'!$S$23:$AR$23</c:f>
              <c:numCache>
                <c:formatCode>_-* #,##0_-;\-* #,##0_-;_-* "-"??_-;_-@_-</c:formatCode>
                <c:ptCount val="26"/>
                <c:pt idx="0">
                  <c:v>61200</c:v>
                </c:pt>
                <c:pt idx="1">
                  <c:v>60800</c:v>
                </c:pt>
                <c:pt idx="2">
                  <c:v>60300</c:v>
                </c:pt>
                <c:pt idx="3">
                  <c:v>60100</c:v>
                </c:pt>
                <c:pt idx="4">
                  <c:v>59800</c:v>
                </c:pt>
                <c:pt idx="5">
                  <c:v>59900</c:v>
                </c:pt>
                <c:pt idx="6">
                  <c:v>59800</c:v>
                </c:pt>
                <c:pt idx="7">
                  <c:v>59500</c:v>
                </c:pt>
                <c:pt idx="8">
                  <c:v>59400</c:v>
                </c:pt>
                <c:pt idx="9">
                  <c:v>59500</c:v>
                </c:pt>
                <c:pt idx="10">
                  <c:v>59500</c:v>
                </c:pt>
                <c:pt idx="11">
                  <c:v>59500</c:v>
                </c:pt>
                <c:pt idx="12">
                  <c:v>59300</c:v>
                </c:pt>
                <c:pt idx="13">
                  <c:v>59300</c:v>
                </c:pt>
                <c:pt idx="14">
                  <c:v>59200</c:v>
                </c:pt>
                <c:pt idx="15">
                  <c:v>59100</c:v>
                </c:pt>
                <c:pt idx="16">
                  <c:v>59200</c:v>
                </c:pt>
                <c:pt idx="17">
                  <c:v>59400</c:v>
                </c:pt>
                <c:pt idx="18">
                  <c:v>59500</c:v>
                </c:pt>
                <c:pt idx="19">
                  <c:v>59600</c:v>
                </c:pt>
                <c:pt idx="20">
                  <c:v>59600</c:v>
                </c:pt>
                <c:pt idx="21">
                  <c:v>59600</c:v>
                </c:pt>
                <c:pt idx="22">
                  <c:v>59700</c:v>
                </c:pt>
                <c:pt idx="23">
                  <c:v>59800</c:v>
                </c:pt>
                <c:pt idx="24">
                  <c:v>59900</c:v>
                </c:pt>
                <c:pt idx="25">
                  <c:v>60200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595136"/>
        <c:axId val="179596672"/>
      </c:lineChart>
      <c:catAx>
        <c:axId val="17959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9596672"/>
        <c:crosses val="autoZero"/>
        <c:auto val="1"/>
        <c:lblAlgn val="ctr"/>
        <c:lblOffset val="100"/>
        <c:tickLblSkip val="5"/>
        <c:noMultiLvlLbl val="0"/>
      </c:catAx>
      <c:valAx>
        <c:axId val="179596672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7959513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2016 Contents'!A1"/><Relationship Id="rId1" Type="http://schemas.openxmlformats.org/officeDocument/2006/relationships/chart" Target="../charts/chart8.xml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7.xml"/><Relationship Id="rId2" Type="http://schemas.openxmlformats.org/officeDocument/2006/relationships/chart" Target="../charts/chart96.xml"/><Relationship Id="rId1" Type="http://schemas.openxmlformats.org/officeDocument/2006/relationships/chart" Target="../charts/chart95.xml"/><Relationship Id="rId6" Type="http://schemas.openxmlformats.org/officeDocument/2006/relationships/image" Target="../media/image8.png"/><Relationship Id="rId5" Type="http://schemas.openxmlformats.org/officeDocument/2006/relationships/hyperlink" Target="#'2016 Contents'!A1"/><Relationship Id="rId4" Type="http://schemas.openxmlformats.org/officeDocument/2006/relationships/chart" Target="../charts/chart98.xml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2" Type="http://schemas.openxmlformats.org/officeDocument/2006/relationships/chart" Target="../charts/chart100.xml"/><Relationship Id="rId1" Type="http://schemas.openxmlformats.org/officeDocument/2006/relationships/chart" Target="../charts/chart99.xml"/><Relationship Id="rId6" Type="http://schemas.openxmlformats.org/officeDocument/2006/relationships/image" Target="../media/image9.png"/><Relationship Id="rId5" Type="http://schemas.openxmlformats.org/officeDocument/2006/relationships/hyperlink" Target="#'2016 Contents'!A1"/><Relationship Id="rId4" Type="http://schemas.openxmlformats.org/officeDocument/2006/relationships/chart" Target="../charts/chart102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5.xml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Relationship Id="rId6" Type="http://schemas.openxmlformats.org/officeDocument/2006/relationships/image" Target="../media/image9.png"/><Relationship Id="rId5" Type="http://schemas.openxmlformats.org/officeDocument/2006/relationships/hyperlink" Target="#'2016 Contents'!A1"/><Relationship Id="rId4" Type="http://schemas.openxmlformats.org/officeDocument/2006/relationships/chart" Target="../charts/chart106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9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Relationship Id="rId6" Type="http://schemas.openxmlformats.org/officeDocument/2006/relationships/image" Target="../media/image8.png"/><Relationship Id="rId5" Type="http://schemas.openxmlformats.org/officeDocument/2006/relationships/hyperlink" Target="#'2016 Contents'!A1"/><Relationship Id="rId4" Type="http://schemas.openxmlformats.org/officeDocument/2006/relationships/chart" Target="../charts/chart110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3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Relationship Id="rId6" Type="http://schemas.openxmlformats.org/officeDocument/2006/relationships/image" Target="../media/image8.png"/><Relationship Id="rId5" Type="http://schemas.openxmlformats.org/officeDocument/2006/relationships/hyperlink" Target="#'2016 Contents'!A1"/><Relationship Id="rId4" Type="http://schemas.openxmlformats.org/officeDocument/2006/relationships/chart" Target="../charts/chart114.xml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7.xml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Relationship Id="rId6" Type="http://schemas.openxmlformats.org/officeDocument/2006/relationships/image" Target="../media/image8.png"/><Relationship Id="rId5" Type="http://schemas.openxmlformats.org/officeDocument/2006/relationships/hyperlink" Target="#'2016 Contents'!A1"/><Relationship Id="rId4" Type="http://schemas.openxmlformats.org/officeDocument/2006/relationships/chart" Target="../charts/chart118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1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image" Target="../media/image8.png"/><Relationship Id="rId5" Type="http://schemas.openxmlformats.org/officeDocument/2006/relationships/hyperlink" Target="#'2016 Contents'!A1"/><Relationship Id="rId4" Type="http://schemas.openxmlformats.org/officeDocument/2006/relationships/chart" Target="../charts/chart122.xml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2016 Contents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23.xml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2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9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7.xml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Relationship Id="rId6" Type="http://schemas.openxmlformats.org/officeDocument/2006/relationships/image" Target="../media/image2.png"/><Relationship Id="rId5" Type="http://schemas.openxmlformats.org/officeDocument/2006/relationships/hyperlink" Target="#'2016 Contents'!A1"/><Relationship Id="rId4" Type="http://schemas.openxmlformats.org/officeDocument/2006/relationships/chart" Target="../charts/chart128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1.xml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Relationship Id="rId6" Type="http://schemas.openxmlformats.org/officeDocument/2006/relationships/image" Target="../media/image2.png"/><Relationship Id="rId5" Type="http://schemas.openxmlformats.org/officeDocument/2006/relationships/hyperlink" Target="#'2016 Contents'!A1"/><Relationship Id="rId4" Type="http://schemas.openxmlformats.org/officeDocument/2006/relationships/chart" Target="../charts/chart132.xml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5.xml"/><Relationship Id="rId2" Type="http://schemas.openxmlformats.org/officeDocument/2006/relationships/chart" Target="../charts/chart134.xml"/><Relationship Id="rId1" Type="http://schemas.openxmlformats.org/officeDocument/2006/relationships/chart" Target="../charts/chart133.xml"/><Relationship Id="rId6" Type="http://schemas.openxmlformats.org/officeDocument/2006/relationships/image" Target="../media/image2.png"/><Relationship Id="rId5" Type="http://schemas.openxmlformats.org/officeDocument/2006/relationships/hyperlink" Target="#'2016 Contents'!A1"/><Relationship Id="rId4" Type="http://schemas.openxmlformats.org/officeDocument/2006/relationships/chart" Target="../charts/chart136.xml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37.xml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38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39.xml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40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4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#'2016 Contents'!A1"/><Relationship Id="rId2" Type="http://schemas.openxmlformats.org/officeDocument/2006/relationships/image" Target="../media/image10.png"/><Relationship Id="rId1" Type="http://schemas.openxmlformats.org/officeDocument/2006/relationships/chart" Target="../charts/chart142.xml"/><Relationship Id="rId4" Type="http://schemas.openxmlformats.org/officeDocument/2006/relationships/image" Target="../media/image2.png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43.xml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44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45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4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47.xml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48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49.xml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50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51.xml"/></Relationships>
</file>

<file path=xl/drawings/_rels/drawing1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52.xml"/></Relationships>
</file>

<file path=xl/drawings/_rels/drawing1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5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0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54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55.xml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8.xml"/><Relationship Id="rId2" Type="http://schemas.openxmlformats.org/officeDocument/2006/relationships/chart" Target="../charts/chart157.xml"/><Relationship Id="rId1" Type="http://schemas.openxmlformats.org/officeDocument/2006/relationships/chart" Target="../charts/chart156.xml"/><Relationship Id="rId6" Type="http://schemas.openxmlformats.org/officeDocument/2006/relationships/image" Target="../media/image2.png"/><Relationship Id="rId5" Type="http://schemas.openxmlformats.org/officeDocument/2006/relationships/hyperlink" Target="#'2016 Contents'!A1"/><Relationship Id="rId4" Type="http://schemas.openxmlformats.org/officeDocument/2006/relationships/chart" Target="../charts/chart159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#'2016 Contents'!A1"/><Relationship Id="rId2" Type="http://schemas.openxmlformats.org/officeDocument/2006/relationships/chart" Target="../charts/chart161.xml"/><Relationship Id="rId1" Type="http://schemas.openxmlformats.org/officeDocument/2006/relationships/chart" Target="../charts/chart160.xml"/><Relationship Id="rId6" Type="http://schemas.openxmlformats.org/officeDocument/2006/relationships/chart" Target="../charts/chart163.xml"/><Relationship Id="rId5" Type="http://schemas.openxmlformats.org/officeDocument/2006/relationships/chart" Target="../charts/chart162.xml"/><Relationship Id="rId4" Type="http://schemas.openxmlformats.org/officeDocument/2006/relationships/image" Target="../media/image2.png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hyperlink" Target="#'2016 Contents'!A1"/><Relationship Id="rId2" Type="http://schemas.openxmlformats.org/officeDocument/2006/relationships/chart" Target="../charts/chart165.xml"/><Relationship Id="rId1" Type="http://schemas.openxmlformats.org/officeDocument/2006/relationships/chart" Target="../charts/chart164.xml"/><Relationship Id="rId6" Type="http://schemas.openxmlformats.org/officeDocument/2006/relationships/chart" Target="../charts/chart167.xml"/><Relationship Id="rId5" Type="http://schemas.openxmlformats.org/officeDocument/2006/relationships/chart" Target="../charts/chart166.xml"/><Relationship Id="rId4" Type="http://schemas.openxmlformats.org/officeDocument/2006/relationships/image" Target="../media/image2.png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hyperlink" Target="#'2016 Contents'!A1"/><Relationship Id="rId2" Type="http://schemas.openxmlformats.org/officeDocument/2006/relationships/chart" Target="../charts/chart169.xml"/><Relationship Id="rId1" Type="http://schemas.openxmlformats.org/officeDocument/2006/relationships/chart" Target="../charts/chart168.xml"/><Relationship Id="rId6" Type="http://schemas.openxmlformats.org/officeDocument/2006/relationships/chart" Target="../charts/chart171.xml"/><Relationship Id="rId5" Type="http://schemas.openxmlformats.org/officeDocument/2006/relationships/chart" Target="../charts/chart170.xml"/><Relationship Id="rId4" Type="http://schemas.openxmlformats.org/officeDocument/2006/relationships/image" Target="../media/image2.png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#'2016 Contents'!A1"/><Relationship Id="rId2" Type="http://schemas.openxmlformats.org/officeDocument/2006/relationships/chart" Target="../charts/chart173.xml"/><Relationship Id="rId1" Type="http://schemas.openxmlformats.org/officeDocument/2006/relationships/chart" Target="../charts/chart172.xml"/><Relationship Id="rId6" Type="http://schemas.openxmlformats.org/officeDocument/2006/relationships/chart" Target="../charts/chart175.xml"/><Relationship Id="rId5" Type="http://schemas.openxmlformats.org/officeDocument/2006/relationships/chart" Target="../charts/chart174.xml"/><Relationship Id="rId4" Type="http://schemas.openxmlformats.org/officeDocument/2006/relationships/image" Target="../media/image2.png"/></Relationships>
</file>

<file path=xl/drawings/_rels/drawing1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76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77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1.xml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78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79.xml"/></Relationships>
</file>

<file path=xl/drawings/_rels/drawing1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80.xml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81.xml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82.xml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5.xml"/><Relationship Id="rId2" Type="http://schemas.openxmlformats.org/officeDocument/2006/relationships/chart" Target="../charts/chart184.xml"/><Relationship Id="rId1" Type="http://schemas.openxmlformats.org/officeDocument/2006/relationships/chart" Target="../charts/chart183.xml"/><Relationship Id="rId6" Type="http://schemas.openxmlformats.org/officeDocument/2006/relationships/image" Target="../media/image2.png"/><Relationship Id="rId5" Type="http://schemas.openxmlformats.org/officeDocument/2006/relationships/hyperlink" Target="#'2016 Contents'!A1"/><Relationship Id="rId4" Type="http://schemas.openxmlformats.org/officeDocument/2006/relationships/chart" Target="../charts/chart186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2016 Contents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2016 Contents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2016 Contents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32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36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37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38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39.xml"/><Relationship Id="rId4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41.xml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4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44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45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6 Contents'!A1"/><Relationship Id="rId1" Type="http://schemas.openxmlformats.org/officeDocument/2006/relationships/chart" Target="../charts/chart46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6 Contents'!A1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48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chart" Target="../charts/chart51.xml"/><Relationship Id="rId2" Type="http://schemas.openxmlformats.org/officeDocument/2006/relationships/hyperlink" Target="#'2016 Contents'!A1"/><Relationship Id="rId1" Type="http://schemas.openxmlformats.org/officeDocument/2006/relationships/chart" Target="../charts/chart49.xml"/><Relationship Id="rId6" Type="http://schemas.openxmlformats.org/officeDocument/2006/relationships/image" Target="../media/image1.png"/><Relationship Id="rId5" Type="http://schemas.openxmlformats.org/officeDocument/2006/relationships/hyperlink" Target="#Contents!A1"/><Relationship Id="rId4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5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53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54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55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56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57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58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59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61.xml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6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63.xml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64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image" Target="../media/image6.png"/><Relationship Id="rId6" Type="http://schemas.openxmlformats.org/officeDocument/2006/relationships/image" Target="../media/image7.png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6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6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70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71.xml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72.xml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73.xml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74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6 Contents'!A1"/><Relationship Id="rId1" Type="http://schemas.openxmlformats.org/officeDocument/2006/relationships/chart" Target="../charts/chart75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76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6 Contents'!A1"/><Relationship Id="rId1" Type="http://schemas.openxmlformats.org/officeDocument/2006/relationships/chart" Target="../charts/chart7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7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79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80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81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6 Contents'!A1"/><Relationship Id="rId1" Type="http://schemas.openxmlformats.org/officeDocument/2006/relationships/chart" Target="../charts/chart82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5.xml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6" Type="http://schemas.openxmlformats.org/officeDocument/2006/relationships/image" Target="../media/image2.png"/><Relationship Id="rId5" Type="http://schemas.openxmlformats.org/officeDocument/2006/relationships/hyperlink" Target="#'2016 Contents'!A1"/><Relationship Id="rId4" Type="http://schemas.openxmlformats.org/officeDocument/2006/relationships/chart" Target="../charts/chart86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9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6" Type="http://schemas.openxmlformats.org/officeDocument/2006/relationships/image" Target="../media/image2.png"/><Relationship Id="rId5" Type="http://schemas.openxmlformats.org/officeDocument/2006/relationships/hyperlink" Target="#'2016 Contents'!A1"/><Relationship Id="rId4" Type="http://schemas.openxmlformats.org/officeDocument/2006/relationships/chart" Target="../charts/chart90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image" Target="../media/image8.png"/><Relationship Id="rId5" Type="http://schemas.openxmlformats.org/officeDocument/2006/relationships/hyperlink" Target="#'2016 Contents'!A1"/><Relationship Id="rId4" Type="http://schemas.openxmlformats.org/officeDocument/2006/relationships/chart" Target="../charts/chart9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2</xdr:row>
      <xdr:rowOff>9524</xdr:rowOff>
    </xdr:from>
    <xdr:to>
      <xdr:col>10</xdr:col>
      <xdr:colOff>609600</xdr:colOff>
      <xdr:row>21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133350</xdr:colOff>
      <xdr:row>0</xdr:row>
      <xdr:rowOff>180975</xdr:rowOff>
    </xdr:from>
    <xdr:to>
      <xdr:col>10</xdr:col>
      <xdr:colOff>145931</xdr:colOff>
      <xdr:row>3</xdr:row>
      <xdr:rowOff>171081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18097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394607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428625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85</xdr:row>
      <xdr:rowOff>0</xdr:rowOff>
    </xdr:from>
    <xdr:to>
      <xdr:col>15</xdr:col>
      <xdr:colOff>392906</xdr:colOff>
      <xdr:row>110</xdr:row>
      <xdr:rowOff>50006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7819</xdr:colOff>
      <xdr:row>2</xdr:row>
      <xdr:rowOff>171081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3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26</xdr:row>
      <xdr:rowOff>166688</xdr:rowOff>
    </xdr:from>
    <xdr:to>
      <xdr:col>15</xdr:col>
      <xdr:colOff>523875</xdr:colOff>
      <xdr:row>52</xdr:row>
      <xdr:rowOff>2381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83344</xdr:colOff>
      <xdr:row>55</xdr:row>
      <xdr:rowOff>59531</xdr:rowOff>
    </xdr:from>
    <xdr:to>
      <xdr:col>15</xdr:col>
      <xdr:colOff>476250</xdr:colOff>
      <xdr:row>80</xdr:row>
      <xdr:rowOff>109537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59531</xdr:colOff>
      <xdr:row>85</xdr:row>
      <xdr:rowOff>0</xdr:rowOff>
    </xdr:from>
    <xdr:to>
      <xdr:col>15</xdr:col>
      <xdr:colOff>452437</xdr:colOff>
      <xdr:row>110</xdr:row>
      <xdr:rowOff>50006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369094</xdr:colOff>
      <xdr:row>0</xdr:row>
      <xdr:rowOff>11906</xdr:rowOff>
    </xdr:from>
    <xdr:to>
      <xdr:col>5</xdr:col>
      <xdr:colOff>376912</xdr:colOff>
      <xdr:row>3</xdr:row>
      <xdr:rowOff>4393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1344" y="11906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15</xdr:col>
      <xdr:colOff>428625</xdr:colOff>
      <xdr:row>54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392906</xdr:colOff>
      <xdr:row>82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85</xdr:row>
      <xdr:rowOff>0</xdr:rowOff>
    </xdr:from>
    <xdr:to>
      <xdr:col>15</xdr:col>
      <xdr:colOff>392906</xdr:colOff>
      <xdr:row>110</xdr:row>
      <xdr:rowOff>50006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511969</xdr:colOff>
      <xdr:row>0</xdr:row>
      <xdr:rowOff>23813</xdr:rowOff>
    </xdr:from>
    <xdr:to>
      <xdr:col>6</xdr:col>
      <xdr:colOff>519788</xdr:colOff>
      <xdr:row>3</xdr:row>
      <xdr:rowOff>16300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4782" y="23813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15</xdr:col>
      <xdr:colOff>428625</xdr:colOff>
      <xdr:row>52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23812</xdr:colOff>
      <xdr:row>56</xdr:row>
      <xdr:rowOff>0</xdr:rowOff>
    </xdr:from>
    <xdr:to>
      <xdr:col>15</xdr:col>
      <xdr:colOff>416718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23812</xdr:colOff>
      <xdr:row>84</xdr:row>
      <xdr:rowOff>0</xdr:rowOff>
    </xdr:from>
    <xdr:to>
      <xdr:col>15</xdr:col>
      <xdr:colOff>416718</xdr:colOff>
      <xdr:row>109</xdr:row>
      <xdr:rowOff>50006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7818</xdr:colOff>
      <xdr:row>2</xdr:row>
      <xdr:rowOff>171081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15</xdr:col>
      <xdr:colOff>428625</xdr:colOff>
      <xdr:row>52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35719</xdr:colOff>
      <xdr:row>84</xdr:row>
      <xdr:rowOff>107156</xdr:rowOff>
    </xdr:from>
    <xdr:to>
      <xdr:col>15</xdr:col>
      <xdr:colOff>428625</xdr:colOff>
      <xdr:row>109</xdr:row>
      <xdr:rowOff>157162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404813</xdr:colOff>
      <xdr:row>0</xdr:row>
      <xdr:rowOff>0</xdr:rowOff>
    </xdr:from>
    <xdr:to>
      <xdr:col>6</xdr:col>
      <xdr:colOff>412632</xdr:colOff>
      <xdr:row>2</xdr:row>
      <xdr:rowOff>171081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6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428625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35719</xdr:colOff>
      <xdr:row>84</xdr:row>
      <xdr:rowOff>23812</xdr:rowOff>
    </xdr:from>
    <xdr:to>
      <xdr:col>15</xdr:col>
      <xdr:colOff>428625</xdr:colOff>
      <xdr:row>109</xdr:row>
      <xdr:rowOff>73818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357187</xdr:colOff>
      <xdr:row>0</xdr:row>
      <xdr:rowOff>0</xdr:rowOff>
    </xdr:from>
    <xdr:to>
      <xdr:col>5</xdr:col>
      <xdr:colOff>365005</xdr:colOff>
      <xdr:row>2</xdr:row>
      <xdr:rowOff>171081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7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428625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392906</xdr:colOff>
      <xdr:row>82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59532</xdr:colOff>
      <xdr:row>85</xdr:row>
      <xdr:rowOff>11906</xdr:rowOff>
    </xdr:from>
    <xdr:to>
      <xdr:col>15</xdr:col>
      <xdr:colOff>452438</xdr:colOff>
      <xdr:row>110</xdr:row>
      <xdr:rowOff>61912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7818</xdr:colOff>
      <xdr:row>2</xdr:row>
      <xdr:rowOff>171081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14823</xdr:colOff>
      <xdr:row>2</xdr:row>
      <xdr:rowOff>36610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9524</xdr:rowOff>
    </xdr:from>
    <xdr:to>
      <xdr:col>11</xdr:col>
      <xdr:colOff>28575</xdr:colOff>
      <xdr:row>21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12581</xdr:colOff>
      <xdr:row>2</xdr:row>
      <xdr:rowOff>171081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9524</xdr:rowOff>
    </xdr:from>
    <xdr:to>
      <xdr:col>11</xdr:col>
      <xdr:colOff>0</xdr:colOff>
      <xdr:row>21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12581</xdr:colOff>
      <xdr:row>2</xdr:row>
      <xdr:rowOff>171081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1</xdr:row>
      <xdr:rowOff>114300</xdr:rowOff>
    </xdr:from>
    <xdr:to>
      <xdr:col>10</xdr:col>
      <xdr:colOff>666751</xdr:colOff>
      <xdr:row>22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352425</xdr:colOff>
      <xdr:row>0</xdr:row>
      <xdr:rowOff>57150</xdr:rowOff>
    </xdr:from>
    <xdr:to>
      <xdr:col>10</xdr:col>
      <xdr:colOff>365006</xdr:colOff>
      <xdr:row>3</xdr:row>
      <xdr:rowOff>104406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5715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</xdr:row>
      <xdr:rowOff>1680</xdr:rowOff>
    </xdr:from>
    <xdr:to>
      <xdr:col>11</xdr:col>
      <xdr:colOff>33618</xdr:colOff>
      <xdr:row>21</xdr:row>
      <xdr:rowOff>57149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24</xdr:row>
      <xdr:rowOff>0</xdr:rowOff>
    </xdr:from>
    <xdr:to>
      <xdr:col>15</xdr:col>
      <xdr:colOff>1</xdr:colOff>
      <xdr:row>43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0</xdr:rowOff>
    </xdr:from>
    <xdr:to>
      <xdr:col>14</xdr:col>
      <xdr:colOff>571501</xdr:colOff>
      <xdr:row>65</xdr:row>
      <xdr:rowOff>66675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68</xdr:row>
      <xdr:rowOff>0</xdr:rowOff>
    </xdr:from>
    <xdr:to>
      <xdr:col>14</xdr:col>
      <xdr:colOff>571501</xdr:colOff>
      <xdr:row>87</xdr:row>
      <xdr:rowOff>66675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12581</xdr:colOff>
      <xdr:row>2</xdr:row>
      <xdr:rowOff>180606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19049</xdr:rowOff>
    </xdr:from>
    <xdr:to>
      <xdr:col>11</xdr:col>
      <xdr:colOff>19050</xdr:colOff>
      <xdr:row>21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11</xdr:col>
      <xdr:colOff>457200</xdr:colOff>
      <xdr:row>42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11</xdr:col>
      <xdr:colOff>457200</xdr:colOff>
      <xdr:row>62</xdr:row>
      <xdr:rowOff>28575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11</xdr:col>
      <xdr:colOff>457200</xdr:colOff>
      <xdr:row>83</xdr:row>
      <xdr:rowOff>28575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12581</xdr:colOff>
      <xdr:row>2</xdr:row>
      <xdr:rowOff>180606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161925</xdr:rowOff>
    </xdr:from>
    <xdr:to>
      <xdr:col>12</xdr:col>
      <xdr:colOff>485775</xdr:colOff>
      <xdr:row>22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24</xdr:row>
      <xdr:rowOff>180975</xdr:rowOff>
    </xdr:from>
    <xdr:to>
      <xdr:col>12</xdr:col>
      <xdr:colOff>476250</xdr:colOff>
      <xdr:row>44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0</xdr:rowOff>
    </xdr:from>
    <xdr:to>
      <xdr:col>12</xdr:col>
      <xdr:colOff>438150</xdr:colOff>
      <xdr:row>65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67</xdr:row>
      <xdr:rowOff>0</xdr:rowOff>
    </xdr:from>
    <xdr:to>
      <xdr:col>12</xdr:col>
      <xdr:colOff>476250</xdr:colOff>
      <xdr:row>86</xdr:row>
      <xdr:rowOff>38100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12581</xdr:colOff>
      <xdr:row>2</xdr:row>
      <xdr:rowOff>171081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333374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414618</xdr:colOff>
      <xdr:row>0</xdr:row>
      <xdr:rowOff>0</xdr:rowOff>
    </xdr:from>
    <xdr:to>
      <xdr:col>10</xdr:col>
      <xdr:colOff>424144</xdr:colOff>
      <xdr:row>2</xdr:row>
      <xdr:rowOff>175156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3236" y="0"/>
          <a:ext cx="693084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333374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285750</xdr:colOff>
      <xdr:row>0</xdr:row>
      <xdr:rowOff>0</xdr:rowOff>
    </xdr:from>
    <xdr:to>
      <xdr:col>10</xdr:col>
      <xdr:colOff>295275</xdr:colOff>
      <xdr:row>2</xdr:row>
      <xdr:rowOff>176277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367393</xdr:colOff>
      <xdr:row>0</xdr:row>
      <xdr:rowOff>54429</xdr:rowOff>
    </xdr:from>
    <xdr:to>
      <xdr:col>10</xdr:col>
      <xdr:colOff>382361</xdr:colOff>
      <xdr:row>3</xdr:row>
      <xdr:rowOff>37485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393" y="54429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54808</xdr:colOff>
      <xdr:row>1</xdr:row>
      <xdr:rowOff>83941</xdr:rowOff>
    </xdr:from>
    <xdr:to>
      <xdr:col>10</xdr:col>
      <xdr:colOff>481853</xdr:colOff>
      <xdr:row>23</xdr:row>
      <xdr:rowOff>82636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448234</xdr:colOff>
      <xdr:row>0</xdr:row>
      <xdr:rowOff>44824</xdr:rowOff>
    </xdr:from>
    <xdr:to>
      <xdr:col>10</xdr:col>
      <xdr:colOff>460001</xdr:colOff>
      <xdr:row>3</xdr:row>
      <xdr:rowOff>29480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852" y="44824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90667</xdr:colOff>
      <xdr:row>1</xdr:row>
      <xdr:rowOff>66012</xdr:rowOff>
    </xdr:from>
    <xdr:to>
      <xdr:col>10</xdr:col>
      <xdr:colOff>517712</xdr:colOff>
      <xdr:row>23</xdr:row>
      <xdr:rowOff>64707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24</xdr:row>
      <xdr:rowOff>0</xdr:rowOff>
    </xdr:from>
    <xdr:ext cx="702048" cy="657010"/>
    <xdr:pic macro="[6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4518660"/>
          <a:ext cx="702048" cy="657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</xdr:row>
      <xdr:rowOff>157161</xdr:rowOff>
    </xdr:from>
    <xdr:to>
      <xdr:col>13</xdr:col>
      <xdr:colOff>28575</xdr:colOff>
      <xdr:row>23</xdr:row>
      <xdr:rowOff>28574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66675</xdr:colOff>
      <xdr:row>22</xdr:row>
      <xdr:rowOff>47924</xdr:rowOff>
    </xdr:from>
    <xdr:to>
      <xdr:col>21</xdr:col>
      <xdr:colOff>306287</xdr:colOff>
      <xdr:row>32</xdr:row>
      <xdr:rowOff>151957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15650" y="3924599"/>
          <a:ext cx="4354412" cy="191378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12581</xdr:colOff>
      <xdr:row>2</xdr:row>
      <xdr:rowOff>37731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0.34109</cdr:x>
      <cdr:y>0.03075</cdr:y>
    </cdr:from>
    <cdr:to>
      <cdr:x>0.34238</cdr:x>
      <cdr:y>0.85732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514636" y="119061"/>
          <a:ext cx="9510" cy="320040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0.26745</cdr:x>
      <cdr:y>0.06027</cdr:y>
    </cdr:from>
    <cdr:to>
      <cdr:x>0.39148</cdr:x>
      <cdr:y>0.29643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971706" y="233360"/>
          <a:ext cx="914393" cy="914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4</xdr:row>
      <xdr:rowOff>9524</xdr:rowOff>
    </xdr:from>
    <xdr:to>
      <xdr:col>13</xdr:col>
      <xdr:colOff>19050</xdr:colOff>
      <xdr:row>25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12581</xdr:colOff>
      <xdr:row>2</xdr:row>
      <xdr:rowOff>113931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0.34284</cdr:x>
      <cdr:y>0.02813</cdr:y>
    </cdr:from>
    <cdr:to>
      <cdr:x>0.34414</cdr:x>
      <cdr:y>0.86187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2517776" y="107968"/>
          <a:ext cx="9547" cy="32003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0.27281</cdr:x>
      <cdr:y>0.05045</cdr:y>
    </cdr:from>
    <cdr:to>
      <cdr:x>0.39732</cdr:x>
      <cdr:y>0.28867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03425" y="1936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66674</xdr:rowOff>
    </xdr:from>
    <xdr:to>
      <xdr:col>12</xdr:col>
      <xdr:colOff>628651</xdr:colOff>
      <xdr:row>24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12581</xdr:colOff>
      <xdr:row>2</xdr:row>
      <xdr:rowOff>113931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0.34162</cdr:x>
      <cdr:y>0.02826</cdr:y>
    </cdr:from>
    <cdr:to>
      <cdr:x>0.34292</cdr:x>
      <cdr:y>0.86616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2489223" y="107954"/>
          <a:ext cx="9473" cy="320038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0.2671</cdr:x>
      <cdr:y>0.04323</cdr:y>
    </cdr:from>
    <cdr:to>
      <cdr:x>0.39259</cdr:x>
      <cdr:y>0.28263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946267" y="165104"/>
          <a:ext cx="914399" cy="914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3</xdr:row>
      <xdr:rowOff>52386</xdr:rowOff>
    </xdr:from>
    <xdr:to>
      <xdr:col>12</xdr:col>
      <xdr:colOff>581025</xdr:colOff>
      <xdr:row>24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12581</xdr:colOff>
      <xdr:row>2</xdr:row>
      <xdr:rowOff>113931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0.34023</cdr:x>
      <cdr:y>0.0283</cdr:y>
    </cdr:from>
    <cdr:to>
      <cdr:x>0.34195</cdr:x>
      <cdr:y>0.86017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2505086" y="107958"/>
          <a:ext cx="12665" cy="317338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0.26951</cdr:x>
      <cdr:y>0.05077</cdr:y>
    </cdr:from>
    <cdr:to>
      <cdr:x>0.3937</cdr:x>
      <cdr:y>0.29047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984375" y="1936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1</xdr:row>
      <xdr:rowOff>14286</xdr:rowOff>
    </xdr:from>
    <xdr:to>
      <xdr:col>13</xdr:col>
      <xdr:colOff>9524</xdr:colOff>
      <xdr:row>20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0</xdr:row>
      <xdr:rowOff>0</xdr:rowOff>
    </xdr:from>
    <xdr:to>
      <xdr:col>12</xdr:col>
      <xdr:colOff>12581</xdr:colOff>
      <xdr:row>3</xdr:row>
      <xdr:rowOff>28206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absoluteAnchor>
    <xdr:pos x="133350" y="657225"/>
    <xdr:ext cx="8020050" cy="3629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6</xdr:col>
      <xdr:colOff>0</xdr:colOff>
      <xdr:row>0</xdr:row>
      <xdr:rowOff>0</xdr:rowOff>
    </xdr:from>
    <xdr:to>
      <xdr:col>7</xdr:col>
      <xdr:colOff>12581</xdr:colOff>
      <xdr:row>3</xdr:row>
      <xdr:rowOff>28206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510427</xdr:colOff>
      <xdr:row>3</xdr:row>
      <xdr:rowOff>4761</xdr:rowOff>
    </xdr:from>
    <xdr:to>
      <xdr:col>10</xdr:col>
      <xdr:colOff>593912</xdr:colOff>
      <xdr:row>23</xdr:row>
      <xdr:rowOff>19049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12581</xdr:colOff>
      <xdr:row>3</xdr:row>
      <xdr:rowOff>28206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2</xdr:row>
      <xdr:rowOff>109536</xdr:rowOff>
    </xdr:from>
    <xdr:to>
      <xdr:col>10</xdr:col>
      <xdr:colOff>590550</xdr:colOff>
      <xdr:row>22</xdr:row>
      <xdr:rowOff>123824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12581</xdr:colOff>
      <xdr:row>3</xdr:row>
      <xdr:rowOff>28206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2</xdr:row>
      <xdr:rowOff>128586</xdr:rowOff>
    </xdr:from>
    <xdr:to>
      <xdr:col>11</xdr:col>
      <xdr:colOff>0</xdr:colOff>
      <xdr:row>23</xdr:row>
      <xdr:rowOff>9524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12581</xdr:colOff>
      <xdr:row>3</xdr:row>
      <xdr:rowOff>28206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2</xdr:row>
      <xdr:rowOff>90486</xdr:rowOff>
    </xdr:from>
    <xdr:to>
      <xdr:col>10</xdr:col>
      <xdr:colOff>628650</xdr:colOff>
      <xdr:row>22</xdr:row>
      <xdr:rowOff>104774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12581</xdr:colOff>
      <xdr:row>3</xdr:row>
      <xdr:rowOff>28206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695325</xdr:colOff>
      <xdr:row>4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695325</xdr:colOff>
      <xdr:row>4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273743</xdr:colOff>
      <xdr:row>2</xdr:row>
      <xdr:rowOff>168769</xdr:rowOff>
    </xdr:from>
    <xdr:to>
      <xdr:col>14</xdr:col>
      <xdr:colOff>405280</xdr:colOff>
      <xdr:row>27</xdr:row>
      <xdr:rowOff>136961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10465</xdr:colOff>
      <xdr:row>2</xdr:row>
      <xdr:rowOff>118164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1917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695325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217714</xdr:colOff>
      <xdr:row>2</xdr:row>
      <xdr:rowOff>680</xdr:rowOff>
    </xdr:from>
    <xdr:to>
      <xdr:col>9</xdr:col>
      <xdr:colOff>54428</xdr:colOff>
      <xdr:row>21</xdr:row>
      <xdr:rowOff>167368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11</xdr:col>
      <xdr:colOff>4417</xdr:colOff>
      <xdr:row>2</xdr:row>
      <xdr:rowOff>116652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1679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313765</xdr:colOff>
      <xdr:row>0</xdr:row>
      <xdr:rowOff>78442</xdr:rowOff>
    </xdr:from>
    <xdr:to>
      <xdr:col>10</xdr:col>
      <xdr:colOff>328587</xdr:colOff>
      <xdr:row>2</xdr:row>
      <xdr:rowOff>115052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441" y="78442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326572</xdr:colOff>
      <xdr:row>0</xdr:row>
      <xdr:rowOff>27214</xdr:rowOff>
    </xdr:from>
    <xdr:to>
      <xdr:col>10</xdr:col>
      <xdr:colOff>341540</xdr:colOff>
      <xdr:row>3</xdr:row>
      <xdr:rowOff>10270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1572" y="27214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367393</xdr:colOff>
      <xdr:row>0</xdr:row>
      <xdr:rowOff>95249</xdr:rowOff>
    </xdr:from>
    <xdr:to>
      <xdr:col>10</xdr:col>
      <xdr:colOff>382361</xdr:colOff>
      <xdr:row>3</xdr:row>
      <xdr:rowOff>78305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393" y="95249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28</xdr:row>
      <xdr:rowOff>0</xdr:rowOff>
    </xdr:from>
    <xdr:to>
      <xdr:col>15</xdr:col>
      <xdr:colOff>152400</xdr:colOff>
      <xdr:row>49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114300</xdr:colOff>
      <xdr:row>53</xdr:row>
      <xdr:rowOff>0</xdr:rowOff>
    </xdr:from>
    <xdr:to>
      <xdr:col>15</xdr:col>
      <xdr:colOff>152400</xdr:colOff>
      <xdr:row>74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114300</xdr:colOff>
      <xdr:row>78</xdr:row>
      <xdr:rowOff>0</xdr:rowOff>
    </xdr:from>
    <xdr:to>
      <xdr:col>15</xdr:col>
      <xdr:colOff>152400</xdr:colOff>
      <xdr:row>99</xdr:row>
      <xdr:rowOff>76200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7818</xdr:colOff>
      <xdr:row>2</xdr:row>
      <xdr:rowOff>28206</xdr:rowOff>
    </xdr:to>
    <xdr:pic macro="[0]!Home">
      <xdr:nvPicPr>
        <xdr:cNvPr id="9" name="Picture 8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51</xdr:row>
      <xdr:rowOff>0</xdr:rowOff>
    </xdr:from>
    <xdr:to>
      <xdr:col>15</xdr:col>
      <xdr:colOff>152400</xdr:colOff>
      <xdr:row>72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698381</xdr:colOff>
      <xdr:row>2</xdr:row>
      <xdr:rowOff>28206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1125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15</xdr:col>
      <xdr:colOff>38100</xdr:colOff>
      <xdr:row>47</xdr:row>
      <xdr:rowOff>111919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15</xdr:col>
      <xdr:colOff>38100</xdr:colOff>
      <xdr:row>95</xdr:row>
      <xdr:rowOff>111919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76</xdr:row>
      <xdr:rowOff>0</xdr:rowOff>
    </xdr:from>
    <xdr:to>
      <xdr:col>15</xdr:col>
      <xdr:colOff>152400</xdr:colOff>
      <xdr:row>97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0</xdr:colOff>
      <xdr:row>0</xdr:row>
      <xdr:rowOff>0</xdr:rowOff>
    </xdr:from>
    <xdr:to>
      <xdr:col>16</xdr:col>
      <xdr:colOff>7819</xdr:colOff>
      <xdr:row>2</xdr:row>
      <xdr:rowOff>28206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438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107156</xdr:rowOff>
    </xdr:from>
    <xdr:to>
      <xdr:col>15</xdr:col>
      <xdr:colOff>38100</xdr:colOff>
      <xdr:row>48</xdr:row>
      <xdr:rowOff>40481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119063</xdr:colOff>
      <xdr:row>51</xdr:row>
      <xdr:rowOff>35719</xdr:rowOff>
    </xdr:from>
    <xdr:to>
      <xdr:col>15</xdr:col>
      <xdr:colOff>157163</xdr:colOff>
      <xdr:row>72</xdr:row>
      <xdr:rowOff>147638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53</xdr:row>
      <xdr:rowOff>0</xdr:rowOff>
    </xdr:from>
    <xdr:to>
      <xdr:col>15</xdr:col>
      <xdr:colOff>152400</xdr:colOff>
      <xdr:row>74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0</xdr:row>
      <xdr:rowOff>0</xdr:rowOff>
    </xdr:from>
    <xdr:to>
      <xdr:col>12</xdr:col>
      <xdr:colOff>7819</xdr:colOff>
      <xdr:row>2</xdr:row>
      <xdr:rowOff>28206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6188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76</xdr:row>
      <xdr:rowOff>0</xdr:rowOff>
    </xdr:from>
    <xdr:to>
      <xdr:col>15</xdr:col>
      <xdr:colOff>133350</xdr:colOff>
      <xdr:row>97</xdr:row>
      <xdr:rowOff>64294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71438</xdr:colOff>
      <xdr:row>26</xdr:row>
      <xdr:rowOff>166687</xdr:rowOff>
    </xdr:from>
    <xdr:to>
      <xdr:col>15</xdr:col>
      <xdr:colOff>109538</xdr:colOff>
      <xdr:row>48</xdr:row>
      <xdr:rowOff>52387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53</xdr:row>
      <xdr:rowOff>0</xdr:rowOff>
    </xdr:from>
    <xdr:to>
      <xdr:col>15</xdr:col>
      <xdr:colOff>152400</xdr:colOff>
      <xdr:row>74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321469</xdr:colOff>
      <xdr:row>0</xdr:row>
      <xdr:rowOff>0</xdr:rowOff>
    </xdr:from>
    <xdr:to>
      <xdr:col>11</xdr:col>
      <xdr:colOff>329287</xdr:colOff>
      <xdr:row>2</xdr:row>
      <xdr:rowOff>28206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7094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59531</xdr:colOff>
      <xdr:row>26</xdr:row>
      <xdr:rowOff>166688</xdr:rowOff>
    </xdr:from>
    <xdr:to>
      <xdr:col>15</xdr:col>
      <xdr:colOff>97631</xdr:colOff>
      <xdr:row>48</xdr:row>
      <xdr:rowOff>52388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71438</xdr:colOff>
      <xdr:row>76</xdr:row>
      <xdr:rowOff>130969</xdr:rowOff>
    </xdr:from>
    <xdr:to>
      <xdr:col>15</xdr:col>
      <xdr:colOff>109538</xdr:colOff>
      <xdr:row>98</xdr:row>
      <xdr:rowOff>16669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695325</xdr:colOff>
      <xdr:row>4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7818</xdr:colOff>
      <xdr:row>2</xdr:row>
      <xdr:rowOff>28206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217714</xdr:colOff>
      <xdr:row>2</xdr:row>
      <xdr:rowOff>680</xdr:rowOff>
    </xdr:from>
    <xdr:to>
      <xdr:col>9</xdr:col>
      <xdr:colOff>54428</xdr:colOff>
      <xdr:row>24</xdr:row>
      <xdr:rowOff>40822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10464</xdr:colOff>
      <xdr:row>2</xdr:row>
      <xdr:rowOff>118164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325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201706</xdr:colOff>
      <xdr:row>0</xdr:row>
      <xdr:rowOff>112059</xdr:rowOff>
    </xdr:from>
    <xdr:to>
      <xdr:col>10</xdr:col>
      <xdr:colOff>216528</xdr:colOff>
      <xdr:row>2</xdr:row>
      <xdr:rowOff>148669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82" y="112059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217714</xdr:colOff>
      <xdr:row>3</xdr:row>
      <xdr:rowOff>680</xdr:rowOff>
    </xdr:from>
    <xdr:to>
      <xdr:col>9</xdr:col>
      <xdr:colOff>54428</xdr:colOff>
      <xdr:row>26</xdr:row>
      <xdr:rowOff>40822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698381</xdr:colOff>
      <xdr:row>2</xdr:row>
      <xdr:rowOff>44081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217714</xdr:colOff>
      <xdr:row>3</xdr:row>
      <xdr:rowOff>680</xdr:rowOff>
    </xdr:from>
    <xdr:to>
      <xdr:col>9</xdr:col>
      <xdr:colOff>54428</xdr:colOff>
      <xdr:row>25</xdr:row>
      <xdr:rowOff>40822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10464</xdr:colOff>
      <xdr:row>2</xdr:row>
      <xdr:rowOff>44081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5333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695325</xdr:colOff>
      <xdr:row>4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217713</xdr:colOff>
      <xdr:row>3</xdr:row>
      <xdr:rowOff>680</xdr:rowOff>
    </xdr:from>
    <xdr:to>
      <xdr:col>14</xdr:col>
      <xdr:colOff>349250</xdr:colOff>
      <xdr:row>27</xdr:row>
      <xdr:rowOff>148167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698381</xdr:colOff>
      <xdr:row>2</xdr:row>
      <xdr:rowOff>118164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1083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217713</xdr:colOff>
      <xdr:row>3</xdr:row>
      <xdr:rowOff>680</xdr:rowOff>
    </xdr:from>
    <xdr:to>
      <xdr:col>14</xdr:col>
      <xdr:colOff>349250</xdr:colOff>
      <xdr:row>27</xdr:row>
      <xdr:rowOff>148167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0</xdr:row>
      <xdr:rowOff>0</xdr:rowOff>
    </xdr:from>
    <xdr:to>
      <xdr:col>12</xdr:col>
      <xdr:colOff>10465</xdr:colOff>
      <xdr:row>2</xdr:row>
      <xdr:rowOff>118164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0417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217713</xdr:colOff>
      <xdr:row>3</xdr:row>
      <xdr:rowOff>680</xdr:rowOff>
    </xdr:from>
    <xdr:to>
      <xdr:col>14</xdr:col>
      <xdr:colOff>349250</xdr:colOff>
      <xdr:row>27</xdr:row>
      <xdr:rowOff>148167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10464</xdr:colOff>
      <xdr:row>2</xdr:row>
      <xdr:rowOff>118164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7583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72</xdr:row>
      <xdr:rowOff>0</xdr:rowOff>
    </xdr:from>
    <xdr:to>
      <xdr:col>15</xdr:col>
      <xdr:colOff>152400</xdr:colOff>
      <xdr:row>93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114300</xdr:colOff>
      <xdr:row>26</xdr:row>
      <xdr:rowOff>0</xdr:rowOff>
    </xdr:from>
    <xdr:to>
      <xdr:col>15</xdr:col>
      <xdr:colOff>152400</xdr:colOff>
      <xdr:row>47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114300</xdr:colOff>
      <xdr:row>49</xdr:row>
      <xdr:rowOff>0</xdr:rowOff>
    </xdr:from>
    <xdr:to>
      <xdr:col>15</xdr:col>
      <xdr:colOff>152400</xdr:colOff>
      <xdr:row>70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7818</xdr:colOff>
      <xdr:row>2</xdr:row>
      <xdr:rowOff>28206</xdr:rowOff>
    </xdr:to>
    <xdr:pic macro="[0]!Home">
      <xdr:nvPicPr>
        <xdr:cNvPr id="8" name="Picture 7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108857</xdr:colOff>
      <xdr:row>1</xdr:row>
      <xdr:rowOff>119743</xdr:rowOff>
    </xdr:from>
    <xdr:to>
      <xdr:col>10</xdr:col>
      <xdr:colOff>438892</xdr:colOff>
      <xdr:row>21</xdr:row>
      <xdr:rowOff>47994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14822</xdr:colOff>
      <xdr:row>2</xdr:row>
      <xdr:rowOff>36610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0882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89648</xdr:colOff>
      <xdr:row>0</xdr:row>
      <xdr:rowOff>0</xdr:rowOff>
    </xdr:from>
    <xdr:to>
      <xdr:col>11</xdr:col>
      <xdr:colOff>788895</xdr:colOff>
      <xdr:row>2</xdr:row>
      <xdr:rowOff>175156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5383" y="0"/>
          <a:ext cx="69924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38100</xdr:rowOff>
    </xdr:from>
    <xdr:to>
      <xdr:col>10</xdr:col>
      <xdr:colOff>479714</xdr:colOff>
      <xdr:row>21</xdr:row>
      <xdr:rowOff>47994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699247</xdr:colOff>
      <xdr:row>2</xdr:row>
      <xdr:rowOff>175156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6941" y="0"/>
          <a:ext cx="69924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166255</xdr:colOff>
      <xdr:row>1</xdr:row>
      <xdr:rowOff>135577</xdr:rowOff>
    </xdr:from>
    <xdr:to>
      <xdr:col>10</xdr:col>
      <xdr:colOff>402771</xdr:colOff>
      <xdr:row>25</xdr:row>
      <xdr:rowOff>54428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666750</xdr:colOff>
      <xdr:row>0</xdr:row>
      <xdr:rowOff>0</xdr:rowOff>
    </xdr:from>
    <xdr:to>
      <xdr:col>11</xdr:col>
      <xdr:colOff>685640</xdr:colOff>
      <xdr:row>2</xdr:row>
      <xdr:rowOff>173556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714" y="0"/>
          <a:ext cx="69924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448234</xdr:colOff>
      <xdr:row>0</xdr:row>
      <xdr:rowOff>44824</xdr:rowOff>
    </xdr:from>
    <xdr:to>
      <xdr:col>10</xdr:col>
      <xdr:colOff>463057</xdr:colOff>
      <xdr:row>2</xdr:row>
      <xdr:rowOff>92640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852" y="44824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257735</xdr:colOff>
      <xdr:row>0</xdr:row>
      <xdr:rowOff>0</xdr:rowOff>
    </xdr:from>
    <xdr:to>
      <xdr:col>11</xdr:col>
      <xdr:colOff>956982</xdr:colOff>
      <xdr:row>2</xdr:row>
      <xdr:rowOff>175156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3470" y="0"/>
          <a:ext cx="69924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280147</xdr:colOff>
      <xdr:row>0</xdr:row>
      <xdr:rowOff>22413</xdr:rowOff>
    </xdr:from>
    <xdr:to>
      <xdr:col>11</xdr:col>
      <xdr:colOff>979394</xdr:colOff>
      <xdr:row>3</xdr:row>
      <xdr:rowOff>7069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882" y="22413"/>
          <a:ext cx="69924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0</xdr:rowOff>
    </xdr:from>
    <xdr:to>
      <xdr:col>10</xdr:col>
      <xdr:colOff>1504950</xdr:colOff>
      <xdr:row>22</xdr:row>
      <xdr:rowOff>114300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1512794</xdr:colOff>
      <xdr:row>0</xdr:row>
      <xdr:rowOff>0</xdr:rowOff>
    </xdr:from>
    <xdr:to>
      <xdr:col>11</xdr:col>
      <xdr:colOff>116541</xdr:colOff>
      <xdr:row>2</xdr:row>
      <xdr:rowOff>175156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6176" y="0"/>
          <a:ext cx="69924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295275</xdr:colOff>
      <xdr:row>0</xdr:row>
      <xdr:rowOff>0</xdr:rowOff>
    </xdr:from>
    <xdr:to>
      <xdr:col>11</xdr:col>
      <xdr:colOff>990600</xdr:colOff>
      <xdr:row>2</xdr:row>
      <xdr:rowOff>176277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353786</xdr:colOff>
      <xdr:row>0</xdr:row>
      <xdr:rowOff>68035</xdr:rowOff>
    </xdr:from>
    <xdr:to>
      <xdr:col>10</xdr:col>
      <xdr:colOff>368754</xdr:colOff>
      <xdr:row>3</xdr:row>
      <xdr:rowOff>51091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8786" y="6803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326572</xdr:colOff>
      <xdr:row>0</xdr:row>
      <xdr:rowOff>108857</xdr:rowOff>
    </xdr:from>
    <xdr:to>
      <xdr:col>10</xdr:col>
      <xdr:colOff>341540</xdr:colOff>
      <xdr:row>3</xdr:row>
      <xdr:rowOff>91913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1572" y="108857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38101</xdr:rowOff>
    </xdr:from>
    <xdr:to>
      <xdr:col>10</xdr:col>
      <xdr:colOff>617220</xdr:colOff>
      <xdr:row>23</xdr:row>
      <xdr:rowOff>38101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231322</xdr:colOff>
      <xdr:row>0</xdr:row>
      <xdr:rowOff>68036</xdr:rowOff>
    </xdr:from>
    <xdr:to>
      <xdr:col>10</xdr:col>
      <xdr:colOff>246290</xdr:colOff>
      <xdr:row>2</xdr:row>
      <xdr:rowOff>105520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786" y="68036"/>
          <a:ext cx="695325" cy="554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695325</xdr:colOff>
      <xdr:row>2</xdr:row>
      <xdr:rowOff>132734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929" y="0"/>
          <a:ext cx="695325" cy="554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695325</xdr:colOff>
      <xdr:row>2</xdr:row>
      <xdr:rowOff>139937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9794" y="0"/>
          <a:ext cx="695325" cy="554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32658</xdr:rowOff>
    </xdr:from>
    <xdr:to>
      <xdr:col>10</xdr:col>
      <xdr:colOff>620486</xdr:colOff>
      <xdr:row>23</xdr:row>
      <xdr:rowOff>32657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133350</xdr:colOff>
      <xdr:row>0</xdr:row>
      <xdr:rowOff>28575</xdr:rowOff>
    </xdr:from>
    <xdr:to>
      <xdr:col>10</xdr:col>
      <xdr:colOff>222131</xdr:colOff>
      <xdr:row>2</xdr:row>
      <xdr:rowOff>75831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857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381000</xdr:colOff>
      <xdr:row>0</xdr:row>
      <xdr:rowOff>95250</xdr:rowOff>
    </xdr:from>
    <xdr:to>
      <xdr:col>10</xdr:col>
      <xdr:colOff>393581</xdr:colOff>
      <xdr:row>2</xdr:row>
      <xdr:rowOff>142506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9525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32658</xdr:rowOff>
    </xdr:from>
    <xdr:to>
      <xdr:col>10</xdr:col>
      <xdr:colOff>620486</xdr:colOff>
      <xdr:row>23</xdr:row>
      <xdr:rowOff>32657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28575</xdr:rowOff>
    </xdr:from>
    <xdr:to>
      <xdr:col>10</xdr:col>
      <xdr:colOff>231656</xdr:colOff>
      <xdr:row>2</xdr:row>
      <xdr:rowOff>75831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857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32658</xdr:rowOff>
    </xdr:from>
    <xdr:to>
      <xdr:col>10</xdr:col>
      <xdr:colOff>620486</xdr:colOff>
      <xdr:row>23</xdr:row>
      <xdr:rowOff>32657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228600</xdr:colOff>
      <xdr:row>0</xdr:row>
      <xdr:rowOff>28575</xdr:rowOff>
    </xdr:from>
    <xdr:to>
      <xdr:col>10</xdr:col>
      <xdr:colOff>317381</xdr:colOff>
      <xdr:row>2</xdr:row>
      <xdr:rowOff>75831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2857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51708</xdr:rowOff>
    </xdr:from>
    <xdr:to>
      <xdr:col>10</xdr:col>
      <xdr:colOff>649060</xdr:colOff>
      <xdr:row>23</xdr:row>
      <xdr:rowOff>51707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161925</xdr:colOff>
      <xdr:row>0</xdr:row>
      <xdr:rowOff>47625</xdr:rowOff>
    </xdr:from>
    <xdr:to>
      <xdr:col>10</xdr:col>
      <xdr:colOff>250706</xdr:colOff>
      <xdr:row>2</xdr:row>
      <xdr:rowOff>94881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762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32658</xdr:rowOff>
    </xdr:from>
    <xdr:to>
      <xdr:col>10</xdr:col>
      <xdr:colOff>649060</xdr:colOff>
      <xdr:row>23</xdr:row>
      <xdr:rowOff>32657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228600</xdr:colOff>
      <xdr:row>0</xdr:row>
      <xdr:rowOff>38100</xdr:rowOff>
    </xdr:from>
    <xdr:to>
      <xdr:col>10</xdr:col>
      <xdr:colOff>317381</xdr:colOff>
      <xdr:row>2</xdr:row>
      <xdr:rowOff>85356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3810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32658</xdr:rowOff>
    </xdr:from>
    <xdr:to>
      <xdr:col>10</xdr:col>
      <xdr:colOff>620486</xdr:colOff>
      <xdr:row>23</xdr:row>
      <xdr:rowOff>32657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66675</xdr:colOff>
      <xdr:row>0</xdr:row>
      <xdr:rowOff>66675</xdr:rowOff>
    </xdr:from>
    <xdr:to>
      <xdr:col>11</xdr:col>
      <xdr:colOff>765056</xdr:colOff>
      <xdr:row>2</xdr:row>
      <xdr:rowOff>113931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6667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295275</xdr:colOff>
      <xdr:row>0</xdr:row>
      <xdr:rowOff>85725</xdr:rowOff>
    </xdr:from>
    <xdr:to>
      <xdr:col>10</xdr:col>
      <xdr:colOff>307856</xdr:colOff>
      <xdr:row>2</xdr:row>
      <xdr:rowOff>132981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8572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476250</xdr:colOff>
      <xdr:row>0</xdr:row>
      <xdr:rowOff>66675</xdr:rowOff>
    </xdr:from>
    <xdr:to>
      <xdr:col>10</xdr:col>
      <xdr:colOff>488831</xdr:colOff>
      <xdr:row>2</xdr:row>
      <xdr:rowOff>113931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6667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428625</xdr:colOff>
      <xdr:row>0</xdr:row>
      <xdr:rowOff>76200</xdr:rowOff>
    </xdr:from>
    <xdr:to>
      <xdr:col>10</xdr:col>
      <xdr:colOff>441206</xdr:colOff>
      <xdr:row>2</xdr:row>
      <xdr:rowOff>123456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7620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533400</xdr:colOff>
      <xdr:row>0</xdr:row>
      <xdr:rowOff>66675</xdr:rowOff>
    </xdr:from>
    <xdr:to>
      <xdr:col>10</xdr:col>
      <xdr:colOff>545981</xdr:colOff>
      <xdr:row>2</xdr:row>
      <xdr:rowOff>113931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6667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304800</xdr:colOff>
      <xdr:row>0</xdr:row>
      <xdr:rowOff>142875</xdr:rowOff>
    </xdr:from>
    <xdr:to>
      <xdr:col>10</xdr:col>
      <xdr:colOff>317381</xdr:colOff>
      <xdr:row>3</xdr:row>
      <xdr:rowOff>9156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850" y="14287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419100</xdr:colOff>
      <xdr:row>0</xdr:row>
      <xdr:rowOff>104775</xdr:rowOff>
    </xdr:from>
    <xdr:to>
      <xdr:col>10</xdr:col>
      <xdr:colOff>431681</xdr:colOff>
      <xdr:row>2</xdr:row>
      <xdr:rowOff>152031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10477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657225</xdr:colOff>
      <xdr:row>0</xdr:row>
      <xdr:rowOff>57150</xdr:rowOff>
    </xdr:from>
    <xdr:to>
      <xdr:col>10</xdr:col>
      <xdr:colOff>669806</xdr:colOff>
      <xdr:row>2</xdr:row>
      <xdr:rowOff>104406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715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419100</xdr:colOff>
      <xdr:row>0</xdr:row>
      <xdr:rowOff>104775</xdr:rowOff>
    </xdr:from>
    <xdr:to>
      <xdr:col>11</xdr:col>
      <xdr:colOff>431681</xdr:colOff>
      <xdr:row>2</xdr:row>
      <xdr:rowOff>152031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0477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361950</xdr:colOff>
      <xdr:row>0</xdr:row>
      <xdr:rowOff>38100</xdr:rowOff>
    </xdr:from>
    <xdr:to>
      <xdr:col>11</xdr:col>
      <xdr:colOff>374531</xdr:colOff>
      <xdr:row>2</xdr:row>
      <xdr:rowOff>85356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810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638175</xdr:colOff>
      <xdr:row>0</xdr:row>
      <xdr:rowOff>57150</xdr:rowOff>
    </xdr:from>
    <xdr:to>
      <xdr:col>11</xdr:col>
      <xdr:colOff>650756</xdr:colOff>
      <xdr:row>2</xdr:row>
      <xdr:rowOff>104406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5715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523875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419100</xdr:colOff>
      <xdr:row>27</xdr:row>
      <xdr:rowOff>119127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190500</xdr:colOff>
      <xdr:row>0</xdr:row>
      <xdr:rowOff>47625</xdr:rowOff>
    </xdr:from>
    <xdr:to>
      <xdr:col>12</xdr:col>
      <xdr:colOff>888881</xdr:colOff>
      <xdr:row>2</xdr:row>
      <xdr:rowOff>85356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4762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176893</xdr:colOff>
      <xdr:row>0</xdr:row>
      <xdr:rowOff>95250</xdr:rowOff>
    </xdr:from>
    <xdr:to>
      <xdr:col>11</xdr:col>
      <xdr:colOff>875274</xdr:colOff>
      <xdr:row>2</xdr:row>
      <xdr:rowOff>130260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2607" y="9525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136071</xdr:colOff>
      <xdr:row>0</xdr:row>
      <xdr:rowOff>95249</xdr:rowOff>
    </xdr:from>
    <xdr:to>
      <xdr:col>11</xdr:col>
      <xdr:colOff>834452</xdr:colOff>
      <xdr:row>2</xdr:row>
      <xdr:rowOff>130259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85" y="95249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-1</xdr:colOff>
      <xdr:row>23</xdr:row>
      <xdr:rowOff>2769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12581</xdr:colOff>
      <xdr:row>2</xdr:row>
      <xdr:rowOff>104406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217715</xdr:colOff>
      <xdr:row>0</xdr:row>
      <xdr:rowOff>0</xdr:rowOff>
    </xdr:from>
    <xdr:to>
      <xdr:col>11</xdr:col>
      <xdr:colOff>913040</xdr:colOff>
      <xdr:row>2</xdr:row>
      <xdr:rowOff>173556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3429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371475</xdr:colOff>
      <xdr:row>0</xdr:row>
      <xdr:rowOff>161925</xdr:rowOff>
    </xdr:from>
    <xdr:to>
      <xdr:col>10</xdr:col>
      <xdr:colOff>384056</xdr:colOff>
      <xdr:row>3</xdr:row>
      <xdr:rowOff>28206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6192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93520</xdr:colOff>
      <xdr:row>1</xdr:row>
      <xdr:rowOff>107372</xdr:rowOff>
    </xdr:from>
    <xdr:to>
      <xdr:col>10</xdr:col>
      <xdr:colOff>636494</xdr:colOff>
      <xdr:row>23</xdr:row>
      <xdr:rowOff>110141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121227</xdr:colOff>
      <xdr:row>0</xdr:row>
      <xdr:rowOff>0</xdr:rowOff>
    </xdr:from>
    <xdr:to>
      <xdr:col>11</xdr:col>
      <xdr:colOff>816552</xdr:colOff>
      <xdr:row>2</xdr:row>
      <xdr:rowOff>171082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5591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400050</xdr:colOff>
      <xdr:row>0</xdr:row>
      <xdr:rowOff>95250</xdr:rowOff>
    </xdr:from>
    <xdr:to>
      <xdr:col>10</xdr:col>
      <xdr:colOff>409575</xdr:colOff>
      <xdr:row>3</xdr:row>
      <xdr:rowOff>81027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952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</xdr:colOff>
      <xdr:row>2</xdr:row>
      <xdr:rowOff>68353</xdr:rowOff>
    </xdr:from>
    <xdr:to>
      <xdr:col>10</xdr:col>
      <xdr:colOff>579459</xdr:colOff>
      <xdr:row>24</xdr:row>
      <xdr:rowOff>78553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291353</xdr:colOff>
      <xdr:row>0</xdr:row>
      <xdr:rowOff>78441</xdr:rowOff>
    </xdr:from>
    <xdr:to>
      <xdr:col>10</xdr:col>
      <xdr:colOff>293952</xdr:colOff>
      <xdr:row>3</xdr:row>
      <xdr:rowOff>63097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9971" y="78441"/>
          <a:ext cx="68615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18704</xdr:rowOff>
    </xdr:from>
    <xdr:to>
      <xdr:col>10</xdr:col>
      <xdr:colOff>510540</xdr:colOff>
      <xdr:row>24</xdr:row>
      <xdr:rowOff>27709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686157</xdr:colOff>
      <xdr:row>2</xdr:row>
      <xdr:rowOff>173556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714" y="0"/>
          <a:ext cx="68615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0.09597</cdr:x>
      <cdr:y>0.90083</cdr:y>
    </cdr:from>
    <cdr:to>
      <cdr:x>0.25835</cdr:x>
      <cdr:y>0.97318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84474" y="3624363"/>
          <a:ext cx="1158146" cy="2910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Gone Green</a:t>
          </a:r>
        </a:p>
      </cdr:txBody>
    </cdr:sp>
  </cdr:relSizeAnchor>
  <cdr:relSizeAnchor xmlns:cdr="http://schemas.openxmlformats.org/drawingml/2006/chartDrawing">
    <cdr:from>
      <cdr:x>0.66093</cdr:x>
      <cdr:y>0.887</cdr:y>
    </cdr:from>
    <cdr:to>
      <cdr:x>0.82331</cdr:x>
      <cdr:y>0.95935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713958" y="3568704"/>
          <a:ext cx="1158146" cy="2910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Consumer Power</a:t>
          </a:r>
        </a:p>
      </cdr:txBody>
    </cdr:sp>
  </cdr:relSizeAnchor>
  <cdr:relSizeAnchor xmlns:cdr="http://schemas.openxmlformats.org/drawingml/2006/chartDrawing">
    <cdr:from>
      <cdr:x>0.46962</cdr:x>
      <cdr:y>0.88833</cdr:y>
    </cdr:from>
    <cdr:to>
      <cdr:x>0.63199</cdr:x>
      <cdr:y>0.96068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349482" y="3574056"/>
          <a:ext cx="1158075" cy="2910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No Progression</a:t>
          </a:r>
        </a:p>
      </cdr:txBody>
    </cdr:sp>
  </cdr:relSizeAnchor>
  <cdr:relSizeAnchor xmlns:cdr="http://schemas.openxmlformats.org/drawingml/2006/chartDrawing">
    <cdr:from>
      <cdr:x>0.28027</cdr:x>
      <cdr:y>0.89845</cdr:y>
    </cdr:from>
    <cdr:to>
      <cdr:x>0.44265</cdr:x>
      <cdr:y>0.9708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998977" y="3614779"/>
          <a:ext cx="1158146" cy="2910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Slow Progression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pSp>
      <xdr:nvGrpSpPr>
        <xdr:cNvPr id="3" name="Group 2"/>
        <xdr:cNvGrpSpPr/>
      </xdr:nvGrpSpPr>
      <xdr:grpSpPr>
        <a:xfrm>
          <a:off x="0" y="323851"/>
          <a:ext cx="7134224" cy="4190999"/>
          <a:chOff x="0" y="312421"/>
          <a:chExt cx="7132319" cy="4023359"/>
        </a:xfrm>
      </xdr:grpSpPr>
      <xdr:graphicFrame macro="">
        <xdr:nvGraphicFramePr>
          <xdr:cNvPr id="4" name="Chart 3"/>
          <xdr:cNvGraphicFramePr>
            <a:graphicFrameLocks/>
          </xdr:cNvGraphicFramePr>
        </xdr:nvGraphicFramePr>
        <xdr:xfrm>
          <a:off x="0" y="312421"/>
          <a:ext cx="7132319" cy="40233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Cloud Callout 4"/>
          <xdr:cNvSpPr/>
        </xdr:nvSpPr>
        <xdr:spPr>
          <a:xfrm>
            <a:off x="1143000" y="1630680"/>
            <a:ext cx="1485900" cy="853440"/>
          </a:xfrm>
          <a:prstGeom prst="cloudCallout">
            <a:avLst>
              <a:gd name="adj1" fmla="val -12107"/>
              <a:gd name="adj2" fmla="val 42312"/>
            </a:avLst>
          </a:prstGeom>
          <a:solidFill>
            <a:schemeClr val="bg1">
              <a:lumMod val="50000"/>
            </a:schemeClr>
          </a:solidFill>
          <a:ln>
            <a:solidFill>
              <a:schemeClr val="tx1"/>
            </a:solidFill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Ins="36000" rtlCol="0" anchor="ctr"/>
          <a:lstStyle/>
          <a:p>
            <a:pPr algn="ctr"/>
            <a:r>
              <a:rPr lang="en-GB" sz="800" b="1"/>
              <a:t>Potential growth of 16 GW </a:t>
            </a:r>
          </a:p>
          <a:p>
            <a:pPr algn="ctr"/>
            <a:r>
              <a:rPr lang="en-GB" sz="800" b="1"/>
              <a:t>in 15 years</a:t>
            </a:r>
          </a:p>
        </xdr:txBody>
      </xdr:sp>
      <xdr:sp macro="" textlink="">
        <xdr:nvSpPr>
          <xdr:cNvPr id="6" name="TextBox 5"/>
          <xdr:cNvSpPr txBox="1"/>
        </xdr:nvSpPr>
        <xdr:spPr>
          <a:xfrm>
            <a:off x="1325880" y="2918460"/>
            <a:ext cx="1287780" cy="2667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100">
                <a:solidFill>
                  <a:srgbClr val="FF0000"/>
                </a:solidFill>
              </a:rPr>
              <a:t>2035 = 3 GW</a:t>
            </a:r>
          </a:p>
        </xdr:txBody>
      </xdr:sp>
    </xdr:grpSp>
    <xdr:clientData/>
  </xdr:twoCellAnchor>
  <xdr:twoCellAnchor editAs="oneCell">
    <xdr:from>
      <xdr:col>9</xdr:col>
      <xdr:colOff>361950</xdr:colOff>
      <xdr:row>0</xdr:row>
      <xdr:rowOff>47625</xdr:rowOff>
    </xdr:from>
    <xdr:to>
      <xdr:col>10</xdr:col>
      <xdr:colOff>371475</xdr:colOff>
      <xdr:row>3</xdr:row>
      <xdr:rowOff>33402</xdr:rowOff>
    </xdr:to>
    <xdr:pic macro="[0]!Home"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0.49145</cdr:x>
      <cdr:y>0.73295</cdr:y>
    </cdr:from>
    <cdr:to>
      <cdr:x>0.49145</cdr:x>
      <cdr:y>0.84659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3505200" y="2948939"/>
          <a:ext cx="0" cy="4572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2"/>
          </a:solidFill>
          <a:head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0.79594</cdr:x>
      <cdr:y>0.15151</cdr:y>
    </cdr:from>
    <cdr:to>
      <cdr:x>0.80021</cdr:x>
      <cdr:y>0.84659</cdr:y>
    </cdr:to>
    <cdr:cxnSp macro="">
      <cdr:nvCxnSpPr>
        <cdr:cNvPr id="6" name="Straight Connector 5"/>
        <cdr:cNvCxnSpPr/>
      </cdr:nvCxnSpPr>
      <cdr:spPr>
        <a:xfrm xmlns:a="http://schemas.openxmlformats.org/drawingml/2006/main" flipH="1">
          <a:off x="5676900" y="609599"/>
          <a:ext cx="30480" cy="279654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2"/>
          </a:solidFill>
          <a:headEnd type="arrow"/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0.09295</cdr:x>
      <cdr:y>0.72917</cdr:y>
    </cdr:from>
    <cdr:to>
      <cdr:x>0.48932</cdr:x>
      <cdr:y>0.73295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 flipV="1">
          <a:off x="662940" y="2933699"/>
          <a:ext cx="2827020" cy="1524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2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0.09081</cdr:x>
      <cdr:y>0.14394</cdr:y>
    </cdr:from>
    <cdr:to>
      <cdr:x>0.79915</cdr:x>
      <cdr:y>0.14773</cdr:y>
    </cdr:to>
    <cdr:cxnSp macro="">
      <cdr:nvCxnSpPr>
        <cdr:cNvPr id="10" name="Straight Arrow Connector 9"/>
        <cdr:cNvCxnSpPr/>
      </cdr:nvCxnSpPr>
      <cdr:spPr>
        <a:xfrm xmlns:a="http://schemas.openxmlformats.org/drawingml/2006/main" flipH="1" flipV="1">
          <a:off x="647700" y="579119"/>
          <a:ext cx="5052060" cy="1524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2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0.26068</cdr:x>
      <cdr:y>0.23295</cdr:y>
    </cdr:from>
    <cdr:to>
      <cdr:x>0.28704</cdr:x>
      <cdr:y>0.33523</cdr:y>
    </cdr:to>
    <cdr:sp macro="" textlink="">
      <cdr:nvSpPr>
        <cdr:cNvPr id="7" name="Up Arrow 6"/>
        <cdr:cNvSpPr/>
      </cdr:nvSpPr>
      <cdr:spPr>
        <a:xfrm xmlns:a="http://schemas.openxmlformats.org/drawingml/2006/main" rot="10800000">
          <a:off x="1859280" y="937257"/>
          <a:ext cx="187960" cy="411481"/>
        </a:xfrm>
        <a:prstGeom xmlns:a="http://schemas.openxmlformats.org/drawingml/2006/main" prst="upArrow">
          <a:avLst/>
        </a:prstGeom>
        <a:solidFill xmlns:a="http://schemas.openxmlformats.org/drawingml/2006/main">
          <a:srgbClr val="9D8D85"/>
        </a:solidFill>
        <a:ln xmlns:a="http://schemas.openxmlformats.org/drawingml/2006/main">
          <a:solidFill>
            <a:sysClr val="windowText" lastClr="000000"/>
          </a:solidFill>
        </a:ln>
        <a:effectLst xmlns:a="http://schemas.openxmlformats.org/drawingml/2006/main">
          <a:outerShdw blurRad="50800" dist="38100" algn="l" rotWithShape="0">
            <a:prstClr val="black">
              <a:alpha val="40000"/>
            </a:prst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0.26033</cdr:x>
      <cdr:y>0.54293</cdr:y>
    </cdr:from>
    <cdr:to>
      <cdr:x>0.28668</cdr:x>
      <cdr:y>0.6452</cdr:y>
    </cdr:to>
    <cdr:sp macro="" textlink="">
      <cdr:nvSpPr>
        <cdr:cNvPr id="9" name="Up Arrow 8"/>
        <cdr:cNvSpPr/>
      </cdr:nvSpPr>
      <cdr:spPr>
        <a:xfrm xmlns:a="http://schemas.openxmlformats.org/drawingml/2006/main">
          <a:off x="1856740" y="2184400"/>
          <a:ext cx="187960" cy="411481"/>
        </a:xfrm>
        <a:prstGeom xmlns:a="http://schemas.openxmlformats.org/drawingml/2006/main" prst="upArrow">
          <a:avLst/>
        </a:prstGeom>
        <a:solidFill xmlns:a="http://schemas.openxmlformats.org/drawingml/2006/main">
          <a:srgbClr val="9D8D85"/>
        </a:solidFill>
        <a:ln xmlns:a="http://schemas.openxmlformats.org/drawingml/2006/main">
          <a:solidFill>
            <a:sysClr val="windowText" lastClr="000000"/>
          </a:solidFill>
        </a:ln>
        <a:effectLst xmlns:a="http://schemas.openxmlformats.org/drawingml/2006/main">
          <a:outerShdw blurRad="50800" dist="38100" algn="l" rotWithShape="0">
            <a:prstClr val="black">
              <a:alpha val="40000"/>
            </a:prst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0.19088</cdr:x>
      <cdr:y>0.16225</cdr:y>
    </cdr:from>
    <cdr:to>
      <cdr:x>0.37144</cdr:x>
      <cdr:y>0.22854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1361405" y="652790"/>
          <a:ext cx="1287812" cy="2667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2050 = 19 GW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612321</xdr:colOff>
      <xdr:row>0</xdr:row>
      <xdr:rowOff>40821</xdr:rowOff>
    </xdr:from>
    <xdr:to>
      <xdr:col>13</xdr:col>
      <xdr:colOff>630345</xdr:colOff>
      <xdr:row>2</xdr:row>
      <xdr:rowOff>75831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2678" y="40821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5780"/>
          <a:ext cx="693420" cy="667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11</xdr:col>
      <xdr:colOff>-1</xdr:colOff>
      <xdr:row>52</xdr:row>
      <xdr:rowOff>2769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136072</xdr:colOff>
      <xdr:row>0</xdr:row>
      <xdr:rowOff>27214</xdr:rowOff>
    </xdr:from>
    <xdr:to>
      <xdr:col>14</xdr:col>
      <xdr:colOff>151040</xdr:colOff>
      <xdr:row>3</xdr:row>
      <xdr:rowOff>10270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1536" y="27214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400050</xdr:colOff>
      <xdr:row>0</xdr:row>
      <xdr:rowOff>95250</xdr:rowOff>
    </xdr:from>
    <xdr:to>
      <xdr:col>10</xdr:col>
      <xdr:colOff>412631</xdr:colOff>
      <xdr:row>2</xdr:row>
      <xdr:rowOff>142506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9525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367393</xdr:colOff>
      <xdr:row>0</xdr:row>
      <xdr:rowOff>68035</xdr:rowOff>
    </xdr:from>
    <xdr:to>
      <xdr:col>10</xdr:col>
      <xdr:colOff>382361</xdr:colOff>
      <xdr:row>3</xdr:row>
      <xdr:rowOff>51091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393" y="6803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13607</xdr:colOff>
      <xdr:row>0</xdr:row>
      <xdr:rowOff>0</xdr:rowOff>
    </xdr:from>
    <xdr:to>
      <xdr:col>15</xdr:col>
      <xdr:colOff>28574</xdr:colOff>
      <xdr:row>2</xdr:row>
      <xdr:rowOff>173556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9428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272144</xdr:colOff>
      <xdr:row>0</xdr:row>
      <xdr:rowOff>0</xdr:rowOff>
    </xdr:from>
    <xdr:to>
      <xdr:col>14</xdr:col>
      <xdr:colOff>287112</xdr:colOff>
      <xdr:row>2</xdr:row>
      <xdr:rowOff>173556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7608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861060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103909</xdr:colOff>
      <xdr:row>0</xdr:row>
      <xdr:rowOff>0</xdr:rowOff>
    </xdr:from>
    <xdr:to>
      <xdr:col>11</xdr:col>
      <xdr:colOff>799234</xdr:colOff>
      <xdr:row>2</xdr:row>
      <xdr:rowOff>171082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5364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91440</xdr:rowOff>
    </xdr:from>
    <xdr:to>
      <xdr:col>10</xdr:col>
      <xdr:colOff>617220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1194954</xdr:colOff>
      <xdr:row>0</xdr:row>
      <xdr:rowOff>0</xdr:rowOff>
    </xdr:from>
    <xdr:to>
      <xdr:col>11</xdr:col>
      <xdr:colOff>1890279</xdr:colOff>
      <xdr:row>2</xdr:row>
      <xdr:rowOff>171082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318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1160318</xdr:colOff>
      <xdr:row>0</xdr:row>
      <xdr:rowOff>0</xdr:rowOff>
    </xdr:from>
    <xdr:to>
      <xdr:col>11</xdr:col>
      <xdr:colOff>1855643</xdr:colOff>
      <xdr:row>2</xdr:row>
      <xdr:rowOff>171082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4682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1212273</xdr:colOff>
      <xdr:row>0</xdr:row>
      <xdr:rowOff>0</xdr:rowOff>
    </xdr:from>
    <xdr:to>
      <xdr:col>11</xdr:col>
      <xdr:colOff>1907598</xdr:colOff>
      <xdr:row>2</xdr:row>
      <xdr:rowOff>171082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637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502226</xdr:colOff>
      <xdr:row>0</xdr:row>
      <xdr:rowOff>34636</xdr:rowOff>
    </xdr:from>
    <xdr:to>
      <xdr:col>11</xdr:col>
      <xdr:colOff>1197551</xdr:colOff>
      <xdr:row>3</xdr:row>
      <xdr:rowOff>15218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6590" y="34636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554182</xdr:colOff>
      <xdr:row>0</xdr:row>
      <xdr:rowOff>0</xdr:rowOff>
    </xdr:from>
    <xdr:to>
      <xdr:col>11</xdr:col>
      <xdr:colOff>1249507</xdr:colOff>
      <xdr:row>2</xdr:row>
      <xdr:rowOff>171082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8546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476250</xdr:colOff>
      <xdr:row>0</xdr:row>
      <xdr:rowOff>27214</xdr:rowOff>
    </xdr:from>
    <xdr:to>
      <xdr:col>11</xdr:col>
      <xdr:colOff>1171575</xdr:colOff>
      <xdr:row>3</xdr:row>
      <xdr:rowOff>10270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964" y="27214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601980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467591</xdr:colOff>
      <xdr:row>0</xdr:row>
      <xdr:rowOff>34635</xdr:rowOff>
    </xdr:from>
    <xdr:to>
      <xdr:col>11</xdr:col>
      <xdr:colOff>1162916</xdr:colOff>
      <xdr:row>3</xdr:row>
      <xdr:rowOff>15217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955" y="3463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695325</xdr:colOff>
      <xdr:row>3</xdr:row>
      <xdr:rowOff>119127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2818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695325</xdr:colOff>
      <xdr:row>3</xdr:row>
      <xdr:rowOff>119127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2818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695325</xdr:colOff>
      <xdr:row>3</xdr:row>
      <xdr:rowOff>119127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2818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695325</xdr:colOff>
      <xdr:row>3</xdr:row>
      <xdr:rowOff>119127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2818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695325</xdr:colOff>
      <xdr:row>5</xdr:row>
      <xdr:rowOff>67173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2818" y="259773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695325</xdr:colOff>
      <xdr:row>3</xdr:row>
      <xdr:rowOff>119127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2818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32658</xdr:rowOff>
    </xdr:from>
    <xdr:to>
      <xdr:col>10</xdr:col>
      <xdr:colOff>620486</xdr:colOff>
      <xdr:row>23</xdr:row>
      <xdr:rowOff>32657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136072</xdr:colOff>
      <xdr:row>0</xdr:row>
      <xdr:rowOff>13606</xdr:rowOff>
    </xdr:from>
    <xdr:to>
      <xdr:col>10</xdr:col>
      <xdr:colOff>151040</xdr:colOff>
      <xdr:row>2</xdr:row>
      <xdr:rowOff>179542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2" y="13606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200025</xdr:rowOff>
    </xdr:from>
    <xdr:to>
      <xdr:col>11</xdr:col>
      <xdr:colOff>1219200</xdr:colOff>
      <xdr:row>3</xdr:row>
      <xdr:rowOff>142875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23875"/>
          <a:ext cx="82296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619125</xdr:colOff>
      <xdr:row>5</xdr:row>
      <xdr:rowOff>0</xdr:rowOff>
    </xdr:from>
    <xdr:to>
      <xdr:col>16</xdr:col>
      <xdr:colOff>104775</xdr:colOff>
      <xdr:row>49</xdr:row>
      <xdr:rowOff>114300</xdr:rowOff>
    </xdr:to>
    <xdr:grpSp>
      <xdr:nvGrpSpPr>
        <xdr:cNvPr id="7" name="Group 6"/>
        <xdr:cNvGrpSpPr/>
      </xdr:nvGrpSpPr>
      <xdr:grpSpPr>
        <a:xfrm>
          <a:off x="895350" y="1257300"/>
          <a:ext cx="12477750" cy="8496300"/>
          <a:chOff x="866775" y="19545300"/>
          <a:chExt cx="12477750" cy="8496300"/>
        </a:xfrm>
      </xdr:grpSpPr>
      <xdr:grpSp>
        <xdr:nvGrpSpPr>
          <xdr:cNvPr id="8" name="Group 7"/>
          <xdr:cNvGrpSpPr/>
        </xdr:nvGrpSpPr>
        <xdr:grpSpPr>
          <a:xfrm>
            <a:off x="866775" y="19545300"/>
            <a:ext cx="12477750" cy="7524751"/>
            <a:chOff x="866775" y="19545300"/>
            <a:chExt cx="12477750" cy="7524751"/>
          </a:xfrm>
        </xdr:grpSpPr>
        <xdr:graphicFrame macro="">
          <xdr:nvGraphicFramePr>
            <xdr:cNvPr id="10" name="Chart 9"/>
            <xdr:cNvGraphicFramePr>
              <a:graphicFrameLocks/>
            </xdr:cNvGraphicFramePr>
          </xdr:nvGraphicFramePr>
          <xdr:xfrm>
            <a:off x="7134225" y="19545300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11" name="Chart 10"/>
            <xdr:cNvGraphicFramePr>
              <a:graphicFrameLocks/>
            </xdr:cNvGraphicFramePr>
          </xdr:nvGraphicFramePr>
          <xdr:xfrm>
            <a:off x="7200900" y="23345775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12" name="Chart 11"/>
            <xdr:cNvGraphicFramePr>
              <a:graphicFrameLocks/>
            </xdr:cNvGraphicFramePr>
          </xdr:nvGraphicFramePr>
          <xdr:xfrm>
            <a:off x="866775" y="19545300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13" name="Chart 12"/>
            <xdr:cNvGraphicFramePr>
              <a:graphicFrameLocks/>
            </xdr:cNvGraphicFramePr>
          </xdr:nvGraphicFramePr>
          <xdr:xfrm>
            <a:off x="923925" y="23421975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</xdr:grpSp>
      <xdr:pic>
        <xdr:nvPicPr>
          <xdr:cNvPr id="9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00529" y="27317700"/>
            <a:ext cx="11958271" cy="7239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11767</xdr:colOff>
      <xdr:row>2</xdr:row>
      <xdr:rowOff>175156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190500</xdr:colOff>
      <xdr:row>0</xdr:row>
      <xdr:rowOff>246530</xdr:rowOff>
    </xdr:from>
    <xdr:to>
      <xdr:col>10</xdr:col>
      <xdr:colOff>205322</xdr:colOff>
      <xdr:row>3</xdr:row>
      <xdr:rowOff>92640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2176" y="24653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326571</xdr:colOff>
      <xdr:row>0</xdr:row>
      <xdr:rowOff>95249</xdr:rowOff>
    </xdr:from>
    <xdr:to>
      <xdr:col>10</xdr:col>
      <xdr:colOff>341539</xdr:colOff>
      <xdr:row>3</xdr:row>
      <xdr:rowOff>78305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1571" y="95249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103909</xdr:colOff>
      <xdr:row>0</xdr:row>
      <xdr:rowOff>0</xdr:rowOff>
    </xdr:from>
    <xdr:to>
      <xdr:col>11</xdr:col>
      <xdr:colOff>799234</xdr:colOff>
      <xdr:row>2</xdr:row>
      <xdr:rowOff>171082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8273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408215</xdr:colOff>
      <xdr:row>0</xdr:row>
      <xdr:rowOff>54428</xdr:rowOff>
    </xdr:from>
    <xdr:to>
      <xdr:col>10</xdr:col>
      <xdr:colOff>423183</xdr:colOff>
      <xdr:row>3</xdr:row>
      <xdr:rowOff>37484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3215" y="54428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23</xdr:row>
      <xdr:rowOff>0</xdr:rowOff>
    </xdr:to>
    <xdr:grpSp>
      <xdr:nvGrpSpPr>
        <xdr:cNvPr id="2" name="Group 1"/>
        <xdr:cNvGrpSpPr/>
      </xdr:nvGrpSpPr>
      <xdr:grpSpPr>
        <a:xfrm>
          <a:off x="0" y="517071"/>
          <a:ext cx="7075714" cy="4000500"/>
          <a:chOff x="95250" y="742950"/>
          <a:chExt cx="9505950" cy="3600450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95250" y="742950"/>
          <a:ext cx="9505950" cy="3600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5209933" y="1925954"/>
            <a:ext cx="1478247" cy="200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Peak</a:t>
            </a:r>
          </a:p>
        </xdr:txBody>
      </xdr:sp>
      <xdr:sp macro="" textlink="">
        <xdr:nvSpPr>
          <xdr:cNvPr id="5" name="Right Brace 4"/>
          <xdr:cNvSpPr/>
        </xdr:nvSpPr>
        <xdr:spPr>
          <a:xfrm rot="16200000">
            <a:off x="6029119" y="2113954"/>
            <a:ext cx="190499" cy="153592"/>
          </a:xfrm>
          <a:prstGeom prst="rightBrace">
            <a:avLst/>
          </a:prstGeom>
          <a:solidFill>
            <a:schemeClr val="lt1"/>
          </a:solidFill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GB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340179</xdr:colOff>
      <xdr:row>0</xdr:row>
      <xdr:rowOff>40821</xdr:rowOff>
    </xdr:from>
    <xdr:to>
      <xdr:col>10</xdr:col>
      <xdr:colOff>355147</xdr:colOff>
      <xdr:row>3</xdr:row>
      <xdr:rowOff>23877</xdr:rowOff>
    </xdr:to>
    <xdr:pic macro="[0]!Home"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5179" y="40821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10</xdr:col>
      <xdr:colOff>449580</xdr:colOff>
      <xdr:row>22</xdr:row>
      <xdr:rowOff>220980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304800</xdr:colOff>
      <xdr:row>33</xdr:row>
      <xdr:rowOff>104775</xdr:rowOff>
    </xdr:to>
    <xdr:sp macro="" textlink="">
      <xdr:nvSpPr>
        <xdr:cNvPr id="3" name="AutoShape 2" descr="data:image/png;base64,iVBORw0KGgoAAAANSUhEUgAAALAAAAEfCAMAAADWVLzjAAAAzFBMVEX//////wAAAAD8/ADz8/P7+/v6+gDw8PDp6QDs7Oz19QD4+Ph+fn7l5eXu7gDs7ACbmwC8vLxbW1vR0dGZmZnJycnd3d2TkwA4OAC2trbMzADS0gAMDACsrADFxQBsbABhYQDi4gApKQBDQ0M0NAC0tAAtLS3b2wB3dwBMTABQUFAUFABkZAAcHACiogDW1tYgICA4ODh/fwCoqKhzc3MuLgBBQQAVFRWSkpK8vABnZ2eIiAAkJAASEgBUVABGRgAmJiYaGgAaGhp6enoQYkTTAAAP90lEQVR4nNVda1fqSgytvCkPBQGRp+UhgoogouADUf//fzptZzJToEDLTKY9e6375a57y14xzexkklTTQoxkMp3O5SomniqLl/didx1ZBM1pG8l05alcuJ7NZqVSqVgcdW8nbxGOl3jA/DImYiYur2el7LvJbzq9Xf86KW5gFARH6298WS6XCyZmlgn3sdvF76UijslcxTJhaZHNZl8sK07e9hrxEGZI/OBNqSwWf+/d9e8p3NxQwqE7W5g29PF39oxRBoXvNQJVG9MKCt/0VJTYfWdeff2+abfvnj+e+b+e4PDVFj7pNT7nverrqn1n0rvoL1v1en0wMIxUXk9Ez84u+H+IFCAu9/D6+umYvL6HqxvLdFfjcbO/rJncjJRu8tqHPn9AFodv7B0MZ/5Zh6v288fVhcVt2WpZ5M7ziaiJ/Qw3YXQY3/cYDuECff5VKm9C172Tc0G0zR0Y6USO02j2nRLgycAdeFLG4auV6A80ZfCtfTLCSCeGdknP26EMvvqc8cWSlJk/GhFaEvhGP7ADhKY90R+4S0ggvGwA32kOiW+G/sDnQAJf4xH7xOBv3IcEvtEHxvcai+8TDWnVvATCPKJl0XKiLP2FvgS+LeYQxSQW3yT9hZUuzjdRZQZG45sBxV4X5xtlovINSVKamNGfeBDne7b8YiccmgPnqGyfSwhpBjuSX7Doctl+Ic43cQN83/H4gmzvSQhpY+C7xnPg+Ij+xlKcb+seCGNJSo2/cRJCmv4KfLGKJiZyNKT9SFBpLKJhVilf6G88i/NtAt9RGo8vqMqIeF6U6sGz8F44bmDxkBb9hhMOs0oJb9y3IUyYaTSsHM5CfE1/RFylteCIKyLyZWfcjUgFwkYeNFoRp0pJ8AQGrgkbGLLOWzRJaSIDpSnxkMYiWgGRLytN9YRl8ADKEJgvnKaBbBcPaSv6JLQihA1443rCb9wVfVIX8YTTtIq0kAZ1NNQTQ9OKlG9bVKXl6ZH8higpNS7bH4VVGmg03BeOGfhOlC/cDKCeGLw09XMuyLfeIQ/ClJQm0vDGCYc0iGi4fJlDrEQNDBENrepHUIGTVDSkQR0NuXMjCQYWvR7I06wTsQhhA2R7Q1BEwNXWLTJf7ZcSfhY8lGlE+8U9MXgeVxWspQ06Sl44rQz9JIIhLTokj8GVaI4b5U9BEUGzziJyBOY9HIK1tBYpBHex7rUYgK+gSoOIhlk0sQGyXTSk3ZHHYAcI7RJCmqBKo1lnFleiaVocQtqjIcR3QMoQXfTeRNYkMxbiGyUOPEXnm4ZEeSim0khEm6AWIWyAbBcMaVSjIZbZKXITyvdGiG+KOISCZmB44xpitTQS0UaYVTQCKE1FroT4koiG1JvoRBrutzqGCN96T82J4RARQiEtQbJObElpogKqcigkIkjWmbV6tXO0Jf/Satku07ZtG9cyFByoSrHEs0YiWjH7NxqNuiam09vJ5G2rZ1uG/dkb1xbJi4xqxANkHCgxSJQjQnlR+xBPgJQDhZ1xQiqteYgnQEpRMA1PqxoihGvNZnM8vri4+vh4fr67a7cfboavr9VejzeqSToAoWtKRhMHIBrVdT2fMoyBMVgxvn9S+LJEeSijUXEXvNtdTgrNZLuMJg4XNCXbl5WmIg8oBl7+wPMlCYwYqMqOhL60XdSZfW8lCSIW0iQ0cezCgLaDyFqSIGJv3L2ERsUdpFiAkHaLBKpSMPHcA372ycrwmKoUvh5wA2+9lSU4Y136wC+MkMYD2kJWys8MLN7EsQveWPciqwT0xISqjOb2LcAdnclX2vAOe+OONrcn9JTPKGIM4eHyasRleOSr4fKLUT1l1FtNU3w9m7prdeP23xwAC2gTaXxz8MZFxvq5YeqqemvZb46vPu7awx4fvqHwlzvpd/D/SWyTYGdcZHWz+n7tzR8b2yw5fJ6DPKDJq8En97PbxdBf+zAb7/uVxzf+fojgFnwKoxq0usts6ygfZLgFf+e2wTqFJbZ1pEdvk+m02+2OTLyY+MtmF9nSbHZ9XSiUy/Zfkv0N2r745lkjq8wSZqZcvqxUcrlcOp3cU2lkfwN/zaI8QODN7rgC5iEij77qr3xaDnH0wRUsl/Y3VclGCbC7DrZxYqrXgliO3Ja0gxjwHfpqJ2fDXGv0S9stvixC+HLgFJQDbxWUtDfA5vB9XSDkYXYHvatjG2y8wNclOQ9o+Hd0m0iCUPY34gVdXwru6LbAHMJX6yVL4RRccWyCZXq+HHgJAQK5L9QFULx68KMpByD5lS9EykA109eNXQoU2jv+HegWmObxkxQloMYzxe5K2kHuJAcGviPFB5x5xEFEu/HhwFFQPBPlfLnm8ROB2fSvqoVTHODADT8OXKP/0+2Tcr4xEO3PPjQluwBVfmBw0e7nipwVrdUfGOyIe/SR1UdBoUkrqXpHDJr1fSRFUVA8qjMiE3G4IvezqANqUu8BbPwDh5j7cGBY0FJE2t90CDCh+OkjKapTxTNVT1fToPjqw4EHVPEoaPraBdt74eO2gxbZ1wH4A3Pgb+8SQqeK5011BmchQx3Cz9YACGjKMzgLINp91FVBoQVwIHOH8NEnCjWpQFbEwvVMz7umpF3Y6HMarshQ0X7v3YFTnQDtyyKa96QIAkQgK221S3rEea+rJmjf0Qi/69YFcKP/6t2BaUC7VZ/BWYC6lPcGhCU9MFSXKAmgT9S7pqRtBbfqM04LUKj0ntVD0fqgfZM5LHehR9zcc1Kk0xV6WwIiHo9bS7PL1zNr5/iou0YK0BDRPDswFK3NAzmey1We6Mrsl+Joc9kv0sLFCv0V73f1NEC8ZRfWyuzu7Z6141OkEsXCrwN76hHGK7FRh2h4jsCtnb4PV3SRDhSY7vKcFA0ed7g1THw9djrV6neH8UXyhwxN6z+8JkWJ59WDtWDa2pV8YW1LbtXsJdN5PZFInNXgEh9ttwh14FfPV53RVF6391+7Wr+KbF8Q7d4d+CA4XyxBBEvS5TSJsi61NZZ9YaOwlAW9Zzrwxbtjpg7xKmN/7FkKKph4JW1YeiFjYzOTF3gbvJnmkeLAjO8UT3CWJDow5EuRCR5fesQ9StnpDnxldeW7gF69iK9JOnNU4BHHQOP06kXK5BFU4DF7UOhdnJQuciiwYSZ4dBjNfRQtquupwaBer3lLmVgXK2ZCShzihyZF0bwxqNf6Y2sK7q79cHOzGlZ7807Dk+SEng7UCjGNaPP29/yTjQHswJPkbEF8wLRvsrv28N0iTxvfWx1qX9yCSsz+flUsNystFmaua303aL2e/G7w/fLiwXCDhBh/9yBtZuvl64KDsJcTGxYPIe8C3A/HR4/aHk5sEMCB3MhYuOSe3fNwEwoFbdT37SDYYKiniyQQwAEVMDVH54ynExuaQhH17xGkJ4yvh+l8HRKMwPwhztrHvXTXMQEc1PvmWH7gRXLCFx+Ce980jVdKPTgwCMrA/HdjiuqoA0NPnfrzjeOJvXEeLpIuAj7ftI0pquPdddAyE9z75gzBx29C+/eBv29akn3k8fgXIehivSDfN0e/+/Ht3nWyvTswvWODh+CjF0m1Tgjsy3qpju9zMXrBv2+OEHz0Iom2fCmfgdkEm5n7PObAsCgiWL5soODoRRIIymD9gb9xx25CQbAHa18tCe23R2fm3C/ElcPrHlG4EA+aL8s7j2T1IIAD9gfv6/9pBTiQDkAnIAQfWcsJFevA7ctC8JH+5otGKPyXh+AjSVEzHO8bD8F3hx242QiHP7AvsBy5SKJjyoG/b2wk5uuwA5OKtXs9Kh5LxmLJdDKZNoE+JQ4TBYeTItqy0S1cz2YligXg791E0cRo1H3H7mmEEZPDEXjgrcEnEhmhD53QN+7zoAMPPG2xjKgY6oHv+h3M6vnekCNQsObA001o89neR7RaDb9fq735vPP547pVR8HaC9orcTyrT+h6Pp8/TxnWVWO9Zq0tao5NPDv4qlgrQs7kzsnNSecPDr74dKno+Tp5DS7byWBGaBVDirQ/1HN33TZ0x0pZFTMytB3w5O/FnHP7TpSc2OQ6znt/8xYS3L4KNtNbIA7hbxMOh84DhJohcXr7cupOTof/KhrCJ7u9X09cGck/wB1Zq1lyEJ+KOHCe2/dd0YxiScSBo5zvi6IZ0IotevztImNIfCi3LxE9J35swxEfFqq2UNkh+OvE7jpuX3Vb1GyHcClLRW1Vdp4yVdm+zg6HffE+eL+FuF36uyP89HOr+WvZ7zfH9iLO1Wt1biZEV3sERpTtdFJYoHj6NX/u/vnqo22q8qGlyXe6wPb1UvEldSoLKtPIUexxb9ZugNlwu4PrQ0wJ9vUmMfuqbJixHeIw9swI64wv2oCGGy6tIohV+LD+GY3s8gf5YAbfOOtuX+YPSANnhxCLJa3yUhIKTCZyaViUM3ePEFeB2PcQ6DyHe5WNn8dZ5Tuo9gC2Ursv9mH2DWSi3RW0ytYz3OzL+AYz0e4G2GboKjk/wscXOhhdv8TBtjQHsCJpH2gZ020fcjS4HYv7AftD3abGwb5vIeILHtxxET0q5h18I0MvDlzKbGDfkeIdt4dBG8AeduuuYN9pEBt89oLehbqsOwX7FoOmuAl62bx7kzSmpXZl2bE3xMihvNvx3g+nfelNR2MnzaC3tap3jB8FqarsDi32YeFQqOKDBv0zn8ae+BAi+UCQIx68ffUF/jALmT/A2v/V1hlH98tEwpJdcJCVsts79Kl9ZX3USiIyxMBblXhYwRo+vlRWfm4WMmn8Vb+R9zjiZLnPZprRJJUr/O+an4CCi+ih85Kh5EsWBD5uiJ4+8V9VlwH+QOpsG2nGknSflMIldyjStoE39kXS8Qz0z7CfBlu3b6xw7hP7zsLJVyNvnEP01Ih9w5RtOkFkpaM/ie5PC75b0R1Pt1tpRouMk4Sg+88dtgc7PlBYs+2r/AslnhHbSjOWHZtvmKoPm7A9mN/ekm9YI25jEYVdb++wN671E1a5Q0HanNltBvlo/F9YiususNfPsLGjuu0P4Smuu8CWlSB6SLdtqPnaHgxzaIN5KLNjJ2zd/p1yxt8QFdddUHCkGfVq+Pnaa3Dpdh+7+1pNa9/psAxMF+7Z9kVbRigJ9jwwET32Jz/eQpkNObBgoseOv92QqnUGu95ujwLXre72Ucj9gagee827vY+lG7pi3zasYtrcAPvK+4IyGiwDW7VVe9xX2heq8VD+JWMF9nkc6uOYwO4brpl8LfuWwm9f24NN0ZOvhv44pujaS3Ct/VK/4c2GHCjYosf+RNR/wddq41jZ3+jD2sUtGaZuv68bq8A+PuAbpm6/yn//N/a1LsFXddO+xf/EvlY5eNz+f/haxbSVad9s2OUvID2NNEx99hc0D88gl+DZ8MszimS4i7+7WIT5MsAFVr399z+yr2XgIFe5+cZTkKseT8EIc7U1AgoR9L0EUhErhq317AgKAXxsVAhhvTveh3/cb36ArPQ5fAAAAABJRU5ErkJggg=="/>
        <xdr:cNvSpPr>
          <a:spLocks noChangeAspect="1" noChangeArrowheads="1"/>
        </xdr:cNvSpPr>
      </xdr:nvSpPr>
      <xdr:spPr bwMode="auto">
        <a:xfrm>
          <a:off x="1645920" y="6080760"/>
          <a:ext cx="304800" cy="287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168089</xdr:colOff>
      <xdr:row>0</xdr:row>
      <xdr:rowOff>78442</xdr:rowOff>
    </xdr:from>
    <xdr:to>
      <xdr:col>10</xdr:col>
      <xdr:colOff>179855</xdr:colOff>
      <xdr:row>3</xdr:row>
      <xdr:rowOff>63098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1677" y="78442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353786</xdr:colOff>
      <xdr:row>0</xdr:row>
      <xdr:rowOff>68035</xdr:rowOff>
    </xdr:from>
    <xdr:to>
      <xdr:col>10</xdr:col>
      <xdr:colOff>368754</xdr:colOff>
      <xdr:row>3</xdr:row>
      <xdr:rowOff>51091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8786" y="6803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448235</xdr:colOff>
      <xdr:row>0</xdr:row>
      <xdr:rowOff>11207</xdr:rowOff>
    </xdr:from>
    <xdr:to>
      <xdr:col>12</xdr:col>
      <xdr:colOff>2598</xdr:colOff>
      <xdr:row>2</xdr:row>
      <xdr:rowOff>186363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3970" y="11207"/>
          <a:ext cx="68615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518160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675409</xdr:colOff>
      <xdr:row>0</xdr:row>
      <xdr:rowOff>51954</xdr:rowOff>
    </xdr:from>
    <xdr:to>
      <xdr:col>10</xdr:col>
      <xdr:colOff>678007</xdr:colOff>
      <xdr:row>3</xdr:row>
      <xdr:rowOff>32536</xdr:rowOff>
    </xdr:to>
    <xdr:pic macro="[0]!Home"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4318" y="51954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246530</xdr:colOff>
      <xdr:row>0</xdr:row>
      <xdr:rowOff>224118</xdr:rowOff>
    </xdr:from>
    <xdr:to>
      <xdr:col>10</xdr:col>
      <xdr:colOff>261352</xdr:colOff>
      <xdr:row>3</xdr:row>
      <xdr:rowOff>70228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8206" y="224118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424542</xdr:colOff>
      <xdr:row>25</xdr:row>
      <xdr:rowOff>40277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332815</xdr:colOff>
      <xdr:row>2</xdr:row>
      <xdr:rowOff>164005</xdr:rowOff>
    </xdr:from>
    <xdr:to>
      <xdr:col>15</xdr:col>
      <xdr:colOff>321609</xdr:colOff>
      <xdr:row>20</xdr:row>
      <xdr:rowOff>55308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625929</xdr:colOff>
      <xdr:row>0</xdr:row>
      <xdr:rowOff>0</xdr:rowOff>
    </xdr:from>
    <xdr:to>
      <xdr:col>10</xdr:col>
      <xdr:colOff>643953</xdr:colOff>
      <xdr:row>2</xdr:row>
      <xdr:rowOff>116652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86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221795</xdr:colOff>
      <xdr:row>2</xdr:row>
      <xdr:rowOff>163964</xdr:rowOff>
    </xdr:from>
    <xdr:to>
      <xdr:col>17</xdr:col>
      <xdr:colOff>526596</xdr:colOff>
      <xdr:row>20</xdr:row>
      <xdr:rowOff>130628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190500</xdr:colOff>
      <xdr:row>0</xdr:row>
      <xdr:rowOff>27215</xdr:rowOff>
    </xdr:from>
    <xdr:to>
      <xdr:col>11</xdr:col>
      <xdr:colOff>194917</xdr:colOff>
      <xdr:row>2</xdr:row>
      <xdr:rowOff>143867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179" y="27215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217714</xdr:colOff>
      <xdr:row>2</xdr:row>
      <xdr:rowOff>680</xdr:rowOff>
    </xdr:from>
    <xdr:to>
      <xdr:col>17</xdr:col>
      <xdr:colOff>522515</xdr:colOff>
      <xdr:row>21</xdr:row>
      <xdr:rowOff>167368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27214</xdr:colOff>
      <xdr:row>0</xdr:row>
      <xdr:rowOff>0</xdr:rowOff>
    </xdr:from>
    <xdr:to>
      <xdr:col>11</xdr:col>
      <xdr:colOff>31631</xdr:colOff>
      <xdr:row>2</xdr:row>
      <xdr:rowOff>116652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8893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87151</xdr:colOff>
      <xdr:row>2</xdr:row>
      <xdr:rowOff>86591</xdr:rowOff>
    </xdr:from>
    <xdr:to>
      <xdr:col>15</xdr:col>
      <xdr:colOff>149802</xdr:colOff>
      <xdr:row>21</xdr:row>
      <xdr:rowOff>8660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326571</xdr:colOff>
      <xdr:row>0</xdr:row>
      <xdr:rowOff>0</xdr:rowOff>
    </xdr:from>
    <xdr:to>
      <xdr:col>7</xdr:col>
      <xdr:colOff>72452</xdr:colOff>
      <xdr:row>2</xdr:row>
      <xdr:rowOff>116652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4107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19049</xdr:colOff>
      <xdr:row>3</xdr:row>
      <xdr:rowOff>0</xdr:rowOff>
    </xdr:from>
    <xdr:to>
      <xdr:col>26</xdr:col>
      <xdr:colOff>180975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19050</xdr:colOff>
      <xdr:row>24</xdr:row>
      <xdr:rowOff>142875</xdr:rowOff>
    </xdr:from>
    <xdr:to>
      <xdr:col>26</xdr:col>
      <xdr:colOff>190499</xdr:colOff>
      <xdr:row>46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24</xdr:row>
      <xdr:rowOff>161925</xdr:rowOff>
    </xdr:from>
    <xdr:to>
      <xdr:col>12</xdr:col>
      <xdr:colOff>38101</xdr:colOff>
      <xdr:row>46</xdr:row>
      <xdr:rowOff>47625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12</xdr:col>
      <xdr:colOff>47625</xdr:colOff>
      <xdr:row>24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168088</xdr:colOff>
      <xdr:row>0</xdr:row>
      <xdr:rowOff>56029</xdr:rowOff>
    </xdr:from>
    <xdr:to>
      <xdr:col>3</xdr:col>
      <xdr:colOff>160498</xdr:colOff>
      <xdr:row>2</xdr:row>
      <xdr:rowOff>92639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82" y="56029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19048</xdr:colOff>
      <xdr:row>3</xdr:row>
      <xdr:rowOff>0</xdr:rowOff>
    </xdr:from>
    <xdr:to>
      <xdr:col>27</xdr:col>
      <xdr:colOff>342899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19050</xdr:colOff>
      <xdr:row>24</xdr:row>
      <xdr:rowOff>142875</xdr:rowOff>
    </xdr:from>
    <xdr:to>
      <xdr:col>27</xdr:col>
      <xdr:colOff>342900</xdr:colOff>
      <xdr:row>46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24</xdr:row>
      <xdr:rowOff>161925</xdr:rowOff>
    </xdr:from>
    <xdr:to>
      <xdr:col>12</xdr:col>
      <xdr:colOff>38101</xdr:colOff>
      <xdr:row>46</xdr:row>
      <xdr:rowOff>47625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12</xdr:col>
      <xdr:colOff>47625</xdr:colOff>
      <xdr:row>24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5654</xdr:colOff>
      <xdr:row>2</xdr:row>
      <xdr:rowOff>32536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4682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71438</xdr:colOff>
      <xdr:row>27</xdr:row>
      <xdr:rowOff>9525</xdr:rowOff>
    </xdr:from>
    <xdr:to>
      <xdr:col>15</xdr:col>
      <xdr:colOff>500063</xdr:colOff>
      <xdr:row>52</xdr:row>
      <xdr:rowOff>35718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</xdr:colOff>
      <xdr:row>56</xdr:row>
      <xdr:rowOff>9525</xdr:rowOff>
    </xdr:from>
    <xdr:to>
      <xdr:col>15</xdr:col>
      <xdr:colOff>464343</xdr:colOff>
      <xdr:row>81</xdr:row>
      <xdr:rowOff>59531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85</xdr:row>
      <xdr:rowOff>0</xdr:rowOff>
    </xdr:from>
    <xdr:to>
      <xdr:col>15</xdr:col>
      <xdr:colOff>392906</xdr:colOff>
      <xdr:row>110</xdr:row>
      <xdr:rowOff>50006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500062</xdr:colOff>
      <xdr:row>0</xdr:row>
      <xdr:rowOff>0</xdr:rowOff>
    </xdr:from>
    <xdr:to>
      <xdr:col>4</xdr:col>
      <xdr:colOff>507881</xdr:colOff>
      <xdr:row>2</xdr:row>
      <xdr:rowOff>171081</xdr:rowOff>
    </xdr:to>
    <xdr:pic macro="[0]!Home"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0"/>
          <a:ext cx="698381" cy="55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nationalgrid.com/Users/x929209/Desktop/BUB%20220911/Testlifecyc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P\GS\FES\2016_FES\Output\FES%20Charts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P\PD\2016\FES%20Outputs\Charts%20etc\Charts%20workbook%20P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RI05\TEAMDATA\ESP\GD\Forecasting\16%20Forecast\Chart%20draft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P\PD\2016\FES%20Outputs\Charts%20etc\Charts%20workbook%20PDv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S%202016\FES%202016%20Charts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t"/>
      <sheetName val="Info"/>
      <sheetName val="Historic "/>
      <sheetName val="Annual Demands"/>
      <sheetName val="Peak Supply_Demand"/>
      <sheetName val="Peak Margins"/>
      <sheetName val="FES in 5 figures"/>
      <sheetName val="Stats in Doc"/>
      <sheetName val="4.4.1 Gone Green"/>
      <sheetName val="4.4.2 Slow Progression"/>
      <sheetName val="4.4.3 No Progression"/>
      <sheetName val="4.4.4 Consumer Power"/>
      <sheetName val="UKCS"/>
      <sheetName val="Norway"/>
      <sheetName val="Shale"/>
      <sheetName val="Green Gas"/>
      <sheetName val="Summary 2035"/>
      <sheetName val="Summary 2040"/>
      <sheetName val="Peak Summary 2025"/>
      <sheetName val="4.4.7 Peak Summary 2040"/>
      <sheetName val="N-1"/>
      <sheetName val="GS 1 Peak GG"/>
      <sheetName val="GS 2 Peak SP"/>
      <sheetName val="GS 3 Peak NP"/>
      <sheetName val="GS 4 Peak CP"/>
      <sheetName val="Summary 2020"/>
      <sheetName val="Summary 2025"/>
      <sheetName val="Peak Div all"/>
      <sheetName val="Supply Excess"/>
      <sheetName val="Peak Div GG"/>
      <sheetName val="Peak Div SP"/>
      <sheetName val="Peak Div NP"/>
      <sheetName val="Peak Div CP"/>
      <sheetName val="Peak Derated Demand"/>
      <sheetName val="4.4.6 Spotlight NW Europe"/>
      <sheetName val="4.4.9 Spotlight Capacity Loss"/>
      <sheetName val="Gas Supply FES in 5"/>
    </sheetNames>
    <sheetDataSet>
      <sheetData sheetId="0"/>
      <sheetData sheetId="1"/>
      <sheetData sheetId="2"/>
      <sheetData sheetId="3"/>
      <sheetData sheetId="4">
        <row r="2">
          <cell r="C2" t="str">
            <v>UKCS</v>
          </cell>
        </row>
        <row r="57">
          <cell r="F57">
            <v>313.08139532463633</v>
          </cell>
          <cell r="K57">
            <v>403.20996422009097</v>
          </cell>
          <cell r="P57">
            <v>499.26430484618174</v>
          </cell>
          <cell r="T57">
            <v>433.89473313636358</v>
          </cell>
        </row>
      </sheetData>
      <sheetData sheetId="5">
        <row r="12">
          <cell r="C12">
            <v>120.27771535860745</v>
          </cell>
          <cell r="D12">
            <v>97.271159707095705</v>
          </cell>
          <cell r="E12">
            <v>116.50533875655043</v>
          </cell>
          <cell r="F12">
            <v>114.79503362486037</v>
          </cell>
          <cell r="G12">
            <v>108.96756028012703</v>
          </cell>
          <cell r="H12">
            <v>116.69401194693808</v>
          </cell>
          <cell r="I12">
            <v>120.79226605388948</v>
          </cell>
          <cell r="J12">
            <v>119.09624050057982</v>
          </cell>
          <cell r="K12">
            <v>115.9965597373502</v>
          </cell>
          <cell r="L12">
            <v>98.089678036974419</v>
          </cell>
          <cell r="M12">
            <v>95.158528666176835</v>
          </cell>
          <cell r="N12">
            <v>99.325924323475306</v>
          </cell>
          <cell r="O12">
            <v>99.428440270485112</v>
          </cell>
          <cell r="P12">
            <v>112.01098927121552</v>
          </cell>
          <cell r="Q12">
            <v>113.13394804478298</v>
          </cell>
          <cell r="R12">
            <v>109.05577797405152</v>
          </cell>
          <cell r="S12">
            <v>114.25979007168314</v>
          </cell>
          <cell r="T12">
            <v>117.22773295609977</v>
          </cell>
          <cell r="U12">
            <v>125.29975258745174</v>
          </cell>
          <cell r="V12">
            <v>130.68291977586233</v>
          </cell>
          <cell r="W12">
            <v>127.83484439448534</v>
          </cell>
          <cell r="X12">
            <v>118.22207985912934</v>
          </cell>
          <cell r="Y12">
            <v>118.49234562936408</v>
          </cell>
          <cell r="Z12">
            <v>112.66390982055316</v>
          </cell>
          <cell r="AA12">
            <v>116.81800224841686</v>
          </cell>
        </row>
        <row r="13">
          <cell r="C13">
            <v>116.7761085784374</v>
          </cell>
          <cell r="D13">
            <v>91.48476634251756</v>
          </cell>
          <cell r="E13">
            <v>103.54626815664534</v>
          </cell>
          <cell r="F13">
            <v>89.18294460378138</v>
          </cell>
          <cell r="G13">
            <v>83.92594846981433</v>
          </cell>
          <cell r="H13">
            <v>81.023336579929719</v>
          </cell>
          <cell r="I13">
            <v>70.93974359724433</v>
          </cell>
          <cell r="J13">
            <v>68.895187196691779</v>
          </cell>
          <cell r="K13">
            <v>80.693196096353745</v>
          </cell>
          <cell r="L13">
            <v>72.695352768977784</v>
          </cell>
          <cell r="M13">
            <v>74.967853194794372</v>
          </cell>
          <cell r="N13">
            <v>66.084695001850889</v>
          </cell>
          <cell r="O13">
            <v>75.512140989890042</v>
          </cell>
          <cell r="P13">
            <v>70.820300144288979</v>
          </cell>
          <cell r="Q13">
            <v>81.141338620131648</v>
          </cell>
          <cell r="R13">
            <v>76.159426771291635</v>
          </cell>
          <cell r="S13">
            <v>87.690633631887238</v>
          </cell>
          <cell r="T13">
            <v>88.46272818805511</v>
          </cell>
          <cell r="U13">
            <v>87.293892885805917</v>
          </cell>
          <cell r="V13">
            <v>86.261723417925282</v>
          </cell>
          <cell r="W13">
            <v>88.133723781056915</v>
          </cell>
          <cell r="X13">
            <v>82.291306490060606</v>
          </cell>
          <cell r="Y13">
            <v>81.024554642700764</v>
          </cell>
          <cell r="Z13">
            <v>80.722619864431863</v>
          </cell>
          <cell r="AA13">
            <v>82.494312128068145</v>
          </cell>
        </row>
        <row r="14">
          <cell r="C14">
            <v>116.11864147099459</v>
          </cell>
          <cell r="D14">
            <v>91.449788793786752</v>
          </cell>
          <cell r="E14">
            <v>95.410752543832075</v>
          </cell>
          <cell r="F14">
            <v>89.489958779861524</v>
          </cell>
          <cell r="G14">
            <v>85.090453857873172</v>
          </cell>
          <cell r="H14">
            <v>73.346809321420608</v>
          </cell>
          <cell r="I14">
            <v>67.455537588168283</v>
          </cell>
          <cell r="J14">
            <v>72.673134180749344</v>
          </cell>
          <cell r="K14">
            <v>77.777716492925549</v>
          </cell>
          <cell r="L14">
            <v>72.462621187557261</v>
          </cell>
          <cell r="M14">
            <v>58.843906200114873</v>
          </cell>
          <cell r="N14">
            <v>66.766262732080065</v>
          </cell>
          <cell r="O14">
            <v>72.619185803354981</v>
          </cell>
          <cell r="P14">
            <v>74.993400884250775</v>
          </cell>
          <cell r="Q14">
            <v>69.608547538129017</v>
          </cell>
          <cell r="R14">
            <v>59.417898657965964</v>
          </cell>
          <cell r="S14">
            <v>54.205003574962291</v>
          </cell>
          <cell r="T14">
            <v>49.347613647049059</v>
          </cell>
          <cell r="U14">
            <v>44.015428828711208</v>
          </cell>
          <cell r="V14">
            <v>55.055281358001707</v>
          </cell>
          <cell r="W14">
            <v>52.359561706333409</v>
          </cell>
          <cell r="X14">
            <v>42.216407179742475</v>
          </cell>
          <cell r="Y14">
            <v>36.079935005651521</v>
          </cell>
          <cell r="Z14">
            <v>32.995497339060705</v>
          </cell>
          <cell r="AA14">
            <v>30.911369046318271</v>
          </cell>
        </row>
        <row r="15">
          <cell r="C15">
            <v>112.95026078752835</v>
          </cell>
          <cell r="D15">
            <v>86.995987424371265</v>
          </cell>
          <cell r="E15">
            <v>99.540778229452769</v>
          </cell>
          <cell r="F15">
            <v>89.625404741327372</v>
          </cell>
          <cell r="G15">
            <v>93.468915924571093</v>
          </cell>
          <cell r="H15">
            <v>98.148731589331305</v>
          </cell>
          <cell r="I15">
            <v>103.17803382737867</v>
          </cell>
          <cell r="J15">
            <v>114.58048000565947</v>
          </cell>
          <cell r="K15">
            <v>112.82008774543999</v>
          </cell>
          <cell r="L15">
            <v>116.86139182409153</v>
          </cell>
          <cell r="M15">
            <v>137.35774720971222</v>
          </cell>
          <cell r="N15">
            <v>157.18385363922641</v>
          </cell>
          <cell r="O15">
            <v>168.27181004288934</v>
          </cell>
          <cell r="P15">
            <v>179.98385550281171</v>
          </cell>
          <cell r="Q15">
            <v>180.36015101394281</v>
          </cell>
          <cell r="R15">
            <v>187.66701655327756</v>
          </cell>
          <cell r="S15">
            <v>187.24623764258223</v>
          </cell>
          <cell r="T15">
            <v>191.62675194112899</v>
          </cell>
          <cell r="U15">
            <v>190.42293934203116</v>
          </cell>
          <cell r="V15">
            <v>194.0179646248298</v>
          </cell>
          <cell r="W15">
            <v>199.96900747476946</v>
          </cell>
          <cell r="X15">
            <v>195.15567103740966</v>
          </cell>
          <cell r="Y15">
            <v>191.79217962732241</v>
          </cell>
          <cell r="Z15">
            <v>197.0471628172354</v>
          </cell>
          <cell r="AA15">
            <v>197.49706549602325</v>
          </cell>
        </row>
      </sheetData>
      <sheetData sheetId="6"/>
      <sheetData sheetId="7"/>
      <sheetData sheetId="8">
        <row r="4">
          <cell r="AF4">
            <v>2016</v>
          </cell>
          <cell r="AG4">
            <v>2017</v>
          </cell>
          <cell r="AH4">
            <v>2018</v>
          </cell>
          <cell r="AI4">
            <v>2019</v>
          </cell>
          <cell r="AJ4">
            <v>2020</v>
          </cell>
          <cell r="AK4">
            <v>2021</v>
          </cell>
          <cell r="AL4">
            <v>2022</v>
          </cell>
          <cell r="AM4">
            <v>2023</v>
          </cell>
          <cell r="AN4">
            <v>2024</v>
          </cell>
          <cell r="AO4">
            <v>2025</v>
          </cell>
          <cell r="AP4">
            <v>2026</v>
          </cell>
          <cell r="AQ4">
            <v>2027</v>
          </cell>
          <cell r="AR4">
            <v>2028</v>
          </cell>
          <cell r="AS4">
            <v>2029</v>
          </cell>
          <cell r="AT4">
            <v>2030</v>
          </cell>
          <cell r="AU4">
            <v>2031</v>
          </cell>
          <cell r="AV4">
            <v>2032</v>
          </cell>
          <cell r="AW4">
            <v>2033</v>
          </cell>
          <cell r="AX4">
            <v>2034</v>
          </cell>
          <cell r="AY4">
            <v>2035</v>
          </cell>
          <cell r="AZ4">
            <v>2036</v>
          </cell>
          <cell r="BA4">
            <v>2037</v>
          </cell>
          <cell r="BB4">
            <v>2038</v>
          </cell>
          <cell r="BC4">
            <v>2039</v>
          </cell>
          <cell r="BD4">
            <v>2040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P3">
            <v>2016</v>
          </cell>
        </row>
        <row r="4">
          <cell r="P4">
            <v>112.36636588765271</v>
          </cell>
          <cell r="AN4">
            <v>7.9848864108333295</v>
          </cell>
        </row>
        <row r="5">
          <cell r="P5">
            <v>0</v>
          </cell>
          <cell r="AN5">
            <v>0</v>
          </cell>
        </row>
        <row r="6">
          <cell r="P6">
            <v>0.81102107643421117</v>
          </cell>
          <cell r="AN6">
            <v>13.754245624881193</v>
          </cell>
        </row>
        <row r="7">
          <cell r="P7">
            <v>134</v>
          </cell>
          <cell r="AN7">
            <v>134</v>
          </cell>
        </row>
        <row r="8">
          <cell r="P8">
            <v>121.95205479452056</v>
          </cell>
          <cell r="AN8">
            <v>121.95205479452056</v>
          </cell>
        </row>
        <row r="9">
          <cell r="P9">
            <v>146.58000000000001</v>
          </cell>
          <cell r="AN9">
            <v>146.58000000000001</v>
          </cell>
        </row>
        <row r="10">
          <cell r="P10">
            <v>159.33636363636364</v>
          </cell>
          <cell r="AN10">
            <v>173.31818181818181</v>
          </cell>
        </row>
      </sheetData>
      <sheetData sheetId="22">
        <row r="3">
          <cell r="P3">
            <v>2016</v>
          </cell>
        </row>
        <row r="4">
          <cell r="AN4">
            <v>5.0625333499999989</v>
          </cell>
        </row>
        <row r="5">
          <cell r="AN5">
            <v>0</v>
          </cell>
        </row>
        <row r="6">
          <cell r="AN6">
            <v>7.2638816199112384</v>
          </cell>
        </row>
        <row r="7">
          <cell r="AN7">
            <v>134</v>
          </cell>
        </row>
        <row r="8">
          <cell r="AN8">
            <v>121.95205479452056</v>
          </cell>
        </row>
        <row r="9">
          <cell r="AN9">
            <v>146.58000000000001</v>
          </cell>
        </row>
        <row r="10">
          <cell r="AN10">
            <v>173.31818181818181</v>
          </cell>
        </row>
      </sheetData>
      <sheetData sheetId="23"/>
      <sheetData sheetId="24">
        <row r="3">
          <cell r="P3">
            <v>2016</v>
          </cell>
        </row>
        <row r="4">
          <cell r="AN4">
            <v>29.585222599999994</v>
          </cell>
        </row>
        <row r="5">
          <cell r="AN5">
            <v>104.88154870886413</v>
          </cell>
        </row>
        <row r="6">
          <cell r="AN6">
            <v>7.2638816199112384</v>
          </cell>
        </row>
        <row r="7">
          <cell r="AN7">
            <v>134</v>
          </cell>
        </row>
        <row r="8">
          <cell r="AN8">
            <v>121.95205479452056</v>
          </cell>
        </row>
        <row r="9">
          <cell r="AN9">
            <v>146.58000000000001</v>
          </cell>
        </row>
        <row r="10">
          <cell r="AN10">
            <v>173.31818181818181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How to use"/>
      <sheetName val="Power Demand"/>
      <sheetName val="PD-1"/>
      <sheetName val="PD1"/>
      <sheetName val="PD2"/>
      <sheetName val="PD3"/>
      <sheetName val="PD4"/>
      <sheetName val="PD5"/>
      <sheetName val="PD6"/>
      <sheetName val="PD7"/>
      <sheetName val="PD9"/>
      <sheetName val="Residential demand"/>
      <sheetName val="PD11"/>
      <sheetName val="PD12"/>
      <sheetName val="PD13"/>
      <sheetName val="PD14"/>
      <sheetName val="PD15"/>
      <sheetName val="PD16"/>
      <sheetName val="PD17"/>
      <sheetName val="PD18"/>
      <sheetName val="PD19"/>
      <sheetName val="PD20"/>
      <sheetName val="PD21"/>
      <sheetName val="PD22"/>
      <sheetName val="PD23"/>
      <sheetName val="PD24"/>
      <sheetName val="Power_Lightbulbs combined"/>
      <sheetName val="PD25"/>
      <sheetName val="PD26"/>
      <sheetName val="PD27"/>
      <sheetName val="PD28"/>
      <sheetName val="PD29"/>
      <sheetName val="PD30"/>
      <sheetName val="PD30a"/>
      <sheetName val="PD31"/>
      <sheetName val="PD32"/>
      <sheetName val="PD33"/>
      <sheetName val="PD33a"/>
      <sheetName val="Industrial demand"/>
      <sheetName val="PD34"/>
      <sheetName val="PD35"/>
      <sheetName val="Commercial demand"/>
      <sheetName val="PD36"/>
      <sheetName val="Transport Demand"/>
      <sheetName val="PD37"/>
      <sheetName val="PD38"/>
      <sheetName val="PD39"/>
      <sheetName val="PD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>
            <v>2020</v>
          </cell>
          <cell r="S4">
            <v>2021</v>
          </cell>
          <cell r="T4">
            <v>2022</v>
          </cell>
          <cell r="U4">
            <v>2023</v>
          </cell>
          <cell r="V4">
            <v>2024</v>
          </cell>
          <cell r="W4">
            <v>2025</v>
          </cell>
          <cell r="X4">
            <v>2026</v>
          </cell>
          <cell r="Y4">
            <v>2027</v>
          </cell>
          <cell r="Z4">
            <v>2028</v>
          </cell>
          <cell r="AA4">
            <v>2029</v>
          </cell>
          <cell r="AB4">
            <v>2030</v>
          </cell>
          <cell r="AC4">
            <v>2031</v>
          </cell>
          <cell r="AD4">
            <v>2032</v>
          </cell>
          <cell r="AE4">
            <v>2033</v>
          </cell>
          <cell r="AF4">
            <v>2034</v>
          </cell>
          <cell r="AG4">
            <v>2035</v>
          </cell>
          <cell r="AH4">
            <v>2036</v>
          </cell>
          <cell r="AI4">
            <v>2037</v>
          </cell>
          <cell r="AJ4">
            <v>2038</v>
          </cell>
          <cell r="AK4">
            <v>2039</v>
          </cell>
          <cell r="AL4">
            <v>2040</v>
          </cell>
        </row>
        <row r="9">
          <cell r="L9" t="str">
            <v>Total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How to use"/>
      <sheetName val="Landscape"/>
      <sheetName val="Figure 4"/>
      <sheetName val="Figure 5"/>
      <sheetName val="Figure 6"/>
      <sheetName val="Figure 7"/>
      <sheetName val="Extra Figure 1"/>
      <sheetName val="Energy Demand"/>
      <sheetName val="Figure 9"/>
      <sheetName val="Power Demand"/>
      <sheetName val="PD1"/>
      <sheetName val="PD2"/>
      <sheetName val="PD3"/>
      <sheetName val="PD4"/>
      <sheetName val="PD5"/>
      <sheetName val="PD6"/>
      <sheetName val="PD7"/>
      <sheetName val="PD9"/>
      <sheetName val="Gas Demand"/>
      <sheetName val="Figure 17"/>
      <sheetName val="Figure 17 (2)"/>
      <sheetName val="Figure 24"/>
      <sheetName val="Figure 18"/>
      <sheetName val="Figure 19"/>
      <sheetName val="Figure 20"/>
      <sheetName val="Figure 21"/>
      <sheetName val="Figure 22"/>
      <sheetName val="Figure 23"/>
      <sheetName val="Residential demand"/>
      <sheetName val="PD11"/>
      <sheetName val="PD12"/>
      <sheetName val="PD13"/>
      <sheetName val="PD14"/>
      <sheetName val="PD15"/>
      <sheetName val="PD16"/>
      <sheetName val="PD17"/>
      <sheetName val="PD18"/>
      <sheetName val="PD19"/>
      <sheetName val="PD20"/>
      <sheetName val="PD21"/>
      <sheetName val="PD22"/>
      <sheetName val="PD23"/>
      <sheetName val="PD24"/>
      <sheetName val="PD25"/>
      <sheetName val="PD26"/>
      <sheetName val="PD27"/>
      <sheetName val="PD28"/>
      <sheetName val="PD29"/>
      <sheetName val="PD30"/>
      <sheetName val="PD30a"/>
      <sheetName val="PD31"/>
      <sheetName val="PD32"/>
      <sheetName val="PD33"/>
      <sheetName val="PD33a"/>
      <sheetName val="Figure 26"/>
      <sheetName val="Extra Figure 4"/>
      <sheetName val="Figure 28"/>
      <sheetName val="Extra Figure 6"/>
      <sheetName val="Extra Figure 7"/>
      <sheetName val="Extra Figure 8"/>
      <sheetName val="Extra Figure 9"/>
      <sheetName val="Figure 29"/>
      <sheetName val="Figure 30"/>
      <sheetName val="Extra Figure 10"/>
      <sheetName val="Figure 31"/>
      <sheetName val="Figure 32"/>
      <sheetName val="Figure 33"/>
      <sheetName val="Extra Figure 11"/>
      <sheetName val="Extra Figure 12"/>
      <sheetName val="Figure 34"/>
      <sheetName val="Extra Figure 13"/>
      <sheetName val="Power_Lightbulbs combined"/>
      <sheetName val="Extra Figure 24"/>
      <sheetName val="Industrial demand"/>
      <sheetName val="PD34"/>
      <sheetName val="PD35"/>
      <sheetName val="Figure 43"/>
      <sheetName val="Extra Figure 25"/>
      <sheetName val="Figure 44"/>
      <sheetName val="Figure 45"/>
      <sheetName val="Figure 46"/>
      <sheetName val="Extra Figure 26"/>
      <sheetName val="Commercial demand"/>
      <sheetName val="PD36"/>
      <sheetName val="Figure 47"/>
      <sheetName val="Extra Figure 27"/>
      <sheetName val="Figure 48"/>
      <sheetName val="Figure 49"/>
      <sheetName val="Figure 50"/>
      <sheetName val="Figure 51"/>
      <sheetName val="Transport Demand"/>
      <sheetName val="PD37"/>
      <sheetName val="PD38"/>
      <sheetName val="PD39"/>
      <sheetName val="PD40"/>
      <sheetName val="Figure 52"/>
      <sheetName val="Extra Figure 28"/>
      <sheetName val="Figure 53"/>
      <sheetName val="Extra Figure 29"/>
      <sheetName val="Figure 54"/>
      <sheetName val="Figure 55"/>
      <sheetName val="Power Supply"/>
      <sheetName val="Figure 56"/>
      <sheetName val="Extra Figure 30"/>
      <sheetName val="Figure 57"/>
      <sheetName val="Extra Figure 31"/>
      <sheetName val="Figure 58"/>
      <sheetName val="Extra Figure 32"/>
      <sheetName val="Figure 59"/>
      <sheetName val="Extra Figure 33"/>
      <sheetName val="Figure 60"/>
      <sheetName val="Extra Figure 34"/>
      <sheetName val="Figure 61"/>
      <sheetName val="Extra Figure 35"/>
      <sheetName val="Figure 62"/>
      <sheetName val="Extra Figure 36"/>
      <sheetName val="Figure 63"/>
      <sheetName val="Extra Figure 37"/>
      <sheetName val="Figure 64"/>
      <sheetName val="Extra Figure 38"/>
      <sheetName val="Figure 65"/>
      <sheetName val="Figure 66"/>
      <sheetName val="Figure 67"/>
      <sheetName val="Figure 68"/>
      <sheetName val="Figure 69"/>
      <sheetName val="Figure 70"/>
      <sheetName val="Extra Figure 39"/>
      <sheetName val="Interconnectors"/>
      <sheetName val="Figure 72"/>
      <sheetName val="Figure 73"/>
      <sheetName val="Gas Supply"/>
      <sheetName val="Figure 74"/>
      <sheetName val="Figure 75"/>
      <sheetName val="Figure 76"/>
      <sheetName val="Figure 77"/>
      <sheetName val="Extra Figure 40"/>
      <sheetName val="Extra Figure 41"/>
      <sheetName val="Extra Figure 42"/>
      <sheetName val="Extra Figure 43"/>
      <sheetName val="Figure 78"/>
      <sheetName val="Figure 79"/>
      <sheetName val="Figure 80"/>
      <sheetName val="Figure 81"/>
      <sheetName val="Figure 82"/>
      <sheetName val="Figure 83"/>
      <sheetName val="2050"/>
      <sheetName val="Figure 85"/>
      <sheetName val="Figure 86"/>
      <sheetName val="Extra Figure 44"/>
      <sheetName val="Extra Figure 45"/>
      <sheetName val="Extra Figure 46"/>
      <sheetName val="Figure 87"/>
      <sheetName val="Extra Figure 47"/>
      <sheetName val="Extra Figure 48"/>
      <sheetName val="Extra Figure 49"/>
      <sheetName val="Figure 88"/>
      <sheetName val="Figure 88 (2)"/>
      <sheetName val="Figure 88 (3)"/>
      <sheetName val="Figure 88 (4)"/>
      <sheetName val="Figure 89"/>
      <sheetName val="Figure 90 "/>
      <sheetName val="Figure 90 (2)"/>
      <sheetName val="Extra Figure 50"/>
      <sheetName val="Extra Figure 51"/>
      <sheetName val="Figure 91"/>
      <sheetName val="Figure 91 (2)"/>
      <sheetName val="Extra Figure 52"/>
      <sheetName val="Extra Figure 53"/>
      <sheetName val="Figure 92"/>
      <sheetName val="Figure 92 (2)"/>
      <sheetName val="Extra Figure 54"/>
      <sheetName val="Extra Figure 55"/>
      <sheetName val="Figure 93"/>
      <sheetName val="Figure 93 (2)"/>
      <sheetName val="Extra Figure 56"/>
      <sheetName val="Extra Figure 57"/>
      <sheetName val="Figure 94"/>
      <sheetName val="Balancing"/>
      <sheetName val="Figure 95"/>
      <sheetName val="Figure 96"/>
      <sheetName val="Security of Supply"/>
      <sheetName val="Figure 97"/>
      <sheetName val="Figure 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">
          <cell r="M4">
            <v>2005</v>
          </cell>
          <cell r="N4">
            <v>2006</v>
          </cell>
          <cell r="O4">
            <v>2007</v>
          </cell>
          <cell r="P4">
            <v>2008</v>
          </cell>
          <cell r="Q4">
            <v>2009</v>
          </cell>
          <cell r="R4">
            <v>2010</v>
          </cell>
          <cell r="S4">
            <v>2011</v>
          </cell>
          <cell r="T4">
            <v>2012</v>
          </cell>
          <cell r="U4">
            <v>2013</v>
          </cell>
          <cell r="V4">
            <v>2014</v>
          </cell>
          <cell r="W4">
            <v>2015</v>
          </cell>
          <cell r="X4">
            <v>2016</v>
          </cell>
          <cell r="Y4">
            <v>2017</v>
          </cell>
          <cell r="Z4">
            <v>2018</v>
          </cell>
          <cell r="AA4">
            <v>2019</v>
          </cell>
          <cell r="AB4">
            <v>2020</v>
          </cell>
          <cell r="AC4">
            <v>2021</v>
          </cell>
          <cell r="AD4">
            <v>2022</v>
          </cell>
          <cell r="AE4">
            <v>2023</v>
          </cell>
          <cell r="AF4">
            <v>2024</v>
          </cell>
          <cell r="AG4">
            <v>2025</v>
          </cell>
          <cell r="AH4">
            <v>2026</v>
          </cell>
          <cell r="AI4">
            <v>2027</v>
          </cell>
          <cell r="AJ4">
            <v>2028</v>
          </cell>
          <cell r="AK4">
            <v>2029</v>
          </cell>
          <cell r="AL4">
            <v>2030</v>
          </cell>
          <cell r="AM4">
            <v>2031</v>
          </cell>
          <cell r="AN4">
            <v>2032</v>
          </cell>
          <cell r="AO4">
            <v>2033</v>
          </cell>
          <cell r="AP4">
            <v>2034</v>
          </cell>
          <cell r="AQ4">
            <v>2035</v>
          </cell>
          <cell r="AR4">
            <v>2036</v>
          </cell>
          <cell r="AS4">
            <v>2037</v>
          </cell>
          <cell r="AT4">
            <v>2038</v>
          </cell>
          <cell r="AU4">
            <v>2039</v>
          </cell>
          <cell r="AV4">
            <v>2040</v>
          </cell>
        </row>
        <row r="5">
          <cell r="L5" t="str">
            <v>Gone Green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835.98057222033697</v>
          </cell>
          <cell r="X5">
            <v>883.5990004236985</v>
          </cell>
          <cell r="Y5">
            <v>823.43231433075562</v>
          </cell>
          <cell r="Z5">
            <v>797.27074608553085</v>
          </cell>
          <cell r="AA5">
            <v>766.32529482280768</v>
          </cell>
          <cell r="AB5">
            <v>733.91555895939541</v>
          </cell>
          <cell r="AC5">
            <v>699.27966707047301</v>
          </cell>
          <cell r="AD5">
            <v>683.17868432433488</v>
          </cell>
          <cell r="AE5">
            <v>684.19306937452404</v>
          </cell>
          <cell r="AF5">
            <v>682.09841599210813</v>
          </cell>
          <cell r="AG5">
            <v>672.01107606019355</v>
          </cell>
          <cell r="AH5">
            <v>657.95850297588197</v>
          </cell>
          <cell r="AI5">
            <v>646.13195599064375</v>
          </cell>
          <cell r="AJ5">
            <v>633.45641486893987</v>
          </cell>
          <cell r="AK5">
            <v>625.29555932760707</v>
          </cell>
          <cell r="AL5">
            <v>630.02968714992164</v>
          </cell>
          <cell r="AM5">
            <v>629.2673482067911</v>
          </cell>
          <cell r="AN5">
            <v>633.85049603415553</v>
          </cell>
          <cell r="AO5">
            <v>639.57714856080042</v>
          </cell>
          <cell r="AP5">
            <v>645.55156158552063</v>
          </cell>
          <cell r="AQ5">
            <v>651.85295789977783</v>
          </cell>
          <cell r="AR5">
            <v>663.12065051755587</v>
          </cell>
          <cell r="AS5">
            <v>676.42801649551961</v>
          </cell>
          <cell r="AT5">
            <v>697.3344504384296</v>
          </cell>
          <cell r="AU5">
            <v>704.94471968801849</v>
          </cell>
          <cell r="AV5">
            <v>708.31935909276206</v>
          </cell>
        </row>
        <row r="6">
          <cell r="L6" t="str">
            <v>Slow Progression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835.98057222033697</v>
          </cell>
          <cell r="X6">
            <v>881.78564477625741</v>
          </cell>
          <cell r="Y6">
            <v>818.83311181193699</v>
          </cell>
          <cell r="Z6">
            <v>807.29945713435086</v>
          </cell>
          <cell r="AA6">
            <v>795.98329297236648</v>
          </cell>
          <cell r="AB6">
            <v>790.777658092254</v>
          </cell>
          <cell r="AC6">
            <v>783.29572588029646</v>
          </cell>
          <cell r="AD6">
            <v>777.39859532669561</v>
          </cell>
          <cell r="AE6">
            <v>754.66870585442041</v>
          </cell>
          <cell r="AF6">
            <v>738.53845162018092</v>
          </cell>
          <cell r="AG6">
            <v>721.83712412957311</v>
          </cell>
          <cell r="AH6">
            <v>718.57471493394405</v>
          </cell>
          <cell r="AI6">
            <v>702.23974643901522</v>
          </cell>
          <cell r="AJ6">
            <v>692.23615730226675</v>
          </cell>
          <cell r="AK6">
            <v>670.08403286342298</v>
          </cell>
          <cell r="AL6">
            <v>659.60307376777519</v>
          </cell>
          <cell r="AM6">
            <v>650.10526120626082</v>
          </cell>
          <cell r="AN6">
            <v>647.17022948803094</v>
          </cell>
          <cell r="AO6">
            <v>644.03220840747679</v>
          </cell>
          <cell r="AP6">
            <v>644.06542727619501</v>
          </cell>
          <cell r="AQ6">
            <v>643.30396709182162</v>
          </cell>
          <cell r="AR6">
            <v>642.43558574231315</v>
          </cell>
          <cell r="AS6">
            <v>644.12522235800373</v>
          </cell>
          <cell r="AT6">
            <v>645.64779058771637</v>
          </cell>
          <cell r="AU6">
            <v>646.56374210052638</v>
          </cell>
          <cell r="AV6">
            <v>647.12104390763875</v>
          </cell>
        </row>
        <row r="7">
          <cell r="L7" t="str">
            <v>No Progression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835.98057222033697</v>
          </cell>
          <cell r="X7">
            <v>890.27007621131281</v>
          </cell>
          <cell r="Y7">
            <v>842.11763785554308</v>
          </cell>
          <cell r="Z7">
            <v>826.80954520121588</v>
          </cell>
          <cell r="AA7">
            <v>815.9682928118666</v>
          </cell>
          <cell r="AB7">
            <v>827.95984751290803</v>
          </cell>
          <cell r="AC7">
            <v>825.75178695074453</v>
          </cell>
          <cell r="AD7">
            <v>820.35157757250897</v>
          </cell>
          <cell r="AE7">
            <v>822.29940479063293</v>
          </cell>
          <cell r="AF7">
            <v>818.74082545029296</v>
          </cell>
          <cell r="AG7">
            <v>829.74769857822457</v>
          </cell>
          <cell r="AH7">
            <v>817.12092692786359</v>
          </cell>
          <cell r="AI7">
            <v>800.42329564978206</v>
          </cell>
          <cell r="AJ7">
            <v>788.99337301630726</v>
          </cell>
          <cell r="AK7">
            <v>794.00428457979297</v>
          </cell>
          <cell r="AL7">
            <v>810.34911901081682</v>
          </cell>
          <cell r="AM7">
            <v>816.77383140112534</v>
          </cell>
          <cell r="AN7">
            <v>812.88577603794624</v>
          </cell>
          <cell r="AO7">
            <v>814.5436154846675</v>
          </cell>
          <cell r="AP7">
            <v>823.42989360389686</v>
          </cell>
          <cell r="AQ7">
            <v>830.33749272582941</v>
          </cell>
          <cell r="AR7">
            <v>834.78685628399194</v>
          </cell>
          <cell r="AS7">
            <v>842.69238217654777</v>
          </cell>
          <cell r="AT7">
            <v>850.89387371210796</v>
          </cell>
          <cell r="AU7">
            <v>858.04920660414382</v>
          </cell>
          <cell r="AV7">
            <v>862.83667442455999</v>
          </cell>
        </row>
        <row r="8">
          <cell r="L8" t="str">
            <v>Consumer Power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835.98057222033697</v>
          </cell>
          <cell r="X8">
            <v>903.4383509123395</v>
          </cell>
          <cell r="Y8">
            <v>871.85077037953079</v>
          </cell>
          <cell r="Z8">
            <v>857.20281100905811</v>
          </cell>
          <cell r="AA8">
            <v>830.71342932286393</v>
          </cell>
          <cell r="AB8">
            <v>798.1688079439258</v>
          </cell>
          <cell r="AC8">
            <v>766.60853898532014</v>
          </cell>
          <cell r="AD8">
            <v>753.3796169939618</v>
          </cell>
          <cell r="AE8">
            <v>759.58573090369134</v>
          </cell>
          <cell r="AF8">
            <v>769.91854286134458</v>
          </cell>
          <cell r="AG8">
            <v>758.17788225475476</v>
          </cell>
          <cell r="AH8">
            <v>732.48425437863614</v>
          </cell>
          <cell r="AI8">
            <v>724.17324508760169</v>
          </cell>
          <cell r="AJ8">
            <v>719.29484804554943</v>
          </cell>
          <cell r="AK8">
            <v>713.09281928607322</v>
          </cell>
          <cell r="AL8">
            <v>710.05785445414267</v>
          </cell>
          <cell r="AM8">
            <v>711.34182491439162</v>
          </cell>
          <cell r="AN8">
            <v>700.56339416957621</v>
          </cell>
          <cell r="AO8">
            <v>700.77314416525724</v>
          </cell>
          <cell r="AP8">
            <v>708.96306407195891</v>
          </cell>
          <cell r="AQ8">
            <v>702.70862152603968</v>
          </cell>
          <cell r="AR8">
            <v>696.4435566606295</v>
          </cell>
          <cell r="AS8">
            <v>696.653198349028</v>
          </cell>
          <cell r="AT8">
            <v>691.53316183281981</v>
          </cell>
          <cell r="AU8">
            <v>690.15493051781107</v>
          </cell>
          <cell r="AV8">
            <v>690.28737049509448</v>
          </cell>
        </row>
        <row r="9">
          <cell r="M9">
            <v>1059.9653627164798</v>
          </cell>
          <cell r="N9">
            <v>1045.4046688917601</v>
          </cell>
          <cell r="O9">
            <v>1076.00715447228</v>
          </cell>
          <cell r="P9">
            <v>1079.6148717902408</v>
          </cell>
          <cell r="Q9">
            <v>1038.1810422116616</v>
          </cell>
          <cell r="R9">
            <v>1119.6299010761329</v>
          </cell>
          <cell r="S9">
            <v>1031.4109755646875</v>
          </cell>
          <cell r="T9">
            <v>880.72660106343119</v>
          </cell>
          <cell r="U9">
            <v>839.49211374592494</v>
          </cell>
          <cell r="V9">
            <v>854.73211819989353</v>
          </cell>
          <cell r="W9">
            <v>835.98057222033697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How to use"/>
      <sheetName val="Notes"/>
      <sheetName val="Power Demand"/>
      <sheetName val="PD-1"/>
      <sheetName val="PD1"/>
      <sheetName val="PD2"/>
      <sheetName val="PD3"/>
      <sheetName val="PD4"/>
      <sheetName val="PD5"/>
      <sheetName val="PD6"/>
      <sheetName val="PD7"/>
      <sheetName val="PD9"/>
      <sheetName val="Residential demand"/>
      <sheetName val="PD11"/>
      <sheetName val="PD11a"/>
      <sheetName val="PD12"/>
      <sheetName val="PD13"/>
      <sheetName val="PD14"/>
      <sheetName val="PD15"/>
      <sheetName val="PD16"/>
      <sheetName val="PD30a"/>
      <sheetName val="PD17"/>
      <sheetName val="PD18"/>
      <sheetName val="PD19"/>
      <sheetName val="PD20"/>
      <sheetName val="PD21"/>
      <sheetName val="PD22"/>
      <sheetName val="PD23"/>
      <sheetName val="PD24"/>
      <sheetName val="Power_Lightbulbs combined"/>
      <sheetName val="PD25"/>
      <sheetName val="PD26"/>
      <sheetName val="PD27"/>
      <sheetName val="PD28"/>
      <sheetName val="PD29"/>
      <sheetName val="PD30"/>
      <sheetName val="PD31"/>
      <sheetName val="PD32"/>
      <sheetName val="PD33"/>
      <sheetName val="PD33a"/>
      <sheetName val="PD33b"/>
      <sheetName val="Industrial demand"/>
      <sheetName val="PD34"/>
      <sheetName val="PD35"/>
      <sheetName val="Commercial demand"/>
      <sheetName val="PD36"/>
      <sheetName val="PD36a"/>
      <sheetName val="Transport Demand"/>
      <sheetName val="PD37"/>
      <sheetName val="PD38"/>
      <sheetName val="PD39"/>
      <sheetName val="PD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M4" t="str">
            <v>2005/06</v>
          </cell>
          <cell r="N4" t="str">
            <v>2006/07</v>
          </cell>
          <cell r="O4" t="str">
            <v>2007/08</v>
          </cell>
          <cell r="P4" t="str">
            <v>2008/09</v>
          </cell>
          <cell r="Q4" t="str">
            <v>2009/10</v>
          </cell>
          <cell r="R4" t="str">
            <v>2010/11</v>
          </cell>
          <cell r="S4" t="str">
            <v>2011/12</v>
          </cell>
          <cell r="T4" t="str">
            <v>2012/13</v>
          </cell>
          <cell r="U4" t="str">
            <v>2013/14</v>
          </cell>
          <cell r="V4" t="str">
            <v>2014/15</v>
          </cell>
          <cell r="W4" t="str">
            <v>2015/16</v>
          </cell>
          <cell r="X4" t="str">
            <v>2016/17</v>
          </cell>
          <cell r="Y4" t="str">
            <v>2017/18</v>
          </cell>
          <cell r="Z4" t="str">
            <v>2018/19</v>
          </cell>
          <cell r="AA4" t="str">
            <v>2019/20</v>
          </cell>
          <cell r="AB4" t="str">
            <v>2020/21</v>
          </cell>
          <cell r="AC4" t="str">
            <v>2021/22</v>
          </cell>
          <cell r="AD4" t="str">
            <v>2022/23</v>
          </cell>
          <cell r="AE4" t="str">
            <v>2023/24</v>
          </cell>
          <cell r="AF4" t="str">
            <v>2024/25</v>
          </cell>
          <cell r="AG4" t="str">
            <v>2025/26</v>
          </cell>
          <cell r="AH4" t="str">
            <v>2026/27</v>
          </cell>
          <cell r="AI4" t="str">
            <v>2027/28</v>
          </cell>
          <cell r="AJ4" t="str">
            <v>2028/29</v>
          </cell>
          <cell r="AK4" t="str">
            <v>2029/30</v>
          </cell>
          <cell r="AL4" t="str">
            <v>2030/31</v>
          </cell>
          <cell r="AM4" t="str">
            <v>2031/32</v>
          </cell>
          <cell r="AN4" t="str">
            <v>2032/33</v>
          </cell>
          <cell r="AO4" t="str">
            <v>2033/34</v>
          </cell>
          <cell r="AP4" t="str">
            <v>2034/35</v>
          </cell>
          <cell r="AQ4" t="str">
            <v>2035/36</v>
          </cell>
          <cell r="AR4" t="str">
            <v>2036/37</v>
          </cell>
          <cell r="AS4" t="str">
            <v>2037/38</v>
          </cell>
          <cell r="AT4" t="str">
            <v>2038/39</v>
          </cell>
          <cell r="AU4" t="str">
            <v>2039/40</v>
          </cell>
          <cell r="AV4" t="str">
            <v>2040/41</v>
          </cell>
        </row>
        <row r="5">
          <cell r="L5" t="str">
            <v>Historic</v>
          </cell>
          <cell r="M5">
            <v>25.7</v>
          </cell>
          <cell r="N5">
            <v>25.6</v>
          </cell>
          <cell r="O5">
            <v>25.8</v>
          </cell>
          <cell r="P5">
            <v>24.3</v>
          </cell>
          <cell r="Q5">
            <v>23</v>
          </cell>
          <cell r="R5">
            <v>21.3</v>
          </cell>
          <cell r="S5">
            <v>22.4</v>
          </cell>
          <cell r="T5">
            <v>21.9</v>
          </cell>
          <cell r="U5">
            <v>21.2</v>
          </cell>
          <cell r="V5">
            <v>22.3</v>
          </cell>
          <cell r="W5">
            <v>22.2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</row>
        <row r="6">
          <cell r="L6" t="str">
            <v>Gone Green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22.2</v>
          </cell>
          <cell r="X6">
            <v>22.2</v>
          </cell>
          <cell r="Y6">
            <v>22.3</v>
          </cell>
          <cell r="Z6">
            <v>22.4</v>
          </cell>
          <cell r="AA6">
            <v>22.3</v>
          </cell>
          <cell r="AB6">
            <v>22.3</v>
          </cell>
          <cell r="AC6">
            <v>22.5</v>
          </cell>
          <cell r="AD6">
            <v>23.1</v>
          </cell>
          <cell r="AE6">
            <v>23.2</v>
          </cell>
          <cell r="AF6">
            <v>23.8</v>
          </cell>
          <cell r="AG6">
            <v>24.4</v>
          </cell>
          <cell r="AH6">
            <v>25.2</v>
          </cell>
          <cell r="AI6">
            <v>26.1</v>
          </cell>
          <cell r="AJ6">
            <v>27</v>
          </cell>
          <cell r="AK6">
            <v>27.7</v>
          </cell>
          <cell r="AL6">
            <v>28.6</v>
          </cell>
          <cell r="AM6">
            <v>29.4</v>
          </cell>
          <cell r="AN6">
            <v>30.2</v>
          </cell>
          <cell r="AO6">
            <v>30.9</v>
          </cell>
          <cell r="AP6">
            <v>31.6</v>
          </cell>
          <cell r="AQ6">
            <v>32.200000000000003</v>
          </cell>
          <cell r="AR6">
            <v>32.799999999999997</v>
          </cell>
          <cell r="AS6">
            <v>33.200000000000003</v>
          </cell>
          <cell r="AT6">
            <v>33.799999999999997</v>
          </cell>
          <cell r="AU6">
            <v>34.299999999999997</v>
          </cell>
          <cell r="AV6">
            <v>34.799999999999997</v>
          </cell>
        </row>
        <row r="7">
          <cell r="L7" t="str">
            <v>Slow Progression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22.1</v>
          </cell>
          <cell r="X7">
            <v>22.2</v>
          </cell>
          <cell r="Y7">
            <v>22.2</v>
          </cell>
          <cell r="Z7">
            <v>22.2</v>
          </cell>
          <cell r="AA7">
            <v>22.2</v>
          </cell>
          <cell r="AB7">
            <v>22.4</v>
          </cell>
          <cell r="AC7">
            <v>22.5</v>
          </cell>
          <cell r="AD7">
            <v>22.6</v>
          </cell>
          <cell r="AE7">
            <v>22.7</v>
          </cell>
          <cell r="AF7">
            <v>22.9</v>
          </cell>
          <cell r="AG7">
            <v>23.1</v>
          </cell>
          <cell r="AH7">
            <v>23.2</v>
          </cell>
          <cell r="AI7">
            <v>23.2</v>
          </cell>
          <cell r="AJ7">
            <v>23.2</v>
          </cell>
          <cell r="AK7">
            <v>23.2</v>
          </cell>
          <cell r="AL7">
            <v>23.3</v>
          </cell>
          <cell r="AM7">
            <v>23.5</v>
          </cell>
          <cell r="AN7">
            <v>23.8</v>
          </cell>
          <cell r="AO7">
            <v>24</v>
          </cell>
          <cell r="AP7">
            <v>24.2</v>
          </cell>
          <cell r="AQ7">
            <v>24.4</v>
          </cell>
          <cell r="AR7">
            <v>24.6</v>
          </cell>
          <cell r="AS7">
            <v>24.8</v>
          </cell>
          <cell r="AT7">
            <v>25</v>
          </cell>
          <cell r="AU7">
            <v>25.2</v>
          </cell>
          <cell r="AV7">
            <v>25.5</v>
          </cell>
        </row>
        <row r="8">
          <cell r="L8" t="str">
            <v>No Progression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22.3</v>
          </cell>
          <cell r="X8">
            <v>22.5</v>
          </cell>
          <cell r="Y8">
            <v>22.6</v>
          </cell>
          <cell r="Z8">
            <v>22.7</v>
          </cell>
          <cell r="AA8">
            <v>22.8</v>
          </cell>
          <cell r="AB8">
            <v>23</v>
          </cell>
          <cell r="AC8">
            <v>23.2</v>
          </cell>
          <cell r="AD8">
            <v>23.2</v>
          </cell>
          <cell r="AE8">
            <v>23.3</v>
          </cell>
          <cell r="AF8">
            <v>23.4</v>
          </cell>
          <cell r="AG8">
            <v>23.5</v>
          </cell>
          <cell r="AH8">
            <v>23.6</v>
          </cell>
          <cell r="AI8">
            <v>23.7</v>
          </cell>
          <cell r="AJ8">
            <v>23.9</v>
          </cell>
          <cell r="AK8">
            <v>24.1</v>
          </cell>
          <cell r="AL8">
            <v>24.3</v>
          </cell>
          <cell r="AM8">
            <v>24.5</v>
          </cell>
          <cell r="AN8">
            <v>24.8</v>
          </cell>
          <cell r="AO8">
            <v>25.2</v>
          </cell>
          <cell r="AP8">
            <v>25.5</v>
          </cell>
          <cell r="AQ8">
            <v>25.8</v>
          </cell>
          <cell r="AR8">
            <v>26.3</v>
          </cell>
          <cell r="AS8">
            <v>26.7</v>
          </cell>
          <cell r="AT8">
            <v>27.1</v>
          </cell>
          <cell r="AU8">
            <v>27.6</v>
          </cell>
          <cell r="AV8">
            <v>28.1</v>
          </cell>
        </row>
        <row r="9">
          <cell r="L9" t="str">
            <v>Consumer Power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22.4</v>
          </cell>
          <cell r="X9">
            <v>22.6</v>
          </cell>
          <cell r="Y9">
            <v>22.8</v>
          </cell>
          <cell r="Z9">
            <v>23</v>
          </cell>
          <cell r="AA9">
            <v>23.3</v>
          </cell>
          <cell r="AB9">
            <v>24</v>
          </cell>
          <cell r="AC9">
            <v>24.6</v>
          </cell>
          <cell r="AD9">
            <v>24.9</v>
          </cell>
          <cell r="AE9">
            <v>25.1</v>
          </cell>
          <cell r="AF9">
            <v>25.4</v>
          </cell>
          <cell r="AG9">
            <v>25.7</v>
          </cell>
          <cell r="AH9">
            <v>26.1</v>
          </cell>
          <cell r="AI9">
            <v>26.4</v>
          </cell>
          <cell r="AJ9">
            <v>26.9</v>
          </cell>
          <cell r="AK9">
            <v>27.3</v>
          </cell>
          <cell r="AL9">
            <v>27.9</v>
          </cell>
          <cell r="AM9">
            <v>28.4</v>
          </cell>
          <cell r="AN9">
            <v>28.9</v>
          </cell>
          <cell r="AO9">
            <v>29.4</v>
          </cell>
          <cell r="AP9">
            <v>29.9</v>
          </cell>
          <cell r="AQ9">
            <v>30.4</v>
          </cell>
          <cell r="AR9">
            <v>30.9</v>
          </cell>
          <cell r="AS9">
            <v>31.4</v>
          </cell>
          <cell r="AT9">
            <v>31.8</v>
          </cell>
          <cell r="AU9">
            <v>32.200000000000003</v>
          </cell>
          <cell r="AV9">
            <v>32.700000000000003</v>
          </cell>
        </row>
        <row r="35">
          <cell r="L35" t="str">
            <v>Historic</v>
          </cell>
          <cell r="M35">
            <v>39.099999999999994</v>
          </cell>
          <cell r="N35">
            <v>38.700000000000003</v>
          </cell>
          <cell r="O35">
            <v>38.6</v>
          </cell>
          <cell r="P35">
            <v>37.799999999999997</v>
          </cell>
          <cell r="Q35">
            <v>39</v>
          </cell>
          <cell r="R35">
            <v>41.099999999999994</v>
          </cell>
          <cell r="S35">
            <v>38.200000000000003</v>
          </cell>
          <cell r="T35">
            <v>39.200000000000003</v>
          </cell>
          <cell r="U35">
            <v>39.799999999999997</v>
          </cell>
          <cell r="V35">
            <v>38.9</v>
          </cell>
          <cell r="W35">
            <v>38.9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</row>
        <row r="36">
          <cell r="L36" t="str">
            <v>Gone Green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38.9</v>
          </cell>
          <cell r="X36">
            <v>38.599999999999994</v>
          </cell>
          <cell r="Y36">
            <v>38</v>
          </cell>
          <cell r="Z36">
            <v>37.799999999999997</v>
          </cell>
          <cell r="AA36">
            <v>37.599999999999994</v>
          </cell>
          <cell r="AB36">
            <v>37.400000000000006</v>
          </cell>
          <cell r="AC36">
            <v>37.5</v>
          </cell>
          <cell r="AD36">
            <v>37.799999999999997</v>
          </cell>
          <cell r="AE36">
            <v>37.799999999999997</v>
          </cell>
          <cell r="AF36">
            <v>38.099999999999994</v>
          </cell>
          <cell r="AG36">
            <v>38</v>
          </cell>
          <cell r="AH36">
            <v>38.1</v>
          </cell>
          <cell r="AI36">
            <v>38.299999999999997</v>
          </cell>
          <cell r="AJ36">
            <v>38.4</v>
          </cell>
          <cell r="AK36">
            <v>38.5</v>
          </cell>
          <cell r="AL36">
            <v>38.700000000000003</v>
          </cell>
          <cell r="AM36">
            <v>38.9</v>
          </cell>
          <cell r="AN36">
            <v>39.1</v>
          </cell>
          <cell r="AO36">
            <v>39.200000000000003</v>
          </cell>
          <cell r="AP36">
            <v>39.5</v>
          </cell>
          <cell r="AQ36">
            <v>39.599999999999994</v>
          </cell>
          <cell r="AR36">
            <v>39.799999999999997</v>
          </cell>
          <cell r="AS36">
            <v>40</v>
          </cell>
          <cell r="AT36">
            <v>40.299999999999997</v>
          </cell>
          <cell r="AU36">
            <v>40.5</v>
          </cell>
          <cell r="AV36">
            <v>40.700000000000003</v>
          </cell>
        </row>
        <row r="37">
          <cell r="L37" t="str">
            <v>Slow Progression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38.9</v>
          </cell>
          <cell r="X37">
            <v>38.6</v>
          </cell>
          <cell r="Y37">
            <v>38.1</v>
          </cell>
          <cell r="Z37">
            <v>37.900000000000006</v>
          </cell>
          <cell r="AA37">
            <v>37.599999999999994</v>
          </cell>
          <cell r="AB37">
            <v>37.5</v>
          </cell>
          <cell r="AC37">
            <v>37.299999999999997</v>
          </cell>
          <cell r="AD37">
            <v>36.9</v>
          </cell>
          <cell r="AE37">
            <v>36.700000000000003</v>
          </cell>
          <cell r="AF37">
            <v>36.6</v>
          </cell>
          <cell r="AG37">
            <v>36.4</v>
          </cell>
          <cell r="AH37">
            <v>36.299999999999997</v>
          </cell>
          <cell r="AI37">
            <v>36.1</v>
          </cell>
          <cell r="AJ37">
            <v>36.1</v>
          </cell>
          <cell r="AK37">
            <v>36</v>
          </cell>
          <cell r="AL37">
            <v>35.799999999999997</v>
          </cell>
          <cell r="AM37">
            <v>35.700000000000003</v>
          </cell>
          <cell r="AN37">
            <v>35.6</v>
          </cell>
          <cell r="AO37">
            <v>35.5</v>
          </cell>
          <cell r="AP37">
            <v>35.4</v>
          </cell>
          <cell r="AQ37">
            <v>35.200000000000003</v>
          </cell>
          <cell r="AR37">
            <v>35</v>
          </cell>
          <cell r="AS37">
            <v>34.9</v>
          </cell>
          <cell r="AT37">
            <v>34.799999999999997</v>
          </cell>
          <cell r="AU37">
            <v>34.700000000000003</v>
          </cell>
          <cell r="AV37">
            <v>34.700000000000003</v>
          </cell>
        </row>
        <row r="38">
          <cell r="L38" t="str">
            <v>No Progression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38.9</v>
          </cell>
          <cell r="X38">
            <v>38.5</v>
          </cell>
          <cell r="Y38">
            <v>38.299999999999997</v>
          </cell>
          <cell r="Z38">
            <v>38.099999999999994</v>
          </cell>
          <cell r="AA38">
            <v>37.9</v>
          </cell>
          <cell r="AB38">
            <v>37.799999999999997</v>
          </cell>
          <cell r="AC38">
            <v>37.599999999999994</v>
          </cell>
          <cell r="AD38">
            <v>37.4</v>
          </cell>
          <cell r="AE38">
            <v>37.299999999999997</v>
          </cell>
          <cell r="AF38">
            <v>37.099999999999994</v>
          </cell>
          <cell r="AG38">
            <v>36.9</v>
          </cell>
          <cell r="AH38">
            <v>36.700000000000003</v>
          </cell>
          <cell r="AI38">
            <v>36.599999999999994</v>
          </cell>
          <cell r="AJ38">
            <v>36.5</v>
          </cell>
          <cell r="AK38">
            <v>36.400000000000006</v>
          </cell>
          <cell r="AL38">
            <v>36.200000000000003</v>
          </cell>
          <cell r="AM38">
            <v>36</v>
          </cell>
          <cell r="AN38">
            <v>35.9</v>
          </cell>
          <cell r="AO38">
            <v>35.9</v>
          </cell>
          <cell r="AP38">
            <v>35.700000000000003</v>
          </cell>
          <cell r="AQ38">
            <v>35.599999999999994</v>
          </cell>
          <cell r="AR38">
            <v>35.4</v>
          </cell>
          <cell r="AS38">
            <v>35.4</v>
          </cell>
          <cell r="AT38">
            <v>35.299999999999997</v>
          </cell>
          <cell r="AU38">
            <v>35.200000000000003</v>
          </cell>
          <cell r="AV38">
            <v>35.200000000000003</v>
          </cell>
        </row>
        <row r="39">
          <cell r="L39" t="str">
            <v>Consumer Power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38.9</v>
          </cell>
          <cell r="X39">
            <v>38.400000000000006</v>
          </cell>
          <cell r="Y39">
            <v>37.9</v>
          </cell>
          <cell r="Z39">
            <v>37.4</v>
          </cell>
          <cell r="AA39">
            <v>37</v>
          </cell>
          <cell r="AB39">
            <v>36.700000000000003</v>
          </cell>
          <cell r="AC39">
            <v>36.400000000000006</v>
          </cell>
          <cell r="AD39">
            <v>36</v>
          </cell>
          <cell r="AE39">
            <v>35.799999999999997</v>
          </cell>
          <cell r="AF39">
            <v>35.799999999999997</v>
          </cell>
          <cell r="AG39">
            <v>35.700000000000003</v>
          </cell>
          <cell r="AH39">
            <v>35.6</v>
          </cell>
          <cell r="AI39">
            <v>35.5</v>
          </cell>
          <cell r="AJ39">
            <v>35.4</v>
          </cell>
          <cell r="AK39">
            <v>35.299999999999997</v>
          </cell>
          <cell r="AL39">
            <v>35.299999999999997</v>
          </cell>
          <cell r="AM39">
            <v>35.299999999999997</v>
          </cell>
          <cell r="AN39">
            <v>35.299999999999997</v>
          </cell>
          <cell r="AO39">
            <v>35.400000000000006</v>
          </cell>
          <cell r="AP39">
            <v>35.299999999999997</v>
          </cell>
          <cell r="AQ39">
            <v>35.200000000000003</v>
          </cell>
          <cell r="AR39">
            <v>35.1</v>
          </cell>
          <cell r="AS39">
            <v>35</v>
          </cell>
          <cell r="AT39">
            <v>35</v>
          </cell>
          <cell r="AU39">
            <v>35</v>
          </cell>
          <cell r="AV39">
            <v>35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 Contents"/>
      <sheetName val="COMMIDITY PRICES"/>
      <sheetName val="CP1"/>
      <sheetName val="CP2"/>
      <sheetName val="CP3"/>
      <sheetName val="CP4"/>
      <sheetName val="CP5"/>
      <sheetName val="FES IN FIVE"/>
      <sheetName val="FinF 1"/>
      <sheetName val="FinF 2"/>
      <sheetName val="FinF 3"/>
      <sheetName val="FinF 4"/>
      <sheetName val="3. DEMAND"/>
      <sheetName val="3.1 Energy Demand"/>
      <sheetName val="Fig 3.1.1"/>
      <sheetName val="Fig 3.1.2"/>
      <sheetName val="Fig 3.1.3"/>
      <sheetName val="Fig 3.1.4"/>
      <sheetName val="Fig 3.1.5"/>
      <sheetName val="Fig 3.1.7"/>
      <sheetName val="Fig 3.1.6"/>
      <sheetName val="Fig 3.1.8"/>
      <sheetName val="Fig 3.1.9"/>
      <sheetName val="Fig 3.1.10"/>
      <sheetName val="Fig 3.1.11"/>
      <sheetName val="Fig 3.1.12"/>
      <sheetName val="PD1"/>
      <sheetName val="PD2"/>
      <sheetName val="PD3"/>
      <sheetName val="GD1"/>
      <sheetName val="GD2"/>
      <sheetName val="GD3"/>
      <sheetName val="GD4"/>
      <sheetName val="GD5"/>
      <sheetName val="GD6"/>
      <sheetName val="GD7"/>
      <sheetName val="GD8"/>
      <sheetName val="GD9"/>
      <sheetName val="GD10"/>
      <sheetName val="GD11"/>
      <sheetName val="GD12"/>
      <sheetName val="GD13"/>
      <sheetName val="GD14"/>
      <sheetName val="GD15"/>
      <sheetName val="3.2 Ind &amp; Com demand"/>
      <sheetName val="Fig 3.2.1"/>
      <sheetName val="Fig 3.2.2"/>
      <sheetName val="PD36a"/>
      <sheetName val="PD36b"/>
      <sheetName val="GD16"/>
      <sheetName val="3.3 Residential demand"/>
      <sheetName val="Fig 3.3.1"/>
      <sheetName val="Fig 3.3.2"/>
      <sheetName val="Fig 3.3.6"/>
      <sheetName val="Fig 3.3.7"/>
      <sheetName val="Fig 3.3.9"/>
      <sheetName val="PD11a"/>
      <sheetName val="PD12"/>
      <sheetName val="PD13"/>
      <sheetName val="PD14"/>
      <sheetName val="PD15"/>
      <sheetName val="PD17"/>
      <sheetName val="PD18"/>
      <sheetName val="PD19"/>
      <sheetName val="PD20"/>
      <sheetName val="PD21"/>
      <sheetName val="PD22"/>
      <sheetName val="PD23"/>
      <sheetName val="PD24"/>
      <sheetName val="PD25"/>
      <sheetName val="PD26"/>
      <sheetName val="PD27"/>
      <sheetName val="PD28"/>
      <sheetName val="PD29"/>
      <sheetName val="PD30"/>
      <sheetName val="PD30a"/>
      <sheetName val="Power_Lightbulbs combined"/>
      <sheetName val="PD30b"/>
      <sheetName val="3.4 Transport Demand"/>
      <sheetName val="Fig 3.4.1"/>
      <sheetName val="PD37"/>
      <sheetName val="PD38"/>
      <sheetName val="PD40"/>
      <sheetName val="3.5 Flexible Demand"/>
      <sheetName val="Fig 3.5.1"/>
      <sheetName val="Fig 3.5.3"/>
      <sheetName val="Fig 3.5.4"/>
      <sheetName val="PD32"/>
      <sheetName val="PD32a"/>
      <sheetName val="4. SUPPLY"/>
      <sheetName val="4.1 Electricity Supply"/>
      <sheetName val="Fig 4.1.2"/>
      <sheetName val="Fig 4.1.3"/>
      <sheetName val="Fig 4.1.4"/>
      <sheetName val="Fig 4.1.5"/>
      <sheetName val="Fig 4.1.6"/>
      <sheetName val="Fig 4.1.7"/>
      <sheetName val="PS1"/>
      <sheetName val="PS2"/>
      <sheetName val="PS3"/>
      <sheetName val="PS4"/>
      <sheetName val="PS5"/>
      <sheetName val="PS6"/>
      <sheetName val="PS7"/>
      <sheetName val="PS8"/>
      <sheetName val="PS9"/>
      <sheetName val="PS10"/>
      <sheetName val="PS11"/>
      <sheetName val="PS12"/>
      <sheetName val="PS13"/>
      <sheetName val="PS14"/>
      <sheetName val="4.2 Elec Interconnectors"/>
      <sheetName val="Fig 4.2.2"/>
      <sheetName val="Fig 4.2.3"/>
      <sheetName val="Fig 4.2.4"/>
      <sheetName val="4.3 Elec Storage"/>
      <sheetName val="Fig 4.3.1"/>
      <sheetName val="Fig 4.3.4a"/>
      <sheetName val="Fig 4.3.4"/>
      <sheetName val="4.4 Gas Supply"/>
      <sheetName val="Fig 4.4.1"/>
      <sheetName val="Fig 4.4.2"/>
      <sheetName val="Fig 4.4.3"/>
      <sheetName val="Fig 4.4.4"/>
      <sheetName val="Fig 4.4.7"/>
      <sheetName val="Fig 4.4.8"/>
      <sheetName val="GS1"/>
      <sheetName val="GS2"/>
      <sheetName val="GS3"/>
      <sheetName val="GS4"/>
      <sheetName val="5. ENVIRONMENTAL TARGETS"/>
      <sheetName val="5.1 2020 RED Target"/>
      <sheetName val="Fig 5.1.1"/>
      <sheetName val="5.2 2050 Carbon Reduction Targ "/>
      <sheetName val="Fig 5.2.1"/>
      <sheetName val="Fig 5.2.4"/>
      <sheetName val="Fig 5.2.5"/>
      <sheetName val="Fig 5.2.6"/>
      <sheetName val="Fig 5.2.7"/>
      <sheetName val="Fig 5.2.8"/>
      <sheetName val="Fig 5.2.9"/>
      <sheetName val="Fig 5.2.10"/>
      <sheetName val="5.3 Sensitivites"/>
      <sheetName val="Fig 5.3.1"/>
      <sheetName val="Fig 5.3.2"/>
      <sheetName val="Fig 5.3.3"/>
      <sheetName val="Fig 5.3.4"/>
      <sheetName val="5.4 2050 Critical Path"/>
      <sheetName val="Fig 5.4.1"/>
      <sheetName val="Fig 5.4.2"/>
      <sheetName val="Fig 5.4.3"/>
      <sheetName val="Fig 5.4.4"/>
      <sheetName val="FES 2016 Charts workbook"/>
    </sheetNames>
    <definedNames>
      <definedName name="Hom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>
        <row r="4">
          <cell r="M4">
            <v>2010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theme/theme1.xml><?xml version="1.0" encoding="utf-8"?>
<a:theme xmlns:a="http://schemas.openxmlformats.org/drawingml/2006/main" name="Grid Theme">
  <a:themeElements>
    <a:clrScheme name="NG Colour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9C1"/>
      </a:accent1>
      <a:accent2>
        <a:srgbClr val="EE3224"/>
      </a:accent2>
      <a:accent3>
        <a:srgbClr val="78A22F"/>
      </a:accent3>
      <a:accent4>
        <a:srgbClr val="6A2C91"/>
      </a:accent4>
      <a:accent5>
        <a:srgbClr val="46C3D3"/>
      </a:accent5>
      <a:accent6>
        <a:srgbClr val="F78F1E"/>
      </a:accent6>
      <a:hlink>
        <a:srgbClr val="00467F"/>
      </a:hlink>
      <a:folHlink>
        <a:srgbClr val="E64097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6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62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6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6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6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66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67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68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69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70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71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7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73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3.xml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6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8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9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4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1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3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4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5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6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4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5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5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55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56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5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58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5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60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D140"/>
  <sheetViews>
    <sheetView topLeftCell="A94" zoomScale="70" zoomScaleNormal="70" workbookViewId="0">
      <selection activeCell="D111" sqref="D111"/>
    </sheetView>
  </sheetViews>
  <sheetFormatPr defaultColWidth="9" defaultRowHeight="14.25"/>
  <cols>
    <col min="1" max="1" width="31.75" style="135" bestFit="1" customWidth="1"/>
    <col min="2" max="2" width="36.375" style="135" customWidth="1"/>
    <col min="3" max="3" width="89.25" style="141" bestFit="1" customWidth="1"/>
    <col min="4" max="4" width="13.75" style="139" bestFit="1" customWidth="1"/>
    <col min="5" max="16384" width="9" style="135"/>
  </cols>
  <sheetData>
    <row r="1" spans="1:4" ht="27.75">
      <c r="A1" s="132" t="s">
        <v>174</v>
      </c>
      <c r="B1" s="133"/>
      <c r="C1" s="467"/>
      <c r="D1" s="134"/>
    </row>
    <row r="2" spans="1:4" s="489" customFormat="1" ht="15">
      <c r="A2" s="487" t="s">
        <v>592</v>
      </c>
      <c r="B2" s="487" t="s">
        <v>593</v>
      </c>
      <c r="C2" s="488" t="s">
        <v>175</v>
      </c>
      <c r="D2" s="487" t="s">
        <v>594</v>
      </c>
    </row>
    <row r="3" spans="1:4" ht="15">
      <c r="A3" s="136"/>
      <c r="B3" s="136"/>
      <c r="C3" s="468"/>
      <c r="D3" s="136"/>
    </row>
    <row r="4" spans="1:4" ht="21" thickBot="1">
      <c r="A4" s="137" t="s">
        <v>756</v>
      </c>
      <c r="B4" s="136"/>
      <c r="C4" s="437"/>
      <c r="D4" s="136"/>
    </row>
    <row r="5" spans="1:4" ht="20.25">
      <c r="A5" s="137"/>
      <c r="B5" s="494"/>
      <c r="C5" s="463" t="s">
        <v>547</v>
      </c>
      <c r="D5" s="441" t="s">
        <v>614</v>
      </c>
    </row>
    <row r="6" spans="1:4" ht="20.25">
      <c r="A6" s="137"/>
      <c r="B6" s="495"/>
      <c r="C6" s="430" t="s">
        <v>548</v>
      </c>
      <c r="D6" s="442" t="s">
        <v>615</v>
      </c>
    </row>
    <row r="7" spans="1:4" ht="20.25">
      <c r="A7" s="137"/>
      <c r="B7" s="495"/>
      <c r="C7" s="430" t="s">
        <v>549</v>
      </c>
      <c r="D7" s="442" t="s">
        <v>616</v>
      </c>
    </row>
    <row r="8" spans="1:4" ht="20.25">
      <c r="A8" s="137"/>
      <c r="B8" s="495"/>
      <c r="C8" s="430" t="s">
        <v>550</v>
      </c>
      <c r="D8" s="442" t="s">
        <v>617</v>
      </c>
    </row>
    <row r="9" spans="1:4" ht="21" thickBot="1">
      <c r="A9" s="137"/>
      <c r="B9" s="496"/>
      <c r="C9" s="464" t="s">
        <v>551</v>
      </c>
      <c r="D9" s="444" t="s">
        <v>618</v>
      </c>
    </row>
    <row r="10" spans="1:4" ht="21" thickBot="1">
      <c r="A10" s="137" t="s">
        <v>625</v>
      </c>
      <c r="B10" s="136"/>
      <c r="C10" s="431"/>
      <c r="D10" s="426"/>
    </row>
    <row r="11" spans="1:4" ht="20.25">
      <c r="A11" s="137"/>
      <c r="B11" s="494"/>
      <c r="C11" s="455" t="s">
        <v>521</v>
      </c>
      <c r="D11" s="441" t="s">
        <v>621</v>
      </c>
    </row>
    <row r="12" spans="1:4" ht="20.25">
      <c r="A12" s="137"/>
      <c r="B12" s="495"/>
      <c r="C12" s="432" t="s">
        <v>523</v>
      </c>
      <c r="D12" s="442" t="s">
        <v>622</v>
      </c>
    </row>
    <row r="13" spans="1:4" ht="20.25">
      <c r="A13" s="137"/>
      <c r="B13" s="495"/>
      <c r="C13" s="443" t="s">
        <v>524</v>
      </c>
      <c r="D13" s="442" t="s">
        <v>624</v>
      </c>
    </row>
    <row r="14" spans="1:4" ht="21" thickBot="1">
      <c r="A14" s="137"/>
      <c r="B14" s="496"/>
      <c r="C14" s="462" t="s">
        <v>525</v>
      </c>
      <c r="D14" s="444" t="s">
        <v>623</v>
      </c>
    </row>
    <row r="15" spans="1:4" ht="21" thickBot="1">
      <c r="A15" s="137" t="s">
        <v>176</v>
      </c>
      <c r="B15" s="138"/>
      <c r="C15" s="433"/>
      <c r="D15" s="429"/>
    </row>
    <row r="16" spans="1:4" ht="15">
      <c r="A16" s="138"/>
      <c r="B16" s="500" t="s">
        <v>232</v>
      </c>
      <c r="C16" s="457" t="s">
        <v>214</v>
      </c>
      <c r="D16" s="458" t="s">
        <v>595</v>
      </c>
    </row>
    <row r="17" spans="1:4" ht="15">
      <c r="A17" s="140"/>
      <c r="B17" s="501"/>
      <c r="C17" s="434" t="s">
        <v>239</v>
      </c>
      <c r="D17" s="442" t="s">
        <v>597</v>
      </c>
    </row>
    <row r="18" spans="1:4" ht="15">
      <c r="A18" s="138"/>
      <c r="B18" s="501"/>
      <c r="C18" s="434" t="s">
        <v>215</v>
      </c>
      <c r="D18" s="459" t="s">
        <v>596</v>
      </c>
    </row>
    <row r="19" spans="1:4" ht="15">
      <c r="A19" s="140"/>
      <c r="B19" s="501"/>
      <c r="C19" s="434" t="s">
        <v>240</v>
      </c>
      <c r="D19" s="459" t="s">
        <v>598</v>
      </c>
    </row>
    <row r="20" spans="1:4" ht="15">
      <c r="A20" s="138"/>
      <c r="B20" s="501"/>
      <c r="C20" s="460" t="s">
        <v>216</v>
      </c>
      <c r="D20" s="459" t="s">
        <v>600</v>
      </c>
    </row>
    <row r="21" spans="1:4" ht="15">
      <c r="A21" s="140"/>
      <c r="B21" s="501"/>
      <c r="C21" s="460" t="s">
        <v>241</v>
      </c>
      <c r="D21" s="459" t="s">
        <v>607</v>
      </c>
    </row>
    <row r="22" spans="1:4" ht="15">
      <c r="A22" s="138"/>
      <c r="B22" s="501"/>
      <c r="C22" s="460" t="s">
        <v>217</v>
      </c>
      <c r="D22" s="459" t="s">
        <v>608</v>
      </c>
    </row>
    <row r="23" spans="1:4" ht="15">
      <c r="A23" s="140"/>
      <c r="B23" s="501"/>
      <c r="C23" s="460" t="s">
        <v>242</v>
      </c>
      <c r="D23" s="459" t="s">
        <v>609</v>
      </c>
    </row>
    <row r="24" spans="1:4" ht="15">
      <c r="A24" s="138"/>
      <c r="B24" s="501"/>
      <c r="C24" s="460" t="s">
        <v>218</v>
      </c>
      <c r="D24" s="459" t="s">
        <v>610</v>
      </c>
    </row>
    <row r="25" spans="1:4" ht="15">
      <c r="A25" s="140"/>
      <c r="B25" s="501"/>
      <c r="C25" s="460" t="s">
        <v>243</v>
      </c>
      <c r="D25" s="459" t="s">
        <v>611</v>
      </c>
    </row>
    <row r="26" spans="1:4" ht="15">
      <c r="A26" s="138"/>
      <c r="B26" s="501"/>
      <c r="C26" s="460" t="s">
        <v>219</v>
      </c>
      <c r="D26" s="459" t="s">
        <v>612</v>
      </c>
    </row>
    <row r="27" spans="1:4" ht="15">
      <c r="A27" s="140"/>
      <c r="B27" s="501"/>
      <c r="C27" s="460" t="s">
        <v>244</v>
      </c>
      <c r="D27" s="442" t="s">
        <v>613</v>
      </c>
    </row>
    <row r="28" spans="1:4" ht="15">
      <c r="A28" s="140"/>
      <c r="B28" s="501"/>
      <c r="C28" s="432" t="s">
        <v>173</v>
      </c>
      <c r="D28" s="442" t="s">
        <v>626</v>
      </c>
    </row>
    <row r="29" spans="1:4" ht="15">
      <c r="A29" s="140"/>
      <c r="B29" s="501"/>
      <c r="C29" s="432" t="s">
        <v>147</v>
      </c>
      <c r="D29" s="442" t="s">
        <v>627</v>
      </c>
    </row>
    <row r="30" spans="1:4" ht="15">
      <c r="A30" s="140"/>
      <c r="B30" s="501"/>
      <c r="C30" s="432" t="s">
        <v>148</v>
      </c>
      <c r="D30" s="442" t="s">
        <v>628</v>
      </c>
    </row>
    <row r="31" spans="1:4" ht="15">
      <c r="A31" s="140"/>
      <c r="B31" s="501"/>
      <c r="C31" s="435" t="s">
        <v>552</v>
      </c>
      <c r="D31" s="442" t="s">
        <v>629</v>
      </c>
    </row>
    <row r="32" spans="1:4" ht="15">
      <c r="A32" s="140"/>
      <c r="B32" s="501"/>
      <c r="C32" s="435" t="s">
        <v>553</v>
      </c>
      <c r="D32" s="442" t="s">
        <v>630</v>
      </c>
    </row>
    <row r="33" spans="1:4" ht="15">
      <c r="A33" s="140"/>
      <c r="B33" s="501"/>
      <c r="C33" s="435" t="s">
        <v>554</v>
      </c>
      <c r="D33" s="442" t="s">
        <v>631</v>
      </c>
    </row>
    <row r="34" spans="1:4" ht="15">
      <c r="A34" s="140"/>
      <c r="B34" s="501"/>
      <c r="C34" s="435" t="s">
        <v>559</v>
      </c>
      <c r="D34" s="442" t="s">
        <v>632</v>
      </c>
    </row>
    <row r="35" spans="1:4" ht="15">
      <c r="A35" s="140"/>
      <c r="B35" s="501"/>
      <c r="C35" s="435" t="s">
        <v>560</v>
      </c>
      <c r="D35" s="442" t="s">
        <v>633</v>
      </c>
    </row>
    <row r="36" spans="1:4" ht="15">
      <c r="A36" s="140"/>
      <c r="B36" s="501"/>
      <c r="C36" s="435" t="s">
        <v>562</v>
      </c>
      <c r="D36" s="442" t="s">
        <v>634</v>
      </c>
    </row>
    <row r="37" spans="1:4" ht="15">
      <c r="A37" s="140"/>
      <c r="B37" s="501"/>
      <c r="C37" s="435" t="s">
        <v>567</v>
      </c>
      <c r="D37" s="442" t="s">
        <v>635</v>
      </c>
    </row>
    <row r="38" spans="1:4" ht="15">
      <c r="A38" s="140"/>
      <c r="B38" s="501"/>
      <c r="C38" s="435" t="s">
        <v>568</v>
      </c>
      <c r="D38" s="442" t="s">
        <v>636</v>
      </c>
    </row>
    <row r="39" spans="1:4" ht="15">
      <c r="A39" s="140"/>
      <c r="B39" s="501"/>
      <c r="C39" s="435" t="s">
        <v>569</v>
      </c>
      <c r="D39" s="442" t="s">
        <v>637</v>
      </c>
    </row>
    <row r="40" spans="1:4" ht="15">
      <c r="A40" s="140"/>
      <c r="B40" s="501"/>
      <c r="C40" s="435" t="s">
        <v>570</v>
      </c>
      <c r="D40" s="442" t="s">
        <v>638</v>
      </c>
    </row>
    <row r="41" spans="1:4" ht="15">
      <c r="A41" s="140"/>
      <c r="B41" s="501"/>
      <c r="C41" s="435" t="s">
        <v>644</v>
      </c>
      <c r="D41" s="442" t="s">
        <v>639</v>
      </c>
    </row>
    <row r="42" spans="1:4" ht="15">
      <c r="A42" s="140"/>
      <c r="B42" s="501"/>
      <c r="C42" s="435" t="s">
        <v>571</v>
      </c>
      <c r="D42" s="442" t="s">
        <v>640</v>
      </c>
    </row>
    <row r="43" spans="1:4" ht="15">
      <c r="A43" s="140"/>
      <c r="B43" s="501"/>
      <c r="C43" s="435" t="s">
        <v>580</v>
      </c>
      <c r="D43" s="442" t="s">
        <v>641</v>
      </c>
    </row>
    <row r="44" spans="1:4" ht="15">
      <c r="A44" s="140"/>
      <c r="B44" s="501"/>
      <c r="C44" s="435" t="s">
        <v>589</v>
      </c>
      <c r="D44" s="442" t="s">
        <v>642</v>
      </c>
    </row>
    <row r="45" spans="1:4" ht="15.75" thickBot="1">
      <c r="A45" s="140"/>
      <c r="B45" s="502"/>
      <c r="C45" s="461" t="s">
        <v>590</v>
      </c>
      <c r="D45" s="444" t="s">
        <v>643</v>
      </c>
    </row>
    <row r="46" spans="1:4" ht="15">
      <c r="A46" s="138"/>
      <c r="B46" s="497" t="s">
        <v>233</v>
      </c>
      <c r="C46" s="451" t="s">
        <v>220</v>
      </c>
      <c r="D46" s="456" t="s">
        <v>645</v>
      </c>
    </row>
    <row r="47" spans="1:4" ht="15">
      <c r="A47" s="138"/>
      <c r="B47" s="498"/>
      <c r="C47" s="436" t="s">
        <v>221</v>
      </c>
      <c r="D47" s="442" t="s">
        <v>646</v>
      </c>
    </row>
    <row r="48" spans="1:4" ht="15">
      <c r="A48" s="140"/>
      <c r="B48" s="498"/>
      <c r="C48" s="432" t="s">
        <v>161</v>
      </c>
      <c r="D48" s="442" t="s">
        <v>647</v>
      </c>
    </row>
    <row r="49" spans="1:4" ht="15">
      <c r="A49" s="140"/>
      <c r="B49" s="498"/>
      <c r="C49" s="432" t="s">
        <v>519</v>
      </c>
      <c r="D49" s="442" t="s">
        <v>648</v>
      </c>
    </row>
    <row r="50" spans="1:4" ht="15.75" thickBot="1">
      <c r="A50" s="140"/>
      <c r="B50" s="499"/>
      <c r="C50" s="454" t="s">
        <v>209</v>
      </c>
      <c r="D50" s="444" t="s">
        <v>649</v>
      </c>
    </row>
    <row r="51" spans="1:4" ht="15">
      <c r="A51" s="138"/>
      <c r="B51" s="497" t="s">
        <v>234</v>
      </c>
      <c r="C51" s="451" t="s">
        <v>222</v>
      </c>
      <c r="D51" s="441" t="s">
        <v>650</v>
      </c>
    </row>
    <row r="52" spans="1:4" ht="15">
      <c r="A52" s="140"/>
      <c r="B52" s="498"/>
      <c r="C52" s="436" t="s">
        <v>245</v>
      </c>
      <c r="D52" s="442" t="s">
        <v>651</v>
      </c>
    </row>
    <row r="53" spans="1:4" ht="15">
      <c r="A53" s="140"/>
      <c r="B53" s="498"/>
      <c r="C53" s="436" t="s">
        <v>246</v>
      </c>
      <c r="D53" s="442" t="s">
        <v>652</v>
      </c>
    </row>
    <row r="54" spans="1:4" ht="15">
      <c r="A54" s="138"/>
      <c r="B54" s="498"/>
      <c r="C54" s="432" t="s">
        <v>513</v>
      </c>
      <c r="D54" s="442" t="s">
        <v>653</v>
      </c>
    </row>
    <row r="55" spans="1:4" ht="15">
      <c r="A55" s="138"/>
      <c r="B55" s="498"/>
      <c r="C55" s="436" t="s">
        <v>223</v>
      </c>
      <c r="D55" s="442" t="s">
        <v>654</v>
      </c>
    </row>
    <row r="56" spans="1:4" ht="15">
      <c r="A56" s="140"/>
      <c r="B56" s="498"/>
      <c r="C56" s="432" t="s">
        <v>515</v>
      </c>
      <c r="D56" s="442" t="s">
        <v>655</v>
      </c>
    </row>
    <row r="57" spans="1:4" ht="15">
      <c r="A57" s="140"/>
      <c r="B57" s="498"/>
      <c r="C57" s="432" t="s">
        <v>150</v>
      </c>
      <c r="D57" s="442" t="s">
        <v>656</v>
      </c>
    </row>
    <row r="58" spans="1:4" ht="15">
      <c r="A58" s="140"/>
      <c r="B58" s="498"/>
      <c r="C58" s="432" t="s">
        <v>151</v>
      </c>
      <c r="D58" s="442" t="s">
        <v>657</v>
      </c>
    </row>
    <row r="59" spans="1:4" ht="15">
      <c r="A59" s="140"/>
      <c r="B59" s="498"/>
      <c r="C59" s="432" t="s">
        <v>152</v>
      </c>
      <c r="D59" s="442" t="s">
        <v>658</v>
      </c>
    </row>
    <row r="60" spans="1:4" ht="15">
      <c r="A60" s="140"/>
      <c r="B60" s="498"/>
      <c r="C60" s="432" t="s">
        <v>153</v>
      </c>
      <c r="D60" s="442" t="s">
        <v>659</v>
      </c>
    </row>
    <row r="61" spans="1:4" ht="15">
      <c r="A61" s="140"/>
      <c r="B61" s="498"/>
      <c r="C61" s="432" t="s">
        <v>155</v>
      </c>
      <c r="D61" s="442" t="s">
        <v>660</v>
      </c>
    </row>
    <row r="62" spans="1:4" ht="15">
      <c r="A62" s="140"/>
      <c r="B62" s="498"/>
      <c r="C62" s="432" t="s">
        <v>156</v>
      </c>
      <c r="D62" s="442" t="s">
        <v>661</v>
      </c>
    </row>
    <row r="63" spans="1:4" ht="15">
      <c r="A63" s="140"/>
      <c r="B63" s="498"/>
      <c r="C63" s="432" t="s">
        <v>157</v>
      </c>
      <c r="D63" s="442" t="s">
        <v>662</v>
      </c>
    </row>
    <row r="64" spans="1:4" ht="15">
      <c r="A64" s="140"/>
      <c r="B64" s="498"/>
      <c r="C64" s="432" t="s">
        <v>158</v>
      </c>
      <c r="D64" s="442" t="s">
        <v>663</v>
      </c>
    </row>
    <row r="65" spans="1:4" ht="15">
      <c r="A65" s="140"/>
      <c r="B65" s="498"/>
      <c r="C65" s="432" t="s">
        <v>159</v>
      </c>
      <c r="D65" s="442" t="s">
        <v>664</v>
      </c>
    </row>
    <row r="66" spans="1:4" ht="15">
      <c r="A66" s="140"/>
      <c r="B66" s="498"/>
      <c r="C66" s="432" t="s">
        <v>160</v>
      </c>
      <c r="D66" s="442" t="s">
        <v>665</v>
      </c>
    </row>
    <row r="67" spans="1:4" ht="15">
      <c r="A67" s="140"/>
      <c r="B67" s="498"/>
      <c r="C67" s="432" t="s">
        <v>169</v>
      </c>
      <c r="D67" s="442" t="s">
        <v>666</v>
      </c>
    </row>
    <row r="68" spans="1:4" ht="15">
      <c r="A68" s="140"/>
      <c r="B68" s="498"/>
      <c r="C68" s="432" t="s">
        <v>168</v>
      </c>
      <c r="D68" s="442" t="s">
        <v>667</v>
      </c>
    </row>
    <row r="69" spans="1:4" ht="15">
      <c r="A69" s="140"/>
      <c r="B69" s="498"/>
      <c r="C69" s="432" t="s">
        <v>167</v>
      </c>
      <c r="D69" s="442" t="s">
        <v>668</v>
      </c>
    </row>
    <row r="70" spans="1:4" ht="15">
      <c r="A70" s="140"/>
      <c r="B70" s="498"/>
      <c r="C70" s="432" t="s">
        <v>166</v>
      </c>
      <c r="D70" s="442" t="s">
        <v>669</v>
      </c>
    </row>
    <row r="71" spans="1:4" ht="15">
      <c r="A71" s="140"/>
      <c r="B71" s="498"/>
      <c r="C71" s="432" t="s">
        <v>165</v>
      </c>
      <c r="D71" s="442" t="s">
        <v>670</v>
      </c>
    </row>
    <row r="72" spans="1:4" ht="15">
      <c r="A72" s="140"/>
      <c r="B72" s="498"/>
      <c r="C72" s="432" t="s">
        <v>164</v>
      </c>
      <c r="D72" s="442" t="s">
        <v>671</v>
      </c>
    </row>
    <row r="73" spans="1:4" ht="15">
      <c r="A73" s="140"/>
      <c r="B73" s="498"/>
      <c r="C73" s="432" t="s">
        <v>163</v>
      </c>
      <c r="D73" s="442" t="s">
        <v>672</v>
      </c>
    </row>
    <row r="74" spans="1:4" ht="15">
      <c r="A74" s="140"/>
      <c r="B74" s="498"/>
      <c r="C74" s="432" t="s">
        <v>162</v>
      </c>
      <c r="D74" s="442" t="s">
        <v>673</v>
      </c>
    </row>
    <row r="75" spans="1:4" ht="15">
      <c r="A75" s="140"/>
      <c r="B75" s="498"/>
      <c r="C75" s="432" t="s">
        <v>161</v>
      </c>
      <c r="D75" s="442" t="s">
        <v>676</v>
      </c>
    </row>
    <row r="76" spans="1:4" ht="15">
      <c r="A76" s="140"/>
      <c r="B76" s="498"/>
      <c r="C76" s="432" t="s">
        <v>518</v>
      </c>
      <c r="D76" s="442" t="s">
        <v>675</v>
      </c>
    </row>
    <row r="77" spans="1:4" ht="15.75" thickBot="1">
      <c r="A77" s="140"/>
      <c r="B77" s="499"/>
      <c r="C77" s="454" t="s">
        <v>529</v>
      </c>
      <c r="D77" s="444" t="s">
        <v>674</v>
      </c>
    </row>
    <row r="78" spans="1:4" ht="15">
      <c r="A78" s="138"/>
      <c r="B78" s="497" t="s">
        <v>235</v>
      </c>
      <c r="C78" s="455" t="s">
        <v>224</v>
      </c>
      <c r="D78" s="441" t="s">
        <v>677</v>
      </c>
    </row>
    <row r="79" spans="1:4" ht="15">
      <c r="A79" s="140"/>
      <c r="B79" s="498"/>
      <c r="C79" s="432" t="s">
        <v>327</v>
      </c>
      <c r="D79" s="442" t="s">
        <v>678</v>
      </c>
    </row>
    <row r="80" spans="1:4" ht="15">
      <c r="A80" s="140"/>
      <c r="B80" s="498"/>
      <c r="C80" s="432" t="s">
        <v>339</v>
      </c>
      <c r="D80" s="442" t="s">
        <v>679</v>
      </c>
    </row>
    <row r="81" spans="1:4" ht="15.75" thickBot="1">
      <c r="A81" s="140"/>
      <c r="B81" s="499"/>
      <c r="C81" s="454" t="s">
        <v>55</v>
      </c>
      <c r="D81" s="444" t="s">
        <v>680</v>
      </c>
    </row>
    <row r="82" spans="1:4" ht="15">
      <c r="A82" s="138"/>
      <c r="B82" s="497" t="s">
        <v>236</v>
      </c>
      <c r="C82" s="451" t="s">
        <v>225</v>
      </c>
      <c r="D82" s="452" t="s">
        <v>682</v>
      </c>
    </row>
    <row r="83" spans="1:4" ht="15">
      <c r="A83" s="138"/>
      <c r="B83" s="498"/>
      <c r="C83" s="453" t="s">
        <v>226</v>
      </c>
      <c r="D83" s="442" t="s">
        <v>683</v>
      </c>
    </row>
    <row r="84" spans="1:4" ht="15">
      <c r="A84" s="138"/>
      <c r="B84" s="498"/>
      <c r="C84" s="436" t="s">
        <v>227</v>
      </c>
      <c r="D84" s="442" t="s">
        <v>684</v>
      </c>
    </row>
    <row r="85" spans="1:4" ht="15.75" thickBot="1">
      <c r="A85" s="140"/>
      <c r="B85" s="499"/>
      <c r="C85" s="454" t="s">
        <v>338</v>
      </c>
      <c r="D85" s="444" t="s">
        <v>681</v>
      </c>
    </row>
    <row r="86" spans="1:4" ht="21" thickBot="1">
      <c r="A86" s="137" t="s">
        <v>177</v>
      </c>
      <c r="B86" s="138"/>
      <c r="C86" s="437"/>
      <c r="D86" s="429"/>
    </row>
    <row r="87" spans="1:4" ht="15">
      <c r="A87" s="138"/>
      <c r="B87" s="491" t="s">
        <v>178</v>
      </c>
      <c r="C87" s="446" t="s">
        <v>331</v>
      </c>
      <c r="D87" s="447" t="s">
        <v>685</v>
      </c>
    </row>
    <row r="88" spans="1:4" ht="15">
      <c r="A88" s="140"/>
      <c r="B88" s="492"/>
      <c r="C88" s="448" t="s">
        <v>332</v>
      </c>
      <c r="D88" s="449" t="s">
        <v>686</v>
      </c>
    </row>
    <row r="89" spans="1:4" ht="15">
      <c r="A89" s="140"/>
      <c r="B89" s="492"/>
      <c r="C89" s="448" t="s">
        <v>333</v>
      </c>
      <c r="D89" s="449" t="s">
        <v>687</v>
      </c>
    </row>
    <row r="90" spans="1:4" ht="15">
      <c r="A90" s="140"/>
      <c r="B90" s="492"/>
      <c r="C90" s="448" t="s">
        <v>268</v>
      </c>
      <c r="D90" s="449" t="s">
        <v>688</v>
      </c>
    </row>
    <row r="91" spans="1:4" ht="15">
      <c r="A91" s="140"/>
      <c r="B91" s="492"/>
      <c r="C91" s="448" t="s">
        <v>499</v>
      </c>
      <c r="D91" s="449" t="s">
        <v>689</v>
      </c>
    </row>
    <row r="92" spans="1:4" ht="15">
      <c r="A92" s="140"/>
      <c r="B92" s="492"/>
      <c r="C92" s="448" t="s">
        <v>591</v>
      </c>
      <c r="D92" s="449" t="s">
        <v>690</v>
      </c>
    </row>
    <row r="93" spans="1:4" ht="15">
      <c r="A93" s="140"/>
      <c r="B93" s="492"/>
      <c r="C93" s="448" t="s">
        <v>465</v>
      </c>
      <c r="D93" s="442" t="s">
        <v>691</v>
      </c>
    </row>
    <row r="94" spans="1:4" ht="15">
      <c r="A94" s="140"/>
      <c r="B94" s="492"/>
      <c r="C94" s="448" t="s">
        <v>471</v>
      </c>
      <c r="D94" s="442" t="s">
        <v>692</v>
      </c>
    </row>
    <row r="95" spans="1:4" ht="15">
      <c r="A95" s="140"/>
      <c r="B95" s="492"/>
      <c r="C95" s="448" t="s">
        <v>472</v>
      </c>
      <c r="D95" s="442" t="s">
        <v>693</v>
      </c>
    </row>
    <row r="96" spans="1:4" ht="15">
      <c r="A96" s="140"/>
      <c r="B96" s="492"/>
      <c r="C96" s="448" t="s">
        <v>474</v>
      </c>
      <c r="D96" s="442" t="s">
        <v>694</v>
      </c>
    </row>
    <row r="97" spans="1:4" ht="15">
      <c r="A97" s="140"/>
      <c r="B97" s="492"/>
      <c r="C97" s="448" t="s">
        <v>475</v>
      </c>
      <c r="D97" s="442" t="s">
        <v>695</v>
      </c>
    </row>
    <row r="98" spans="1:4" ht="15">
      <c r="A98" s="140"/>
      <c r="B98" s="492"/>
      <c r="C98" s="448" t="s">
        <v>476</v>
      </c>
      <c r="D98" s="442" t="s">
        <v>696</v>
      </c>
    </row>
    <row r="99" spans="1:4" ht="15">
      <c r="A99" s="140"/>
      <c r="B99" s="492"/>
      <c r="C99" s="448" t="s">
        <v>477</v>
      </c>
      <c r="D99" s="442" t="s">
        <v>697</v>
      </c>
    </row>
    <row r="100" spans="1:4" ht="15">
      <c r="A100" s="140"/>
      <c r="B100" s="492"/>
      <c r="C100" s="448" t="s">
        <v>478</v>
      </c>
      <c r="D100" s="442" t="s">
        <v>698</v>
      </c>
    </row>
    <row r="101" spans="1:4" ht="15">
      <c r="A101" s="140"/>
      <c r="B101" s="492"/>
      <c r="C101" s="432" t="s">
        <v>738</v>
      </c>
      <c r="D101" s="442" t="s">
        <v>699</v>
      </c>
    </row>
    <row r="102" spans="1:4" ht="15">
      <c r="A102" s="140"/>
      <c r="B102" s="492"/>
      <c r="C102" s="448" t="s">
        <v>739</v>
      </c>
      <c r="D102" s="442" t="s">
        <v>700</v>
      </c>
    </row>
    <row r="103" spans="1:4" ht="15">
      <c r="A103" s="140"/>
      <c r="B103" s="492"/>
      <c r="C103" s="448" t="s">
        <v>740</v>
      </c>
      <c r="D103" s="442" t="s">
        <v>701</v>
      </c>
    </row>
    <row r="104" spans="1:4" ht="15">
      <c r="A104" s="140"/>
      <c r="B104" s="492"/>
      <c r="C104" s="448" t="s">
        <v>741</v>
      </c>
      <c r="D104" s="442" t="s">
        <v>702</v>
      </c>
    </row>
    <row r="105" spans="1:4" ht="15">
      <c r="A105" s="140"/>
      <c r="B105" s="492"/>
      <c r="C105" s="448" t="s">
        <v>742</v>
      </c>
      <c r="D105" s="442" t="s">
        <v>703</v>
      </c>
    </row>
    <row r="106" spans="1:4" ht="15.75" thickBot="1">
      <c r="A106" s="140"/>
      <c r="B106" s="493"/>
      <c r="C106" s="450" t="s">
        <v>743</v>
      </c>
      <c r="D106" s="444" t="s">
        <v>704</v>
      </c>
    </row>
    <row r="107" spans="1:4" ht="15">
      <c r="A107" s="138"/>
      <c r="B107" s="491" t="s">
        <v>179</v>
      </c>
      <c r="C107" s="440" t="s">
        <v>180</v>
      </c>
      <c r="D107" s="441" t="s">
        <v>705</v>
      </c>
    </row>
    <row r="108" spans="1:4" ht="15">
      <c r="A108" s="138"/>
      <c r="B108" s="492"/>
      <c r="C108" s="439" t="s">
        <v>181</v>
      </c>
      <c r="D108" s="442" t="s">
        <v>706</v>
      </c>
    </row>
    <row r="109" spans="1:4" ht="15.75" thickBot="1">
      <c r="A109" s="138"/>
      <c r="B109" s="493"/>
      <c r="C109" s="445" t="s">
        <v>182</v>
      </c>
      <c r="D109" s="444" t="s">
        <v>707</v>
      </c>
    </row>
    <row r="110" spans="1:4" ht="15">
      <c r="A110" s="138"/>
      <c r="B110" s="491" t="s">
        <v>183</v>
      </c>
      <c r="C110" s="440" t="s">
        <v>191</v>
      </c>
      <c r="D110" s="441" t="s">
        <v>708</v>
      </c>
    </row>
    <row r="111" spans="1:4" ht="15.75" thickBot="1">
      <c r="A111" s="138"/>
      <c r="B111" s="493"/>
      <c r="C111" s="445" t="s">
        <v>190</v>
      </c>
      <c r="D111" s="444" t="s">
        <v>709</v>
      </c>
    </row>
    <row r="112" spans="1:4" ht="15">
      <c r="A112" s="138"/>
      <c r="B112" s="491" t="s">
        <v>768</v>
      </c>
      <c r="C112" s="440" t="s">
        <v>744</v>
      </c>
      <c r="D112" s="441" t="s">
        <v>710</v>
      </c>
    </row>
    <row r="113" spans="1:4" ht="15">
      <c r="A113" s="138"/>
      <c r="B113" s="492"/>
      <c r="C113" s="439" t="s">
        <v>247</v>
      </c>
      <c r="D113" s="442" t="s">
        <v>711</v>
      </c>
    </row>
    <row r="114" spans="1:4" ht="15">
      <c r="A114" s="140"/>
      <c r="B114" s="492"/>
      <c r="C114" s="439" t="s">
        <v>248</v>
      </c>
      <c r="D114" s="442" t="s">
        <v>712</v>
      </c>
    </row>
    <row r="115" spans="1:4" ht="15">
      <c r="A115" s="140"/>
      <c r="B115" s="492"/>
      <c r="C115" s="439" t="s">
        <v>249</v>
      </c>
      <c r="D115" s="442" t="s">
        <v>713</v>
      </c>
    </row>
    <row r="116" spans="1:4" ht="15">
      <c r="A116" s="140"/>
      <c r="B116" s="492"/>
      <c r="C116" s="439" t="s">
        <v>745</v>
      </c>
      <c r="D116" s="442" t="s">
        <v>714</v>
      </c>
    </row>
    <row r="117" spans="1:4" ht="15">
      <c r="A117" s="140"/>
      <c r="B117" s="492"/>
      <c r="C117" s="443" t="s">
        <v>516</v>
      </c>
      <c r="D117" s="442" t="s">
        <v>715</v>
      </c>
    </row>
    <row r="118" spans="1:4" ht="15">
      <c r="A118" s="140"/>
      <c r="B118" s="492"/>
      <c r="C118" s="443" t="s">
        <v>517</v>
      </c>
      <c r="D118" s="442" t="s">
        <v>716</v>
      </c>
    </row>
    <row r="119" spans="1:4" ht="15">
      <c r="A119" s="140"/>
      <c r="B119" s="492"/>
      <c r="C119" s="439" t="s">
        <v>765</v>
      </c>
      <c r="D119" s="442" t="s">
        <v>717</v>
      </c>
    </row>
    <row r="120" spans="1:4" ht="15">
      <c r="A120" s="140"/>
      <c r="B120" s="492"/>
      <c r="C120" s="439" t="s">
        <v>764</v>
      </c>
      <c r="D120" s="442" t="s">
        <v>718</v>
      </c>
    </row>
    <row r="121" spans="1:4" ht="15">
      <c r="A121" s="140"/>
      <c r="B121" s="492"/>
      <c r="C121" s="439" t="s">
        <v>766</v>
      </c>
      <c r="D121" s="442" t="s">
        <v>719</v>
      </c>
    </row>
    <row r="122" spans="1:4" ht="15.75" thickBot="1">
      <c r="A122" s="140"/>
      <c r="B122" s="493"/>
      <c r="C122" s="445" t="s">
        <v>767</v>
      </c>
      <c r="D122" s="444" t="s">
        <v>720</v>
      </c>
    </row>
    <row r="123" spans="1:4" ht="21" thickBot="1">
      <c r="A123" s="137" t="s">
        <v>185</v>
      </c>
      <c r="B123" s="138"/>
      <c r="C123" s="437"/>
    </row>
    <row r="124" spans="1:4" ht="29.25" thickBot="1">
      <c r="A124" s="138"/>
      <c r="B124" s="465" t="s">
        <v>186</v>
      </c>
      <c r="C124" s="469" t="s">
        <v>452</v>
      </c>
      <c r="D124" s="466" t="s">
        <v>721</v>
      </c>
    </row>
    <row r="125" spans="1:4" ht="15">
      <c r="A125" s="138"/>
      <c r="B125" s="491" t="s">
        <v>187</v>
      </c>
      <c r="C125" s="440" t="s">
        <v>344</v>
      </c>
      <c r="D125" s="441" t="s">
        <v>722</v>
      </c>
    </row>
    <row r="126" spans="1:4" ht="15">
      <c r="A126" s="140"/>
      <c r="B126" s="492"/>
      <c r="C126" s="439" t="s">
        <v>453</v>
      </c>
      <c r="D126" s="442" t="s">
        <v>723</v>
      </c>
    </row>
    <row r="127" spans="1:4" ht="15">
      <c r="A127" s="140"/>
      <c r="B127" s="492"/>
      <c r="C127" s="439" t="s">
        <v>454</v>
      </c>
      <c r="D127" s="442" t="s">
        <v>724</v>
      </c>
    </row>
    <row r="128" spans="1:4" ht="15">
      <c r="A128" s="140"/>
      <c r="B128" s="492"/>
      <c r="C128" s="439" t="s">
        <v>455</v>
      </c>
      <c r="D128" s="442" t="s">
        <v>725</v>
      </c>
    </row>
    <row r="129" spans="1:4" ht="15">
      <c r="A129" s="140"/>
      <c r="B129" s="492"/>
      <c r="C129" s="439" t="s">
        <v>763</v>
      </c>
      <c r="D129" s="442" t="s">
        <v>726</v>
      </c>
    </row>
    <row r="130" spans="1:4" ht="15">
      <c r="A130" s="140"/>
      <c r="B130" s="492"/>
      <c r="C130" s="439" t="s">
        <v>456</v>
      </c>
      <c r="D130" s="442" t="s">
        <v>727</v>
      </c>
    </row>
    <row r="131" spans="1:4" ht="15">
      <c r="A131" s="140"/>
      <c r="B131" s="492"/>
      <c r="C131" s="439" t="s">
        <v>457</v>
      </c>
      <c r="D131" s="442" t="s">
        <v>728</v>
      </c>
    </row>
    <row r="132" spans="1:4" ht="15.75" thickBot="1">
      <c r="A132" s="140"/>
      <c r="B132" s="493"/>
      <c r="C132" s="445" t="s">
        <v>458</v>
      </c>
      <c r="D132" s="444" t="s">
        <v>729</v>
      </c>
    </row>
    <row r="133" spans="1:4" ht="15">
      <c r="A133" s="138"/>
      <c r="B133" s="491" t="s">
        <v>188</v>
      </c>
      <c r="C133" s="438" t="s">
        <v>357</v>
      </c>
      <c r="D133" s="441" t="s">
        <v>730</v>
      </c>
    </row>
    <row r="134" spans="1:4" ht="15">
      <c r="A134" s="140"/>
      <c r="B134" s="492"/>
      <c r="C134" s="438" t="s">
        <v>370</v>
      </c>
      <c r="D134" s="442" t="s">
        <v>731</v>
      </c>
    </row>
    <row r="135" spans="1:4" ht="15">
      <c r="A135" s="140"/>
      <c r="B135" s="492"/>
      <c r="C135" s="438" t="s">
        <v>450</v>
      </c>
      <c r="D135" s="442" t="s">
        <v>732</v>
      </c>
    </row>
    <row r="136" spans="1:4" ht="15.75" thickBot="1">
      <c r="A136" s="140"/>
      <c r="B136" s="493"/>
      <c r="C136" s="438" t="s">
        <v>371</v>
      </c>
      <c r="D136" s="444" t="s">
        <v>733</v>
      </c>
    </row>
    <row r="137" spans="1:4" ht="15">
      <c r="A137" s="138"/>
      <c r="B137" s="491" t="s">
        <v>189</v>
      </c>
      <c r="C137" s="440" t="s">
        <v>459</v>
      </c>
      <c r="D137" s="441" t="s">
        <v>734</v>
      </c>
    </row>
    <row r="138" spans="1:4" ht="15">
      <c r="B138" s="492"/>
      <c r="C138" s="439" t="s">
        <v>460</v>
      </c>
      <c r="D138" s="442" t="s">
        <v>735</v>
      </c>
    </row>
    <row r="139" spans="1:4" ht="15">
      <c r="B139" s="492"/>
      <c r="C139" s="439" t="s">
        <v>461</v>
      </c>
      <c r="D139" s="442" t="s">
        <v>736</v>
      </c>
    </row>
    <row r="140" spans="1:4" ht="15.75" thickBot="1">
      <c r="B140" s="493"/>
      <c r="C140" s="445" t="s">
        <v>462</v>
      </c>
      <c r="D140" s="444" t="s">
        <v>737</v>
      </c>
    </row>
  </sheetData>
  <dataConsolidate/>
  <mergeCells count="14">
    <mergeCell ref="B137:B140"/>
    <mergeCell ref="B133:B136"/>
    <mergeCell ref="B125:B132"/>
    <mergeCell ref="B5:B9"/>
    <mergeCell ref="B46:B50"/>
    <mergeCell ref="B16:B45"/>
    <mergeCell ref="B51:B77"/>
    <mergeCell ref="B78:B81"/>
    <mergeCell ref="B11:B14"/>
    <mergeCell ref="B107:B109"/>
    <mergeCell ref="B110:B111"/>
    <mergeCell ref="B82:B85"/>
    <mergeCell ref="B112:B122"/>
    <mergeCell ref="B87:B106"/>
  </mergeCells>
  <hyperlinks>
    <hyperlink ref="B16:B26" location="'3.1 Energy Demand'!A1" display=" 3.1 Energy demand"/>
    <hyperlink ref="B46" location="'3.2 Ind &amp; Com demand'!A1" display=" 3.2 Industrial and commerial demand"/>
    <hyperlink ref="B51" location="'3.3 Residential demand'!A1" display=" 3.3 Residential demand"/>
    <hyperlink ref="B78" location="'3.4 Transport Demand'!A1" display=" 3.4 Transport"/>
    <hyperlink ref="B82" location="'3.5 Flexible Demand'!A1" display=" 3.5 Flexible demand"/>
    <hyperlink ref="D16" location="'Fig 3.1.1'!A1" display="3.1.1"/>
    <hyperlink ref="D18" location="'Fig 3.1.3'!A1" display="3.1.3"/>
    <hyperlink ref="D20" location="'Fig 3.1.5'!A1" display="3.1.5"/>
    <hyperlink ref="D22" location="'Fig 3.1.7'!A1" display="3.1.7"/>
    <hyperlink ref="D24" location="'Fig 3.1.9'!A1" display="3.1.9"/>
    <hyperlink ref="D26" location="'Fig 3.1.11'!A1" display="3.1.11"/>
    <hyperlink ref="D46" location="'Fig 3.2.1'!A1" display="3.2.1"/>
    <hyperlink ref="D47" location="'Fig 3.2.2'!A1" display="3.2.2"/>
    <hyperlink ref="D51" location="'Fig 3.3.1'!A1" display="3.3.1"/>
    <hyperlink ref="D54" location="'Fig 3.3.7'!A1" display="Fig 3.3.7"/>
    <hyperlink ref="D55" location="'Fig 3.3.9'!A1" display="Fig 3.3.9"/>
    <hyperlink ref="D78" location="'Fig 3.4.1'!A1" display="3.4.1"/>
    <hyperlink ref="D82" location="'Fig 3.5.1'!A1" display="3.5.1"/>
    <hyperlink ref="D83" location="'Fig 3.5.3'!A1" display="3.5.3"/>
    <hyperlink ref="D84" location="'Fig 3.5.4'!A1" display="3.5.4"/>
    <hyperlink ref="D17" location="'Fig 3.1.2'!A1" display="3.1.2"/>
    <hyperlink ref="D110" location="'Fig 4.3.1'!A1" display="4.3.1"/>
    <hyperlink ref="D111" location="'Fig 4.3.4'!A1" display="4.3.4"/>
    <hyperlink ref="D109" location="'Fig 4.2.4'!A1" display="Fig 4.2.4"/>
    <hyperlink ref="D108" location="'Fig 4.2.3'!A1" display="Fig 4.2.3"/>
    <hyperlink ref="D107" location="'Fig 4.2.2'!A1" display="Fig 4.2.2"/>
    <hyperlink ref="D19" location="'Fig 3.1.4'!A1" display="3.1.4"/>
    <hyperlink ref="D21" location="'Fig 3.1.6'!A1" display="3.1.6"/>
    <hyperlink ref="D23" location="'Fig 3.1.8'!A1" display="3.1.8"/>
    <hyperlink ref="D25" location="'Fig 3.1.10'!A1" display="3.1.10"/>
    <hyperlink ref="D52" location="'Fig 3.3.2'!A1" display="3.3.2"/>
    <hyperlink ref="D53" location="'Fig 3.3.6'!A1" display="Fig 3.3.6"/>
    <hyperlink ref="D112" location="'Fig 4.4.1'!A1" display="Fig 4.4.1"/>
    <hyperlink ref="D113" location="'Fig 4.4.2'!A1" display="Fig 4.4.2"/>
    <hyperlink ref="D114" location="'Fig 4.4.3'!A1" display="Fig 4.4.3"/>
    <hyperlink ref="D115" location="'Fig 4.4.4'!A1" display="Fig 4.4.4"/>
    <hyperlink ref="D116" location="'Fig 4.4.6'!A1" display="Fig 4.4.6"/>
    <hyperlink ref="D5" location="'Fig 1.1'!A1" display="'Fig 1.1'!A1"/>
    <hyperlink ref="D6" location="'Fig 1.2'!A1" display="'Fig 1.2'!A1"/>
    <hyperlink ref="D7" location="'Fig 1.3'!A1" display="'Fig 1.3'!A1"/>
    <hyperlink ref="D8" location="'Fig 1.4'!A1" display="'Fig 1.4'!A1"/>
    <hyperlink ref="D9" location="'Fig 1.5'!A1" display="'Fig 1.5'!A1"/>
    <hyperlink ref="D11" location="'Fig 2.1'!A1" display="Fig 2.1"/>
    <hyperlink ref="D12" location="'Fig 2.2'!A1" display="Fig 2.2"/>
    <hyperlink ref="D13" location="'Fig 2.3'!A1" display="Fig 2.3"/>
    <hyperlink ref="D14" location="'Fig 2.4'!A1" display="Fig 2.4"/>
    <hyperlink ref="D27" location="'Fig 3.1.12'!A1" display="Fig 3.1.12"/>
    <hyperlink ref="D28" location="'PD1'!A1" display="PD1"/>
    <hyperlink ref="D29" location="'PD2'!A1" display="PD2"/>
    <hyperlink ref="D30" location="'PD3'!A1" display="PD3"/>
    <hyperlink ref="D31" location="'GD1'!A1" display="GD1"/>
    <hyperlink ref="D32" location="'GD2'!A1" display="GD2"/>
    <hyperlink ref="D33" location="'GD3'!A1" display="GD3"/>
    <hyperlink ref="D34" location="'GD4'!A1" display="GD4"/>
    <hyperlink ref="D35" location="'GD5'!A1" display="GD5"/>
    <hyperlink ref="D36" location="'GD6'!A1" display="GD6"/>
    <hyperlink ref="D37" location="'GD7'!A1" display="GD7"/>
    <hyperlink ref="D38" location="'GD8'!A1" display="GD8"/>
    <hyperlink ref="D39" location="'GD9'!A1" display="GD9"/>
    <hyperlink ref="D40" location="'GD10'!A1" display="GD10"/>
    <hyperlink ref="D41" location="'GD11'!A1" display="GD11"/>
    <hyperlink ref="D42" location="'GD12'!A1" display="GD12"/>
    <hyperlink ref="D43" location="'GD13'!A1" display="GD13"/>
    <hyperlink ref="D44" location="'GD14'!A1" display="GD14"/>
    <hyperlink ref="D45" location="'GD15'!A1" display="GD15"/>
    <hyperlink ref="D48" location="PD30a!A1" display="PD36a"/>
    <hyperlink ref="D49" location="PD36b!A1" display="PD36b"/>
    <hyperlink ref="D50" location="'GD16'!A1" display="GD16"/>
    <hyperlink ref="D56" location="PD11a!A1" display="PD11a"/>
    <hyperlink ref="D57" location="'PD12'!A1" display="PD12"/>
    <hyperlink ref="D58" location="'PD13'!A1" display="PD13"/>
    <hyperlink ref="D59" location="'PD14'!A1" display="PD14"/>
    <hyperlink ref="D60" location="'PD15'!A1" display="PD15"/>
    <hyperlink ref="D61" location="'PD17'!A1" display="PD17"/>
    <hyperlink ref="D62" location="'PD18'!A1" display="PD18"/>
    <hyperlink ref="D63" location="'PD19'!A1" display="PD19"/>
    <hyperlink ref="D64" location="'PD20'!A1" display="PD20"/>
    <hyperlink ref="D65" location="'PD21'!A1" display="PD21"/>
    <hyperlink ref="D66" location="'PD22'!A1" display="PD22"/>
    <hyperlink ref="D67" location="'PD23'!A1" display="PD23"/>
    <hyperlink ref="D68" location="'PD24'!A1" display="PD24"/>
    <hyperlink ref="D69" location="'PD25'!A1" display="PD25"/>
    <hyperlink ref="D70" location="'PD26'!A1" display="PD26"/>
    <hyperlink ref="D71" location="'PD27'!A1" display="PD27"/>
    <hyperlink ref="D72" location="'PD28'!A1" display="PD28"/>
    <hyperlink ref="D73" location="'PD29'!A1" display="PD29"/>
    <hyperlink ref="D74" location="'PD30'!A1" display="PD30"/>
    <hyperlink ref="D75" location="PD30a!A1" display="PD30a"/>
    <hyperlink ref="D76" location="PD30b!A1" display="PD30b"/>
    <hyperlink ref="D77" location="PD32a!A1" display="PD32a"/>
    <hyperlink ref="D79" location="'PD37'!A1" display="PD37"/>
    <hyperlink ref="D80" location="'PD38'!A1" display="PD38"/>
    <hyperlink ref="D81" location="'PD40'!A1" display="PD40"/>
    <hyperlink ref="D85" location="'PD32'!A1" display="PD32"/>
    <hyperlink ref="D87" location="'Fig 4.1.2'!A1" display="Fig 4.1.2"/>
    <hyperlink ref="B87" location="'4.1 Electricity Supply'!A1" display="4.1 Electricity supply"/>
    <hyperlink ref="D88" location="'Fig 4.1.3'!A1" display="Fig 4.1.3"/>
    <hyperlink ref="D89" location="'Fig 4.1.4'!A1" display="Fig 4.1.4"/>
    <hyperlink ref="D90" location="'Fig 4.1.5'!A1" display="Fig 4.1.5"/>
    <hyperlink ref="D91" location="'Fig 4.1.6'!A1" display="Fig 4.1.6"/>
    <hyperlink ref="D92" location="'Fig 4.1.7'!A1" display="Fig 4.1.7"/>
    <hyperlink ref="D93" location="'PS1'!A1" display="PS1"/>
    <hyperlink ref="D94" location="'PS2'!A1" display="PS2"/>
    <hyperlink ref="D95" location="'PS3'!A1" display="PS3"/>
    <hyperlink ref="D96" location="'PS4'!A1" display="PS4"/>
    <hyperlink ref="D97" location="'PS5'!A1" display="PS5"/>
    <hyperlink ref="D98" location="'PS6'!A1" display="PS6"/>
    <hyperlink ref="D99" location="'PS7'!A1" display="PS7"/>
    <hyperlink ref="D100" location="'PS8'!A1" display="PS8"/>
    <hyperlink ref="D101" location="'PS9'!A1" display="PS9"/>
    <hyperlink ref="D102" location="'PS10'!A1" display="PS10"/>
    <hyperlink ref="D103" location="'PS11'!A1" display="PS11"/>
    <hyperlink ref="D104" location="'PS12'!A1" display="PS12"/>
    <hyperlink ref="D105" location="'PS13'!A1" display="PS13"/>
    <hyperlink ref="D106" location="'PS14'!A1" display="PS14"/>
    <hyperlink ref="B107:B109" location="'4.2 Elec Interconnectors'!A1" display="4.2 Electricity Interconnectors"/>
    <hyperlink ref="B110:B111" location="'4.3 Elec Storage'!A1" display="4.3 Electricity storage"/>
    <hyperlink ref="B112:B116" location="'4.4 Gas Supply'!A1" display="4.4 Gas Supply"/>
    <hyperlink ref="D117" location="'Fig 4.4.7'!A1" display="Fig 4.4.7"/>
    <hyperlink ref="D118" location="'Fig 4.4.8'!A1" display="Fig 4.4.8"/>
    <hyperlink ref="D119" location="'GS1'!A1" display="GS1"/>
    <hyperlink ref="D120" location="'GS2'!A1" display="GS2"/>
    <hyperlink ref="D121" location="'GS3'!A1" display="GS3"/>
    <hyperlink ref="D122" location="'GS4'!A1" display="GS4"/>
    <hyperlink ref="B124" location="'5.1 2020 RED Target'!A1" display="5.1 2020 Renewable Energy Directive target"/>
    <hyperlink ref="B125" location="'5.2 2050 Carbon Reduction Targ '!A1" display="5.2 2050 carbon reduction target"/>
    <hyperlink ref="B133" location="'5.3 Sensitivites'!A1" display="5.3 Sensitivities"/>
    <hyperlink ref="B137" location="'5.4 2050 Critical Path'!A1" display="5.4 2050 critical path"/>
    <hyperlink ref="D124" location="'Fig 5.1.1'!A1" display="Fig 5.1.1"/>
    <hyperlink ref="D125" location="'Fig 5.2.1'!A1" display="Fig 5.2.1"/>
    <hyperlink ref="D126" location="'Fig 5.2.4'!A1" display="Fig 5.2.4"/>
    <hyperlink ref="D127" location="'Fig 5.2.5'!A1" display="Fig 5.2.5"/>
    <hyperlink ref="D128" location="'Fig 5.2.6'!A1" display="Fig 5.2.6"/>
    <hyperlink ref="D129" location="'Fig 5.2.7'!A1" display="Fig 5.2.7"/>
    <hyperlink ref="D130" location="'Fig 5.2.8'!A1" display="Fig 5.2.8"/>
    <hyperlink ref="D131" location="'Fig 5.2.9'!A1" display="Fig 5.2.9"/>
    <hyperlink ref="D132" location="'Fig 5.2.10'!A1" display="Fig 5.2.10"/>
    <hyperlink ref="D133" location="'Fig 5.3.1'!A1" display="Fig 5.3.1"/>
    <hyperlink ref="D134" location="'Fig 5.3.2'!A1" display="Fig 5.3.2"/>
    <hyperlink ref="D135" location="'Fig 5.3.3'!A1" display="Fig 5.3.3"/>
    <hyperlink ref="D136" location="'Fig 5.3.4'!A1" display="Fig 5.3.4"/>
    <hyperlink ref="D137" location="'Fig 5.4.1'!A1" display="Fig 5.4.1"/>
    <hyperlink ref="D138" location="'Fig 5.4.2'!A1" display="Fig 5.4.2"/>
    <hyperlink ref="D139" location="'Fig 5.4.3'!A1" display="Fig 5.4.3"/>
    <hyperlink ref="D140" location="'Fig 5.4.4'!A1" display="Fig 5.4.4"/>
  </hyperlinks>
  <pageMargins left="0.7" right="0.7" top="0.75" bottom="0.75" header="0.3" footer="0.3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L8"/>
  <sheetViews>
    <sheetView showGridLines="0" zoomScale="85" zoomScaleNormal="85" workbookViewId="0">
      <selection activeCell="L15" sqref="L15"/>
    </sheetView>
  </sheetViews>
  <sheetFormatPr defaultColWidth="9" defaultRowHeight="15"/>
  <cols>
    <col min="1" max="1" width="3.625" style="7" customWidth="1"/>
    <col min="2" max="8" width="9" style="7"/>
    <col min="9" max="9" width="15.5" style="7" customWidth="1"/>
    <col min="10" max="11" width="9" style="7"/>
    <col min="12" max="12" width="18.5" style="7" customWidth="1"/>
    <col min="13" max="13" width="10.25" style="7" bestFit="1" customWidth="1"/>
    <col min="14" max="16384" width="9" style="7"/>
  </cols>
  <sheetData>
    <row r="1" spans="1:38" ht="25.5">
      <c r="A1" s="15" t="s">
        <v>523</v>
      </c>
      <c r="C1" s="350"/>
      <c r="D1" s="350"/>
      <c r="E1" s="350"/>
      <c r="F1" s="350"/>
      <c r="G1" s="350"/>
      <c r="H1" s="350"/>
      <c r="I1" s="350"/>
    </row>
    <row r="2" spans="1:38">
      <c r="K2" s="354"/>
      <c r="L2" s="354"/>
    </row>
    <row r="3" spans="1:38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354"/>
      <c r="M3" s="4" t="s">
        <v>520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38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354"/>
      <c r="L4" s="6" t="s">
        <v>61</v>
      </c>
      <c r="M4" s="205">
        <v>42005</v>
      </c>
      <c r="N4" s="205">
        <v>42370</v>
      </c>
      <c r="O4" s="205">
        <v>42736</v>
      </c>
      <c r="P4" s="205">
        <v>43101</v>
      </c>
      <c r="Q4" s="205">
        <v>43466</v>
      </c>
      <c r="R4" s="205">
        <v>43831</v>
      </c>
      <c r="S4" s="205">
        <v>44197</v>
      </c>
      <c r="T4" s="205">
        <v>44562</v>
      </c>
      <c r="U4" s="205">
        <v>44927</v>
      </c>
      <c r="V4" s="205">
        <v>45292</v>
      </c>
      <c r="W4" s="205">
        <v>45658</v>
      </c>
      <c r="X4" s="205">
        <v>46023</v>
      </c>
      <c r="Y4" s="205">
        <v>46388</v>
      </c>
      <c r="Z4" s="205">
        <v>46753</v>
      </c>
      <c r="AA4" s="205">
        <v>47119</v>
      </c>
      <c r="AB4" s="205">
        <v>47484</v>
      </c>
      <c r="AC4" s="205">
        <v>47849</v>
      </c>
      <c r="AD4" s="205">
        <v>48214</v>
      </c>
      <c r="AE4" s="205">
        <v>48580</v>
      </c>
      <c r="AF4" s="205">
        <v>48945</v>
      </c>
      <c r="AG4" s="205">
        <v>49310</v>
      </c>
      <c r="AH4" s="205">
        <v>49675</v>
      </c>
      <c r="AI4" s="205">
        <v>50041</v>
      </c>
      <c r="AJ4" s="205">
        <v>50406</v>
      </c>
      <c r="AK4" s="205">
        <v>50771</v>
      </c>
      <c r="AL4" s="205">
        <v>51136</v>
      </c>
    </row>
    <row r="5" spans="1:38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8"/>
      <c r="L5" s="6" t="s">
        <v>32</v>
      </c>
      <c r="M5" s="355">
        <v>0.89999999999999991</v>
      </c>
      <c r="N5" s="355">
        <v>1</v>
      </c>
      <c r="O5" s="355">
        <v>1.2</v>
      </c>
      <c r="P5" s="355">
        <v>1.5</v>
      </c>
      <c r="Q5" s="355">
        <v>2.2999999999999998</v>
      </c>
      <c r="R5" s="355">
        <v>3.4000000000000004</v>
      </c>
      <c r="S5" s="355">
        <v>4.5999999999999996</v>
      </c>
      <c r="T5" s="355">
        <v>6.2</v>
      </c>
      <c r="U5" s="355">
        <v>7.9</v>
      </c>
      <c r="V5" s="355">
        <v>9.8000000000000007</v>
      </c>
      <c r="W5" s="355">
        <v>11.799999999999999</v>
      </c>
      <c r="X5" s="355">
        <v>13.8</v>
      </c>
      <c r="Y5" s="355">
        <v>15.299999999999999</v>
      </c>
      <c r="Z5" s="355">
        <v>16.900000000000002</v>
      </c>
      <c r="AA5" s="355">
        <v>18.3</v>
      </c>
      <c r="AB5" s="355">
        <v>19.7</v>
      </c>
      <c r="AC5" s="355">
        <v>21</v>
      </c>
      <c r="AD5" s="355">
        <v>22.1</v>
      </c>
      <c r="AE5" s="355">
        <v>23.1</v>
      </c>
      <c r="AF5" s="355">
        <v>24</v>
      </c>
      <c r="AG5" s="355">
        <v>25</v>
      </c>
      <c r="AH5" s="355">
        <v>26</v>
      </c>
      <c r="AI5" s="355">
        <v>26.700000000000003</v>
      </c>
      <c r="AJ5" s="355">
        <v>27.6</v>
      </c>
      <c r="AK5" s="355">
        <v>28.499999999999996</v>
      </c>
      <c r="AL5" s="355">
        <v>29.4</v>
      </c>
    </row>
    <row r="6" spans="1:38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6" t="s">
        <v>33</v>
      </c>
      <c r="M6" s="355">
        <v>0.89999999999999991</v>
      </c>
      <c r="N6" s="355">
        <v>0.89999999999999991</v>
      </c>
      <c r="O6" s="355">
        <v>1</v>
      </c>
      <c r="P6" s="355">
        <v>1.0999999999999999</v>
      </c>
      <c r="Q6" s="355">
        <v>1.3</v>
      </c>
      <c r="R6" s="355">
        <v>1.7000000000000002</v>
      </c>
      <c r="S6" s="355">
        <v>2.1999999999999997</v>
      </c>
      <c r="T6" s="355">
        <v>2.6</v>
      </c>
      <c r="U6" s="355">
        <v>3.2</v>
      </c>
      <c r="V6" s="355">
        <v>3.6999999999999997</v>
      </c>
      <c r="W6" s="355">
        <v>4.3</v>
      </c>
      <c r="X6" s="355">
        <v>5</v>
      </c>
      <c r="Y6" s="355">
        <v>5.7</v>
      </c>
      <c r="Z6" s="355">
        <v>6.4</v>
      </c>
      <c r="AA6" s="355">
        <v>7.0000000000000009</v>
      </c>
      <c r="AB6" s="355">
        <v>7.6</v>
      </c>
      <c r="AC6" s="355">
        <v>8.3000000000000007</v>
      </c>
      <c r="AD6" s="355">
        <v>9</v>
      </c>
      <c r="AE6" s="355">
        <v>9.6</v>
      </c>
      <c r="AF6" s="355">
        <v>10.299999999999999</v>
      </c>
      <c r="AG6" s="355">
        <v>11</v>
      </c>
      <c r="AH6" s="355">
        <v>11.5</v>
      </c>
      <c r="AI6" s="355">
        <v>12</v>
      </c>
      <c r="AJ6" s="355">
        <v>12.6</v>
      </c>
      <c r="AK6" s="355">
        <v>13.200000000000001</v>
      </c>
      <c r="AL6" s="355">
        <v>13.8</v>
      </c>
    </row>
    <row r="7" spans="1:38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34</v>
      </c>
      <c r="M7" s="355">
        <v>0.89999999999999991</v>
      </c>
      <c r="N7" s="355">
        <v>0.89999999999999991</v>
      </c>
      <c r="O7" s="355">
        <v>1</v>
      </c>
      <c r="P7" s="355">
        <v>1.0999999999999999</v>
      </c>
      <c r="Q7" s="355">
        <v>1.2</v>
      </c>
      <c r="R7" s="355">
        <v>1.5</v>
      </c>
      <c r="S7" s="355">
        <v>1.7999999999999998</v>
      </c>
      <c r="T7" s="355">
        <v>2</v>
      </c>
      <c r="U7" s="355">
        <v>2.1</v>
      </c>
      <c r="V7" s="355">
        <v>2.2999999999999998</v>
      </c>
      <c r="W7" s="355">
        <v>2.4</v>
      </c>
      <c r="X7" s="355">
        <v>2.6</v>
      </c>
      <c r="Y7" s="355">
        <v>2.8000000000000003</v>
      </c>
      <c r="Z7" s="355">
        <v>3</v>
      </c>
      <c r="AA7" s="355">
        <v>3.1</v>
      </c>
      <c r="AB7" s="355">
        <v>3.3000000000000003</v>
      </c>
      <c r="AC7" s="355">
        <v>3.4000000000000004</v>
      </c>
      <c r="AD7" s="355">
        <v>3.5000000000000004</v>
      </c>
      <c r="AE7" s="355">
        <v>3.5999999999999996</v>
      </c>
      <c r="AF7" s="355">
        <v>3.6999999999999997</v>
      </c>
      <c r="AG7" s="355">
        <v>3.6999999999999997</v>
      </c>
      <c r="AH7" s="355">
        <v>3.8</v>
      </c>
      <c r="AI7" s="355">
        <v>3.8</v>
      </c>
      <c r="AJ7" s="355">
        <v>3.8</v>
      </c>
      <c r="AK7" s="355">
        <v>3.9</v>
      </c>
      <c r="AL7" s="355">
        <v>3.9</v>
      </c>
    </row>
    <row r="8" spans="1:38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35</v>
      </c>
      <c r="M8" s="355">
        <v>0.89999999999999991</v>
      </c>
      <c r="N8" s="355">
        <v>0.89999999999999991</v>
      </c>
      <c r="O8" s="355">
        <v>1.0999999999999999</v>
      </c>
      <c r="P8" s="355">
        <v>1.2</v>
      </c>
      <c r="Q8" s="355">
        <v>1.5</v>
      </c>
      <c r="R8" s="355">
        <v>2.6</v>
      </c>
      <c r="S8" s="355">
        <v>3.6999999999999997</v>
      </c>
      <c r="T8" s="355">
        <v>4</v>
      </c>
      <c r="U8" s="355">
        <v>4.5</v>
      </c>
      <c r="V8" s="355">
        <v>5.0999999999999996</v>
      </c>
      <c r="W8" s="355">
        <v>5.8000000000000007</v>
      </c>
      <c r="X8" s="355">
        <v>6.3</v>
      </c>
      <c r="Y8" s="355">
        <v>6.9</v>
      </c>
      <c r="Z8" s="355">
        <v>7.8</v>
      </c>
      <c r="AA8" s="355">
        <v>8.6</v>
      </c>
      <c r="AB8" s="355">
        <v>9.4</v>
      </c>
      <c r="AC8" s="355">
        <v>10.100000000000001</v>
      </c>
      <c r="AD8" s="355">
        <v>10.9</v>
      </c>
      <c r="AE8" s="355">
        <v>11.799999999999999</v>
      </c>
      <c r="AF8" s="355">
        <v>12.6</v>
      </c>
      <c r="AG8" s="355">
        <v>13.3</v>
      </c>
      <c r="AH8" s="355">
        <v>13.900000000000002</v>
      </c>
      <c r="AI8" s="355">
        <v>14.499999999999998</v>
      </c>
      <c r="AJ8" s="355">
        <v>15.1</v>
      </c>
      <c r="AK8" s="355">
        <v>15.8</v>
      </c>
      <c r="AL8" s="355">
        <v>16.5</v>
      </c>
    </row>
  </sheetData>
  <pageMargins left="0.7" right="0.7" top="0.75" bottom="0.75" header="0.3" footer="0.3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S98"/>
  <sheetViews>
    <sheetView showGridLines="0" zoomScale="80" zoomScaleNormal="80" workbookViewId="0">
      <selection activeCell="G2" sqref="G2"/>
    </sheetView>
  </sheetViews>
  <sheetFormatPr defaultColWidth="9" defaultRowHeight="14.25"/>
  <cols>
    <col min="1" max="16" width="9" style="278"/>
    <col min="17" max="17" width="23.125" style="278" bestFit="1" customWidth="1"/>
    <col min="18" max="18" width="26.75" style="278" customWidth="1"/>
    <col min="19" max="44" width="9.875" style="278" bestFit="1" customWidth="1"/>
    <col min="45" max="16384" width="9" style="278"/>
  </cols>
  <sheetData>
    <row r="1" spans="1:45" ht="15">
      <c r="A1" s="277" t="s">
        <v>472</v>
      </c>
    </row>
    <row r="2" spans="1:45" s="311" customFormat="1" ht="15">
      <c r="A2" s="324"/>
    </row>
    <row r="4" spans="1:45" ht="15">
      <c r="Q4" s="277" t="s">
        <v>473</v>
      </c>
    </row>
    <row r="6" spans="1:45" ht="15">
      <c r="Q6" s="279" t="s">
        <v>269</v>
      </c>
      <c r="R6" s="519"/>
      <c r="S6" s="385">
        <v>2015</v>
      </c>
      <c r="T6" s="385">
        <v>2016</v>
      </c>
      <c r="U6" s="385">
        <v>2017</v>
      </c>
      <c r="V6" s="385">
        <v>2018</v>
      </c>
      <c r="W6" s="385">
        <v>2019</v>
      </c>
      <c r="X6" s="385">
        <v>2020</v>
      </c>
      <c r="Y6" s="385">
        <v>2021</v>
      </c>
      <c r="Z6" s="385">
        <v>2022</v>
      </c>
      <c r="AA6" s="385">
        <v>2023</v>
      </c>
      <c r="AB6" s="385">
        <v>2024</v>
      </c>
      <c r="AC6" s="385">
        <v>2025</v>
      </c>
      <c r="AD6" s="385">
        <v>2026</v>
      </c>
      <c r="AE6" s="385">
        <v>2027</v>
      </c>
      <c r="AF6" s="385">
        <v>2028</v>
      </c>
      <c r="AG6" s="385">
        <v>2029</v>
      </c>
      <c r="AH6" s="385">
        <v>2030</v>
      </c>
      <c r="AI6" s="385">
        <v>2031</v>
      </c>
      <c r="AJ6" s="385">
        <v>2032</v>
      </c>
      <c r="AK6" s="386">
        <v>2033</v>
      </c>
      <c r="AL6" s="386">
        <v>2034</v>
      </c>
      <c r="AM6" s="386">
        <v>2035</v>
      </c>
      <c r="AN6" s="386">
        <v>2036</v>
      </c>
      <c r="AO6" s="386">
        <v>2037</v>
      </c>
      <c r="AP6" s="386">
        <v>2038</v>
      </c>
      <c r="AQ6" s="386">
        <v>2039</v>
      </c>
      <c r="AR6" s="386">
        <v>2040</v>
      </c>
    </row>
    <row r="7" spans="1:45">
      <c r="Q7" s="280" t="s">
        <v>267</v>
      </c>
      <c r="R7" s="519"/>
      <c r="S7" s="281">
        <v>2744</v>
      </c>
      <c r="T7" s="281">
        <v>2744</v>
      </c>
      <c r="U7" s="281">
        <v>2944.0017510871562</v>
      </c>
      <c r="V7" s="281">
        <v>2944.0154437470583</v>
      </c>
      <c r="W7" s="281">
        <v>2994.0426481667278</v>
      </c>
      <c r="X7" s="281">
        <v>3064.140438907662</v>
      </c>
      <c r="Y7" s="281">
        <v>3064.3774291120103</v>
      </c>
      <c r="Z7" s="281">
        <v>3064.8633751214111</v>
      </c>
      <c r="AA7" s="281">
        <v>3065.7582909058256</v>
      </c>
      <c r="AB7" s="281">
        <v>3067.2836800349</v>
      </c>
      <c r="AC7" s="281">
        <v>3249.7344454028625</v>
      </c>
      <c r="AD7" s="281">
        <v>3253.0638170461757</v>
      </c>
      <c r="AE7" s="281">
        <v>3257.4508033430261</v>
      </c>
      <c r="AF7" s="281">
        <v>3413.088991827422</v>
      </c>
      <c r="AG7" s="281">
        <v>3570.1862762820451</v>
      </c>
      <c r="AH7" s="281">
        <v>3579.4632930792568</v>
      </c>
      <c r="AI7" s="281">
        <v>3590.9487388965772</v>
      </c>
      <c r="AJ7" s="281">
        <v>4716.6556764278675</v>
      </c>
      <c r="AK7" s="281">
        <v>4732.5815848126012</v>
      </c>
      <c r="AL7" s="281">
        <v>4750.7076459004775</v>
      </c>
      <c r="AM7" s="281">
        <v>4870.9970622858582</v>
      </c>
      <c r="AN7" s="281">
        <v>5488.1557008905438</v>
      </c>
      <c r="AO7" s="281">
        <v>5504.7851392118973</v>
      </c>
      <c r="AP7" s="281">
        <v>5620.8536322271957</v>
      </c>
      <c r="AQ7" s="281">
        <v>6135.8599110969972</v>
      </c>
      <c r="AR7" s="281">
        <v>6350.0759436581084</v>
      </c>
    </row>
    <row r="8" spans="1:45">
      <c r="Q8" s="280" t="s">
        <v>270</v>
      </c>
      <c r="R8" s="519"/>
      <c r="S8" s="281">
        <v>2532.8706999999999</v>
      </c>
      <c r="T8" s="281">
        <v>2532.8706999999999</v>
      </c>
      <c r="U8" s="281">
        <v>2532.8706999999999</v>
      </c>
      <c r="V8" s="281">
        <v>2532.8706999999999</v>
      </c>
      <c r="W8" s="281">
        <v>2922.8706999999999</v>
      </c>
      <c r="X8" s="281">
        <v>2922.8706999999999</v>
      </c>
      <c r="Y8" s="281">
        <v>3207.8706999999999</v>
      </c>
      <c r="Z8" s="281">
        <v>3207.8706999999999</v>
      </c>
      <c r="AA8" s="281">
        <v>3207.8706999999999</v>
      </c>
      <c r="AB8" s="281">
        <v>3207.8706999999999</v>
      </c>
      <c r="AC8" s="281">
        <v>3207.8706999999999</v>
      </c>
      <c r="AD8" s="281">
        <v>3207.8706999999999</v>
      </c>
      <c r="AE8" s="281">
        <v>3013.8706999999999</v>
      </c>
      <c r="AF8" s="281">
        <v>2978.6507000000001</v>
      </c>
      <c r="AG8" s="281">
        <v>2978.6507000000001</v>
      </c>
      <c r="AH8" s="281">
        <v>2978.6507000000001</v>
      </c>
      <c r="AI8" s="281">
        <v>2978.6507000000001</v>
      </c>
      <c r="AJ8" s="281">
        <v>2978.6507000000001</v>
      </c>
      <c r="AK8" s="281">
        <v>2937.0506999999998</v>
      </c>
      <c r="AL8" s="281">
        <v>2937.0506999999998</v>
      </c>
      <c r="AM8" s="281">
        <v>2906.0507000000002</v>
      </c>
      <c r="AN8" s="281">
        <v>2906.0507000000002</v>
      </c>
      <c r="AO8" s="281">
        <v>2516.0507000000002</v>
      </c>
      <c r="AP8" s="281">
        <v>2516.0507000000002</v>
      </c>
      <c r="AQ8" s="281">
        <v>2496.0507000000002</v>
      </c>
      <c r="AR8" s="281">
        <v>2496.0507000000002</v>
      </c>
    </row>
    <row r="9" spans="1:45">
      <c r="Q9" s="280" t="s">
        <v>271</v>
      </c>
      <c r="R9" s="519"/>
      <c r="S9" s="281">
        <v>0</v>
      </c>
      <c r="T9" s="281">
        <v>0</v>
      </c>
      <c r="U9" s="281">
        <v>0</v>
      </c>
      <c r="V9" s="281">
        <v>0</v>
      </c>
      <c r="W9" s="281">
        <v>0</v>
      </c>
      <c r="X9" s="281">
        <v>0</v>
      </c>
      <c r="Y9" s="281">
        <v>0</v>
      </c>
      <c r="Z9" s="281">
        <v>0</v>
      </c>
      <c r="AA9" s="281">
        <v>0</v>
      </c>
      <c r="AB9" s="281">
        <v>0</v>
      </c>
      <c r="AC9" s="281">
        <v>0</v>
      </c>
      <c r="AD9" s="281">
        <v>0</v>
      </c>
      <c r="AE9" s="281">
        <v>0</v>
      </c>
      <c r="AF9" s="281">
        <v>0</v>
      </c>
      <c r="AG9" s="281">
        <v>0</v>
      </c>
      <c r="AH9" s="281">
        <v>0</v>
      </c>
      <c r="AI9" s="281">
        <v>0</v>
      </c>
      <c r="AJ9" s="281">
        <v>0</v>
      </c>
      <c r="AK9" s="281">
        <v>0</v>
      </c>
      <c r="AL9" s="281">
        <v>0</v>
      </c>
      <c r="AM9" s="281">
        <v>0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</row>
    <row r="10" spans="1:45">
      <c r="Q10" s="282" t="s">
        <v>272</v>
      </c>
      <c r="R10" s="519"/>
      <c r="S10" s="281">
        <v>5321.4717645749997</v>
      </c>
      <c r="T10" s="281">
        <v>5576.9956774244147</v>
      </c>
      <c r="U10" s="281">
        <v>5755.3764805610572</v>
      </c>
      <c r="V10" s="281">
        <v>5922.2300213803965</v>
      </c>
      <c r="W10" s="281">
        <v>5990.3186327978565</v>
      </c>
      <c r="X10" s="281">
        <v>6143.3175415222213</v>
      </c>
      <c r="Y10" s="281">
        <v>6217.2268557256011</v>
      </c>
      <c r="Z10" s="281">
        <v>6285.2629159423795</v>
      </c>
      <c r="AA10" s="281">
        <v>6326.8406936655165</v>
      </c>
      <c r="AB10" s="281">
        <v>6377.5821682548749</v>
      </c>
      <c r="AC10" s="281">
        <v>6224.2496702342842</v>
      </c>
      <c r="AD10" s="281">
        <v>6136.7796191716689</v>
      </c>
      <c r="AE10" s="281">
        <v>6168.9729097090822</v>
      </c>
      <c r="AF10" s="281">
        <v>6199.4650278953304</v>
      </c>
      <c r="AG10" s="281">
        <v>4877.630473811214</v>
      </c>
      <c r="AH10" s="281">
        <v>4945.0939881695203</v>
      </c>
      <c r="AI10" s="281">
        <v>4976.4409393673723</v>
      </c>
      <c r="AJ10" s="281">
        <v>5010.8311851232511</v>
      </c>
      <c r="AK10" s="281">
        <v>5051.2520602383784</v>
      </c>
      <c r="AL10" s="281">
        <v>5129.2754122365332</v>
      </c>
      <c r="AM10" s="281">
        <v>5151.0792915194106</v>
      </c>
      <c r="AN10" s="281">
        <v>5167.0750033927179</v>
      </c>
      <c r="AO10" s="281">
        <v>5180.0055010943634</v>
      </c>
      <c r="AP10" s="281">
        <v>5190.8811924654974</v>
      </c>
      <c r="AQ10" s="281">
        <v>5195.2240762415995</v>
      </c>
      <c r="AR10" s="281">
        <v>5196.4454130128779</v>
      </c>
    </row>
    <row r="11" spans="1:45">
      <c r="Q11" s="280" t="s">
        <v>56</v>
      </c>
      <c r="R11" s="519"/>
      <c r="S11" s="281">
        <v>28304.253000000001</v>
      </c>
      <c r="T11" s="281">
        <v>30322.876944687316</v>
      </c>
      <c r="U11" s="281">
        <v>28228.00840793227</v>
      </c>
      <c r="V11" s="281">
        <v>28464.889914861855</v>
      </c>
      <c r="W11" s="281">
        <v>27706.390261049324</v>
      </c>
      <c r="X11" s="281">
        <v>27784.134729652025</v>
      </c>
      <c r="Y11" s="281">
        <v>29044.214075174397</v>
      </c>
      <c r="Z11" s="281">
        <v>30667.581663976249</v>
      </c>
      <c r="AA11" s="281">
        <v>29931.224672436747</v>
      </c>
      <c r="AB11" s="281">
        <v>30497.227563894441</v>
      </c>
      <c r="AC11" s="281">
        <v>30142.87711809262</v>
      </c>
      <c r="AD11" s="281">
        <v>30705.197314627268</v>
      </c>
      <c r="AE11" s="281">
        <v>29411.999939149377</v>
      </c>
      <c r="AF11" s="281">
        <v>29477.382675355966</v>
      </c>
      <c r="AG11" s="281">
        <v>28269.338851811306</v>
      </c>
      <c r="AH11" s="281">
        <v>28223.665399555706</v>
      </c>
      <c r="AI11" s="281">
        <v>26177.459826614333</v>
      </c>
      <c r="AJ11" s="281">
        <v>24931.02095210804</v>
      </c>
      <c r="AK11" s="281">
        <v>24570.343058199414</v>
      </c>
      <c r="AL11" s="281">
        <v>24615.492852834865</v>
      </c>
      <c r="AM11" s="281">
        <v>24397.912252900209</v>
      </c>
      <c r="AN11" s="281">
        <v>24415.560638817453</v>
      </c>
      <c r="AO11" s="281">
        <v>24433.399998057223</v>
      </c>
      <c r="AP11" s="281">
        <v>24451.462960056902</v>
      </c>
      <c r="AQ11" s="281">
        <v>24469.752331210846</v>
      </c>
      <c r="AR11" s="281">
        <v>24479.067317866011</v>
      </c>
      <c r="AS11" s="291"/>
    </row>
    <row r="12" spans="1:45">
      <c r="Q12" s="282" t="s">
        <v>273</v>
      </c>
      <c r="R12" s="519"/>
      <c r="S12" s="281">
        <v>17284</v>
      </c>
      <c r="T12" s="281">
        <v>11831</v>
      </c>
      <c r="U12" s="281">
        <v>10577</v>
      </c>
      <c r="V12" s="281">
        <v>8399</v>
      </c>
      <c r="W12" s="281">
        <v>6944</v>
      </c>
      <c r="X12" s="281">
        <v>5904</v>
      </c>
      <c r="Y12" s="281">
        <v>1926</v>
      </c>
      <c r="Z12" s="281">
        <v>0</v>
      </c>
      <c r="AA12" s="281">
        <v>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0</v>
      </c>
      <c r="AM12" s="281">
        <v>0</v>
      </c>
      <c r="AN12" s="281">
        <v>0</v>
      </c>
      <c r="AO12" s="281">
        <v>0</v>
      </c>
      <c r="AP12" s="281">
        <v>0</v>
      </c>
      <c r="AQ12" s="281">
        <v>0</v>
      </c>
      <c r="AR12" s="281">
        <v>0</v>
      </c>
    </row>
    <row r="13" spans="1:45">
      <c r="Q13" s="282" t="s">
        <v>274</v>
      </c>
      <c r="R13" s="519"/>
      <c r="S13" s="281">
        <v>1586.2672500000001</v>
      </c>
      <c r="T13" s="281">
        <v>1592.7457283806129</v>
      </c>
      <c r="U13" s="281">
        <v>1599.0906059676693</v>
      </c>
      <c r="V13" s="281">
        <v>1605.2990079801586</v>
      </c>
      <c r="W13" s="281">
        <v>1611.367865633825</v>
      </c>
      <c r="X13" s="281">
        <v>1617.2938932822913</v>
      </c>
      <c r="Y13" s="281">
        <v>1623.0735615989006</v>
      </c>
      <c r="Z13" s="281">
        <v>1628.7030658711376</v>
      </c>
      <c r="AA13" s="281">
        <v>1634.1782881987842</v>
      </c>
      <c r="AB13" s="281">
        <v>1639.4947520000001</v>
      </c>
      <c r="AC13" s="281">
        <v>1644.6475666869947</v>
      </c>
      <c r="AD13" s="281">
        <v>1649.6313595978763</v>
      </c>
      <c r="AE13" s="281">
        <v>1654.4401911403902</v>
      </c>
      <c r="AF13" s="281">
        <v>1687.0674474135185</v>
      </c>
      <c r="AG13" s="281">
        <v>1691.5057019790033</v>
      </c>
      <c r="AH13" s="281">
        <v>1695.7465343473498</v>
      </c>
      <c r="AI13" s="281">
        <v>1699.7802860000002</v>
      </c>
      <c r="AJ13" s="281">
        <v>1703.5957232210778</v>
      </c>
      <c r="AK13" s="281">
        <v>1707.1795552064207</v>
      </c>
      <c r="AL13" s="281">
        <v>1710.5157160475767</v>
      </c>
      <c r="AM13" s="281">
        <v>1713.5842366602865</v>
      </c>
      <c r="AN13" s="281">
        <v>1716.3593440000002</v>
      </c>
      <c r="AO13" s="281">
        <v>1718.8059309266901</v>
      </c>
      <c r="AP13" s="281">
        <v>1720.8719654026349</v>
      </c>
      <c r="AQ13" s="281">
        <v>1722.4674180000002</v>
      </c>
      <c r="AR13" s="281">
        <v>1723.3400000000001</v>
      </c>
    </row>
    <row r="14" spans="1:45">
      <c r="Q14" s="282" t="s">
        <v>266</v>
      </c>
      <c r="R14" s="519"/>
      <c r="S14" s="281">
        <v>3950</v>
      </c>
      <c r="T14" s="281">
        <v>4150</v>
      </c>
      <c r="U14" s="281">
        <v>4150</v>
      </c>
      <c r="V14" s="281">
        <v>4150</v>
      </c>
      <c r="W14" s="281">
        <v>4150</v>
      </c>
      <c r="X14" s="281">
        <v>4150</v>
      </c>
      <c r="Y14" s="281">
        <v>5150</v>
      </c>
      <c r="Z14" s="281">
        <v>7555</v>
      </c>
      <c r="AA14" s="281">
        <v>9955</v>
      </c>
      <c r="AB14" s="281">
        <v>12055</v>
      </c>
      <c r="AC14" s="281">
        <v>13455</v>
      </c>
      <c r="AD14" s="281">
        <v>13455</v>
      </c>
      <c r="AE14" s="281">
        <v>13455</v>
      </c>
      <c r="AF14" s="281">
        <v>14855</v>
      </c>
      <c r="AG14" s="281">
        <v>14855</v>
      </c>
      <c r="AH14" s="281">
        <v>14855</v>
      </c>
      <c r="AI14" s="281">
        <v>14855</v>
      </c>
      <c r="AJ14" s="281">
        <v>14855</v>
      </c>
      <c r="AK14" s="281">
        <v>14855</v>
      </c>
      <c r="AL14" s="281">
        <v>16055</v>
      </c>
      <c r="AM14" s="281">
        <v>16055</v>
      </c>
      <c r="AN14" s="281">
        <v>16055</v>
      </c>
      <c r="AO14" s="281">
        <v>16055</v>
      </c>
      <c r="AP14" s="281">
        <v>16055</v>
      </c>
      <c r="AQ14" s="281">
        <v>16055</v>
      </c>
      <c r="AR14" s="281">
        <v>16055</v>
      </c>
    </row>
    <row r="15" spans="1:45">
      <c r="Q15" s="283" t="s">
        <v>275</v>
      </c>
      <c r="R15" s="519"/>
      <c r="S15" s="281">
        <v>41</v>
      </c>
      <c r="T15" s="281">
        <v>47.5</v>
      </c>
      <c r="U15" s="281">
        <v>47.5</v>
      </c>
      <c r="V15" s="281">
        <v>47.5</v>
      </c>
      <c r="W15" s="281">
        <v>48</v>
      </c>
      <c r="X15" s="281">
        <v>59.2</v>
      </c>
      <c r="Y15" s="281">
        <v>69.2</v>
      </c>
      <c r="Z15" s="281">
        <v>79.2</v>
      </c>
      <c r="AA15" s="281">
        <v>89.2</v>
      </c>
      <c r="AB15" s="281">
        <v>444.2</v>
      </c>
      <c r="AC15" s="281">
        <v>475.2</v>
      </c>
      <c r="AD15" s="281">
        <v>561.20000000000005</v>
      </c>
      <c r="AE15" s="281">
        <v>724.2</v>
      </c>
      <c r="AF15" s="281">
        <v>817.2</v>
      </c>
      <c r="AG15" s="281">
        <v>867.2</v>
      </c>
      <c r="AH15" s="281">
        <v>887.2</v>
      </c>
      <c r="AI15" s="281">
        <v>1447.2</v>
      </c>
      <c r="AJ15" s="281">
        <v>1967.2</v>
      </c>
      <c r="AK15" s="281">
        <v>2477.1999999999998</v>
      </c>
      <c r="AL15" s="281">
        <v>2487.1999999999998</v>
      </c>
      <c r="AM15" s="281">
        <v>2487.1999999999998</v>
      </c>
      <c r="AN15" s="281">
        <v>2487.1999999999998</v>
      </c>
      <c r="AO15" s="281">
        <v>2487.1999999999998</v>
      </c>
      <c r="AP15" s="281">
        <v>2487.1999999999998</v>
      </c>
      <c r="AQ15" s="281">
        <v>2487.1999999999998</v>
      </c>
      <c r="AR15" s="281">
        <v>2487.1999999999998</v>
      </c>
    </row>
    <row r="16" spans="1:45">
      <c r="Q16" s="282" t="s">
        <v>276</v>
      </c>
      <c r="R16" s="519"/>
      <c r="S16" s="281">
        <v>8985</v>
      </c>
      <c r="T16" s="281">
        <v>8985</v>
      </c>
      <c r="U16" s="281">
        <v>8985</v>
      </c>
      <c r="V16" s="281">
        <v>8985</v>
      </c>
      <c r="W16" s="281">
        <v>8985</v>
      </c>
      <c r="X16" s="281">
        <v>8985</v>
      </c>
      <c r="Y16" s="281">
        <v>8985</v>
      </c>
      <c r="Z16" s="281">
        <v>8038</v>
      </c>
      <c r="AA16" s="281">
        <v>7126</v>
      </c>
      <c r="AB16" s="281">
        <v>4715</v>
      </c>
      <c r="AC16" s="281">
        <v>4715</v>
      </c>
      <c r="AD16" s="281">
        <v>3512</v>
      </c>
      <c r="AE16" s="281">
        <v>4912</v>
      </c>
      <c r="AF16" s="281">
        <v>3832</v>
      </c>
      <c r="AG16" s="281">
        <v>5686</v>
      </c>
      <c r="AH16" s="281">
        <v>5686</v>
      </c>
      <c r="AI16" s="281">
        <v>7356</v>
      </c>
      <c r="AJ16" s="281">
        <v>7356</v>
      </c>
      <c r="AK16" s="281">
        <v>7356</v>
      </c>
      <c r="AL16" s="281">
        <v>7356</v>
      </c>
      <c r="AM16" s="281">
        <v>7356</v>
      </c>
      <c r="AN16" s="281">
        <v>7356</v>
      </c>
      <c r="AO16" s="281">
        <v>7356</v>
      </c>
      <c r="AP16" s="281">
        <v>7356</v>
      </c>
      <c r="AQ16" s="281">
        <v>7356</v>
      </c>
      <c r="AR16" s="281">
        <v>7356</v>
      </c>
    </row>
    <row r="17" spans="17:44">
      <c r="Q17" s="280" t="s">
        <v>277</v>
      </c>
      <c r="R17" s="519"/>
      <c r="S17" s="281">
        <v>4871.3999999999996</v>
      </c>
      <c r="T17" s="281">
        <v>4871.3999999999996</v>
      </c>
      <c r="U17" s="281">
        <v>5471.4</v>
      </c>
      <c r="V17" s="281">
        <v>6830.4</v>
      </c>
      <c r="W17" s="281">
        <v>7490.4</v>
      </c>
      <c r="X17" s="281">
        <v>8227.4</v>
      </c>
      <c r="Y17" s="281">
        <v>9812.4</v>
      </c>
      <c r="Z17" s="281">
        <v>11876.4</v>
      </c>
      <c r="AA17" s="281">
        <v>12620.3</v>
      </c>
      <c r="AB17" s="281">
        <v>15150.3</v>
      </c>
      <c r="AC17" s="281">
        <v>17132.3</v>
      </c>
      <c r="AD17" s="281">
        <v>18432.3</v>
      </c>
      <c r="AE17" s="281">
        <v>19182.3</v>
      </c>
      <c r="AF17" s="281">
        <v>19682.3</v>
      </c>
      <c r="AG17" s="281">
        <v>21682.3</v>
      </c>
      <c r="AH17" s="281">
        <v>22182.3</v>
      </c>
      <c r="AI17" s="281">
        <v>22682.3</v>
      </c>
      <c r="AJ17" s="281">
        <v>23182.3</v>
      </c>
      <c r="AK17" s="281">
        <v>23682.3</v>
      </c>
      <c r="AL17" s="281">
        <v>24182.3</v>
      </c>
      <c r="AM17" s="281">
        <v>24182.3</v>
      </c>
      <c r="AN17" s="281">
        <v>24182.3</v>
      </c>
      <c r="AO17" s="281">
        <v>24182.3</v>
      </c>
      <c r="AP17" s="281">
        <v>24182.3</v>
      </c>
      <c r="AQ17" s="281">
        <v>24182.3</v>
      </c>
      <c r="AR17" s="281">
        <v>24182.3</v>
      </c>
    </row>
    <row r="18" spans="17:44">
      <c r="Q18" s="280" t="s">
        <v>278</v>
      </c>
      <c r="R18" s="519"/>
      <c r="S18" s="281">
        <v>8222.8965900000003</v>
      </c>
      <c r="T18" s="281">
        <v>9783.2028104172878</v>
      </c>
      <c r="U18" s="281">
        <v>10618.165134315064</v>
      </c>
      <c r="V18" s="281">
        <v>11526.79102345162</v>
      </c>
      <c r="W18" s="281">
        <v>11647.609520088876</v>
      </c>
      <c r="X18" s="281">
        <v>11735.399029757929</v>
      </c>
      <c r="Y18" s="281">
        <v>11836.467588420455</v>
      </c>
      <c r="Z18" s="281">
        <v>12716.95748416875</v>
      </c>
      <c r="AA18" s="281">
        <v>13372.517339512797</v>
      </c>
      <c r="AB18" s="281">
        <v>14070.516679055887</v>
      </c>
      <c r="AC18" s="281">
        <v>15218.119902308334</v>
      </c>
      <c r="AD18" s="281">
        <v>15681.492909400245</v>
      </c>
      <c r="AE18" s="281">
        <v>15765.803851360013</v>
      </c>
      <c r="AF18" s="281">
        <v>15906.22383277589</v>
      </c>
      <c r="AG18" s="281">
        <v>15994.927577218143</v>
      </c>
      <c r="AH18" s="281">
        <v>16125.490866886008</v>
      </c>
      <c r="AI18" s="281">
        <v>16180.033945255063</v>
      </c>
      <c r="AJ18" s="281">
        <v>16267.056962079976</v>
      </c>
      <c r="AK18" s="281">
        <v>16353.556559028546</v>
      </c>
      <c r="AL18" s="281">
        <v>16436.487344521043</v>
      </c>
      <c r="AM18" s="281">
        <v>16516.025560425667</v>
      </c>
      <c r="AN18" s="281">
        <v>16585.222179504533</v>
      </c>
      <c r="AO18" s="281">
        <v>16649.64810707303</v>
      </c>
      <c r="AP18" s="281">
        <v>16709.321954279552</v>
      </c>
      <c r="AQ18" s="281">
        <v>16764.261176694814</v>
      </c>
      <c r="AR18" s="281">
        <v>16814.482167886192</v>
      </c>
    </row>
    <row r="19" spans="17:44">
      <c r="Q19" s="282" t="s">
        <v>279</v>
      </c>
      <c r="R19" s="519"/>
      <c r="S19" s="281">
        <v>9591.4953600013123</v>
      </c>
      <c r="T19" s="281">
        <v>11933.620348183096</v>
      </c>
      <c r="U19" s="281">
        <v>13364.193215191597</v>
      </c>
      <c r="V19" s="281">
        <v>14106.308150000006</v>
      </c>
      <c r="W19" s="281">
        <v>14412.985633888307</v>
      </c>
      <c r="X19" s="281">
        <v>14875.872239868588</v>
      </c>
      <c r="Y19" s="281">
        <v>15383.090149994829</v>
      </c>
      <c r="Z19" s="281">
        <v>16048.174992460241</v>
      </c>
      <c r="AA19" s="281">
        <v>16733.995976002043</v>
      </c>
      <c r="AB19" s="281">
        <v>17693.634219923086</v>
      </c>
      <c r="AC19" s="281">
        <v>18803.331030215631</v>
      </c>
      <c r="AD19" s="281">
        <v>20031.021327652245</v>
      </c>
      <c r="AE19" s="281">
        <v>21375.091585422921</v>
      </c>
      <c r="AF19" s="281">
        <v>22634.240536822595</v>
      </c>
      <c r="AG19" s="281">
        <v>23607.39283379749</v>
      </c>
      <c r="AH19" s="281">
        <v>24493.642431280423</v>
      </c>
      <c r="AI19" s="281">
        <v>25292.21378756706</v>
      </c>
      <c r="AJ19" s="281">
        <v>26002.434309594231</v>
      </c>
      <c r="AK19" s="281">
        <v>26673.714200163875</v>
      </c>
      <c r="AL19" s="281">
        <v>27455.531350256046</v>
      </c>
      <c r="AM19" s="281">
        <v>28097.419772599893</v>
      </c>
      <c r="AN19" s="281">
        <v>28620.003024221623</v>
      </c>
      <c r="AO19" s="281">
        <v>29051.974656646093</v>
      </c>
      <c r="AP19" s="281">
        <v>29449.897246442426</v>
      </c>
      <c r="AQ19" s="281">
        <v>29784.622672996309</v>
      </c>
      <c r="AR19" s="281">
        <v>30093.943324218541</v>
      </c>
    </row>
    <row r="20" spans="17:44">
      <c r="Q20" s="284" t="s">
        <v>280</v>
      </c>
      <c r="R20" s="519"/>
      <c r="S20" s="281">
        <v>1443.5919999999999</v>
      </c>
      <c r="T20" s="281">
        <v>1402.577</v>
      </c>
      <c r="U20" s="281">
        <v>1490.5170000000001</v>
      </c>
      <c r="V20" s="281">
        <v>2020.9695607751471</v>
      </c>
      <c r="W20" s="281">
        <v>2386.773523488162</v>
      </c>
      <c r="X20" s="281">
        <v>2347.7313435850551</v>
      </c>
      <c r="Y20" s="281">
        <v>2369.9825189694948</v>
      </c>
      <c r="Z20" s="281">
        <v>2328.3431134308512</v>
      </c>
      <c r="AA20" s="281">
        <v>2388.8922301845078</v>
      </c>
      <c r="AB20" s="281">
        <v>2451.7119388164274</v>
      </c>
      <c r="AC20" s="281">
        <v>2480.962237286838</v>
      </c>
      <c r="AD20" s="281">
        <v>2525.4987932190088</v>
      </c>
      <c r="AE20" s="281">
        <v>2571.1487630494839</v>
      </c>
      <c r="AF20" s="281">
        <v>2617.9399821257207</v>
      </c>
      <c r="AG20" s="281">
        <v>2665.9009816788634</v>
      </c>
      <c r="AH20" s="281">
        <v>2690.4809939498491</v>
      </c>
      <c r="AI20" s="281">
        <v>2715.3682563742223</v>
      </c>
      <c r="AJ20" s="281">
        <v>2682.5666095788997</v>
      </c>
      <c r="AK20" s="281">
        <v>2708.0799421986358</v>
      </c>
      <c r="AL20" s="281">
        <v>2733.9121914761186</v>
      </c>
      <c r="AM20" s="281">
        <v>2606.9897676728447</v>
      </c>
      <c r="AN20" s="281">
        <v>2620.1490787207999</v>
      </c>
      <c r="AO20" s="281">
        <v>2633.3906354628052</v>
      </c>
      <c r="AP20" s="281">
        <v>2646.714951934448</v>
      </c>
      <c r="AQ20" s="281">
        <v>2631.1225453840384</v>
      </c>
      <c r="AR20" s="281">
        <v>2636.5191017474986</v>
      </c>
    </row>
    <row r="21" spans="17:44">
      <c r="Q21" s="284" t="s">
        <v>281</v>
      </c>
      <c r="R21" s="519"/>
      <c r="S21" s="281">
        <v>2079.1467199999997</v>
      </c>
      <c r="T21" s="281">
        <v>2139.9068845852635</v>
      </c>
      <c r="U21" s="281">
        <v>2217.4780506657808</v>
      </c>
      <c r="V21" s="281">
        <v>2296.1444641298999</v>
      </c>
      <c r="W21" s="281">
        <v>2344.162220724269</v>
      </c>
      <c r="X21" s="281">
        <v>2372.5340150035681</v>
      </c>
      <c r="Y21" s="281">
        <v>2398.7792471539965</v>
      </c>
      <c r="Z21" s="281">
        <v>2500.2953905539284</v>
      </c>
      <c r="AA21" s="281">
        <v>2524.8615202800429</v>
      </c>
      <c r="AB21" s="281">
        <v>2550.1235644273656</v>
      </c>
      <c r="AC21" s="281">
        <v>2576.3890273134512</v>
      </c>
      <c r="AD21" s="281">
        <v>2604.5884551885028</v>
      </c>
      <c r="AE21" s="281">
        <v>2621.1395420754134</v>
      </c>
      <c r="AF21" s="281">
        <v>2645.138730477941</v>
      </c>
      <c r="AG21" s="281">
        <v>2677.5002050762228</v>
      </c>
      <c r="AH21" s="281">
        <v>2732.5980008882811</v>
      </c>
      <c r="AI21" s="281">
        <v>2796.0144544656396</v>
      </c>
      <c r="AJ21" s="281">
        <v>2834.9561554939642</v>
      </c>
      <c r="AK21" s="281">
        <v>2867.4304535931046</v>
      </c>
      <c r="AL21" s="281">
        <v>2905.9797431115412</v>
      </c>
      <c r="AM21" s="281">
        <v>2931.875620262495</v>
      </c>
      <c r="AN21" s="281">
        <v>2937.2436370372179</v>
      </c>
      <c r="AO21" s="281">
        <v>2930.9442327739034</v>
      </c>
      <c r="AP21" s="281">
        <v>2922.9627324483454</v>
      </c>
      <c r="AQ21" s="281">
        <v>2907.7618771014877</v>
      </c>
      <c r="AR21" s="281">
        <v>2883.3378455294655</v>
      </c>
    </row>
    <row r="22" spans="17:44" ht="15">
      <c r="Q22" s="285" t="s">
        <v>282</v>
      </c>
      <c r="R22" s="519"/>
      <c r="S22" s="286">
        <v>96957.393384576309</v>
      </c>
      <c r="T22" s="286">
        <v>97913.696093678009</v>
      </c>
      <c r="U22" s="286">
        <v>97980.601345720599</v>
      </c>
      <c r="V22" s="286">
        <v>99831.418286326152</v>
      </c>
      <c r="W22" s="286">
        <v>99633.921005837357</v>
      </c>
      <c r="X22" s="286">
        <v>100188.89393157934</v>
      </c>
      <c r="Y22" s="286">
        <v>101087.68212614968</v>
      </c>
      <c r="Z22" s="286">
        <v>105996.65270152493</v>
      </c>
      <c r="AA22" s="286">
        <v>108976.63971118625</v>
      </c>
      <c r="AB22" s="286">
        <v>113919.94526640698</v>
      </c>
      <c r="AC22" s="286">
        <v>119325.681697541</v>
      </c>
      <c r="AD22" s="286">
        <v>121755.64429590298</v>
      </c>
      <c r="AE22" s="286">
        <v>124113.4182852497</v>
      </c>
      <c r="AF22" s="286">
        <v>126745.69792469437</v>
      </c>
      <c r="AG22" s="286">
        <v>129423.53360165429</v>
      </c>
      <c r="AH22" s="286">
        <v>131075.33220815641</v>
      </c>
      <c r="AI22" s="286">
        <v>132747.41093454027</v>
      </c>
      <c r="AJ22" s="286">
        <v>134488.26827362733</v>
      </c>
      <c r="AK22" s="286">
        <v>135971.68811344096</v>
      </c>
      <c r="AL22" s="286">
        <v>138755.45295638419</v>
      </c>
      <c r="AM22" s="286">
        <v>139272.43426432664</v>
      </c>
      <c r="AN22" s="286">
        <v>140536.31930658489</v>
      </c>
      <c r="AO22" s="286">
        <v>140699.50490124599</v>
      </c>
      <c r="AP22" s="286">
        <v>141309.517335257</v>
      </c>
      <c r="AQ22" s="286">
        <v>142187.62270872609</v>
      </c>
      <c r="AR22" s="286">
        <v>142753.76181391868</v>
      </c>
    </row>
    <row r="23" spans="17:44" ht="15">
      <c r="Q23" s="285" t="s">
        <v>467</v>
      </c>
      <c r="R23" s="519"/>
      <c r="S23" s="288">
        <v>61200</v>
      </c>
      <c r="T23" s="288">
        <v>60800</v>
      </c>
      <c r="U23" s="288">
        <v>60300</v>
      </c>
      <c r="V23" s="288">
        <v>60100</v>
      </c>
      <c r="W23" s="288">
        <v>59800</v>
      </c>
      <c r="X23" s="288">
        <v>59900</v>
      </c>
      <c r="Y23" s="288">
        <v>59800</v>
      </c>
      <c r="Z23" s="288">
        <v>59500</v>
      </c>
      <c r="AA23" s="288">
        <v>59400</v>
      </c>
      <c r="AB23" s="288">
        <v>59500</v>
      </c>
      <c r="AC23" s="288">
        <v>59500</v>
      </c>
      <c r="AD23" s="288">
        <v>59500</v>
      </c>
      <c r="AE23" s="288">
        <v>59300</v>
      </c>
      <c r="AF23" s="288">
        <v>59300</v>
      </c>
      <c r="AG23" s="288">
        <v>59200</v>
      </c>
      <c r="AH23" s="288">
        <v>59100</v>
      </c>
      <c r="AI23" s="288">
        <v>59200</v>
      </c>
      <c r="AJ23" s="288">
        <v>59400</v>
      </c>
      <c r="AK23" s="288">
        <v>59500</v>
      </c>
      <c r="AL23" s="288">
        <v>59600</v>
      </c>
      <c r="AM23" s="288">
        <v>59600</v>
      </c>
      <c r="AN23" s="288">
        <v>59600</v>
      </c>
      <c r="AO23" s="288">
        <v>59700</v>
      </c>
      <c r="AP23" s="288">
        <v>59800</v>
      </c>
      <c r="AQ23" s="288">
        <v>59900</v>
      </c>
      <c r="AR23" s="288">
        <v>60200</v>
      </c>
    </row>
    <row r="24" spans="17:44"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</row>
    <row r="25" spans="17:44">
      <c r="S25" s="311"/>
      <c r="T25" s="311"/>
      <c r="U25" s="311"/>
      <c r="V25" s="311"/>
      <c r="W25" s="311"/>
      <c r="X25" s="311"/>
      <c r="Y25" s="311"/>
      <c r="Z25" s="311"/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</row>
    <row r="30" spans="17:44" ht="15">
      <c r="Q30" s="277" t="s">
        <v>468</v>
      </c>
    </row>
    <row r="32" spans="17:44" ht="15">
      <c r="Q32" s="292" t="s">
        <v>269</v>
      </c>
      <c r="R32" s="292" t="s">
        <v>284</v>
      </c>
      <c r="S32" s="385">
        <v>2015</v>
      </c>
      <c r="T32" s="385">
        <v>2016</v>
      </c>
      <c r="U32" s="385">
        <v>2017</v>
      </c>
      <c r="V32" s="385">
        <v>2018</v>
      </c>
      <c r="W32" s="385">
        <v>2019</v>
      </c>
      <c r="X32" s="385">
        <v>2020</v>
      </c>
      <c r="Y32" s="385">
        <v>2021</v>
      </c>
      <c r="Z32" s="385">
        <v>2022</v>
      </c>
      <c r="AA32" s="385">
        <v>2023</v>
      </c>
      <c r="AB32" s="385">
        <v>2024</v>
      </c>
      <c r="AC32" s="385">
        <v>2025</v>
      </c>
      <c r="AD32" s="385">
        <v>2026</v>
      </c>
      <c r="AE32" s="385">
        <v>2027</v>
      </c>
      <c r="AF32" s="385">
        <v>2028</v>
      </c>
      <c r="AG32" s="385">
        <v>2029</v>
      </c>
      <c r="AH32" s="385">
        <v>2030</v>
      </c>
      <c r="AI32" s="385">
        <v>2031</v>
      </c>
      <c r="AJ32" s="385">
        <v>2032</v>
      </c>
      <c r="AK32" s="386">
        <v>2033</v>
      </c>
      <c r="AL32" s="386">
        <v>2034</v>
      </c>
      <c r="AM32" s="386">
        <v>2035</v>
      </c>
      <c r="AN32" s="386">
        <v>2036</v>
      </c>
      <c r="AO32" s="386">
        <v>2037</v>
      </c>
      <c r="AP32" s="386">
        <v>2038</v>
      </c>
      <c r="AQ32" s="386">
        <v>2039</v>
      </c>
      <c r="AR32" s="386">
        <v>2040</v>
      </c>
    </row>
    <row r="33" spans="17:44">
      <c r="Q33" s="524" t="s">
        <v>267</v>
      </c>
      <c r="R33" s="293" t="s">
        <v>285</v>
      </c>
      <c r="S33" s="294">
        <v>0</v>
      </c>
      <c r="T33" s="294">
        <v>0</v>
      </c>
      <c r="U33" s="294">
        <v>0</v>
      </c>
      <c r="V33" s="294">
        <v>0</v>
      </c>
      <c r="W33" s="294">
        <v>50</v>
      </c>
      <c r="X33" s="294">
        <v>100</v>
      </c>
      <c r="Y33" s="294">
        <v>100</v>
      </c>
      <c r="Z33" s="294">
        <v>100</v>
      </c>
      <c r="AA33" s="294">
        <v>100</v>
      </c>
      <c r="AB33" s="294">
        <v>100</v>
      </c>
      <c r="AC33" s="294">
        <v>100</v>
      </c>
      <c r="AD33" s="294">
        <v>100</v>
      </c>
      <c r="AE33" s="294">
        <v>100</v>
      </c>
      <c r="AF33" s="294">
        <v>150</v>
      </c>
      <c r="AG33" s="294">
        <v>200</v>
      </c>
      <c r="AH33" s="294">
        <v>200</v>
      </c>
      <c r="AI33" s="294">
        <v>200</v>
      </c>
      <c r="AJ33" s="294">
        <v>200</v>
      </c>
      <c r="AK33" s="294">
        <v>200</v>
      </c>
      <c r="AL33" s="294">
        <v>200</v>
      </c>
      <c r="AM33" s="294">
        <v>200</v>
      </c>
      <c r="AN33" s="294">
        <v>300</v>
      </c>
      <c r="AO33" s="294">
        <v>300</v>
      </c>
      <c r="AP33" s="294">
        <v>300</v>
      </c>
      <c r="AQ33" s="294">
        <v>300</v>
      </c>
      <c r="AR33" s="294">
        <v>500</v>
      </c>
    </row>
    <row r="34" spans="17:44">
      <c r="Q34" s="524"/>
      <c r="R34" s="293" t="s">
        <v>286</v>
      </c>
      <c r="S34" s="294">
        <v>0</v>
      </c>
      <c r="T34" s="294">
        <v>0</v>
      </c>
      <c r="U34" s="294">
        <v>0</v>
      </c>
      <c r="V34" s="294">
        <v>0</v>
      </c>
      <c r="W34" s="294">
        <v>0</v>
      </c>
      <c r="X34" s="294">
        <v>0</v>
      </c>
      <c r="Y34" s="294">
        <v>0</v>
      </c>
      <c r="Z34" s="294">
        <v>0</v>
      </c>
      <c r="AA34" s="294">
        <v>0</v>
      </c>
      <c r="AB34" s="294">
        <v>0</v>
      </c>
      <c r="AC34" s="294">
        <v>0</v>
      </c>
      <c r="AD34" s="294">
        <v>0</v>
      </c>
      <c r="AE34" s="294">
        <v>0</v>
      </c>
      <c r="AF34" s="294">
        <v>0</v>
      </c>
      <c r="AG34" s="294">
        <v>0</v>
      </c>
      <c r="AH34" s="294">
        <v>0</v>
      </c>
      <c r="AI34" s="294">
        <v>0</v>
      </c>
      <c r="AJ34" s="294">
        <v>0</v>
      </c>
      <c r="AK34" s="294">
        <v>0</v>
      </c>
      <c r="AL34" s="294">
        <v>0</v>
      </c>
      <c r="AM34" s="294">
        <v>0</v>
      </c>
      <c r="AN34" s="294">
        <v>0</v>
      </c>
      <c r="AO34" s="294">
        <v>0</v>
      </c>
      <c r="AP34" s="294">
        <v>0</v>
      </c>
      <c r="AQ34" s="294">
        <v>0</v>
      </c>
      <c r="AR34" s="294">
        <v>0</v>
      </c>
    </row>
    <row r="35" spans="17:44">
      <c r="Q35" s="524"/>
      <c r="R35" s="293" t="s">
        <v>287</v>
      </c>
      <c r="S35" s="294">
        <v>2744</v>
      </c>
      <c r="T35" s="294">
        <v>2744</v>
      </c>
      <c r="U35" s="294">
        <v>2744</v>
      </c>
      <c r="V35" s="294">
        <v>2744</v>
      </c>
      <c r="W35" s="294">
        <v>2744</v>
      </c>
      <c r="X35" s="294">
        <v>2744</v>
      </c>
      <c r="Y35" s="294">
        <v>2744</v>
      </c>
      <c r="Z35" s="294">
        <v>2744</v>
      </c>
      <c r="AA35" s="294">
        <v>2744</v>
      </c>
      <c r="AB35" s="294">
        <v>2744</v>
      </c>
      <c r="AC35" s="294">
        <v>2744</v>
      </c>
      <c r="AD35" s="294">
        <v>2744</v>
      </c>
      <c r="AE35" s="294">
        <v>2744</v>
      </c>
      <c r="AF35" s="294">
        <v>2744</v>
      </c>
      <c r="AG35" s="294">
        <v>2744</v>
      </c>
      <c r="AH35" s="294">
        <v>2744</v>
      </c>
      <c r="AI35" s="294">
        <v>2744</v>
      </c>
      <c r="AJ35" s="294">
        <v>3356</v>
      </c>
      <c r="AK35" s="294">
        <v>3356</v>
      </c>
      <c r="AL35" s="294">
        <v>3356</v>
      </c>
      <c r="AM35" s="294">
        <v>3356</v>
      </c>
      <c r="AN35" s="294">
        <v>3356</v>
      </c>
      <c r="AO35" s="294">
        <v>3356</v>
      </c>
      <c r="AP35" s="294">
        <v>3356</v>
      </c>
      <c r="AQ35" s="294">
        <v>3356</v>
      </c>
      <c r="AR35" s="294">
        <v>3356</v>
      </c>
    </row>
    <row r="36" spans="17:44">
      <c r="Q36" s="522" t="s">
        <v>270</v>
      </c>
      <c r="R36" s="293" t="s">
        <v>270</v>
      </c>
      <c r="S36" s="294">
        <v>2099</v>
      </c>
      <c r="T36" s="294">
        <v>2099</v>
      </c>
      <c r="U36" s="294">
        <v>2099</v>
      </c>
      <c r="V36" s="294">
        <v>2099</v>
      </c>
      <c r="W36" s="294">
        <v>2489</v>
      </c>
      <c r="X36" s="294">
        <v>2489</v>
      </c>
      <c r="Y36" s="294">
        <v>2774</v>
      </c>
      <c r="Z36" s="294">
        <v>2774</v>
      </c>
      <c r="AA36" s="294">
        <v>2774</v>
      </c>
      <c r="AB36" s="294">
        <v>2774</v>
      </c>
      <c r="AC36" s="294">
        <v>2774</v>
      </c>
      <c r="AD36" s="294">
        <v>2774</v>
      </c>
      <c r="AE36" s="294">
        <v>2580</v>
      </c>
      <c r="AF36" s="294">
        <v>2580</v>
      </c>
      <c r="AG36" s="294">
        <v>2580</v>
      </c>
      <c r="AH36" s="294">
        <v>2580</v>
      </c>
      <c r="AI36" s="294">
        <v>2580</v>
      </c>
      <c r="AJ36" s="294">
        <v>2580</v>
      </c>
      <c r="AK36" s="294">
        <v>2580</v>
      </c>
      <c r="AL36" s="294">
        <v>2580</v>
      </c>
      <c r="AM36" s="294">
        <v>2580</v>
      </c>
      <c r="AN36" s="294">
        <v>2580</v>
      </c>
      <c r="AO36" s="294">
        <v>2190</v>
      </c>
      <c r="AP36" s="294">
        <v>2190</v>
      </c>
      <c r="AQ36" s="294">
        <v>2190</v>
      </c>
      <c r="AR36" s="294">
        <v>2190</v>
      </c>
    </row>
    <row r="37" spans="17:44">
      <c r="Q37" s="523"/>
      <c r="R37" s="293" t="s">
        <v>288</v>
      </c>
      <c r="S37" s="294">
        <v>20</v>
      </c>
      <c r="T37" s="294">
        <v>20</v>
      </c>
      <c r="U37" s="294">
        <v>20</v>
      </c>
      <c r="V37" s="294">
        <v>20</v>
      </c>
      <c r="W37" s="294">
        <v>20</v>
      </c>
      <c r="X37" s="294">
        <v>20</v>
      </c>
      <c r="Y37" s="294">
        <v>20</v>
      </c>
      <c r="Z37" s="294">
        <v>20</v>
      </c>
      <c r="AA37" s="294">
        <v>20</v>
      </c>
      <c r="AB37" s="294">
        <v>20</v>
      </c>
      <c r="AC37" s="294">
        <v>20</v>
      </c>
      <c r="AD37" s="294">
        <v>20</v>
      </c>
      <c r="AE37" s="294">
        <v>20</v>
      </c>
      <c r="AF37" s="294">
        <v>20</v>
      </c>
      <c r="AG37" s="294">
        <v>20</v>
      </c>
      <c r="AH37" s="294">
        <v>20</v>
      </c>
      <c r="AI37" s="294">
        <v>20</v>
      </c>
      <c r="AJ37" s="294">
        <v>20</v>
      </c>
      <c r="AK37" s="294">
        <v>20</v>
      </c>
      <c r="AL37" s="294">
        <v>20</v>
      </c>
      <c r="AM37" s="294">
        <v>20</v>
      </c>
      <c r="AN37" s="294">
        <v>20</v>
      </c>
      <c r="AO37" s="294">
        <v>20</v>
      </c>
      <c r="AP37" s="294">
        <v>20</v>
      </c>
      <c r="AQ37" s="294">
        <v>0</v>
      </c>
      <c r="AR37" s="294">
        <v>0</v>
      </c>
    </row>
    <row r="38" spans="17:44">
      <c r="Q38" s="522" t="s">
        <v>271</v>
      </c>
      <c r="R38" s="293" t="s">
        <v>289</v>
      </c>
      <c r="S38" s="294">
        <v>0</v>
      </c>
      <c r="T38" s="294">
        <v>0</v>
      </c>
      <c r="U38" s="294">
        <v>0</v>
      </c>
      <c r="V38" s="294">
        <v>0</v>
      </c>
      <c r="W38" s="294">
        <v>0</v>
      </c>
      <c r="X38" s="294">
        <v>0</v>
      </c>
      <c r="Y38" s="294">
        <v>0</v>
      </c>
      <c r="Z38" s="294">
        <v>0</v>
      </c>
      <c r="AA38" s="294">
        <v>0</v>
      </c>
      <c r="AB38" s="294">
        <v>0</v>
      </c>
      <c r="AC38" s="294">
        <v>0</v>
      </c>
      <c r="AD38" s="294">
        <v>0</v>
      </c>
      <c r="AE38" s="294">
        <v>0</v>
      </c>
      <c r="AF38" s="294">
        <v>0</v>
      </c>
      <c r="AG38" s="294">
        <v>0</v>
      </c>
      <c r="AH38" s="294">
        <v>0</v>
      </c>
      <c r="AI38" s="294">
        <v>0</v>
      </c>
      <c r="AJ38" s="294">
        <v>0</v>
      </c>
      <c r="AK38" s="294">
        <v>0</v>
      </c>
      <c r="AL38" s="294">
        <v>0</v>
      </c>
      <c r="AM38" s="294">
        <v>0</v>
      </c>
      <c r="AN38" s="294">
        <v>0</v>
      </c>
      <c r="AO38" s="294">
        <v>0</v>
      </c>
      <c r="AP38" s="294">
        <v>0</v>
      </c>
      <c r="AQ38" s="294">
        <v>0</v>
      </c>
      <c r="AR38" s="294">
        <v>0</v>
      </c>
    </row>
    <row r="39" spans="17:44">
      <c r="Q39" s="523"/>
      <c r="R39" s="293" t="s">
        <v>290</v>
      </c>
      <c r="S39" s="294">
        <v>0</v>
      </c>
      <c r="T39" s="294">
        <v>0</v>
      </c>
      <c r="U39" s="294">
        <v>0</v>
      </c>
      <c r="V39" s="294">
        <v>0</v>
      </c>
      <c r="W39" s="294">
        <v>0</v>
      </c>
      <c r="X39" s="294">
        <v>0</v>
      </c>
      <c r="Y39" s="294">
        <v>0</v>
      </c>
      <c r="Z39" s="294">
        <v>0</v>
      </c>
      <c r="AA39" s="294">
        <v>0</v>
      </c>
      <c r="AB39" s="294">
        <v>0</v>
      </c>
      <c r="AC39" s="294">
        <v>0</v>
      </c>
      <c r="AD39" s="294">
        <v>0</v>
      </c>
      <c r="AE39" s="294">
        <v>0</v>
      </c>
      <c r="AF39" s="294">
        <v>0</v>
      </c>
      <c r="AG39" s="294">
        <v>0</v>
      </c>
      <c r="AH39" s="294">
        <v>0</v>
      </c>
      <c r="AI39" s="294">
        <v>0</v>
      </c>
      <c r="AJ39" s="294">
        <v>0</v>
      </c>
      <c r="AK39" s="294">
        <v>0</v>
      </c>
      <c r="AL39" s="294">
        <v>0</v>
      </c>
      <c r="AM39" s="294">
        <v>0</v>
      </c>
      <c r="AN39" s="294">
        <v>0</v>
      </c>
      <c r="AO39" s="294">
        <v>0</v>
      </c>
      <c r="AP39" s="294">
        <v>0</v>
      </c>
      <c r="AQ39" s="294">
        <v>0</v>
      </c>
      <c r="AR39" s="294">
        <v>0</v>
      </c>
    </row>
    <row r="40" spans="17:44">
      <c r="Q40" s="295" t="s">
        <v>272</v>
      </c>
      <c r="R40" s="293" t="s">
        <v>291</v>
      </c>
      <c r="S40" s="294">
        <v>1814</v>
      </c>
      <c r="T40" s="294">
        <v>1814</v>
      </c>
      <c r="U40" s="294">
        <v>1856</v>
      </c>
      <c r="V40" s="294">
        <v>1856</v>
      </c>
      <c r="W40" s="294">
        <v>1856</v>
      </c>
      <c r="X40" s="294">
        <v>1941</v>
      </c>
      <c r="Y40" s="294">
        <v>1941</v>
      </c>
      <c r="Z40" s="294">
        <v>1941</v>
      </c>
      <c r="AA40" s="294">
        <v>1941</v>
      </c>
      <c r="AB40" s="294">
        <v>1941</v>
      </c>
      <c r="AC40" s="294">
        <v>1750</v>
      </c>
      <c r="AD40" s="294">
        <v>1592</v>
      </c>
      <c r="AE40" s="294">
        <v>1592</v>
      </c>
      <c r="AF40" s="294">
        <v>1592</v>
      </c>
      <c r="AG40" s="294">
        <v>233</v>
      </c>
      <c r="AH40" s="294">
        <v>233</v>
      </c>
      <c r="AI40" s="294">
        <v>233</v>
      </c>
      <c r="AJ40" s="294">
        <v>233</v>
      </c>
      <c r="AK40" s="294">
        <v>233</v>
      </c>
      <c r="AL40" s="294">
        <v>233</v>
      </c>
      <c r="AM40" s="294">
        <v>221</v>
      </c>
      <c r="AN40" s="294">
        <v>221</v>
      </c>
      <c r="AO40" s="294">
        <v>221</v>
      </c>
      <c r="AP40" s="294">
        <v>221</v>
      </c>
      <c r="AQ40" s="294">
        <v>221</v>
      </c>
      <c r="AR40" s="294">
        <v>221</v>
      </c>
    </row>
    <row r="41" spans="17:44">
      <c r="Q41" s="522" t="s">
        <v>56</v>
      </c>
      <c r="R41" s="293" t="s">
        <v>292</v>
      </c>
      <c r="S41" s="294">
        <v>26905</v>
      </c>
      <c r="T41" s="294">
        <v>28870</v>
      </c>
      <c r="U41" s="294">
        <v>26720</v>
      </c>
      <c r="V41" s="294">
        <v>26717</v>
      </c>
      <c r="W41" s="294">
        <v>25662</v>
      </c>
      <c r="X41" s="294">
        <v>25662</v>
      </c>
      <c r="Y41" s="294">
        <v>26534</v>
      </c>
      <c r="Z41" s="294">
        <v>28067</v>
      </c>
      <c r="AA41" s="294">
        <v>26778</v>
      </c>
      <c r="AB41" s="294">
        <v>27239</v>
      </c>
      <c r="AC41" s="294">
        <v>26790</v>
      </c>
      <c r="AD41" s="294">
        <v>27290</v>
      </c>
      <c r="AE41" s="294">
        <v>25965</v>
      </c>
      <c r="AF41" s="294">
        <v>25965</v>
      </c>
      <c r="AG41" s="294">
        <v>24690</v>
      </c>
      <c r="AH41" s="294">
        <v>24591</v>
      </c>
      <c r="AI41" s="294">
        <v>22447</v>
      </c>
      <c r="AJ41" s="294">
        <v>21157</v>
      </c>
      <c r="AK41" s="294">
        <v>20752</v>
      </c>
      <c r="AL41" s="294">
        <v>20752</v>
      </c>
      <c r="AM41" s="294">
        <v>20517</v>
      </c>
      <c r="AN41" s="294">
        <v>20517</v>
      </c>
      <c r="AO41" s="294">
        <v>20517</v>
      </c>
      <c r="AP41" s="294">
        <v>20517</v>
      </c>
      <c r="AQ41" s="294">
        <v>20517</v>
      </c>
      <c r="AR41" s="294">
        <v>20517</v>
      </c>
    </row>
    <row r="42" spans="17:44">
      <c r="Q42" s="525"/>
      <c r="R42" s="293" t="s">
        <v>293</v>
      </c>
      <c r="S42" s="294">
        <v>57</v>
      </c>
      <c r="T42" s="294">
        <v>57</v>
      </c>
      <c r="U42" s="294">
        <v>57</v>
      </c>
      <c r="V42" s="294">
        <v>57</v>
      </c>
      <c r="W42" s="294">
        <v>57</v>
      </c>
      <c r="X42" s="294">
        <v>57</v>
      </c>
      <c r="Y42" s="294">
        <v>356</v>
      </c>
      <c r="Z42" s="294">
        <v>356</v>
      </c>
      <c r="AA42" s="294">
        <v>655</v>
      </c>
      <c r="AB42" s="294">
        <v>655</v>
      </c>
      <c r="AC42" s="294">
        <v>655</v>
      </c>
      <c r="AD42" s="294">
        <v>655</v>
      </c>
      <c r="AE42" s="294">
        <v>623</v>
      </c>
      <c r="AF42" s="294">
        <v>623</v>
      </c>
      <c r="AG42" s="294">
        <v>623</v>
      </c>
      <c r="AH42" s="294">
        <v>623</v>
      </c>
      <c r="AI42" s="294">
        <v>623</v>
      </c>
      <c r="AJ42" s="294">
        <v>623</v>
      </c>
      <c r="AK42" s="294">
        <v>623</v>
      </c>
      <c r="AL42" s="294">
        <v>623</v>
      </c>
      <c r="AM42" s="294">
        <v>623</v>
      </c>
      <c r="AN42" s="294">
        <v>623</v>
      </c>
      <c r="AO42" s="294">
        <v>623</v>
      </c>
      <c r="AP42" s="294">
        <v>623</v>
      </c>
      <c r="AQ42" s="294">
        <v>623</v>
      </c>
      <c r="AR42" s="294">
        <v>623</v>
      </c>
    </row>
    <row r="43" spans="17:44">
      <c r="Q43" s="296" t="s">
        <v>262</v>
      </c>
      <c r="R43" s="293" t="s">
        <v>294</v>
      </c>
      <c r="S43" s="294">
        <v>867</v>
      </c>
      <c r="T43" s="294">
        <v>795</v>
      </c>
      <c r="U43" s="294">
        <v>759</v>
      </c>
      <c r="V43" s="294">
        <v>760</v>
      </c>
      <c r="W43" s="294">
        <v>760</v>
      </c>
      <c r="X43" s="294">
        <v>709</v>
      </c>
      <c r="Y43" s="294">
        <v>675</v>
      </c>
      <c r="Z43" s="294">
        <v>575</v>
      </c>
      <c r="AA43" s="294">
        <v>575</v>
      </c>
      <c r="AB43" s="294">
        <v>575</v>
      </c>
      <c r="AC43" s="294">
        <v>575</v>
      </c>
      <c r="AD43" s="294">
        <v>575</v>
      </c>
      <c r="AE43" s="294">
        <v>575</v>
      </c>
      <c r="AF43" s="294">
        <v>575</v>
      </c>
      <c r="AG43" s="294">
        <v>575</v>
      </c>
      <c r="AH43" s="294">
        <v>575</v>
      </c>
      <c r="AI43" s="294">
        <v>575</v>
      </c>
      <c r="AJ43" s="294">
        <v>517</v>
      </c>
      <c r="AK43" s="294">
        <v>517</v>
      </c>
      <c r="AL43" s="294">
        <v>517</v>
      </c>
      <c r="AM43" s="294">
        <v>377</v>
      </c>
      <c r="AN43" s="294">
        <v>377</v>
      </c>
      <c r="AO43" s="294">
        <v>377</v>
      </c>
      <c r="AP43" s="294">
        <v>377</v>
      </c>
      <c r="AQ43" s="294">
        <v>348</v>
      </c>
      <c r="AR43" s="294">
        <v>348</v>
      </c>
    </row>
    <row r="44" spans="17:44">
      <c r="Q44" s="296" t="s">
        <v>273</v>
      </c>
      <c r="R44" s="293" t="s">
        <v>273</v>
      </c>
      <c r="S44" s="294">
        <v>17284</v>
      </c>
      <c r="T44" s="294">
        <v>11831</v>
      </c>
      <c r="U44" s="294">
        <v>10577</v>
      </c>
      <c r="V44" s="294">
        <v>8399</v>
      </c>
      <c r="W44" s="294">
        <v>6944</v>
      </c>
      <c r="X44" s="294">
        <v>5904</v>
      </c>
      <c r="Y44" s="294">
        <v>1926</v>
      </c>
      <c r="Z44" s="294">
        <v>0</v>
      </c>
      <c r="AA44" s="294">
        <v>0</v>
      </c>
      <c r="AB44" s="294">
        <v>0</v>
      </c>
      <c r="AC44" s="294">
        <v>0</v>
      </c>
      <c r="AD44" s="294">
        <v>0</v>
      </c>
      <c r="AE44" s="294">
        <v>0</v>
      </c>
      <c r="AF44" s="294">
        <v>0</v>
      </c>
      <c r="AG44" s="294">
        <v>0</v>
      </c>
      <c r="AH44" s="294">
        <v>0</v>
      </c>
      <c r="AI44" s="294">
        <v>0</v>
      </c>
      <c r="AJ44" s="294">
        <v>0</v>
      </c>
      <c r="AK44" s="294">
        <v>0</v>
      </c>
      <c r="AL44" s="294">
        <v>0</v>
      </c>
      <c r="AM44" s="294">
        <v>0</v>
      </c>
      <c r="AN44" s="294">
        <v>0</v>
      </c>
      <c r="AO44" s="294">
        <v>0</v>
      </c>
      <c r="AP44" s="294">
        <v>0</v>
      </c>
      <c r="AQ44" s="294">
        <v>0</v>
      </c>
      <c r="AR44" s="294">
        <v>0</v>
      </c>
    </row>
    <row r="45" spans="17:44">
      <c r="Q45" s="296" t="s">
        <v>274</v>
      </c>
      <c r="R45" s="293" t="s">
        <v>274</v>
      </c>
      <c r="S45" s="294">
        <v>1193</v>
      </c>
      <c r="T45" s="294">
        <v>1193</v>
      </c>
      <c r="U45" s="294">
        <v>1193</v>
      </c>
      <c r="V45" s="294">
        <v>1193</v>
      </c>
      <c r="W45" s="294">
        <v>1193</v>
      </c>
      <c r="X45" s="294">
        <v>1193</v>
      </c>
      <c r="Y45" s="294">
        <v>1193</v>
      </c>
      <c r="Z45" s="294">
        <v>1193</v>
      </c>
      <c r="AA45" s="294">
        <v>1193</v>
      </c>
      <c r="AB45" s="294">
        <v>1193</v>
      </c>
      <c r="AC45" s="294">
        <v>1193</v>
      </c>
      <c r="AD45" s="294">
        <v>1193</v>
      </c>
      <c r="AE45" s="294">
        <v>1193</v>
      </c>
      <c r="AF45" s="294">
        <v>1221</v>
      </c>
      <c r="AG45" s="294">
        <v>1221</v>
      </c>
      <c r="AH45" s="294">
        <v>1221</v>
      </c>
      <c r="AI45" s="294">
        <v>1221</v>
      </c>
      <c r="AJ45" s="294">
        <v>1221</v>
      </c>
      <c r="AK45" s="294">
        <v>1221</v>
      </c>
      <c r="AL45" s="294">
        <v>1221</v>
      </c>
      <c r="AM45" s="294">
        <v>1221</v>
      </c>
      <c r="AN45" s="294">
        <v>1221</v>
      </c>
      <c r="AO45" s="294">
        <v>1221</v>
      </c>
      <c r="AP45" s="294">
        <v>1221</v>
      </c>
      <c r="AQ45" s="294">
        <v>1221</v>
      </c>
      <c r="AR45" s="294">
        <v>1221</v>
      </c>
    </row>
    <row r="46" spans="17:44">
      <c r="Q46" s="296" t="s">
        <v>266</v>
      </c>
      <c r="R46" s="293" t="s">
        <v>266</v>
      </c>
      <c r="S46" s="294">
        <v>3950</v>
      </c>
      <c r="T46" s="294">
        <v>4150</v>
      </c>
      <c r="U46" s="294">
        <v>4150</v>
      </c>
      <c r="V46" s="294">
        <v>4150</v>
      </c>
      <c r="W46" s="294">
        <v>4150</v>
      </c>
      <c r="X46" s="294">
        <v>4150</v>
      </c>
      <c r="Y46" s="294">
        <v>5150</v>
      </c>
      <c r="Z46" s="294">
        <v>7555</v>
      </c>
      <c r="AA46" s="294">
        <v>9955</v>
      </c>
      <c r="AB46" s="294">
        <v>12055</v>
      </c>
      <c r="AC46" s="294">
        <v>13455</v>
      </c>
      <c r="AD46" s="294">
        <v>13455</v>
      </c>
      <c r="AE46" s="294">
        <v>13455</v>
      </c>
      <c r="AF46" s="294">
        <v>14855</v>
      </c>
      <c r="AG46" s="294">
        <v>14855</v>
      </c>
      <c r="AH46" s="294">
        <v>14855</v>
      </c>
      <c r="AI46" s="294">
        <v>14855</v>
      </c>
      <c r="AJ46" s="294">
        <v>14855</v>
      </c>
      <c r="AK46" s="294">
        <v>14855</v>
      </c>
      <c r="AL46" s="294">
        <v>16055</v>
      </c>
      <c r="AM46" s="294">
        <v>16055</v>
      </c>
      <c r="AN46" s="294">
        <v>16055</v>
      </c>
      <c r="AO46" s="294">
        <v>16055</v>
      </c>
      <c r="AP46" s="294">
        <v>16055</v>
      </c>
      <c r="AQ46" s="294">
        <v>16055</v>
      </c>
      <c r="AR46" s="294">
        <v>16055</v>
      </c>
    </row>
    <row r="47" spans="17:44">
      <c r="Q47" s="297" t="s">
        <v>275</v>
      </c>
      <c r="R47" s="298" t="s">
        <v>275</v>
      </c>
      <c r="S47" s="294">
        <v>0</v>
      </c>
      <c r="T47" s="294">
        <v>0</v>
      </c>
      <c r="U47" s="294">
        <v>0</v>
      </c>
      <c r="V47" s="294">
        <v>0</v>
      </c>
      <c r="W47" s="294">
        <v>0</v>
      </c>
      <c r="X47" s="294">
        <v>10</v>
      </c>
      <c r="Y47" s="294">
        <v>10</v>
      </c>
      <c r="Z47" s="294">
        <v>10</v>
      </c>
      <c r="AA47" s="294">
        <v>10</v>
      </c>
      <c r="AB47" s="294">
        <v>355</v>
      </c>
      <c r="AC47" s="294">
        <v>365</v>
      </c>
      <c r="AD47" s="294">
        <v>441</v>
      </c>
      <c r="AE47" s="294">
        <v>584</v>
      </c>
      <c r="AF47" s="294">
        <v>667</v>
      </c>
      <c r="AG47" s="294">
        <v>707</v>
      </c>
      <c r="AH47" s="294">
        <v>707</v>
      </c>
      <c r="AI47" s="294">
        <v>1257</v>
      </c>
      <c r="AJ47" s="294">
        <v>1757</v>
      </c>
      <c r="AK47" s="294">
        <v>2257</v>
      </c>
      <c r="AL47" s="294">
        <v>2257</v>
      </c>
      <c r="AM47" s="294">
        <v>2257</v>
      </c>
      <c r="AN47" s="294">
        <v>2257</v>
      </c>
      <c r="AO47" s="294">
        <v>2257</v>
      </c>
      <c r="AP47" s="294">
        <v>2257</v>
      </c>
      <c r="AQ47" s="294">
        <v>2257</v>
      </c>
      <c r="AR47" s="294">
        <v>2257</v>
      </c>
    </row>
    <row r="48" spans="17:44">
      <c r="Q48" s="296" t="s">
        <v>276</v>
      </c>
      <c r="R48" s="293" t="s">
        <v>276</v>
      </c>
      <c r="S48" s="294">
        <v>8985</v>
      </c>
      <c r="T48" s="294">
        <v>8985</v>
      </c>
      <c r="U48" s="294">
        <v>8985</v>
      </c>
      <c r="V48" s="294">
        <v>8985</v>
      </c>
      <c r="W48" s="294">
        <v>8985</v>
      </c>
      <c r="X48" s="294">
        <v>8985</v>
      </c>
      <c r="Y48" s="294">
        <v>8985</v>
      </c>
      <c r="Z48" s="294">
        <v>8038</v>
      </c>
      <c r="AA48" s="294">
        <v>7126</v>
      </c>
      <c r="AB48" s="294">
        <v>4715</v>
      </c>
      <c r="AC48" s="294">
        <v>4715</v>
      </c>
      <c r="AD48" s="294">
        <v>3512</v>
      </c>
      <c r="AE48" s="294">
        <v>4912</v>
      </c>
      <c r="AF48" s="294">
        <v>3832</v>
      </c>
      <c r="AG48" s="294">
        <v>5686</v>
      </c>
      <c r="AH48" s="294">
        <v>5686</v>
      </c>
      <c r="AI48" s="294">
        <v>7356</v>
      </c>
      <c r="AJ48" s="294">
        <v>7356</v>
      </c>
      <c r="AK48" s="294">
        <v>7356</v>
      </c>
      <c r="AL48" s="294">
        <v>7356</v>
      </c>
      <c r="AM48" s="294">
        <v>7356</v>
      </c>
      <c r="AN48" s="294">
        <v>7356</v>
      </c>
      <c r="AO48" s="294">
        <v>7356</v>
      </c>
      <c r="AP48" s="294">
        <v>7356</v>
      </c>
      <c r="AQ48" s="294">
        <v>7356</v>
      </c>
      <c r="AR48" s="294">
        <v>7356</v>
      </c>
    </row>
    <row r="49" spans="17:44">
      <c r="Q49" s="522" t="s">
        <v>295</v>
      </c>
      <c r="R49" s="293" t="s">
        <v>277</v>
      </c>
      <c r="S49" s="294">
        <v>4335</v>
      </c>
      <c r="T49" s="294">
        <v>4335</v>
      </c>
      <c r="U49" s="294">
        <v>4935</v>
      </c>
      <c r="V49" s="294">
        <v>6294</v>
      </c>
      <c r="W49" s="294">
        <v>6954</v>
      </c>
      <c r="X49" s="294">
        <v>7691</v>
      </c>
      <c r="Y49" s="294">
        <v>9276</v>
      </c>
      <c r="Z49" s="294">
        <v>11340</v>
      </c>
      <c r="AA49" s="294">
        <v>11984</v>
      </c>
      <c r="AB49" s="294">
        <v>14514</v>
      </c>
      <c r="AC49" s="294">
        <v>16496</v>
      </c>
      <c r="AD49" s="294">
        <v>17796</v>
      </c>
      <c r="AE49" s="294">
        <v>18546</v>
      </c>
      <c r="AF49" s="294">
        <v>19046</v>
      </c>
      <c r="AG49" s="294">
        <v>21046</v>
      </c>
      <c r="AH49" s="294">
        <v>21546</v>
      </c>
      <c r="AI49" s="294">
        <v>22046</v>
      </c>
      <c r="AJ49" s="294">
        <v>22546</v>
      </c>
      <c r="AK49" s="294">
        <v>23046</v>
      </c>
      <c r="AL49" s="294">
        <v>23546</v>
      </c>
      <c r="AM49" s="294">
        <v>23546</v>
      </c>
      <c r="AN49" s="294">
        <v>23546</v>
      </c>
      <c r="AO49" s="294">
        <v>23546</v>
      </c>
      <c r="AP49" s="294">
        <v>23546</v>
      </c>
      <c r="AQ49" s="294">
        <v>23546</v>
      </c>
      <c r="AR49" s="294">
        <v>23546</v>
      </c>
    </row>
    <row r="50" spans="17:44">
      <c r="Q50" s="523"/>
      <c r="R50" s="293" t="s">
        <v>278</v>
      </c>
      <c r="S50" s="294">
        <v>4156</v>
      </c>
      <c r="T50" s="294">
        <v>5396</v>
      </c>
      <c r="U50" s="294">
        <v>5958</v>
      </c>
      <c r="V50" s="294">
        <v>6764</v>
      </c>
      <c r="W50" s="294">
        <v>6811</v>
      </c>
      <c r="X50" s="294">
        <v>6811</v>
      </c>
      <c r="Y50" s="294">
        <v>6853</v>
      </c>
      <c r="Z50" s="294">
        <v>7662</v>
      </c>
      <c r="AA50" s="294">
        <v>8240</v>
      </c>
      <c r="AB50" s="294">
        <v>8859</v>
      </c>
      <c r="AC50" s="294">
        <v>9926</v>
      </c>
      <c r="AD50" s="294">
        <v>10307</v>
      </c>
      <c r="AE50" s="294">
        <v>10307</v>
      </c>
      <c r="AF50" s="294">
        <v>10361</v>
      </c>
      <c r="AG50" s="294">
        <v>10361</v>
      </c>
      <c r="AH50" s="294">
        <v>10361</v>
      </c>
      <c r="AI50" s="294">
        <v>10361</v>
      </c>
      <c r="AJ50" s="294">
        <v>10361</v>
      </c>
      <c r="AK50" s="294">
        <v>10361</v>
      </c>
      <c r="AL50" s="294">
        <v>10361</v>
      </c>
      <c r="AM50" s="294">
        <v>10361</v>
      </c>
      <c r="AN50" s="294">
        <v>10361</v>
      </c>
      <c r="AO50" s="294">
        <v>10361</v>
      </c>
      <c r="AP50" s="294">
        <v>10361</v>
      </c>
      <c r="AQ50" s="294">
        <v>10361</v>
      </c>
      <c r="AR50" s="294">
        <v>10361</v>
      </c>
    </row>
    <row r="51" spans="17:44">
      <c r="Q51" s="296" t="s">
        <v>279</v>
      </c>
      <c r="R51" s="293" t="s">
        <v>279</v>
      </c>
      <c r="S51" s="294">
        <v>0</v>
      </c>
      <c r="T51" s="294">
        <v>0</v>
      </c>
      <c r="U51" s="294">
        <v>0</v>
      </c>
      <c r="V51" s="294">
        <v>0</v>
      </c>
      <c r="W51" s="294">
        <v>0</v>
      </c>
      <c r="X51" s="294">
        <v>0</v>
      </c>
      <c r="Y51" s="294">
        <v>0</v>
      </c>
      <c r="Z51" s="294">
        <v>25</v>
      </c>
      <c r="AA51" s="294">
        <v>44</v>
      </c>
      <c r="AB51" s="294">
        <v>114</v>
      </c>
      <c r="AC51" s="294">
        <v>114</v>
      </c>
      <c r="AD51" s="294">
        <v>114</v>
      </c>
      <c r="AE51" s="294">
        <v>114</v>
      </c>
      <c r="AF51" s="294">
        <v>114</v>
      </c>
      <c r="AG51" s="294">
        <v>114</v>
      </c>
      <c r="AH51" s="294">
        <v>114</v>
      </c>
      <c r="AI51" s="294">
        <v>114</v>
      </c>
      <c r="AJ51" s="294">
        <v>114</v>
      </c>
      <c r="AK51" s="294">
        <v>114</v>
      </c>
      <c r="AL51" s="294">
        <v>114</v>
      </c>
      <c r="AM51" s="294">
        <v>114</v>
      </c>
      <c r="AN51" s="294">
        <v>114</v>
      </c>
      <c r="AO51" s="294">
        <v>114</v>
      </c>
      <c r="AP51" s="294">
        <v>114</v>
      </c>
      <c r="AQ51" s="294">
        <v>114</v>
      </c>
      <c r="AR51" s="294">
        <v>114</v>
      </c>
    </row>
    <row r="52" spans="17:44" ht="15">
      <c r="Q52" s="526" t="s">
        <v>282</v>
      </c>
      <c r="R52" s="526"/>
      <c r="S52" s="299">
        <v>74409</v>
      </c>
      <c r="T52" s="299">
        <v>72289</v>
      </c>
      <c r="U52" s="299">
        <v>70053</v>
      </c>
      <c r="V52" s="299">
        <v>70038</v>
      </c>
      <c r="W52" s="299">
        <v>68675</v>
      </c>
      <c r="X52" s="299">
        <v>68466</v>
      </c>
      <c r="Y52" s="299">
        <v>68537</v>
      </c>
      <c r="Z52" s="299">
        <v>72400</v>
      </c>
      <c r="AA52" s="299">
        <v>74139</v>
      </c>
      <c r="AB52" s="299">
        <v>77853</v>
      </c>
      <c r="AC52" s="299">
        <v>81672</v>
      </c>
      <c r="AD52" s="299">
        <v>82568</v>
      </c>
      <c r="AE52" s="299">
        <v>83310</v>
      </c>
      <c r="AF52" s="299">
        <v>84345</v>
      </c>
      <c r="AG52" s="299">
        <v>85655</v>
      </c>
      <c r="AH52" s="299">
        <v>86056</v>
      </c>
      <c r="AI52" s="299">
        <v>86632</v>
      </c>
      <c r="AJ52" s="299">
        <v>86896</v>
      </c>
      <c r="AK52" s="299">
        <v>87491</v>
      </c>
      <c r="AL52" s="299">
        <v>89191</v>
      </c>
      <c r="AM52" s="299">
        <v>88804</v>
      </c>
      <c r="AN52" s="299">
        <v>88904</v>
      </c>
      <c r="AO52" s="299">
        <v>88514</v>
      </c>
      <c r="AP52" s="299">
        <v>88514</v>
      </c>
      <c r="AQ52" s="299">
        <v>88465</v>
      </c>
      <c r="AR52" s="299">
        <v>88665</v>
      </c>
    </row>
    <row r="53" spans="17:44"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</row>
    <row r="54" spans="17:44"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</row>
    <row r="55" spans="17:44"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</row>
    <row r="56" spans="17:44"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</row>
    <row r="57" spans="17:44"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</row>
    <row r="58" spans="17:44" ht="15">
      <c r="Q58" s="277" t="s">
        <v>469</v>
      </c>
    </row>
    <row r="60" spans="17:44" ht="15">
      <c r="Q60" s="300" t="s">
        <v>269</v>
      </c>
      <c r="R60" s="300" t="s">
        <v>284</v>
      </c>
      <c r="S60" s="385">
        <v>2015</v>
      </c>
      <c r="T60" s="385">
        <v>2016</v>
      </c>
      <c r="U60" s="385">
        <v>2017</v>
      </c>
      <c r="V60" s="385">
        <v>2018</v>
      </c>
      <c r="W60" s="385">
        <v>2019</v>
      </c>
      <c r="X60" s="385">
        <v>2020</v>
      </c>
      <c r="Y60" s="385">
        <v>2021</v>
      </c>
      <c r="Z60" s="385">
        <v>2022</v>
      </c>
      <c r="AA60" s="385">
        <v>2023</v>
      </c>
      <c r="AB60" s="385">
        <v>2024</v>
      </c>
      <c r="AC60" s="385">
        <v>2025</v>
      </c>
      <c r="AD60" s="385">
        <v>2026</v>
      </c>
      <c r="AE60" s="385">
        <v>2027</v>
      </c>
      <c r="AF60" s="385">
        <v>2028</v>
      </c>
      <c r="AG60" s="385">
        <v>2029</v>
      </c>
      <c r="AH60" s="385">
        <v>2030</v>
      </c>
      <c r="AI60" s="385">
        <v>2031</v>
      </c>
      <c r="AJ60" s="385">
        <v>2032</v>
      </c>
      <c r="AK60" s="386">
        <v>2033</v>
      </c>
      <c r="AL60" s="386">
        <v>2034</v>
      </c>
      <c r="AM60" s="386">
        <v>2035</v>
      </c>
      <c r="AN60" s="386">
        <v>2036</v>
      </c>
      <c r="AO60" s="386">
        <v>2037</v>
      </c>
      <c r="AP60" s="386">
        <v>2038</v>
      </c>
      <c r="AQ60" s="386">
        <v>2039</v>
      </c>
      <c r="AR60" s="386">
        <v>2040</v>
      </c>
    </row>
    <row r="61" spans="17:44">
      <c r="Q61" s="527" t="s">
        <v>272</v>
      </c>
      <c r="R61" s="375" t="s">
        <v>297</v>
      </c>
      <c r="S61" s="376">
        <v>2294.0559245750001</v>
      </c>
      <c r="T61" s="376">
        <v>2311.2730327023355</v>
      </c>
      <c r="U61" s="376">
        <v>2381.2068145192907</v>
      </c>
      <c r="V61" s="376">
        <v>2397.4165542418432</v>
      </c>
      <c r="W61" s="376">
        <v>2412.8720739796336</v>
      </c>
      <c r="X61" s="376">
        <v>2427.640450224068</v>
      </c>
      <c r="Y61" s="376">
        <v>2441.7801909723294</v>
      </c>
      <c r="Z61" s="376">
        <v>2362.3426357271956</v>
      </c>
      <c r="AA61" s="376">
        <v>2362.3426357271956</v>
      </c>
      <c r="AB61" s="376">
        <v>2362.3426357271956</v>
      </c>
      <c r="AC61" s="376">
        <v>2347.6426357271957</v>
      </c>
      <c r="AD61" s="376">
        <v>2347.6426357271957</v>
      </c>
      <c r="AE61" s="376">
        <v>2347.6426357271957</v>
      </c>
      <c r="AF61" s="376">
        <v>2347.6426357271957</v>
      </c>
      <c r="AG61" s="376">
        <v>2347.6426357271957</v>
      </c>
      <c r="AH61" s="376">
        <v>2347.6426357271957</v>
      </c>
      <c r="AI61" s="376">
        <v>2347.6426357271957</v>
      </c>
      <c r="AJ61" s="376">
        <v>2347.6426357271957</v>
      </c>
      <c r="AK61" s="376">
        <v>2347.6426357271957</v>
      </c>
      <c r="AL61" s="376">
        <v>2347.6426357271957</v>
      </c>
      <c r="AM61" s="376">
        <v>2347.6426357271957</v>
      </c>
      <c r="AN61" s="376">
        <v>2347.6426357271957</v>
      </c>
      <c r="AO61" s="376">
        <v>2347.6426357271957</v>
      </c>
      <c r="AP61" s="376">
        <v>2347.6426357271957</v>
      </c>
      <c r="AQ61" s="376">
        <v>2347.6426357271957</v>
      </c>
      <c r="AR61" s="376">
        <v>2347.6426357271957</v>
      </c>
    </row>
    <row r="62" spans="17:44">
      <c r="Q62" s="528"/>
      <c r="R62" s="377" t="s">
        <v>298</v>
      </c>
      <c r="S62" s="376">
        <v>748.41584</v>
      </c>
      <c r="T62" s="376">
        <v>797.14509134540094</v>
      </c>
      <c r="U62" s="376">
        <v>841.38303827293589</v>
      </c>
      <c r="V62" s="376">
        <v>972.92137246561185</v>
      </c>
      <c r="W62" s="376">
        <v>1002.4495311426635</v>
      </c>
      <c r="X62" s="376">
        <v>1030.8947400522934</v>
      </c>
      <c r="Y62" s="376">
        <v>1058.3552091093952</v>
      </c>
      <c r="Z62" s="376">
        <v>1195.9171878912148</v>
      </c>
      <c r="AA62" s="376">
        <v>1224.1286831205259</v>
      </c>
      <c r="AB62" s="376">
        <v>1255.4921809727589</v>
      </c>
      <c r="AC62" s="376">
        <v>1282.0747871861274</v>
      </c>
      <c r="AD62" s="376">
        <v>1334.9366193514318</v>
      </c>
      <c r="AE62" s="376">
        <v>1359.3312479844726</v>
      </c>
      <c r="AF62" s="376">
        <v>1382.5610530517636</v>
      </c>
      <c r="AG62" s="376">
        <v>1405.1722382174303</v>
      </c>
      <c r="AH62" s="376">
        <v>1463.2050432191957</v>
      </c>
      <c r="AI62" s="376">
        <v>1483.8371623768405</v>
      </c>
      <c r="AJ62" s="376">
        <v>1503.9362640339587</v>
      </c>
      <c r="AK62" s="376">
        <v>1523.5331096208645</v>
      </c>
      <c r="AL62" s="376">
        <v>1577.9387250829768</v>
      </c>
      <c r="AM62" s="376">
        <v>1593.7681513804853</v>
      </c>
      <c r="AN62" s="376">
        <v>1608.6591262957616</v>
      </c>
      <c r="AO62" s="376">
        <v>1623.0828685898655</v>
      </c>
      <c r="AP62" s="376">
        <v>1634.955977400474</v>
      </c>
      <c r="AQ62" s="376">
        <v>1639.6815422514812</v>
      </c>
      <c r="AR62" s="376">
        <v>1640.8747424901971</v>
      </c>
    </row>
    <row r="63" spans="17:44">
      <c r="Q63" s="527" t="s">
        <v>56</v>
      </c>
      <c r="R63" s="378" t="s">
        <v>292</v>
      </c>
      <c r="S63" s="376">
        <v>640.29999999999995</v>
      </c>
      <c r="T63" s="376">
        <v>688.1</v>
      </c>
      <c r="U63" s="376">
        <v>688.1</v>
      </c>
      <c r="V63" s="376">
        <v>688.1</v>
      </c>
      <c r="W63" s="376">
        <v>688.1</v>
      </c>
      <c r="X63" s="376">
        <v>688.1</v>
      </c>
      <c r="Y63" s="376">
        <v>688.1</v>
      </c>
      <c r="Z63" s="376">
        <v>688.1</v>
      </c>
      <c r="AA63" s="376">
        <v>850.1</v>
      </c>
      <c r="AB63" s="376">
        <v>850.1</v>
      </c>
      <c r="AC63" s="376">
        <v>850.1</v>
      </c>
      <c r="AD63" s="376">
        <v>850.1</v>
      </c>
      <c r="AE63" s="376">
        <v>850.1</v>
      </c>
      <c r="AF63" s="376">
        <v>850.1</v>
      </c>
      <c r="AG63" s="376">
        <v>850.1</v>
      </c>
      <c r="AH63" s="376">
        <v>850.1</v>
      </c>
      <c r="AI63" s="376">
        <v>905.1</v>
      </c>
      <c r="AJ63" s="376">
        <v>905.1</v>
      </c>
      <c r="AK63" s="376">
        <v>905.1</v>
      </c>
      <c r="AL63" s="376">
        <v>905.1</v>
      </c>
      <c r="AM63" s="376">
        <v>905.1</v>
      </c>
      <c r="AN63" s="376">
        <v>905.1</v>
      </c>
      <c r="AO63" s="376">
        <v>905.1</v>
      </c>
      <c r="AP63" s="376">
        <v>905.1</v>
      </c>
      <c r="AQ63" s="376">
        <v>905.1</v>
      </c>
      <c r="AR63" s="376">
        <v>905.1</v>
      </c>
    </row>
    <row r="64" spans="17:44">
      <c r="Q64" s="529"/>
      <c r="R64" s="375" t="s">
        <v>293</v>
      </c>
      <c r="S64" s="376">
        <v>450.52100000000002</v>
      </c>
      <c r="T64" s="376">
        <v>450.52100000000002</v>
      </c>
      <c r="U64" s="376">
        <v>450.52100000000002</v>
      </c>
      <c r="V64" s="376">
        <v>450.52100000000002</v>
      </c>
      <c r="W64" s="376">
        <v>450.52100000000002</v>
      </c>
      <c r="X64" s="376">
        <v>506.82100000000003</v>
      </c>
      <c r="Y64" s="376">
        <v>563.12099999999998</v>
      </c>
      <c r="Z64" s="376">
        <v>619.42099999999994</v>
      </c>
      <c r="AA64" s="376">
        <v>675.72099999999989</v>
      </c>
      <c r="AB64" s="376">
        <v>732.02099999999984</v>
      </c>
      <c r="AC64" s="376">
        <v>788.3209999999998</v>
      </c>
      <c r="AD64" s="376">
        <v>810.84099999999978</v>
      </c>
      <c r="AE64" s="376">
        <v>833.36099999999976</v>
      </c>
      <c r="AF64" s="376">
        <v>855.88099999999974</v>
      </c>
      <c r="AG64" s="376">
        <v>878.40099999999973</v>
      </c>
      <c r="AH64" s="376">
        <v>900.92099999999971</v>
      </c>
      <c r="AI64" s="376">
        <v>912.1809999999997</v>
      </c>
      <c r="AJ64" s="376">
        <v>923.44099999999969</v>
      </c>
      <c r="AK64" s="376">
        <v>934.70099999999968</v>
      </c>
      <c r="AL64" s="376">
        <v>945.96099999999967</v>
      </c>
      <c r="AM64" s="376">
        <v>945.96099999999967</v>
      </c>
      <c r="AN64" s="376">
        <v>945.96099999999967</v>
      </c>
      <c r="AO64" s="376">
        <v>945.96099999999967</v>
      </c>
      <c r="AP64" s="376">
        <v>945.96099999999967</v>
      </c>
      <c r="AQ64" s="376">
        <v>945.96099999999967</v>
      </c>
      <c r="AR64" s="376">
        <v>945.96099999999967</v>
      </c>
    </row>
    <row r="65" spans="17:44">
      <c r="Q65" s="528"/>
      <c r="R65" s="379" t="s">
        <v>299</v>
      </c>
      <c r="S65" s="376">
        <v>250.23199999999997</v>
      </c>
      <c r="T65" s="376">
        <v>255.77049999999997</v>
      </c>
      <c r="U65" s="376">
        <v>310.65745490310655</v>
      </c>
      <c r="V65" s="376">
        <v>550.36709412795938</v>
      </c>
      <c r="W65" s="376">
        <v>846.57783141494428</v>
      </c>
      <c r="X65" s="376">
        <v>867.74227720031786</v>
      </c>
      <c r="Y65" s="376">
        <v>900.28261259532985</v>
      </c>
      <c r="Z65" s="376">
        <v>934.0432105676548</v>
      </c>
      <c r="AA65" s="376">
        <v>969.06983096394197</v>
      </c>
      <c r="AB65" s="376">
        <v>1017.5233225121391</v>
      </c>
      <c r="AC65" s="376">
        <v>1055.6804471063444</v>
      </c>
      <c r="AD65" s="376">
        <v>1095.2684638728324</v>
      </c>
      <c r="AE65" s="376">
        <v>1136.3410312680637</v>
      </c>
      <c r="AF65" s="376">
        <v>1178.9538199406163</v>
      </c>
      <c r="AG65" s="376">
        <v>1223.1645881883894</v>
      </c>
      <c r="AH65" s="376">
        <v>1253.743702893099</v>
      </c>
      <c r="AI65" s="376">
        <v>1285.0872954654265</v>
      </c>
      <c r="AJ65" s="376">
        <v>1317.2144778520619</v>
      </c>
      <c r="AK65" s="376">
        <v>1350.1448397983634</v>
      </c>
      <c r="AL65" s="376">
        <v>1383.8984607933223</v>
      </c>
      <c r="AM65" s="376">
        <v>1401.1971915532388</v>
      </c>
      <c r="AN65" s="376">
        <v>1418.7121564476543</v>
      </c>
      <c r="AO65" s="376">
        <v>1436.4460584032499</v>
      </c>
      <c r="AP65" s="376">
        <v>1454.4016341332906</v>
      </c>
      <c r="AQ65" s="376">
        <v>1472.5816545599566</v>
      </c>
      <c r="AR65" s="376">
        <v>1481.7852899009565</v>
      </c>
    </row>
    <row r="66" spans="17:44">
      <c r="Q66" s="527" t="s">
        <v>280</v>
      </c>
      <c r="R66" s="379" t="s">
        <v>300</v>
      </c>
      <c r="S66" s="376">
        <v>437.89199999999994</v>
      </c>
      <c r="T66" s="376">
        <v>468.87699999999995</v>
      </c>
      <c r="U66" s="376">
        <v>592.81700000000001</v>
      </c>
      <c r="V66" s="376">
        <v>1122.2695607751471</v>
      </c>
      <c r="W66" s="376">
        <v>1488.0735234881622</v>
      </c>
      <c r="X66" s="376">
        <v>1500.0313435850553</v>
      </c>
      <c r="Y66" s="376">
        <v>1556.282518969495</v>
      </c>
      <c r="Z66" s="376">
        <v>1614.6431134308511</v>
      </c>
      <c r="AA66" s="376">
        <v>1675.1922301845082</v>
      </c>
      <c r="AB66" s="376">
        <v>1738.0119388164273</v>
      </c>
      <c r="AC66" s="376">
        <v>1781.4622372868378</v>
      </c>
      <c r="AD66" s="376">
        <v>1825.9987932190086</v>
      </c>
      <c r="AE66" s="376">
        <v>1871.6487630494837</v>
      </c>
      <c r="AF66" s="376">
        <v>1918.4399821257207</v>
      </c>
      <c r="AG66" s="376">
        <v>1966.4009816788634</v>
      </c>
      <c r="AH66" s="376">
        <v>1990.9809939498491</v>
      </c>
      <c r="AI66" s="376">
        <v>2015.868256374222</v>
      </c>
      <c r="AJ66" s="376">
        <v>2041.0666095788997</v>
      </c>
      <c r="AK66" s="376">
        <v>2066.5799421986358</v>
      </c>
      <c r="AL66" s="376">
        <v>2092.4121914761186</v>
      </c>
      <c r="AM66" s="376">
        <v>2105.4897676728447</v>
      </c>
      <c r="AN66" s="376">
        <v>2118.6490787207999</v>
      </c>
      <c r="AO66" s="376">
        <v>2131.8906354628052</v>
      </c>
      <c r="AP66" s="376">
        <v>2145.214951934448</v>
      </c>
      <c r="AQ66" s="376">
        <v>2158.6225453840384</v>
      </c>
      <c r="AR66" s="376">
        <v>2164.0191017474986</v>
      </c>
    </row>
    <row r="67" spans="17:44">
      <c r="Q67" s="528"/>
      <c r="R67" s="380" t="s">
        <v>280</v>
      </c>
      <c r="S67" s="376">
        <v>138.69999999999999</v>
      </c>
      <c r="T67" s="376">
        <v>138.69999999999999</v>
      </c>
      <c r="U67" s="376">
        <v>138.69999999999999</v>
      </c>
      <c r="V67" s="376">
        <v>138.69999999999999</v>
      </c>
      <c r="W67" s="376">
        <v>138.69999999999999</v>
      </c>
      <c r="X67" s="376">
        <v>138.69999999999999</v>
      </c>
      <c r="Y67" s="376">
        <v>138.69999999999999</v>
      </c>
      <c r="Z67" s="376">
        <v>138.69999999999999</v>
      </c>
      <c r="AA67" s="376">
        <v>138.69999999999999</v>
      </c>
      <c r="AB67" s="376">
        <v>138.69999999999999</v>
      </c>
      <c r="AC67" s="376">
        <v>124.49999999999999</v>
      </c>
      <c r="AD67" s="376">
        <v>124.49999999999999</v>
      </c>
      <c r="AE67" s="376">
        <v>124.49999999999999</v>
      </c>
      <c r="AF67" s="376">
        <v>124.49999999999999</v>
      </c>
      <c r="AG67" s="376">
        <v>124.49999999999999</v>
      </c>
      <c r="AH67" s="376">
        <v>124.49999999999999</v>
      </c>
      <c r="AI67" s="376">
        <v>124.49999999999999</v>
      </c>
      <c r="AJ67" s="376">
        <v>124.49999999999999</v>
      </c>
      <c r="AK67" s="376">
        <v>124.49999999999999</v>
      </c>
      <c r="AL67" s="376">
        <v>124.49999999999999</v>
      </c>
      <c r="AM67" s="376">
        <v>124.49999999999999</v>
      </c>
      <c r="AN67" s="376">
        <v>124.49999999999999</v>
      </c>
      <c r="AO67" s="376">
        <v>124.49999999999999</v>
      </c>
      <c r="AP67" s="376">
        <v>124.49999999999999</v>
      </c>
      <c r="AQ67" s="376">
        <v>124.49999999999999</v>
      </c>
      <c r="AR67" s="376">
        <v>124.49999999999999</v>
      </c>
    </row>
    <row r="68" spans="17:44">
      <c r="Q68" s="383" t="s">
        <v>281</v>
      </c>
      <c r="R68" s="378" t="s">
        <v>281</v>
      </c>
      <c r="S68" s="376">
        <v>2008.1913</v>
      </c>
      <c r="T68" s="376">
        <v>2047.2471942079526</v>
      </c>
      <c r="U68" s="376">
        <v>2103.6323839866209</v>
      </c>
      <c r="V68" s="376">
        <v>2165.3500164092611</v>
      </c>
      <c r="W68" s="376">
        <v>2198.1138700662991</v>
      </c>
      <c r="X68" s="376">
        <v>2212.7571517020006</v>
      </c>
      <c r="Y68" s="376">
        <v>2226.6467224731905</v>
      </c>
      <c r="Z68" s="376">
        <v>2317.0427706318083</v>
      </c>
      <c r="AA68" s="376">
        <v>2331.6008146407394</v>
      </c>
      <c r="AB68" s="376">
        <v>2347.3551773567387</v>
      </c>
      <c r="AC68" s="376">
        <v>2364.5883428830666</v>
      </c>
      <c r="AD68" s="376">
        <v>2384.2070882663484</v>
      </c>
      <c r="AE68" s="376">
        <v>2392.6065267860777</v>
      </c>
      <c r="AF68" s="376">
        <v>2408.6170997887675</v>
      </c>
      <c r="AG68" s="376">
        <v>2433.1497312952088</v>
      </c>
      <c r="AH68" s="376">
        <v>2480.4186840154262</v>
      </c>
      <c r="AI68" s="376">
        <v>2536.0062945009436</v>
      </c>
      <c r="AJ68" s="376">
        <v>2567.1191524374276</v>
      </c>
      <c r="AK68" s="376">
        <v>2591.7646074447271</v>
      </c>
      <c r="AL68" s="376">
        <v>2622.4850538713231</v>
      </c>
      <c r="AM68" s="376">
        <v>2640.5520879304358</v>
      </c>
      <c r="AN68" s="376">
        <v>2638.0912616133178</v>
      </c>
      <c r="AO68" s="376">
        <v>2623.9630142581627</v>
      </c>
      <c r="AP68" s="376">
        <v>2608.1526708407637</v>
      </c>
      <c r="AQ68" s="376">
        <v>2585.122972402065</v>
      </c>
      <c r="AR68" s="376">
        <v>2552.8700977382023</v>
      </c>
    </row>
    <row r="69" spans="17:44">
      <c r="Q69" s="527" t="s">
        <v>275</v>
      </c>
      <c r="R69" s="378" t="s">
        <v>301</v>
      </c>
      <c r="S69" s="376">
        <v>4</v>
      </c>
      <c r="T69" s="376">
        <v>10.5</v>
      </c>
      <c r="U69" s="376">
        <v>10.5</v>
      </c>
      <c r="V69" s="376">
        <v>10.5</v>
      </c>
      <c r="W69" s="376">
        <v>11</v>
      </c>
      <c r="X69" s="376">
        <v>12.2</v>
      </c>
      <c r="Y69" s="376">
        <v>22.2</v>
      </c>
      <c r="Z69" s="376">
        <v>32.200000000000003</v>
      </c>
      <c r="AA69" s="376">
        <v>42.2</v>
      </c>
      <c r="AB69" s="376">
        <v>52.2</v>
      </c>
      <c r="AC69" s="376">
        <v>73.2</v>
      </c>
      <c r="AD69" s="376">
        <v>83.2</v>
      </c>
      <c r="AE69" s="376">
        <v>103.2</v>
      </c>
      <c r="AF69" s="376">
        <v>113.2</v>
      </c>
      <c r="AG69" s="376">
        <v>123.2</v>
      </c>
      <c r="AH69" s="376">
        <v>143.19999999999999</v>
      </c>
      <c r="AI69" s="376">
        <v>153.19999999999999</v>
      </c>
      <c r="AJ69" s="376">
        <v>173.2</v>
      </c>
      <c r="AK69" s="376">
        <v>183.2</v>
      </c>
      <c r="AL69" s="376">
        <v>193.2</v>
      </c>
      <c r="AM69" s="376">
        <v>193.2</v>
      </c>
      <c r="AN69" s="376">
        <v>193.2</v>
      </c>
      <c r="AO69" s="376">
        <v>193.2</v>
      </c>
      <c r="AP69" s="376">
        <v>193.2</v>
      </c>
      <c r="AQ69" s="376">
        <v>193.2</v>
      </c>
      <c r="AR69" s="376">
        <v>193.2</v>
      </c>
    </row>
    <row r="70" spans="17:44">
      <c r="Q70" s="528"/>
      <c r="R70" s="378" t="s">
        <v>302</v>
      </c>
      <c r="S70" s="376">
        <v>37</v>
      </c>
      <c r="T70" s="376">
        <v>37</v>
      </c>
      <c r="U70" s="376">
        <v>37</v>
      </c>
      <c r="V70" s="376">
        <v>37</v>
      </c>
      <c r="W70" s="376">
        <v>37</v>
      </c>
      <c r="X70" s="376">
        <v>37</v>
      </c>
      <c r="Y70" s="376">
        <v>37</v>
      </c>
      <c r="Z70" s="376">
        <v>37</v>
      </c>
      <c r="AA70" s="376">
        <v>37</v>
      </c>
      <c r="AB70" s="376">
        <v>37</v>
      </c>
      <c r="AC70" s="376">
        <v>37</v>
      </c>
      <c r="AD70" s="376">
        <v>37</v>
      </c>
      <c r="AE70" s="376">
        <v>37</v>
      </c>
      <c r="AF70" s="376">
        <v>37</v>
      </c>
      <c r="AG70" s="376">
        <v>37</v>
      </c>
      <c r="AH70" s="376">
        <v>37</v>
      </c>
      <c r="AI70" s="376">
        <v>37</v>
      </c>
      <c r="AJ70" s="376">
        <v>37</v>
      </c>
      <c r="AK70" s="376">
        <v>37</v>
      </c>
      <c r="AL70" s="376">
        <v>37</v>
      </c>
      <c r="AM70" s="376">
        <v>37</v>
      </c>
      <c r="AN70" s="376">
        <v>37</v>
      </c>
      <c r="AO70" s="376">
        <v>37</v>
      </c>
      <c r="AP70" s="376">
        <v>37</v>
      </c>
      <c r="AQ70" s="376">
        <v>37</v>
      </c>
      <c r="AR70" s="376">
        <v>37</v>
      </c>
    </row>
    <row r="71" spans="17:44">
      <c r="Q71" s="382" t="s">
        <v>274</v>
      </c>
      <c r="R71" s="378" t="s">
        <v>274</v>
      </c>
      <c r="S71" s="376">
        <v>332.34000000000003</v>
      </c>
      <c r="T71" s="376">
        <v>332.34000000000003</v>
      </c>
      <c r="U71" s="376">
        <v>332.34000000000003</v>
      </c>
      <c r="V71" s="376">
        <v>332.34000000000003</v>
      </c>
      <c r="W71" s="376">
        <v>332.34000000000003</v>
      </c>
      <c r="X71" s="376">
        <v>332.34000000000003</v>
      </c>
      <c r="Y71" s="376">
        <v>332.34000000000003</v>
      </c>
      <c r="Z71" s="376">
        <v>332.34000000000003</v>
      </c>
      <c r="AA71" s="376">
        <v>332.34000000000003</v>
      </c>
      <c r="AB71" s="376">
        <v>332.34000000000003</v>
      </c>
      <c r="AC71" s="376">
        <v>332.34000000000003</v>
      </c>
      <c r="AD71" s="376">
        <v>332.34000000000003</v>
      </c>
      <c r="AE71" s="376">
        <v>332.34000000000003</v>
      </c>
      <c r="AF71" s="376">
        <v>332.34000000000003</v>
      </c>
      <c r="AG71" s="376">
        <v>332.34000000000003</v>
      </c>
      <c r="AH71" s="376">
        <v>332.34000000000003</v>
      </c>
      <c r="AI71" s="376">
        <v>332.34000000000003</v>
      </c>
      <c r="AJ71" s="376">
        <v>332.34000000000003</v>
      </c>
      <c r="AK71" s="376">
        <v>332.34000000000003</v>
      </c>
      <c r="AL71" s="376">
        <v>332.34000000000003</v>
      </c>
      <c r="AM71" s="376">
        <v>332.34000000000003</v>
      </c>
      <c r="AN71" s="376">
        <v>332.34000000000003</v>
      </c>
      <c r="AO71" s="376">
        <v>332.34000000000003</v>
      </c>
      <c r="AP71" s="376">
        <v>332.34000000000003</v>
      </c>
      <c r="AQ71" s="376">
        <v>332.34000000000003</v>
      </c>
      <c r="AR71" s="376">
        <v>332.34000000000003</v>
      </c>
    </row>
    <row r="72" spans="17:44">
      <c r="Q72" s="530" t="s">
        <v>267</v>
      </c>
      <c r="R72" s="378" t="s">
        <v>303</v>
      </c>
      <c r="S72" s="376">
        <v>0</v>
      </c>
      <c r="T72" s="376">
        <v>0</v>
      </c>
      <c r="U72" s="376">
        <v>0</v>
      </c>
      <c r="V72" s="376">
        <v>0</v>
      </c>
      <c r="W72" s="376">
        <v>0</v>
      </c>
      <c r="X72" s="376">
        <v>0</v>
      </c>
      <c r="Y72" s="376">
        <v>0</v>
      </c>
      <c r="Z72" s="376">
        <v>0</v>
      </c>
      <c r="AA72" s="376">
        <v>0</v>
      </c>
      <c r="AB72" s="376">
        <v>0</v>
      </c>
      <c r="AC72" s="376">
        <v>0</v>
      </c>
      <c r="AD72" s="376">
        <v>0</v>
      </c>
      <c r="AE72" s="376">
        <v>0</v>
      </c>
      <c r="AF72" s="376">
        <v>0</v>
      </c>
      <c r="AG72" s="376">
        <v>0</v>
      </c>
      <c r="AH72" s="376">
        <v>0</v>
      </c>
      <c r="AI72" s="376">
        <v>0</v>
      </c>
      <c r="AJ72" s="376">
        <v>0</v>
      </c>
      <c r="AK72" s="376">
        <v>0</v>
      </c>
      <c r="AL72" s="376">
        <v>0</v>
      </c>
      <c r="AM72" s="376">
        <v>0</v>
      </c>
      <c r="AN72" s="376">
        <v>0</v>
      </c>
      <c r="AO72" s="376">
        <v>0</v>
      </c>
      <c r="AP72" s="376">
        <v>0</v>
      </c>
      <c r="AQ72" s="376">
        <v>0</v>
      </c>
      <c r="AR72" s="376">
        <v>0</v>
      </c>
    </row>
    <row r="73" spans="17:44">
      <c r="Q73" s="531"/>
      <c r="R73" s="378" t="s">
        <v>287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6">
        <v>0</v>
      </c>
      <c r="Z73" s="376">
        <v>0</v>
      </c>
      <c r="AA73" s="376">
        <v>0</v>
      </c>
      <c r="AB73" s="376">
        <v>0</v>
      </c>
      <c r="AC73" s="376">
        <v>0</v>
      </c>
      <c r="AD73" s="376">
        <v>0</v>
      </c>
      <c r="AE73" s="376">
        <v>0</v>
      </c>
      <c r="AF73" s="376">
        <v>0</v>
      </c>
      <c r="AG73" s="376">
        <v>0</v>
      </c>
      <c r="AH73" s="376">
        <v>0</v>
      </c>
      <c r="AI73" s="376">
        <v>0</v>
      </c>
      <c r="AJ73" s="376">
        <v>0</v>
      </c>
      <c r="AK73" s="376">
        <v>0</v>
      </c>
      <c r="AL73" s="376">
        <v>0</v>
      </c>
      <c r="AM73" s="376">
        <v>0</v>
      </c>
      <c r="AN73" s="376">
        <v>0</v>
      </c>
      <c r="AO73" s="376">
        <v>0</v>
      </c>
      <c r="AP73" s="376">
        <v>0</v>
      </c>
      <c r="AQ73" s="376">
        <v>0</v>
      </c>
      <c r="AR73" s="376">
        <v>0</v>
      </c>
    </row>
    <row r="74" spans="17:44">
      <c r="Q74" s="531"/>
      <c r="R74" s="378" t="s">
        <v>304</v>
      </c>
      <c r="S74" s="376">
        <v>0</v>
      </c>
      <c r="T74" s="376">
        <v>0</v>
      </c>
      <c r="U74" s="376">
        <v>200</v>
      </c>
      <c r="V74" s="376">
        <v>200</v>
      </c>
      <c r="W74" s="376">
        <v>200</v>
      </c>
      <c r="X74" s="376">
        <v>220</v>
      </c>
      <c r="Y74" s="376">
        <v>220</v>
      </c>
      <c r="Z74" s="376">
        <v>220</v>
      </c>
      <c r="AA74" s="376">
        <v>220</v>
      </c>
      <c r="AB74" s="376">
        <v>220</v>
      </c>
      <c r="AC74" s="376">
        <v>100.00000000000003</v>
      </c>
      <c r="AD74" s="376">
        <v>60</v>
      </c>
      <c r="AE74" s="376">
        <v>10.000000000000009</v>
      </c>
      <c r="AF74" s="376">
        <v>70</v>
      </c>
      <c r="AG74" s="376">
        <v>149.99999999999997</v>
      </c>
      <c r="AH74" s="376">
        <v>130</v>
      </c>
      <c r="AI74" s="376">
        <v>109.99999999999999</v>
      </c>
      <c r="AJ74" s="376">
        <v>100.00000000000009</v>
      </c>
      <c r="AK74" s="376">
        <v>90.000000000000085</v>
      </c>
      <c r="AL74" s="376">
        <v>60.000000000000057</v>
      </c>
      <c r="AM74" s="376">
        <v>149.99999999999991</v>
      </c>
      <c r="AN74" s="376">
        <v>109.99999999999987</v>
      </c>
      <c r="AO74" s="376">
        <v>99.999999999999872</v>
      </c>
      <c r="AP74" s="376">
        <v>199.99999999999994</v>
      </c>
      <c r="AQ74" s="376">
        <v>159.99999999999969</v>
      </c>
      <c r="AR74" s="376">
        <v>149.99999999999991</v>
      </c>
    </row>
    <row r="75" spans="17:44">
      <c r="Q75" s="532"/>
      <c r="R75" s="378" t="s">
        <v>535</v>
      </c>
      <c r="S75" s="376">
        <v>0</v>
      </c>
      <c r="T75" s="376">
        <v>0</v>
      </c>
      <c r="U75" s="376">
        <v>0</v>
      </c>
      <c r="V75" s="376">
        <v>0</v>
      </c>
      <c r="W75" s="376">
        <v>0</v>
      </c>
      <c r="X75" s="376">
        <v>0</v>
      </c>
      <c r="Y75" s="376">
        <v>0</v>
      </c>
      <c r="Z75" s="376">
        <v>0</v>
      </c>
      <c r="AA75" s="376">
        <v>0</v>
      </c>
      <c r="AB75" s="376">
        <v>0</v>
      </c>
      <c r="AC75" s="376">
        <v>300</v>
      </c>
      <c r="AD75" s="376">
        <v>340</v>
      </c>
      <c r="AE75" s="376">
        <v>390</v>
      </c>
      <c r="AF75" s="376">
        <v>430</v>
      </c>
      <c r="AG75" s="376">
        <v>450</v>
      </c>
      <c r="AH75" s="376">
        <v>470</v>
      </c>
      <c r="AI75" s="376">
        <v>490</v>
      </c>
      <c r="AJ75" s="376">
        <v>1000</v>
      </c>
      <c r="AK75" s="376">
        <v>1010</v>
      </c>
      <c r="AL75" s="376">
        <v>1040</v>
      </c>
      <c r="AM75" s="376">
        <v>1050</v>
      </c>
      <c r="AN75" s="376">
        <v>1590</v>
      </c>
      <c r="AO75" s="376">
        <v>1600</v>
      </c>
      <c r="AP75" s="376">
        <v>1600</v>
      </c>
      <c r="AQ75" s="376">
        <v>2140</v>
      </c>
      <c r="AR75" s="376">
        <v>2150</v>
      </c>
    </row>
    <row r="76" spans="17:44">
      <c r="Q76" s="527" t="s">
        <v>270</v>
      </c>
      <c r="R76" s="378" t="s">
        <v>305</v>
      </c>
      <c r="S76" s="376">
        <v>39.25</v>
      </c>
      <c r="T76" s="376">
        <v>39.25</v>
      </c>
      <c r="U76" s="376">
        <v>39.25</v>
      </c>
      <c r="V76" s="376">
        <v>39.25</v>
      </c>
      <c r="W76" s="376">
        <v>39.25</v>
      </c>
      <c r="X76" s="376">
        <v>39.25</v>
      </c>
      <c r="Y76" s="376">
        <v>39.25</v>
      </c>
      <c r="Z76" s="376">
        <v>39.25</v>
      </c>
      <c r="AA76" s="376">
        <v>39.25</v>
      </c>
      <c r="AB76" s="376">
        <v>39.25</v>
      </c>
      <c r="AC76" s="376">
        <v>39.25</v>
      </c>
      <c r="AD76" s="376">
        <v>39.25</v>
      </c>
      <c r="AE76" s="376">
        <v>39.25</v>
      </c>
      <c r="AF76" s="376">
        <v>39.25</v>
      </c>
      <c r="AG76" s="376">
        <v>39.25</v>
      </c>
      <c r="AH76" s="376">
        <v>39.25</v>
      </c>
      <c r="AI76" s="376">
        <v>39.25</v>
      </c>
      <c r="AJ76" s="376">
        <v>39.25</v>
      </c>
      <c r="AK76" s="376">
        <v>39.25</v>
      </c>
      <c r="AL76" s="376">
        <v>39.25</v>
      </c>
      <c r="AM76" s="376">
        <v>39.25</v>
      </c>
      <c r="AN76" s="376">
        <v>39.25</v>
      </c>
      <c r="AO76" s="376">
        <v>39.25</v>
      </c>
      <c r="AP76" s="376">
        <v>39.25</v>
      </c>
      <c r="AQ76" s="376">
        <v>39.25</v>
      </c>
      <c r="AR76" s="376">
        <v>39.25</v>
      </c>
    </row>
    <row r="77" spans="17:44">
      <c r="Q77" s="528"/>
      <c r="R77" s="378" t="s">
        <v>306</v>
      </c>
      <c r="S77" s="376">
        <v>374.62070000000006</v>
      </c>
      <c r="T77" s="376">
        <v>374.62070000000006</v>
      </c>
      <c r="U77" s="376">
        <v>374.62070000000006</v>
      </c>
      <c r="V77" s="376">
        <v>374.62070000000006</v>
      </c>
      <c r="W77" s="376">
        <v>374.62070000000006</v>
      </c>
      <c r="X77" s="376">
        <v>374.62070000000006</v>
      </c>
      <c r="Y77" s="376">
        <v>374.62070000000006</v>
      </c>
      <c r="Z77" s="376">
        <v>374.62070000000006</v>
      </c>
      <c r="AA77" s="376">
        <v>374.62070000000006</v>
      </c>
      <c r="AB77" s="376">
        <v>374.62070000000006</v>
      </c>
      <c r="AC77" s="376">
        <v>374.62070000000006</v>
      </c>
      <c r="AD77" s="376">
        <v>374.62070000000006</v>
      </c>
      <c r="AE77" s="376">
        <v>374.62070000000006</v>
      </c>
      <c r="AF77" s="376">
        <v>339.40070000000009</v>
      </c>
      <c r="AG77" s="376">
        <v>339.40070000000009</v>
      </c>
      <c r="AH77" s="376">
        <v>339.40070000000009</v>
      </c>
      <c r="AI77" s="376">
        <v>339.40070000000009</v>
      </c>
      <c r="AJ77" s="376">
        <v>339.40070000000009</v>
      </c>
      <c r="AK77" s="376">
        <v>297.80070000000001</v>
      </c>
      <c r="AL77" s="376">
        <v>297.80070000000001</v>
      </c>
      <c r="AM77" s="376">
        <v>266.80070000000006</v>
      </c>
      <c r="AN77" s="376">
        <v>266.80070000000006</v>
      </c>
      <c r="AO77" s="376">
        <v>266.80070000000006</v>
      </c>
      <c r="AP77" s="376">
        <v>266.80070000000006</v>
      </c>
      <c r="AQ77" s="376">
        <v>266.80070000000006</v>
      </c>
      <c r="AR77" s="376">
        <v>266.80070000000006</v>
      </c>
    </row>
    <row r="78" spans="17:44">
      <c r="Q78" s="382" t="s">
        <v>279</v>
      </c>
      <c r="R78" s="381" t="s">
        <v>307</v>
      </c>
      <c r="S78" s="376">
        <v>6734.8393500000038</v>
      </c>
      <c r="T78" s="376">
        <v>8876.9660397296284</v>
      </c>
      <c r="U78" s="376">
        <v>10051.457890237005</v>
      </c>
      <c r="V78" s="376">
        <v>10494.308150000006</v>
      </c>
      <c r="W78" s="376">
        <v>10621.208150000004</v>
      </c>
      <c r="X78" s="376">
        <v>10821.208150000004</v>
      </c>
      <c r="Y78" s="376">
        <v>11021.208150000004</v>
      </c>
      <c r="Z78" s="376">
        <v>11321.208150000004</v>
      </c>
      <c r="AA78" s="376">
        <v>11621.208150000004</v>
      </c>
      <c r="AB78" s="376">
        <v>12121.208150000004</v>
      </c>
      <c r="AC78" s="376">
        <v>12821.208150000004</v>
      </c>
      <c r="AD78" s="376">
        <v>13621.208150000006</v>
      </c>
      <c r="AE78" s="376">
        <v>14521.208150000006</v>
      </c>
      <c r="AF78" s="376">
        <v>15321.208150000006</v>
      </c>
      <c r="AG78" s="376">
        <v>15821.208150000006</v>
      </c>
      <c r="AH78" s="376">
        <v>16221.208150000004</v>
      </c>
      <c r="AI78" s="376">
        <v>16521.208150000006</v>
      </c>
      <c r="AJ78" s="376">
        <v>16721.208150000006</v>
      </c>
      <c r="AK78" s="376">
        <v>16871.208150000006</v>
      </c>
      <c r="AL78" s="376">
        <v>17121.208150000006</v>
      </c>
      <c r="AM78" s="376">
        <v>17221.208150000006</v>
      </c>
      <c r="AN78" s="376">
        <v>17321.208150000006</v>
      </c>
      <c r="AO78" s="376">
        <v>17371.208150000009</v>
      </c>
      <c r="AP78" s="376">
        <v>17421.208150000009</v>
      </c>
      <c r="AQ78" s="376">
        <v>17446.208150000006</v>
      </c>
      <c r="AR78" s="376">
        <v>17471.208150000006</v>
      </c>
    </row>
    <row r="79" spans="17:44">
      <c r="Q79" s="527" t="s">
        <v>295</v>
      </c>
      <c r="R79" s="380" t="s">
        <v>308</v>
      </c>
      <c r="S79" s="376">
        <v>3714.3990000000003</v>
      </c>
      <c r="T79" s="376">
        <v>4011.7490000000003</v>
      </c>
      <c r="U79" s="376">
        <v>4254.9279990544874</v>
      </c>
      <c r="V79" s="376">
        <v>4324.5016113602733</v>
      </c>
      <c r="W79" s="376">
        <v>4357.5837514199438</v>
      </c>
      <c r="X79" s="376">
        <v>4404.2295409456383</v>
      </c>
      <c r="Y79" s="376">
        <v>4421.7429422633722</v>
      </c>
      <c r="Z79" s="376">
        <v>4449.5999227996317</v>
      </c>
      <c r="AA79" s="376">
        <v>4481.3452171710442</v>
      </c>
      <c r="AB79" s="376">
        <v>4512.2392676928703</v>
      </c>
      <c r="AC79" s="376">
        <v>4542.3319374729881</v>
      </c>
      <c r="AD79" s="376">
        <v>4571.6688634189532</v>
      </c>
      <c r="AE79" s="376">
        <v>4600.2919201754785</v>
      </c>
      <c r="AF79" s="376">
        <v>4628.2396221279487</v>
      </c>
      <c r="AG79" s="376">
        <v>4655.5474731336253</v>
      </c>
      <c r="AH79" s="376">
        <v>4724.7148693649151</v>
      </c>
      <c r="AI79" s="376">
        <v>4717.8620542973958</v>
      </c>
      <c r="AJ79" s="376">
        <v>4743.4891776857312</v>
      </c>
      <c r="AK79" s="376">
        <v>4768.5928811977237</v>
      </c>
      <c r="AL79" s="376">
        <v>4793.1975679254756</v>
      </c>
      <c r="AM79" s="376">
        <v>4817.3259900035873</v>
      </c>
      <c r="AN79" s="376">
        <v>4840.9993940317436</v>
      </c>
      <c r="AO79" s="376">
        <v>4864.2376508400703</v>
      </c>
      <c r="AP79" s="376">
        <v>4887.0593715769646</v>
      </c>
      <c r="AQ79" s="376">
        <v>4909.4820118131456</v>
      </c>
      <c r="AR79" s="376">
        <v>4931.5219651159878</v>
      </c>
    </row>
    <row r="80" spans="17:44">
      <c r="Q80" s="528"/>
      <c r="R80" s="378" t="s">
        <v>309</v>
      </c>
      <c r="S80" s="376">
        <v>536.40000000000009</v>
      </c>
      <c r="T80" s="376">
        <v>536.40000000000009</v>
      </c>
      <c r="U80" s="376">
        <v>536.40000000000009</v>
      </c>
      <c r="V80" s="376">
        <v>536.40000000000009</v>
      </c>
      <c r="W80" s="376">
        <v>536.40000000000009</v>
      </c>
      <c r="X80" s="376">
        <v>536.40000000000009</v>
      </c>
      <c r="Y80" s="376">
        <v>536.40000000000009</v>
      </c>
      <c r="Z80" s="376">
        <v>536.40000000000009</v>
      </c>
      <c r="AA80" s="376">
        <v>636.29999999999995</v>
      </c>
      <c r="AB80" s="376">
        <v>636.29999999999995</v>
      </c>
      <c r="AC80" s="376">
        <v>636.29999999999995</v>
      </c>
      <c r="AD80" s="376">
        <v>636.29999999999995</v>
      </c>
      <c r="AE80" s="376">
        <v>636.29999999999995</v>
      </c>
      <c r="AF80" s="376">
        <v>636.29999999999995</v>
      </c>
      <c r="AG80" s="376">
        <v>636.29999999999995</v>
      </c>
      <c r="AH80" s="376">
        <v>636.29999999999995</v>
      </c>
      <c r="AI80" s="376">
        <v>636.29999999999995</v>
      </c>
      <c r="AJ80" s="376">
        <v>636.29999999999995</v>
      </c>
      <c r="AK80" s="376">
        <v>636.29999999999995</v>
      </c>
      <c r="AL80" s="376">
        <v>636.29999999999995</v>
      </c>
      <c r="AM80" s="376">
        <v>636.29999999999995</v>
      </c>
      <c r="AN80" s="376">
        <v>636.29999999999995</v>
      </c>
      <c r="AO80" s="376">
        <v>636.29999999999995</v>
      </c>
      <c r="AP80" s="376">
        <v>636.29999999999995</v>
      </c>
      <c r="AQ80" s="376">
        <v>636.29999999999995</v>
      </c>
      <c r="AR80" s="376">
        <v>636.29999999999995</v>
      </c>
    </row>
    <row r="81" spans="17:44" ht="15">
      <c r="Q81" s="513" t="s">
        <v>282</v>
      </c>
      <c r="R81" s="513"/>
      <c r="S81" s="286">
        <v>18741.157114575006</v>
      </c>
      <c r="T81" s="286">
        <v>21376.459557985319</v>
      </c>
      <c r="U81" s="286">
        <v>23343.514280973446</v>
      </c>
      <c r="V81" s="286">
        <v>24834.566059380104</v>
      </c>
      <c r="W81" s="286">
        <v>25734.810431511651</v>
      </c>
      <c r="X81" s="286">
        <v>26149.935353709381</v>
      </c>
      <c r="Y81" s="286">
        <v>26578.030046383115</v>
      </c>
      <c r="Z81" s="286">
        <v>27212.828691048362</v>
      </c>
      <c r="AA81" s="286">
        <v>28011.119261807962</v>
      </c>
      <c r="AB81" s="286">
        <v>28766.704373078133</v>
      </c>
      <c r="AC81" s="286">
        <v>29850.620237662566</v>
      </c>
      <c r="AD81" s="286">
        <v>30869.082313855775</v>
      </c>
      <c r="AE81" s="286">
        <v>31959.741974990775</v>
      </c>
      <c r="AF81" s="286">
        <v>33013.634062762023</v>
      </c>
      <c r="AG81" s="286">
        <v>33812.777498240728</v>
      </c>
      <c r="AH81" s="286">
        <v>34484.925779169687</v>
      </c>
      <c r="AI81" s="286">
        <v>34986.783548742031</v>
      </c>
      <c r="AJ81" s="286">
        <v>35852.208167315286</v>
      </c>
      <c r="AK81" s="286">
        <v>36109.657865987516</v>
      </c>
      <c r="AL81" s="286">
        <v>36550.234484876419</v>
      </c>
      <c r="AM81" s="286">
        <v>36807.635674267796</v>
      </c>
      <c r="AN81" s="286">
        <v>37474.413502836484</v>
      </c>
      <c r="AO81" s="286">
        <v>37578.922713281361</v>
      </c>
      <c r="AP81" s="286">
        <v>37779.087091613153</v>
      </c>
      <c r="AQ81" s="286">
        <v>38339.793212137891</v>
      </c>
      <c r="AR81" s="286">
        <v>38370.373682720048</v>
      </c>
    </row>
    <row r="86" spans="17:44" ht="15">
      <c r="Q86" s="277" t="s">
        <v>470</v>
      </c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</row>
    <row r="87" spans="17:44">
      <c r="S87" s="291"/>
      <c r="T87" s="291"/>
      <c r="U87" s="291"/>
      <c r="V87" s="291"/>
      <c r="W87" s="291"/>
      <c r="X87" s="291"/>
      <c r="Y87" s="291"/>
      <c r="Z87" s="291"/>
      <c r="AA87" s="291"/>
      <c r="AB87" s="291"/>
      <c r="AC87" s="291"/>
      <c r="AD87" s="291"/>
      <c r="AE87" s="291"/>
      <c r="AF87" s="291"/>
      <c r="AG87" s="291"/>
      <c r="AH87" s="291"/>
      <c r="AI87" s="291"/>
      <c r="AJ87" s="291"/>
      <c r="AK87" s="291"/>
      <c r="AL87" s="291"/>
      <c r="AM87" s="291"/>
      <c r="AN87" s="291"/>
      <c r="AO87" s="291"/>
      <c r="AP87" s="291"/>
      <c r="AQ87" s="291"/>
      <c r="AR87" s="291"/>
    </row>
    <row r="88" spans="17:44" ht="15">
      <c r="Q88" s="300" t="s">
        <v>269</v>
      </c>
      <c r="R88" s="300" t="s">
        <v>284</v>
      </c>
      <c r="S88" s="385">
        <v>2015</v>
      </c>
      <c r="T88" s="385">
        <v>2016</v>
      </c>
      <c r="U88" s="385">
        <v>2017</v>
      </c>
      <c r="V88" s="385">
        <v>2018</v>
      </c>
      <c r="W88" s="385">
        <v>2019</v>
      </c>
      <c r="X88" s="385">
        <v>2020</v>
      </c>
      <c r="Y88" s="385">
        <v>2021</v>
      </c>
      <c r="Z88" s="385">
        <v>2022</v>
      </c>
      <c r="AA88" s="385">
        <v>2023</v>
      </c>
      <c r="AB88" s="385">
        <v>2024</v>
      </c>
      <c r="AC88" s="385">
        <v>2025</v>
      </c>
      <c r="AD88" s="385">
        <v>2026</v>
      </c>
      <c r="AE88" s="385">
        <v>2027</v>
      </c>
      <c r="AF88" s="385">
        <v>2028</v>
      </c>
      <c r="AG88" s="385">
        <v>2029</v>
      </c>
      <c r="AH88" s="385">
        <v>2030</v>
      </c>
      <c r="AI88" s="385">
        <v>2031</v>
      </c>
      <c r="AJ88" s="385">
        <v>2032</v>
      </c>
      <c r="AK88" s="386">
        <v>2033</v>
      </c>
      <c r="AL88" s="386">
        <v>2034</v>
      </c>
      <c r="AM88" s="386">
        <v>2035</v>
      </c>
      <c r="AN88" s="386">
        <v>2036</v>
      </c>
      <c r="AO88" s="386">
        <v>2037</v>
      </c>
      <c r="AP88" s="386">
        <v>2038</v>
      </c>
      <c r="AQ88" s="386">
        <v>2039</v>
      </c>
      <c r="AR88" s="386">
        <v>2040</v>
      </c>
    </row>
    <row r="89" spans="17:44">
      <c r="Q89" s="382" t="s">
        <v>279</v>
      </c>
      <c r="R89" s="284" t="s">
        <v>311</v>
      </c>
      <c r="S89" s="304">
        <v>2856.6560100013085</v>
      </c>
      <c r="T89" s="304">
        <v>3056.6543084534678</v>
      </c>
      <c r="U89" s="304">
        <v>3312.7353249545913</v>
      </c>
      <c r="V89" s="304">
        <v>3612</v>
      </c>
      <c r="W89" s="304">
        <v>3791.7774838883042</v>
      </c>
      <c r="X89" s="304">
        <v>4054.6640898685832</v>
      </c>
      <c r="Y89" s="304">
        <v>4361.8819999948246</v>
      </c>
      <c r="Z89" s="304">
        <v>4701.9668424602369</v>
      </c>
      <c r="AA89" s="304">
        <v>5068.787826002037</v>
      </c>
      <c r="AB89" s="304">
        <v>5458.4260699230808</v>
      </c>
      <c r="AC89" s="304">
        <v>5868.1228802156274</v>
      </c>
      <c r="AD89" s="304">
        <v>6295.8131776522387</v>
      </c>
      <c r="AE89" s="304">
        <v>6739.8834354229148</v>
      </c>
      <c r="AF89" s="304">
        <v>7199.0323868225878</v>
      </c>
      <c r="AG89" s="304">
        <v>7672.1846837974845</v>
      </c>
      <c r="AH89" s="304">
        <v>8158.4342812804207</v>
      </c>
      <c r="AI89" s="304">
        <v>8657.005637567052</v>
      </c>
      <c r="AJ89" s="304">
        <v>9167.2261595942236</v>
      </c>
      <c r="AK89" s="304">
        <v>9688.5060501638691</v>
      </c>
      <c r="AL89" s="304">
        <v>10220.32320025604</v>
      </c>
      <c r="AM89" s="304">
        <v>10762.211622599887</v>
      </c>
      <c r="AN89" s="304">
        <v>11184.794874221619</v>
      </c>
      <c r="AO89" s="304">
        <v>11566.766506646083</v>
      </c>
      <c r="AP89" s="304">
        <v>11914.689096442416</v>
      </c>
      <c r="AQ89" s="304">
        <v>12224.414522996303</v>
      </c>
      <c r="AR89" s="304">
        <v>12508.735174218535</v>
      </c>
    </row>
    <row r="90" spans="17:44">
      <c r="Q90" s="533" t="s">
        <v>56</v>
      </c>
      <c r="R90" s="284" t="s">
        <v>312</v>
      </c>
      <c r="S90" s="304">
        <v>1.2</v>
      </c>
      <c r="T90" s="304">
        <v>1.4799593745902093</v>
      </c>
      <c r="U90" s="304">
        <v>1.7197556646139569</v>
      </c>
      <c r="V90" s="304">
        <v>1.8883144620110237</v>
      </c>
      <c r="W90" s="304">
        <v>2.173206698170338</v>
      </c>
      <c r="X90" s="304">
        <v>2.4488953851233202</v>
      </c>
      <c r="Y90" s="304">
        <v>2.6839387748439276</v>
      </c>
      <c r="Z90" s="304">
        <v>2.9834985460066163</v>
      </c>
      <c r="AA90" s="304">
        <v>3.2925578198957757</v>
      </c>
      <c r="AB90" s="304">
        <v>3.5361062258887435</v>
      </c>
      <c r="AC90" s="304">
        <v>3.7196618215364214</v>
      </c>
      <c r="AD90" s="304">
        <v>3.9227636229747413</v>
      </c>
      <c r="AE90" s="304">
        <v>4.124239791782502</v>
      </c>
      <c r="AF90" s="304">
        <v>4.3648918831213672</v>
      </c>
      <c r="AG90" s="304">
        <v>4.5821082090441481</v>
      </c>
      <c r="AH90" s="304">
        <v>4.8015713077095343</v>
      </c>
      <c r="AI90" s="304">
        <v>4.9857031855236293</v>
      </c>
      <c r="AJ90" s="304">
        <v>5.1536262781393001</v>
      </c>
      <c r="AK90" s="304">
        <v>5.2806571140770231</v>
      </c>
      <c r="AL90" s="304">
        <v>5.4122116826852782</v>
      </c>
      <c r="AM90" s="304">
        <v>5.5288547559602685</v>
      </c>
      <c r="AN90" s="304">
        <v>5.6580520088105404</v>
      </c>
      <c r="AO90" s="304">
        <v>5.7601842972073847</v>
      </c>
      <c r="AP90" s="304">
        <v>5.8641601537292534</v>
      </c>
      <c r="AQ90" s="304">
        <v>5.9700128562306336</v>
      </c>
      <c r="AR90" s="304">
        <v>6.0777762832574549</v>
      </c>
    </row>
    <row r="91" spans="17:44">
      <c r="Q91" s="533"/>
      <c r="R91" s="284" t="s">
        <v>313</v>
      </c>
      <c r="S91" s="304">
        <v>0</v>
      </c>
      <c r="T91" s="304">
        <v>5.485312727246101E-3</v>
      </c>
      <c r="U91" s="304">
        <v>1.0197364550365245E-2</v>
      </c>
      <c r="V91" s="304">
        <v>1.3506271883358619E-2</v>
      </c>
      <c r="W91" s="304">
        <v>1.8222936209975768E-2</v>
      </c>
      <c r="X91" s="304">
        <v>2.2557066581725117E-2</v>
      </c>
      <c r="Y91" s="304">
        <v>2.6523804226882434E-2</v>
      </c>
      <c r="Z91" s="304">
        <v>3.3954862590318331E-2</v>
      </c>
      <c r="AA91" s="304">
        <v>4.1283652910677267E-2</v>
      </c>
      <c r="AB91" s="304">
        <v>4.7135156416717422E-2</v>
      </c>
      <c r="AC91" s="304">
        <v>5.6009164741475076E-2</v>
      </c>
      <c r="AD91" s="304">
        <v>6.5087131466005144E-2</v>
      </c>
      <c r="AE91" s="304">
        <v>7.3668089531291683E-2</v>
      </c>
      <c r="AF91" s="304">
        <v>8.296353223067382E-2</v>
      </c>
      <c r="AG91" s="304">
        <v>9.115541387498019E-2</v>
      </c>
      <c r="AH91" s="304">
        <v>9.9125354899614729E-2</v>
      </c>
      <c r="AI91" s="304">
        <v>0.10582796338412162</v>
      </c>
      <c r="AJ91" s="304">
        <v>0.11184797783918808</v>
      </c>
      <c r="AK91" s="304">
        <v>0.11656128697750621</v>
      </c>
      <c r="AL91" s="304">
        <v>0.12118035885785976</v>
      </c>
      <c r="AM91" s="304">
        <v>0.12520659101179712</v>
      </c>
      <c r="AN91" s="304">
        <v>0.12943036099074473</v>
      </c>
      <c r="AO91" s="304">
        <v>0.13275535676794231</v>
      </c>
      <c r="AP91" s="304">
        <v>0.13616576988334211</v>
      </c>
      <c r="AQ91" s="304">
        <v>0.13966379466203638</v>
      </c>
      <c r="AR91" s="304">
        <v>0.14325168180013886</v>
      </c>
    </row>
    <row r="92" spans="17:44">
      <c r="Q92" s="382" t="s">
        <v>281</v>
      </c>
      <c r="R92" s="284" t="s">
        <v>314</v>
      </c>
      <c r="S92" s="304">
        <v>70.955420000000004</v>
      </c>
      <c r="T92" s="304">
        <v>92.659690377310937</v>
      </c>
      <c r="U92" s="304">
        <v>113.84566667915968</v>
      </c>
      <c r="V92" s="304">
        <v>130.79444772063869</v>
      </c>
      <c r="W92" s="304">
        <v>146.04835065796979</v>
      </c>
      <c r="X92" s="304">
        <v>159.77686330156777</v>
      </c>
      <c r="Y92" s="304">
        <v>172.13252468080597</v>
      </c>
      <c r="Z92" s="304">
        <v>183.25261992212035</v>
      </c>
      <c r="AA92" s="304">
        <v>193.2607056393033</v>
      </c>
      <c r="AB92" s="304">
        <v>202.76838707062709</v>
      </c>
      <c r="AC92" s="304">
        <v>211.80068443038468</v>
      </c>
      <c r="AD92" s="304">
        <v>220.3813669221544</v>
      </c>
      <c r="AE92" s="304">
        <v>228.53301528933562</v>
      </c>
      <c r="AF92" s="304">
        <v>236.52163068917324</v>
      </c>
      <c r="AG92" s="304">
        <v>244.3504737810141</v>
      </c>
      <c r="AH92" s="304">
        <v>252.17931687285497</v>
      </c>
      <c r="AI92" s="304">
        <v>260.00815996469584</v>
      </c>
      <c r="AJ92" s="304">
        <v>267.83700305653667</v>
      </c>
      <c r="AK92" s="304">
        <v>275.66584614837751</v>
      </c>
      <c r="AL92" s="304">
        <v>283.49468924021835</v>
      </c>
      <c r="AM92" s="304">
        <v>291.32353233205919</v>
      </c>
      <c r="AN92" s="304">
        <v>299.15237542390003</v>
      </c>
      <c r="AO92" s="304">
        <v>306.98121851574086</v>
      </c>
      <c r="AP92" s="304">
        <v>314.8100616075817</v>
      </c>
      <c r="AQ92" s="304">
        <v>322.63890469942254</v>
      </c>
      <c r="AR92" s="304">
        <v>330.46774779126338</v>
      </c>
    </row>
    <row r="93" spans="17:44">
      <c r="Q93" s="382" t="s">
        <v>267</v>
      </c>
      <c r="R93" s="284" t="s">
        <v>304</v>
      </c>
      <c r="S93" s="304">
        <v>0</v>
      </c>
      <c r="T93" s="304">
        <v>0</v>
      </c>
      <c r="U93" s="304">
        <v>1.7510871560987343E-3</v>
      </c>
      <c r="V93" s="304">
        <v>1.5443747058477007E-2</v>
      </c>
      <c r="W93" s="304">
        <v>4.2648166727949036E-2</v>
      </c>
      <c r="X93" s="304">
        <v>0.14043890766199912</v>
      </c>
      <c r="Y93" s="304">
        <v>0.37742911201029911</v>
      </c>
      <c r="Z93" s="304">
        <v>0.8633751214108859</v>
      </c>
      <c r="AA93" s="304">
        <v>1.7582909058254734</v>
      </c>
      <c r="AB93" s="304">
        <v>3.2836800348998851</v>
      </c>
      <c r="AC93" s="304">
        <v>5.7344454028627529</v>
      </c>
      <c r="AD93" s="304">
        <v>9.063817046175668</v>
      </c>
      <c r="AE93" s="304">
        <v>13.450803343026173</v>
      </c>
      <c r="AF93" s="304">
        <v>19.088991827421797</v>
      </c>
      <c r="AG93" s="304">
        <v>26.186276282045245</v>
      </c>
      <c r="AH93" s="304">
        <v>35.463293079256616</v>
      </c>
      <c r="AI93" s="304">
        <v>46.948738896577169</v>
      </c>
      <c r="AJ93" s="304">
        <v>60.65567642786764</v>
      </c>
      <c r="AK93" s="304">
        <v>76.581584812601534</v>
      </c>
      <c r="AL93" s="304">
        <v>94.707645900477061</v>
      </c>
      <c r="AM93" s="304">
        <v>114.99706228585831</v>
      </c>
      <c r="AN93" s="304">
        <v>132.15570089054364</v>
      </c>
      <c r="AO93" s="304">
        <v>148.78513921189736</v>
      </c>
      <c r="AP93" s="304">
        <v>164.85363222719525</v>
      </c>
      <c r="AQ93" s="304">
        <v>179.85991109699719</v>
      </c>
      <c r="AR93" s="304">
        <v>194.07594365810874</v>
      </c>
    </row>
    <row r="94" spans="17:44">
      <c r="Q94" s="382" t="s">
        <v>295</v>
      </c>
      <c r="R94" s="284" t="s">
        <v>295</v>
      </c>
      <c r="S94" s="304">
        <v>352.49759000000063</v>
      </c>
      <c r="T94" s="304">
        <v>375.45381041728842</v>
      </c>
      <c r="U94" s="304">
        <v>405.23713526057634</v>
      </c>
      <c r="V94" s="304">
        <v>438.28941209134723</v>
      </c>
      <c r="W94" s="304">
        <v>479.02576866893099</v>
      </c>
      <c r="X94" s="304">
        <v>520.16948881229064</v>
      </c>
      <c r="Y94" s="304">
        <v>561.72464615708384</v>
      </c>
      <c r="Z94" s="304">
        <v>605.35756136911664</v>
      </c>
      <c r="AA94" s="304">
        <v>651.17212234175111</v>
      </c>
      <c r="AB94" s="304">
        <v>699.27741136301734</v>
      </c>
      <c r="AC94" s="304">
        <v>749.78796483534688</v>
      </c>
      <c r="AD94" s="304">
        <v>802.8240459812929</v>
      </c>
      <c r="AE94" s="304">
        <v>858.51193118453625</v>
      </c>
      <c r="AF94" s="304">
        <v>916.98421064794172</v>
      </c>
      <c r="AG94" s="304">
        <v>978.38010408451748</v>
      </c>
      <c r="AH94" s="304">
        <v>1039.7759975210934</v>
      </c>
      <c r="AI94" s="304">
        <v>1101.1718909576691</v>
      </c>
      <c r="AJ94" s="304">
        <v>1162.5677843942449</v>
      </c>
      <c r="AK94" s="304">
        <v>1223.9636778308206</v>
      </c>
      <c r="AL94" s="304">
        <v>1282.2897765955677</v>
      </c>
      <c r="AM94" s="304">
        <v>1337.6995704220774</v>
      </c>
      <c r="AN94" s="304">
        <v>1383.2227854727912</v>
      </c>
      <c r="AO94" s="304">
        <v>1424.410456232961</v>
      </c>
      <c r="AP94" s="304">
        <v>1461.2625827025863</v>
      </c>
      <c r="AQ94" s="304">
        <v>1493.7791648816678</v>
      </c>
      <c r="AR94" s="304">
        <v>1521.9602027702049</v>
      </c>
    </row>
    <row r="95" spans="17:44">
      <c r="Q95" s="382" t="s">
        <v>274</v>
      </c>
      <c r="R95" s="284" t="s">
        <v>274</v>
      </c>
      <c r="S95" s="304">
        <v>60.927250000000022</v>
      </c>
      <c r="T95" s="304">
        <v>67.405728380612913</v>
      </c>
      <c r="U95" s="304">
        <v>73.75060596766906</v>
      </c>
      <c r="V95" s="304">
        <v>79.95900798015856</v>
      </c>
      <c r="W95" s="304">
        <v>86.027865633824916</v>
      </c>
      <c r="X95" s="304">
        <v>91.953893282291148</v>
      </c>
      <c r="Y95" s="304">
        <v>97.733561598900479</v>
      </c>
      <c r="Z95" s="304">
        <v>103.36306587113745</v>
      </c>
      <c r="AA95" s="304">
        <v>108.83828819878397</v>
      </c>
      <c r="AB95" s="304">
        <v>114.15475200000002</v>
      </c>
      <c r="AC95" s="304">
        <v>119.30756668699462</v>
      </c>
      <c r="AD95" s="304">
        <v>124.29135959787629</v>
      </c>
      <c r="AE95" s="304">
        <v>129.10019114039005</v>
      </c>
      <c r="AF95" s="304">
        <v>133.72744741351843</v>
      </c>
      <c r="AG95" s="304">
        <v>138.16570197900316</v>
      </c>
      <c r="AH95" s="304">
        <v>142.40653434734955</v>
      </c>
      <c r="AI95" s="304">
        <v>146.44028600000001</v>
      </c>
      <c r="AJ95" s="304">
        <v>150.25572322107777</v>
      </c>
      <c r="AK95" s="304">
        <v>153.83955520642047</v>
      </c>
      <c r="AL95" s="304">
        <v>157.17571604757663</v>
      </c>
      <c r="AM95" s="304">
        <v>160.24423666028639</v>
      </c>
      <c r="AN95" s="304">
        <v>163.01934400000002</v>
      </c>
      <c r="AO95" s="304">
        <v>165.46593092668982</v>
      </c>
      <c r="AP95" s="304">
        <v>167.53196540263474</v>
      </c>
      <c r="AQ95" s="304">
        <v>169.12741800000001</v>
      </c>
      <c r="AR95" s="304">
        <v>170</v>
      </c>
    </row>
    <row r="96" spans="17:44">
      <c r="Q96" s="527" t="s">
        <v>272</v>
      </c>
      <c r="R96" s="284" t="s">
        <v>297</v>
      </c>
      <c r="S96" s="304">
        <v>465</v>
      </c>
      <c r="T96" s="304">
        <v>639.69327061527588</v>
      </c>
      <c r="U96" s="304">
        <v>655.93052490489629</v>
      </c>
      <c r="V96" s="304">
        <v>670.0360152916171</v>
      </c>
      <c r="W96" s="304">
        <v>687.24252311759551</v>
      </c>
      <c r="X96" s="304">
        <v>705.42607117876673</v>
      </c>
      <c r="Y96" s="304">
        <v>730.48652179851183</v>
      </c>
      <c r="Z96" s="304">
        <v>735.86296241522155</v>
      </c>
      <c r="AA96" s="304">
        <v>744.36320401323053</v>
      </c>
      <c r="AB96" s="304">
        <v>757.85704020118567</v>
      </c>
      <c r="AC96" s="304">
        <v>776.59378544882065</v>
      </c>
      <c r="AD96" s="304">
        <v>789.48763067924619</v>
      </c>
      <c r="AE96" s="304">
        <v>794.2806207687147</v>
      </c>
      <c r="AF96" s="304">
        <v>799.29947886039372</v>
      </c>
      <c r="AG96" s="304">
        <v>810.89287824840426</v>
      </c>
      <c r="AH96" s="304">
        <v>818.97040982735598</v>
      </c>
      <c r="AI96" s="304">
        <v>828.99292136145664</v>
      </c>
      <c r="AJ96" s="304">
        <v>842.27889768104683</v>
      </c>
      <c r="AK96" s="304">
        <v>861.36864018527308</v>
      </c>
      <c r="AL96" s="304">
        <v>883.10511680823129</v>
      </c>
      <c r="AM96" s="304">
        <v>901.31318907766172</v>
      </c>
      <c r="AN96" s="304">
        <v>902.74521132584766</v>
      </c>
      <c r="AO96" s="304">
        <v>901.50795363043289</v>
      </c>
      <c r="AP96" s="304">
        <v>900.69430002565855</v>
      </c>
      <c r="AQ96" s="304">
        <v>900.37226374151805</v>
      </c>
      <c r="AR96" s="304">
        <v>900.41164903829826</v>
      </c>
    </row>
    <row r="97" spans="17:44">
      <c r="Q97" s="529"/>
      <c r="R97" s="377" t="s">
        <v>298</v>
      </c>
      <c r="S97" s="304">
        <v>0</v>
      </c>
      <c r="T97" s="304">
        <v>14.884282761402778</v>
      </c>
      <c r="U97" s="304">
        <v>20.856102863934126</v>
      </c>
      <c r="V97" s="304">
        <v>25.856079381323578</v>
      </c>
      <c r="W97" s="304">
        <v>31.754504557964012</v>
      </c>
      <c r="X97" s="304">
        <v>38.356280067093792</v>
      </c>
      <c r="Y97" s="304">
        <v>45.604933845365267</v>
      </c>
      <c r="Z97" s="304">
        <v>50.140129908747681</v>
      </c>
      <c r="AA97" s="304">
        <v>55.006170804564356</v>
      </c>
      <c r="AB97" s="304">
        <v>60.890311353734539</v>
      </c>
      <c r="AC97" s="304">
        <v>67.938461872140152</v>
      </c>
      <c r="AD97" s="304">
        <v>72.71273341379586</v>
      </c>
      <c r="AE97" s="304">
        <v>75.718405228699311</v>
      </c>
      <c r="AF97" s="304">
        <v>77.961860255977783</v>
      </c>
      <c r="AG97" s="304">
        <v>80.922721618183672</v>
      </c>
      <c r="AH97" s="304">
        <v>82.275899395772967</v>
      </c>
      <c r="AI97" s="304">
        <v>82.968219901879294</v>
      </c>
      <c r="AJ97" s="304">
        <v>83.973387681049672</v>
      </c>
      <c r="AK97" s="304">
        <v>85.707674705045292</v>
      </c>
      <c r="AL97" s="304">
        <v>87.588934618129315</v>
      </c>
      <c r="AM97" s="304">
        <v>87.35531533406693</v>
      </c>
      <c r="AN97" s="304">
        <v>87.028030043912437</v>
      </c>
      <c r="AO97" s="304">
        <v>86.772043146869592</v>
      </c>
      <c r="AP97" s="304">
        <v>86.588279312168879</v>
      </c>
      <c r="AQ97" s="304">
        <v>86.527634521405361</v>
      </c>
      <c r="AR97" s="304">
        <v>86.516385757186256</v>
      </c>
    </row>
    <row r="98" spans="17:44" ht="15">
      <c r="Q98" s="513" t="s">
        <v>282</v>
      </c>
      <c r="R98" s="513"/>
      <c r="S98" s="288">
        <v>3807.2362700013095</v>
      </c>
      <c r="T98" s="288">
        <v>4248.2365356926757</v>
      </c>
      <c r="U98" s="288">
        <v>4584.0870647471475</v>
      </c>
      <c r="V98" s="288">
        <v>4958.8522269460382</v>
      </c>
      <c r="W98" s="288">
        <v>5224.1105743256976</v>
      </c>
      <c r="X98" s="288">
        <v>5572.9585778699611</v>
      </c>
      <c r="Y98" s="288">
        <v>5972.6520797665717</v>
      </c>
      <c r="Z98" s="288">
        <v>6383.8240104765882</v>
      </c>
      <c r="AA98" s="288">
        <v>6826.5204493783012</v>
      </c>
      <c r="AB98" s="288">
        <v>7300.2408933288507</v>
      </c>
      <c r="AC98" s="288">
        <v>7803.061459878455</v>
      </c>
      <c r="AD98" s="288">
        <v>8318.5619820472202</v>
      </c>
      <c r="AE98" s="288">
        <v>8843.6763102589321</v>
      </c>
      <c r="AF98" s="288">
        <v>9387.0638619323672</v>
      </c>
      <c r="AG98" s="288">
        <v>9955.7561034135724</v>
      </c>
      <c r="AH98" s="288">
        <v>10534.406428986713</v>
      </c>
      <c r="AI98" s="288">
        <v>11128.627385798238</v>
      </c>
      <c r="AJ98" s="288">
        <v>11740.060106312027</v>
      </c>
      <c r="AK98" s="288">
        <v>12371.030247453464</v>
      </c>
      <c r="AL98" s="288">
        <v>13014.218471507782</v>
      </c>
      <c r="AM98" s="288">
        <v>13660.798590058868</v>
      </c>
      <c r="AN98" s="288">
        <v>14157.905803748416</v>
      </c>
      <c r="AO98" s="288">
        <v>14606.58218796465</v>
      </c>
      <c r="AP98" s="288">
        <v>15016.430243643854</v>
      </c>
      <c r="AQ98" s="288">
        <v>15382.829496588207</v>
      </c>
      <c r="AR98" s="288">
        <v>15718.388131198652</v>
      </c>
    </row>
  </sheetData>
  <mergeCells count="18">
    <mergeCell ref="Q98:R98"/>
    <mergeCell ref="Q52:R52"/>
    <mergeCell ref="Q61:Q62"/>
    <mergeCell ref="Q63:Q65"/>
    <mergeCell ref="Q66:Q67"/>
    <mergeCell ref="Q69:Q70"/>
    <mergeCell ref="Q72:Q75"/>
    <mergeCell ref="Q76:Q77"/>
    <mergeCell ref="Q79:Q80"/>
    <mergeCell ref="Q81:R81"/>
    <mergeCell ref="Q90:Q91"/>
    <mergeCell ref="Q96:Q97"/>
    <mergeCell ref="Q49:Q50"/>
    <mergeCell ref="R6:R23"/>
    <mergeCell ref="Q33:Q35"/>
    <mergeCell ref="Q36:Q37"/>
    <mergeCell ref="Q38:Q39"/>
    <mergeCell ref="Q41:Q42"/>
  </mergeCells>
  <pageMargins left="0.7" right="0.7" top="0.75" bottom="0.75" header="0.3" footer="0.3"/>
  <pageSetup paperSize="9"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R98"/>
  <sheetViews>
    <sheetView showGridLines="0" zoomScale="80" zoomScaleNormal="80" workbookViewId="0">
      <selection activeCell="I2" sqref="I2"/>
    </sheetView>
  </sheetViews>
  <sheetFormatPr defaultColWidth="9" defaultRowHeight="14.25"/>
  <cols>
    <col min="1" max="16" width="9" style="278"/>
    <col min="17" max="17" width="27.375" style="278" customWidth="1"/>
    <col min="18" max="18" width="26.75" style="278" customWidth="1"/>
    <col min="19" max="44" width="9.375" style="278" bestFit="1" customWidth="1"/>
    <col min="45" max="16384" width="9" style="278"/>
  </cols>
  <sheetData>
    <row r="1" spans="1:44" ht="15">
      <c r="A1" s="277" t="s">
        <v>474</v>
      </c>
    </row>
    <row r="2" spans="1:44" s="311" customFormat="1" ht="15">
      <c r="A2" s="324"/>
    </row>
    <row r="4" spans="1:44" ht="15">
      <c r="Q4" s="277" t="s">
        <v>316</v>
      </c>
    </row>
    <row r="6" spans="1:44" ht="15">
      <c r="Q6" s="279" t="s">
        <v>269</v>
      </c>
      <c r="R6" s="514"/>
      <c r="S6" s="279">
        <v>2015</v>
      </c>
      <c r="T6" s="279">
        <v>2016</v>
      </c>
      <c r="U6" s="279">
        <v>2017</v>
      </c>
      <c r="V6" s="279">
        <v>2018</v>
      </c>
      <c r="W6" s="279">
        <v>2019</v>
      </c>
      <c r="X6" s="279">
        <v>2020</v>
      </c>
      <c r="Y6" s="279">
        <v>2021</v>
      </c>
      <c r="Z6" s="279">
        <v>2022</v>
      </c>
      <c r="AA6" s="279">
        <v>2023</v>
      </c>
      <c r="AB6" s="279">
        <v>2024</v>
      </c>
      <c r="AC6" s="279">
        <v>2025</v>
      </c>
      <c r="AD6" s="279">
        <v>2026</v>
      </c>
      <c r="AE6" s="279">
        <v>2027</v>
      </c>
      <c r="AF6" s="279">
        <v>2028</v>
      </c>
      <c r="AG6" s="279">
        <v>2029</v>
      </c>
      <c r="AH6" s="279">
        <v>2030</v>
      </c>
      <c r="AI6" s="279">
        <v>2031</v>
      </c>
      <c r="AJ6" s="279">
        <v>2032</v>
      </c>
      <c r="AK6" s="279">
        <v>2033</v>
      </c>
      <c r="AL6" s="279">
        <v>2034</v>
      </c>
      <c r="AM6" s="279">
        <v>2035</v>
      </c>
      <c r="AN6" s="279">
        <v>2036</v>
      </c>
      <c r="AO6" s="279">
        <v>2037</v>
      </c>
      <c r="AP6" s="279">
        <v>2038</v>
      </c>
      <c r="AQ6" s="279">
        <v>2039</v>
      </c>
      <c r="AR6" s="279">
        <v>2040</v>
      </c>
    </row>
    <row r="7" spans="1:44">
      <c r="Q7" s="280" t="s">
        <v>267</v>
      </c>
      <c r="R7" s="515"/>
      <c r="S7" s="281">
        <v>2666.7464306338452</v>
      </c>
      <c r="T7" s="281">
        <v>2666.7464314151098</v>
      </c>
      <c r="U7" s="281">
        <v>2705.8938132916228</v>
      </c>
      <c r="V7" s="281">
        <v>2699.8810973236705</v>
      </c>
      <c r="W7" s="281">
        <v>2751.5044172360135</v>
      </c>
      <c r="X7" s="281">
        <v>2822.3327685114978</v>
      </c>
      <c r="Y7" s="281">
        <v>2845.3429632134735</v>
      </c>
      <c r="Z7" s="281">
        <v>2834.0551028056743</v>
      </c>
      <c r="AA7" s="281">
        <v>2824.6395798559183</v>
      </c>
      <c r="AB7" s="281">
        <v>2851.8276980350761</v>
      </c>
      <c r="AC7" s="281">
        <v>2956.3558266703103</v>
      </c>
      <c r="AD7" s="281">
        <v>3009.5280861920733</v>
      </c>
      <c r="AE7" s="281">
        <v>3026.2581565336009</v>
      </c>
      <c r="AF7" s="281">
        <v>3141.45401616149</v>
      </c>
      <c r="AG7" s="281">
        <v>3257.3554255097938</v>
      </c>
      <c r="AH7" s="281">
        <v>3261.8413459509584</v>
      </c>
      <c r="AI7" s="281">
        <v>3267.3951573658528</v>
      </c>
      <c r="AJ7" s="281">
        <v>4188.179069870891</v>
      </c>
      <c r="AK7" s="281">
        <v>4195.8800712885886</v>
      </c>
      <c r="AL7" s="281">
        <v>4204.644962835102</v>
      </c>
      <c r="AM7" s="281">
        <v>4278.3331364763899</v>
      </c>
      <c r="AN7" s="281">
        <v>4703.2007840978877</v>
      </c>
      <c r="AO7" s="281">
        <v>4711.2419858574149</v>
      </c>
      <c r="AP7" s="281">
        <v>4782.889122370465</v>
      </c>
      <c r="AQ7" s="281">
        <v>5109.5313544193441</v>
      </c>
      <c r="AR7" s="281">
        <v>5310.7748175522675</v>
      </c>
    </row>
    <row r="8" spans="1:44">
      <c r="Q8" s="280" t="s">
        <v>270</v>
      </c>
      <c r="R8" s="515"/>
      <c r="S8" s="281">
        <v>16426.375431021301</v>
      </c>
      <c r="T8" s="281">
        <v>16266.660353034604</v>
      </c>
      <c r="U8" s="281">
        <v>17599.665706918138</v>
      </c>
      <c r="V8" s="281">
        <v>17515.026919120144</v>
      </c>
      <c r="W8" s="281">
        <v>19864.133184189479</v>
      </c>
      <c r="X8" s="281">
        <v>19893.126429687574</v>
      </c>
      <c r="Y8" s="281">
        <v>21148.098202630728</v>
      </c>
      <c r="Z8" s="281">
        <v>20314.374581196033</v>
      </c>
      <c r="AA8" s="281">
        <v>19690.499464273958</v>
      </c>
      <c r="AB8" s="281">
        <v>19065.933024848364</v>
      </c>
      <c r="AC8" s="281">
        <v>18025.405306355395</v>
      </c>
      <c r="AD8" s="281">
        <v>18367.004349452502</v>
      </c>
      <c r="AE8" s="281">
        <v>15898.463875266836</v>
      </c>
      <c r="AF8" s="281">
        <v>15637.214730376589</v>
      </c>
      <c r="AG8" s="281">
        <v>14049.529001030336</v>
      </c>
      <c r="AH8" s="281">
        <v>13229.708478247576</v>
      </c>
      <c r="AI8" s="281">
        <v>12250.810709608504</v>
      </c>
      <c r="AJ8" s="281">
        <v>12250.498821343168</v>
      </c>
      <c r="AK8" s="281">
        <v>12412.764274005211</v>
      </c>
      <c r="AL8" s="281">
        <v>11949.102608397734</v>
      </c>
      <c r="AM8" s="281">
        <v>11766.590607383421</v>
      </c>
      <c r="AN8" s="281">
        <v>11083.71980071271</v>
      </c>
      <c r="AO8" s="281">
        <v>9996.0673205942458</v>
      </c>
      <c r="AP8" s="281">
        <v>10086.078848743713</v>
      </c>
      <c r="AQ8" s="281">
        <v>10155.186616458404</v>
      </c>
      <c r="AR8" s="281">
        <v>10194.951976710552</v>
      </c>
    </row>
    <row r="9" spans="1:44">
      <c r="Q9" s="280" t="s">
        <v>271</v>
      </c>
      <c r="R9" s="515"/>
      <c r="S9" s="281">
        <v>0</v>
      </c>
      <c r="T9" s="281">
        <v>0</v>
      </c>
      <c r="U9" s="281">
        <v>0</v>
      </c>
      <c r="V9" s="281">
        <v>0</v>
      </c>
      <c r="W9" s="281">
        <v>0</v>
      </c>
      <c r="X9" s="281">
        <v>0</v>
      </c>
      <c r="Y9" s="281">
        <v>0</v>
      </c>
      <c r="Z9" s="281">
        <v>0</v>
      </c>
      <c r="AA9" s="281">
        <v>0</v>
      </c>
      <c r="AB9" s="281">
        <v>0</v>
      </c>
      <c r="AC9" s="281">
        <v>0</v>
      </c>
      <c r="AD9" s="281">
        <v>0</v>
      </c>
      <c r="AE9" s="281">
        <v>0</v>
      </c>
      <c r="AF9" s="281">
        <v>0</v>
      </c>
      <c r="AG9" s="281">
        <v>0</v>
      </c>
      <c r="AH9" s="281">
        <v>0</v>
      </c>
      <c r="AI9" s="281">
        <v>0</v>
      </c>
      <c r="AJ9" s="281">
        <v>0</v>
      </c>
      <c r="AK9" s="281">
        <v>0</v>
      </c>
      <c r="AL9" s="281">
        <v>0</v>
      </c>
      <c r="AM9" s="281">
        <v>0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</row>
    <row r="10" spans="1:44">
      <c r="Q10" s="282" t="s">
        <v>272</v>
      </c>
      <c r="R10" s="515"/>
      <c r="S10" s="281">
        <v>26179.806429905773</v>
      </c>
      <c r="T10" s="281">
        <v>26931.552644970394</v>
      </c>
      <c r="U10" s="281">
        <v>27825.789356947949</v>
      </c>
      <c r="V10" s="281">
        <v>28748.306963525818</v>
      </c>
      <c r="W10" s="281">
        <v>29111.352806322589</v>
      </c>
      <c r="X10" s="281">
        <v>29920.284749016915</v>
      </c>
      <c r="Y10" s="281">
        <v>30307.542357714825</v>
      </c>
      <c r="Z10" s="281">
        <v>30854.292445571871</v>
      </c>
      <c r="AA10" s="281">
        <v>31105.697988788866</v>
      </c>
      <c r="AB10" s="281">
        <v>31404.982935699612</v>
      </c>
      <c r="AC10" s="281">
        <v>31215.868427609465</v>
      </c>
      <c r="AD10" s="281">
        <v>30707.482818272671</v>
      </c>
      <c r="AE10" s="281">
        <v>30881.170461927009</v>
      </c>
      <c r="AF10" s="281">
        <v>31044.93610996084</v>
      </c>
      <c r="AG10" s="281">
        <v>23557.928669727116</v>
      </c>
      <c r="AH10" s="281">
        <v>23947.15553809053</v>
      </c>
      <c r="AI10" s="281">
        <v>24111.962448496943</v>
      </c>
      <c r="AJ10" s="281">
        <v>24289.098126015149</v>
      </c>
      <c r="AK10" s="281">
        <v>24491.482754597597</v>
      </c>
      <c r="AL10" s="281">
        <v>24922.355174416982</v>
      </c>
      <c r="AM10" s="281">
        <v>25027.499814620649</v>
      </c>
      <c r="AN10" s="281">
        <v>25118.264038252382</v>
      </c>
      <c r="AO10" s="281">
        <v>25195.134265670549</v>
      </c>
      <c r="AP10" s="281">
        <v>25260.780402534085</v>
      </c>
      <c r="AQ10" s="281">
        <v>25288.518961801066</v>
      </c>
      <c r="AR10" s="281">
        <v>25297.524796982962</v>
      </c>
    </row>
    <row r="11" spans="1:44">
      <c r="Q11" s="280" t="s">
        <v>56</v>
      </c>
      <c r="R11" s="515"/>
      <c r="S11" s="281">
        <v>89920.977885757922</v>
      </c>
      <c r="T11" s="281">
        <v>103714.46049842652</v>
      </c>
      <c r="U11" s="281">
        <v>81038.901284623207</v>
      </c>
      <c r="V11" s="281">
        <v>75930.304823852523</v>
      </c>
      <c r="W11" s="281">
        <v>72910.936249476421</v>
      </c>
      <c r="X11" s="281">
        <v>67273.439365709812</v>
      </c>
      <c r="Y11" s="281">
        <v>67736.38040974061</v>
      </c>
      <c r="Z11" s="281">
        <v>64333.754769046216</v>
      </c>
      <c r="AA11" s="281">
        <v>55043.031684998714</v>
      </c>
      <c r="AB11" s="281">
        <v>51951.017522325194</v>
      </c>
      <c r="AC11" s="281">
        <v>42792.372483912077</v>
      </c>
      <c r="AD11" s="281">
        <v>49486.265016652564</v>
      </c>
      <c r="AE11" s="281">
        <v>37923.357488832669</v>
      </c>
      <c r="AF11" s="281">
        <v>38728.046261865733</v>
      </c>
      <c r="AG11" s="281">
        <v>33085.591818576708</v>
      </c>
      <c r="AH11" s="281">
        <v>31536.601264658551</v>
      </c>
      <c r="AI11" s="281">
        <v>26300.590225424723</v>
      </c>
      <c r="AJ11" s="281">
        <v>26911.762877585483</v>
      </c>
      <c r="AK11" s="281">
        <v>26465.778750002424</v>
      </c>
      <c r="AL11" s="281">
        <v>28391.932172040131</v>
      </c>
      <c r="AM11" s="281">
        <v>28468.048435859473</v>
      </c>
      <c r="AN11" s="281">
        <v>27711.394443001765</v>
      </c>
      <c r="AO11" s="281">
        <v>28923.640897120084</v>
      </c>
      <c r="AP11" s="281">
        <v>29078.399589904046</v>
      </c>
      <c r="AQ11" s="281">
        <v>29592.104283092147</v>
      </c>
      <c r="AR11" s="281">
        <v>30212.26906327828</v>
      </c>
    </row>
    <row r="12" spans="1:44">
      <c r="Q12" s="282" t="s">
        <v>273</v>
      </c>
      <c r="R12" s="515"/>
      <c r="S12" s="281">
        <v>57712.479465320437</v>
      </c>
      <c r="T12" s="281">
        <v>36964.619209942692</v>
      </c>
      <c r="U12" s="281">
        <v>46842.939023495965</v>
      </c>
      <c r="V12" s="281">
        <v>38835.575662472373</v>
      </c>
      <c r="W12" s="281">
        <v>33552.92950941273</v>
      </c>
      <c r="X12" s="281">
        <v>31495.833523586964</v>
      </c>
      <c r="Y12" s="281">
        <v>13295.467536783754</v>
      </c>
      <c r="Z12" s="281">
        <v>0</v>
      </c>
      <c r="AA12" s="281">
        <v>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0</v>
      </c>
      <c r="AM12" s="281">
        <v>0</v>
      </c>
      <c r="AN12" s="281">
        <v>0</v>
      </c>
      <c r="AO12" s="281">
        <v>0</v>
      </c>
      <c r="AP12" s="281">
        <v>0</v>
      </c>
      <c r="AQ12" s="281">
        <v>0</v>
      </c>
      <c r="AR12" s="281">
        <v>0</v>
      </c>
    </row>
    <row r="13" spans="1:44">
      <c r="Q13" s="282" t="s">
        <v>274</v>
      </c>
      <c r="R13" s="515"/>
      <c r="S13" s="281">
        <v>4658.2873003618597</v>
      </c>
      <c r="T13" s="281">
        <v>4685.5280062566608</v>
      </c>
      <c r="U13" s="281">
        <v>4712.2069475347143</v>
      </c>
      <c r="V13" s="281">
        <v>4738.31203631683</v>
      </c>
      <c r="W13" s="281">
        <v>4763.8303689789664</v>
      </c>
      <c r="X13" s="281">
        <v>4788.7481300352374</v>
      </c>
      <c r="Y13" s="281">
        <v>4813.050479372916</v>
      </c>
      <c r="Z13" s="281">
        <v>4836.7214189368178</v>
      </c>
      <c r="AA13" s="281">
        <v>4859.7436337801064</v>
      </c>
      <c r="AB13" s="281">
        <v>4882.0983007714594</v>
      </c>
      <c r="AC13" s="281">
        <v>4903.7648559673344</v>
      </c>
      <c r="AD13" s="281">
        <v>4924.7207083990097</v>
      </c>
      <c r="AE13" s="281">
        <v>4944.9408832689714</v>
      </c>
      <c r="AF13" s="281">
        <v>5044.0631704463685</v>
      </c>
      <c r="AG13" s="281">
        <v>5062.7251432433186</v>
      </c>
      <c r="AH13" s="281">
        <v>5080.5569951857415</v>
      </c>
      <c r="AI13" s="281">
        <v>5097.5181141348057</v>
      </c>
      <c r="AJ13" s="281">
        <v>5113.561264561994</v>
      </c>
      <c r="AK13" s="281">
        <v>5128.6305612939632</v>
      </c>
      <c r="AL13" s="281">
        <v>5142.6584503988561</v>
      </c>
      <c r="AM13" s="281">
        <v>5155.5609658711783</v>
      </c>
      <c r="AN13" s="281">
        <v>5167.2297372132061</v>
      </c>
      <c r="AO13" s="281">
        <v>5177.5171459225512</v>
      </c>
      <c r="AP13" s="281">
        <v>5186.2044076870043</v>
      </c>
      <c r="AQ13" s="281">
        <v>5192.9129667684065</v>
      </c>
      <c r="AR13" s="281">
        <v>5196.5819995620059</v>
      </c>
    </row>
    <row r="14" spans="1:44">
      <c r="Q14" s="282" t="s">
        <v>266</v>
      </c>
      <c r="R14" s="515"/>
      <c r="S14" s="281">
        <v>23975.955544999888</v>
      </c>
      <c r="T14" s="281">
        <v>25155.059753513618</v>
      </c>
      <c r="U14" s="281">
        <v>25968.013181340764</v>
      </c>
      <c r="V14" s="281">
        <v>27794.92633818532</v>
      </c>
      <c r="W14" s="281">
        <v>27960.146021704917</v>
      </c>
      <c r="X14" s="281">
        <v>29030.971597980417</v>
      </c>
      <c r="Y14" s="281">
        <v>37205.170270466784</v>
      </c>
      <c r="Z14" s="281">
        <v>51110.36872319493</v>
      </c>
      <c r="AA14" s="281">
        <v>63221.244023653649</v>
      </c>
      <c r="AB14" s="281">
        <v>69239.71603823539</v>
      </c>
      <c r="AC14" s="281">
        <v>71531.204137262655</v>
      </c>
      <c r="AD14" s="281">
        <v>65400.179034539011</v>
      </c>
      <c r="AE14" s="281">
        <v>68235.009382350283</v>
      </c>
      <c r="AF14" s="281">
        <v>69140.745566999161</v>
      </c>
      <c r="AG14" s="281">
        <v>69510.227861063235</v>
      </c>
      <c r="AH14" s="281">
        <v>67451.797900583406</v>
      </c>
      <c r="AI14" s="281">
        <v>65037.92658993385</v>
      </c>
      <c r="AJ14" s="281">
        <v>62903.627299382082</v>
      </c>
      <c r="AK14" s="281">
        <v>62046.969243210769</v>
      </c>
      <c r="AL14" s="281">
        <v>61858.37070433901</v>
      </c>
      <c r="AM14" s="281">
        <v>61685.830311969446</v>
      </c>
      <c r="AN14" s="281">
        <v>61685.830311969446</v>
      </c>
      <c r="AO14" s="281">
        <v>61685.830311969446</v>
      </c>
      <c r="AP14" s="281">
        <v>61685.830311969446</v>
      </c>
      <c r="AQ14" s="281">
        <v>61685.830311969446</v>
      </c>
      <c r="AR14" s="281">
        <v>61685.830311969446</v>
      </c>
    </row>
    <row r="15" spans="1:44">
      <c r="Q15" s="283" t="s">
        <v>275</v>
      </c>
      <c r="R15" s="515"/>
      <c r="S15" s="281">
        <v>10.774799999999999</v>
      </c>
      <c r="T15" s="281">
        <v>12.483000000000001</v>
      </c>
      <c r="U15" s="281">
        <v>14.3226</v>
      </c>
      <c r="V15" s="281">
        <v>23.520600000000002</v>
      </c>
      <c r="W15" s="281">
        <v>28.995600000000003</v>
      </c>
      <c r="X15" s="281">
        <v>60.558463999999198</v>
      </c>
      <c r="Y15" s="281">
        <v>86.429663999999221</v>
      </c>
      <c r="Z15" s="281">
        <v>112.30086399999922</v>
      </c>
      <c r="AA15" s="281">
        <v>138.17206399999924</v>
      </c>
      <c r="AB15" s="281">
        <v>828.92726400002812</v>
      </c>
      <c r="AC15" s="281">
        <v>902.52878399998747</v>
      </c>
      <c r="AD15" s="281">
        <v>1074.8671839999722</v>
      </c>
      <c r="AE15" s="281">
        <v>1402.1991840000262</v>
      </c>
      <c r="AF15" s="281">
        <v>1588.02798399996</v>
      </c>
      <c r="AG15" s="281">
        <v>1690.9871839999757</v>
      </c>
      <c r="AH15" s="281">
        <v>1833.4831839999758</v>
      </c>
      <c r="AI15" s="281">
        <v>2919.3143839999743</v>
      </c>
      <c r="AJ15" s="281">
        <v>3934.6567840000748</v>
      </c>
      <c r="AK15" s="281">
        <v>4924.1279840001307</v>
      </c>
      <c r="AL15" s="281">
        <v>4949.9991840001312</v>
      </c>
      <c r="AM15" s="281">
        <v>4949.9991840001312</v>
      </c>
      <c r="AN15" s="281">
        <v>4949.9991840001312</v>
      </c>
      <c r="AO15" s="281">
        <v>4949.9991840001312</v>
      </c>
      <c r="AP15" s="281">
        <v>4949.9991840001312</v>
      </c>
      <c r="AQ15" s="281">
        <v>4949.9991840001312</v>
      </c>
      <c r="AR15" s="281">
        <v>4949.9991840001312</v>
      </c>
    </row>
    <row r="16" spans="1:44">
      <c r="Q16" s="282" t="s">
        <v>276</v>
      </c>
      <c r="R16" s="515"/>
      <c r="S16" s="281">
        <v>61953.176399999633</v>
      </c>
      <c r="T16" s="281">
        <v>57237.081452367405</v>
      </c>
      <c r="U16" s="281">
        <v>57237.081452367405</v>
      </c>
      <c r="V16" s="281">
        <v>57229.475943475802</v>
      </c>
      <c r="W16" s="281">
        <v>57204.470709445995</v>
      </c>
      <c r="X16" s="281">
        <v>57187.475411414271</v>
      </c>
      <c r="Y16" s="281">
        <v>56687.514210166039</v>
      </c>
      <c r="Z16" s="281">
        <v>48095.321577018767</v>
      </c>
      <c r="AA16" s="281">
        <v>40099.582026186792</v>
      </c>
      <c r="AB16" s="281">
        <v>26584.006233799901</v>
      </c>
      <c r="AC16" s="281">
        <v>24773.89509739984</v>
      </c>
      <c r="AD16" s="281">
        <v>17783.787075608016</v>
      </c>
      <c r="AE16" s="281">
        <v>25334.488906650466</v>
      </c>
      <c r="AF16" s="281">
        <v>21930.08597343697</v>
      </c>
      <c r="AG16" s="281">
        <v>34317.104194114756</v>
      </c>
      <c r="AH16" s="281">
        <v>34177.708162471077</v>
      </c>
      <c r="AI16" s="281">
        <v>43718.804781762025</v>
      </c>
      <c r="AJ16" s="281">
        <v>43899.164722173344</v>
      </c>
      <c r="AK16" s="281">
        <v>45179.093863932969</v>
      </c>
      <c r="AL16" s="281">
        <v>46011.158015851157</v>
      </c>
      <c r="AM16" s="281">
        <v>46129.189147711477</v>
      </c>
      <c r="AN16" s="281">
        <v>46145.66295633297</v>
      </c>
      <c r="AO16" s="281">
        <v>46435.656553588873</v>
      </c>
      <c r="AP16" s="281">
        <v>46536.79147776778</v>
      </c>
      <c r="AQ16" s="281">
        <v>46609.958457126711</v>
      </c>
      <c r="AR16" s="281">
        <v>46641.842910131483</v>
      </c>
    </row>
    <row r="17" spans="17:44">
      <c r="Q17" s="280" t="s">
        <v>277</v>
      </c>
      <c r="R17" s="515"/>
      <c r="S17" s="281">
        <v>16689.948983999977</v>
      </c>
      <c r="T17" s="281">
        <v>16778.429801999941</v>
      </c>
      <c r="U17" s="281">
        <v>19113.925481999941</v>
      </c>
      <c r="V17" s="281">
        <v>24163.425583199944</v>
      </c>
      <c r="W17" s="281">
        <v>26815.331671199951</v>
      </c>
      <c r="X17" s="281">
        <v>29873.026222799894</v>
      </c>
      <c r="Y17" s="281">
        <v>36069.172300799866</v>
      </c>
      <c r="Z17" s="281">
        <v>43997.035083328548</v>
      </c>
      <c r="AA17" s="281">
        <v>47135.556602357814</v>
      </c>
      <c r="AB17" s="281">
        <v>56878.224895947969</v>
      </c>
      <c r="AC17" s="281">
        <v>64567.23321866864</v>
      </c>
      <c r="AD17" s="281">
        <v>70097.354841890468</v>
      </c>
      <c r="AE17" s="281">
        <v>72739.859922054893</v>
      </c>
      <c r="AF17" s="281">
        <v>74885.523978252677</v>
      </c>
      <c r="AG17" s="281">
        <v>81271.637394298159</v>
      </c>
      <c r="AH17" s="281">
        <v>83290.293473188896</v>
      </c>
      <c r="AI17" s="281">
        <v>84439.301369903173</v>
      </c>
      <c r="AJ17" s="281">
        <v>86011.647923663942</v>
      </c>
      <c r="AK17" s="281">
        <v>84599.34169280807</v>
      </c>
      <c r="AL17" s="281">
        <v>86242.276237492988</v>
      </c>
      <c r="AM17" s="281">
        <v>84793.141335529188</v>
      </c>
      <c r="AN17" s="281">
        <v>85791.099545069679</v>
      </c>
      <c r="AO17" s="281">
        <v>85224.066900908962</v>
      </c>
      <c r="AP17" s="281">
        <v>85538.346578030658</v>
      </c>
      <c r="AQ17" s="281">
        <v>85715.304093868966</v>
      </c>
      <c r="AR17" s="281">
        <v>86608.601420714767</v>
      </c>
    </row>
    <row r="18" spans="17:44">
      <c r="Q18" s="280" t="s">
        <v>278</v>
      </c>
      <c r="R18" s="515"/>
      <c r="S18" s="281">
        <v>20119.864738241493</v>
      </c>
      <c r="T18" s="281">
        <v>24081.639275542217</v>
      </c>
      <c r="U18" s="281">
        <v>26284.586757703837</v>
      </c>
      <c r="V18" s="281">
        <v>28720.968178134663</v>
      </c>
      <c r="W18" s="281">
        <v>29131.106850442862</v>
      </c>
      <c r="X18" s="281">
        <v>29453.5733283792</v>
      </c>
      <c r="Y18" s="281">
        <v>29877.629609617194</v>
      </c>
      <c r="Z18" s="281">
        <v>32206.8109943243</v>
      </c>
      <c r="AA18" s="281">
        <v>33761.199819324087</v>
      </c>
      <c r="AB18" s="281">
        <v>34570.609114769097</v>
      </c>
      <c r="AC18" s="281">
        <v>36270.772093904714</v>
      </c>
      <c r="AD18" s="281">
        <v>37365.317561392505</v>
      </c>
      <c r="AE18" s="281">
        <v>35608.749721169006</v>
      </c>
      <c r="AF18" s="281">
        <v>35408.574472147091</v>
      </c>
      <c r="AG18" s="281">
        <v>32226.623339713362</v>
      </c>
      <c r="AH18" s="281">
        <v>32652.201101756968</v>
      </c>
      <c r="AI18" s="281">
        <v>31416.563292797895</v>
      </c>
      <c r="AJ18" s="281">
        <v>31583.67021988031</v>
      </c>
      <c r="AK18" s="281">
        <v>33047.410018957838</v>
      </c>
      <c r="AL18" s="281">
        <v>34724.381920005406</v>
      </c>
      <c r="AM18" s="281">
        <v>35090.050807964501</v>
      </c>
      <c r="AN18" s="281">
        <v>35371.781406347931</v>
      </c>
      <c r="AO18" s="281">
        <v>35980.576137540309</v>
      </c>
      <c r="AP18" s="281">
        <v>36111.363228567163</v>
      </c>
      <c r="AQ18" s="281">
        <v>36276.383947671828</v>
      </c>
      <c r="AR18" s="281">
        <v>35702.465504310574</v>
      </c>
    </row>
    <row r="19" spans="17:44">
      <c r="Q19" s="282" t="s">
        <v>279</v>
      </c>
      <c r="R19" s="515"/>
      <c r="S19" s="281">
        <v>10063.991281137885</v>
      </c>
      <c r="T19" s="281">
        <v>12582.194726887883</v>
      </c>
      <c r="U19" s="281">
        <v>14103.97855347686</v>
      </c>
      <c r="V19" s="281">
        <v>14873.106655039677</v>
      </c>
      <c r="W19" s="281">
        <v>15184.102425385669</v>
      </c>
      <c r="X19" s="281">
        <v>15654.539244757325</v>
      </c>
      <c r="Y19" s="281">
        <v>16167.693708804027</v>
      </c>
      <c r="Z19" s="281">
        <v>16846.164391777282</v>
      </c>
      <c r="AA19" s="281">
        <v>17544.377380291749</v>
      </c>
      <c r="AB19" s="281">
        <v>18532.871806756702</v>
      </c>
      <c r="AC19" s="281">
        <v>19687.573153626297</v>
      </c>
      <c r="AD19" s="281">
        <v>20968.172667632443</v>
      </c>
      <c r="AE19" s="281">
        <v>22373.11555434102</v>
      </c>
      <c r="AF19" s="281">
        <v>23684.028627305976</v>
      </c>
      <c r="AG19" s="281">
        <v>24682.756395293625</v>
      </c>
      <c r="AH19" s="281">
        <v>25585.545079126292</v>
      </c>
      <c r="AI19" s="281">
        <v>26391.647366817677</v>
      </c>
      <c r="AJ19" s="281">
        <v>27100.415147692118</v>
      </c>
      <c r="AK19" s="281">
        <v>27765.559914631816</v>
      </c>
      <c r="AL19" s="281">
        <v>28549.418027771964</v>
      </c>
      <c r="AM19" s="281">
        <v>29180.141354467014</v>
      </c>
      <c r="AN19" s="281">
        <v>29695.902218654242</v>
      </c>
      <c r="AO19" s="281">
        <v>30118.249905120731</v>
      </c>
      <c r="AP19" s="281">
        <v>30507.787934110733</v>
      </c>
      <c r="AQ19" s="281">
        <v>30833.379265869189</v>
      </c>
      <c r="AR19" s="281">
        <v>31134.490556118064</v>
      </c>
    </row>
    <row r="20" spans="17:44">
      <c r="Q20" s="284" t="s">
        <v>280</v>
      </c>
      <c r="R20" s="515"/>
      <c r="S20" s="281">
        <v>14.541201406305234</v>
      </c>
      <c r="T20" s="281">
        <v>144.12915409897204</v>
      </c>
      <c r="U20" s="281">
        <v>36.122544001380717</v>
      </c>
      <c r="V20" s="281">
        <v>34.703169640005967</v>
      </c>
      <c r="W20" s="281">
        <v>40.708271148696703</v>
      </c>
      <c r="X20" s="281">
        <v>56.650196406001449</v>
      </c>
      <c r="Y20" s="281">
        <v>41.704839195893868</v>
      </c>
      <c r="Z20" s="281">
        <v>33.341166392378454</v>
      </c>
      <c r="AA20" s="281">
        <v>33.022566746936072</v>
      </c>
      <c r="AB20" s="281">
        <v>33.644106791256249</v>
      </c>
      <c r="AC20" s="281">
        <v>33.715628001422409</v>
      </c>
      <c r="AD20" s="281">
        <v>34.596459954699263</v>
      </c>
      <c r="AE20" s="281">
        <v>35.310987706808035</v>
      </c>
      <c r="AF20" s="281">
        <v>36.138703652719535</v>
      </c>
      <c r="AG20" s="281">
        <v>37.018112497278821</v>
      </c>
      <c r="AH20" s="281">
        <v>37.421922030115446</v>
      </c>
      <c r="AI20" s="281">
        <v>37.862166682112537</v>
      </c>
      <c r="AJ20" s="281">
        <v>38.617914392259593</v>
      </c>
      <c r="AK20" s="281">
        <v>40.402395231808718</v>
      </c>
      <c r="AL20" s="281">
        <v>42.526430054691666</v>
      </c>
      <c r="AM20" s="281">
        <v>41.783524325006027</v>
      </c>
      <c r="AN20" s="281">
        <v>39.680313917206995</v>
      </c>
      <c r="AO20" s="281">
        <v>40.193551192499861</v>
      </c>
      <c r="AP20" s="281">
        <v>40.429252450763315</v>
      </c>
      <c r="AQ20" s="281">
        <v>40.552426841890913</v>
      </c>
      <c r="AR20" s="281">
        <v>40.647889534319773</v>
      </c>
    </row>
    <row r="21" spans="17:44">
      <c r="Q21" s="284" t="s">
        <v>281</v>
      </c>
      <c r="R21" s="515"/>
      <c r="S21" s="281">
        <v>10323.894104474275</v>
      </c>
      <c r="T21" s="281">
        <v>10770.544936711576</v>
      </c>
      <c r="U21" s="281">
        <v>11285.179292912782</v>
      </c>
      <c r="V21" s="281">
        <v>11794.229534981421</v>
      </c>
      <c r="W21" s="281">
        <v>12140.064278619544</v>
      </c>
      <c r="X21" s="281">
        <v>12378.675047768642</v>
      </c>
      <c r="Y21" s="281">
        <v>12606.705218935784</v>
      </c>
      <c r="Z21" s="281">
        <v>13151.44895021386</v>
      </c>
      <c r="AA21" s="281">
        <v>13373.150100080413</v>
      </c>
      <c r="AB21" s="281">
        <v>13602.059492333319</v>
      </c>
      <c r="AC21" s="281">
        <v>13840.30913070042</v>
      </c>
      <c r="AD21" s="281">
        <v>14047.912030619693</v>
      </c>
      <c r="AE21" s="281">
        <v>14198.670570274428</v>
      </c>
      <c r="AF21" s="281">
        <v>14390.297835514555</v>
      </c>
      <c r="AG21" s="281">
        <v>14627.792868237444</v>
      </c>
      <c r="AH21" s="281">
        <v>14990.654320587033</v>
      </c>
      <c r="AI21" s="281">
        <v>15417.648165257733</v>
      </c>
      <c r="AJ21" s="281">
        <v>15711.497572307271</v>
      </c>
      <c r="AK21" s="281">
        <v>15971.0412877001</v>
      </c>
      <c r="AL21" s="281">
        <v>16258.44818475301</v>
      </c>
      <c r="AM21" s="281">
        <v>16477.129663031286</v>
      </c>
      <c r="AN21" s="281">
        <v>16576.170958998471</v>
      </c>
      <c r="AO21" s="281">
        <v>16603.455095106438</v>
      </c>
      <c r="AP21" s="281">
        <v>16617.354349142839</v>
      </c>
      <c r="AQ21" s="281">
        <v>16580.775983212268</v>
      </c>
      <c r="AR21" s="281">
        <v>16484.376451300504</v>
      </c>
    </row>
    <row r="22" spans="17:44" ht="15">
      <c r="Q22" s="285" t="s">
        <v>282</v>
      </c>
      <c r="R22" s="515"/>
      <c r="S22" s="286">
        <v>340716.81999726058</v>
      </c>
      <c r="T22" s="286">
        <v>337991.1292451676</v>
      </c>
      <c r="U22" s="286">
        <v>334768.60599661461</v>
      </c>
      <c r="V22" s="286">
        <v>333101.76350526814</v>
      </c>
      <c r="W22" s="286">
        <v>331459.61236356385</v>
      </c>
      <c r="X22" s="286">
        <v>329889.23448005377</v>
      </c>
      <c r="Y22" s="286">
        <v>328887.90177144186</v>
      </c>
      <c r="Z22" s="286">
        <v>328725.99006780668</v>
      </c>
      <c r="AA22" s="286">
        <v>328829.91693433898</v>
      </c>
      <c r="AB22" s="286">
        <v>330425.91843431338</v>
      </c>
      <c r="AC22" s="286">
        <v>331500.99814407859</v>
      </c>
      <c r="AD22" s="286">
        <v>333267.18783460563</v>
      </c>
      <c r="AE22" s="286">
        <v>332601.59509437601</v>
      </c>
      <c r="AF22" s="286">
        <v>334659.13743012014</v>
      </c>
      <c r="AG22" s="286">
        <v>337377.27740730508</v>
      </c>
      <c r="AH22" s="286">
        <v>337074.96876587713</v>
      </c>
      <c r="AI22" s="286">
        <v>340407.3447721852</v>
      </c>
      <c r="AJ22" s="286">
        <v>343936.39774286817</v>
      </c>
      <c r="AK22" s="286">
        <v>346268.48281166138</v>
      </c>
      <c r="AL22" s="286">
        <v>353247.27207235718</v>
      </c>
      <c r="AM22" s="286">
        <v>353043.29828920914</v>
      </c>
      <c r="AN22" s="286">
        <v>354039.93569856806</v>
      </c>
      <c r="AO22" s="286">
        <v>355041.62925459223</v>
      </c>
      <c r="AP22" s="286">
        <v>356382.25468727882</v>
      </c>
      <c r="AQ22" s="286">
        <v>358030.43785309978</v>
      </c>
      <c r="AR22" s="286">
        <v>359460.35688216536</v>
      </c>
    </row>
    <row r="23" spans="17:44" ht="15">
      <c r="Q23" s="285" t="s">
        <v>534</v>
      </c>
      <c r="R23" s="516"/>
      <c r="S23" s="289">
        <v>290</v>
      </c>
      <c r="T23" s="290">
        <v>275</v>
      </c>
      <c r="U23" s="290">
        <v>260</v>
      </c>
      <c r="V23" s="290">
        <v>245</v>
      </c>
      <c r="W23" s="290">
        <v>230</v>
      </c>
      <c r="X23" s="289">
        <v>215</v>
      </c>
      <c r="Y23" s="290">
        <v>193</v>
      </c>
      <c r="Z23" s="290">
        <v>171</v>
      </c>
      <c r="AA23" s="290">
        <v>149</v>
      </c>
      <c r="AB23" s="290">
        <v>127</v>
      </c>
      <c r="AC23" s="289">
        <v>105</v>
      </c>
      <c r="AD23" s="290">
        <v>100</v>
      </c>
      <c r="AE23" s="290">
        <v>95</v>
      </c>
      <c r="AF23" s="290">
        <v>90</v>
      </c>
      <c r="AG23" s="290">
        <v>85</v>
      </c>
      <c r="AH23" s="289">
        <v>80</v>
      </c>
      <c r="AI23" s="290">
        <v>73</v>
      </c>
      <c r="AJ23" s="290">
        <v>66</v>
      </c>
      <c r="AK23" s="290">
        <v>59</v>
      </c>
      <c r="AL23" s="290">
        <v>52</v>
      </c>
      <c r="AM23" s="289">
        <v>45</v>
      </c>
      <c r="AN23" s="290">
        <v>44.4</v>
      </c>
      <c r="AO23" s="290">
        <v>43.8</v>
      </c>
      <c r="AP23" s="290">
        <v>43.199999999999996</v>
      </c>
      <c r="AQ23" s="290">
        <v>42.599999999999994</v>
      </c>
      <c r="AR23" s="289">
        <v>41.999999999999993</v>
      </c>
    </row>
    <row r="24" spans="17:44"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</row>
    <row r="25" spans="17:44"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</row>
    <row r="30" spans="17:44" ht="15">
      <c r="Q30" s="277" t="s">
        <v>283</v>
      </c>
    </row>
    <row r="32" spans="17:44" ht="15">
      <c r="Q32" s="292" t="s">
        <v>269</v>
      </c>
      <c r="R32" s="292" t="s">
        <v>284</v>
      </c>
      <c r="S32" s="279">
        <v>2015</v>
      </c>
      <c r="T32" s="279">
        <v>2016</v>
      </c>
      <c r="U32" s="279">
        <v>2017</v>
      </c>
      <c r="V32" s="279">
        <v>2018</v>
      </c>
      <c r="W32" s="279">
        <v>2019</v>
      </c>
      <c r="X32" s="279">
        <v>2020</v>
      </c>
      <c r="Y32" s="279">
        <v>2021</v>
      </c>
      <c r="Z32" s="279">
        <v>2022</v>
      </c>
      <c r="AA32" s="279">
        <v>2023</v>
      </c>
      <c r="AB32" s="279">
        <v>2024</v>
      </c>
      <c r="AC32" s="279">
        <v>2025</v>
      </c>
      <c r="AD32" s="279">
        <v>2026</v>
      </c>
      <c r="AE32" s="279">
        <v>2027</v>
      </c>
      <c r="AF32" s="279">
        <v>2028</v>
      </c>
      <c r="AG32" s="279">
        <v>2029</v>
      </c>
      <c r="AH32" s="279">
        <v>2030</v>
      </c>
      <c r="AI32" s="279">
        <v>2031</v>
      </c>
      <c r="AJ32" s="279">
        <v>2032</v>
      </c>
      <c r="AK32" s="279">
        <v>2033</v>
      </c>
      <c r="AL32" s="279">
        <v>2034</v>
      </c>
      <c r="AM32" s="279">
        <v>2035</v>
      </c>
      <c r="AN32" s="279">
        <v>2036</v>
      </c>
      <c r="AO32" s="279">
        <v>2037</v>
      </c>
      <c r="AP32" s="279">
        <v>2038</v>
      </c>
      <c r="AQ32" s="279">
        <v>2039</v>
      </c>
      <c r="AR32" s="279">
        <v>2040</v>
      </c>
    </row>
    <row r="33" spans="17:44">
      <c r="Q33" s="524" t="s">
        <v>267</v>
      </c>
      <c r="R33" s="293" t="s">
        <v>285</v>
      </c>
      <c r="S33" s="294">
        <v>0</v>
      </c>
      <c r="T33" s="294">
        <v>0</v>
      </c>
      <c r="U33" s="294">
        <v>0</v>
      </c>
      <c r="V33" s="294">
        <v>0</v>
      </c>
      <c r="W33" s="294">
        <v>48.592328178079164</v>
      </c>
      <c r="X33" s="294">
        <v>97.184647166073177</v>
      </c>
      <c r="Y33" s="294">
        <v>97.184646990000914</v>
      </c>
      <c r="Z33" s="294">
        <v>97.184647329002047</v>
      </c>
      <c r="AA33" s="294">
        <v>97.184647296901957</v>
      </c>
      <c r="AB33" s="294">
        <v>97.184647566844433</v>
      </c>
      <c r="AC33" s="294">
        <v>97.184646719140872</v>
      </c>
      <c r="AD33" s="294">
        <v>97.184647044257161</v>
      </c>
      <c r="AE33" s="294">
        <v>97.18464695863527</v>
      </c>
      <c r="AF33" s="294">
        <v>145.77696501066038</v>
      </c>
      <c r="AG33" s="294">
        <v>194.36928565276943</v>
      </c>
      <c r="AH33" s="294">
        <v>194.36928516428063</v>
      </c>
      <c r="AI33" s="294">
        <v>194.36928613875486</v>
      </c>
      <c r="AJ33" s="294">
        <v>194.36928660703737</v>
      </c>
      <c r="AK33" s="294">
        <v>194.36928595723586</v>
      </c>
      <c r="AL33" s="294">
        <v>194.36928430517071</v>
      </c>
      <c r="AM33" s="294">
        <v>194.36928593652041</v>
      </c>
      <c r="AN33" s="294">
        <v>291.5539217082142</v>
      </c>
      <c r="AO33" s="294">
        <v>291.5539255507901</v>
      </c>
      <c r="AP33" s="294">
        <v>291.55392572807318</v>
      </c>
      <c r="AQ33" s="294">
        <v>291.55392432418915</v>
      </c>
      <c r="AR33" s="294">
        <v>485.92319693507716</v>
      </c>
    </row>
    <row r="34" spans="17:44">
      <c r="Q34" s="524"/>
      <c r="R34" s="293" t="s">
        <v>286</v>
      </c>
      <c r="S34" s="294">
        <v>0</v>
      </c>
      <c r="T34" s="294">
        <v>0</v>
      </c>
      <c r="U34" s="294">
        <v>0</v>
      </c>
      <c r="V34" s="294">
        <v>0</v>
      </c>
      <c r="W34" s="294">
        <v>0</v>
      </c>
      <c r="X34" s="294">
        <v>0</v>
      </c>
      <c r="Y34" s="294">
        <v>0</v>
      </c>
      <c r="Z34" s="294">
        <v>0</v>
      </c>
      <c r="AA34" s="294">
        <v>0</v>
      </c>
      <c r="AB34" s="294">
        <v>0</v>
      </c>
      <c r="AC34" s="294">
        <v>0</v>
      </c>
      <c r="AD34" s="294">
        <v>0</v>
      </c>
      <c r="AE34" s="294">
        <v>0</v>
      </c>
      <c r="AF34" s="294">
        <v>0</v>
      </c>
      <c r="AG34" s="294">
        <v>0</v>
      </c>
      <c r="AH34" s="294">
        <v>0</v>
      </c>
      <c r="AI34" s="294">
        <v>0</v>
      </c>
      <c r="AJ34" s="294">
        <v>0</v>
      </c>
      <c r="AK34" s="294">
        <v>0</v>
      </c>
      <c r="AL34" s="294">
        <v>0</v>
      </c>
      <c r="AM34" s="294">
        <v>0</v>
      </c>
      <c r="AN34" s="294">
        <v>0</v>
      </c>
      <c r="AO34" s="294">
        <v>0</v>
      </c>
      <c r="AP34" s="294">
        <v>0</v>
      </c>
      <c r="AQ34" s="294">
        <v>0</v>
      </c>
      <c r="AR34" s="294">
        <v>0</v>
      </c>
    </row>
    <row r="35" spans="17:44">
      <c r="Q35" s="524"/>
      <c r="R35" s="293" t="s">
        <v>287</v>
      </c>
      <c r="S35" s="294">
        <v>2666.7464306338452</v>
      </c>
      <c r="T35" s="294">
        <v>2666.7464314151098</v>
      </c>
      <c r="U35" s="294">
        <v>2666.7464309792608</v>
      </c>
      <c r="V35" s="294">
        <v>2666.7464305032422</v>
      </c>
      <c r="W35" s="294">
        <v>2666.7464319252513</v>
      </c>
      <c r="X35" s="294">
        <v>2666.7464327639755</v>
      </c>
      <c r="Y35" s="294">
        <v>2666.7464314497438</v>
      </c>
      <c r="Z35" s="294">
        <v>2666.7464305305871</v>
      </c>
      <c r="AA35" s="294">
        <v>2666.7464310343089</v>
      </c>
      <c r="AB35" s="294">
        <v>2666.7464312948432</v>
      </c>
      <c r="AC35" s="294">
        <v>2666.7464299492385</v>
      </c>
      <c r="AD35" s="294">
        <v>2666.7464314956846</v>
      </c>
      <c r="AE35" s="294">
        <v>2666.7464317153226</v>
      </c>
      <c r="AF35" s="294">
        <v>2666.7464324207558</v>
      </c>
      <c r="AG35" s="294">
        <v>2666.7464314819249</v>
      </c>
      <c r="AH35" s="294">
        <v>2666.7464323852528</v>
      </c>
      <c r="AI35" s="294">
        <v>2666.7464325298165</v>
      </c>
      <c r="AJ35" s="294">
        <v>3261.5164097473207</v>
      </c>
      <c r="AK35" s="294">
        <v>3261.5164069635639</v>
      </c>
      <c r="AL35" s="294">
        <v>3261.5164070709789</v>
      </c>
      <c r="AM35" s="294">
        <v>3261.5164076565088</v>
      </c>
      <c r="AN35" s="294">
        <v>3261.5164077296199</v>
      </c>
      <c r="AO35" s="294">
        <v>3261.5164074874028</v>
      </c>
      <c r="AP35" s="294">
        <v>3261.5164083362124</v>
      </c>
      <c r="AQ35" s="294">
        <v>3261.5164078668054</v>
      </c>
      <c r="AR35" s="294">
        <v>3261.5164074118502</v>
      </c>
    </row>
    <row r="36" spans="17:44">
      <c r="Q36" s="522" t="s">
        <v>270</v>
      </c>
      <c r="R36" s="293" t="s">
        <v>270</v>
      </c>
      <c r="S36" s="294">
        <v>14145.841599999821</v>
      </c>
      <c r="T36" s="294">
        <v>13971.372851352602</v>
      </c>
      <c r="U36" s="294">
        <v>15304.378205236135</v>
      </c>
      <c r="V36" s="294">
        <v>15219.739417438141</v>
      </c>
      <c r="W36" s="294">
        <v>17568.845682507479</v>
      </c>
      <c r="X36" s="294">
        <v>17597.838928005574</v>
      </c>
      <c r="Y36" s="294">
        <v>18852.810700948728</v>
      </c>
      <c r="Z36" s="294">
        <v>18019.087079514033</v>
      </c>
      <c r="AA36" s="294">
        <v>17395.211962591959</v>
      </c>
      <c r="AB36" s="294">
        <v>16770.645523166364</v>
      </c>
      <c r="AC36" s="294">
        <v>15730.117804673391</v>
      </c>
      <c r="AD36" s="294">
        <v>16071.716847770498</v>
      </c>
      <c r="AE36" s="294">
        <v>13603.176373584834</v>
      </c>
      <c r="AF36" s="294">
        <v>13536.193223709748</v>
      </c>
      <c r="AG36" s="294">
        <v>11948.507494363497</v>
      </c>
      <c r="AH36" s="294">
        <v>11128.686971580737</v>
      </c>
      <c r="AI36" s="294">
        <v>10149.789202941663</v>
      </c>
      <c r="AJ36" s="294">
        <v>10149.477314676329</v>
      </c>
      <c r="AK36" s="294">
        <v>10541.199479224537</v>
      </c>
      <c r="AL36" s="294">
        <v>10077.53781361706</v>
      </c>
      <c r="AM36" s="294">
        <v>10066.015189248687</v>
      </c>
      <c r="AN36" s="294">
        <v>9383.1443825779752</v>
      </c>
      <c r="AO36" s="294">
        <v>8295.491902459511</v>
      </c>
      <c r="AP36" s="294">
        <v>8385.5034306089783</v>
      </c>
      <c r="AQ36" s="294">
        <v>8469.3648689841921</v>
      </c>
      <c r="AR36" s="294">
        <v>8509.1302292363398</v>
      </c>
    </row>
    <row r="37" spans="17:44">
      <c r="Q37" s="523"/>
      <c r="R37" s="293" t="s">
        <v>288</v>
      </c>
      <c r="S37" s="294">
        <v>0</v>
      </c>
      <c r="T37" s="294">
        <v>14.753670660522332</v>
      </c>
      <c r="U37" s="294">
        <v>14.753670660522332</v>
      </c>
      <c r="V37" s="294">
        <v>14.753670660522332</v>
      </c>
      <c r="W37" s="294">
        <v>14.753670660522332</v>
      </c>
      <c r="X37" s="294">
        <v>14.753670660522332</v>
      </c>
      <c r="Y37" s="294">
        <v>14.753670660522332</v>
      </c>
      <c r="Z37" s="294">
        <v>14.753670660522332</v>
      </c>
      <c r="AA37" s="294">
        <v>14.753670660522332</v>
      </c>
      <c r="AB37" s="294">
        <v>14.753670660522332</v>
      </c>
      <c r="AC37" s="294">
        <v>14.753670660522332</v>
      </c>
      <c r="AD37" s="294">
        <v>14.753670660522332</v>
      </c>
      <c r="AE37" s="294">
        <v>14.753670660522332</v>
      </c>
      <c r="AF37" s="294">
        <v>14.753670660522332</v>
      </c>
      <c r="AG37" s="294">
        <v>14.753670660522332</v>
      </c>
      <c r="AH37" s="294">
        <v>14.753670660522332</v>
      </c>
      <c r="AI37" s="294">
        <v>14.753670660522332</v>
      </c>
      <c r="AJ37" s="294">
        <v>14.753670660522332</v>
      </c>
      <c r="AK37" s="294">
        <v>14.753670660522332</v>
      </c>
      <c r="AL37" s="294">
        <v>14.753670660522332</v>
      </c>
      <c r="AM37" s="294">
        <v>14.753670660522332</v>
      </c>
      <c r="AN37" s="294">
        <v>14.753670660522332</v>
      </c>
      <c r="AO37" s="294">
        <v>14.753670660522332</v>
      </c>
      <c r="AP37" s="294">
        <v>14.753670660522332</v>
      </c>
      <c r="AQ37" s="294">
        <v>0</v>
      </c>
      <c r="AR37" s="294">
        <v>0</v>
      </c>
    </row>
    <row r="38" spans="17:44">
      <c r="Q38" s="522" t="s">
        <v>271</v>
      </c>
      <c r="R38" s="293" t="s">
        <v>289</v>
      </c>
      <c r="S38" s="294">
        <v>0</v>
      </c>
      <c r="T38" s="294">
        <v>0</v>
      </c>
      <c r="U38" s="294">
        <v>0</v>
      </c>
      <c r="V38" s="294">
        <v>0</v>
      </c>
      <c r="W38" s="294">
        <v>0</v>
      </c>
      <c r="X38" s="294">
        <v>0</v>
      </c>
      <c r="Y38" s="294">
        <v>0</v>
      </c>
      <c r="Z38" s="294">
        <v>0</v>
      </c>
      <c r="AA38" s="294">
        <v>0</v>
      </c>
      <c r="AB38" s="294">
        <v>0</v>
      </c>
      <c r="AC38" s="294">
        <v>0</v>
      </c>
      <c r="AD38" s="294">
        <v>0</v>
      </c>
      <c r="AE38" s="294">
        <v>0</v>
      </c>
      <c r="AF38" s="294">
        <v>0</v>
      </c>
      <c r="AG38" s="294">
        <v>0</v>
      </c>
      <c r="AH38" s="294">
        <v>0</v>
      </c>
      <c r="AI38" s="294">
        <v>0</v>
      </c>
      <c r="AJ38" s="294">
        <v>0</v>
      </c>
      <c r="AK38" s="294">
        <v>0</v>
      </c>
      <c r="AL38" s="294">
        <v>0</v>
      </c>
      <c r="AM38" s="294">
        <v>0</v>
      </c>
      <c r="AN38" s="294">
        <v>0</v>
      </c>
      <c r="AO38" s="294">
        <v>0</v>
      </c>
      <c r="AP38" s="294">
        <v>0</v>
      </c>
      <c r="AQ38" s="294">
        <v>0</v>
      </c>
      <c r="AR38" s="294">
        <v>0</v>
      </c>
    </row>
    <row r="39" spans="17:44">
      <c r="Q39" s="523"/>
      <c r="R39" s="293" t="s">
        <v>290</v>
      </c>
      <c r="S39" s="294">
        <v>0</v>
      </c>
      <c r="T39" s="294">
        <v>0</v>
      </c>
      <c r="U39" s="294">
        <v>0</v>
      </c>
      <c r="V39" s="294">
        <v>0</v>
      </c>
      <c r="W39" s="294">
        <v>0</v>
      </c>
      <c r="X39" s="294">
        <v>0</v>
      </c>
      <c r="Y39" s="294">
        <v>0</v>
      </c>
      <c r="Z39" s="294">
        <v>0</v>
      </c>
      <c r="AA39" s="294">
        <v>0</v>
      </c>
      <c r="AB39" s="294">
        <v>0</v>
      </c>
      <c r="AC39" s="294">
        <v>0</v>
      </c>
      <c r="AD39" s="294">
        <v>0</v>
      </c>
      <c r="AE39" s="294">
        <v>0</v>
      </c>
      <c r="AF39" s="294">
        <v>0</v>
      </c>
      <c r="AG39" s="294">
        <v>0</v>
      </c>
      <c r="AH39" s="294">
        <v>0</v>
      </c>
      <c r="AI39" s="294">
        <v>0</v>
      </c>
      <c r="AJ39" s="294">
        <v>0</v>
      </c>
      <c r="AK39" s="294">
        <v>0</v>
      </c>
      <c r="AL39" s="294">
        <v>0</v>
      </c>
      <c r="AM39" s="294">
        <v>0</v>
      </c>
      <c r="AN39" s="294">
        <v>0</v>
      </c>
      <c r="AO39" s="294">
        <v>0</v>
      </c>
      <c r="AP39" s="294">
        <v>0</v>
      </c>
      <c r="AQ39" s="294">
        <v>0</v>
      </c>
      <c r="AR39" s="294">
        <v>0</v>
      </c>
    </row>
    <row r="40" spans="17:44">
      <c r="Q40" s="295" t="s">
        <v>272</v>
      </c>
      <c r="R40" s="293" t="s">
        <v>291</v>
      </c>
      <c r="S40" s="294">
        <v>10175.155421706233</v>
      </c>
      <c r="T40" s="294">
        <v>9728.3797840186598</v>
      </c>
      <c r="U40" s="294">
        <v>9949.1317840187094</v>
      </c>
      <c r="V40" s="294">
        <v>9949.1317840187094</v>
      </c>
      <c r="W40" s="294">
        <v>9949.1317840187094</v>
      </c>
      <c r="X40" s="294">
        <v>10395.89178401871</v>
      </c>
      <c r="Y40" s="294">
        <v>10395.89178401871</v>
      </c>
      <c r="Z40" s="294">
        <v>10395.89178401871</v>
      </c>
      <c r="AA40" s="294">
        <v>10395.89178401871</v>
      </c>
      <c r="AB40" s="294">
        <v>10395.89178401871</v>
      </c>
      <c r="AC40" s="294">
        <v>9972.762184018713</v>
      </c>
      <c r="AD40" s="294">
        <v>9073.4752348239144</v>
      </c>
      <c r="AE40" s="294">
        <v>9073.4752348239144</v>
      </c>
      <c r="AF40" s="294">
        <v>9073.4752348239144</v>
      </c>
      <c r="AG40" s="294">
        <v>1394.891538391041</v>
      </c>
      <c r="AH40" s="294">
        <v>1394.891538391041</v>
      </c>
      <c r="AI40" s="294">
        <v>1394.891538391041</v>
      </c>
      <c r="AJ40" s="294">
        <v>1394.891538391041</v>
      </c>
      <c r="AK40" s="294">
        <v>1394.891538391041</v>
      </c>
      <c r="AL40" s="294">
        <v>1394.891538391041</v>
      </c>
      <c r="AM40" s="294">
        <v>1331.8195383910386</v>
      </c>
      <c r="AN40" s="294">
        <v>1331.8195383910386</v>
      </c>
      <c r="AO40" s="294">
        <v>1331.8195383910386</v>
      </c>
      <c r="AP40" s="294">
        <v>1331.8195383910386</v>
      </c>
      <c r="AQ40" s="294">
        <v>1331.8195383910386</v>
      </c>
      <c r="AR40" s="294">
        <v>1331.8195383910386</v>
      </c>
    </row>
    <row r="41" spans="17:44">
      <c r="Q41" s="522" t="s">
        <v>56</v>
      </c>
      <c r="R41" s="293" t="s">
        <v>292</v>
      </c>
      <c r="S41" s="294">
        <v>88135.268552872221</v>
      </c>
      <c r="T41" s="294">
        <v>101873.82775692115</v>
      </c>
      <c r="U41" s="294">
        <v>79129.220143658837</v>
      </c>
      <c r="V41" s="294">
        <v>73892.638191971593</v>
      </c>
      <c r="W41" s="294">
        <v>70444.017213781306</v>
      </c>
      <c r="X41" s="294">
        <v>64639.76673514524</v>
      </c>
      <c r="Y41" s="294">
        <v>65094.642096071919</v>
      </c>
      <c r="Z41" s="294">
        <v>62082.054518060162</v>
      </c>
      <c r="AA41" s="294">
        <v>51557.520231637856</v>
      </c>
      <c r="AB41" s="294">
        <v>48314.829741247879</v>
      </c>
      <c r="AC41" s="294">
        <v>39169.297157563218</v>
      </c>
      <c r="AD41" s="294">
        <v>45736.08103045186</v>
      </c>
      <c r="AE41" s="294">
        <v>34289.020533517745</v>
      </c>
      <c r="AF41" s="294">
        <v>34712.290532435363</v>
      </c>
      <c r="AG41" s="294">
        <v>29019.307766293921</v>
      </c>
      <c r="AH41" s="294">
        <v>27339.910810732268</v>
      </c>
      <c r="AI41" s="294">
        <v>21844.554299152223</v>
      </c>
      <c r="AJ41" s="294">
        <v>22578.703845906228</v>
      </c>
      <c r="AK41" s="294">
        <v>22111.898152049442</v>
      </c>
      <c r="AL41" s="294">
        <v>23894.157031852134</v>
      </c>
      <c r="AM41" s="294">
        <v>23943.368514809503</v>
      </c>
      <c r="AN41" s="294">
        <v>23107.200873681115</v>
      </c>
      <c r="AO41" s="294">
        <v>24446.603111111806</v>
      </c>
      <c r="AP41" s="294">
        <v>24953.935744875911</v>
      </c>
      <c r="AQ41" s="294">
        <v>25373.933365479163</v>
      </c>
      <c r="AR41" s="294">
        <v>25639.819356744392</v>
      </c>
    </row>
    <row r="42" spans="17:44">
      <c r="Q42" s="525"/>
      <c r="R42" s="293" t="s">
        <v>293</v>
      </c>
      <c r="S42" s="294">
        <v>64.685755222196974</v>
      </c>
      <c r="T42" s="294">
        <v>2.0575431837676512</v>
      </c>
      <c r="U42" s="294">
        <v>2.9726271130643909</v>
      </c>
      <c r="V42" s="294">
        <v>1.6216098213959098</v>
      </c>
      <c r="W42" s="294">
        <v>1.1989049609441804</v>
      </c>
      <c r="X42" s="294">
        <v>2.6664052362068209</v>
      </c>
      <c r="Y42" s="294">
        <v>19.989252165438135</v>
      </c>
      <c r="Z42" s="294">
        <v>7.0853909366523</v>
      </c>
      <c r="AA42" s="294">
        <v>3.4035724767665263</v>
      </c>
      <c r="AB42" s="294">
        <v>2.4627356041715345</v>
      </c>
      <c r="AC42" s="294">
        <v>0</v>
      </c>
      <c r="AD42" s="294">
        <v>9.2844086817793145E-2</v>
      </c>
      <c r="AE42" s="294">
        <v>0</v>
      </c>
      <c r="AF42" s="294">
        <v>0</v>
      </c>
      <c r="AG42" s="294">
        <v>0</v>
      </c>
      <c r="AH42" s="294">
        <v>0</v>
      </c>
      <c r="AI42" s="294">
        <v>0</v>
      </c>
      <c r="AJ42" s="294">
        <v>2.450650223178811</v>
      </c>
      <c r="AK42" s="294">
        <v>3.0331539998432344</v>
      </c>
      <c r="AL42" s="294">
        <v>6.7490168947772098</v>
      </c>
      <c r="AM42" s="294">
        <v>5.2614230458363931</v>
      </c>
      <c r="AN42" s="294">
        <v>0</v>
      </c>
      <c r="AO42" s="294">
        <v>3.3060133768420201E-2</v>
      </c>
      <c r="AP42" s="294">
        <v>0.74799008874252104</v>
      </c>
      <c r="AQ42" s="294">
        <v>1.6352209793636647</v>
      </c>
      <c r="AR42" s="294">
        <v>1.4414641334334266</v>
      </c>
    </row>
    <row r="43" spans="17:44">
      <c r="Q43" s="296" t="s">
        <v>262</v>
      </c>
      <c r="R43" s="293" t="s">
        <v>294</v>
      </c>
      <c r="S43" s="294">
        <v>4.3415442461143412</v>
      </c>
      <c r="T43" s="294">
        <v>133.38138600920092</v>
      </c>
      <c r="U43" s="294">
        <v>23.182332193288751</v>
      </c>
      <c r="V43" s="294">
        <v>12.397176477868793</v>
      </c>
      <c r="W43" s="294">
        <v>11.931367867251581</v>
      </c>
      <c r="X43" s="294">
        <v>27.661764582066056</v>
      </c>
      <c r="Y43" s="294">
        <v>11.721348987903458</v>
      </c>
      <c r="Z43" s="294">
        <v>2.325303110930959</v>
      </c>
      <c r="AA43" s="294">
        <v>0.93561640177685168</v>
      </c>
      <c r="AB43" s="294">
        <v>0.44590361749610863</v>
      </c>
      <c r="AC43" s="294">
        <v>0</v>
      </c>
      <c r="AD43" s="294">
        <v>9.2999999999999999E-2</v>
      </c>
      <c r="AE43" s="294">
        <v>0</v>
      </c>
      <c r="AF43" s="294">
        <v>0</v>
      </c>
      <c r="AG43" s="294">
        <v>3.1E-2</v>
      </c>
      <c r="AH43" s="294">
        <v>0</v>
      </c>
      <c r="AI43" s="294">
        <v>0</v>
      </c>
      <c r="AJ43" s="294">
        <v>0.31</v>
      </c>
      <c r="AK43" s="294">
        <v>1.6431612830252438</v>
      </c>
      <c r="AL43" s="294">
        <v>3.3102350549277508</v>
      </c>
      <c r="AM43" s="294">
        <v>2.3359927931832574</v>
      </c>
      <c r="AN43" s="294">
        <v>0</v>
      </c>
      <c r="AO43" s="294">
        <v>0.27900000000000003</v>
      </c>
      <c r="AP43" s="294">
        <v>0.27900000000000003</v>
      </c>
      <c r="AQ43" s="294">
        <v>0.16500000000000001</v>
      </c>
      <c r="AR43" s="294">
        <v>0.16500000000000001</v>
      </c>
    </row>
    <row r="44" spans="17:44">
      <c r="Q44" s="296" t="s">
        <v>273</v>
      </c>
      <c r="R44" s="293" t="s">
        <v>273</v>
      </c>
      <c r="S44" s="294">
        <v>57712.479465320437</v>
      </c>
      <c r="T44" s="294">
        <v>36964.619209942692</v>
      </c>
      <c r="U44" s="294">
        <v>46842.939023495965</v>
      </c>
      <c r="V44" s="294">
        <v>38835.575662472373</v>
      </c>
      <c r="W44" s="294">
        <v>33552.92950941273</v>
      </c>
      <c r="X44" s="294">
        <v>31495.833523586964</v>
      </c>
      <c r="Y44" s="294">
        <v>13295.467536783754</v>
      </c>
      <c r="Z44" s="294">
        <v>0</v>
      </c>
      <c r="AA44" s="294">
        <v>0</v>
      </c>
      <c r="AB44" s="294">
        <v>0</v>
      </c>
      <c r="AC44" s="294">
        <v>0</v>
      </c>
      <c r="AD44" s="294">
        <v>0</v>
      </c>
      <c r="AE44" s="294">
        <v>0</v>
      </c>
      <c r="AF44" s="294">
        <v>0</v>
      </c>
      <c r="AG44" s="294">
        <v>0</v>
      </c>
      <c r="AH44" s="294">
        <v>0</v>
      </c>
      <c r="AI44" s="294">
        <v>0</v>
      </c>
      <c r="AJ44" s="294">
        <v>0</v>
      </c>
      <c r="AK44" s="294">
        <v>0</v>
      </c>
      <c r="AL44" s="294">
        <v>0</v>
      </c>
      <c r="AM44" s="294">
        <v>0</v>
      </c>
      <c r="AN44" s="294">
        <v>0</v>
      </c>
      <c r="AO44" s="294">
        <v>0</v>
      </c>
      <c r="AP44" s="294">
        <v>0</v>
      </c>
      <c r="AQ44" s="294">
        <v>0</v>
      </c>
      <c r="AR44" s="294">
        <v>0</v>
      </c>
    </row>
    <row r="45" spans="17:44">
      <c r="Q45" s="296" t="s">
        <v>274</v>
      </c>
      <c r="R45" s="293" t="s">
        <v>274</v>
      </c>
      <c r="S45" s="294">
        <v>3394.3235999999206</v>
      </c>
      <c r="T45" s="294">
        <v>3394.3235999999206</v>
      </c>
      <c r="U45" s="294">
        <v>3394.3235999999206</v>
      </c>
      <c r="V45" s="294">
        <v>3394.3235999999206</v>
      </c>
      <c r="W45" s="294">
        <v>3394.3235999999206</v>
      </c>
      <c r="X45" s="294">
        <v>3394.3235999999206</v>
      </c>
      <c r="Y45" s="294">
        <v>3394.3235999999206</v>
      </c>
      <c r="Z45" s="294">
        <v>3394.3235999999206</v>
      </c>
      <c r="AA45" s="294">
        <v>3394.3235999999206</v>
      </c>
      <c r="AB45" s="294">
        <v>3394.3235999999206</v>
      </c>
      <c r="AC45" s="294">
        <v>3394.3235999999206</v>
      </c>
      <c r="AD45" s="294">
        <v>3394.3235999999206</v>
      </c>
      <c r="AE45" s="294">
        <v>3394.3235999999206</v>
      </c>
      <c r="AF45" s="294">
        <v>3473.9892000000673</v>
      </c>
      <c r="AG45" s="294">
        <v>3473.9892000000673</v>
      </c>
      <c r="AH45" s="294">
        <v>3473.9892000000673</v>
      </c>
      <c r="AI45" s="294">
        <v>3473.9892000000673</v>
      </c>
      <c r="AJ45" s="294">
        <v>3473.9892000000673</v>
      </c>
      <c r="AK45" s="294">
        <v>3473.9892000000673</v>
      </c>
      <c r="AL45" s="294">
        <v>3473.9892000000673</v>
      </c>
      <c r="AM45" s="294">
        <v>3473.9892000000673</v>
      </c>
      <c r="AN45" s="294">
        <v>3473.9892000000673</v>
      </c>
      <c r="AO45" s="294">
        <v>3473.9892000000673</v>
      </c>
      <c r="AP45" s="294">
        <v>3473.9892000000673</v>
      </c>
      <c r="AQ45" s="294">
        <v>3473.9892000000673</v>
      </c>
      <c r="AR45" s="294">
        <v>3473.9892000000673</v>
      </c>
    </row>
    <row r="46" spans="17:44">
      <c r="Q46" s="296" t="s">
        <v>266</v>
      </c>
      <c r="R46" s="293" t="s">
        <v>266</v>
      </c>
      <c r="S46" s="294">
        <v>23975.955544999888</v>
      </c>
      <c r="T46" s="294">
        <v>25155.059753513618</v>
      </c>
      <c r="U46" s="294">
        <v>25968.013181340764</v>
      </c>
      <c r="V46" s="294">
        <v>27794.92633818532</v>
      </c>
      <c r="W46" s="294">
        <v>27960.146021704917</v>
      </c>
      <c r="X46" s="294">
        <v>29030.971597980417</v>
      </c>
      <c r="Y46" s="294">
        <v>37205.170270466784</v>
      </c>
      <c r="Z46" s="294">
        <v>51110.36872319493</v>
      </c>
      <c r="AA46" s="294">
        <v>63221.244023653649</v>
      </c>
      <c r="AB46" s="294">
        <v>69239.71603823539</v>
      </c>
      <c r="AC46" s="294">
        <v>71531.204137262655</v>
      </c>
      <c r="AD46" s="294">
        <v>65400.179034539011</v>
      </c>
      <c r="AE46" s="294">
        <v>68235.009382350283</v>
      </c>
      <c r="AF46" s="294">
        <v>69140.745566999161</v>
      </c>
      <c r="AG46" s="294">
        <v>69510.227861063235</v>
      </c>
      <c r="AH46" s="294">
        <v>67451.797900583406</v>
      </c>
      <c r="AI46" s="294">
        <v>65037.92658993385</v>
      </c>
      <c r="AJ46" s="294">
        <v>62903.627299382082</v>
      </c>
      <c r="AK46" s="294">
        <v>62046.969243210769</v>
      </c>
      <c r="AL46" s="294">
        <v>61858.37070433901</v>
      </c>
      <c r="AM46" s="294">
        <v>61685.830311969446</v>
      </c>
      <c r="AN46" s="294">
        <v>61685.830311969446</v>
      </c>
      <c r="AO46" s="294">
        <v>61685.830311969446</v>
      </c>
      <c r="AP46" s="294">
        <v>61685.830311969446</v>
      </c>
      <c r="AQ46" s="294">
        <v>61685.830311969446</v>
      </c>
      <c r="AR46" s="294">
        <v>61685.830311969446</v>
      </c>
    </row>
    <row r="47" spans="17:44">
      <c r="Q47" s="297" t="s">
        <v>275</v>
      </c>
      <c r="R47" s="298" t="s">
        <v>275</v>
      </c>
      <c r="S47" s="294">
        <v>0</v>
      </c>
      <c r="T47" s="294">
        <v>0</v>
      </c>
      <c r="U47" s="294">
        <v>0</v>
      </c>
      <c r="V47" s="294">
        <v>0</v>
      </c>
      <c r="W47" s="294">
        <v>0</v>
      </c>
      <c r="X47" s="294">
        <v>19.271999999999203</v>
      </c>
      <c r="Y47" s="294">
        <v>19.271999999999203</v>
      </c>
      <c r="Z47" s="294">
        <v>19.271999999999203</v>
      </c>
      <c r="AA47" s="294">
        <v>19.271999999999203</v>
      </c>
      <c r="AB47" s="294">
        <v>684.15600000002803</v>
      </c>
      <c r="AC47" s="294">
        <v>703.42799999998738</v>
      </c>
      <c r="AD47" s="294">
        <v>849.89519999997208</v>
      </c>
      <c r="AE47" s="294">
        <v>1125.4848000000261</v>
      </c>
      <c r="AF47" s="294">
        <v>1285.4423999999599</v>
      </c>
      <c r="AG47" s="294">
        <v>1362.5303999999758</v>
      </c>
      <c r="AH47" s="294">
        <v>1362.5303999999758</v>
      </c>
      <c r="AI47" s="294">
        <v>2422.4903999999742</v>
      </c>
      <c r="AJ47" s="294">
        <v>3386.0904000000746</v>
      </c>
      <c r="AK47" s="294">
        <v>4349.6904000001305</v>
      </c>
      <c r="AL47" s="294">
        <v>4349.6904000001305</v>
      </c>
      <c r="AM47" s="294">
        <v>4349.6904000001305</v>
      </c>
      <c r="AN47" s="294">
        <v>4349.6904000001305</v>
      </c>
      <c r="AO47" s="294">
        <v>4349.6904000001305</v>
      </c>
      <c r="AP47" s="294">
        <v>4349.6904000001305</v>
      </c>
      <c r="AQ47" s="294">
        <v>4349.6904000001305</v>
      </c>
      <c r="AR47" s="294">
        <v>4349.6904000001305</v>
      </c>
    </row>
    <row r="48" spans="17:44">
      <c r="Q48" s="296" t="s">
        <v>276</v>
      </c>
      <c r="R48" s="293" t="s">
        <v>276</v>
      </c>
      <c r="S48" s="294">
        <v>61953.176399999633</v>
      </c>
      <c r="T48" s="294">
        <v>57237.081452367405</v>
      </c>
      <c r="U48" s="294">
        <v>57237.081452367405</v>
      </c>
      <c r="V48" s="294">
        <v>57229.475943475802</v>
      </c>
      <c r="W48" s="294">
        <v>57204.470709445995</v>
      </c>
      <c r="X48" s="294">
        <v>57187.475411414271</v>
      </c>
      <c r="Y48" s="294">
        <v>56687.514210166039</v>
      </c>
      <c r="Z48" s="294">
        <v>48095.321577018767</v>
      </c>
      <c r="AA48" s="294">
        <v>40099.582026186792</v>
      </c>
      <c r="AB48" s="294">
        <v>26584.006233799901</v>
      </c>
      <c r="AC48" s="294">
        <v>24773.89509739984</v>
      </c>
      <c r="AD48" s="294">
        <v>17783.787075608016</v>
      </c>
      <c r="AE48" s="294">
        <v>25334.488906650466</v>
      </c>
      <c r="AF48" s="294">
        <v>21930.08597343697</v>
      </c>
      <c r="AG48" s="294">
        <v>34317.104194114756</v>
      </c>
      <c r="AH48" s="294">
        <v>34177.708162471077</v>
      </c>
      <c r="AI48" s="294">
        <v>43718.804781762025</v>
      </c>
      <c r="AJ48" s="294">
        <v>43899.164722173344</v>
      </c>
      <c r="AK48" s="294">
        <v>45179.093863932969</v>
      </c>
      <c r="AL48" s="294">
        <v>46011.158015851157</v>
      </c>
      <c r="AM48" s="294">
        <v>46129.189147711477</v>
      </c>
      <c r="AN48" s="294">
        <v>46145.66295633297</v>
      </c>
      <c r="AO48" s="294">
        <v>46435.656553588873</v>
      </c>
      <c r="AP48" s="294">
        <v>46536.79147776778</v>
      </c>
      <c r="AQ48" s="294">
        <v>46609.958457126711</v>
      </c>
      <c r="AR48" s="294">
        <v>46641.842910131483</v>
      </c>
    </row>
    <row r="49" spans="17:44">
      <c r="Q49" s="522" t="s">
        <v>295</v>
      </c>
      <c r="R49" s="293" t="s">
        <v>277</v>
      </c>
      <c r="S49" s="294">
        <v>14911.428959999976</v>
      </c>
      <c r="T49" s="294">
        <v>14999.909777999939</v>
      </c>
      <c r="U49" s="294">
        <v>17335.405457999939</v>
      </c>
      <c r="V49" s="294">
        <v>22384.905559199942</v>
      </c>
      <c r="W49" s="294">
        <v>25036.811647199949</v>
      </c>
      <c r="X49" s="294">
        <v>28094.506198799892</v>
      </c>
      <c r="Y49" s="294">
        <v>34290.652276799869</v>
      </c>
      <c r="Z49" s="294">
        <v>42218.515059328551</v>
      </c>
      <c r="AA49" s="294">
        <v>45025.802144357811</v>
      </c>
      <c r="AB49" s="294">
        <v>54768.470437947966</v>
      </c>
      <c r="AC49" s="294">
        <v>62457.478760668637</v>
      </c>
      <c r="AD49" s="294">
        <v>67987.600383890473</v>
      </c>
      <c r="AE49" s="294">
        <v>70630.105464054897</v>
      </c>
      <c r="AF49" s="294">
        <v>72775.769520252681</v>
      </c>
      <c r="AG49" s="294">
        <v>79161.882936298163</v>
      </c>
      <c r="AH49" s="294">
        <v>81180.539015188901</v>
      </c>
      <c r="AI49" s="294">
        <v>82329.546911903177</v>
      </c>
      <c r="AJ49" s="294">
        <v>83901.893465663947</v>
      </c>
      <c r="AK49" s="294">
        <v>82489.587234808074</v>
      </c>
      <c r="AL49" s="294">
        <v>84132.521779492992</v>
      </c>
      <c r="AM49" s="294">
        <v>82683.386877529192</v>
      </c>
      <c r="AN49" s="294">
        <v>83681.345087069683</v>
      </c>
      <c r="AO49" s="294">
        <v>83114.312442908966</v>
      </c>
      <c r="AP49" s="294">
        <v>83428.592120030662</v>
      </c>
      <c r="AQ49" s="294">
        <v>83605.549635868971</v>
      </c>
      <c r="AR49" s="294">
        <v>84498.846962714772</v>
      </c>
    </row>
    <row r="50" spans="17:44">
      <c r="Q50" s="523"/>
      <c r="R50" s="293" t="s">
        <v>278</v>
      </c>
      <c r="S50" s="294">
        <v>10487.882111999994</v>
      </c>
      <c r="T50" s="294">
        <v>13707.842995199993</v>
      </c>
      <c r="U50" s="294">
        <v>15239.915769600015</v>
      </c>
      <c r="V50" s="294">
        <v>17420.081356800019</v>
      </c>
      <c r="W50" s="294">
        <v>17660.454403200023</v>
      </c>
      <c r="X50" s="294">
        <v>17779.783123200014</v>
      </c>
      <c r="Y50" s="294">
        <v>18069.518913600008</v>
      </c>
      <c r="Z50" s="294">
        <v>20235.001124759496</v>
      </c>
      <c r="AA50" s="294">
        <v>21611.532601588795</v>
      </c>
      <c r="AB50" s="294">
        <v>22240.028565314606</v>
      </c>
      <c r="AC50" s="294">
        <v>23755.848198162199</v>
      </c>
      <c r="AD50" s="294">
        <v>24662.243655864091</v>
      </c>
      <c r="AE50" s="294">
        <v>22713.338128331608</v>
      </c>
      <c r="AF50" s="294">
        <v>22316.250504581392</v>
      </c>
      <c r="AG50" s="294">
        <v>18932.417765151942</v>
      </c>
      <c r="AH50" s="294">
        <v>19055.917715397856</v>
      </c>
      <c r="AI50" s="294">
        <v>17700.166246887151</v>
      </c>
      <c r="AJ50" s="294">
        <v>17669.414604674224</v>
      </c>
      <c r="AK50" s="294">
        <v>18936.548707244317</v>
      </c>
      <c r="AL50" s="294">
        <v>20424.935210318836</v>
      </c>
      <c r="AM50" s="294">
        <v>20609.643246794793</v>
      </c>
      <c r="AN50" s="294">
        <v>20717.662456426187</v>
      </c>
      <c r="AO50" s="294">
        <v>21159.639682284684</v>
      </c>
      <c r="AP50" s="294">
        <v>21130.165988089357</v>
      </c>
      <c r="AQ50" s="294">
        <v>21141.162875557347</v>
      </c>
      <c r="AR50" s="294">
        <v>20419.154228878957</v>
      </c>
    </row>
    <row r="51" spans="17:44">
      <c r="Q51" s="296" t="s">
        <v>279</v>
      </c>
      <c r="R51" s="293" t="s">
        <v>279</v>
      </c>
      <c r="S51" s="294">
        <v>0</v>
      </c>
      <c r="T51" s="294">
        <v>0</v>
      </c>
      <c r="U51" s="294">
        <v>0</v>
      </c>
      <c r="V51" s="294">
        <v>0</v>
      </c>
      <c r="W51" s="294">
        <v>0</v>
      </c>
      <c r="X51" s="294">
        <v>0</v>
      </c>
      <c r="Y51" s="294">
        <v>0</v>
      </c>
      <c r="Z51" s="294">
        <v>25.085999999999739</v>
      </c>
      <c r="AA51" s="294">
        <v>44.151360000001233</v>
      </c>
      <c r="AB51" s="294">
        <v>114.39215999999728</v>
      </c>
      <c r="AC51" s="294">
        <v>114.39215999999728</v>
      </c>
      <c r="AD51" s="294">
        <v>114.39215999999728</v>
      </c>
      <c r="AE51" s="294">
        <v>114.39215999999728</v>
      </c>
      <c r="AF51" s="294">
        <v>114.39215999999728</v>
      </c>
      <c r="AG51" s="294">
        <v>114.39215999999728</v>
      </c>
      <c r="AH51" s="294">
        <v>114.39215999999728</v>
      </c>
      <c r="AI51" s="294">
        <v>114.39215999999728</v>
      </c>
      <c r="AJ51" s="294">
        <v>114.39215999999728</v>
      </c>
      <c r="AK51" s="294">
        <v>114.39215999999728</v>
      </c>
      <c r="AL51" s="294">
        <v>114.39215999999728</v>
      </c>
      <c r="AM51" s="294">
        <v>114.39215999999728</v>
      </c>
      <c r="AN51" s="294">
        <v>114.39215999999728</v>
      </c>
      <c r="AO51" s="294">
        <v>114.39215999999728</v>
      </c>
      <c r="AP51" s="294">
        <v>114.39215999999728</v>
      </c>
      <c r="AQ51" s="294">
        <v>114.39215999999728</v>
      </c>
      <c r="AR51" s="294">
        <v>114.39215999999728</v>
      </c>
    </row>
    <row r="52" spans="17:44" ht="15">
      <c r="Q52" s="526" t="s">
        <v>282</v>
      </c>
      <c r="R52" s="526"/>
      <c r="S52" s="299">
        <v>287627.2853870003</v>
      </c>
      <c r="T52" s="299">
        <v>279849.35621258459</v>
      </c>
      <c r="U52" s="299">
        <v>273108.06367866381</v>
      </c>
      <c r="V52" s="299">
        <v>268816.31674102484</v>
      </c>
      <c r="W52" s="299">
        <v>265514.3532748631</v>
      </c>
      <c r="X52" s="299">
        <v>262444.6758225598</v>
      </c>
      <c r="Y52" s="299">
        <v>260115.65873910935</v>
      </c>
      <c r="Z52" s="299">
        <v>258383.01690846228</v>
      </c>
      <c r="AA52" s="299">
        <v>255547.55567190575</v>
      </c>
      <c r="AB52" s="299">
        <v>255288.05347247462</v>
      </c>
      <c r="AC52" s="299">
        <v>254381.43184707742</v>
      </c>
      <c r="AD52" s="299">
        <v>253852.56481623501</v>
      </c>
      <c r="AE52" s="299">
        <v>251291.49933264815</v>
      </c>
      <c r="AF52" s="299">
        <v>251185.91138433121</v>
      </c>
      <c r="AG52" s="299">
        <v>252111.15170347178</v>
      </c>
      <c r="AH52" s="299">
        <v>249556.23326255538</v>
      </c>
      <c r="AI52" s="299">
        <v>251062.42072030026</v>
      </c>
      <c r="AJ52" s="299">
        <v>252945.04456810537</v>
      </c>
      <c r="AK52" s="299">
        <v>254113.57565772554</v>
      </c>
      <c r="AL52" s="299">
        <v>259212.34246784879</v>
      </c>
      <c r="AM52" s="299">
        <v>257865.56136654687</v>
      </c>
      <c r="AN52" s="299">
        <v>257558.56136654696</v>
      </c>
      <c r="AO52" s="299">
        <v>257975.56136654699</v>
      </c>
      <c r="AP52" s="299">
        <v>258959.5613665469</v>
      </c>
      <c r="AQ52" s="299">
        <v>259710.56136654745</v>
      </c>
      <c r="AR52" s="299">
        <v>260413.56136654699</v>
      </c>
    </row>
    <row r="53" spans="17:44"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</row>
    <row r="54" spans="17:44"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</row>
    <row r="55" spans="17:44"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</row>
    <row r="56" spans="17:44"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</row>
    <row r="57" spans="17:44"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</row>
    <row r="58" spans="17:44" ht="15">
      <c r="Q58" s="277" t="s">
        <v>296</v>
      </c>
    </row>
    <row r="60" spans="17:44" ht="15">
      <c r="Q60" s="300" t="s">
        <v>269</v>
      </c>
      <c r="R60" s="300" t="s">
        <v>284</v>
      </c>
      <c r="S60" s="279">
        <v>2015</v>
      </c>
      <c r="T60" s="279">
        <v>2016</v>
      </c>
      <c r="U60" s="279">
        <v>2017</v>
      </c>
      <c r="V60" s="279">
        <v>2018</v>
      </c>
      <c r="W60" s="279">
        <v>2019</v>
      </c>
      <c r="X60" s="279">
        <v>2020</v>
      </c>
      <c r="Y60" s="279">
        <v>2021</v>
      </c>
      <c r="Z60" s="279">
        <v>2022</v>
      </c>
      <c r="AA60" s="279">
        <v>2023</v>
      </c>
      <c r="AB60" s="279">
        <v>2024</v>
      </c>
      <c r="AC60" s="279">
        <v>2025</v>
      </c>
      <c r="AD60" s="279">
        <v>2026</v>
      </c>
      <c r="AE60" s="279">
        <v>2027</v>
      </c>
      <c r="AF60" s="279">
        <v>2028</v>
      </c>
      <c r="AG60" s="279">
        <v>2029</v>
      </c>
      <c r="AH60" s="279">
        <v>2030</v>
      </c>
      <c r="AI60" s="279">
        <v>2031</v>
      </c>
      <c r="AJ60" s="279">
        <v>2032</v>
      </c>
      <c r="AK60" s="279">
        <v>2033</v>
      </c>
      <c r="AL60" s="279">
        <v>2034</v>
      </c>
      <c r="AM60" s="279">
        <v>2035</v>
      </c>
      <c r="AN60" s="279">
        <v>2036</v>
      </c>
      <c r="AO60" s="279">
        <v>2037</v>
      </c>
      <c r="AP60" s="279">
        <v>2038</v>
      </c>
      <c r="AQ60" s="279">
        <v>2039</v>
      </c>
      <c r="AR60" s="279">
        <v>2040</v>
      </c>
    </row>
    <row r="61" spans="17:44">
      <c r="Q61" s="527" t="s">
        <v>272</v>
      </c>
      <c r="R61" s="375" t="s">
        <v>297</v>
      </c>
      <c r="S61" s="376">
        <v>9887.1311101893025</v>
      </c>
      <c r="T61" s="376">
        <v>9961.3349705092332</v>
      </c>
      <c r="U61" s="376">
        <v>10262.74195124084</v>
      </c>
      <c r="V61" s="376">
        <v>10332.604163483384</v>
      </c>
      <c r="W61" s="376">
        <v>10399.215769759705</v>
      </c>
      <c r="X61" s="376">
        <v>10462.865862440152</v>
      </c>
      <c r="Y61" s="376">
        <v>10523.806604618459</v>
      </c>
      <c r="Z61" s="376">
        <v>10181.439395795054</v>
      </c>
      <c r="AA61" s="376">
        <v>10181.439395795054</v>
      </c>
      <c r="AB61" s="376">
        <v>10181.439395795054</v>
      </c>
      <c r="AC61" s="376">
        <v>10118.083997278904</v>
      </c>
      <c r="AD61" s="376">
        <v>10118.083997278904</v>
      </c>
      <c r="AE61" s="376">
        <v>10118.083997278904</v>
      </c>
      <c r="AF61" s="376">
        <v>10118.083997278904</v>
      </c>
      <c r="AG61" s="376">
        <v>10118.083997278904</v>
      </c>
      <c r="AH61" s="376">
        <v>10118.083997278904</v>
      </c>
      <c r="AI61" s="376">
        <v>10118.083997278904</v>
      </c>
      <c r="AJ61" s="376">
        <v>10118.083997278904</v>
      </c>
      <c r="AK61" s="376">
        <v>10118.083997278904</v>
      </c>
      <c r="AL61" s="376">
        <v>10118.083997278904</v>
      </c>
      <c r="AM61" s="376">
        <v>10118.083997278904</v>
      </c>
      <c r="AN61" s="376">
        <v>10118.083997278904</v>
      </c>
      <c r="AO61" s="376">
        <v>10118.083997278904</v>
      </c>
      <c r="AP61" s="376">
        <v>10118.083997278904</v>
      </c>
      <c r="AQ61" s="376">
        <v>10118.083997278904</v>
      </c>
      <c r="AR61" s="376">
        <v>10118.083997278904</v>
      </c>
    </row>
    <row r="62" spans="17:44">
      <c r="Q62" s="528"/>
      <c r="R62" s="377" t="s">
        <v>298</v>
      </c>
      <c r="S62" s="376">
        <v>4113.407098010237</v>
      </c>
      <c r="T62" s="376">
        <v>4420.6610015932865</v>
      </c>
      <c r="U62" s="376">
        <v>4697.0193989349646</v>
      </c>
      <c r="V62" s="376">
        <v>5467.3317593509228</v>
      </c>
      <c r="W62" s="376">
        <v>5664.1855830247268</v>
      </c>
      <c r="X62" s="376">
        <v>5855.8846712764953</v>
      </c>
      <c r="Y62" s="376">
        <v>6042.9518825689984</v>
      </c>
      <c r="Z62" s="376">
        <v>6889.3508180891831</v>
      </c>
      <c r="AA62" s="376">
        <v>7083.1487530603881</v>
      </c>
      <c r="AB62" s="376">
        <v>7298.9161704722646</v>
      </c>
      <c r="AC62" s="376">
        <v>7485.1558229382954</v>
      </c>
      <c r="AD62" s="376">
        <v>7799.9089929579713</v>
      </c>
      <c r="AE62" s="376">
        <v>7939.9850276974194</v>
      </c>
      <c r="AF62" s="376">
        <v>8072.4506871735957</v>
      </c>
      <c r="AG62" s="376">
        <v>8201.2992438801703</v>
      </c>
      <c r="AH62" s="376">
        <v>8549.8805093736373</v>
      </c>
      <c r="AI62" s="376">
        <v>8668.507350873324</v>
      </c>
      <c r="AJ62" s="376">
        <v>8784.0493406173991</v>
      </c>
      <c r="AK62" s="376">
        <v>8896.6840678555727</v>
      </c>
      <c r="AL62" s="376">
        <v>9225.7659326235389</v>
      </c>
      <c r="AM62" s="376">
        <v>9316.5141184165059</v>
      </c>
      <c r="AN62" s="376">
        <v>9402.5170141380822</v>
      </c>
      <c r="AO62" s="376">
        <v>9485.823006290173</v>
      </c>
      <c r="AP62" s="376">
        <v>9555.7679325244517</v>
      </c>
      <c r="AQ62" s="376">
        <v>9585.1558166097857</v>
      </c>
      <c r="AR62" s="376">
        <v>9594.0403855872646</v>
      </c>
    </row>
    <row r="63" spans="17:44">
      <c r="Q63" s="527" t="s">
        <v>56</v>
      </c>
      <c r="R63" s="378" t="s">
        <v>292</v>
      </c>
      <c r="S63" s="376">
        <v>1502.8895461270147</v>
      </c>
      <c r="T63" s="376">
        <v>1615.0840179447118</v>
      </c>
      <c r="U63" s="376">
        <v>1615.0840179447118</v>
      </c>
      <c r="V63" s="376">
        <v>1615.0840179447118</v>
      </c>
      <c r="W63" s="376">
        <v>1615.0840179447118</v>
      </c>
      <c r="X63" s="376">
        <v>1615.0840179447118</v>
      </c>
      <c r="Y63" s="376">
        <v>1615.0840179447118</v>
      </c>
      <c r="Z63" s="376">
        <v>1615.0840179447118</v>
      </c>
      <c r="AA63" s="376">
        <v>1995.3246964900443</v>
      </c>
      <c r="AB63" s="376">
        <v>1995.3246964900443</v>
      </c>
      <c r="AC63" s="376">
        <v>1995.3246964900443</v>
      </c>
      <c r="AD63" s="376">
        <v>1995.3246964900443</v>
      </c>
      <c r="AE63" s="376">
        <v>1995.3246964900443</v>
      </c>
      <c r="AF63" s="376">
        <v>1995.3246964900443</v>
      </c>
      <c r="AG63" s="376">
        <v>1995.3246964900443</v>
      </c>
      <c r="AH63" s="376">
        <v>1995.3246964900443</v>
      </c>
      <c r="AI63" s="376">
        <v>2124.4187540208668</v>
      </c>
      <c r="AJ63" s="376">
        <v>2124.4187540208668</v>
      </c>
      <c r="AK63" s="376">
        <v>2124.4187540208668</v>
      </c>
      <c r="AL63" s="376">
        <v>2124.4187540208668</v>
      </c>
      <c r="AM63" s="376">
        <v>2124.4187540208668</v>
      </c>
      <c r="AN63" s="376">
        <v>2124.4187540208668</v>
      </c>
      <c r="AO63" s="376">
        <v>2124.4187540208668</v>
      </c>
      <c r="AP63" s="376">
        <v>2124.4187540208668</v>
      </c>
      <c r="AQ63" s="376">
        <v>2124.4187540208668</v>
      </c>
      <c r="AR63" s="376">
        <v>2124.4187540208668</v>
      </c>
    </row>
    <row r="64" spans="17:44">
      <c r="Q64" s="529"/>
      <c r="R64" s="375" t="s">
        <v>293</v>
      </c>
      <c r="S64" s="376">
        <v>7.9695169954948417</v>
      </c>
      <c r="T64" s="376">
        <v>7.9695169954948417</v>
      </c>
      <c r="U64" s="376">
        <v>7.9695169954948417</v>
      </c>
      <c r="V64" s="376">
        <v>7.9695169954948417</v>
      </c>
      <c r="W64" s="376">
        <v>7.9695169954948417</v>
      </c>
      <c r="X64" s="376">
        <v>8.9654390653791758</v>
      </c>
      <c r="Y64" s="376">
        <v>9.9613611352635072</v>
      </c>
      <c r="Z64" s="376">
        <v>10.957283205147839</v>
      </c>
      <c r="AA64" s="376">
        <v>11.953205275032172</v>
      </c>
      <c r="AB64" s="376">
        <v>12.949127344916503</v>
      </c>
      <c r="AC64" s="376">
        <v>13.945049414800836</v>
      </c>
      <c r="AD64" s="376">
        <v>14.34341824275457</v>
      </c>
      <c r="AE64" s="376">
        <v>14.741787070708302</v>
      </c>
      <c r="AF64" s="376">
        <v>15.140155898662035</v>
      </c>
      <c r="AG64" s="376">
        <v>15.538524726615767</v>
      </c>
      <c r="AH64" s="376">
        <v>15.936893554569499</v>
      </c>
      <c r="AI64" s="376">
        <v>16.136077968546367</v>
      </c>
      <c r="AJ64" s="376">
        <v>16.335262382523233</v>
      </c>
      <c r="AK64" s="376">
        <v>16.534446796500099</v>
      </c>
      <c r="AL64" s="376">
        <v>16.733631210476965</v>
      </c>
      <c r="AM64" s="376">
        <v>16.733631210476965</v>
      </c>
      <c r="AN64" s="376">
        <v>16.733631210476965</v>
      </c>
      <c r="AO64" s="376">
        <v>16.733631210476965</v>
      </c>
      <c r="AP64" s="376">
        <v>16.733631210476965</v>
      </c>
      <c r="AQ64" s="376">
        <v>16.733631210476965</v>
      </c>
      <c r="AR64" s="376">
        <v>16.733631210476965</v>
      </c>
    </row>
    <row r="65" spans="17:44">
      <c r="Q65" s="528"/>
      <c r="R65" s="379" t="s">
        <v>299</v>
      </c>
      <c r="S65" s="376">
        <v>206.62111870766691</v>
      </c>
      <c r="T65" s="376">
        <v>211.19435900452106</v>
      </c>
      <c r="U65" s="376">
        <v>278.62892371177884</v>
      </c>
      <c r="V65" s="376">
        <v>407.43625527975917</v>
      </c>
      <c r="W65" s="376">
        <v>836.22756220666065</v>
      </c>
      <c r="X65" s="376">
        <v>999.60893855058941</v>
      </c>
      <c r="Y65" s="376">
        <v>988.55845795797893</v>
      </c>
      <c r="Z65" s="376">
        <v>609.40537998047898</v>
      </c>
      <c r="AA65" s="376">
        <v>1464.5884430817246</v>
      </c>
      <c r="AB65" s="376">
        <v>1614.315043066669</v>
      </c>
      <c r="AC65" s="376">
        <v>1601.8827384023507</v>
      </c>
      <c r="AD65" s="376">
        <v>1727.7406809394267</v>
      </c>
      <c r="AE65" s="376">
        <v>1610.8452542582368</v>
      </c>
      <c r="AF65" s="376">
        <v>1990.9971758373076</v>
      </c>
      <c r="AG65" s="376">
        <v>2040.3247985071732</v>
      </c>
      <c r="AH65" s="376">
        <v>2169.5342573056728</v>
      </c>
      <c r="AI65" s="376">
        <v>2298.8968935209004</v>
      </c>
      <c r="AJ65" s="376">
        <v>2172.6328168828823</v>
      </c>
      <c r="AK65" s="376">
        <v>2192.168845397005</v>
      </c>
      <c r="AL65" s="376">
        <v>2331.6210816960483</v>
      </c>
      <c r="AM65" s="376">
        <v>2359.5321956319626</v>
      </c>
      <c r="AN65" s="376">
        <v>2444.0263528333444</v>
      </c>
      <c r="AO65" s="376">
        <v>2316.4050286926686</v>
      </c>
      <c r="AP65" s="376">
        <v>1962.6737130600752</v>
      </c>
      <c r="AQ65" s="376">
        <v>2055.0409134370934</v>
      </c>
      <c r="AR65" s="376">
        <v>2409.0503831462952</v>
      </c>
    </row>
    <row r="66" spans="17:44">
      <c r="Q66" s="527" t="s">
        <v>280</v>
      </c>
      <c r="R66" s="379" t="s">
        <v>300</v>
      </c>
      <c r="S66" s="376">
        <v>7.7461155777227404</v>
      </c>
      <c r="T66" s="376">
        <v>8.2942265073029535</v>
      </c>
      <c r="U66" s="376">
        <v>10.486670225623811</v>
      </c>
      <c r="V66" s="376">
        <v>19.852451579669019</v>
      </c>
      <c r="W66" s="376">
        <v>26.323361698976967</v>
      </c>
      <c r="X66" s="376">
        <v>26.534890241467235</v>
      </c>
      <c r="Y66" s="376">
        <v>27.529948625522255</v>
      </c>
      <c r="Z66" s="376">
        <v>28.562321698979343</v>
      </c>
      <c r="AA66" s="376">
        <v>29.633408762691069</v>
      </c>
      <c r="AB66" s="376">
        <v>30.74466159129199</v>
      </c>
      <c r="AC66" s="376">
        <v>31.513278131074287</v>
      </c>
      <c r="AD66" s="376">
        <v>32.301110084351137</v>
      </c>
      <c r="AE66" s="376">
        <v>33.108637836459913</v>
      </c>
      <c r="AF66" s="376">
        <v>33.936353782371413</v>
      </c>
      <c r="AG66" s="376">
        <v>34.7847626269307</v>
      </c>
      <c r="AH66" s="376">
        <v>35.219572159767324</v>
      </c>
      <c r="AI66" s="376">
        <v>35.659816811764415</v>
      </c>
      <c r="AJ66" s="376">
        <v>36.105564521911468</v>
      </c>
      <c r="AK66" s="376">
        <v>36.556884078435353</v>
      </c>
      <c r="AL66" s="376">
        <v>37.013845129415792</v>
      </c>
      <c r="AM66" s="376">
        <v>37.245181661474646</v>
      </c>
      <c r="AN66" s="376">
        <v>37.477964046858872</v>
      </c>
      <c r="AO66" s="376">
        <v>37.712201322151735</v>
      </c>
      <c r="AP66" s="376">
        <v>37.947902580415189</v>
      </c>
      <c r="AQ66" s="376">
        <v>38.185076971542792</v>
      </c>
      <c r="AR66" s="376">
        <v>38.280539663971652</v>
      </c>
    </row>
    <row r="67" spans="17:44">
      <c r="Q67" s="528"/>
      <c r="R67" s="380" t="s">
        <v>280</v>
      </c>
      <c r="S67" s="376">
        <v>2.4535415824681523</v>
      </c>
      <c r="T67" s="376">
        <v>2.4535415824681523</v>
      </c>
      <c r="U67" s="376">
        <v>2.4535415824681523</v>
      </c>
      <c r="V67" s="376">
        <v>2.4535415824681523</v>
      </c>
      <c r="W67" s="376">
        <v>2.4535415824681523</v>
      </c>
      <c r="X67" s="376">
        <v>2.4535415824681523</v>
      </c>
      <c r="Y67" s="376">
        <v>2.4535415824681523</v>
      </c>
      <c r="Z67" s="376">
        <v>2.4535415824681523</v>
      </c>
      <c r="AA67" s="376">
        <v>2.4535415824681523</v>
      </c>
      <c r="AB67" s="376">
        <v>2.4535415824681523</v>
      </c>
      <c r="AC67" s="376">
        <v>2.202349870348125</v>
      </c>
      <c r="AD67" s="376">
        <v>2.202349870348125</v>
      </c>
      <c r="AE67" s="376">
        <v>2.202349870348125</v>
      </c>
      <c r="AF67" s="376">
        <v>2.202349870348125</v>
      </c>
      <c r="AG67" s="376">
        <v>2.202349870348125</v>
      </c>
      <c r="AH67" s="376">
        <v>2.202349870348125</v>
      </c>
      <c r="AI67" s="376">
        <v>2.202349870348125</v>
      </c>
      <c r="AJ67" s="376">
        <v>2.202349870348125</v>
      </c>
      <c r="AK67" s="376">
        <v>2.202349870348125</v>
      </c>
      <c r="AL67" s="376">
        <v>2.202349870348125</v>
      </c>
      <c r="AM67" s="376">
        <v>2.202349870348125</v>
      </c>
      <c r="AN67" s="376">
        <v>2.202349870348125</v>
      </c>
      <c r="AO67" s="376">
        <v>2.202349870348125</v>
      </c>
      <c r="AP67" s="376">
        <v>2.202349870348125</v>
      </c>
      <c r="AQ67" s="376">
        <v>2.202349870348125</v>
      </c>
      <c r="AR67" s="376">
        <v>2.202349870348125</v>
      </c>
    </row>
    <row r="68" spans="17:44">
      <c r="Q68" s="383" t="s">
        <v>281</v>
      </c>
      <c r="R68" s="378" t="s">
        <v>281</v>
      </c>
      <c r="S68" s="376">
        <v>9801.775741946276</v>
      </c>
      <c r="T68" s="376">
        <v>10038.264261697364</v>
      </c>
      <c r="U68" s="376">
        <v>10376.655690405601</v>
      </c>
      <c r="V68" s="376">
        <v>10744.711590479865</v>
      </c>
      <c r="W68" s="376">
        <v>10963.651426323049</v>
      </c>
      <c r="X68" s="376">
        <v>11088.056778456703</v>
      </c>
      <c r="Y68" s="376">
        <v>11213.302074309944</v>
      </c>
      <c r="Z68" s="376">
        <v>11665.539417805512</v>
      </c>
      <c r="AA68" s="376">
        <v>11803.984818667805</v>
      </c>
      <c r="AB68" s="376">
        <v>11953.801249366667</v>
      </c>
      <c r="AC68" s="376">
        <v>12116.912574257423</v>
      </c>
      <c r="AD68" s="376">
        <v>12253.13407637417</v>
      </c>
      <c r="AE68" s="376">
        <v>12336.080288116504</v>
      </c>
      <c r="AF68" s="376">
        <v>12461.251472002479</v>
      </c>
      <c r="AG68" s="376">
        <v>12633.619544998299</v>
      </c>
      <c r="AH68" s="376">
        <v>12931.35403762082</v>
      </c>
      <c r="AI68" s="376">
        <v>13293.220922564451</v>
      </c>
      <c r="AJ68" s="376">
        <v>13521.94336988692</v>
      </c>
      <c r="AK68" s="376">
        <v>13716.360125552679</v>
      </c>
      <c r="AL68" s="376">
        <v>13938.64006287852</v>
      </c>
      <c r="AM68" s="376">
        <v>14092.194581429725</v>
      </c>
      <c r="AN68" s="376">
        <v>14126.108917669842</v>
      </c>
      <c r="AO68" s="376">
        <v>14088.266094050739</v>
      </c>
      <c r="AP68" s="376">
        <v>14037.038388360072</v>
      </c>
      <c r="AQ68" s="376">
        <v>13935.333062702433</v>
      </c>
      <c r="AR68" s="376">
        <v>13773.8065710636</v>
      </c>
    </row>
    <row r="69" spans="17:44">
      <c r="Q69" s="527" t="s">
        <v>275</v>
      </c>
      <c r="R69" s="378" t="s">
        <v>301</v>
      </c>
      <c r="S69" s="376">
        <v>1.0512000000000001</v>
      </c>
      <c r="T69" s="376">
        <v>2.7594000000000003</v>
      </c>
      <c r="U69" s="376">
        <v>4.5990000000000002</v>
      </c>
      <c r="V69" s="376">
        <v>13.797000000000001</v>
      </c>
      <c r="W69" s="376">
        <v>19.272000000000002</v>
      </c>
      <c r="X69" s="376">
        <v>31.562864000000001</v>
      </c>
      <c r="Y69" s="376">
        <v>57.434064000000014</v>
      </c>
      <c r="Z69" s="376">
        <v>83.305264000000022</v>
      </c>
      <c r="AA69" s="376">
        <v>109.17646400000002</v>
      </c>
      <c r="AB69" s="376">
        <v>135.04766400000003</v>
      </c>
      <c r="AC69" s="376">
        <v>189.37718400000006</v>
      </c>
      <c r="AD69" s="376">
        <v>215.24838400000004</v>
      </c>
      <c r="AE69" s="376">
        <v>266.99078400000008</v>
      </c>
      <c r="AF69" s="376">
        <v>292.86198400000012</v>
      </c>
      <c r="AG69" s="376">
        <v>318.73318400000005</v>
      </c>
      <c r="AH69" s="376">
        <v>370.47558400000008</v>
      </c>
      <c r="AI69" s="376">
        <v>396.34678400000007</v>
      </c>
      <c r="AJ69" s="376">
        <v>448.08918400000016</v>
      </c>
      <c r="AK69" s="376">
        <v>473.96038400000009</v>
      </c>
      <c r="AL69" s="376">
        <v>499.83158400000013</v>
      </c>
      <c r="AM69" s="376">
        <v>499.83158400000013</v>
      </c>
      <c r="AN69" s="376">
        <v>499.83158400000013</v>
      </c>
      <c r="AO69" s="376">
        <v>499.83158400000013</v>
      </c>
      <c r="AP69" s="376">
        <v>499.83158400000013</v>
      </c>
      <c r="AQ69" s="376">
        <v>499.83158400000013</v>
      </c>
      <c r="AR69" s="376">
        <v>499.83158400000013</v>
      </c>
    </row>
    <row r="70" spans="17:44">
      <c r="Q70" s="528"/>
      <c r="R70" s="378" t="s">
        <v>302</v>
      </c>
      <c r="S70" s="376">
        <v>9.7235999999999994</v>
      </c>
      <c r="T70" s="376">
        <v>9.7235999999999994</v>
      </c>
      <c r="U70" s="376">
        <v>9.7235999999999994</v>
      </c>
      <c r="V70" s="376">
        <v>9.7235999999999994</v>
      </c>
      <c r="W70" s="376">
        <v>9.7235999999999994</v>
      </c>
      <c r="X70" s="376">
        <v>9.7235999999999994</v>
      </c>
      <c r="Y70" s="376">
        <v>9.7235999999999994</v>
      </c>
      <c r="Z70" s="376">
        <v>9.7235999999999994</v>
      </c>
      <c r="AA70" s="376">
        <v>9.7235999999999994</v>
      </c>
      <c r="AB70" s="376">
        <v>9.7235999999999994</v>
      </c>
      <c r="AC70" s="376">
        <v>9.7235999999999994</v>
      </c>
      <c r="AD70" s="376">
        <v>9.7235999999999994</v>
      </c>
      <c r="AE70" s="376">
        <v>9.7235999999999994</v>
      </c>
      <c r="AF70" s="376">
        <v>9.7235999999999994</v>
      </c>
      <c r="AG70" s="376">
        <v>9.7235999999999994</v>
      </c>
      <c r="AH70" s="376">
        <v>100.47720000000001</v>
      </c>
      <c r="AI70" s="376">
        <v>100.47720000000001</v>
      </c>
      <c r="AJ70" s="376">
        <v>100.47720000000001</v>
      </c>
      <c r="AK70" s="376">
        <v>100.47720000000001</v>
      </c>
      <c r="AL70" s="376">
        <v>100.47720000000001</v>
      </c>
      <c r="AM70" s="376">
        <v>100.47720000000001</v>
      </c>
      <c r="AN70" s="376">
        <v>100.47720000000001</v>
      </c>
      <c r="AO70" s="376">
        <v>100.47720000000001</v>
      </c>
      <c r="AP70" s="376">
        <v>100.47720000000001</v>
      </c>
      <c r="AQ70" s="376">
        <v>100.47720000000001</v>
      </c>
      <c r="AR70" s="376">
        <v>100.47720000000001</v>
      </c>
    </row>
    <row r="71" spans="17:44">
      <c r="Q71" s="382" t="s">
        <v>274</v>
      </c>
      <c r="R71" s="378" t="s">
        <v>274</v>
      </c>
      <c r="S71" s="376">
        <v>1007.776799561939</v>
      </c>
      <c r="T71" s="376">
        <v>1007.776799561939</v>
      </c>
      <c r="U71" s="376">
        <v>1007.776799561939</v>
      </c>
      <c r="V71" s="376">
        <v>1007.776799561939</v>
      </c>
      <c r="W71" s="376">
        <v>1007.776799561939</v>
      </c>
      <c r="X71" s="376">
        <v>1007.776799561939</v>
      </c>
      <c r="Y71" s="376">
        <v>1007.776799561939</v>
      </c>
      <c r="Z71" s="376">
        <v>1007.776799561939</v>
      </c>
      <c r="AA71" s="376">
        <v>1007.776799561939</v>
      </c>
      <c r="AB71" s="376">
        <v>1007.776799561939</v>
      </c>
      <c r="AC71" s="376">
        <v>1007.776799561939</v>
      </c>
      <c r="AD71" s="376">
        <v>1007.776799561939</v>
      </c>
      <c r="AE71" s="376">
        <v>1007.776799561939</v>
      </c>
      <c r="AF71" s="376">
        <v>1007.776799561939</v>
      </c>
      <c r="AG71" s="376">
        <v>1007.776799561939</v>
      </c>
      <c r="AH71" s="376">
        <v>1007.776799561939</v>
      </c>
      <c r="AI71" s="376">
        <v>1007.776799561939</v>
      </c>
      <c r="AJ71" s="376">
        <v>1007.776799561939</v>
      </c>
      <c r="AK71" s="376">
        <v>1007.776799561939</v>
      </c>
      <c r="AL71" s="376">
        <v>1007.776799561939</v>
      </c>
      <c r="AM71" s="376">
        <v>1007.776799561939</v>
      </c>
      <c r="AN71" s="376">
        <v>1007.776799561939</v>
      </c>
      <c r="AO71" s="376">
        <v>1007.776799561939</v>
      </c>
      <c r="AP71" s="376">
        <v>1007.776799561939</v>
      </c>
      <c r="AQ71" s="376">
        <v>1007.776799561939</v>
      </c>
      <c r="AR71" s="376">
        <v>1007.776799561939</v>
      </c>
    </row>
    <row r="72" spans="17:44">
      <c r="Q72" s="530" t="s">
        <v>267</v>
      </c>
      <c r="R72" s="378" t="s">
        <v>303</v>
      </c>
      <c r="S72" s="376">
        <v>0</v>
      </c>
      <c r="T72" s="376">
        <v>0</v>
      </c>
      <c r="U72" s="376">
        <v>0</v>
      </c>
      <c r="V72" s="376">
        <v>0</v>
      </c>
      <c r="W72" s="376">
        <v>0</v>
      </c>
      <c r="X72" s="376">
        <v>0</v>
      </c>
      <c r="Y72" s="376">
        <v>0</v>
      </c>
      <c r="Z72" s="376">
        <v>0</v>
      </c>
      <c r="AA72" s="376">
        <v>0</v>
      </c>
      <c r="AB72" s="376">
        <v>0</v>
      </c>
      <c r="AC72" s="376">
        <v>0</v>
      </c>
      <c r="AD72" s="376">
        <v>0</v>
      </c>
      <c r="AE72" s="376">
        <v>0</v>
      </c>
      <c r="AF72" s="376">
        <v>0</v>
      </c>
      <c r="AG72" s="376">
        <v>0</v>
      </c>
      <c r="AH72" s="376">
        <v>0</v>
      </c>
      <c r="AI72" s="376">
        <v>0</v>
      </c>
      <c r="AJ72" s="376">
        <v>0</v>
      </c>
      <c r="AK72" s="376">
        <v>0</v>
      </c>
      <c r="AL72" s="376">
        <v>0</v>
      </c>
      <c r="AM72" s="376">
        <v>0</v>
      </c>
      <c r="AN72" s="376">
        <v>0</v>
      </c>
      <c r="AO72" s="376">
        <v>0</v>
      </c>
      <c r="AP72" s="376">
        <v>0</v>
      </c>
      <c r="AQ72" s="376">
        <v>0</v>
      </c>
      <c r="AR72" s="376">
        <v>0</v>
      </c>
    </row>
    <row r="73" spans="17:44">
      <c r="Q73" s="531"/>
      <c r="R73" s="378" t="s">
        <v>287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6">
        <v>0</v>
      </c>
      <c r="Z73" s="376">
        <v>0</v>
      </c>
      <c r="AA73" s="376">
        <v>0</v>
      </c>
      <c r="AB73" s="376">
        <v>0</v>
      </c>
      <c r="AC73" s="376">
        <v>0</v>
      </c>
      <c r="AD73" s="376">
        <v>0</v>
      </c>
      <c r="AE73" s="376">
        <v>0</v>
      </c>
      <c r="AF73" s="376">
        <v>0</v>
      </c>
      <c r="AG73" s="376">
        <v>0</v>
      </c>
      <c r="AH73" s="376">
        <v>0</v>
      </c>
      <c r="AI73" s="376">
        <v>0</v>
      </c>
      <c r="AJ73" s="376">
        <v>0</v>
      </c>
      <c r="AK73" s="376">
        <v>0</v>
      </c>
      <c r="AL73" s="376">
        <v>0</v>
      </c>
      <c r="AM73" s="376">
        <v>0</v>
      </c>
      <c r="AN73" s="376">
        <v>0</v>
      </c>
      <c r="AO73" s="376">
        <v>0</v>
      </c>
      <c r="AP73" s="376">
        <v>0</v>
      </c>
      <c r="AQ73" s="376">
        <v>0</v>
      </c>
      <c r="AR73" s="376">
        <v>0</v>
      </c>
    </row>
    <row r="74" spans="17:44">
      <c r="Q74" s="531"/>
      <c r="R74" s="378" t="s">
        <v>304</v>
      </c>
      <c r="S74" s="376">
        <v>0</v>
      </c>
      <c r="T74" s="376">
        <v>0</v>
      </c>
      <c r="U74" s="376">
        <v>39.146250000000009</v>
      </c>
      <c r="V74" s="376">
        <v>33.123750000000008</v>
      </c>
      <c r="W74" s="376">
        <v>36.135000000000005</v>
      </c>
      <c r="X74" s="376">
        <v>58.301993507985401</v>
      </c>
      <c r="Y74" s="376">
        <v>81.153187499999987</v>
      </c>
      <c r="Z74" s="376">
        <v>69.559875000000005</v>
      </c>
      <c r="AA74" s="376">
        <v>59.622750000000011</v>
      </c>
      <c r="AB74" s="376">
        <v>85.994608333333261</v>
      </c>
      <c r="AC74" s="376">
        <v>47.334416666666655</v>
      </c>
      <c r="AD74" s="376">
        <v>36.134999999999991</v>
      </c>
      <c r="AE74" s="376">
        <v>6.3877183552424217</v>
      </c>
      <c r="AF74" s="376">
        <v>44.714028486696911</v>
      </c>
      <c r="AG74" s="376">
        <v>95.815775328636207</v>
      </c>
      <c r="AH74" s="376">
        <v>83.040338618151409</v>
      </c>
      <c r="AI74" s="376">
        <v>70.26490190766657</v>
      </c>
      <c r="AJ74" s="376">
        <v>63.877183552424221</v>
      </c>
      <c r="AK74" s="376">
        <v>57.489465197181794</v>
      </c>
      <c r="AL74" s="376">
        <v>38.326310131454527</v>
      </c>
      <c r="AM74" s="376">
        <v>95.815775328636178</v>
      </c>
      <c r="AN74" s="376">
        <v>70.264901907666484</v>
      </c>
      <c r="AO74" s="376">
        <v>63.877183552424079</v>
      </c>
      <c r="AP74" s="376">
        <v>127.75436710484828</v>
      </c>
      <c r="AQ74" s="376">
        <v>102.20349368387846</v>
      </c>
      <c r="AR74" s="376">
        <v>95.815775328636178</v>
      </c>
    </row>
    <row r="75" spans="17:44">
      <c r="Q75" s="532"/>
      <c r="R75" s="378" t="s">
        <v>535</v>
      </c>
      <c r="S75" s="376">
        <v>0</v>
      </c>
      <c r="T75" s="376">
        <v>0</v>
      </c>
      <c r="U75" s="376">
        <v>0</v>
      </c>
      <c r="V75" s="376">
        <v>0</v>
      </c>
      <c r="W75" s="376">
        <v>0</v>
      </c>
      <c r="X75" s="376">
        <v>0</v>
      </c>
      <c r="Y75" s="376">
        <v>0</v>
      </c>
      <c r="Z75" s="376">
        <v>0</v>
      </c>
      <c r="AA75" s="376">
        <v>0</v>
      </c>
      <c r="AB75" s="376">
        <v>0</v>
      </c>
      <c r="AC75" s="376">
        <v>142.00324999999992</v>
      </c>
      <c r="AD75" s="376">
        <v>204.76499999999996</v>
      </c>
      <c r="AE75" s="376">
        <v>249.12101585445421</v>
      </c>
      <c r="AF75" s="376">
        <v>274.67188927542389</v>
      </c>
      <c r="AG75" s="376">
        <v>287.44732598590872</v>
      </c>
      <c r="AH75" s="376">
        <v>300.2227626963936</v>
      </c>
      <c r="AI75" s="376">
        <v>312.99819940687837</v>
      </c>
      <c r="AJ75" s="376">
        <v>638.77183552424151</v>
      </c>
      <c r="AK75" s="376">
        <v>645.15955387948406</v>
      </c>
      <c r="AL75" s="376">
        <v>664.32270894521128</v>
      </c>
      <c r="AM75" s="376">
        <v>670.7104273004536</v>
      </c>
      <c r="AN75" s="376">
        <v>1015.6472184835442</v>
      </c>
      <c r="AO75" s="376">
        <v>1022.0349368387866</v>
      </c>
      <c r="AP75" s="376">
        <v>1022.0349368387866</v>
      </c>
      <c r="AQ75" s="376">
        <v>1366.9717280218772</v>
      </c>
      <c r="AR75" s="376">
        <v>1373.3594463771194</v>
      </c>
    </row>
    <row r="76" spans="17:44">
      <c r="Q76" s="527" t="s">
        <v>270</v>
      </c>
      <c r="R76" s="378" t="s">
        <v>305</v>
      </c>
      <c r="S76" s="376">
        <v>214.20608999999999</v>
      </c>
      <c r="T76" s="376">
        <v>214.20608999999999</v>
      </c>
      <c r="U76" s="376">
        <v>214.20608999999999</v>
      </c>
      <c r="V76" s="376">
        <v>214.20608999999999</v>
      </c>
      <c r="W76" s="376">
        <v>214.20608999999999</v>
      </c>
      <c r="X76" s="376">
        <v>214.20608999999999</v>
      </c>
      <c r="Y76" s="376">
        <v>214.20608999999999</v>
      </c>
      <c r="Z76" s="376">
        <v>214.20608999999999</v>
      </c>
      <c r="AA76" s="376">
        <v>214.20608999999999</v>
      </c>
      <c r="AB76" s="376">
        <v>214.20608999999999</v>
      </c>
      <c r="AC76" s="376">
        <v>214.20608999999999</v>
      </c>
      <c r="AD76" s="376">
        <v>214.20608999999999</v>
      </c>
      <c r="AE76" s="376">
        <v>214.20608999999999</v>
      </c>
      <c r="AF76" s="376">
        <v>214.20608999999999</v>
      </c>
      <c r="AG76" s="376">
        <v>214.20608999999999</v>
      </c>
      <c r="AH76" s="376">
        <v>214.20608999999999</v>
      </c>
      <c r="AI76" s="376">
        <v>214.20608999999999</v>
      </c>
      <c r="AJ76" s="376">
        <v>214.20608999999999</v>
      </c>
      <c r="AK76" s="376">
        <v>214.20608999999999</v>
      </c>
      <c r="AL76" s="376">
        <v>214.20608999999999</v>
      </c>
      <c r="AM76" s="376">
        <v>214.20608999999999</v>
      </c>
      <c r="AN76" s="376">
        <v>214.20608999999999</v>
      </c>
      <c r="AO76" s="376">
        <v>214.20608999999999</v>
      </c>
      <c r="AP76" s="376">
        <v>214.20608999999999</v>
      </c>
      <c r="AQ76" s="376">
        <v>214.20608999999999</v>
      </c>
      <c r="AR76" s="376">
        <v>214.20608999999999</v>
      </c>
    </row>
    <row r="77" spans="17:44">
      <c r="Q77" s="528"/>
      <c r="R77" s="378" t="s">
        <v>306</v>
      </c>
      <c r="S77" s="376">
        <v>2066.3277410214796</v>
      </c>
      <c r="T77" s="376">
        <v>2066.3277410214796</v>
      </c>
      <c r="U77" s="376">
        <v>2066.3277410214796</v>
      </c>
      <c r="V77" s="376">
        <v>2066.3277410214796</v>
      </c>
      <c r="W77" s="376">
        <v>2066.3277410214796</v>
      </c>
      <c r="X77" s="376">
        <v>2066.3277410214796</v>
      </c>
      <c r="Y77" s="376">
        <v>2066.3277410214796</v>
      </c>
      <c r="Z77" s="376">
        <v>2066.3277410214796</v>
      </c>
      <c r="AA77" s="376">
        <v>2066.3277410214796</v>
      </c>
      <c r="AB77" s="376">
        <v>2066.3277410214796</v>
      </c>
      <c r="AC77" s="376">
        <v>2066.3277410214796</v>
      </c>
      <c r="AD77" s="376">
        <v>2066.3277410214796</v>
      </c>
      <c r="AE77" s="376">
        <v>2066.3277410214796</v>
      </c>
      <c r="AF77" s="376">
        <v>1872.0617460063177</v>
      </c>
      <c r="AG77" s="376">
        <v>1872.0617460063177</v>
      </c>
      <c r="AH77" s="376">
        <v>1872.0617460063177</v>
      </c>
      <c r="AI77" s="376">
        <v>1872.0617460063177</v>
      </c>
      <c r="AJ77" s="376">
        <v>1872.0617460063177</v>
      </c>
      <c r="AK77" s="376">
        <v>1642.6050341201524</v>
      </c>
      <c r="AL77" s="376">
        <v>1642.6050341201524</v>
      </c>
      <c r="AM77" s="376">
        <v>1471.6156574742122</v>
      </c>
      <c r="AN77" s="376">
        <v>1471.6156574742122</v>
      </c>
      <c r="AO77" s="376">
        <v>1471.6156574742122</v>
      </c>
      <c r="AP77" s="376">
        <v>1471.6156574742122</v>
      </c>
      <c r="AQ77" s="376">
        <v>1471.6156574742122</v>
      </c>
      <c r="AR77" s="376">
        <v>1471.6156574742122</v>
      </c>
    </row>
    <row r="78" spans="17:44">
      <c r="Q78" s="382" t="s">
        <v>279</v>
      </c>
      <c r="R78" s="381" t="s">
        <v>307</v>
      </c>
      <c r="S78" s="376">
        <v>7311.3175499006256</v>
      </c>
      <c r="T78" s="376">
        <v>9636.8026352621218</v>
      </c>
      <c r="U78" s="376">
        <v>10911.826794350616</v>
      </c>
      <c r="V78" s="376">
        <v>11392.583455039678</v>
      </c>
      <c r="W78" s="376">
        <v>11530.345641910899</v>
      </c>
      <c r="X78" s="376">
        <v>11747.464927759958</v>
      </c>
      <c r="Y78" s="376">
        <v>11964.584213609014</v>
      </c>
      <c r="Z78" s="376">
        <v>12290.263142382597</v>
      </c>
      <c r="AA78" s="376">
        <v>12615.942071156183</v>
      </c>
      <c r="AB78" s="376">
        <v>13158.740285778826</v>
      </c>
      <c r="AC78" s="376">
        <v>13918.657786250522</v>
      </c>
      <c r="AD78" s="376">
        <v>14787.134929646749</v>
      </c>
      <c r="AE78" s="376">
        <v>15764.171715967504</v>
      </c>
      <c r="AF78" s="376">
        <v>16632.648859363733</v>
      </c>
      <c r="AG78" s="376">
        <v>17175.447073986372</v>
      </c>
      <c r="AH78" s="376">
        <v>17609.685645684483</v>
      </c>
      <c r="AI78" s="376">
        <v>17935.364574458068</v>
      </c>
      <c r="AJ78" s="376">
        <v>18152.483860307129</v>
      </c>
      <c r="AK78" s="376">
        <v>18315.323324693916</v>
      </c>
      <c r="AL78" s="376">
        <v>18586.722432005245</v>
      </c>
      <c r="AM78" s="376">
        <v>18695.282074929768</v>
      </c>
      <c r="AN78" s="376">
        <v>18803.841717854295</v>
      </c>
      <c r="AO78" s="376">
        <v>18858.121539316569</v>
      </c>
      <c r="AP78" s="376">
        <v>18912.401360778826</v>
      </c>
      <c r="AQ78" s="376">
        <v>18939.541271509956</v>
      </c>
      <c r="AR78" s="376">
        <v>18966.681182241089</v>
      </c>
    </row>
    <row r="79" spans="17:44">
      <c r="Q79" s="527" t="s">
        <v>295</v>
      </c>
      <c r="R79" s="380" t="s">
        <v>308</v>
      </c>
      <c r="S79" s="376">
        <v>8890.8916930254964</v>
      </c>
      <c r="T79" s="376">
        <v>9602.6371584214103</v>
      </c>
      <c r="U79" s="376">
        <v>10184.717366447472</v>
      </c>
      <c r="V79" s="376">
        <v>10351.250754945395</v>
      </c>
      <c r="W79" s="376">
        <v>10430.437111673367</v>
      </c>
      <c r="X79" s="376">
        <v>10542.089807737688</v>
      </c>
      <c r="Y79" s="376">
        <v>10584.010386084941</v>
      </c>
      <c r="Z79" s="376">
        <v>10650.689651517276</v>
      </c>
      <c r="AA79" s="376">
        <v>10726.676096166717</v>
      </c>
      <c r="AB79" s="376">
        <v>10800.624979188822</v>
      </c>
      <c r="AC79" s="376">
        <v>10872.655654344884</v>
      </c>
      <c r="AD79" s="376">
        <v>10942.877359442231</v>
      </c>
      <c r="AE79" s="376">
        <v>11011.39032682823</v>
      </c>
      <c r="AF79" s="376">
        <v>11078.286745637404</v>
      </c>
      <c r="AG79" s="376">
        <v>11143.651598918041</v>
      </c>
      <c r="AH79" s="376">
        <v>11309.212657000649</v>
      </c>
      <c r="AI79" s="376">
        <v>11292.809562837192</v>
      </c>
      <c r="AJ79" s="376">
        <v>11354.151378417449</v>
      </c>
      <c r="AK79" s="376">
        <v>11414.240321209796</v>
      </c>
      <c r="AL79" s="376">
        <v>11473.134803153513</v>
      </c>
      <c r="AM79" s="376">
        <v>11530.889284408784</v>
      </c>
      <c r="AN79" s="376">
        <v>11587.554621444349</v>
      </c>
      <c r="AO79" s="376">
        <v>11643.178377647586</v>
      </c>
      <c r="AP79" s="376">
        <v>11697.805101195649</v>
      </c>
      <c r="AQ79" s="376">
        <v>11751.476574241913</v>
      </c>
      <c r="AR79" s="376">
        <v>11804.232036898162</v>
      </c>
    </row>
    <row r="80" spans="17:44">
      <c r="Q80" s="528"/>
      <c r="R80" s="378" t="s">
        <v>309</v>
      </c>
      <c r="S80" s="376">
        <v>1778.5200240000001</v>
      </c>
      <c r="T80" s="376">
        <v>1778.5200240000001</v>
      </c>
      <c r="U80" s="376">
        <v>1778.5200240000001</v>
      </c>
      <c r="V80" s="376">
        <v>1778.5200240000001</v>
      </c>
      <c r="W80" s="376">
        <v>1778.5200240000001</v>
      </c>
      <c r="X80" s="376">
        <v>1778.5200240000001</v>
      </c>
      <c r="Y80" s="376">
        <v>1778.5200240000001</v>
      </c>
      <c r="Z80" s="376">
        <v>1778.5200240000001</v>
      </c>
      <c r="AA80" s="376">
        <v>2109.7544579999999</v>
      </c>
      <c r="AB80" s="376">
        <v>2109.7544579999999</v>
      </c>
      <c r="AC80" s="376">
        <v>2109.7544579999999</v>
      </c>
      <c r="AD80" s="376">
        <v>2109.7544579999999</v>
      </c>
      <c r="AE80" s="376">
        <v>2109.7544579999999</v>
      </c>
      <c r="AF80" s="376">
        <v>2109.7544579999999</v>
      </c>
      <c r="AG80" s="376">
        <v>2109.7544579999999</v>
      </c>
      <c r="AH80" s="376">
        <v>2109.7544579999999</v>
      </c>
      <c r="AI80" s="376">
        <v>2109.7544579999999</v>
      </c>
      <c r="AJ80" s="376">
        <v>2109.7544579999999</v>
      </c>
      <c r="AK80" s="376">
        <v>2109.7544579999999</v>
      </c>
      <c r="AL80" s="376">
        <v>2109.7544579999999</v>
      </c>
      <c r="AM80" s="376">
        <v>2109.7544579999999</v>
      </c>
      <c r="AN80" s="376">
        <v>2109.7544579999999</v>
      </c>
      <c r="AO80" s="376">
        <v>2109.7544579999999</v>
      </c>
      <c r="AP80" s="376">
        <v>2109.7544579999999</v>
      </c>
      <c r="AQ80" s="376">
        <v>2109.7544579999999</v>
      </c>
      <c r="AR80" s="376">
        <v>2109.7544579999999</v>
      </c>
    </row>
    <row r="81" spans="17:44" ht="15">
      <c r="Q81" s="513" t="s">
        <v>282</v>
      </c>
      <c r="R81" s="513"/>
      <c r="S81" s="286">
        <v>46809.808486645721</v>
      </c>
      <c r="T81" s="286">
        <v>50584.00934410133</v>
      </c>
      <c r="U81" s="286">
        <v>53467.883376422993</v>
      </c>
      <c r="V81" s="286">
        <v>55464.752511264756</v>
      </c>
      <c r="W81" s="286">
        <v>56607.854787703473</v>
      </c>
      <c r="X81" s="286">
        <v>57515.427987147021</v>
      </c>
      <c r="Y81" s="286">
        <v>58187.383994520715</v>
      </c>
      <c r="Z81" s="286">
        <v>59173.164363584823</v>
      </c>
      <c r="AA81" s="286">
        <v>61491.732332621534</v>
      </c>
      <c r="AB81" s="286">
        <v>62678.14011159377</v>
      </c>
      <c r="AC81" s="286">
        <v>63942.837486628719</v>
      </c>
      <c r="AD81" s="286">
        <v>65536.988683910371</v>
      </c>
      <c r="AE81" s="286">
        <v>66756.222288207457</v>
      </c>
      <c r="AF81" s="286">
        <v>68226.093088665206</v>
      </c>
      <c r="AG81" s="286">
        <v>69275.79557016569</v>
      </c>
      <c r="AH81" s="286">
        <v>70794.449595221682</v>
      </c>
      <c r="AI81" s="286">
        <v>71869.186479087162</v>
      </c>
      <c r="AJ81" s="286">
        <v>72737.421190831243</v>
      </c>
      <c r="AK81" s="286">
        <v>73084.002101512786</v>
      </c>
      <c r="AL81" s="286">
        <v>74131.637074625629</v>
      </c>
      <c r="AM81" s="286">
        <v>74463.284160524054</v>
      </c>
      <c r="AN81" s="286">
        <v>75152.539229794726</v>
      </c>
      <c r="AO81" s="286">
        <v>75180.518889127838</v>
      </c>
      <c r="AP81" s="286">
        <v>75018.524223859873</v>
      </c>
      <c r="AQ81" s="286">
        <v>75439.008458595214</v>
      </c>
      <c r="AR81" s="286">
        <v>75720.366841722891</v>
      </c>
    </row>
    <row r="86" spans="17:44" ht="15">
      <c r="Q86" s="277" t="s">
        <v>310</v>
      </c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</row>
    <row r="87" spans="17:44">
      <c r="S87" s="291"/>
      <c r="T87" s="291"/>
      <c r="U87" s="291"/>
      <c r="V87" s="291"/>
      <c r="W87" s="291"/>
      <c r="X87" s="291"/>
      <c r="Y87" s="291"/>
      <c r="Z87" s="291"/>
      <c r="AA87" s="291"/>
      <c r="AB87" s="291"/>
      <c r="AC87" s="291"/>
      <c r="AD87" s="291"/>
      <c r="AE87" s="291"/>
      <c r="AF87" s="291"/>
      <c r="AG87" s="291"/>
      <c r="AH87" s="291"/>
      <c r="AI87" s="291"/>
      <c r="AJ87" s="291"/>
      <c r="AK87" s="291"/>
      <c r="AL87" s="291"/>
      <c r="AM87" s="291"/>
      <c r="AN87" s="291"/>
      <c r="AO87" s="291"/>
      <c r="AP87" s="291"/>
      <c r="AQ87" s="291"/>
      <c r="AR87" s="291"/>
    </row>
    <row r="88" spans="17:44" ht="15">
      <c r="Q88" s="300" t="s">
        <v>269</v>
      </c>
      <c r="R88" s="300" t="s">
        <v>284</v>
      </c>
      <c r="S88" s="279">
        <v>2015</v>
      </c>
      <c r="T88" s="279">
        <v>2016</v>
      </c>
      <c r="U88" s="279">
        <v>2017</v>
      </c>
      <c r="V88" s="279">
        <v>2018</v>
      </c>
      <c r="W88" s="279">
        <v>2019</v>
      </c>
      <c r="X88" s="279">
        <v>2020</v>
      </c>
      <c r="Y88" s="279">
        <v>2021</v>
      </c>
      <c r="Z88" s="279">
        <v>2022</v>
      </c>
      <c r="AA88" s="279">
        <v>2023</v>
      </c>
      <c r="AB88" s="279">
        <v>2024</v>
      </c>
      <c r="AC88" s="279">
        <v>2025</v>
      </c>
      <c r="AD88" s="279">
        <v>2026</v>
      </c>
      <c r="AE88" s="279">
        <v>2027</v>
      </c>
      <c r="AF88" s="279">
        <v>2028</v>
      </c>
      <c r="AG88" s="279">
        <v>2029</v>
      </c>
      <c r="AH88" s="279">
        <v>2030</v>
      </c>
      <c r="AI88" s="279">
        <v>2031</v>
      </c>
      <c r="AJ88" s="279">
        <v>2032</v>
      </c>
      <c r="AK88" s="279">
        <v>2033</v>
      </c>
      <c r="AL88" s="279">
        <v>2034</v>
      </c>
      <c r="AM88" s="279">
        <v>2035</v>
      </c>
      <c r="AN88" s="279">
        <v>2036</v>
      </c>
      <c r="AO88" s="279">
        <v>2037</v>
      </c>
      <c r="AP88" s="279">
        <v>2038</v>
      </c>
      <c r="AQ88" s="279">
        <v>2039</v>
      </c>
      <c r="AR88" s="279">
        <v>2040</v>
      </c>
    </row>
    <row r="89" spans="17:44">
      <c r="Q89" s="382" t="s">
        <v>279</v>
      </c>
      <c r="R89" s="284" t="s">
        <v>311</v>
      </c>
      <c r="S89" s="304">
        <v>2752.6737312372607</v>
      </c>
      <c r="T89" s="304">
        <v>2945.3920916257616</v>
      </c>
      <c r="U89" s="304">
        <v>3192.1517591262441</v>
      </c>
      <c r="V89" s="304">
        <v>3480.5231999999996</v>
      </c>
      <c r="W89" s="304">
        <v>3653.7567834747697</v>
      </c>
      <c r="X89" s="304">
        <v>3907.0743169973671</v>
      </c>
      <c r="Y89" s="304">
        <v>4203.1094951950126</v>
      </c>
      <c r="Z89" s="304">
        <v>4530.8152493946845</v>
      </c>
      <c r="AA89" s="304">
        <v>4884.2839491355626</v>
      </c>
      <c r="AB89" s="304">
        <v>5259.739360977881</v>
      </c>
      <c r="AC89" s="304">
        <v>5654.5232073757788</v>
      </c>
      <c r="AD89" s="304">
        <v>6066.6455779856979</v>
      </c>
      <c r="AE89" s="304">
        <v>6494.5516783735202</v>
      </c>
      <c r="AF89" s="304">
        <v>6936.9876079422456</v>
      </c>
      <c r="AG89" s="304">
        <v>7392.9171613072558</v>
      </c>
      <c r="AH89" s="304">
        <v>7861.4672734418127</v>
      </c>
      <c r="AI89" s="304">
        <v>8341.8906323596111</v>
      </c>
      <c r="AJ89" s="304">
        <v>8833.5391273849946</v>
      </c>
      <c r="AK89" s="304">
        <v>9335.8444299379044</v>
      </c>
      <c r="AL89" s="304">
        <v>9848.303435766722</v>
      </c>
      <c r="AM89" s="304">
        <v>10370.46711953725</v>
      </c>
      <c r="AN89" s="304">
        <v>10777.668340799954</v>
      </c>
      <c r="AO89" s="304">
        <v>11145.736205804165</v>
      </c>
      <c r="AP89" s="304">
        <v>11480.994413331911</v>
      </c>
      <c r="AQ89" s="304">
        <v>11779.445834359238</v>
      </c>
      <c r="AR89" s="304">
        <v>12053.417213876979</v>
      </c>
    </row>
    <row r="90" spans="17:44">
      <c r="Q90" s="533" t="s">
        <v>56</v>
      </c>
      <c r="R90" s="284" t="s">
        <v>312</v>
      </c>
      <c r="S90" s="304">
        <v>3.5433958333333342</v>
      </c>
      <c r="T90" s="304">
        <v>4.3079108960648078</v>
      </c>
      <c r="U90" s="304">
        <v>4.9876565553373027</v>
      </c>
      <c r="V90" s="304">
        <v>5.5010525881451411</v>
      </c>
      <c r="W90" s="304">
        <v>6.3612623401422281</v>
      </c>
      <c r="X90" s="304">
        <v>7.2454132966101294</v>
      </c>
      <c r="Y90" s="304">
        <v>8.0173197630160615</v>
      </c>
      <c r="Z90" s="304">
        <v>8.9948919933927378</v>
      </c>
      <c r="AA90" s="304">
        <v>10.018651302044489</v>
      </c>
      <c r="AB90" s="304">
        <v>10.867297501576415</v>
      </c>
      <c r="AC90" s="304">
        <v>11.585117176740571</v>
      </c>
      <c r="AD90" s="304">
        <v>12.288506364433049</v>
      </c>
      <c r="AE90" s="304">
        <v>12.977973857452668</v>
      </c>
      <c r="AF90" s="304">
        <v>13.787875814571525</v>
      </c>
      <c r="AG90" s="304">
        <v>14.537524210024051</v>
      </c>
      <c r="AH90" s="304">
        <v>15.284798034710171</v>
      </c>
      <c r="AI90" s="304">
        <v>15.930523698542267</v>
      </c>
      <c r="AJ90" s="304">
        <v>16.527873281992562</v>
      </c>
      <c r="AK90" s="304">
        <v>16.999606958282946</v>
      </c>
      <c r="AL90" s="304">
        <v>17.495080572582182</v>
      </c>
      <c r="AM90" s="304">
        <v>17.948133485839058</v>
      </c>
      <c r="AN90" s="304">
        <v>18.206911046301883</v>
      </c>
      <c r="AO90" s="304">
        <v>18.615471003153932</v>
      </c>
      <c r="AP90" s="304">
        <v>19.033286722611304</v>
      </c>
      <c r="AQ90" s="304">
        <v>19.460569852001406</v>
      </c>
      <c r="AR90" s="304">
        <v>19.897536921736602</v>
      </c>
    </row>
    <row r="91" spans="17:44">
      <c r="Q91" s="533"/>
      <c r="R91" s="284" t="s">
        <v>313</v>
      </c>
      <c r="S91" s="304">
        <v>0</v>
      </c>
      <c r="T91" s="304">
        <v>1.9393480806195632E-2</v>
      </c>
      <c r="U91" s="304">
        <v>3.8398643988361708E-2</v>
      </c>
      <c r="V91" s="304">
        <v>5.4179251421588991E-2</v>
      </c>
      <c r="W91" s="304">
        <v>7.7771247166603732E-2</v>
      </c>
      <c r="X91" s="304">
        <v>0.10241647108609225</v>
      </c>
      <c r="Y91" s="304">
        <v>0.12790470226610798</v>
      </c>
      <c r="Z91" s="304">
        <v>0.17328692566677067</v>
      </c>
      <c r="AA91" s="304">
        <v>0.22288473524602426</v>
      </c>
      <c r="AB91" s="304">
        <v>0.26888106992786415</v>
      </c>
      <c r="AC91" s="304">
        <v>0.33772486491522519</v>
      </c>
      <c r="AD91" s="304">
        <v>0.39384007722781839</v>
      </c>
      <c r="AE91" s="304">
        <v>0.44724363848135584</v>
      </c>
      <c r="AF91" s="304">
        <v>0.50582538977968294</v>
      </c>
      <c r="AG91" s="304">
        <v>0.55850834893005052</v>
      </c>
      <c r="AH91" s="304">
        <v>0.6098085412900468</v>
      </c>
      <c r="AI91" s="304">
        <v>0.65367706364483746</v>
      </c>
      <c r="AJ91" s="304">
        <v>0.69367488781241882</v>
      </c>
      <c r="AK91" s="304">
        <v>0.72579078048352252</v>
      </c>
      <c r="AL91" s="304">
        <v>0.75757579324571978</v>
      </c>
      <c r="AM91" s="304">
        <v>0.7857836549870888</v>
      </c>
      <c r="AN91" s="304">
        <v>0.80792020965878586</v>
      </c>
      <c r="AO91" s="304">
        <v>0.83184094733861014</v>
      </c>
      <c r="AP91" s="304">
        <v>0.85646992536730326</v>
      </c>
      <c r="AQ91" s="304">
        <v>0.88182811318144705</v>
      </c>
      <c r="AR91" s="304">
        <v>0.90793710107644787</v>
      </c>
    </row>
    <row r="92" spans="17:44">
      <c r="Q92" s="382" t="s">
        <v>281</v>
      </c>
      <c r="R92" s="284" t="s">
        <v>314</v>
      </c>
      <c r="S92" s="304">
        <v>522.11836252799992</v>
      </c>
      <c r="T92" s="304">
        <v>732.28067501421185</v>
      </c>
      <c r="U92" s="304">
        <v>908.52360250718118</v>
      </c>
      <c r="V92" s="304">
        <v>1049.5179445015569</v>
      </c>
      <c r="W92" s="304">
        <v>1176.4128522964952</v>
      </c>
      <c r="X92" s="304">
        <v>1290.6182693119392</v>
      </c>
      <c r="Y92" s="304">
        <v>1393.4031446258391</v>
      </c>
      <c r="Z92" s="304">
        <v>1485.9095324083489</v>
      </c>
      <c r="AA92" s="304">
        <v>1569.1652814126076</v>
      </c>
      <c r="AB92" s="304">
        <v>1648.2582429666536</v>
      </c>
      <c r="AC92" s="304">
        <v>1723.3965564429971</v>
      </c>
      <c r="AD92" s="304">
        <v>1794.7779542455232</v>
      </c>
      <c r="AE92" s="304">
        <v>1862.5902821579236</v>
      </c>
      <c r="AF92" s="304">
        <v>1929.0463635120755</v>
      </c>
      <c r="AG92" s="304">
        <v>1994.1733232391446</v>
      </c>
      <c r="AH92" s="304">
        <v>2059.3002829662137</v>
      </c>
      <c r="AI92" s="304">
        <v>2124.4272426932826</v>
      </c>
      <c r="AJ92" s="304">
        <v>2189.5542024203519</v>
      </c>
      <c r="AK92" s="304">
        <v>2254.6811621474212</v>
      </c>
      <c r="AL92" s="304">
        <v>2319.8081218744901</v>
      </c>
      <c r="AM92" s="304">
        <v>2384.9350816015594</v>
      </c>
      <c r="AN92" s="304">
        <v>2450.0620413286292</v>
      </c>
      <c r="AO92" s="304">
        <v>2515.1890010556981</v>
      </c>
      <c r="AP92" s="304">
        <v>2580.315960782767</v>
      </c>
      <c r="AQ92" s="304">
        <v>2645.4429205098363</v>
      </c>
      <c r="AR92" s="304">
        <v>2710.5698802369056</v>
      </c>
    </row>
    <row r="93" spans="17:44">
      <c r="Q93" s="382" t="s">
        <v>267</v>
      </c>
      <c r="R93" s="284" t="s">
        <v>304</v>
      </c>
      <c r="S93" s="304">
        <v>0</v>
      </c>
      <c r="T93" s="304">
        <v>0</v>
      </c>
      <c r="U93" s="304">
        <v>1.1323123617804646E-3</v>
      </c>
      <c r="V93" s="304">
        <v>1.091682042816057E-2</v>
      </c>
      <c r="W93" s="304">
        <v>3.0657132683154661E-2</v>
      </c>
      <c r="X93" s="304">
        <v>9.9695073463725442E-2</v>
      </c>
      <c r="Y93" s="304">
        <v>0.25869727372857382</v>
      </c>
      <c r="Z93" s="304">
        <v>0.56414994608508673</v>
      </c>
      <c r="AA93" s="304">
        <v>1.0857515247075835</v>
      </c>
      <c r="AB93" s="304">
        <v>1.9020108400552149</v>
      </c>
      <c r="AC93" s="304">
        <v>3.0870833352643952</v>
      </c>
      <c r="AD93" s="304">
        <v>4.6970076521316413</v>
      </c>
      <c r="AE93" s="304">
        <v>6.818343649946299</v>
      </c>
      <c r="AF93" s="304">
        <v>9.5447009679527728</v>
      </c>
      <c r="AG93" s="304">
        <v>12.976607060554848</v>
      </c>
      <c r="AH93" s="304">
        <v>17.462527086880002</v>
      </c>
      <c r="AI93" s="304">
        <v>23.016337382736989</v>
      </c>
      <c r="AJ93" s="304">
        <v>29.644354439867563</v>
      </c>
      <c r="AK93" s="304">
        <v>37.345359291122413</v>
      </c>
      <c r="AL93" s="304">
        <v>46.110252382286795</v>
      </c>
      <c r="AM93" s="304">
        <v>55.921240254270664</v>
      </c>
      <c r="AN93" s="304">
        <v>64.218334268843478</v>
      </c>
      <c r="AO93" s="304">
        <v>72.259532428010715</v>
      </c>
      <c r="AP93" s="304">
        <v>80.029484362544025</v>
      </c>
      <c r="AQ93" s="304">
        <v>87.285800522594485</v>
      </c>
      <c r="AR93" s="304">
        <v>94.159991499585118</v>
      </c>
    </row>
    <row r="94" spans="17:44">
      <c r="Q94" s="382" t="s">
        <v>295</v>
      </c>
      <c r="R94" s="284" t="s">
        <v>295</v>
      </c>
      <c r="S94" s="304">
        <v>741.0909332160013</v>
      </c>
      <c r="T94" s="304">
        <v>771.15912192081248</v>
      </c>
      <c r="U94" s="304">
        <v>859.95362165635197</v>
      </c>
      <c r="V94" s="304">
        <v>949.63606638924671</v>
      </c>
      <c r="W94" s="304">
        <v>1040.2153355694707</v>
      </c>
      <c r="X94" s="304">
        <v>1131.7003974414965</v>
      </c>
      <c r="Y94" s="304">
        <v>1224.1003099322429</v>
      </c>
      <c r="Z94" s="304">
        <v>1321.1202180475264</v>
      </c>
      <c r="AA94" s="304">
        <v>1422.991121568574</v>
      </c>
      <c r="AB94" s="304">
        <v>1529.9555702656742</v>
      </c>
      <c r="AC94" s="304">
        <v>1642.2682413976295</v>
      </c>
      <c r="AD94" s="304">
        <v>1760.1965460861823</v>
      </c>
      <c r="AE94" s="304">
        <v>1884.0212660091629</v>
      </c>
      <c r="AF94" s="304">
        <v>2014.0372219282926</v>
      </c>
      <c r="AG94" s="304">
        <v>2150.5539756433786</v>
      </c>
      <c r="AH94" s="304">
        <v>2287.0707293584646</v>
      </c>
      <c r="AI94" s="304">
        <v>2423.5874830735506</v>
      </c>
      <c r="AJ94" s="304">
        <v>2560.1042367886371</v>
      </c>
      <c r="AK94" s="304">
        <v>2696.6209905037226</v>
      </c>
      <c r="AL94" s="304">
        <v>2826.3119065330548</v>
      </c>
      <c r="AM94" s="304">
        <v>2949.5182767609199</v>
      </c>
      <c r="AN94" s="304">
        <v>3066.5643284773919</v>
      </c>
      <c r="AO94" s="304">
        <v>3177.7580776080399</v>
      </c>
      <c r="AP94" s="304">
        <v>3283.3921392821562</v>
      </c>
      <c r="AQ94" s="304">
        <v>3383.7444978725662</v>
      </c>
      <c r="AR94" s="304">
        <v>3479.0792385334557</v>
      </c>
    </row>
    <row r="95" spans="17:44">
      <c r="Q95" s="382" t="s">
        <v>274</v>
      </c>
      <c r="R95" s="284" t="s">
        <v>274</v>
      </c>
      <c r="S95" s="304">
        <v>256.18690080000005</v>
      </c>
      <c r="T95" s="304">
        <v>283.42760669480117</v>
      </c>
      <c r="U95" s="304">
        <v>310.10654797285486</v>
      </c>
      <c r="V95" s="304">
        <v>336.2116367549707</v>
      </c>
      <c r="W95" s="304">
        <v>361.72996941710699</v>
      </c>
      <c r="X95" s="304">
        <v>386.64773047337781</v>
      </c>
      <c r="Y95" s="304">
        <v>410.95007981105675</v>
      </c>
      <c r="Z95" s="304">
        <v>434.62101937495879</v>
      </c>
      <c r="AA95" s="304">
        <v>457.64323421824685</v>
      </c>
      <c r="AB95" s="304">
        <v>479.99790120960012</v>
      </c>
      <c r="AC95" s="304">
        <v>501.66445640547494</v>
      </c>
      <c r="AD95" s="304">
        <v>522.62030883715022</v>
      </c>
      <c r="AE95" s="304">
        <v>542.84048370711207</v>
      </c>
      <c r="AF95" s="304">
        <v>562.29717088436234</v>
      </c>
      <c r="AG95" s="304">
        <v>580.95914368131241</v>
      </c>
      <c r="AH95" s="304">
        <v>598.7909956237354</v>
      </c>
      <c r="AI95" s="304">
        <v>615.75211457280011</v>
      </c>
      <c r="AJ95" s="304">
        <v>631.79526499998781</v>
      </c>
      <c r="AK95" s="304">
        <v>646.86456173195666</v>
      </c>
      <c r="AL95" s="304">
        <v>660.89245083685012</v>
      </c>
      <c r="AM95" s="304">
        <v>673.7949663091722</v>
      </c>
      <c r="AN95" s="304">
        <v>685.46373765120006</v>
      </c>
      <c r="AO95" s="304">
        <v>695.75114636054536</v>
      </c>
      <c r="AP95" s="304">
        <v>704.43840812499855</v>
      </c>
      <c r="AQ95" s="304">
        <v>711.14696720639995</v>
      </c>
      <c r="AR95" s="304">
        <v>714.81600000000003</v>
      </c>
    </row>
    <row r="96" spans="17:44">
      <c r="Q96" s="527" t="s">
        <v>272</v>
      </c>
      <c r="R96" s="284" t="s">
        <v>297</v>
      </c>
      <c r="S96" s="304">
        <v>2004.1128000000001</v>
      </c>
      <c r="T96" s="304">
        <v>2757.0268208901898</v>
      </c>
      <c r="U96" s="304">
        <v>2827.0080878981107</v>
      </c>
      <c r="V96" s="304">
        <v>2887.8016230256458</v>
      </c>
      <c r="W96" s="304">
        <v>2961.9602952349874</v>
      </c>
      <c r="X96" s="304">
        <v>3040.3299326947904</v>
      </c>
      <c r="Y96" s="304">
        <v>3148.338470029842</v>
      </c>
      <c r="Z96" s="304">
        <v>3171.5104989726119</v>
      </c>
      <c r="AA96" s="304">
        <v>3208.1458602407024</v>
      </c>
      <c r="AB96" s="304">
        <v>3266.3032147038944</v>
      </c>
      <c r="AC96" s="304">
        <v>3347.0570877815812</v>
      </c>
      <c r="AD96" s="304">
        <v>3402.6285292170965</v>
      </c>
      <c r="AE96" s="304">
        <v>3423.2859330634992</v>
      </c>
      <c r="AF96" s="304">
        <v>3444.9168099299877</v>
      </c>
      <c r="AG96" s="304">
        <v>3494.8834338203624</v>
      </c>
      <c r="AH96" s="304">
        <v>3529.6969487231177</v>
      </c>
      <c r="AI96" s="304">
        <v>3572.8931716341694</v>
      </c>
      <c r="AJ96" s="304">
        <v>3630.1546666934973</v>
      </c>
      <c r="AK96" s="304">
        <v>3712.4299297073121</v>
      </c>
      <c r="AL96" s="304">
        <v>3806.1124050341323</v>
      </c>
      <c r="AM96" s="304">
        <v>3884.5877398695957</v>
      </c>
      <c r="AN96" s="304">
        <v>3890.7596411974973</v>
      </c>
      <c r="AO96" s="304">
        <v>3885.4271595108753</v>
      </c>
      <c r="AP96" s="304">
        <v>3881.9203775665865</v>
      </c>
      <c r="AQ96" s="304">
        <v>3880.5324269448433</v>
      </c>
      <c r="AR96" s="304">
        <v>3880.7021744231424</v>
      </c>
    </row>
    <row r="97" spans="17:44">
      <c r="Q97" s="529"/>
      <c r="R97" s="377" t="s">
        <v>298</v>
      </c>
      <c r="S97" s="304">
        <v>0</v>
      </c>
      <c r="T97" s="304">
        <v>64.150067959025051</v>
      </c>
      <c r="U97" s="304">
        <v>89.888134855326967</v>
      </c>
      <c r="V97" s="304">
        <v>111.43763364715412</v>
      </c>
      <c r="W97" s="304">
        <v>136.85937428446024</v>
      </c>
      <c r="X97" s="304">
        <v>165.3124985867689</v>
      </c>
      <c r="Y97" s="304">
        <v>196.55361647881665</v>
      </c>
      <c r="Z97" s="304">
        <v>216.09994869630981</v>
      </c>
      <c r="AA97" s="304">
        <v>237.07219567400801</v>
      </c>
      <c r="AB97" s="304">
        <v>262.43237070968752</v>
      </c>
      <c r="AC97" s="304">
        <v>292.80933559197427</v>
      </c>
      <c r="AD97" s="304">
        <v>313.38606399478704</v>
      </c>
      <c r="AE97" s="304">
        <v>326.34026906327574</v>
      </c>
      <c r="AF97" s="304">
        <v>336.00938075444378</v>
      </c>
      <c r="AG97" s="304">
        <v>348.77045635664217</v>
      </c>
      <c r="AH97" s="304">
        <v>354.60254432382982</v>
      </c>
      <c r="AI97" s="304">
        <v>357.58639031950759</v>
      </c>
      <c r="AJ97" s="304">
        <v>361.91858303430962</v>
      </c>
      <c r="AK97" s="304">
        <v>369.39322136476881</v>
      </c>
      <c r="AL97" s="304">
        <v>377.50130108936787</v>
      </c>
      <c r="AM97" s="304">
        <v>376.49442066460171</v>
      </c>
      <c r="AN97" s="304">
        <v>375.08384724685908</v>
      </c>
      <c r="AO97" s="304">
        <v>373.98056419955617</v>
      </c>
      <c r="AP97" s="304">
        <v>373.1885567731029</v>
      </c>
      <c r="AQ97" s="304">
        <v>372.9271825764954</v>
      </c>
      <c r="AR97" s="304">
        <v>372.87870130261223</v>
      </c>
    </row>
    <row r="98" spans="17:44" ht="15">
      <c r="Q98" s="513" t="s">
        <v>282</v>
      </c>
      <c r="R98" s="513"/>
      <c r="S98" s="288">
        <v>6279.7261236145951</v>
      </c>
      <c r="T98" s="288">
        <v>7557.7636884816729</v>
      </c>
      <c r="U98" s="288">
        <v>8192.6589415277576</v>
      </c>
      <c r="V98" s="288">
        <v>8820.6942529785683</v>
      </c>
      <c r="W98" s="288">
        <v>9337.4043009972829</v>
      </c>
      <c r="X98" s="288">
        <v>9929.1306703468999</v>
      </c>
      <c r="Y98" s="288">
        <v>10584.859037811821</v>
      </c>
      <c r="Z98" s="288">
        <v>11169.808795759585</v>
      </c>
      <c r="AA98" s="288">
        <v>11790.628929811699</v>
      </c>
      <c r="AB98" s="288">
        <v>12459.724850244951</v>
      </c>
      <c r="AC98" s="288">
        <v>13176.728810372355</v>
      </c>
      <c r="AD98" s="288">
        <v>13877.63433446023</v>
      </c>
      <c r="AE98" s="288">
        <v>14553.873473520372</v>
      </c>
      <c r="AF98" s="288">
        <v>15247.132957123709</v>
      </c>
      <c r="AG98" s="288">
        <v>15990.330133667607</v>
      </c>
      <c r="AH98" s="288">
        <v>16724.285908100053</v>
      </c>
      <c r="AI98" s="288">
        <v>17475.737572797843</v>
      </c>
      <c r="AJ98" s="288">
        <v>18253.931983931452</v>
      </c>
      <c r="AK98" s="288">
        <v>19070.905052422971</v>
      </c>
      <c r="AL98" s="288">
        <v>19903.292529882732</v>
      </c>
      <c r="AM98" s="288">
        <v>20714.452762138197</v>
      </c>
      <c r="AN98" s="288">
        <v>21328.835102226338</v>
      </c>
      <c r="AO98" s="288">
        <v>21885.548998917384</v>
      </c>
      <c r="AP98" s="288">
        <v>22404.169096872047</v>
      </c>
      <c r="AQ98" s="288">
        <v>22880.868027957156</v>
      </c>
      <c r="AR98" s="288">
        <v>23326.428673895494</v>
      </c>
    </row>
  </sheetData>
  <mergeCells count="18">
    <mergeCell ref="Q98:R98"/>
    <mergeCell ref="Q52:R52"/>
    <mergeCell ref="Q61:Q62"/>
    <mergeCell ref="Q63:Q65"/>
    <mergeCell ref="Q66:Q67"/>
    <mergeCell ref="Q69:Q70"/>
    <mergeCell ref="Q72:Q75"/>
    <mergeCell ref="Q76:Q77"/>
    <mergeCell ref="Q79:Q80"/>
    <mergeCell ref="Q81:R81"/>
    <mergeCell ref="Q90:Q91"/>
    <mergeCell ref="Q96:Q97"/>
    <mergeCell ref="Q49:Q50"/>
    <mergeCell ref="R6:R23"/>
    <mergeCell ref="Q33:Q35"/>
    <mergeCell ref="Q36:Q37"/>
    <mergeCell ref="Q38:Q39"/>
    <mergeCell ref="Q41:Q42"/>
  </mergeCell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S98"/>
  <sheetViews>
    <sheetView showGridLines="0" zoomScale="85" zoomScaleNormal="85" workbookViewId="0">
      <selection activeCell="G114" sqref="G114"/>
    </sheetView>
  </sheetViews>
  <sheetFormatPr defaultColWidth="9" defaultRowHeight="14.25"/>
  <cols>
    <col min="1" max="16" width="9" style="278"/>
    <col min="17" max="17" width="23.125" style="278" bestFit="1" customWidth="1"/>
    <col min="18" max="18" width="26.75" style="278" customWidth="1"/>
    <col min="19" max="44" width="9.875" style="278" bestFit="1" customWidth="1"/>
    <col min="45" max="16384" width="9" style="278"/>
  </cols>
  <sheetData>
    <row r="1" spans="1:45" ht="15">
      <c r="A1" s="277" t="s">
        <v>475</v>
      </c>
    </row>
    <row r="2" spans="1:45" s="311" customFormat="1" ht="15">
      <c r="A2" s="324"/>
    </row>
    <row r="4" spans="1:45" ht="15">
      <c r="Q4" s="277" t="s">
        <v>473</v>
      </c>
    </row>
    <row r="6" spans="1:45" ht="15">
      <c r="Q6" s="279" t="s">
        <v>269</v>
      </c>
      <c r="R6" s="519"/>
      <c r="S6" s="385">
        <v>2015</v>
      </c>
      <c r="T6" s="385">
        <v>2016</v>
      </c>
      <c r="U6" s="385">
        <v>2017</v>
      </c>
      <c r="V6" s="385">
        <v>2018</v>
      </c>
      <c r="W6" s="385">
        <v>2019</v>
      </c>
      <c r="X6" s="385">
        <v>2020</v>
      </c>
      <c r="Y6" s="385">
        <v>2021</v>
      </c>
      <c r="Z6" s="385">
        <v>2022</v>
      </c>
      <c r="AA6" s="385">
        <v>2023</v>
      </c>
      <c r="AB6" s="385">
        <v>2024</v>
      </c>
      <c r="AC6" s="385">
        <v>2025</v>
      </c>
      <c r="AD6" s="385">
        <v>2026</v>
      </c>
      <c r="AE6" s="385">
        <v>2027</v>
      </c>
      <c r="AF6" s="385">
        <v>2028</v>
      </c>
      <c r="AG6" s="385">
        <v>2029</v>
      </c>
      <c r="AH6" s="385">
        <v>2030</v>
      </c>
      <c r="AI6" s="385">
        <v>2031</v>
      </c>
      <c r="AJ6" s="385">
        <v>2032</v>
      </c>
      <c r="AK6" s="386">
        <v>2033</v>
      </c>
      <c r="AL6" s="386">
        <v>2034</v>
      </c>
      <c r="AM6" s="386">
        <v>2035</v>
      </c>
      <c r="AN6" s="386">
        <v>2036</v>
      </c>
      <c r="AO6" s="386">
        <v>2037</v>
      </c>
      <c r="AP6" s="386">
        <v>2038</v>
      </c>
      <c r="AQ6" s="386">
        <v>2039</v>
      </c>
      <c r="AR6" s="386">
        <v>2040</v>
      </c>
    </row>
    <row r="7" spans="1:45">
      <c r="Q7" s="280" t="s">
        <v>267</v>
      </c>
      <c r="R7" s="519"/>
      <c r="S7" s="281">
        <v>2744</v>
      </c>
      <c r="T7" s="281">
        <v>2744</v>
      </c>
      <c r="U7" s="281">
        <v>2944.001104800639</v>
      </c>
      <c r="V7" s="281">
        <v>2944.0071725721123</v>
      </c>
      <c r="W7" s="281">
        <v>2944.0296853109785</v>
      </c>
      <c r="X7" s="281">
        <v>3064.0800939611668</v>
      </c>
      <c r="Y7" s="281">
        <v>3074.173152001305</v>
      </c>
      <c r="Z7" s="281">
        <v>3084.3261624394127</v>
      </c>
      <c r="AA7" s="281">
        <v>3094.5579771079629</v>
      </c>
      <c r="AB7" s="281">
        <v>3104.8880459771572</v>
      </c>
      <c r="AC7" s="281">
        <v>3095.335547671431</v>
      </c>
      <c r="AD7" s="281">
        <v>3105.8522710649395</v>
      </c>
      <c r="AE7" s="281">
        <v>3116.532597963243</v>
      </c>
      <c r="AF7" s="281">
        <v>3227.563721480954</v>
      </c>
      <c r="AG7" s="281">
        <v>3239.2374881175297</v>
      </c>
      <c r="AH7" s="281">
        <v>3452.1148055997983</v>
      </c>
      <c r="AI7" s="281">
        <v>3465.8679902458048</v>
      </c>
      <c r="AJ7" s="281">
        <v>3480.1996091848077</v>
      </c>
      <c r="AK7" s="281">
        <v>3494.9318150341078</v>
      </c>
      <c r="AL7" s="281">
        <v>3509.9127108572461</v>
      </c>
      <c r="AM7" s="281">
        <v>3525.3459022630582</v>
      </c>
      <c r="AN7" s="281">
        <v>3540.8615771886452</v>
      </c>
      <c r="AO7" s="281">
        <v>3556.3100278719439</v>
      </c>
      <c r="AP7" s="281">
        <v>3566.4900165350064</v>
      </c>
      <c r="AQ7" s="281">
        <v>3576.3417876710996</v>
      </c>
      <c r="AR7" s="281">
        <v>3600.8085050057098</v>
      </c>
    </row>
    <row r="8" spans="1:45">
      <c r="Q8" s="280" t="s">
        <v>270</v>
      </c>
      <c r="R8" s="519"/>
      <c r="S8" s="281">
        <v>2532.8706999999999</v>
      </c>
      <c r="T8" s="281">
        <v>2532.8706999999999</v>
      </c>
      <c r="U8" s="281">
        <v>2532.8706999999999</v>
      </c>
      <c r="V8" s="281">
        <v>2532.8706999999999</v>
      </c>
      <c r="W8" s="281">
        <v>2532.8706999999999</v>
      </c>
      <c r="X8" s="281">
        <v>2817.8706999999999</v>
      </c>
      <c r="Y8" s="281">
        <v>2777.8706999999999</v>
      </c>
      <c r="Z8" s="281">
        <v>2777.8706999999999</v>
      </c>
      <c r="AA8" s="281">
        <v>2736.3706999999999</v>
      </c>
      <c r="AB8" s="281">
        <v>2736.3706999999999</v>
      </c>
      <c r="AC8" s="281">
        <v>2736.3706999999999</v>
      </c>
      <c r="AD8" s="281">
        <v>2736.3706999999999</v>
      </c>
      <c r="AE8" s="281">
        <v>2542.3706999999999</v>
      </c>
      <c r="AF8" s="281">
        <v>2507.1507000000001</v>
      </c>
      <c r="AG8" s="281">
        <v>2507.1507000000001</v>
      </c>
      <c r="AH8" s="281">
        <v>2507.1507000000001</v>
      </c>
      <c r="AI8" s="281">
        <v>2507.1507000000001</v>
      </c>
      <c r="AJ8" s="281">
        <v>602.15070000000003</v>
      </c>
      <c r="AK8" s="281">
        <v>560.55070000000001</v>
      </c>
      <c r="AL8" s="281">
        <v>560.55070000000001</v>
      </c>
      <c r="AM8" s="281">
        <v>529.55070000000001</v>
      </c>
      <c r="AN8" s="281">
        <v>529.55070000000001</v>
      </c>
      <c r="AO8" s="281">
        <v>529.55070000000001</v>
      </c>
      <c r="AP8" s="281">
        <v>529.55070000000001</v>
      </c>
      <c r="AQ8" s="281">
        <v>509.55070000000006</v>
      </c>
      <c r="AR8" s="281">
        <v>509.55070000000006</v>
      </c>
    </row>
    <row r="9" spans="1:45">
      <c r="Q9" s="280" t="s">
        <v>271</v>
      </c>
      <c r="R9" s="519"/>
      <c r="S9" s="281">
        <v>0</v>
      </c>
      <c r="T9" s="281">
        <v>0</v>
      </c>
      <c r="U9" s="281">
        <v>0</v>
      </c>
      <c r="V9" s="281">
        <v>0</v>
      </c>
      <c r="W9" s="281">
        <v>0</v>
      </c>
      <c r="X9" s="281">
        <v>0</v>
      </c>
      <c r="Y9" s="281">
        <v>0</v>
      </c>
      <c r="Z9" s="281">
        <v>0</v>
      </c>
      <c r="AA9" s="281">
        <v>0</v>
      </c>
      <c r="AB9" s="281">
        <v>0</v>
      </c>
      <c r="AC9" s="281">
        <v>0</v>
      </c>
      <c r="AD9" s="281">
        <v>0</v>
      </c>
      <c r="AE9" s="281">
        <v>0</v>
      </c>
      <c r="AF9" s="281">
        <v>0</v>
      </c>
      <c r="AG9" s="281">
        <v>0</v>
      </c>
      <c r="AH9" s="281">
        <v>0</v>
      </c>
      <c r="AI9" s="281">
        <v>0</v>
      </c>
      <c r="AJ9" s="281">
        <v>0</v>
      </c>
      <c r="AK9" s="281">
        <v>0</v>
      </c>
      <c r="AL9" s="281">
        <v>0</v>
      </c>
      <c r="AM9" s="281">
        <v>0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</row>
    <row r="10" spans="1:45">
      <c r="Q10" s="282" t="s">
        <v>272</v>
      </c>
      <c r="R10" s="519"/>
      <c r="S10" s="281">
        <v>5321.4717645749997</v>
      </c>
      <c r="T10" s="281">
        <v>5522.2970953945069</v>
      </c>
      <c r="U10" s="281">
        <v>5714.3531839550087</v>
      </c>
      <c r="V10" s="281">
        <v>5894.8058063703711</v>
      </c>
      <c r="W10" s="281">
        <v>5978.0411717263923</v>
      </c>
      <c r="X10" s="281">
        <v>6035.0888640886178</v>
      </c>
      <c r="Y10" s="281">
        <v>6215.3082917580323</v>
      </c>
      <c r="Z10" s="281">
        <v>6317.7949226242035</v>
      </c>
      <c r="AA10" s="281">
        <v>6414.4064415110688</v>
      </c>
      <c r="AB10" s="281">
        <v>6466.8632538922311</v>
      </c>
      <c r="AC10" s="281">
        <v>6502.7280692966406</v>
      </c>
      <c r="AD10" s="281">
        <v>6570.7650413612</v>
      </c>
      <c r="AE10" s="281">
        <v>6606.8790044116531</v>
      </c>
      <c r="AF10" s="281">
        <v>6678.9377261808877</v>
      </c>
      <c r="AG10" s="281">
        <v>6718.2248630184822</v>
      </c>
      <c r="AH10" s="281">
        <v>6781.6725245086864</v>
      </c>
      <c r="AI10" s="281">
        <v>6808.2930727805669</v>
      </c>
      <c r="AJ10" s="281">
        <v>6680.1385833383356</v>
      </c>
      <c r="AK10" s="281">
        <v>6611.8951982727021</v>
      </c>
      <c r="AL10" s="281">
        <v>6668.5570436741882</v>
      </c>
      <c r="AM10" s="281">
        <v>6690.6379022368301</v>
      </c>
      <c r="AN10" s="281">
        <v>6553.0304742185799</v>
      </c>
      <c r="AO10" s="281">
        <v>6572.9429197601512</v>
      </c>
      <c r="AP10" s="281">
        <v>6592.1695106839488</v>
      </c>
      <c r="AQ10" s="281">
        <v>6578.6754603657955</v>
      </c>
      <c r="AR10" s="281">
        <v>6591.3964695636441</v>
      </c>
    </row>
    <row r="11" spans="1:45">
      <c r="Q11" s="280" t="s">
        <v>56</v>
      </c>
      <c r="R11" s="519"/>
      <c r="S11" s="281">
        <v>28304.253000000001</v>
      </c>
      <c r="T11" s="281">
        <v>30339.120157580557</v>
      </c>
      <c r="U11" s="281">
        <v>29208.81757195876</v>
      </c>
      <c r="V11" s="281">
        <v>27975.616069724238</v>
      </c>
      <c r="W11" s="281">
        <v>28229.443361577705</v>
      </c>
      <c r="X11" s="281">
        <v>29797.842628484213</v>
      </c>
      <c r="Y11" s="281">
        <v>32198.071551368579</v>
      </c>
      <c r="Z11" s="281">
        <v>33522.668132838066</v>
      </c>
      <c r="AA11" s="281">
        <v>33298.85161123304</v>
      </c>
      <c r="AB11" s="281">
        <v>34568.159182878386</v>
      </c>
      <c r="AC11" s="281">
        <v>36774.060701991293</v>
      </c>
      <c r="AD11" s="281">
        <v>35996.367879828511</v>
      </c>
      <c r="AE11" s="281">
        <v>35333.196388506396</v>
      </c>
      <c r="AF11" s="281">
        <v>35778.186283124596</v>
      </c>
      <c r="AG11" s="281">
        <v>36625.020455356287</v>
      </c>
      <c r="AH11" s="281">
        <v>37573.884910190718</v>
      </c>
      <c r="AI11" s="281">
        <v>37337.546696381585</v>
      </c>
      <c r="AJ11" s="281">
        <v>37449.518384011011</v>
      </c>
      <c r="AK11" s="281">
        <v>37589.067948343087</v>
      </c>
      <c r="AL11" s="281">
        <v>35964.474056902865</v>
      </c>
      <c r="AM11" s="281">
        <v>36040.245835783862</v>
      </c>
      <c r="AN11" s="281">
        <v>36786.631288516481</v>
      </c>
      <c r="AO11" s="281">
        <v>37270.670621920144</v>
      </c>
      <c r="AP11" s="281">
        <v>37351.405560775274</v>
      </c>
      <c r="AQ11" s="281">
        <v>38338.878458269741</v>
      </c>
      <c r="AR11" s="281">
        <v>38381.003262019374</v>
      </c>
      <c r="AS11" s="291"/>
    </row>
    <row r="12" spans="1:45">
      <c r="Q12" s="282" t="s">
        <v>273</v>
      </c>
      <c r="R12" s="519"/>
      <c r="S12" s="281">
        <v>17284</v>
      </c>
      <c r="T12" s="281">
        <v>12351</v>
      </c>
      <c r="U12" s="281">
        <v>11097</v>
      </c>
      <c r="V12" s="281">
        <v>10597</v>
      </c>
      <c r="W12" s="281">
        <v>10482</v>
      </c>
      <c r="X12" s="281">
        <v>7467</v>
      </c>
      <c r="Y12" s="281">
        <v>3914</v>
      </c>
      <c r="Z12" s="281">
        <v>3914</v>
      </c>
      <c r="AA12" s="281">
        <v>3914</v>
      </c>
      <c r="AB12" s="281">
        <v>2920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0</v>
      </c>
      <c r="AM12" s="281">
        <v>0</v>
      </c>
      <c r="AN12" s="281">
        <v>0</v>
      </c>
      <c r="AO12" s="281">
        <v>0</v>
      </c>
      <c r="AP12" s="281">
        <v>0</v>
      </c>
      <c r="AQ12" s="281">
        <v>0</v>
      </c>
      <c r="AR12" s="281">
        <v>0</v>
      </c>
    </row>
    <row r="13" spans="1:45">
      <c r="Q13" s="282" t="s">
        <v>274</v>
      </c>
      <c r="R13" s="519"/>
      <c r="S13" s="281">
        <v>1586.2672500000001</v>
      </c>
      <c r="T13" s="281">
        <v>1586.8563000000001</v>
      </c>
      <c r="U13" s="281">
        <v>1587.4394595000001</v>
      </c>
      <c r="V13" s="281">
        <v>1588.0167874050001</v>
      </c>
      <c r="W13" s="281">
        <v>1588.5883420309501</v>
      </c>
      <c r="X13" s="281">
        <v>1589.1541811106406</v>
      </c>
      <c r="Y13" s="281">
        <v>1589.7143617995343</v>
      </c>
      <c r="Z13" s="281">
        <v>1590.2689406815389</v>
      </c>
      <c r="AA13" s="281">
        <v>1590.8179737747234</v>
      </c>
      <c r="AB13" s="281">
        <v>1591.3615165369763</v>
      </c>
      <c r="AC13" s="281">
        <v>1591.8996238716065</v>
      </c>
      <c r="AD13" s="281">
        <v>1592.4323501328904</v>
      </c>
      <c r="AE13" s="281">
        <v>1592.9597491315617</v>
      </c>
      <c r="AF13" s="281">
        <v>1593.481874140246</v>
      </c>
      <c r="AG13" s="281">
        <v>1593.9987778988434</v>
      </c>
      <c r="AH13" s="281">
        <v>1594.510512619855</v>
      </c>
      <c r="AI13" s="281">
        <v>1595.0171299936565</v>
      </c>
      <c r="AJ13" s="281">
        <v>1595.5186811937199</v>
      </c>
      <c r="AK13" s="281">
        <v>1596.0152168817829</v>
      </c>
      <c r="AL13" s="281">
        <v>1596.506787212965</v>
      </c>
      <c r="AM13" s="281">
        <v>1596.9934418408352</v>
      </c>
      <c r="AN13" s="281">
        <v>1597.4752299224269</v>
      </c>
      <c r="AO13" s="281">
        <v>1597.9522001232026</v>
      </c>
      <c r="AP13" s="281">
        <v>1598.4244006219706</v>
      </c>
      <c r="AQ13" s="281">
        <v>1598.891879115751</v>
      </c>
      <c r="AR13" s="281">
        <v>1599.3546828245935</v>
      </c>
    </row>
    <row r="14" spans="1:45">
      <c r="Q14" s="282" t="s">
        <v>266</v>
      </c>
      <c r="R14" s="519"/>
      <c r="S14" s="281">
        <v>3950</v>
      </c>
      <c r="T14" s="281">
        <v>4150</v>
      </c>
      <c r="U14" s="281">
        <v>4150</v>
      </c>
      <c r="V14" s="281">
        <v>4150</v>
      </c>
      <c r="W14" s="281">
        <v>4150</v>
      </c>
      <c r="X14" s="281">
        <v>4150</v>
      </c>
      <c r="Y14" s="281">
        <v>5150</v>
      </c>
      <c r="Z14" s="281">
        <v>6155</v>
      </c>
      <c r="AA14" s="281">
        <v>6155</v>
      </c>
      <c r="AB14" s="281">
        <v>7555</v>
      </c>
      <c r="AC14" s="281">
        <v>9955</v>
      </c>
      <c r="AD14" s="281">
        <v>9955</v>
      </c>
      <c r="AE14" s="281">
        <v>9955</v>
      </c>
      <c r="AF14" s="281">
        <v>11355</v>
      </c>
      <c r="AG14" s="281">
        <v>11355</v>
      </c>
      <c r="AH14" s="281">
        <v>11355</v>
      </c>
      <c r="AI14" s="281">
        <v>11355</v>
      </c>
      <c r="AJ14" s="281">
        <v>11355</v>
      </c>
      <c r="AK14" s="281">
        <v>12755</v>
      </c>
      <c r="AL14" s="281">
        <v>13955</v>
      </c>
      <c r="AM14" s="281">
        <v>13955</v>
      </c>
      <c r="AN14" s="281">
        <v>13955</v>
      </c>
      <c r="AO14" s="281">
        <v>13955</v>
      </c>
      <c r="AP14" s="281">
        <v>13955</v>
      </c>
      <c r="AQ14" s="281">
        <v>13955</v>
      </c>
      <c r="AR14" s="281">
        <v>13955</v>
      </c>
    </row>
    <row r="15" spans="1:45">
      <c r="Q15" s="283" t="s">
        <v>275</v>
      </c>
      <c r="R15" s="519"/>
      <c r="S15" s="281">
        <v>41</v>
      </c>
      <c r="T15" s="281">
        <v>47.5</v>
      </c>
      <c r="U15" s="281">
        <v>47.5</v>
      </c>
      <c r="V15" s="281">
        <v>47.5</v>
      </c>
      <c r="W15" s="281">
        <v>47.5</v>
      </c>
      <c r="X15" s="281">
        <v>47.5</v>
      </c>
      <c r="Y15" s="281">
        <v>47.5</v>
      </c>
      <c r="Z15" s="281">
        <v>47.5</v>
      </c>
      <c r="AA15" s="281">
        <v>47.5</v>
      </c>
      <c r="AB15" s="281">
        <v>47.5</v>
      </c>
      <c r="AC15" s="281">
        <v>47.5</v>
      </c>
      <c r="AD15" s="281">
        <v>47.5</v>
      </c>
      <c r="AE15" s="281">
        <v>47.5</v>
      </c>
      <c r="AF15" s="281">
        <v>47.5</v>
      </c>
      <c r="AG15" s="281">
        <v>47.5</v>
      </c>
      <c r="AH15" s="281">
        <v>47.5</v>
      </c>
      <c r="AI15" s="281">
        <v>47.5</v>
      </c>
      <c r="AJ15" s="281">
        <v>47.5</v>
      </c>
      <c r="AK15" s="281">
        <v>47.5</v>
      </c>
      <c r="AL15" s="281">
        <v>47.5</v>
      </c>
      <c r="AM15" s="281">
        <v>47.5</v>
      </c>
      <c r="AN15" s="281">
        <v>47.5</v>
      </c>
      <c r="AO15" s="281">
        <v>47.5</v>
      </c>
      <c r="AP15" s="281">
        <v>47.5</v>
      </c>
      <c r="AQ15" s="281">
        <v>47.5</v>
      </c>
      <c r="AR15" s="281">
        <v>47.5</v>
      </c>
    </row>
    <row r="16" spans="1:45">
      <c r="Q16" s="282" t="s">
        <v>276</v>
      </c>
      <c r="R16" s="519"/>
      <c r="S16" s="281">
        <v>8985</v>
      </c>
      <c r="T16" s="281">
        <v>8985</v>
      </c>
      <c r="U16" s="281">
        <v>8985</v>
      </c>
      <c r="V16" s="281">
        <v>8985</v>
      </c>
      <c r="W16" s="281">
        <v>8985</v>
      </c>
      <c r="X16" s="281">
        <v>7782</v>
      </c>
      <c r="Y16" s="281">
        <v>7782</v>
      </c>
      <c r="Z16" s="281">
        <v>6835</v>
      </c>
      <c r="AA16" s="281">
        <v>5923</v>
      </c>
      <c r="AB16" s="281">
        <v>4715</v>
      </c>
      <c r="AC16" s="281">
        <v>4715</v>
      </c>
      <c r="AD16" s="281">
        <v>4715</v>
      </c>
      <c r="AE16" s="281">
        <v>4715</v>
      </c>
      <c r="AF16" s="281">
        <v>3635</v>
      </c>
      <c r="AG16" s="281">
        <v>2432</v>
      </c>
      <c r="AH16" s="281">
        <v>1216</v>
      </c>
      <c r="AI16" s="281">
        <v>1216</v>
      </c>
      <c r="AJ16" s="281">
        <v>2886</v>
      </c>
      <c r="AK16" s="281">
        <v>2886</v>
      </c>
      <c r="AL16" s="281">
        <v>4556</v>
      </c>
      <c r="AM16" s="281">
        <v>4556</v>
      </c>
      <c r="AN16" s="281">
        <v>4556</v>
      </c>
      <c r="AO16" s="281">
        <v>4556</v>
      </c>
      <c r="AP16" s="281">
        <v>4556</v>
      </c>
      <c r="AQ16" s="281">
        <v>4556</v>
      </c>
      <c r="AR16" s="281">
        <v>4556</v>
      </c>
    </row>
    <row r="17" spans="17:44">
      <c r="Q17" s="280" t="s">
        <v>277</v>
      </c>
      <c r="R17" s="519"/>
      <c r="S17" s="281">
        <v>4871.3999999999996</v>
      </c>
      <c r="T17" s="281">
        <v>4871.3999999999996</v>
      </c>
      <c r="U17" s="281">
        <v>5471.4</v>
      </c>
      <c r="V17" s="281">
        <v>6576.4</v>
      </c>
      <c r="W17" s="281">
        <v>6830.4</v>
      </c>
      <c r="X17" s="281">
        <v>7009.4</v>
      </c>
      <c r="Y17" s="281">
        <v>8804.4</v>
      </c>
      <c r="Z17" s="281">
        <v>9404.4</v>
      </c>
      <c r="AA17" s="281">
        <v>9404.4</v>
      </c>
      <c r="AB17" s="281">
        <v>10766.4</v>
      </c>
      <c r="AC17" s="281">
        <v>11971.4</v>
      </c>
      <c r="AD17" s="281">
        <v>13570.4</v>
      </c>
      <c r="AE17" s="281">
        <v>15796.4</v>
      </c>
      <c r="AF17" s="281">
        <v>16596.400000000001</v>
      </c>
      <c r="AG17" s="281">
        <v>17096.400000000001</v>
      </c>
      <c r="AH17" s="281">
        <v>17096.400000000001</v>
      </c>
      <c r="AI17" s="281">
        <v>17096.400000000001</v>
      </c>
      <c r="AJ17" s="281">
        <v>17096.400000000001</v>
      </c>
      <c r="AK17" s="281">
        <v>17096.400000000001</v>
      </c>
      <c r="AL17" s="281">
        <v>17096.400000000001</v>
      </c>
      <c r="AM17" s="281">
        <v>17096.400000000001</v>
      </c>
      <c r="AN17" s="281">
        <v>17096.400000000001</v>
      </c>
      <c r="AO17" s="281">
        <v>17096.400000000001</v>
      </c>
      <c r="AP17" s="281">
        <v>17096.400000000001</v>
      </c>
      <c r="AQ17" s="281">
        <v>17096.400000000001</v>
      </c>
      <c r="AR17" s="281">
        <v>17096.400000000001</v>
      </c>
    </row>
    <row r="18" spans="17:44">
      <c r="Q18" s="280" t="s">
        <v>278</v>
      </c>
      <c r="R18" s="519"/>
      <c r="S18" s="281">
        <v>8222.8965900000003</v>
      </c>
      <c r="T18" s="281">
        <v>9776.7105364702511</v>
      </c>
      <c r="U18" s="281">
        <v>10535.353481994987</v>
      </c>
      <c r="V18" s="281">
        <v>10866.44570841612</v>
      </c>
      <c r="W18" s="281">
        <v>11583.848397331418</v>
      </c>
      <c r="X18" s="281">
        <v>11583.607761541483</v>
      </c>
      <c r="Y18" s="281">
        <v>11583.187979389597</v>
      </c>
      <c r="Z18" s="281">
        <v>11547.794618720773</v>
      </c>
      <c r="AA18" s="281">
        <v>11501.511140664132</v>
      </c>
      <c r="AB18" s="281">
        <v>11479.704228888108</v>
      </c>
      <c r="AC18" s="281">
        <v>11460.003031827087</v>
      </c>
      <c r="AD18" s="281">
        <v>11538.772173308738</v>
      </c>
      <c r="AE18" s="281">
        <v>11606.568460179278</v>
      </c>
      <c r="AF18" s="281">
        <v>11570.610905641219</v>
      </c>
      <c r="AG18" s="281">
        <v>11541.868285814982</v>
      </c>
      <c r="AH18" s="281">
        <v>11530.747037727764</v>
      </c>
      <c r="AI18" s="281">
        <v>10925.396441986668</v>
      </c>
      <c r="AJ18" s="281">
        <v>10764.617694620538</v>
      </c>
      <c r="AK18" s="281">
        <v>10115.281051383427</v>
      </c>
      <c r="AL18" s="281">
        <v>9861.1898020516346</v>
      </c>
      <c r="AM18" s="281">
        <v>9352.4206289526646</v>
      </c>
      <c r="AN18" s="281">
        <v>8789.9146431580921</v>
      </c>
      <c r="AO18" s="281">
        <v>7467.1787639151635</v>
      </c>
      <c r="AP18" s="281">
        <v>6890.5037010771694</v>
      </c>
      <c r="AQ18" s="281">
        <v>6073.5702561863609</v>
      </c>
      <c r="AR18" s="281">
        <v>5470.4713208326384</v>
      </c>
    </row>
    <row r="19" spans="17:44">
      <c r="Q19" s="282" t="s">
        <v>279</v>
      </c>
      <c r="R19" s="519"/>
      <c r="S19" s="281">
        <v>9591.4953600013123</v>
      </c>
      <c r="T19" s="281">
        <v>10908.063432286852</v>
      </c>
      <c r="U19" s="281">
        <v>11675.298854199727</v>
      </c>
      <c r="V19" s="281">
        <v>12286.607771956331</v>
      </c>
      <c r="W19" s="281">
        <v>12562.280787445696</v>
      </c>
      <c r="X19" s="281">
        <v>12797.792174653474</v>
      </c>
      <c r="Y19" s="281">
        <v>13016.81626031232</v>
      </c>
      <c r="Z19" s="281">
        <v>13273.129207250384</v>
      </c>
      <c r="AA19" s="281">
        <v>13567.918745622561</v>
      </c>
      <c r="AB19" s="281">
        <v>13876.369989300936</v>
      </c>
      <c r="AC19" s="281">
        <v>14151.17927914209</v>
      </c>
      <c r="AD19" s="281">
        <v>14385.737444615414</v>
      </c>
      <c r="AE19" s="281">
        <v>14554.07315803581</v>
      </c>
      <c r="AF19" s="281">
        <v>14737.863263545882</v>
      </c>
      <c r="AG19" s="281">
        <v>14867.127705984287</v>
      </c>
      <c r="AH19" s="281">
        <v>14709.680677240747</v>
      </c>
      <c r="AI19" s="281">
        <v>14822.912551508078</v>
      </c>
      <c r="AJ19" s="281">
        <v>14979.420674264207</v>
      </c>
      <c r="AK19" s="281">
        <v>14584.313173183811</v>
      </c>
      <c r="AL19" s="281">
        <v>13245.45224933088</v>
      </c>
      <c r="AM19" s="281">
        <v>12405.5615744719</v>
      </c>
      <c r="AN19" s="281">
        <v>11306.401712995852</v>
      </c>
      <c r="AO19" s="281">
        <v>10441.550473974232</v>
      </c>
      <c r="AP19" s="281">
        <v>10313.710031753086</v>
      </c>
      <c r="AQ19" s="281">
        <v>10168.849239994268</v>
      </c>
      <c r="AR19" s="281">
        <v>10258.183586686471</v>
      </c>
    </row>
    <row r="20" spans="17:44">
      <c r="Q20" s="284" t="s">
        <v>280</v>
      </c>
      <c r="R20" s="519"/>
      <c r="S20" s="281">
        <v>1443.5919999999999</v>
      </c>
      <c r="T20" s="281">
        <v>1433.5620000000001</v>
      </c>
      <c r="U20" s="281">
        <v>1631.3032803875735</v>
      </c>
      <c r="V20" s="281">
        <v>2187.6171215502936</v>
      </c>
      <c r="W20" s="281">
        <v>2426.773523488162</v>
      </c>
      <c r="X20" s="281">
        <v>2423.6048038757353</v>
      </c>
      <c r="Y20" s="281">
        <v>2498.7976641664154</v>
      </c>
      <c r="Z20" s="281">
        <v>2522.629988978897</v>
      </c>
      <c r="AA20" s="281">
        <v>2655.7497381523135</v>
      </c>
      <c r="AB20" s="281">
        <v>2798.8534685137374</v>
      </c>
      <c r="AC20" s="281">
        <v>2853.2111419394246</v>
      </c>
      <c r="AD20" s="281">
        <v>2960.8966990363961</v>
      </c>
      <c r="AE20" s="281">
        <v>3073.9665339882158</v>
      </c>
      <c r="AF20" s="281">
        <v>3192.6898606876271</v>
      </c>
      <c r="AG20" s="281">
        <v>3317.3493537220083</v>
      </c>
      <c r="AH20" s="281">
        <v>3382.7955875650578</v>
      </c>
      <c r="AI20" s="281">
        <v>3449.8779772541839</v>
      </c>
      <c r="AJ20" s="281">
        <v>3443.6374266855382</v>
      </c>
      <c r="AK20" s="281">
        <v>3514.1158623526762</v>
      </c>
      <c r="AL20" s="281">
        <v>3586.3562589114931</v>
      </c>
      <c r="AM20" s="281">
        <v>3623.379462147886</v>
      </c>
      <c r="AN20" s="281">
        <v>3660.865455424735</v>
      </c>
      <c r="AO20" s="281">
        <v>3698.8200236175435</v>
      </c>
      <c r="AP20" s="281">
        <v>3737.2490239127628</v>
      </c>
      <c r="AQ20" s="281">
        <v>3641.1583867116724</v>
      </c>
      <c r="AR20" s="281">
        <v>3656.9166786452306</v>
      </c>
    </row>
    <row r="21" spans="17:44">
      <c r="Q21" s="284" t="s">
        <v>281</v>
      </c>
      <c r="R21" s="519"/>
      <c r="S21" s="281">
        <v>2079.1467199999997</v>
      </c>
      <c r="T21" s="281">
        <v>2129.9759581937719</v>
      </c>
      <c r="U21" s="281">
        <v>2194.63691996535</v>
      </c>
      <c r="V21" s="281">
        <v>2262.9751699823178</v>
      </c>
      <c r="W21" s="281">
        <v>2301.0355177148181</v>
      </c>
      <c r="X21" s="281">
        <v>2319.9159946108894</v>
      </c>
      <c r="Y21" s="281">
        <v>2337.195321590375</v>
      </c>
      <c r="Z21" s="281">
        <v>2430.3031747156292</v>
      </c>
      <c r="AA21" s="281">
        <v>2447.03066269787</v>
      </c>
      <c r="AB21" s="281">
        <v>2464.7375249898478</v>
      </c>
      <c r="AC21" s="281">
        <v>2483.7279401345559</v>
      </c>
      <c r="AD21" s="281">
        <v>2504.9282101743802</v>
      </c>
      <c r="AE21" s="281">
        <v>2514.7510208849976</v>
      </c>
      <c r="AF21" s="281">
        <v>2532.0426288594872</v>
      </c>
      <c r="AG21" s="281">
        <v>2557.8562953377277</v>
      </c>
      <c r="AH21" s="281">
        <v>2606.4062830297444</v>
      </c>
      <c r="AI21" s="281">
        <v>2663.2749284870615</v>
      </c>
      <c r="AJ21" s="281">
        <v>2695.6688213953448</v>
      </c>
      <c r="AK21" s="281">
        <v>2721.5953113744436</v>
      </c>
      <c r="AL21" s="281">
        <v>2753.5967927728389</v>
      </c>
      <c r="AM21" s="281">
        <v>2772.9448618037513</v>
      </c>
      <c r="AN21" s="281">
        <v>2771.7650704584325</v>
      </c>
      <c r="AO21" s="281">
        <v>2758.9178580750768</v>
      </c>
      <c r="AP21" s="281">
        <v>2744.3885496294774</v>
      </c>
      <c r="AQ21" s="281">
        <v>2722.639886162578</v>
      </c>
      <c r="AR21" s="281">
        <v>2691.6680464705146</v>
      </c>
    </row>
    <row r="22" spans="17:44" ht="15">
      <c r="Q22" s="285" t="s">
        <v>282</v>
      </c>
      <c r="R22" s="519"/>
      <c r="S22" s="286">
        <v>96957.393384576309</v>
      </c>
      <c r="T22" s="286">
        <v>97378.356179925948</v>
      </c>
      <c r="U22" s="286">
        <v>97774.974556762041</v>
      </c>
      <c r="V22" s="286">
        <v>98894.8623079768</v>
      </c>
      <c r="W22" s="286">
        <v>100641.81148662612</v>
      </c>
      <c r="X22" s="286">
        <v>98884.85720232621</v>
      </c>
      <c r="Y22" s="286">
        <v>100989.03528238615</v>
      </c>
      <c r="Z22" s="286">
        <v>103422.6858482489</v>
      </c>
      <c r="AA22" s="286">
        <v>102751.11499076367</v>
      </c>
      <c r="AB22" s="286">
        <v>105091.20791097738</v>
      </c>
      <c r="AC22" s="286">
        <v>108337.41603587412</v>
      </c>
      <c r="AD22" s="286">
        <v>109680.02276952246</v>
      </c>
      <c r="AE22" s="286">
        <v>111455.19761310116</v>
      </c>
      <c r="AF22" s="286">
        <v>113452.4269636609</v>
      </c>
      <c r="AG22" s="286">
        <v>113898.73392525014</v>
      </c>
      <c r="AH22" s="286">
        <v>113853.86303848236</v>
      </c>
      <c r="AI22" s="286">
        <v>113290.23748863762</v>
      </c>
      <c r="AJ22" s="286">
        <v>113075.77057469351</v>
      </c>
      <c r="AK22" s="286">
        <v>113572.66627682603</v>
      </c>
      <c r="AL22" s="286">
        <v>113401.49640171409</v>
      </c>
      <c r="AM22" s="286">
        <v>112191.9803095008</v>
      </c>
      <c r="AN22" s="286">
        <v>111191.39615188325</v>
      </c>
      <c r="AO22" s="286">
        <v>109548.79358925745</v>
      </c>
      <c r="AP22" s="286">
        <v>108978.79149498869</v>
      </c>
      <c r="AQ22" s="286">
        <v>108863.45605447725</v>
      </c>
      <c r="AR22" s="286">
        <v>108414.25325204816</v>
      </c>
    </row>
    <row r="23" spans="17:44" ht="15">
      <c r="Q23" s="285" t="s">
        <v>467</v>
      </c>
      <c r="R23" s="519"/>
      <c r="S23" s="288">
        <v>61100</v>
      </c>
      <c r="T23" s="288">
        <v>61000</v>
      </c>
      <c r="U23" s="288">
        <v>60900</v>
      </c>
      <c r="V23" s="288">
        <v>60800</v>
      </c>
      <c r="W23" s="288">
        <v>60700</v>
      </c>
      <c r="X23" s="288">
        <v>60800</v>
      </c>
      <c r="Y23" s="288">
        <v>60800</v>
      </c>
      <c r="Z23" s="288">
        <v>60600</v>
      </c>
      <c r="AA23" s="288">
        <v>60600</v>
      </c>
      <c r="AB23" s="288">
        <v>60500</v>
      </c>
      <c r="AC23" s="288">
        <v>60400</v>
      </c>
      <c r="AD23" s="288">
        <v>60300</v>
      </c>
      <c r="AE23" s="288">
        <v>60300</v>
      </c>
      <c r="AF23" s="288">
        <v>60400</v>
      </c>
      <c r="AG23" s="288">
        <v>60500</v>
      </c>
      <c r="AH23" s="288">
        <v>60500</v>
      </c>
      <c r="AI23" s="288">
        <v>60500</v>
      </c>
      <c r="AJ23" s="288">
        <v>60700</v>
      </c>
      <c r="AK23" s="288">
        <v>61100</v>
      </c>
      <c r="AL23" s="288">
        <v>61200</v>
      </c>
      <c r="AM23" s="288">
        <v>61400</v>
      </c>
      <c r="AN23" s="288">
        <v>61700</v>
      </c>
      <c r="AO23" s="288">
        <v>62100</v>
      </c>
      <c r="AP23" s="288">
        <v>62400</v>
      </c>
      <c r="AQ23" s="288">
        <v>62800</v>
      </c>
      <c r="AR23" s="288">
        <v>63300</v>
      </c>
    </row>
    <row r="24" spans="17:44"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</row>
    <row r="25" spans="17:44">
      <c r="S25" s="311"/>
      <c r="T25" s="311"/>
      <c r="U25" s="311"/>
      <c r="V25" s="311"/>
      <c r="W25" s="311"/>
      <c r="X25" s="311"/>
      <c r="Y25" s="311"/>
      <c r="Z25" s="311"/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</row>
    <row r="30" spans="17:44" ht="15">
      <c r="Q30" s="277" t="s">
        <v>468</v>
      </c>
    </row>
    <row r="32" spans="17:44" ht="15">
      <c r="Q32" s="327" t="s">
        <v>269</v>
      </c>
      <c r="R32" s="327" t="s">
        <v>284</v>
      </c>
      <c r="S32" s="385">
        <v>2015</v>
      </c>
      <c r="T32" s="385">
        <v>2016</v>
      </c>
      <c r="U32" s="385">
        <v>2017</v>
      </c>
      <c r="V32" s="385">
        <v>2018</v>
      </c>
      <c r="W32" s="385">
        <v>2019</v>
      </c>
      <c r="X32" s="385">
        <v>2020</v>
      </c>
      <c r="Y32" s="385">
        <v>2021</v>
      </c>
      <c r="Z32" s="385">
        <v>2022</v>
      </c>
      <c r="AA32" s="385">
        <v>2023</v>
      </c>
      <c r="AB32" s="385">
        <v>2024</v>
      </c>
      <c r="AC32" s="385">
        <v>2025</v>
      </c>
      <c r="AD32" s="385">
        <v>2026</v>
      </c>
      <c r="AE32" s="385">
        <v>2027</v>
      </c>
      <c r="AF32" s="385">
        <v>2028</v>
      </c>
      <c r="AG32" s="385">
        <v>2029</v>
      </c>
      <c r="AH32" s="385">
        <v>2030</v>
      </c>
      <c r="AI32" s="385">
        <v>2031</v>
      </c>
      <c r="AJ32" s="385">
        <v>2032</v>
      </c>
      <c r="AK32" s="386">
        <v>2033</v>
      </c>
      <c r="AL32" s="386">
        <v>2034</v>
      </c>
      <c r="AM32" s="386">
        <v>2035</v>
      </c>
      <c r="AN32" s="386">
        <v>2036</v>
      </c>
      <c r="AO32" s="386">
        <v>2037</v>
      </c>
      <c r="AP32" s="386">
        <v>2038</v>
      </c>
      <c r="AQ32" s="386">
        <v>2039</v>
      </c>
      <c r="AR32" s="386">
        <v>2040</v>
      </c>
    </row>
    <row r="33" spans="17:44">
      <c r="Q33" s="524" t="s">
        <v>267</v>
      </c>
      <c r="R33" s="293" t="s">
        <v>285</v>
      </c>
      <c r="S33" s="294">
        <v>0</v>
      </c>
      <c r="T33" s="294">
        <v>0</v>
      </c>
      <c r="U33" s="294">
        <v>0</v>
      </c>
      <c r="V33" s="294">
        <v>0</v>
      </c>
      <c r="W33" s="294">
        <v>0</v>
      </c>
      <c r="X33" s="294">
        <v>100</v>
      </c>
      <c r="Y33" s="294">
        <v>110</v>
      </c>
      <c r="Z33" s="294">
        <v>120</v>
      </c>
      <c r="AA33" s="294">
        <v>130</v>
      </c>
      <c r="AB33" s="294">
        <v>140</v>
      </c>
      <c r="AC33" s="294">
        <v>150</v>
      </c>
      <c r="AD33" s="294">
        <v>160</v>
      </c>
      <c r="AE33" s="294">
        <v>170</v>
      </c>
      <c r="AF33" s="294">
        <v>180</v>
      </c>
      <c r="AG33" s="294">
        <v>190</v>
      </c>
      <c r="AH33" s="294">
        <v>200</v>
      </c>
      <c r="AI33" s="294">
        <v>210</v>
      </c>
      <c r="AJ33" s="294">
        <v>220</v>
      </c>
      <c r="AK33" s="294">
        <v>230</v>
      </c>
      <c r="AL33" s="294">
        <v>240</v>
      </c>
      <c r="AM33" s="294">
        <v>250</v>
      </c>
      <c r="AN33" s="294">
        <v>260</v>
      </c>
      <c r="AO33" s="294">
        <v>270</v>
      </c>
      <c r="AP33" s="294">
        <v>275</v>
      </c>
      <c r="AQ33" s="294">
        <v>280</v>
      </c>
      <c r="AR33" s="294">
        <v>300</v>
      </c>
    </row>
    <row r="34" spans="17:44">
      <c r="Q34" s="524"/>
      <c r="R34" s="293" t="s">
        <v>286</v>
      </c>
      <c r="S34" s="294">
        <v>0</v>
      </c>
      <c r="T34" s="294">
        <v>0</v>
      </c>
      <c r="U34" s="294">
        <v>0</v>
      </c>
      <c r="V34" s="294">
        <v>0</v>
      </c>
      <c r="W34" s="294">
        <v>0</v>
      </c>
      <c r="X34" s="294">
        <v>0</v>
      </c>
      <c r="Y34" s="294">
        <v>0</v>
      </c>
      <c r="Z34" s="294">
        <v>0</v>
      </c>
      <c r="AA34" s="294">
        <v>0</v>
      </c>
      <c r="AB34" s="294">
        <v>0</v>
      </c>
      <c r="AC34" s="294">
        <v>0</v>
      </c>
      <c r="AD34" s="294">
        <v>0</v>
      </c>
      <c r="AE34" s="294">
        <v>0</v>
      </c>
      <c r="AF34" s="294">
        <v>0</v>
      </c>
      <c r="AG34" s="294">
        <v>0</v>
      </c>
      <c r="AH34" s="294">
        <v>0</v>
      </c>
      <c r="AI34" s="294">
        <v>0</v>
      </c>
      <c r="AJ34" s="294">
        <v>0</v>
      </c>
      <c r="AK34" s="294">
        <v>0</v>
      </c>
      <c r="AL34" s="294">
        <v>0</v>
      </c>
      <c r="AM34" s="294">
        <v>0</v>
      </c>
      <c r="AN34" s="294">
        <v>0</v>
      </c>
      <c r="AO34" s="294">
        <v>0</v>
      </c>
      <c r="AP34" s="294">
        <v>0</v>
      </c>
      <c r="AQ34" s="294">
        <v>0</v>
      </c>
      <c r="AR34" s="294">
        <v>0</v>
      </c>
    </row>
    <row r="35" spans="17:44">
      <c r="Q35" s="524"/>
      <c r="R35" s="293" t="s">
        <v>287</v>
      </c>
      <c r="S35" s="294">
        <v>2744</v>
      </c>
      <c r="T35" s="294">
        <v>2744</v>
      </c>
      <c r="U35" s="294">
        <v>2744</v>
      </c>
      <c r="V35" s="294">
        <v>2744</v>
      </c>
      <c r="W35" s="294">
        <v>2744</v>
      </c>
      <c r="X35" s="294">
        <v>2744</v>
      </c>
      <c r="Y35" s="294">
        <v>2744</v>
      </c>
      <c r="Z35" s="294">
        <v>2744</v>
      </c>
      <c r="AA35" s="294">
        <v>2744</v>
      </c>
      <c r="AB35" s="294">
        <v>2744</v>
      </c>
      <c r="AC35" s="294">
        <v>2744</v>
      </c>
      <c r="AD35" s="294">
        <v>2744</v>
      </c>
      <c r="AE35" s="294">
        <v>2744</v>
      </c>
      <c r="AF35" s="294">
        <v>2744</v>
      </c>
      <c r="AG35" s="294">
        <v>2744</v>
      </c>
      <c r="AH35" s="294">
        <v>2744</v>
      </c>
      <c r="AI35" s="294">
        <v>2744</v>
      </c>
      <c r="AJ35" s="294">
        <v>2744</v>
      </c>
      <c r="AK35" s="294">
        <v>2744</v>
      </c>
      <c r="AL35" s="294">
        <v>2744</v>
      </c>
      <c r="AM35" s="294">
        <v>2744</v>
      </c>
      <c r="AN35" s="294">
        <v>2744</v>
      </c>
      <c r="AO35" s="294">
        <v>2744</v>
      </c>
      <c r="AP35" s="294">
        <v>2744</v>
      </c>
      <c r="AQ35" s="294">
        <v>2744</v>
      </c>
      <c r="AR35" s="294">
        <v>2744</v>
      </c>
    </row>
    <row r="36" spans="17:44">
      <c r="Q36" s="522" t="s">
        <v>270</v>
      </c>
      <c r="R36" s="293" t="s">
        <v>270</v>
      </c>
      <c r="S36" s="294">
        <v>2099</v>
      </c>
      <c r="T36" s="294">
        <v>2099</v>
      </c>
      <c r="U36" s="294">
        <v>2099</v>
      </c>
      <c r="V36" s="294">
        <v>2099</v>
      </c>
      <c r="W36" s="294">
        <v>2099</v>
      </c>
      <c r="X36" s="294">
        <v>2384</v>
      </c>
      <c r="Y36" s="294">
        <v>2384</v>
      </c>
      <c r="Z36" s="294">
        <v>2384</v>
      </c>
      <c r="AA36" s="294">
        <v>2384</v>
      </c>
      <c r="AB36" s="294">
        <v>2384</v>
      </c>
      <c r="AC36" s="294">
        <v>2384</v>
      </c>
      <c r="AD36" s="294">
        <v>2384</v>
      </c>
      <c r="AE36" s="294">
        <v>2190</v>
      </c>
      <c r="AF36" s="294">
        <v>2190</v>
      </c>
      <c r="AG36" s="294">
        <v>2190</v>
      </c>
      <c r="AH36" s="294">
        <v>2190</v>
      </c>
      <c r="AI36" s="294">
        <v>2190</v>
      </c>
      <c r="AJ36" s="294">
        <v>285</v>
      </c>
      <c r="AK36" s="294">
        <v>285</v>
      </c>
      <c r="AL36" s="294">
        <v>285</v>
      </c>
      <c r="AM36" s="294">
        <v>285</v>
      </c>
      <c r="AN36" s="294">
        <v>285</v>
      </c>
      <c r="AO36" s="294">
        <v>285</v>
      </c>
      <c r="AP36" s="294">
        <v>285</v>
      </c>
      <c r="AQ36" s="294">
        <v>285</v>
      </c>
      <c r="AR36" s="294">
        <v>285</v>
      </c>
    </row>
    <row r="37" spans="17:44">
      <c r="Q37" s="523"/>
      <c r="R37" s="293" t="s">
        <v>288</v>
      </c>
      <c r="S37" s="294">
        <v>20</v>
      </c>
      <c r="T37" s="294">
        <v>20</v>
      </c>
      <c r="U37" s="294">
        <v>20</v>
      </c>
      <c r="V37" s="294">
        <v>20</v>
      </c>
      <c r="W37" s="294">
        <v>20</v>
      </c>
      <c r="X37" s="294">
        <v>20</v>
      </c>
      <c r="Y37" s="294">
        <v>20</v>
      </c>
      <c r="Z37" s="294">
        <v>20</v>
      </c>
      <c r="AA37" s="294">
        <v>20</v>
      </c>
      <c r="AB37" s="294">
        <v>20</v>
      </c>
      <c r="AC37" s="294">
        <v>20</v>
      </c>
      <c r="AD37" s="294">
        <v>20</v>
      </c>
      <c r="AE37" s="294">
        <v>20</v>
      </c>
      <c r="AF37" s="294">
        <v>20</v>
      </c>
      <c r="AG37" s="294">
        <v>20</v>
      </c>
      <c r="AH37" s="294">
        <v>20</v>
      </c>
      <c r="AI37" s="294">
        <v>20</v>
      </c>
      <c r="AJ37" s="294">
        <v>20</v>
      </c>
      <c r="AK37" s="294">
        <v>20</v>
      </c>
      <c r="AL37" s="294">
        <v>20</v>
      </c>
      <c r="AM37" s="294">
        <v>20</v>
      </c>
      <c r="AN37" s="294">
        <v>20</v>
      </c>
      <c r="AO37" s="294">
        <v>20</v>
      </c>
      <c r="AP37" s="294">
        <v>20</v>
      </c>
      <c r="AQ37" s="294">
        <v>0</v>
      </c>
      <c r="AR37" s="294">
        <v>0</v>
      </c>
    </row>
    <row r="38" spans="17:44">
      <c r="Q38" s="522" t="s">
        <v>271</v>
      </c>
      <c r="R38" s="293" t="s">
        <v>289</v>
      </c>
      <c r="S38" s="294">
        <v>0</v>
      </c>
      <c r="T38" s="294">
        <v>0</v>
      </c>
      <c r="U38" s="294">
        <v>0</v>
      </c>
      <c r="V38" s="294">
        <v>0</v>
      </c>
      <c r="W38" s="294">
        <v>0</v>
      </c>
      <c r="X38" s="294">
        <v>0</v>
      </c>
      <c r="Y38" s="294">
        <v>0</v>
      </c>
      <c r="Z38" s="294">
        <v>0</v>
      </c>
      <c r="AA38" s="294">
        <v>0</v>
      </c>
      <c r="AB38" s="294">
        <v>0</v>
      </c>
      <c r="AC38" s="294">
        <v>0</v>
      </c>
      <c r="AD38" s="294">
        <v>0</v>
      </c>
      <c r="AE38" s="294">
        <v>0</v>
      </c>
      <c r="AF38" s="294">
        <v>0</v>
      </c>
      <c r="AG38" s="294">
        <v>0</v>
      </c>
      <c r="AH38" s="294">
        <v>0</v>
      </c>
      <c r="AI38" s="294">
        <v>0</v>
      </c>
      <c r="AJ38" s="294">
        <v>0</v>
      </c>
      <c r="AK38" s="294">
        <v>0</v>
      </c>
      <c r="AL38" s="294">
        <v>0</v>
      </c>
      <c r="AM38" s="294">
        <v>0</v>
      </c>
      <c r="AN38" s="294">
        <v>0</v>
      </c>
      <c r="AO38" s="294">
        <v>0</v>
      </c>
      <c r="AP38" s="294">
        <v>0</v>
      </c>
      <c r="AQ38" s="294">
        <v>0</v>
      </c>
      <c r="AR38" s="294">
        <v>0</v>
      </c>
    </row>
    <row r="39" spans="17:44">
      <c r="Q39" s="523"/>
      <c r="R39" s="293" t="s">
        <v>290</v>
      </c>
      <c r="S39" s="294">
        <v>0</v>
      </c>
      <c r="T39" s="294">
        <v>0</v>
      </c>
      <c r="U39" s="294">
        <v>0</v>
      </c>
      <c r="V39" s="294">
        <v>0</v>
      </c>
      <c r="W39" s="294">
        <v>0</v>
      </c>
      <c r="X39" s="294">
        <v>0</v>
      </c>
      <c r="Y39" s="294">
        <v>0</v>
      </c>
      <c r="Z39" s="294">
        <v>0</v>
      </c>
      <c r="AA39" s="294">
        <v>0</v>
      </c>
      <c r="AB39" s="294">
        <v>0</v>
      </c>
      <c r="AC39" s="294">
        <v>0</v>
      </c>
      <c r="AD39" s="294">
        <v>0</v>
      </c>
      <c r="AE39" s="294">
        <v>0</v>
      </c>
      <c r="AF39" s="294">
        <v>0</v>
      </c>
      <c r="AG39" s="294">
        <v>0</v>
      </c>
      <c r="AH39" s="294">
        <v>0</v>
      </c>
      <c r="AI39" s="294">
        <v>0</v>
      </c>
      <c r="AJ39" s="294">
        <v>0</v>
      </c>
      <c r="AK39" s="294">
        <v>0</v>
      </c>
      <c r="AL39" s="294">
        <v>0</v>
      </c>
      <c r="AM39" s="294">
        <v>0</v>
      </c>
      <c r="AN39" s="294">
        <v>0</v>
      </c>
      <c r="AO39" s="294">
        <v>0</v>
      </c>
      <c r="AP39" s="294">
        <v>0</v>
      </c>
      <c r="AQ39" s="294">
        <v>0</v>
      </c>
      <c r="AR39" s="294">
        <v>0</v>
      </c>
    </row>
    <row r="40" spans="17:44">
      <c r="Q40" s="295" t="s">
        <v>272</v>
      </c>
      <c r="R40" s="293" t="s">
        <v>291</v>
      </c>
      <c r="S40" s="294">
        <v>1814</v>
      </c>
      <c r="T40" s="294">
        <v>1814</v>
      </c>
      <c r="U40" s="294">
        <v>1856</v>
      </c>
      <c r="V40" s="294">
        <v>1856</v>
      </c>
      <c r="W40" s="294">
        <v>1856</v>
      </c>
      <c r="X40" s="294">
        <v>1856</v>
      </c>
      <c r="Y40" s="294">
        <v>1941</v>
      </c>
      <c r="Z40" s="294">
        <v>1971</v>
      </c>
      <c r="AA40" s="294">
        <v>1971</v>
      </c>
      <c r="AB40" s="294">
        <v>1971</v>
      </c>
      <c r="AC40" s="294">
        <v>1971</v>
      </c>
      <c r="AD40" s="294">
        <v>1971</v>
      </c>
      <c r="AE40" s="294">
        <v>1971</v>
      </c>
      <c r="AF40" s="294">
        <v>1971</v>
      </c>
      <c r="AG40" s="294">
        <v>1971</v>
      </c>
      <c r="AH40" s="294">
        <v>1971</v>
      </c>
      <c r="AI40" s="294">
        <v>1971</v>
      </c>
      <c r="AJ40" s="294">
        <v>1816</v>
      </c>
      <c r="AK40" s="294">
        <v>1675</v>
      </c>
      <c r="AL40" s="294">
        <v>1675</v>
      </c>
      <c r="AM40" s="294">
        <v>1639</v>
      </c>
      <c r="AN40" s="294">
        <v>1481</v>
      </c>
      <c r="AO40" s="294">
        <v>1481</v>
      </c>
      <c r="AP40" s="294">
        <v>1481</v>
      </c>
      <c r="AQ40" s="294">
        <v>1453</v>
      </c>
      <c r="AR40" s="294">
        <v>1453</v>
      </c>
    </row>
    <row r="41" spans="17:44">
      <c r="Q41" s="522" t="s">
        <v>56</v>
      </c>
      <c r="R41" s="293" t="s">
        <v>292</v>
      </c>
      <c r="S41" s="294">
        <v>26905</v>
      </c>
      <c r="T41" s="294">
        <v>28870</v>
      </c>
      <c r="U41" s="294">
        <v>27631</v>
      </c>
      <c r="V41" s="294">
        <v>26138</v>
      </c>
      <c r="W41" s="294">
        <v>26138</v>
      </c>
      <c r="X41" s="294">
        <v>27239</v>
      </c>
      <c r="Y41" s="294">
        <v>29453</v>
      </c>
      <c r="Z41" s="294">
        <v>30593</v>
      </c>
      <c r="AA41" s="294">
        <v>29713</v>
      </c>
      <c r="AB41" s="294">
        <v>30798</v>
      </c>
      <c r="AC41" s="294">
        <v>32842</v>
      </c>
      <c r="AD41" s="294">
        <v>31917</v>
      </c>
      <c r="AE41" s="294">
        <v>31098</v>
      </c>
      <c r="AF41" s="294">
        <v>31378</v>
      </c>
      <c r="AG41" s="294">
        <v>32050</v>
      </c>
      <c r="AH41" s="294">
        <v>32864</v>
      </c>
      <c r="AI41" s="294">
        <v>32444</v>
      </c>
      <c r="AJ41" s="294">
        <v>32454</v>
      </c>
      <c r="AK41" s="294">
        <v>32454</v>
      </c>
      <c r="AL41" s="294">
        <v>30684</v>
      </c>
      <c r="AM41" s="294">
        <v>30684</v>
      </c>
      <c r="AN41" s="294">
        <v>31353</v>
      </c>
      <c r="AO41" s="294">
        <v>31758</v>
      </c>
      <c r="AP41" s="294">
        <v>31758</v>
      </c>
      <c r="AQ41" s="294">
        <v>32663</v>
      </c>
      <c r="AR41" s="294">
        <v>32663</v>
      </c>
    </row>
    <row r="42" spans="17:44">
      <c r="Q42" s="525"/>
      <c r="R42" s="293" t="s">
        <v>293</v>
      </c>
      <c r="S42" s="294">
        <v>57</v>
      </c>
      <c r="T42" s="294">
        <v>57</v>
      </c>
      <c r="U42" s="294">
        <v>57</v>
      </c>
      <c r="V42" s="294">
        <v>57</v>
      </c>
      <c r="W42" s="294">
        <v>57</v>
      </c>
      <c r="X42" s="294">
        <v>356</v>
      </c>
      <c r="Y42" s="294">
        <v>356</v>
      </c>
      <c r="Z42" s="294">
        <v>356</v>
      </c>
      <c r="AA42" s="294">
        <v>655</v>
      </c>
      <c r="AB42" s="294">
        <v>655</v>
      </c>
      <c r="AC42" s="294">
        <v>655</v>
      </c>
      <c r="AD42" s="294">
        <v>655</v>
      </c>
      <c r="AE42" s="294">
        <v>655</v>
      </c>
      <c r="AF42" s="294">
        <v>655</v>
      </c>
      <c r="AG42" s="294">
        <v>655</v>
      </c>
      <c r="AH42" s="294">
        <v>655</v>
      </c>
      <c r="AI42" s="294">
        <v>655</v>
      </c>
      <c r="AJ42" s="294">
        <v>623</v>
      </c>
      <c r="AK42" s="294">
        <v>623</v>
      </c>
      <c r="AL42" s="294">
        <v>623</v>
      </c>
      <c r="AM42" s="294">
        <v>623</v>
      </c>
      <c r="AN42" s="294">
        <v>623</v>
      </c>
      <c r="AO42" s="294">
        <v>623</v>
      </c>
      <c r="AP42" s="294">
        <v>623</v>
      </c>
      <c r="AQ42" s="294">
        <v>623</v>
      </c>
      <c r="AR42" s="294">
        <v>623</v>
      </c>
    </row>
    <row r="43" spans="17:44">
      <c r="Q43" s="296" t="s">
        <v>262</v>
      </c>
      <c r="R43" s="293" t="s">
        <v>294</v>
      </c>
      <c r="S43" s="294">
        <v>867</v>
      </c>
      <c r="T43" s="294">
        <v>795</v>
      </c>
      <c r="U43" s="294">
        <v>759</v>
      </c>
      <c r="V43" s="294">
        <v>800</v>
      </c>
      <c r="W43" s="294">
        <v>800</v>
      </c>
      <c r="X43" s="294">
        <v>749</v>
      </c>
      <c r="Y43" s="294">
        <v>709</v>
      </c>
      <c r="Z43" s="294">
        <v>609</v>
      </c>
      <c r="AA43" s="294">
        <v>609</v>
      </c>
      <c r="AB43" s="294">
        <v>609</v>
      </c>
      <c r="AC43" s="294">
        <v>575</v>
      </c>
      <c r="AD43" s="294">
        <v>575</v>
      </c>
      <c r="AE43" s="294">
        <v>575</v>
      </c>
      <c r="AF43" s="294">
        <v>575</v>
      </c>
      <c r="AG43" s="294">
        <v>575</v>
      </c>
      <c r="AH43" s="294">
        <v>575</v>
      </c>
      <c r="AI43" s="294">
        <v>575</v>
      </c>
      <c r="AJ43" s="294">
        <v>500</v>
      </c>
      <c r="AK43" s="294">
        <v>500</v>
      </c>
      <c r="AL43" s="294">
        <v>500</v>
      </c>
      <c r="AM43" s="294">
        <v>500</v>
      </c>
      <c r="AN43" s="294">
        <v>500</v>
      </c>
      <c r="AO43" s="294">
        <v>500</v>
      </c>
      <c r="AP43" s="294">
        <v>500</v>
      </c>
      <c r="AQ43" s="294">
        <v>365</v>
      </c>
      <c r="AR43" s="294">
        <v>365</v>
      </c>
    </row>
    <row r="44" spans="17:44">
      <c r="Q44" s="296" t="s">
        <v>273</v>
      </c>
      <c r="R44" s="293" t="s">
        <v>273</v>
      </c>
      <c r="S44" s="294">
        <v>17284</v>
      </c>
      <c r="T44" s="294">
        <v>12351</v>
      </c>
      <c r="U44" s="294">
        <v>11097</v>
      </c>
      <c r="V44" s="294">
        <v>10597</v>
      </c>
      <c r="W44" s="294">
        <v>10482</v>
      </c>
      <c r="X44" s="294">
        <v>7467</v>
      </c>
      <c r="Y44" s="294">
        <v>3914</v>
      </c>
      <c r="Z44" s="294">
        <v>3914</v>
      </c>
      <c r="AA44" s="294">
        <v>3914</v>
      </c>
      <c r="AB44" s="294">
        <v>2920</v>
      </c>
      <c r="AC44" s="294">
        <v>0</v>
      </c>
      <c r="AD44" s="294">
        <v>0</v>
      </c>
      <c r="AE44" s="294">
        <v>0</v>
      </c>
      <c r="AF44" s="294">
        <v>0</v>
      </c>
      <c r="AG44" s="294">
        <v>0</v>
      </c>
      <c r="AH44" s="294">
        <v>0</v>
      </c>
      <c r="AI44" s="294">
        <v>0</v>
      </c>
      <c r="AJ44" s="294">
        <v>0</v>
      </c>
      <c r="AK44" s="294">
        <v>0</v>
      </c>
      <c r="AL44" s="294">
        <v>0</v>
      </c>
      <c r="AM44" s="294">
        <v>0</v>
      </c>
      <c r="AN44" s="294">
        <v>0</v>
      </c>
      <c r="AO44" s="294">
        <v>0</v>
      </c>
      <c r="AP44" s="294">
        <v>0</v>
      </c>
      <c r="AQ44" s="294">
        <v>0</v>
      </c>
      <c r="AR44" s="294">
        <v>0</v>
      </c>
    </row>
    <row r="45" spans="17:44">
      <c r="Q45" s="296" t="s">
        <v>274</v>
      </c>
      <c r="R45" s="293" t="s">
        <v>274</v>
      </c>
      <c r="S45" s="294">
        <v>1193</v>
      </c>
      <c r="T45" s="294">
        <v>1193</v>
      </c>
      <c r="U45" s="294">
        <v>1193</v>
      </c>
      <c r="V45" s="294">
        <v>1193</v>
      </c>
      <c r="W45" s="294">
        <v>1193</v>
      </c>
      <c r="X45" s="294">
        <v>1193</v>
      </c>
      <c r="Y45" s="294">
        <v>1193</v>
      </c>
      <c r="Z45" s="294">
        <v>1193</v>
      </c>
      <c r="AA45" s="294">
        <v>1193</v>
      </c>
      <c r="AB45" s="294">
        <v>1193</v>
      </c>
      <c r="AC45" s="294">
        <v>1193</v>
      </c>
      <c r="AD45" s="294">
        <v>1193</v>
      </c>
      <c r="AE45" s="294">
        <v>1193</v>
      </c>
      <c r="AF45" s="294">
        <v>1193</v>
      </c>
      <c r="AG45" s="294">
        <v>1193</v>
      </c>
      <c r="AH45" s="294">
        <v>1193</v>
      </c>
      <c r="AI45" s="294">
        <v>1193</v>
      </c>
      <c r="AJ45" s="294">
        <v>1193</v>
      </c>
      <c r="AK45" s="294">
        <v>1193</v>
      </c>
      <c r="AL45" s="294">
        <v>1193</v>
      </c>
      <c r="AM45" s="294">
        <v>1193</v>
      </c>
      <c r="AN45" s="294">
        <v>1193</v>
      </c>
      <c r="AO45" s="294">
        <v>1193</v>
      </c>
      <c r="AP45" s="294">
        <v>1193</v>
      </c>
      <c r="AQ45" s="294">
        <v>1193</v>
      </c>
      <c r="AR45" s="294">
        <v>1193</v>
      </c>
    </row>
    <row r="46" spans="17:44">
      <c r="Q46" s="296" t="s">
        <v>266</v>
      </c>
      <c r="R46" s="293" t="s">
        <v>266</v>
      </c>
      <c r="S46" s="294">
        <v>3950</v>
      </c>
      <c r="T46" s="294">
        <v>4150</v>
      </c>
      <c r="U46" s="294">
        <v>4150</v>
      </c>
      <c r="V46" s="294">
        <v>4150</v>
      </c>
      <c r="W46" s="294">
        <v>4150</v>
      </c>
      <c r="X46" s="294">
        <v>4150</v>
      </c>
      <c r="Y46" s="294">
        <v>5150</v>
      </c>
      <c r="Z46" s="294">
        <v>6155</v>
      </c>
      <c r="AA46" s="294">
        <v>6155</v>
      </c>
      <c r="AB46" s="294">
        <v>7555</v>
      </c>
      <c r="AC46" s="294">
        <v>9955</v>
      </c>
      <c r="AD46" s="294">
        <v>9955</v>
      </c>
      <c r="AE46" s="294">
        <v>9955</v>
      </c>
      <c r="AF46" s="294">
        <v>11355</v>
      </c>
      <c r="AG46" s="294">
        <v>11355</v>
      </c>
      <c r="AH46" s="294">
        <v>11355</v>
      </c>
      <c r="AI46" s="294">
        <v>11355</v>
      </c>
      <c r="AJ46" s="294">
        <v>11355</v>
      </c>
      <c r="AK46" s="294">
        <v>12755</v>
      </c>
      <c r="AL46" s="294">
        <v>13955</v>
      </c>
      <c r="AM46" s="294">
        <v>13955</v>
      </c>
      <c r="AN46" s="294">
        <v>13955</v>
      </c>
      <c r="AO46" s="294">
        <v>13955</v>
      </c>
      <c r="AP46" s="294">
        <v>13955</v>
      </c>
      <c r="AQ46" s="294">
        <v>13955</v>
      </c>
      <c r="AR46" s="294">
        <v>13955</v>
      </c>
    </row>
    <row r="47" spans="17:44">
      <c r="Q47" s="297" t="s">
        <v>275</v>
      </c>
      <c r="R47" s="298" t="s">
        <v>275</v>
      </c>
      <c r="S47" s="294">
        <v>0</v>
      </c>
      <c r="T47" s="294">
        <v>0</v>
      </c>
      <c r="U47" s="294">
        <v>0</v>
      </c>
      <c r="V47" s="294">
        <v>0</v>
      </c>
      <c r="W47" s="294">
        <v>0</v>
      </c>
      <c r="X47" s="294">
        <v>0</v>
      </c>
      <c r="Y47" s="294">
        <v>0</v>
      </c>
      <c r="Z47" s="294">
        <v>0</v>
      </c>
      <c r="AA47" s="294">
        <v>0</v>
      </c>
      <c r="AB47" s="294">
        <v>0</v>
      </c>
      <c r="AC47" s="294">
        <v>0</v>
      </c>
      <c r="AD47" s="294">
        <v>0</v>
      </c>
      <c r="AE47" s="294">
        <v>0</v>
      </c>
      <c r="AF47" s="294">
        <v>0</v>
      </c>
      <c r="AG47" s="294">
        <v>0</v>
      </c>
      <c r="AH47" s="294">
        <v>0</v>
      </c>
      <c r="AI47" s="294">
        <v>0</v>
      </c>
      <c r="AJ47" s="294">
        <v>0</v>
      </c>
      <c r="AK47" s="294">
        <v>0</v>
      </c>
      <c r="AL47" s="294">
        <v>0</v>
      </c>
      <c r="AM47" s="294">
        <v>0</v>
      </c>
      <c r="AN47" s="294">
        <v>0</v>
      </c>
      <c r="AO47" s="294">
        <v>0</v>
      </c>
      <c r="AP47" s="294">
        <v>0</v>
      </c>
      <c r="AQ47" s="294">
        <v>0</v>
      </c>
      <c r="AR47" s="294">
        <v>0</v>
      </c>
    </row>
    <row r="48" spans="17:44">
      <c r="Q48" s="296" t="s">
        <v>276</v>
      </c>
      <c r="R48" s="293" t="s">
        <v>276</v>
      </c>
      <c r="S48" s="294">
        <v>8985</v>
      </c>
      <c r="T48" s="294">
        <v>8985</v>
      </c>
      <c r="U48" s="294">
        <v>8985</v>
      </c>
      <c r="V48" s="294">
        <v>8985</v>
      </c>
      <c r="W48" s="294">
        <v>8985</v>
      </c>
      <c r="X48" s="294">
        <v>7782</v>
      </c>
      <c r="Y48" s="294">
        <v>7782</v>
      </c>
      <c r="Z48" s="294">
        <v>6835</v>
      </c>
      <c r="AA48" s="294">
        <v>5923</v>
      </c>
      <c r="AB48" s="294">
        <v>4715</v>
      </c>
      <c r="AC48" s="294">
        <v>4715</v>
      </c>
      <c r="AD48" s="294">
        <v>4715</v>
      </c>
      <c r="AE48" s="294">
        <v>4715</v>
      </c>
      <c r="AF48" s="294">
        <v>3635</v>
      </c>
      <c r="AG48" s="294">
        <v>2432</v>
      </c>
      <c r="AH48" s="294">
        <v>1216</v>
      </c>
      <c r="AI48" s="294">
        <v>1216</v>
      </c>
      <c r="AJ48" s="294">
        <v>2886</v>
      </c>
      <c r="AK48" s="294">
        <v>2886</v>
      </c>
      <c r="AL48" s="294">
        <v>4556</v>
      </c>
      <c r="AM48" s="294">
        <v>4556</v>
      </c>
      <c r="AN48" s="294">
        <v>4556</v>
      </c>
      <c r="AO48" s="294">
        <v>4556</v>
      </c>
      <c r="AP48" s="294">
        <v>4556</v>
      </c>
      <c r="AQ48" s="294">
        <v>4556</v>
      </c>
      <c r="AR48" s="294">
        <v>4556</v>
      </c>
    </row>
    <row r="49" spans="17:44">
      <c r="Q49" s="522" t="s">
        <v>295</v>
      </c>
      <c r="R49" s="293" t="s">
        <v>277</v>
      </c>
      <c r="S49" s="294">
        <v>4335</v>
      </c>
      <c r="T49" s="294">
        <v>4335</v>
      </c>
      <c r="U49" s="294">
        <v>4935</v>
      </c>
      <c r="V49" s="294">
        <v>6040</v>
      </c>
      <c r="W49" s="294">
        <v>6294</v>
      </c>
      <c r="X49" s="294">
        <v>6473</v>
      </c>
      <c r="Y49" s="294">
        <v>8268</v>
      </c>
      <c r="Z49" s="294">
        <v>8868</v>
      </c>
      <c r="AA49" s="294">
        <v>8868</v>
      </c>
      <c r="AB49" s="294">
        <v>10230</v>
      </c>
      <c r="AC49" s="294">
        <v>11435</v>
      </c>
      <c r="AD49" s="294">
        <v>13034</v>
      </c>
      <c r="AE49" s="294">
        <v>15260</v>
      </c>
      <c r="AF49" s="294">
        <v>16060</v>
      </c>
      <c r="AG49" s="294">
        <v>16560</v>
      </c>
      <c r="AH49" s="294">
        <v>16560</v>
      </c>
      <c r="AI49" s="294">
        <v>16560</v>
      </c>
      <c r="AJ49" s="294">
        <v>16560</v>
      </c>
      <c r="AK49" s="294">
        <v>16560</v>
      </c>
      <c r="AL49" s="294">
        <v>16560</v>
      </c>
      <c r="AM49" s="294">
        <v>16560</v>
      </c>
      <c r="AN49" s="294">
        <v>16560</v>
      </c>
      <c r="AO49" s="294">
        <v>16560</v>
      </c>
      <c r="AP49" s="294">
        <v>16560</v>
      </c>
      <c r="AQ49" s="294">
        <v>16560</v>
      </c>
      <c r="AR49" s="294">
        <v>16560</v>
      </c>
    </row>
    <row r="50" spans="17:44">
      <c r="Q50" s="523"/>
      <c r="R50" s="293" t="s">
        <v>278</v>
      </c>
      <c r="S50" s="294">
        <v>4156</v>
      </c>
      <c r="T50" s="294">
        <v>5396</v>
      </c>
      <c r="U50" s="294">
        <v>5940</v>
      </c>
      <c r="V50" s="294">
        <v>6177</v>
      </c>
      <c r="W50" s="294">
        <v>6810</v>
      </c>
      <c r="X50" s="294">
        <v>6810</v>
      </c>
      <c r="Y50" s="294">
        <v>6835</v>
      </c>
      <c r="Z50" s="294">
        <v>6879</v>
      </c>
      <c r="AA50" s="294">
        <v>6864</v>
      </c>
      <c r="AB50" s="294">
        <v>6864</v>
      </c>
      <c r="AC50" s="294">
        <v>6864</v>
      </c>
      <c r="AD50" s="294">
        <v>6996</v>
      </c>
      <c r="AE50" s="294">
        <v>7085</v>
      </c>
      <c r="AF50" s="294">
        <v>7085</v>
      </c>
      <c r="AG50" s="294">
        <v>7085</v>
      </c>
      <c r="AH50" s="294">
        <v>7085</v>
      </c>
      <c r="AI50" s="294">
        <v>6587</v>
      </c>
      <c r="AJ50" s="294">
        <v>6587</v>
      </c>
      <c r="AK50" s="294">
        <v>6074</v>
      </c>
      <c r="AL50" s="294">
        <v>6074</v>
      </c>
      <c r="AM50" s="294">
        <v>5803</v>
      </c>
      <c r="AN50" s="294">
        <v>5405</v>
      </c>
      <c r="AO50" s="294">
        <v>4213</v>
      </c>
      <c r="AP50" s="294">
        <v>4075</v>
      </c>
      <c r="AQ50" s="294">
        <v>3919</v>
      </c>
      <c r="AR50" s="294">
        <v>3708</v>
      </c>
    </row>
    <row r="51" spans="17:44">
      <c r="Q51" s="296" t="s">
        <v>279</v>
      </c>
      <c r="R51" s="293" t="s">
        <v>279</v>
      </c>
      <c r="S51" s="294">
        <v>0</v>
      </c>
      <c r="T51" s="294">
        <v>0</v>
      </c>
      <c r="U51" s="294">
        <v>0</v>
      </c>
      <c r="V51" s="294">
        <v>0</v>
      </c>
      <c r="W51" s="294">
        <v>0</v>
      </c>
      <c r="X51" s="294">
        <v>0</v>
      </c>
      <c r="Y51" s="294">
        <v>0</v>
      </c>
      <c r="Z51" s="294">
        <v>0</v>
      </c>
      <c r="AA51" s="294">
        <v>0</v>
      </c>
      <c r="AB51" s="294">
        <v>0</v>
      </c>
      <c r="AC51" s="294">
        <v>0</v>
      </c>
      <c r="AD51" s="294">
        <v>19</v>
      </c>
      <c r="AE51" s="294">
        <v>19</v>
      </c>
      <c r="AF51" s="294">
        <v>19</v>
      </c>
      <c r="AG51" s="294">
        <v>19</v>
      </c>
      <c r="AH51" s="294">
        <v>19</v>
      </c>
      <c r="AI51" s="294">
        <v>19</v>
      </c>
      <c r="AJ51" s="294">
        <v>19</v>
      </c>
      <c r="AK51" s="294">
        <v>19</v>
      </c>
      <c r="AL51" s="294">
        <v>19</v>
      </c>
      <c r="AM51" s="294">
        <v>19</v>
      </c>
      <c r="AN51" s="294">
        <v>19</v>
      </c>
      <c r="AO51" s="294">
        <v>19</v>
      </c>
      <c r="AP51" s="294">
        <v>19</v>
      </c>
      <c r="AQ51" s="294">
        <v>19</v>
      </c>
      <c r="AR51" s="294">
        <v>19</v>
      </c>
    </row>
    <row r="52" spans="17:44" ht="15">
      <c r="Q52" s="526" t="s">
        <v>282</v>
      </c>
      <c r="R52" s="526"/>
      <c r="S52" s="299">
        <v>74409</v>
      </c>
      <c r="T52" s="299">
        <v>72809</v>
      </c>
      <c r="U52" s="299">
        <v>71466</v>
      </c>
      <c r="V52" s="299">
        <v>70856</v>
      </c>
      <c r="W52" s="299">
        <v>71628</v>
      </c>
      <c r="X52" s="299">
        <v>69323</v>
      </c>
      <c r="Y52" s="299">
        <v>70859</v>
      </c>
      <c r="Z52" s="299">
        <v>72641</v>
      </c>
      <c r="AA52" s="299">
        <v>71143</v>
      </c>
      <c r="AB52" s="299">
        <v>72798</v>
      </c>
      <c r="AC52" s="299">
        <v>75503</v>
      </c>
      <c r="AD52" s="299">
        <v>76338</v>
      </c>
      <c r="AE52" s="299">
        <v>77650</v>
      </c>
      <c r="AF52" s="299">
        <v>79060</v>
      </c>
      <c r="AG52" s="299">
        <v>79039</v>
      </c>
      <c r="AH52" s="299">
        <v>78647</v>
      </c>
      <c r="AI52" s="299">
        <v>77739</v>
      </c>
      <c r="AJ52" s="299">
        <v>77262</v>
      </c>
      <c r="AK52" s="299">
        <v>78018</v>
      </c>
      <c r="AL52" s="299">
        <v>79128</v>
      </c>
      <c r="AM52" s="299">
        <v>78831</v>
      </c>
      <c r="AN52" s="299">
        <v>78954</v>
      </c>
      <c r="AO52" s="299">
        <v>78177</v>
      </c>
      <c r="AP52" s="299">
        <v>78044</v>
      </c>
      <c r="AQ52" s="299">
        <v>78615</v>
      </c>
      <c r="AR52" s="299">
        <v>78424</v>
      </c>
    </row>
    <row r="53" spans="17:44"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</row>
    <row r="54" spans="17:44"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</row>
    <row r="55" spans="17:44"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</row>
    <row r="56" spans="17:44"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</row>
    <row r="57" spans="17:44"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</row>
    <row r="58" spans="17:44" ht="15">
      <c r="Q58" s="277" t="s">
        <v>469</v>
      </c>
    </row>
    <row r="60" spans="17:44" ht="15">
      <c r="Q60" s="300" t="s">
        <v>269</v>
      </c>
      <c r="R60" s="300" t="s">
        <v>284</v>
      </c>
      <c r="S60" s="385">
        <v>2015</v>
      </c>
      <c r="T60" s="385">
        <v>2016</v>
      </c>
      <c r="U60" s="385">
        <v>2017</v>
      </c>
      <c r="V60" s="385">
        <v>2018</v>
      </c>
      <c r="W60" s="385">
        <v>2019</v>
      </c>
      <c r="X60" s="385">
        <v>2020</v>
      </c>
      <c r="Y60" s="385">
        <v>2021</v>
      </c>
      <c r="Z60" s="385">
        <v>2022</v>
      </c>
      <c r="AA60" s="385">
        <v>2023</v>
      </c>
      <c r="AB60" s="385">
        <v>2024</v>
      </c>
      <c r="AC60" s="385">
        <v>2025</v>
      </c>
      <c r="AD60" s="385">
        <v>2026</v>
      </c>
      <c r="AE60" s="385">
        <v>2027</v>
      </c>
      <c r="AF60" s="385">
        <v>2028</v>
      </c>
      <c r="AG60" s="385">
        <v>2029</v>
      </c>
      <c r="AH60" s="385">
        <v>2030</v>
      </c>
      <c r="AI60" s="385">
        <v>2031</v>
      </c>
      <c r="AJ60" s="385">
        <v>2032</v>
      </c>
      <c r="AK60" s="386">
        <v>2033</v>
      </c>
      <c r="AL60" s="386">
        <v>2034</v>
      </c>
      <c r="AM60" s="386">
        <v>2035</v>
      </c>
      <c r="AN60" s="386">
        <v>2036</v>
      </c>
      <c r="AO60" s="386">
        <v>2037</v>
      </c>
      <c r="AP60" s="386">
        <v>2038</v>
      </c>
      <c r="AQ60" s="386">
        <v>2039</v>
      </c>
      <c r="AR60" s="386">
        <v>2040</v>
      </c>
    </row>
    <row r="61" spans="17:44">
      <c r="Q61" s="527" t="s">
        <v>272</v>
      </c>
      <c r="R61" s="375" t="s">
        <v>297</v>
      </c>
      <c r="S61" s="376">
        <v>2294.0559245750001</v>
      </c>
      <c r="T61" s="376">
        <v>2371.4604289310855</v>
      </c>
      <c r="U61" s="376">
        <v>2467.8224320972167</v>
      </c>
      <c r="V61" s="376">
        <v>2512.6700876258683</v>
      </c>
      <c r="W61" s="376">
        <v>2557.9356305426199</v>
      </c>
      <c r="X61" s="376">
        <v>2574.3238550990018</v>
      </c>
      <c r="Y61" s="376">
        <v>2630.0144931702553</v>
      </c>
      <c r="Z61" s="376">
        <v>2552.4659278293043</v>
      </c>
      <c r="AA61" s="376">
        <v>2607.9234993055843</v>
      </c>
      <c r="AB61" s="376">
        <v>2621.7318388383778</v>
      </c>
      <c r="AC61" s="376">
        <v>2620.3379441522347</v>
      </c>
      <c r="AD61" s="376">
        <v>2633.1770710095343</v>
      </c>
      <c r="AE61" s="376">
        <v>2645.5808883912787</v>
      </c>
      <c r="AF61" s="376">
        <v>2692.7979491207398</v>
      </c>
      <c r="AG61" s="376">
        <v>2704.6727002214438</v>
      </c>
      <c r="AH61" s="376">
        <v>2716.1820157846496</v>
      </c>
      <c r="AI61" s="376">
        <v>2727.3477178713442</v>
      </c>
      <c r="AJ61" s="376">
        <v>2738.1897304156591</v>
      </c>
      <c r="AK61" s="376">
        <v>2790.3262931733975</v>
      </c>
      <c r="AL61" s="376">
        <v>2800.8289464410013</v>
      </c>
      <c r="AM61" s="376">
        <v>2842.0514953012516</v>
      </c>
      <c r="AN61" s="376">
        <v>2852.1863537030586</v>
      </c>
      <c r="AO61" s="376">
        <v>2862.0646056434234</v>
      </c>
      <c r="AP61" s="376">
        <v>2871.6989250278216</v>
      </c>
      <c r="AQ61" s="376">
        <v>2876.610842079077</v>
      </c>
      <c r="AR61" s="376">
        <v>2881.2663990323022</v>
      </c>
    </row>
    <row r="62" spans="17:44">
      <c r="Q62" s="528"/>
      <c r="R62" s="377" t="s">
        <v>298</v>
      </c>
      <c r="S62" s="376">
        <v>748.41584</v>
      </c>
      <c r="T62" s="376">
        <v>795.50085054540102</v>
      </c>
      <c r="U62" s="376">
        <v>837.99186904992871</v>
      </c>
      <c r="V62" s="376">
        <v>967.61271113835801</v>
      </c>
      <c r="W62" s="376">
        <v>992.87458223335148</v>
      </c>
      <c r="X62" s="376">
        <v>1016.8694493513169</v>
      </c>
      <c r="Y62" s="376">
        <v>1039.8862445399366</v>
      </c>
      <c r="Z62" s="376">
        <v>1169.6907470480116</v>
      </c>
      <c r="AA62" s="376">
        <v>1193.4094685732268</v>
      </c>
      <c r="AB62" s="376">
        <v>1214.9348006534156</v>
      </c>
      <c r="AC62" s="376">
        <v>1226.5069690140497</v>
      </c>
      <c r="AD62" s="376">
        <v>1259.8592019524649</v>
      </c>
      <c r="AE62" s="376">
        <v>1269.4420022654585</v>
      </c>
      <c r="AF62" s="376">
        <v>1277.1892417278318</v>
      </c>
      <c r="AG62" s="376">
        <v>1283.5975149710202</v>
      </c>
      <c r="AH62" s="376">
        <v>1319.3614087509159</v>
      </c>
      <c r="AI62" s="376">
        <v>1324.7548039797352</v>
      </c>
      <c r="AJ62" s="376">
        <v>1329.6887341028578</v>
      </c>
      <c r="AK62" s="376">
        <v>1332.6203642674045</v>
      </c>
      <c r="AL62" s="376">
        <v>1363.7825479230469</v>
      </c>
      <c r="AM62" s="376">
        <v>1365.0305359060499</v>
      </c>
      <c r="AN62" s="376">
        <v>1366.2461049227932</v>
      </c>
      <c r="AO62" s="376">
        <v>1367.4308967099334</v>
      </c>
      <c r="AP62" s="376">
        <v>1368.5864313683155</v>
      </c>
      <c r="AQ62" s="376">
        <v>1369.7141190898899</v>
      </c>
      <c r="AR62" s="376">
        <v>1370.8152705045868</v>
      </c>
    </row>
    <row r="63" spans="17:44">
      <c r="Q63" s="527" t="s">
        <v>56</v>
      </c>
      <c r="R63" s="378" t="s">
        <v>292</v>
      </c>
      <c r="S63" s="376">
        <v>640.29999999999995</v>
      </c>
      <c r="T63" s="376">
        <v>688.1</v>
      </c>
      <c r="U63" s="376">
        <v>688.1</v>
      </c>
      <c r="V63" s="376">
        <v>688.1</v>
      </c>
      <c r="W63" s="376">
        <v>688.1</v>
      </c>
      <c r="X63" s="376">
        <v>688.1</v>
      </c>
      <c r="Y63" s="376">
        <v>688.1</v>
      </c>
      <c r="Z63" s="376">
        <v>688.1</v>
      </c>
      <c r="AA63" s="376">
        <v>850.1</v>
      </c>
      <c r="AB63" s="376">
        <v>850.1</v>
      </c>
      <c r="AC63" s="376">
        <v>850.1</v>
      </c>
      <c r="AD63" s="376">
        <v>850.1</v>
      </c>
      <c r="AE63" s="376">
        <v>850.1</v>
      </c>
      <c r="AF63" s="376">
        <v>850.1</v>
      </c>
      <c r="AG63" s="376">
        <v>850.1</v>
      </c>
      <c r="AH63" s="376">
        <v>850.1</v>
      </c>
      <c r="AI63" s="376">
        <v>905.1</v>
      </c>
      <c r="AJ63" s="376">
        <v>905.1</v>
      </c>
      <c r="AK63" s="376">
        <v>905.1</v>
      </c>
      <c r="AL63" s="376">
        <v>905.1</v>
      </c>
      <c r="AM63" s="376">
        <v>905.1</v>
      </c>
      <c r="AN63" s="376">
        <v>905.1</v>
      </c>
      <c r="AO63" s="376">
        <v>905.1</v>
      </c>
      <c r="AP63" s="376">
        <v>905.1</v>
      </c>
      <c r="AQ63" s="376">
        <v>905.1</v>
      </c>
      <c r="AR63" s="376">
        <v>905.1</v>
      </c>
    </row>
    <row r="64" spans="17:44">
      <c r="Q64" s="529"/>
      <c r="R64" s="375" t="s">
        <v>293</v>
      </c>
      <c r="S64" s="376">
        <v>450.52100000000002</v>
      </c>
      <c r="T64" s="376">
        <v>450.52100000000002</v>
      </c>
      <c r="U64" s="376">
        <v>450.52100000000002</v>
      </c>
      <c r="V64" s="376">
        <v>450.52100000000002</v>
      </c>
      <c r="W64" s="376">
        <v>450.52100000000002</v>
      </c>
      <c r="X64" s="376">
        <v>551.86099999999999</v>
      </c>
      <c r="Y64" s="376">
        <v>641.94100000000003</v>
      </c>
      <c r="Z64" s="376">
        <v>720.76100000000008</v>
      </c>
      <c r="AA64" s="376">
        <v>799.58100000000013</v>
      </c>
      <c r="AB64" s="376">
        <v>855.88100000000009</v>
      </c>
      <c r="AC64" s="376">
        <v>912.18100000000004</v>
      </c>
      <c r="AD64" s="376">
        <v>945.96100000000001</v>
      </c>
      <c r="AE64" s="376">
        <v>979.74099999999999</v>
      </c>
      <c r="AF64" s="376">
        <v>1013.521</v>
      </c>
      <c r="AG64" s="376">
        <v>1047.3009999999999</v>
      </c>
      <c r="AH64" s="376">
        <v>1081.0809999999999</v>
      </c>
      <c r="AI64" s="376">
        <v>1103.6009999999999</v>
      </c>
      <c r="AJ64" s="376">
        <v>1126.1209999999999</v>
      </c>
      <c r="AK64" s="376">
        <v>1148.6409999999998</v>
      </c>
      <c r="AL64" s="376">
        <v>1171.1609999999998</v>
      </c>
      <c r="AM64" s="376">
        <v>1182.4209999999998</v>
      </c>
      <c r="AN64" s="376">
        <v>1193.6809999999998</v>
      </c>
      <c r="AO64" s="376">
        <v>1204.9409999999998</v>
      </c>
      <c r="AP64" s="376">
        <v>1216.2009999999998</v>
      </c>
      <c r="AQ64" s="376">
        <v>1227.4609999999998</v>
      </c>
      <c r="AR64" s="376">
        <v>1233.0909999999999</v>
      </c>
    </row>
    <row r="65" spans="17:44">
      <c r="Q65" s="528"/>
      <c r="R65" s="379" t="s">
        <v>299</v>
      </c>
      <c r="S65" s="376">
        <v>250.23199999999997</v>
      </c>
      <c r="T65" s="376">
        <v>272.38599999999997</v>
      </c>
      <c r="U65" s="376">
        <v>381.16381961242638</v>
      </c>
      <c r="V65" s="376">
        <v>641.03527844970563</v>
      </c>
      <c r="W65" s="376">
        <v>894.93019612426417</v>
      </c>
      <c r="X65" s="376">
        <v>962.0499608335839</v>
      </c>
      <c r="Y65" s="376">
        <v>1058.2549569169423</v>
      </c>
      <c r="Z65" s="376">
        <v>1164.0804526086367</v>
      </c>
      <c r="AA65" s="376">
        <v>1280.4884978695004</v>
      </c>
      <c r="AB65" s="376">
        <v>1408.5373476564505</v>
      </c>
      <c r="AC65" s="376">
        <v>1514.1776487306843</v>
      </c>
      <c r="AD65" s="376">
        <v>1627.7409723854855</v>
      </c>
      <c r="AE65" s="376">
        <v>1749.8215453143969</v>
      </c>
      <c r="AF65" s="376">
        <v>1881.0581612129765</v>
      </c>
      <c r="AG65" s="376">
        <v>2022.1375233039496</v>
      </c>
      <c r="AH65" s="376">
        <v>2123.2443994691471</v>
      </c>
      <c r="AI65" s="376">
        <v>2229.4066194426046</v>
      </c>
      <c r="AJ65" s="376">
        <v>2340.8769504147349</v>
      </c>
      <c r="AK65" s="376">
        <v>2457.9207979354719</v>
      </c>
      <c r="AL65" s="376">
        <v>2580.8168378322457</v>
      </c>
      <c r="AM65" s="376">
        <v>2645.3372587780518</v>
      </c>
      <c r="AN65" s="376">
        <v>2711.4706902475027</v>
      </c>
      <c r="AO65" s="376">
        <v>2779.2574575036901</v>
      </c>
      <c r="AP65" s="376">
        <v>2848.7388939412822</v>
      </c>
      <c r="AQ65" s="376">
        <v>2919.9573662898138</v>
      </c>
      <c r="AR65" s="376">
        <v>2956.4568333684365</v>
      </c>
    </row>
    <row r="66" spans="17:44">
      <c r="Q66" s="527" t="s">
        <v>280</v>
      </c>
      <c r="R66" s="379" t="s">
        <v>300</v>
      </c>
      <c r="S66" s="376">
        <v>437.89199999999994</v>
      </c>
      <c r="T66" s="376">
        <v>499.86199999999997</v>
      </c>
      <c r="U66" s="376">
        <v>733.60328038757348</v>
      </c>
      <c r="V66" s="376">
        <v>1248.917121550294</v>
      </c>
      <c r="W66" s="376">
        <v>1488.0735234881622</v>
      </c>
      <c r="X66" s="376">
        <v>1535.9048038757355</v>
      </c>
      <c r="Y66" s="376">
        <v>1651.0976641664156</v>
      </c>
      <c r="Z66" s="376">
        <v>1774.929988978897</v>
      </c>
      <c r="AA66" s="376">
        <v>1908.0497381523139</v>
      </c>
      <c r="AB66" s="376">
        <v>2051.1534685137376</v>
      </c>
      <c r="AC66" s="376">
        <v>2153.7111419394246</v>
      </c>
      <c r="AD66" s="376">
        <v>2261.3966990363961</v>
      </c>
      <c r="AE66" s="376">
        <v>2374.4665339882158</v>
      </c>
      <c r="AF66" s="376">
        <v>2493.1898606876271</v>
      </c>
      <c r="AG66" s="376">
        <v>2617.8493537220083</v>
      </c>
      <c r="AH66" s="376">
        <v>2683.2955875650578</v>
      </c>
      <c r="AI66" s="376">
        <v>2750.3779772541839</v>
      </c>
      <c r="AJ66" s="376">
        <v>2819.1374266855382</v>
      </c>
      <c r="AK66" s="376">
        <v>2889.6158623526762</v>
      </c>
      <c r="AL66" s="376">
        <v>2961.8562589114931</v>
      </c>
      <c r="AM66" s="376">
        <v>2998.879462147886</v>
      </c>
      <c r="AN66" s="376">
        <v>3036.365455424735</v>
      </c>
      <c r="AO66" s="376">
        <v>3074.3200236175435</v>
      </c>
      <c r="AP66" s="376">
        <v>3112.7490239127628</v>
      </c>
      <c r="AQ66" s="376">
        <v>3151.6583867116724</v>
      </c>
      <c r="AR66" s="376">
        <v>3167.4166786452306</v>
      </c>
    </row>
    <row r="67" spans="17:44">
      <c r="Q67" s="528"/>
      <c r="R67" s="380" t="s">
        <v>280</v>
      </c>
      <c r="S67" s="376">
        <v>138.69999999999999</v>
      </c>
      <c r="T67" s="376">
        <v>138.69999999999999</v>
      </c>
      <c r="U67" s="376">
        <v>138.69999999999999</v>
      </c>
      <c r="V67" s="376">
        <v>138.69999999999999</v>
      </c>
      <c r="W67" s="376">
        <v>138.69999999999999</v>
      </c>
      <c r="X67" s="376">
        <v>138.69999999999999</v>
      </c>
      <c r="Y67" s="376">
        <v>138.69999999999999</v>
      </c>
      <c r="Z67" s="376">
        <v>138.69999999999999</v>
      </c>
      <c r="AA67" s="376">
        <v>138.69999999999999</v>
      </c>
      <c r="AB67" s="376">
        <v>138.69999999999999</v>
      </c>
      <c r="AC67" s="376">
        <v>124.49999999999999</v>
      </c>
      <c r="AD67" s="376">
        <v>124.49999999999999</v>
      </c>
      <c r="AE67" s="376">
        <v>124.49999999999999</v>
      </c>
      <c r="AF67" s="376">
        <v>124.49999999999999</v>
      </c>
      <c r="AG67" s="376">
        <v>124.49999999999999</v>
      </c>
      <c r="AH67" s="376">
        <v>124.49999999999999</v>
      </c>
      <c r="AI67" s="376">
        <v>124.49999999999999</v>
      </c>
      <c r="AJ67" s="376">
        <v>124.49999999999999</v>
      </c>
      <c r="AK67" s="376">
        <v>124.49999999999999</v>
      </c>
      <c r="AL67" s="376">
        <v>124.49999999999999</v>
      </c>
      <c r="AM67" s="376">
        <v>124.49999999999999</v>
      </c>
      <c r="AN67" s="376">
        <v>124.49999999999999</v>
      </c>
      <c r="AO67" s="376">
        <v>124.49999999999999</v>
      </c>
      <c r="AP67" s="376">
        <v>124.49999999999999</v>
      </c>
      <c r="AQ67" s="376">
        <v>124.49999999999999</v>
      </c>
      <c r="AR67" s="376">
        <v>124.49999999999999</v>
      </c>
    </row>
    <row r="68" spans="17:44">
      <c r="Q68" s="383" t="s">
        <v>281</v>
      </c>
      <c r="R68" s="378" t="s">
        <v>281</v>
      </c>
      <c r="S68" s="376">
        <v>2008.1913</v>
      </c>
      <c r="T68" s="376">
        <v>2047.2471942079526</v>
      </c>
      <c r="U68" s="376">
        <v>2103.6323839866209</v>
      </c>
      <c r="V68" s="376">
        <v>2165.3500164092611</v>
      </c>
      <c r="W68" s="376">
        <v>2198.1138700662991</v>
      </c>
      <c r="X68" s="376">
        <v>2212.7571517020006</v>
      </c>
      <c r="Y68" s="376">
        <v>2226.6467224731905</v>
      </c>
      <c r="Z68" s="376">
        <v>2317.0427706318083</v>
      </c>
      <c r="AA68" s="376">
        <v>2331.6008146407394</v>
      </c>
      <c r="AB68" s="376">
        <v>2347.3551773567387</v>
      </c>
      <c r="AC68" s="376">
        <v>2364.5883428830666</v>
      </c>
      <c r="AD68" s="376">
        <v>2384.2070882663484</v>
      </c>
      <c r="AE68" s="376">
        <v>2392.6065267860777</v>
      </c>
      <c r="AF68" s="376">
        <v>2408.6170997887675</v>
      </c>
      <c r="AG68" s="376">
        <v>2433.1497312952088</v>
      </c>
      <c r="AH68" s="376">
        <v>2480.4186840154262</v>
      </c>
      <c r="AI68" s="376">
        <v>2536.0062945009436</v>
      </c>
      <c r="AJ68" s="376">
        <v>2567.1191524374276</v>
      </c>
      <c r="AK68" s="376">
        <v>2591.7646074447271</v>
      </c>
      <c r="AL68" s="376">
        <v>2622.4850538713231</v>
      </c>
      <c r="AM68" s="376">
        <v>2640.5520879304358</v>
      </c>
      <c r="AN68" s="376">
        <v>2638.0912616133178</v>
      </c>
      <c r="AO68" s="376">
        <v>2623.9630142581627</v>
      </c>
      <c r="AP68" s="376">
        <v>2608.1526708407637</v>
      </c>
      <c r="AQ68" s="376">
        <v>2585.122972402065</v>
      </c>
      <c r="AR68" s="376">
        <v>2552.8700977382023</v>
      </c>
    </row>
    <row r="69" spans="17:44">
      <c r="Q69" s="527" t="s">
        <v>275</v>
      </c>
      <c r="R69" s="378" t="s">
        <v>301</v>
      </c>
      <c r="S69" s="376">
        <v>4</v>
      </c>
      <c r="T69" s="376">
        <v>10.5</v>
      </c>
      <c r="U69" s="376">
        <v>10.5</v>
      </c>
      <c r="V69" s="376">
        <v>10.5</v>
      </c>
      <c r="W69" s="376">
        <v>10.5</v>
      </c>
      <c r="X69" s="376">
        <v>10.5</v>
      </c>
      <c r="Y69" s="376">
        <v>10.5</v>
      </c>
      <c r="Z69" s="376">
        <v>10.5</v>
      </c>
      <c r="AA69" s="376">
        <v>10.5</v>
      </c>
      <c r="AB69" s="376">
        <v>10.5</v>
      </c>
      <c r="AC69" s="376">
        <v>10.5</v>
      </c>
      <c r="AD69" s="376">
        <v>10.5</v>
      </c>
      <c r="AE69" s="376">
        <v>10.5</v>
      </c>
      <c r="AF69" s="376">
        <v>10.5</v>
      </c>
      <c r="AG69" s="376">
        <v>10.5</v>
      </c>
      <c r="AH69" s="376">
        <v>10.5</v>
      </c>
      <c r="AI69" s="376">
        <v>10.5</v>
      </c>
      <c r="AJ69" s="376">
        <v>10.5</v>
      </c>
      <c r="AK69" s="376">
        <v>10.5</v>
      </c>
      <c r="AL69" s="376">
        <v>10.5</v>
      </c>
      <c r="AM69" s="376">
        <v>10.5</v>
      </c>
      <c r="AN69" s="376">
        <v>10.5</v>
      </c>
      <c r="AO69" s="376">
        <v>10.5</v>
      </c>
      <c r="AP69" s="376">
        <v>10.5</v>
      </c>
      <c r="AQ69" s="376">
        <v>10.5</v>
      </c>
      <c r="AR69" s="376">
        <v>10.5</v>
      </c>
    </row>
    <row r="70" spans="17:44">
      <c r="Q70" s="528"/>
      <c r="R70" s="378" t="s">
        <v>302</v>
      </c>
      <c r="S70" s="376">
        <v>37</v>
      </c>
      <c r="T70" s="376">
        <v>37</v>
      </c>
      <c r="U70" s="376">
        <v>37</v>
      </c>
      <c r="V70" s="376">
        <v>37</v>
      </c>
      <c r="W70" s="376">
        <v>37</v>
      </c>
      <c r="X70" s="376">
        <v>37</v>
      </c>
      <c r="Y70" s="376">
        <v>37</v>
      </c>
      <c r="Z70" s="376">
        <v>37</v>
      </c>
      <c r="AA70" s="376">
        <v>37</v>
      </c>
      <c r="AB70" s="376">
        <v>37</v>
      </c>
      <c r="AC70" s="376">
        <v>37</v>
      </c>
      <c r="AD70" s="376">
        <v>37</v>
      </c>
      <c r="AE70" s="376">
        <v>37</v>
      </c>
      <c r="AF70" s="376">
        <v>37</v>
      </c>
      <c r="AG70" s="376">
        <v>37</v>
      </c>
      <c r="AH70" s="376">
        <v>37</v>
      </c>
      <c r="AI70" s="376">
        <v>37</v>
      </c>
      <c r="AJ70" s="376">
        <v>37</v>
      </c>
      <c r="AK70" s="376">
        <v>37</v>
      </c>
      <c r="AL70" s="376">
        <v>37</v>
      </c>
      <c r="AM70" s="376">
        <v>37</v>
      </c>
      <c r="AN70" s="376">
        <v>37</v>
      </c>
      <c r="AO70" s="376">
        <v>37</v>
      </c>
      <c r="AP70" s="376">
        <v>37</v>
      </c>
      <c r="AQ70" s="376">
        <v>37</v>
      </c>
      <c r="AR70" s="376">
        <v>37</v>
      </c>
    </row>
    <row r="71" spans="17:44">
      <c r="Q71" s="382" t="s">
        <v>274</v>
      </c>
      <c r="R71" s="378" t="s">
        <v>274</v>
      </c>
      <c r="S71" s="376">
        <v>332.34000000000003</v>
      </c>
      <c r="T71" s="376">
        <v>332.34000000000003</v>
      </c>
      <c r="U71" s="376">
        <v>332.34000000000003</v>
      </c>
      <c r="V71" s="376">
        <v>332.34000000000003</v>
      </c>
      <c r="W71" s="376">
        <v>332.34000000000003</v>
      </c>
      <c r="X71" s="376">
        <v>332.34000000000003</v>
      </c>
      <c r="Y71" s="376">
        <v>332.34000000000003</v>
      </c>
      <c r="Z71" s="376">
        <v>332.34000000000003</v>
      </c>
      <c r="AA71" s="376">
        <v>332.34000000000003</v>
      </c>
      <c r="AB71" s="376">
        <v>332.34000000000003</v>
      </c>
      <c r="AC71" s="376">
        <v>332.34000000000003</v>
      </c>
      <c r="AD71" s="376">
        <v>332.34000000000003</v>
      </c>
      <c r="AE71" s="376">
        <v>332.34000000000003</v>
      </c>
      <c r="AF71" s="376">
        <v>332.34000000000003</v>
      </c>
      <c r="AG71" s="376">
        <v>332.34000000000003</v>
      </c>
      <c r="AH71" s="376">
        <v>332.34000000000003</v>
      </c>
      <c r="AI71" s="376">
        <v>332.34000000000003</v>
      </c>
      <c r="AJ71" s="376">
        <v>332.34000000000003</v>
      </c>
      <c r="AK71" s="376">
        <v>332.34000000000003</v>
      </c>
      <c r="AL71" s="376">
        <v>332.34000000000003</v>
      </c>
      <c r="AM71" s="376">
        <v>332.34000000000003</v>
      </c>
      <c r="AN71" s="376">
        <v>332.34000000000003</v>
      </c>
      <c r="AO71" s="376">
        <v>332.34000000000003</v>
      </c>
      <c r="AP71" s="376">
        <v>332.34000000000003</v>
      </c>
      <c r="AQ71" s="376">
        <v>332.34000000000003</v>
      </c>
      <c r="AR71" s="376">
        <v>332.34000000000003</v>
      </c>
    </row>
    <row r="72" spans="17:44">
      <c r="Q72" s="530" t="s">
        <v>267</v>
      </c>
      <c r="R72" s="378" t="s">
        <v>303</v>
      </c>
      <c r="S72" s="376">
        <v>0</v>
      </c>
      <c r="T72" s="376">
        <v>0</v>
      </c>
      <c r="U72" s="376">
        <v>0</v>
      </c>
      <c r="V72" s="376">
        <v>0</v>
      </c>
      <c r="W72" s="376">
        <v>0</v>
      </c>
      <c r="X72" s="376">
        <v>0</v>
      </c>
      <c r="Y72" s="376">
        <v>0</v>
      </c>
      <c r="Z72" s="376">
        <v>0</v>
      </c>
      <c r="AA72" s="376">
        <v>0</v>
      </c>
      <c r="AB72" s="376">
        <v>0</v>
      </c>
      <c r="AC72" s="376">
        <v>0</v>
      </c>
      <c r="AD72" s="376">
        <v>0</v>
      </c>
      <c r="AE72" s="376">
        <v>0</v>
      </c>
      <c r="AF72" s="376">
        <v>0</v>
      </c>
      <c r="AG72" s="376">
        <v>0</v>
      </c>
      <c r="AH72" s="376">
        <v>0</v>
      </c>
      <c r="AI72" s="376">
        <v>0</v>
      </c>
      <c r="AJ72" s="376">
        <v>0</v>
      </c>
      <c r="AK72" s="376">
        <v>0</v>
      </c>
      <c r="AL72" s="376">
        <v>0</v>
      </c>
      <c r="AM72" s="376">
        <v>0</v>
      </c>
      <c r="AN72" s="376">
        <v>0</v>
      </c>
      <c r="AO72" s="376">
        <v>0</v>
      </c>
      <c r="AP72" s="376">
        <v>0</v>
      </c>
      <c r="AQ72" s="376">
        <v>0</v>
      </c>
      <c r="AR72" s="376">
        <v>0</v>
      </c>
    </row>
    <row r="73" spans="17:44">
      <c r="Q73" s="531"/>
      <c r="R73" s="378" t="s">
        <v>287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6">
        <v>0</v>
      </c>
      <c r="Z73" s="376">
        <v>0</v>
      </c>
      <c r="AA73" s="376">
        <v>0</v>
      </c>
      <c r="AB73" s="376">
        <v>0</v>
      </c>
      <c r="AC73" s="376">
        <v>0</v>
      </c>
      <c r="AD73" s="376">
        <v>0</v>
      </c>
      <c r="AE73" s="376">
        <v>0</v>
      </c>
      <c r="AF73" s="376">
        <v>0</v>
      </c>
      <c r="AG73" s="376">
        <v>0</v>
      </c>
      <c r="AH73" s="376">
        <v>0</v>
      </c>
      <c r="AI73" s="376">
        <v>0</v>
      </c>
      <c r="AJ73" s="376">
        <v>0</v>
      </c>
      <c r="AK73" s="376">
        <v>0</v>
      </c>
      <c r="AL73" s="376">
        <v>0</v>
      </c>
      <c r="AM73" s="376">
        <v>0</v>
      </c>
      <c r="AN73" s="376">
        <v>0</v>
      </c>
      <c r="AO73" s="376">
        <v>0</v>
      </c>
      <c r="AP73" s="376">
        <v>0</v>
      </c>
      <c r="AQ73" s="376">
        <v>0</v>
      </c>
      <c r="AR73" s="376">
        <v>0</v>
      </c>
    </row>
    <row r="74" spans="17:44">
      <c r="Q74" s="531"/>
      <c r="R74" s="378" t="s">
        <v>304</v>
      </c>
      <c r="S74" s="376">
        <v>0</v>
      </c>
      <c r="T74" s="376">
        <v>0</v>
      </c>
      <c r="U74" s="376">
        <v>200</v>
      </c>
      <c r="V74" s="376">
        <v>200</v>
      </c>
      <c r="W74" s="376">
        <v>200</v>
      </c>
      <c r="X74" s="376">
        <v>220</v>
      </c>
      <c r="Y74" s="376">
        <v>220</v>
      </c>
      <c r="Z74" s="376">
        <v>220</v>
      </c>
      <c r="AA74" s="376">
        <v>220</v>
      </c>
      <c r="AB74" s="376">
        <v>220</v>
      </c>
      <c r="AC74" s="376">
        <v>200</v>
      </c>
      <c r="AD74" s="376">
        <v>200</v>
      </c>
      <c r="AE74" s="376">
        <v>200</v>
      </c>
      <c r="AF74" s="376">
        <v>300</v>
      </c>
      <c r="AG74" s="376">
        <v>300</v>
      </c>
      <c r="AH74" s="376">
        <v>329.99999999999994</v>
      </c>
      <c r="AI74" s="376">
        <v>329.99999999999994</v>
      </c>
      <c r="AJ74" s="376">
        <v>329.99999999999994</v>
      </c>
      <c r="AK74" s="376">
        <v>329.99999999999994</v>
      </c>
      <c r="AL74" s="376">
        <v>329.99999999999994</v>
      </c>
      <c r="AM74" s="376">
        <v>329.99999999999994</v>
      </c>
      <c r="AN74" s="376">
        <v>329.99999999999994</v>
      </c>
      <c r="AO74" s="376">
        <v>329.99999999999994</v>
      </c>
      <c r="AP74" s="376">
        <v>329.99999999999994</v>
      </c>
      <c r="AQ74" s="376">
        <v>329.99999999999994</v>
      </c>
      <c r="AR74" s="376">
        <v>329.99999999999994</v>
      </c>
    </row>
    <row r="75" spans="17:44">
      <c r="Q75" s="532"/>
      <c r="R75" s="378" t="s">
        <v>535</v>
      </c>
      <c r="S75" s="376">
        <v>0</v>
      </c>
      <c r="T75" s="376">
        <v>0</v>
      </c>
      <c r="U75" s="376">
        <v>0</v>
      </c>
      <c r="V75" s="376">
        <v>0</v>
      </c>
      <c r="W75" s="376">
        <v>0</v>
      </c>
      <c r="X75" s="376">
        <v>0</v>
      </c>
      <c r="Y75" s="376">
        <v>0</v>
      </c>
      <c r="Z75" s="376">
        <v>0</v>
      </c>
      <c r="AA75" s="376">
        <v>0</v>
      </c>
      <c r="AB75" s="376">
        <v>0</v>
      </c>
      <c r="AC75" s="376">
        <v>0</v>
      </c>
      <c r="AD75" s="376">
        <v>0</v>
      </c>
      <c r="AE75" s="376">
        <v>0</v>
      </c>
      <c r="AF75" s="376">
        <v>0</v>
      </c>
      <c r="AG75" s="376">
        <v>0</v>
      </c>
      <c r="AH75" s="376">
        <v>170</v>
      </c>
      <c r="AI75" s="376">
        <v>170</v>
      </c>
      <c r="AJ75" s="376">
        <v>170</v>
      </c>
      <c r="AK75" s="376">
        <v>170</v>
      </c>
      <c r="AL75" s="376">
        <v>170</v>
      </c>
      <c r="AM75" s="376">
        <v>170</v>
      </c>
      <c r="AN75" s="376">
        <v>170</v>
      </c>
      <c r="AO75" s="376">
        <v>170</v>
      </c>
      <c r="AP75" s="376">
        <v>170</v>
      </c>
      <c r="AQ75" s="376">
        <v>170</v>
      </c>
      <c r="AR75" s="376">
        <v>170</v>
      </c>
    </row>
    <row r="76" spans="17:44">
      <c r="Q76" s="527" t="s">
        <v>270</v>
      </c>
      <c r="R76" s="378" t="s">
        <v>305</v>
      </c>
      <c r="S76" s="376">
        <v>39.25</v>
      </c>
      <c r="T76" s="376">
        <v>39.25</v>
      </c>
      <c r="U76" s="376">
        <v>39.25</v>
      </c>
      <c r="V76" s="376">
        <v>39.25</v>
      </c>
      <c r="W76" s="376">
        <v>39.25</v>
      </c>
      <c r="X76" s="376">
        <v>39.25</v>
      </c>
      <c r="Y76" s="376">
        <v>39.25</v>
      </c>
      <c r="Z76" s="376">
        <v>39.25</v>
      </c>
      <c r="AA76" s="376">
        <v>39.25</v>
      </c>
      <c r="AB76" s="376">
        <v>39.25</v>
      </c>
      <c r="AC76" s="376">
        <v>39.25</v>
      </c>
      <c r="AD76" s="376">
        <v>39.25</v>
      </c>
      <c r="AE76" s="376">
        <v>39.25</v>
      </c>
      <c r="AF76" s="376">
        <v>39.25</v>
      </c>
      <c r="AG76" s="376">
        <v>39.25</v>
      </c>
      <c r="AH76" s="376">
        <v>39.25</v>
      </c>
      <c r="AI76" s="376">
        <v>39.25</v>
      </c>
      <c r="AJ76" s="376">
        <v>39.25</v>
      </c>
      <c r="AK76" s="376">
        <v>39.25</v>
      </c>
      <c r="AL76" s="376">
        <v>39.25</v>
      </c>
      <c r="AM76" s="376">
        <v>39.25</v>
      </c>
      <c r="AN76" s="376">
        <v>39.25</v>
      </c>
      <c r="AO76" s="376">
        <v>39.25</v>
      </c>
      <c r="AP76" s="376">
        <v>39.25</v>
      </c>
      <c r="AQ76" s="376">
        <v>39.25</v>
      </c>
      <c r="AR76" s="376">
        <v>39.25</v>
      </c>
    </row>
    <row r="77" spans="17:44">
      <c r="Q77" s="528"/>
      <c r="R77" s="378" t="s">
        <v>306</v>
      </c>
      <c r="S77" s="376">
        <v>374.62070000000006</v>
      </c>
      <c r="T77" s="376">
        <v>374.62070000000006</v>
      </c>
      <c r="U77" s="376">
        <v>374.62070000000006</v>
      </c>
      <c r="V77" s="376">
        <v>374.62070000000006</v>
      </c>
      <c r="W77" s="376">
        <v>374.62070000000006</v>
      </c>
      <c r="X77" s="376">
        <v>374.62070000000006</v>
      </c>
      <c r="Y77" s="376">
        <v>334.62070000000011</v>
      </c>
      <c r="Z77" s="376">
        <v>334.62070000000011</v>
      </c>
      <c r="AA77" s="376">
        <v>293.12070000000006</v>
      </c>
      <c r="AB77" s="376">
        <v>293.12070000000006</v>
      </c>
      <c r="AC77" s="376">
        <v>293.12070000000006</v>
      </c>
      <c r="AD77" s="376">
        <v>293.12070000000006</v>
      </c>
      <c r="AE77" s="376">
        <v>293.12070000000006</v>
      </c>
      <c r="AF77" s="376">
        <v>257.90070000000003</v>
      </c>
      <c r="AG77" s="376">
        <v>257.90070000000003</v>
      </c>
      <c r="AH77" s="376">
        <v>257.90070000000003</v>
      </c>
      <c r="AI77" s="376">
        <v>257.90070000000003</v>
      </c>
      <c r="AJ77" s="376">
        <v>257.90070000000003</v>
      </c>
      <c r="AK77" s="376">
        <v>216.30070000000003</v>
      </c>
      <c r="AL77" s="376">
        <v>216.30070000000003</v>
      </c>
      <c r="AM77" s="376">
        <v>185.30070000000006</v>
      </c>
      <c r="AN77" s="376">
        <v>185.30070000000006</v>
      </c>
      <c r="AO77" s="376">
        <v>185.30070000000006</v>
      </c>
      <c r="AP77" s="376">
        <v>185.30070000000006</v>
      </c>
      <c r="AQ77" s="376">
        <v>185.30070000000006</v>
      </c>
      <c r="AR77" s="376">
        <v>185.30070000000006</v>
      </c>
    </row>
    <row r="78" spans="17:44">
      <c r="Q78" s="382" t="s">
        <v>279</v>
      </c>
      <c r="R78" s="381" t="s">
        <v>307</v>
      </c>
      <c r="S78" s="376">
        <v>6734.8393500000038</v>
      </c>
      <c r="T78" s="376">
        <v>7959.9474198815042</v>
      </c>
      <c r="U78" s="376">
        <v>8565.6155150592531</v>
      </c>
      <c r="V78" s="376">
        <v>9044.3081500000044</v>
      </c>
      <c r="W78" s="376">
        <v>9171.208150000004</v>
      </c>
      <c r="X78" s="376">
        <v>9271.208150000004</v>
      </c>
      <c r="Y78" s="376">
        <v>9369.5981500000053</v>
      </c>
      <c r="Z78" s="376">
        <v>9518.8281500000048</v>
      </c>
      <c r="AA78" s="376">
        <v>9718.5981500000016</v>
      </c>
      <c r="AB78" s="376">
        <v>9942.7381500000029</v>
      </c>
      <c r="AC78" s="376">
        <v>10142.738150000001</v>
      </c>
      <c r="AD78" s="376">
        <v>10291.918150000005</v>
      </c>
      <c r="AE78" s="376">
        <v>10391.388150000001</v>
      </c>
      <c r="AF78" s="376">
        <v>10491.208150000002</v>
      </c>
      <c r="AG78" s="376">
        <v>10508.888150000002</v>
      </c>
      <c r="AH78" s="376">
        <v>10200.628150000002</v>
      </c>
      <c r="AI78" s="376">
        <v>10150.938150000002</v>
      </c>
      <c r="AJ78" s="376">
        <v>10146.208150000004</v>
      </c>
      <c r="AK78" s="376">
        <v>9596.2081500000022</v>
      </c>
      <c r="AL78" s="376">
        <v>8111.2081500000031</v>
      </c>
      <c r="AM78" s="376">
        <v>7126.208150000004</v>
      </c>
      <c r="AN78" s="376">
        <v>5891.208150000004</v>
      </c>
      <c r="AO78" s="376">
        <v>4901.2081500000049</v>
      </c>
      <c r="AP78" s="376">
        <v>4661.2081500000049</v>
      </c>
      <c r="AQ78" s="376">
        <v>4416.2081500000049</v>
      </c>
      <c r="AR78" s="376">
        <v>4416.2081500000049</v>
      </c>
    </row>
    <row r="79" spans="17:44">
      <c r="Q79" s="527" t="s">
        <v>295</v>
      </c>
      <c r="R79" s="380" t="s">
        <v>308</v>
      </c>
      <c r="S79" s="376">
        <v>3714.3990000000003</v>
      </c>
      <c r="T79" s="376">
        <v>4011.7490000000003</v>
      </c>
      <c r="U79" s="376">
        <v>4209.9279990544865</v>
      </c>
      <c r="V79" s="376">
        <v>4275.4821805904567</v>
      </c>
      <c r="W79" s="376">
        <v>4334.2006291091093</v>
      </c>
      <c r="X79" s="376">
        <v>4309.5599649423648</v>
      </c>
      <c r="Y79" s="376">
        <v>4260.9601558325057</v>
      </c>
      <c r="Z79" s="376">
        <v>4159.5457695536052</v>
      </c>
      <c r="AA79" s="376">
        <v>4107.3423171673976</v>
      </c>
      <c r="AB79" s="376">
        <v>4065.6614297782789</v>
      </c>
      <c r="AC79" s="376">
        <v>4026.4837366164311</v>
      </c>
      <c r="AD79" s="376">
        <v>3954.1659119192677</v>
      </c>
      <c r="AE79" s="376">
        <v>3914.256971934572</v>
      </c>
      <c r="AF79" s="376">
        <v>3859.9682950783813</v>
      </c>
      <c r="AG79" s="376">
        <v>3813.2611753803762</v>
      </c>
      <c r="AH79" s="376">
        <v>3784.1754274213872</v>
      </c>
      <c r="AI79" s="376">
        <v>3658.8603318085234</v>
      </c>
      <c r="AJ79" s="376">
        <v>3480.1170845706242</v>
      </c>
      <c r="AK79" s="376">
        <v>3325.8159414617417</v>
      </c>
      <c r="AL79" s="376">
        <v>3053.7601922581821</v>
      </c>
      <c r="AM79" s="376">
        <v>2798.026519287444</v>
      </c>
      <c r="AN79" s="376">
        <v>2615.5560336211001</v>
      </c>
      <c r="AO79" s="376">
        <v>2466.855654506403</v>
      </c>
      <c r="AP79" s="376">
        <v>2010.2160917966398</v>
      </c>
      <c r="AQ79" s="376">
        <v>1331.3181470340612</v>
      </c>
      <c r="AR79" s="376">
        <v>921.2547118085696</v>
      </c>
    </row>
    <row r="80" spans="17:44">
      <c r="Q80" s="528"/>
      <c r="R80" s="378" t="s">
        <v>309</v>
      </c>
      <c r="S80" s="376">
        <v>536.40000000000009</v>
      </c>
      <c r="T80" s="376">
        <v>536.40000000000009</v>
      </c>
      <c r="U80" s="376">
        <v>536.40000000000009</v>
      </c>
      <c r="V80" s="376">
        <v>536.40000000000009</v>
      </c>
      <c r="W80" s="376">
        <v>536.40000000000009</v>
      </c>
      <c r="X80" s="376">
        <v>536.40000000000009</v>
      </c>
      <c r="Y80" s="376">
        <v>536.40000000000009</v>
      </c>
      <c r="Z80" s="376">
        <v>536.40000000000009</v>
      </c>
      <c r="AA80" s="376">
        <v>536.40000000000009</v>
      </c>
      <c r="AB80" s="376">
        <v>536.40000000000009</v>
      </c>
      <c r="AC80" s="376">
        <v>536.40000000000009</v>
      </c>
      <c r="AD80" s="376">
        <v>536.40000000000009</v>
      </c>
      <c r="AE80" s="376">
        <v>536.40000000000009</v>
      </c>
      <c r="AF80" s="376">
        <v>536.40000000000009</v>
      </c>
      <c r="AG80" s="376">
        <v>536.40000000000009</v>
      </c>
      <c r="AH80" s="376">
        <v>536.40000000000009</v>
      </c>
      <c r="AI80" s="376">
        <v>536.40000000000009</v>
      </c>
      <c r="AJ80" s="376">
        <v>536.40000000000009</v>
      </c>
      <c r="AK80" s="376">
        <v>536.40000000000009</v>
      </c>
      <c r="AL80" s="376">
        <v>536.40000000000009</v>
      </c>
      <c r="AM80" s="376">
        <v>536.40000000000009</v>
      </c>
      <c r="AN80" s="376">
        <v>536.40000000000009</v>
      </c>
      <c r="AO80" s="376">
        <v>536.40000000000009</v>
      </c>
      <c r="AP80" s="376">
        <v>536.40000000000009</v>
      </c>
      <c r="AQ80" s="376">
        <v>536.40000000000009</v>
      </c>
      <c r="AR80" s="376">
        <v>536.40000000000009</v>
      </c>
    </row>
    <row r="81" spans="17:44" ht="15">
      <c r="Q81" s="513" t="s">
        <v>282</v>
      </c>
      <c r="R81" s="513"/>
      <c r="S81" s="286">
        <v>18741.157114575006</v>
      </c>
      <c r="T81" s="286">
        <v>20565.584593565945</v>
      </c>
      <c r="U81" s="286">
        <v>22107.188999247508</v>
      </c>
      <c r="V81" s="286">
        <v>23662.80724576395</v>
      </c>
      <c r="W81" s="286">
        <v>24444.768281563811</v>
      </c>
      <c r="X81" s="286">
        <v>24811.445035804009</v>
      </c>
      <c r="Y81" s="286">
        <v>25215.310087099253</v>
      </c>
      <c r="Z81" s="286">
        <v>25714.255506650272</v>
      </c>
      <c r="AA81" s="286">
        <v>26404.404185708765</v>
      </c>
      <c r="AB81" s="286">
        <v>26965.403912797003</v>
      </c>
      <c r="AC81" s="286">
        <v>27383.935633335896</v>
      </c>
      <c r="AD81" s="286">
        <v>27781.636794569502</v>
      </c>
      <c r="AE81" s="286">
        <v>28140.514318679998</v>
      </c>
      <c r="AF81" s="286">
        <v>28605.540457616327</v>
      </c>
      <c r="AG81" s="286">
        <v>28918.847848894013</v>
      </c>
      <c r="AH81" s="286">
        <v>29076.377373006588</v>
      </c>
      <c r="AI81" s="286">
        <v>29224.283594857337</v>
      </c>
      <c r="AJ81" s="286">
        <v>29290.448928626847</v>
      </c>
      <c r="AK81" s="286">
        <v>28834.303716635419</v>
      </c>
      <c r="AL81" s="286">
        <v>27367.289687237298</v>
      </c>
      <c r="AM81" s="286">
        <v>26268.897209351126</v>
      </c>
      <c r="AN81" s="286">
        <v>24975.195749532511</v>
      </c>
      <c r="AO81" s="286">
        <v>23950.43150223916</v>
      </c>
      <c r="AP81" s="286">
        <v>23367.941886887591</v>
      </c>
      <c r="AQ81" s="286">
        <v>22548.441683606583</v>
      </c>
      <c r="AR81" s="286">
        <v>22169.769841097339</v>
      </c>
    </row>
    <row r="86" spans="17:44" ht="15">
      <c r="Q86" s="277" t="s">
        <v>470</v>
      </c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</row>
    <row r="87" spans="17:44">
      <c r="S87" s="291"/>
      <c r="T87" s="291"/>
      <c r="U87" s="291"/>
      <c r="V87" s="291"/>
      <c r="W87" s="291"/>
      <c r="X87" s="291"/>
      <c r="Y87" s="291"/>
      <c r="Z87" s="291"/>
      <c r="AA87" s="291"/>
      <c r="AB87" s="291"/>
      <c r="AC87" s="291"/>
      <c r="AD87" s="291"/>
      <c r="AE87" s="291"/>
      <c r="AF87" s="291"/>
      <c r="AG87" s="291"/>
      <c r="AH87" s="291"/>
      <c r="AI87" s="291"/>
      <c r="AJ87" s="291"/>
      <c r="AK87" s="291"/>
      <c r="AL87" s="291"/>
      <c r="AM87" s="291"/>
      <c r="AN87" s="291"/>
      <c r="AO87" s="291"/>
      <c r="AP87" s="291"/>
      <c r="AQ87" s="291"/>
      <c r="AR87" s="291"/>
    </row>
    <row r="88" spans="17:44" ht="15">
      <c r="Q88" s="300" t="s">
        <v>269</v>
      </c>
      <c r="R88" s="300" t="s">
        <v>284</v>
      </c>
      <c r="S88" s="385">
        <v>2015</v>
      </c>
      <c r="T88" s="385">
        <v>2016</v>
      </c>
      <c r="U88" s="385">
        <v>2017</v>
      </c>
      <c r="V88" s="385">
        <v>2018</v>
      </c>
      <c r="W88" s="385">
        <v>2019</v>
      </c>
      <c r="X88" s="385">
        <v>2020</v>
      </c>
      <c r="Y88" s="385">
        <v>2021</v>
      </c>
      <c r="Z88" s="385">
        <v>2022</v>
      </c>
      <c r="AA88" s="385">
        <v>2023</v>
      </c>
      <c r="AB88" s="385">
        <v>2024</v>
      </c>
      <c r="AC88" s="385">
        <v>2025</v>
      </c>
      <c r="AD88" s="385">
        <v>2026</v>
      </c>
      <c r="AE88" s="385">
        <v>2027</v>
      </c>
      <c r="AF88" s="385">
        <v>2028</v>
      </c>
      <c r="AG88" s="385">
        <v>2029</v>
      </c>
      <c r="AH88" s="385">
        <v>2030</v>
      </c>
      <c r="AI88" s="385">
        <v>2031</v>
      </c>
      <c r="AJ88" s="385">
        <v>2032</v>
      </c>
      <c r="AK88" s="386">
        <v>2033</v>
      </c>
      <c r="AL88" s="386">
        <v>2034</v>
      </c>
      <c r="AM88" s="386">
        <v>2035</v>
      </c>
      <c r="AN88" s="386">
        <v>2036</v>
      </c>
      <c r="AO88" s="386">
        <v>2037</v>
      </c>
      <c r="AP88" s="386">
        <v>2038</v>
      </c>
      <c r="AQ88" s="386">
        <v>2039</v>
      </c>
      <c r="AR88" s="386">
        <v>2040</v>
      </c>
    </row>
    <row r="89" spans="17:44" ht="15">
      <c r="Q89" s="279" t="s">
        <v>279</v>
      </c>
      <c r="R89" s="284" t="s">
        <v>311</v>
      </c>
      <c r="S89" s="304">
        <v>2856.6560100013085</v>
      </c>
      <c r="T89" s="304">
        <v>2948.1160124053476</v>
      </c>
      <c r="U89" s="304">
        <v>3109.6833391404748</v>
      </c>
      <c r="V89" s="304">
        <v>3242.299621956327</v>
      </c>
      <c r="W89" s="304">
        <v>3391.0726374456917</v>
      </c>
      <c r="X89" s="304">
        <v>3526.5840246534708</v>
      </c>
      <c r="Y89" s="304">
        <v>3647.2181103123144</v>
      </c>
      <c r="Z89" s="304">
        <v>3754.3010572503786</v>
      </c>
      <c r="AA89" s="304">
        <v>3849.3205956225597</v>
      </c>
      <c r="AB89" s="304">
        <v>3933.6318393009337</v>
      </c>
      <c r="AC89" s="304">
        <v>4008.4411291420897</v>
      </c>
      <c r="AD89" s="304">
        <v>4074.8192946154086</v>
      </c>
      <c r="AE89" s="304">
        <v>4143.685008035809</v>
      </c>
      <c r="AF89" s="304">
        <v>4227.6551135458785</v>
      </c>
      <c r="AG89" s="304">
        <v>4339.2395559842835</v>
      </c>
      <c r="AH89" s="304">
        <v>4490.0525272407449</v>
      </c>
      <c r="AI89" s="304">
        <v>4652.974401508076</v>
      </c>
      <c r="AJ89" s="304">
        <v>4814.2125242642032</v>
      </c>
      <c r="AK89" s="304">
        <v>4969.105023183808</v>
      </c>
      <c r="AL89" s="304">
        <v>5115.2440993308755</v>
      </c>
      <c r="AM89" s="304">
        <v>5260.3534244718949</v>
      </c>
      <c r="AN89" s="304">
        <v>5396.1935629958471</v>
      </c>
      <c r="AO89" s="304">
        <v>5521.342323974226</v>
      </c>
      <c r="AP89" s="304">
        <v>5633.5018817530799</v>
      </c>
      <c r="AQ89" s="304">
        <v>5733.641089994263</v>
      </c>
      <c r="AR89" s="304">
        <v>5822.9754366864654</v>
      </c>
    </row>
    <row r="90" spans="17:44">
      <c r="Q90" s="513" t="s">
        <v>56</v>
      </c>
      <c r="R90" s="284" t="s">
        <v>312</v>
      </c>
      <c r="S90" s="304">
        <v>1.2</v>
      </c>
      <c r="T90" s="304">
        <v>1.1068919861948163</v>
      </c>
      <c r="U90" s="304">
        <v>1.0211545135218751</v>
      </c>
      <c r="V90" s="304">
        <v>0.94301128048706961</v>
      </c>
      <c r="W90" s="304">
        <v>0.87101294508189264</v>
      </c>
      <c r="X90" s="304">
        <v>0.80587371025222321</v>
      </c>
      <c r="Y90" s="304">
        <v>0.74586563408461193</v>
      </c>
      <c r="Z90" s="304">
        <v>0.69086808790520393</v>
      </c>
      <c r="AA90" s="304">
        <v>0.64058639566210851</v>
      </c>
      <c r="AB90" s="304">
        <v>0.59436236366902262</v>
      </c>
      <c r="AC90" s="304">
        <v>0.55159807158485752</v>
      </c>
      <c r="AD90" s="304">
        <v>0.51228740912995208</v>
      </c>
      <c r="AE90" s="304">
        <v>0.47677091543663586</v>
      </c>
      <c r="AF90" s="304">
        <v>0.44428137970888232</v>
      </c>
      <c r="AG90" s="304">
        <v>0.41419735911742744</v>
      </c>
      <c r="AH90" s="304">
        <v>0.3869940672629949</v>
      </c>
      <c r="AI90" s="304">
        <v>0.36215297487499204</v>
      </c>
      <c r="AJ90" s="304">
        <v>0.33980061579036119</v>
      </c>
      <c r="AK90" s="304">
        <v>0.32109674306288077</v>
      </c>
      <c r="AL90" s="304">
        <v>0.30411496739344507</v>
      </c>
      <c r="AM90" s="304">
        <v>0.28845830030200259</v>
      </c>
      <c r="AN90" s="304">
        <v>0.27406850741907068</v>
      </c>
      <c r="AO90" s="304">
        <v>0.26093957545180613</v>
      </c>
      <c r="AP90" s="304">
        <v>0.24843956964692443</v>
      </c>
      <c r="AQ90" s="304">
        <v>0.23653836203067141</v>
      </c>
      <c r="AR90" s="304">
        <v>0.22520726787471157</v>
      </c>
    </row>
    <row r="91" spans="17:44">
      <c r="Q91" s="513"/>
      <c r="R91" s="284" t="s">
        <v>313</v>
      </c>
      <c r="S91" s="304">
        <v>0</v>
      </c>
      <c r="T91" s="304">
        <v>6.2655943654370532E-3</v>
      </c>
      <c r="U91" s="304">
        <v>1.1597832813968614E-2</v>
      </c>
      <c r="V91" s="304">
        <v>1.6779994046834879E-2</v>
      </c>
      <c r="W91" s="304">
        <v>2.1152508362725017E-2</v>
      </c>
      <c r="X91" s="304">
        <v>2.5793940378754841E-2</v>
      </c>
      <c r="Y91" s="304">
        <v>2.9728817554986076E-2</v>
      </c>
      <c r="Z91" s="304">
        <v>3.5812141524688756E-2</v>
      </c>
      <c r="AA91" s="304">
        <v>4.152696788382923E-2</v>
      </c>
      <c r="AB91" s="304">
        <v>4.6472858269809778E-2</v>
      </c>
      <c r="AC91" s="304">
        <v>5.0455189022671661E-2</v>
      </c>
      <c r="AD91" s="304">
        <v>5.3620033890099672E-2</v>
      </c>
      <c r="AE91" s="304">
        <v>5.7072276560099694E-2</v>
      </c>
      <c r="AF91" s="304">
        <v>6.284053191414557E-2</v>
      </c>
      <c r="AG91" s="304">
        <v>6.7734693220951353E-2</v>
      </c>
      <c r="AH91" s="304">
        <v>7.2516654311716167E-2</v>
      </c>
      <c r="AI91" s="304">
        <v>7.6923964102042802E-2</v>
      </c>
      <c r="AJ91" s="304">
        <v>8.0632980490838405E-2</v>
      </c>
      <c r="AK91" s="304">
        <v>8.5053664554429198E-2</v>
      </c>
      <c r="AL91" s="304">
        <v>9.2104103229930803E-2</v>
      </c>
      <c r="AM91" s="304">
        <v>9.9118705507634117E-2</v>
      </c>
      <c r="AN91" s="304">
        <v>0.1055297615687546</v>
      </c>
      <c r="AO91" s="304">
        <v>0.11122484100182933</v>
      </c>
      <c r="AP91" s="304">
        <v>0.11722726434686676</v>
      </c>
      <c r="AQ91" s="304">
        <v>0.12355361790109602</v>
      </c>
      <c r="AR91" s="304">
        <v>0.13022138306734313</v>
      </c>
    </row>
    <row r="92" spans="17:44" ht="15">
      <c r="Q92" s="279" t="s">
        <v>281</v>
      </c>
      <c r="R92" s="284" t="s">
        <v>314</v>
      </c>
      <c r="S92" s="304">
        <v>70.955420000000004</v>
      </c>
      <c r="T92" s="304">
        <v>82.728763985819342</v>
      </c>
      <c r="U92" s="304">
        <v>91.00453597872901</v>
      </c>
      <c r="V92" s="304">
        <v>97.625153573056735</v>
      </c>
      <c r="W92" s="304">
        <v>102.92164764851893</v>
      </c>
      <c r="X92" s="304">
        <v>107.15884290888867</v>
      </c>
      <c r="Y92" s="304">
        <v>110.54859911718447</v>
      </c>
      <c r="Z92" s="304">
        <v>113.2604040838211</v>
      </c>
      <c r="AA92" s="304">
        <v>115.42984805713041</v>
      </c>
      <c r="AB92" s="304">
        <v>117.38234763310879</v>
      </c>
      <c r="AC92" s="304">
        <v>119.13959725148933</v>
      </c>
      <c r="AD92" s="304">
        <v>120.72112190803182</v>
      </c>
      <c r="AE92" s="304">
        <v>122.14449409892006</v>
      </c>
      <c r="AF92" s="304">
        <v>123.42552907071948</v>
      </c>
      <c r="AG92" s="304">
        <v>124.70656404251889</v>
      </c>
      <c r="AH92" s="304">
        <v>125.98759901431831</v>
      </c>
      <c r="AI92" s="304">
        <v>127.26863398611772</v>
      </c>
      <c r="AJ92" s="304">
        <v>128.54966895791713</v>
      </c>
      <c r="AK92" s="304">
        <v>129.83070392971655</v>
      </c>
      <c r="AL92" s="304">
        <v>131.11173890151596</v>
      </c>
      <c r="AM92" s="304">
        <v>132.39277387331538</v>
      </c>
      <c r="AN92" s="304">
        <v>133.67380884511479</v>
      </c>
      <c r="AO92" s="304">
        <v>134.95484381691421</v>
      </c>
      <c r="AP92" s="304">
        <v>136.23587878871362</v>
      </c>
      <c r="AQ92" s="304">
        <v>137.51691376051303</v>
      </c>
      <c r="AR92" s="304">
        <v>138.79794873231245</v>
      </c>
    </row>
    <row r="93" spans="17:44" ht="15">
      <c r="Q93" s="279" t="s">
        <v>267</v>
      </c>
      <c r="R93" s="284" t="s">
        <v>304</v>
      </c>
      <c r="S93" s="304">
        <v>0</v>
      </c>
      <c r="T93" s="304">
        <v>0</v>
      </c>
      <c r="U93" s="304">
        <v>1.1048006390971491E-3</v>
      </c>
      <c r="V93" s="304">
        <v>7.1725721120902333E-3</v>
      </c>
      <c r="W93" s="304">
        <v>2.9685310978655514E-2</v>
      </c>
      <c r="X93" s="304">
        <v>8.0093961166956773E-2</v>
      </c>
      <c r="Y93" s="304">
        <v>0.17315200130501998</v>
      </c>
      <c r="Z93" s="304">
        <v>0.32616243941267942</v>
      </c>
      <c r="AA93" s="304">
        <v>0.55797710796302047</v>
      </c>
      <c r="AB93" s="304">
        <v>0.88804597715697031</v>
      </c>
      <c r="AC93" s="304">
        <v>1.3355476714310519</v>
      </c>
      <c r="AD93" s="304">
        <v>1.8522710649393057</v>
      </c>
      <c r="AE93" s="304">
        <v>2.5325979632431905</v>
      </c>
      <c r="AF93" s="304">
        <v>3.5637214809537801</v>
      </c>
      <c r="AG93" s="304">
        <v>5.2374881175298542</v>
      </c>
      <c r="AH93" s="304">
        <v>8.1148055997980961</v>
      </c>
      <c r="AI93" s="304">
        <v>11.86799024580484</v>
      </c>
      <c r="AJ93" s="304">
        <v>16.19960918480762</v>
      </c>
      <c r="AK93" s="304">
        <v>20.931815034107586</v>
      </c>
      <c r="AL93" s="304">
        <v>25.912710857245937</v>
      </c>
      <c r="AM93" s="304">
        <v>31.34590226305831</v>
      </c>
      <c r="AN93" s="304">
        <v>36.861577188645015</v>
      </c>
      <c r="AO93" s="304">
        <v>42.310027871943738</v>
      </c>
      <c r="AP93" s="304">
        <v>47.490016535006426</v>
      </c>
      <c r="AQ93" s="304">
        <v>52.341787671099809</v>
      </c>
      <c r="AR93" s="304">
        <v>56.808505005709932</v>
      </c>
    </row>
    <row r="94" spans="17:44" ht="15">
      <c r="Q94" s="279" t="s">
        <v>295</v>
      </c>
      <c r="R94" s="284" t="s">
        <v>295</v>
      </c>
      <c r="S94" s="304">
        <v>352.49759000000063</v>
      </c>
      <c r="T94" s="304">
        <v>368.96153647025119</v>
      </c>
      <c r="U94" s="304">
        <v>385.42548294050181</v>
      </c>
      <c r="V94" s="304">
        <v>413.96352782566282</v>
      </c>
      <c r="W94" s="304">
        <v>439.64776822230772</v>
      </c>
      <c r="X94" s="304">
        <v>464.04779659912037</v>
      </c>
      <c r="Y94" s="304">
        <v>487.22782355709239</v>
      </c>
      <c r="Z94" s="304">
        <v>509.24884916716582</v>
      </c>
      <c r="AA94" s="304">
        <v>530.16882349673563</v>
      </c>
      <c r="AB94" s="304">
        <v>550.04279910982689</v>
      </c>
      <c r="AC94" s="304">
        <v>569.51929521065631</v>
      </c>
      <c r="AD94" s="304">
        <v>588.60626138946918</v>
      </c>
      <c r="AE94" s="304">
        <v>607.31148824470574</v>
      </c>
      <c r="AF94" s="304">
        <v>625.6426105628376</v>
      </c>
      <c r="AG94" s="304">
        <v>643.60711043460685</v>
      </c>
      <c r="AH94" s="304">
        <v>661.5716103063761</v>
      </c>
      <c r="AI94" s="304">
        <v>679.53611017814535</v>
      </c>
      <c r="AJ94" s="304">
        <v>697.5006100499146</v>
      </c>
      <c r="AK94" s="304">
        <v>715.46510992168385</v>
      </c>
      <c r="AL94" s="304">
        <v>733.4296097934531</v>
      </c>
      <c r="AM94" s="304">
        <v>751.39410966522235</v>
      </c>
      <c r="AN94" s="304">
        <v>769.35860953699159</v>
      </c>
      <c r="AO94" s="304">
        <v>787.32310940876084</v>
      </c>
      <c r="AP94" s="304">
        <v>805.28760928053009</v>
      </c>
      <c r="AQ94" s="304">
        <v>823.25210915229934</v>
      </c>
      <c r="AR94" s="304">
        <v>841.21660902406859</v>
      </c>
    </row>
    <row r="95" spans="17:44" ht="15">
      <c r="Q95" s="279" t="s">
        <v>315</v>
      </c>
      <c r="R95" s="284" t="s">
        <v>274</v>
      </c>
      <c r="S95" s="304">
        <v>60.927250000000022</v>
      </c>
      <c r="T95" s="304">
        <v>61.516300000000022</v>
      </c>
      <c r="U95" s="304">
        <v>62.099459500000023</v>
      </c>
      <c r="V95" s="304">
        <v>62.67678740500002</v>
      </c>
      <c r="W95" s="304">
        <v>63.24834203095002</v>
      </c>
      <c r="X95" s="304">
        <v>63.814181110640519</v>
      </c>
      <c r="Y95" s="304">
        <v>64.374361799534114</v>
      </c>
      <c r="Z95" s="304">
        <v>64.928940681538776</v>
      </c>
      <c r="AA95" s="304">
        <v>65.477973774723395</v>
      </c>
      <c r="AB95" s="304">
        <v>66.021516536976165</v>
      </c>
      <c r="AC95" s="304">
        <v>66.559623871606405</v>
      </c>
      <c r="AD95" s="304">
        <v>67.092350132890346</v>
      </c>
      <c r="AE95" s="304">
        <v>67.619749131561449</v>
      </c>
      <c r="AF95" s="304">
        <v>68.141874140245832</v>
      </c>
      <c r="AG95" s="304">
        <v>68.658777898843368</v>
      </c>
      <c r="AH95" s="304">
        <v>69.170512619854932</v>
      </c>
      <c r="AI95" s="304">
        <v>69.677129993656379</v>
      </c>
      <c r="AJ95" s="304">
        <v>70.178681193719811</v>
      </c>
      <c r="AK95" s="304">
        <v>70.675216881782617</v>
      </c>
      <c r="AL95" s="304">
        <v>71.166787212964792</v>
      </c>
      <c r="AM95" s="304">
        <v>71.653441840835143</v>
      </c>
      <c r="AN95" s="304">
        <v>72.135229922426788</v>
      </c>
      <c r="AO95" s="304">
        <v>72.612200123202527</v>
      </c>
      <c r="AP95" s="304">
        <v>73.084400621970502</v>
      </c>
      <c r="AQ95" s="304">
        <v>73.551879115750793</v>
      </c>
      <c r="AR95" s="304">
        <v>74.01468282459328</v>
      </c>
    </row>
    <row r="96" spans="17:44">
      <c r="Q96" s="534" t="s">
        <v>272</v>
      </c>
      <c r="R96" s="284" t="s">
        <v>297</v>
      </c>
      <c r="S96" s="304">
        <v>465</v>
      </c>
      <c r="T96" s="304">
        <v>541.33581591802056</v>
      </c>
      <c r="U96" s="304">
        <v>552.53888280786339</v>
      </c>
      <c r="V96" s="304">
        <v>558.52300760614446</v>
      </c>
      <c r="W96" s="304">
        <v>571.23095895042138</v>
      </c>
      <c r="X96" s="304">
        <v>587.89555963829957</v>
      </c>
      <c r="Y96" s="304">
        <v>604.40755404784113</v>
      </c>
      <c r="Z96" s="304">
        <v>624.63824774688783</v>
      </c>
      <c r="AA96" s="304">
        <v>642.07347363225722</v>
      </c>
      <c r="AB96" s="304">
        <v>659.19661440043785</v>
      </c>
      <c r="AC96" s="304">
        <v>684.88315613035593</v>
      </c>
      <c r="AD96" s="304">
        <v>706.72876839920104</v>
      </c>
      <c r="AE96" s="304">
        <v>720.85611375491612</v>
      </c>
      <c r="AF96" s="304">
        <v>737.95053533231646</v>
      </c>
      <c r="AG96" s="304">
        <v>758.954647826018</v>
      </c>
      <c r="AH96" s="304">
        <v>775.12909997312113</v>
      </c>
      <c r="AI96" s="304">
        <v>785.19055092948838</v>
      </c>
      <c r="AJ96" s="304">
        <v>796.26011881981822</v>
      </c>
      <c r="AK96" s="304">
        <v>813.9485408319008</v>
      </c>
      <c r="AL96" s="304">
        <v>828.94554931014068</v>
      </c>
      <c r="AM96" s="304">
        <v>844.55587102952927</v>
      </c>
      <c r="AN96" s="304">
        <v>853.59801559272864</v>
      </c>
      <c r="AO96" s="304">
        <v>862.44741740679478</v>
      </c>
      <c r="AP96" s="304">
        <v>870.88415428781082</v>
      </c>
      <c r="AQ96" s="304">
        <v>879.35049919682865</v>
      </c>
      <c r="AR96" s="304">
        <v>886.31480002675562</v>
      </c>
    </row>
    <row r="97" spans="17:44">
      <c r="Q97" s="535"/>
      <c r="R97" s="377" t="s">
        <v>298</v>
      </c>
      <c r="S97" s="304">
        <v>0</v>
      </c>
      <c r="T97" s="304">
        <v>0</v>
      </c>
      <c r="U97" s="304">
        <v>0</v>
      </c>
      <c r="V97" s="304">
        <v>0</v>
      </c>
      <c r="W97" s="304">
        <v>0</v>
      </c>
      <c r="X97" s="304">
        <v>0</v>
      </c>
      <c r="Y97" s="304">
        <v>0</v>
      </c>
      <c r="Z97" s="304">
        <v>0</v>
      </c>
      <c r="AA97" s="304">
        <v>0</v>
      </c>
      <c r="AB97" s="304">
        <v>0</v>
      </c>
      <c r="AC97" s="304">
        <v>0</v>
      </c>
      <c r="AD97" s="304">
        <v>0</v>
      </c>
      <c r="AE97" s="304">
        <v>0</v>
      </c>
      <c r="AF97" s="304">
        <v>0</v>
      </c>
      <c r="AG97" s="304">
        <v>0</v>
      </c>
      <c r="AH97" s="304">
        <v>0</v>
      </c>
      <c r="AI97" s="304">
        <v>0</v>
      </c>
      <c r="AJ97" s="304">
        <v>0</v>
      </c>
      <c r="AK97" s="304">
        <v>0</v>
      </c>
      <c r="AL97" s="304">
        <v>0</v>
      </c>
      <c r="AM97" s="304">
        <v>0</v>
      </c>
      <c r="AN97" s="304">
        <v>0</v>
      </c>
      <c r="AO97" s="304">
        <v>0</v>
      </c>
      <c r="AP97" s="304">
        <v>0</v>
      </c>
      <c r="AQ97" s="304">
        <v>0</v>
      </c>
      <c r="AR97" s="304">
        <v>0</v>
      </c>
    </row>
    <row r="98" spans="17:44" ht="15">
      <c r="Q98" s="513" t="s">
        <v>282</v>
      </c>
      <c r="R98" s="513"/>
      <c r="S98" s="288">
        <v>3807.2362700013095</v>
      </c>
      <c r="T98" s="288">
        <v>4003.7715863599997</v>
      </c>
      <c r="U98" s="288">
        <v>4201.7855575145441</v>
      </c>
      <c r="V98" s="288">
        <v>4376.0550622128376</v>
      </c>
      <c r="W98" s="288">
        <v>4569.0432050623131</v>
      </c>
      <c r="X98" s="288">
        <v>4750.4121665222174</v>
      </c>
      <c r="Y98" s="288">
        <v>4914.7251952869101</v>
      </c>
      <c r="Z98" s="288">
        <v>5067.4303415986342</v>
      </c>
      <c r="AA98" s="288">
        <v>5203.710805054915</v>
      </c>
      <c r="AB98" s="288">
        <v>5327.8039981803795</v>
      </c>
      <c r="AC98" s="288">
        <v>5450.4804025382364</v>
      </c>
      <c r="AD98" s="288">
        <v>5560.3859749529602</v>
      </c>
      <c r="AE98" s="288">
        <v>5664.6832944211519</v>
      </c>
      <c r="AF98" s="288">
        <v>5786.8865060445751</v>
      </c>
      <c r="AG98" s="288">
        <v>5940.8860763561388</v>
      </c>
      <c r="AH98" s="288">
        <v>6130.4856654757878</v>
      </c>
      <c r="AI98" s="288">
        <v>6326.9538937802663</v>
      </c>
      <c r="AJ98" s="288">
        <v>6523.3216460666627</v>
      </c>
      <c r="AK98" s="288">
        <v>6720.3625601906178</v>
      </c>
      <c r="AL98" s="288">
        <v>6906.2067144768189</v>
      </c>
      <c r="AM98" s="288">
        <v>7092.0831001496663</v>
      </c>
      <c r="AN98" s="288">
        <v>7262.2004023507416</v>
      </c>
      <c r="AO98" s="288">
        <v>7421.3620870182949</v>
      </c>
      <c r="AP98" s="288">
        <v>7566.8496081011044</v>
      </c>
      <c r="AQ98" s="288">
        <v>7700.0143708706864</v>
      </c>
      <c r="AR98" s="288">
        <v>7820.4834109508483</v>
      </c>
    </row>
  </sheetData>
  <mergeCells count="18">
    <mergeCell ref="Q98:R98"/>
    <mergeCell ref="Q52:R52"/>
    <mergeCell ref="Q61:Q62"/>
    <mergeCell ref="Q63:Q65"/>
    <mergeCell ref="Q66:Q67"/>
    <mergeCell ref="Q69:Q70"/>
    <mergeCell ref="Q72:Q75"/>
    <mergeCell ref="Q76:Q77"/>
    <mergeCell ref="Q79:Q80"/>
    <mergeCell ref="Q81:R81"/>
    <mergeCell ref="Q90:Q91"/>
    <mergeCell ref="Q96:Q97"/>
    <mergeCell ref="Q49:Q50"/>
    <mergeCell ref="R6:R23"/>
    <mergeCell ref="Q33:Q35"/>
    <mergeCell ref="Q36:Q37"/>
    <mergeCell ref="Q38:Q39"/>
    <mergeCell ref="Q41:Q42"/>
  </mergeCells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R98"/>
  <sheetViews>
    <sheetView showGridLines="0" zoomScale="85" zoomScaleNormal="85" workbookViewId="0">
      <selection activeCell="L2" sqref="L2"/>
    </sheetView>
  </sheetViews>
  <sheetFormatPr defaultColWidth="9" defaultRowHeight="14.25"/>
  <cols>
    <col min="1" max="16" width="9" style="278"/>
    <col min="17" max="17" width="27.625" style="278" customWidth="1"/>
    <col min="18" max="18" width="26.75" style="278" customWidth="1"/>
    <col min="19" max="44" width="9.375" style="278" bestFit="1" customWidth="1"/>
    <col min="45" max="16384" width="9" style="278"/>
  </cols>
  <sheetData>
    <row r="1" spans="1:44" ht="15">
      <c r="A1" s="277" t="s">
        <v>476</v>
      </c>
    </row>
    <row r="2" spans="1:44" s="311" customFormat="1" ht="15">
      <c r="A2" s="324"/>
    </row>
    <row r="4" spans="1:44" ht="15">
      <c r="Q4" s="277" t="s">
        <v>316</v>
      </c>
    </row>
    <row r="6" spans="1:44" ht="15">
      <c r="Q6" s="279" t="s">
        <v>269</v>
      </c>
      <c r="R6" s="519"/>
      <c r="S6" s="306">
        <v>2015</v>
      </c>
      <c r="T6" s="279">
        <v>2016</v>
      </c>
      <c r="U6" s="279">
        <v>2017</v>
      </c>
      <c r="V6" s="279">
        <v>2018</v>
      </c>
      <c r="W6" s="279">
        <v>2019</v>
      </c>
      <c r="X6" s="279">
        <v>2020</v>
      </c>
      <c r="Y6" s="279">
        <v>2021</v>
      </c>
      <c r="Z6" s="279">
        <v>2022</v>
      </c>
      <c r="AA6" s="279">
        <v>2023</v>
      </c>
      <c r="AB6" s="279">
        <v>2024</v>
      </c>
      <c r="AC6" s="279">
        <v>2025</v>
      </c>
      <c r="AD6" s="279">
        <v>2026</v>
      </c>
      <c r="AE6" s="279">
        <v>2027</v>
      </c>
      <c r="AF6" s="279">
        <v>2028</v>
      </c>
      <c r="AG6" s="279">
        <v>2029</v>
      </c>
      <c r="AH6" s="279">
        <v>2030</v>
      </c>
      <c r="AI6" s="279">
        <v>2031</v>
      </c>
      <c r="AJ6" s="279">
        <v>2032</v>
      </c>
      <c r="AK6" s="279">
        <v>2033</v>
      </c>
      <c r="AL6" s="279">
        <v>2034</v>
      </c>
      <c r="AM6" s="279">
        <v>2035</v>
      </c>
      <c r="AN6" s="279">
        <v>2036</v>
      </c>
      <c r="AO6" s="279">
        <v>2037</v>
      </c>
      <c r="AP6" s="279">
        <v>2038</v>
      </c>
      <c r="AQ6" s="279">
        <v>2039</v>
      </c>
      <c r="AR6" s="279">
        <v>2040</v>
      </c>
    </row>
    <row r="7" spans="1:44">
      <c r="Q7" s="280" t="s">
        <v>267</v>
      </c>
      <c r="R7" s="519"/>
      <c r="S7" s="307">
        <v>2666.7464306338452</v>
      </c>
      <c r="T7" s="281">
        <v>2666.7478819996982</v>
      </c>
      <c r="U7" s="281">
        <v>2705.8967085516024</v>
      </c>
      <c r="V7" s="281">
        <v>2699.8852623682869</v>
      </c>
      <c r="W7" s="281">
        <v>2702.9305192638803</v>
      </c>
      <c r="X7" s="281">
        <v>2822.3463144922098</v>
      </c>
      <c r="Y7" s="281">
        <v>2855.0166472555911</v>
      </c>
      <c r="Z7" s="281">
        <v>2853.2833662867711</v>
      </c>
      <c r="AA7" s="281">
        <v>2853.248836526081</v>
      </c>
      <c r="AB7" s="281">
        <v>2889.5643102811782</v>
      </c>
      <c r="AC7" s="281">
        <v>2908.2170671338881</v>
      </c>
      <c r="AD7" s="281">
        <v>2944.0015849351257</v>
      </c>
      <c r="AE7" s="281">
        <v>2961.382047301192</v>
      </c>
      <c r="AF7" s="281">
        <v>3035.4966573016386</v>
      </c>
      <c r="AG7" s="281">
        <v>3046.0244720815422</v>
      </c>
      <c r="AH7" s="281">
        <v>3185.2259398746405</v>
      </c>
      <c r="AI7" s="281">
        <v>3197.3732440107042</v>
      </c>
      <c r="AJ7" s="281">
        <v>3209.9403450372643</v>
      </c>
      <c r="AK7" s="281">
        <v>3222.7281887821982</v>
      </c>
      <c r="AL7" s="281">
        <v>3235.5785633894761</v>
      </c>
      <c r="AM7" s="281">
        <v>3248.5747832741931</v>
      </c>
      <c r="AN7" s="281">
        <v>3261.4669878129398</v>
      </c>
      <c r="AO7" s="281">
        <v>3274.1682854671949</v>
      </c>
      <c r="AP7" s="281">
        <v>3281.7278535889977</v>
      </c>
      <c r="AQ7" s="281">
        <v>3289.0069397406642</v>
      </c>
      <c r="AR7" s="281">
        <v>3310.6037582217059</v>
      </c>
    </row>
    <row r="8" spans="1:44">
      <c r="Q8" s="280" t="s">
        <v>270</v>
      </c>
      <c r="R8" s="519"/>
      <c r="S8" s="307">
        <v>16426.375431021301</v>
      </c>
      <c r="T8" s="281">
        <v>16324.132433841898</v>
      </c>
      <c r="U8" s="281">
        <v>17645.422074348186</v>
      </c>
      <c r="V8" s="281">
        <v>17575.190624860879</v>
      </c>
      <c r="W8" s="281">
        <v>17530.888533839785</v>
      </c>
      <c r="X8" s="281">
        <v>19280.582554379078</v>
      </c>
      <c r="Y8" s="281">
        <v>18938.670223057099</v>
      </c>
      <c r="Z8" s="281">
        <v>18913.45578343152</v>
      </c>
      <c r="AA8" s="281">
        <v>18703.235739197433</v>
      </c>
      <c r="AB8" s="281">
        <v>18601.624301953747</v>
      </c>
      <c r="AC8" s="281">
        <v>18371.014226657699</v>
      </c>
      <c r="AD8" s="281">
        <v>17898.382007211934</v>
      </c>
      <c r="AE8" s="281">
        <v>16499.214726851726</v>
      </c>
      <c r="AF8" s="281">
        <v>16017.727266886519</v>
      </c>
      <c r="AG8" s="281">
        <v>16133.881754736376</v>
      </c>
      <c r="AH8" s="281">
        <v>11808.884667992766</v>
      </c>
      <c r="AI8" s="281">
        <v>11901.322801111251</v>
      </c>
      <c r="AJ8" s="281">
        <v>3378.0165860825723</v>
      </c>
      <c r="AK8" s="281">
        <v>3169.1730354835659</v>
      </c>
      <c r="AL8" s="281">
        <v>3169.6482077921505</v>
      </c>
      <c r="AM8" s="281">
        <v>1260.131475808131</v>
      </c>
      <c r="AN8" s="281">
        <v>1256.4135882382586</v>
      </c>
      <c r="AO8" s="281">
        <v>1258.0548344621416</v>
      </c>
      <c r="AP8" s="281">
        <v>1271.9539432976812</v>
      </c>
      <c r="AQ8" s="281">
        <v>1268.9032851878678</v>
      </c>
      <c r="AR8" s="281">
        <v>1270.0687666405715</v>
      </c>
    </row>
    <row r="9" spans="1:44">
      <c r="Q9" s="280" t="s">
        <v>271</v>
      </c>
      <c r="R9" s="519"/>
      <c r="S9" s="307">
        <v>0</v>
      </c>
      <c r="T9" s="281">
        <v>0</v>
      </c>
      <c r="U9" s="281">
        <v>0</v>
      </c>
      <c r="V9" s="281">
        <v>0</v>
      </c>
      <c r="W9" s="281">
        <v>0</v>
      </c>
      <c r="X9" s="281">
        <v>0</v>
      </c>
      <c r="Y9" s="281">
        <v>0</v>
      </c>
      <c r="Z9" s="281">
        <v>0</v>
      </c>
      <c r="AA9" s="281">
        <v>0</v>
      </c>
      <c r="AB9" s="281">
        <v>0</v>
      </c>
      <c r="AC9" s="281">
        <v>0</v>
      </c>
      <c r="AD9" s="281">
        <v>0</v>
      </c>
      <c r="AE9" s="281">
        <v>0</v>
      </c>
      <c r="AF9" s="281">
        <v>0</v>
      </c>
      <c r="AG9" s="281">
        <v>0</v>
      </c>
      <c r="AH9" s="281">
        <v>0</v>
      </c>
      <c r="AI9" s="281">
        <v>0</v>
      </c>
      <c r="AJ9" s="281">
        <v>0</v>
      </c>
      <c r="AK9" s="281">
        <v>0</v>
      </c>
      <c r="AL9" s="281">
        <v>0</v>
      </c>
      <c r="AM9" s="281">
        <v>0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</row>
    <row r="10" spans="1:44">
      <c r="Q10" s="282" t="s">
        <v>272</v>
      </c>
      <c r="R10" s="519"/>
      <c r="S10" s="307">
        <v>26179.806429905773</v>
      </c>
      <c r="T10" s="281">
        <v>26692.685064592977</v>
      </c>
      <c r="U10" s="281">
        <v>27642.241639028063</v>
      </c>
      <c r="V10" s="281">
        <v>28619.149564269792</v>
      </c>
      <c r="W10" s="281">
        <v>29041.354518564163</v>
      </c>
      <c r="X10" s="281">
        <v>29349.664014097863</v>
      </c>
      <c r="Y10" s="281">
        <v>30268.661131358214</v>
      </c>
      <c r="Z10" s="281">
        <v>30978.92260419032</v>
      </c>
      <c r="AA10" s="281">
        <v>31460.084382165638</v>
      </c>
      <c r="AB10" s="281">
        <v>31748.572646666897</v>
      </c>
      <c r="AC10" s="281">
        <v>31951.372821223016</v>
      </c>
      <c r="AD10" s="281">
        <v>32301.175884956185</v>
      </c>
      <c r="AE10" s="281">
        <v>32470.308094792614</v>
      </c>
      <c r="AF10" s="281">
        <v>32791.977107798361</v>
      </c>
      <c r="AG10" s="281">
        <v>32971.69463196976</v>
      </c>
      <c r="AH10" s="281">
        <v>33311.254270989222</v>
      </c>
      <c r="AI10" s="281">
        <v>33435.03504024999</v>
      </c>
      <c r="AJ10" s="281">
        <v>33325.262517152063</v>
      </c>
      <c r="AK10" s="281">
        <v>32903.930822122362</v>
      </c>
      <c r="AL10" s="281">
        <v>33208.5664357801</v>
      </c>
      <c r="AM10" s="281">
        <v>33273.586886704914</v>
      </c>
      <c r="AN10" s="281">
        <v>32466.002119679524</v>
      </c>
      <c r="AO10" s="281">
        <v>32555.53848287501</v>
      </c>
      <c r="AP10" s="281">
        <v>32642.027121900392</v>
      </c>
      <c r="AQ10" s="281">
        <v>32645.010981290172</v>
      </c>
      <c r="AR10" s="281">
        <v>32703.290677428093</v>
      </c>
    </row>
    <row r="11" spans="1:44">
      <c r="Q11" s="280" t="s">
        <v>56</v>
      </c>
      <c r="R11" s="519"/>
      <c r="S11" s="307">
        <v>89920.977885757922</v>
      </c>
      <c r="T11" s="281">
        <v>107585.80466971768</v>
      </c>
      <c r="U11" s="281">
        <v>91854.48325691896</v>
      </c>
      <c r="V11" s="281">
        <v>78874.312335392911</v>
      </c>
      <c r="W11" s="281">
        <v>74952.713717244551</v>
      </c>
      <c r="X11" s="281">
        <v>82942.688273204854</v>
      </c>
      <c r="Y11" s="281">
        <v>79877.300547017556</v>
      </c>
      <c r="Z11" s="281">
        <v>77936.305835386753</v>
      </c>
      <c r="AA11" s="281">
        <v>81610.125433904919</v>
      </c>
      <c r="AB11" s="281">
        <v>83535.269520915477</v>
      </c>
      <c r="AC11" s="281">
        <v>91662.287714092308</v>
      </c>
      <c r="AD11" s="281">
        <v>79653.306026267339</v>
      </c>
      <c r="AE11" s="281">
        <v>71468.874317236507</v>
      </c>
      <c r="AF11" s="281">
        <v>67986.901519839754</v>
      </c>
      <c r="AG11" s="281">
        <v>74142.467243368592</v>
      </c>
      <c r="AH11" s="281">
        <v>84131.885076259539</v>
      </c>
      <c r="AI11" s="281">
        <v>85372.949965885913</v>
      </c>
      <c r="AJ11" s="281">
        <v>81510.647849296511</v>
      </c>
      <c r="AK11" s="281">
        <v>84273.195003988367</v>
      </c>
      <c r="AL11" s="281">
        <v>91675.417958328529</v>
      </c>
      <c r="AM11" s="281">
        <v>94804.643187840906</v>
      </c>
      <c r="AN11" s="281">
        <v>98842.222796397808</v>
      </c>
      <c r="AO11" s="281">
        <v>103895.05464607738</v>
      </c>
      <c r="AP11" s="281">
        <v>106612.41751906325</v>
      </c>
      <c r="AQ11" s="281">
        <v>110121.98170892334</v>
      </c>
      <c r="AR11" s="281">
        <v>112932.15631660397</v>
      </c>
    </row>
    <row r="12" spans="1:44">
      <c r="Q12" s="282" t="s">
        <v>273</v>
      </c>
      <c r="R12" s="519"/>
      <c r="S12" s="307">
        <v>57712.479465320437</v>
      </c>
      <c r="T12" s="281">
        <v>36877.095573205828</v>
      </c>
      <c r="U12" s="281">
        <v>42597.218420191261</v>
      </c>
      <c r="V12" s="281">
        <v>44751.549097483665</v>
      </c>
      <c r="W12" s="281">
        <v>43817.219311070061</v>
      </c>
      <c r="X12" s="281">
        <v>36016.176326823581</v>
      </c>
      <c r="Y12" s="281">
        <v>24769.667810649626</v>
      </c>
      <c r="Z12" s="281">
        <v>24786.057992760376</v>
      </c>
      <c r="AA12" s="281">
        <v>24879.413137100662</v>
      </c>
      <c r="AB12" s="281">
        <v>19003.39021539209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0</v>
      </c>
      <c r="AM12" s="281">
        <v>0</v>
      </c>
      <c r="AN12" s="281">
        <v>0</v>
      </c>
      <c r="AO12" s="281">
        <v>0</v>
      </c>
      <c r="AP12" s="281">
        <v>0</v>
      </c>
      <c r="AQ12" s="281">
        <v>0</v>
      </c>
      <c r="AR12" s="281">
        <v>0</v>
      </c>
    </row>
    <row r="13" spans="1:44">
      <c r="Q13" s="282" t="s">
        <v>274</v>
      </c>
      <c r="R13" s="519"/>
      <c r="S13" s="307">
        <v>4658.2873003618597</v>
      </c>
      <c r="T13" s="281">
        <v>4668.5484840418594</v>
      </c>
      <c r="U13" s="281">
        <v>4678.7070558850592</v>
      </c>
      <c r="V13" s="281">
        <v>4688.7640420098278</v>
      </c>
      <c r="W13" s="281">
        <v>4698.7204582733475</v>
      </c>
      <c r="X13" s="281">
        <v>4708.5773103742331</v>
      </c>
      <c r="Y13" s="281">
        <v>4718.3355939541088</v>
      </c>
      <c r="Z13" s="281">
        <v>4727.9962946981868</v>
      </c>
      <c r="AA13" s="281">
        <v>4737.5603884348238</v>
      </c>
      <c r="AB13" s="281">
        <v>4747.0288412340933</v>
      </c>
      <c r="AC13" s="281">
        <v>4756.4026095053714</v>
      </c>
      <c r="AD13" s="281">
        <v>4765.6826400939362</v>
      </c>
      <c r="AE13" s="281">
        <v>4774.8698703766158</v>
      </c>
      <c r="AF13" s="281">
        <v>4783.9652283564683</v>
      </c>
      <c r="AG13" s="281">
        <v>4792.9696327565216</v>
      </c>
      <c r="AH13" s="281">
        <v>4801.8839931125749</v>
      </c>
      <c r="AI13" s="281">
        <v>4810.7092098650683</v>
      </c>
      <c r="AJ13" s="281">
        <v>4819.4461744500359</v>
      </c>
      <c r="AK13" s="281">
        <v>4828.0957693891542</v>
      </c>
      <c r="AL13" s="281">
        <v>4836.6588683788814</v>
      </c>
      <c r="AM13" s="281">
        <v>4845.1363363787113</v>
      </c>
      <c r="AN13" s="281">
        <v>4853.5290296985422</v>
      </c>
      <c r="AO13" s="281">
        <v>4861.8377960851758</v>
      </c>
      <c r="AP13" s="281">
        <v>4870.0634748079428</v>
      </c>
      <c r="AQ13" s="281">
        <v>4878.2068967434816</v>
      </c>
      <c r="AR13" s="281">
        <v>4886.2688844596651</v>
      </c>
    </row>
    <row r="14" spans="1:44">
      <c r="Q14" s="282" t="s">
        <v>266</v>
      </c>
      <c r="R14" s="519"/>
      <c r="S14" s="307">
        <v>23975.955544999888</v>
      </c>
      <c r="T14" s="281">
        <v>25260.264243265101</v>
      </c>
      <c r="U14" s="281">
        <v>26042.670947085942</v>
      </c>
      <c r="V14" s="281">
        <v>28222.282061038237</v>
      </c>
      <c r="W14" s="281">
        <v>28382.957623341114</v>
      </c>
      <c r="X14" s="281">
        <v>29622.229477073033</v>
      </c>
      <c r="Y14" s="281">
        <v>35747.146115948271</v>
      </c>
      <c r="Z14" s="281">
        <v>40347.814018695964</v>
      </c>
      <c r="AA14" s="281">
        <v>41217.756763042118</v>
      </c>
      <c r="AB14" s="281">
        <v>46259.317370078526</v>
      </c>
      <c r="AC14" s="281">
        <v>52414.889659876899</v>
      </c>
      <c r="AD14" s="281">
        <v>58372.94229174433</v>
      </c>
      <c r="AE14" s="281">
        <v>59403.201189844825</v>
      </c>
      <c r="AF14" s="281">
        <v>64975.324997401309</v>
      </c>
      <c r="AG14" s="281">
        <v>64790.223707702724</v>
      </c>
      <c r="AH14" s="281">
        <v>64816.52852386103</v>
      </c>
      <c r="AI14" s="281">
        <v>64507.557992375965</v>
      </c>
      <c r="AJ14" s="281">
        <v>67143.538167318111</v>
      </c>
      <c r="AK14" s="281">
        <v>69541.099520049058</v>
      </c>
      <c r="AL14" s="281">
        <v>59751.053674038776</v>
      </c>
      <c r="AM14" s="281">
        <v>60341.132991667604</v>
      </c>
      <c r="AN14" s="281">
        <v>60341.132991667604</v>
      </c>
      <c r="AO14" s="281">
        <v>60341.132991667604</v>
      </c>
      <c r="AP14" s="281">
        <v>60341.132991667604</v>
      </c>
      <c r="AQ14" s="281">
        <v>60341.132991667604</v>
      </c>
      <c r="AR14" s="281">
        <v>60341.132991667604</v>
      </c>
    </row>
    <row r="15" spans="1:44">
      <c r="Q15" s="283" t="s">
        <v>275</v>
      </c>
      <c r="R15" s="519"/>
      <c r="S15" s="307">
        <v>10.774799999999999</v>
      </c>
      <c r="T15" s="281">
        <v>12.483000000000001</v>
      </c>
      <c r="U15" s="281">
        <v>14.3226</v>
      </c>
      <c r="V15" s="281">
        <v>23.520600000000002</v>
      </c>
      <c r="W15" s="281">
        <v>28.119599999999998</v>
      </c>
      <c r="X15" s="281">
        <v>36.888359999999999</v>
      </c>
      <c r="Y15" s="281">
        <v>36.888359999999999</v>
      </c>
      <c r="Z15" s="281">
        <v>36.888359999999999</v>
      </c>
      <c r="AA15" s="281">
        <v>36.888359999999999</v>
      </c>
      <c r="AB15" s="281">
        <v>36.888359999999999</v>
      </c>
      <c r="AC15" s="281">
        <v>36.888359999999999</v>
      </c>
      <c r="AD15" s="281">
        <v>36.888359999999999</v>
      </c>
      <c r="AE15" s="281">
        <v>36.888359999999999</v>
      </c>
      <c r="AF15" s="281">
        <v>36.888359999999999</v>
      </c>
      <c r="AG15" s="281">
        <v>36.888359999999999</v>
      </c>
      <c r="AH15" s="281">
        <v>127.64196000000001</v>
      </c>
      <c r="AI15" s="281">
        <v>127.64196000000001</v>
      </c>
      <c r="AJ15" s="281">
        <v>127.64196000000001</v>
      </c>
      <c r="AK15" s="281">
        <v>127.64196000000001</v>
      </c>
      <c r="AL15" s="281">
        <v>127.64196000000001</v>
      </c>
      <c r="AM15" s="281">
        <v>127.64196000000001</v>
      </c>
      <c r="AN15" s="281">
        <v>127.64196000000001</v>
      </c>
      <c r="AO15" s="281">
        <v>127.64196000000001</v>
      </c>
      <c r="AP15" s="281">
        <v>127.64196000000001</v>
      </c>
      <c r="AQ15" s="281">
        <v>127.64196000000001</v>
      </c>
      <c r="AR15" s="281">
        <v>127.64196000000001</v>
      </c>
    </row>
    <row r="16" spans="1:44">
      <c r="Q16" s="282" t="s">
        <v>276</v>
      </c>
      <c r="R16" s="519"/>
      <c r="S16" s="307">
        <v>61953.176399999633</v>
      </c>
      <c r="T16" s="281">
        <v>57237.081452367405</v>
      </c>
      <c r="U16" s="281">
        <v>57237.081452367405</v>
      </c>
      <c r="V16" s="281">
        <v>57234.903578547106</v>
      </c>
      <c r="W16" s="281">
        <v>57230.152048208169</v>
      </c>
      <c r="X16" s="281">
        <v>51299.009942407414</v>
      </c>
      <c r="Y16" s="281">
        <v>51247.050217626514</v>
      </c>
      <c r="Z16" s="281">
        <v>44433.844753087367</v>
      </c>
      <c r="AA16" s="281">
        <v>38273.376436672035</v>
      </c>
      <c r="AB16" s="281">
        <v>31139.550263633046</v>
      </c>
      <c r="AC16" s="281">
        <v>30862.319877575384</v>
      </c>
      <c r="AD16" s="281">
        <v>30080.605989263629</v>
      </c>
      <c r="AE16" s="281">
        <v>28976.204653199191</v>
      </c>
      <c r="AF16" s="281">
        <v>24191.004934603647</v>
      </c>
      <c r="AG16" s="281">
        <v>15861.694022131685</v>
      </c>
      <c r="AH16" s="281">
        <v>7902.363308784632</v>
      </c>
      <c r="AI16" s="281">
        <v>7974.9388502395159</v>
      </c>
      <c r="AJ16" s="281">
        <v>18914.564121986761</v>
      </c>
      <c r="AK16" s="281">
        <v>19016.801634083389</v>
      </c>
      <c r="AL16" s="281">
        <v>30487.599479242032</v>
      </c>
      <c r="AM16" s="281">
        <v>30531.30853455031</v>
      </c>
      <c r="AN16" s="281">
        <v>30585.510669675677</v>
      </c>
      <c r="AO16" s="281">
        <v>30726.412353488253</v>
      </c>
      <c r="AP16" s="281">
        <v>30780.944887136866</v>
      </c>
      <c r="AQ16" s="281">
        <v>30823.110322434295</v>
      </c>
      <c r="AR16" s="281">
        <v>30857.667508929913</v>
      </c>
    </row>
    <row r="17" spans="17:44">
      <c r="Q17" s="280" t="s">
        <v>277</v>
      </c>
      <c r="R17" s="519"/>
      <c r="S17" s="307">
        <v>16689.948983999977</v>
      </c>
      <c r="T17" s="281">
        <v>16799.304808894027</v>
      </c>
      <c r="U17" s="281">
        <v>19118.22344440933</v>
      </c>
      <c r="V17" s="281">
        <v>23294.408380179968</v>
      </c>
      <c r="W17" s="281">
        <v>24505.201293272647</v>
      </c>
      <c r="X17" s="281">
        <v>25466.231052170649</v>
      </c>
      <c r="Y17" s="281">
        <v>32436.921686399906</v>
      </c>
      <c r="Z17" s="281">
        <v>34843.430465851023</v>
      </c>
      <c r="AA17" s="281">
        <v>35025.091519438669</v>
      </c>
      <c r="AB17" s="281">
        <v>40340.858654642529</v>
      </c>
      <c r="AC17" s="281">
        <v>45117.393878971634</v>
      </c>
      <c r="AD17" s="281">
        <v>51437.867518304702</v>
      </c>
      <c r="AE17" s="281">
        <v>60205.236927783073</v>
      </c>
      <c r="AF17" s="281">
        <v>63532.502478659604</v>
      </c>
      <c r="AG17" s="281">
        <v>65700.147951869323</v>
      </c>
      <c r="AH17" s="281">
        <v>65975.914233934964</v>
      </c>
      <c r="AI17" s="281">
        <v>66309.166101991665</v>
      </c>
      <c r="AJ17" s="281">
        <v>66031.053024879278</v>
      </c>
      <c r="AK17" s="281">
        <v>65876.765271253957</v>
      </c>
      <c r="AL17" s="281">
        <v>66136.864640053216</v>
      </c>
      <c r="AM17" s="281">
        <v>66110.411383205093</v>
      </c>
      <c r="AN17" s="281">
        <v>66218.311692403047</v>
      </c>
      <c r="AO17" s="281">
        <v>66353.815478261895</v>
      </c>
      <c r="AP17" s="281">
        <v>66398.409967686443</v>
      </c>
      <c r="AQ17" s="281">
        <v>66433.121331600996</v>
      </c>
      <c r="AR17" s="281">
        <v>66444.172560665844</v>
      </c>
    </row>
    <row r="18" spans="17:44">
      <c r="Q18" s="280" t="s">
        <v>278</v>
      </c>
      <c r="R18" s="519"/>
      <c r="S18" s="307">
        <v>20119.864738241493</v>
      </c>
      <c r="T18" s="281">
        <v>24076.338253047004</v>
      </c>
      <c r="U18" s="281">
        <v>26112.37794301923</v>
      </c>
      <c r="V18" s="281">
        <v>27052.455233895038</v>
      </c>
      <c r="W18" s="281">
        <v>29006.560025273247</v>
      </c>
      <c r="X18" s="281">
        <v>29126.539154648199</v>
      </c>
      <c r="Y18" s="281">
        <v>29252.274344797584</v>
      </c>
      <c r="Z18" s="281">
        <v>29186.015368661541</v>
      </c>
      <c r="AA18" s="281">
        <v>29079.71920470128</v>
      </c>
      <c r="AB18" s="281">
        <v>29031.238953466589</v>
      </c>
      <c r="AC18" s="281">
        <v>28985.99703279094</v>
      </c>
      <c r="AD18" s="281">
        <v>29122.327501046017</v>
      </c>
      <c r="AE18" s="281">
        <v>29028.957227689949</v>
      </c>
      <c r="AF18" s="281">
        <v>28543.350009826503</v>
      </c>
      <c r="AG18" s="281">
        <v>28286.999444257468</v>
      </c>
      <c r="AH18" s="281">
        <v>28389.409049874019</v>
      </c>
      <c r="AI18" s="281">
        <v>27006.620245506518</v>
      </c>
      <c r="AJ18" s="281">
        <v>25932.176569561801</v>
      </c>
      <c r="AK18" s="281">
        <v>24716.879368430429</v>
      </c>
      <c r="AL18" s="281">
        <v>24354.902827241433</v>
      </c>
      <c r="AM18" s="281">
        <v>23136.839685576866</v>
      </c>
      <c r="AN18" s="281">
        <v>21780.38942151039</v>
      </c>
      <c r="AO18" s="281">
        <v>18473.511578281665</v>
      </c>
      <c r="AP18" s="281">
        <v>17107.271543269548</v>
      </c>
      <c r="AQ18" s="281">
        <v>15151.748209220619</v>
      </c>
      <c r="AR18" s="281">
        <v>13685.019323410857</v>
      </c>
    </row>
    <row r="19" spans="17:44">
      <c r="Q19" s="282" t="s">
        <v>279</v>
      </c>
      <c r="R19" s="519"/>
      <c r="S19" s="307">
        <v>10063.991281137885</v>
      </c>
      <c r="T19" s="281">
        <v>11482.095085557356</v>
      </c>
      <c r="U19" s="281">
        <v>12295.292483032081</v>
      </c>
      <c r="V19" s="281">
        <v>12942.74854835113</v>
      </c>
      <c r="W19" s="281">
        <v>13223.868412947908</v>
      </c>
      <c r="X19" s="281">
        <v>13463.006828585854</v>
      </c>
      <c r="Y19" s="281">
        <v>13686.061666200159</v>
      </c>
      <c r="Z19" s="281">
        <v>13951.25034900595</v>
      </c>
      <c r="AA19" s="281">
        <v>14259.680774851713</v>
      </c>
      <c r="AB19" s="281">
        <v>14584.248672911233</v>
      </c>
      <c r="AC19" s="281">
        <v>14873.454190451226</v>
      </c>
      <c r="AD19" s="281">
        <v>15118.430826016129</v>
      </c>
      <c r="AE19" s="281">
        <v>15292.774104285054</v>
      </c>
      <c r="AF19" s="281">
        <v>15482.05193352182</v>
      </c>
      <c r="AG19" s="281">
        <v>15608.768047124522</v>
      </c>
      <c r="AH19" s="281">
        <v>15419.4454709481</v>
      </c>
      <c r="AI19" s="281">
        <v>15522.4937024229</v>
      </c>
      <c r="AJ19" s="281">
        <v>15672.727886400382</v>
      </c>
      <c r="AK19" s="281">
        <v>15224.904262274402</v>
      </c>
      <c r="AL19" s="281">
        <v>13753.613178620471</v>
      </c>
      <c r="AM19" s="281">
        <v>12824.128041519754</v>
      </c>
      <c r="AN19" s="281">
        <v>11614.312008883513</v>
      </c>
      <c r="AO19" s="281">
        <v>10660.164890009448</v>
      </c>
      <c r="AP19" s="281">
        <v>10507.698696866284</v>
      </c>
      <c r="AQ19" s="281">
        <v>10338.221712762395</v>
      </c>
      <c r="AR19" s="281">
        <v>10424.304289235</v>
      </c>
    </row>
    <row r="20" spans="17:44">
      <c r="Q20" s="284" t="s">
        <v>280</v>
      </c>
      <c r="R20" s="519"/>
      <c r="S20" s="307">
        <v>14.541201406305234</v>
      </c>
      <c r="T20" s="281">
        <v>150.38796883780071</v>
      </c>
      <c r="U20" s="281">
        <v>51.930165660560924</v>
      </c>
      <c r="V20" s="281">
        <v>50.817265973400374</v>
      </c>
      <c r="W20" s="281">
        <v>42.79376804248411</v>
      </c>
      <c r="X20" s="281">
        <v>40.95284432132248</v>
      </c>
      <c r="Y20" s="281">
        <v>34.265415842636521</v>
      </c>
      <c r="Z20" s="281">
        <v>34.776937935747547</v>
      </c>
      <c r="AA20" s="281">
        <v>37.463780142899601</v>
      </c>
      <c r="AB20" s="281">
        <v>39.224505024471419</v>
      </c>
      <c r="AC20" s="281">
        <v>40.300546289766636</v>
      </c>
      <c r="AD20" s="281">
        <v>42.205456110737558</v>
      </c>
      <c r="AE20" s="281">
        <v>44.254467683164599</v>
      </c>
      <c r="AF20" s="281">
        <v>46.305774500377488</v>
      </c>
      <c r="AG20" s="281">
        <v>48.510945731878948</v>
      </c>
      <c r="AH20" s="281">
        <v>49.668660628417214</v>
      </c>
      <c r="AI20" s="281">
        <v>50.85531839736894</v>
      </c>
      <c r="AJ20" s="281">
        <v>52.071642610544444</v>
      </c>
      <c r="AK20" s="281">
        <v>53.378215794220402</v>
      </c>
      <c r="AL20" s="281">
        <v>56.232571305545832</v>
      </c>
      <c r="AM20" s="281">
        <v>57.066976590931183</v>
      </c>
      <c r="AN20" s="281">
        <v>56.626823258038435</v>
      </c>
      <c r="AO20" s="281">
        <v>57.534271383905654</v>
      </c>
      <c r="AP20" s="281">
        <v>58.806269193071664</v>
      </c>
      <c r="AQ20" s="281">
        <v>58.577748492155983</v>
      </c>
      <c r="AR20" s="281">
        <v>59.347661844091057</v>
      </c>
    </row>
    <row r="21" spans="17:44">
      <c r="Q21" s="284" t="s">
        <v>281</v>
      </c>
      <c r="R21" s="519"/>
      <c r="S21" s="307">
        <v>10323.894104474275</v>
      </c>
      <c r="T21" s="281">
        <v>10687.931064449247</v>
      </c>
      <c r="U21" s="281">
        <v>11095.167386709425</v>
      </c>
      <c r="V21" s="281">
        <v>11518.299201625241</v>
      </c>
      <c r="W21" s="281">
        <v>11781.299769341669</v>
      </c>
      <c r="X21" s="281">
        <v>11940.953706973916</v>
      </c>
      <c r="Y21" s="281">
        <v>12094.397871226032</v>
      </c>
      <c r="Z21" s="281">
        <v>12569.1943094407</v>
      </c>
      <c r="AA21" s="281">
        <v>12725.686986078272</v>
      </c>
      <c r="AB21" s="281">
        <v>12891.745964974887</v>
      </c>
      <c r="AC21" s="281">
        <v>13069.47558324362</v>
      </c>
      <c r="AD21" s="281">
        <v>13218.853549400546</v>
      </c>
      <c r="AE21" s="281">
        <v>13313.640578779041</v>
      </c>
      <c r="AF21" s="281">
        <v>13449.468498537562</v>
      </c>
      <c r="AG21" s="281">
        <v>13632.493307405926</v>
      </c>
      <c r="AH21" s="281">
        <v>13940.884535900994</v>
      </c>
      <c r="AI21" s="281">
        <v>14313.408156717169</v>
      </c>
      <c r="AJ21" s="281">
        <v>14552.787339912184</v>
      </c>
      <c r="AK21" s="281">
        <v>14757.860831450487</v>
      </c>
      <c r="AL21" s="281">
        <v>14990.797504648874</v>
      </c>
      <c r="AM21" s="281">
        <v>15155.008759072623</v>
      </c>
      <c r="AN21" s="281">
        <v>15199.579831185287</v>
      </c>
      <c r="AO21" s="281">
        <v>15172.393743438728</v>
      </c>
      <c r="AP21" s="281">
        <v>15131.822773620606</v>
      </c>
      <c r="AQ21" s="281">
        <v>15040.774183835514</v>
      </c>
      <c r="AR21" s="281">
        <v>14889.904428069225</v>
      </c>
    </row>
    <row r="22" spans="17:44" ht="15">
      <c r="Q22" s="285" t="s">
        <v>282</v>
      </c>
      <c r="R22" s="519"/>
      <c r="S22" s="308">
        <v>340716.81999726058</v>
      </c>
      <c r="T22" s="286">
        <v>340520.89998381789</v>
      </c>
      <c r="U22" s="286">
        <v>339091.03557720711</v>
      </c>
      <c r="V22" s="286">
        <v>337548.2857959955</v>
      </c>
      <c r="W22" s="286">
        <v>336944.779598683</v>
      </c>
      <c r="X22" s="286">
        <v>336115.84615955228</v>
      </c>
      <c r="Y22" s="286">
        <v>335962.65763133328</v>
      </c>
      <c r="Z22" s="286">
        <v>335599.23643943225</v>
      </c>
      <c r="AA22" s="286">
        <v>334899.33174225659</v>
      </c>
      <c r="AB22" s="286">
        <v>334848.5225811748</v>
      </c>
      <c r="AC22" s="286">
        <v>335050.01356781169</v>
      </c>
      <c r="AD22" s="286">
        <v>334992.66963535058</v>
      </c>
      <c r="AE22" s="286">
        <v>334475.80656582298</v>
      </c>
      <c r="AF22" s="286">
        <v>334872.96476723353</v>
      </c>
      <c r="AG22" s="286">
        <v>335052.76352113631</v>
      </c>
      <c r="AH22" s="286">
        <v>333860.98969216092</v>
      </c>
      <c r="AI22" s="286">
        <v>334530.07258877403</v>
      </c>
      <c r="AJ22" s="286">
        <v>334669.87418468756</v>
      </c>
      <c r="AK22" s="286">
        <v>337712.45388310158</v>
      </c>
      <c r="AL22" s="286">
        <v>345784.57586881949</v>
      </c>
      <c r="AM22" s="286">
        <v>345715.6110021901</v>
      </c>
      <c r="AN22" s="286">
        <v>346603.1399204107</v>
      </c>
      <c r="AO22" s="286">
        <v>347757.26131149835</v>
      </c>
      <c r="AP22" s="286">
        <v>349131.91900209873</v>
      </c>
      <c r="AQ22" s="286">
        <v>350517.43827189901</v>
      </c>
      <c r="AR22" s="286">
        <v>351931.57912717655</v>
      </c>
    </row>
    <row r="23" spans="17:44" ht="15">
      <c r="Q23" s="285" t="s">
        <v>534</v>
      </c>
      <c r="R23" s="519"/>
      <c r="S23" s="289">
        <v>290</v>
      </c>
      <c r="T23" s="290">
        <f>S23-8.94</f>
        <v>281.06</v>
      </c>
      <c r="U23" s="290">
        <f t="shared" ref="U23:X23" si="0">T23-8.94</f>
        <v>272.12</v>
      </c>
      <c r="V23" s="290">
        <f t="shared" si="0"/>
        <v>263.18</v>
      </c>
      <c r="W23" s="290">
        <f t="shared" si="0"/>
        <v>254.24</v>
      </c>
      <c r="X23" s="289">
        <f t="shared" si="0"/>
        <v>245.3</v>
      </c>
      <c r="Y23" s="290">
        <f>X23-17.13</f>
        <v>228.17000000000002</v>
      </c>
      <c r="Z23" s="290">
        <f t="shared" ref="Z23:AC23" si="1">Y23-17.13</f>
        <v>211.04000000000002</v>
      </c>
      <c r="AA23" s="290">
        <f t="shared" si="1"/>
        <v>193.91000000000003</v>
      </c>
      <c r="AB23" s="290">
        <f t="shared" si="1"/>
        <v>176.78000000000003</v>
      </c>
      <c r="AC23" s="289">
        <f t="shared" si="1"/>
        <v>159.65000000000003</v>
      </c>
      <c r="AD23" s="290">
        <f>AC23-1.43</f>
        <v>158.22000000000003</v>
      </c>
      <c r="AE23" s="290">
        <f t="shared" ref="AE23:AH23" si="2">AD23-1.43</f>
        <v>156.79000000000002</v>
      </c>
      <c r="AF23" s="290">
        <f t="shared" si="2"/>
        <v>155.36000000000001</v>
      </c>
      <c r="AG23" s="290">
        <f t="shared" si="2"/>
        <v>153.93</v>
      </c>
      <c r="AH23" s="289">
        <f t="shared" si="2"/>
        <v>152.5</v>
      </c>
      <c r="AI23" s="290">
        <f>AH23+0.95</f>
        <v>153.44999999999999</v>
      </c>
      <c r="AJ23" s="290">
        <f t="shared" ref="AJ23:AM23" si="3">AI23+0.95</f>
        <v>154.39999999999998</v>
      </c>
      <c r="AK23" s="290">
        <f t="shared" si="3"/>
        <v>155.34999999999997</v>
      </c>
      <c r="AL23" s="290">
        <f t="shared" si="3"/>
        <v>156.29999999999995</v>
      </c>
      <c r="AM23" s="289">
        <f t="shared" si="3"/>
        <v>157.24999999999994</v>
      </c>
      <c r="AN23" s="290">
        <f>AM23-0.64</f>
        <v>156.60999999999996</v>
      </c>
      <c r="AO23" s="290">
        <f t="shared" ref="AO23:AR23" si="4">AN23-0.64</f>
        <v>155.96999999999997</v>
      </c>
      <c r="AP23" s="290">
        <f t="shared" si="4"/>
        <v>155.32999999999998</v>
      </c>
      <c r="AQ23" s="290">
        <f t="shared" si="4"/>
        <v>154.69</v>
      </c>
      <c r="AR23" s="289">
        <f t="shared" si="4"/>
        <v>154.05000000000001</v>
      </c>
    </row>
    <row r="24" spans="17:44"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</row>
    <row r="25" spans="17:44"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</row>
    <row r="26" spans="17:44">
      <c r="S26" s="309"/>
      <c r="T26" s="309"/>
      <c r="U26" s="309"/>
      <c r="V26" s="309"/>
      <c r="W26" s="309"/>
      <c r="X26" s="309"/>
    </row>
    <row r="30" spans="17:44" ht="15">
      <c r="Q30" s="277" t="s">
        <v>283</v>
      </c>
    </row>
    <row r="32" spans="17:44" ht="15">
      <c r="Q32" s="292" t="s">
        <v>269</v>
      </c>
      <c r="R32" s="292" t="s">
        <v>284</v>
      </c>
      <c r="S32" s="279">
        <v>2015</v>
      </c>
      <c r="T32" s="279">
        <v>2016</v>
      </c>
      <c r="U32" s="279">
        <v>2017</v>
      </c>
      <c r="V32" s="279">
        <v>2018</v>
      </c>
      <c r="W32" s="279">
        <v>2019</v>
      </c>
      <c r="X32" s="279">
        <v>2020</v>
      </c>
      <c r="Y32" s="279">
        <v>2021</v>
      </c>
      <c r="Z32" s="279">
        <v>2022</v>
      </c>
      <c r="AA32" s="279">
        <v>2023</v>
      </c>
      <c r="AB32" s="279">
        <v>2024</v>
      </c>
      <c r="AC32" s="279">
        <v>2025</v>
      </c>
      <c r="AD32" s="279">
        <v>2026</v>
      </c>
      <c r="AE32" s="279">
        <v>2027</v>
      </c>
      <c r="AF32" s="279">
        <v>2028</v>
      </c>
      <c r="AG32" s="279">
        <v>2029</v>
      </c>
      <c r="AH32" s="279">
        <v>2030</v>
      </c>
      <c r="AI32" s="279">
        <v>2031</v>
      </c>
      <c r="AJ32" s="279">
        <v>2032</v>
      </c>
      <c r="AK32" s="279">
        <v>2033</v>
      </c>
      <c r="AL32" s="279">
        <v>2034</v>
      </c>
      <c r="AM32" s="279">
        <v>2035</v>
      </c>
      <c r="AN32" s="279">
        <v>2036</v>
      </c>
      <c r="AO32" s="279">
        <v>2037</v>
      </c>
      <c r="AP32" s="279">
        <v>2038</v>
      </c>
      <c r="AQ32" s="279">
        <v>2039</v>
      </c>
      <c r="AR32" s="279">
        <v>2040</v>
      </c>
    </row>
    <row r="33" spans="17:44">
      <c r="Q33" s="524" t="s">
        <v>267</v>
      </c>
      <c r="R33" s="293" t="s">
        <v>285</v>
      </c>
      <c r="S33" s="294">
        <v>0</v>
      </c>
      <c r="T33" s="294">
        <v>0</v>
      </c>
      <c r="U33" s="294">
        <v>0</v>
      </c>
      <c r="V33" s="294">
        <v>0</v>
      </c>
      <c r="W33" s="294">
        <v>0</v>
      </c>
      <c r="X33" s="294">
        <v>97.184646622391909</v>
      </c>
      <c r="Y33" s="294">
        <v>106.9031116680423</v>
      </c>
      <c r="Z33" s="294">
        <v>116.6215730603307</v>
      </c>
      <c r="AA33" s="294">
        <v>126.34003935251295</v>
      </c>
      <c r="AB33" s="294">
        <v>136.05850233442635</v>
      </c>
      <c r="AC33" s="294">
        <v>145.77696559590058</v>
      </c>
      <c r="AD33" s="294">
        <v>155.49543123638048</v>
      </c>
      <c r="AE33" s="294">
        <v>165.21389336520068</v>
      </c>
      <c r="AF33" s="294">
        <v>174.93235702962912</v>
      </c>
      <c r="AG33" s="294">
        <v>184.65081949718004</v>
      </c>
      <c r="AH33" s="294">
        <v>194.36928537483149</v>
      </c>
      <c r="AI33" s="294">
        <v>204.08774863817015</v>
      </c>
      <c r="AJ33" s="294">
        <v>213.80621244333767</v>
      </c>
      <c r="AK33" s="294">
        <v>223.52467695401944</v>
      </c>
      <c r="AL33" s="294">
        <v>233.24313784965489</v>
      </c>
      <c r="AM33" s="294">
        <v>242.96160456672203</v>
      </c>
      <c r="AN33" s="294">
        <v>252.6800658970248</v>
      </c>
      <c r="AO33" s="294">
        <v>262.39853258138641</v>
      </c>
      <c r="AP33" s="294">
        <v>267.25776018372682</v>
      </c>
      <c r="AQ33" s="294">
        <v>272.11699499274027</v>
      </c>
      <c r="AR33" s="294">
        <v>291.55392394650562</v>
      </c>
    </row>
    <row r="34" spans="17:44">
      <c r="Q34" s="524"/>
      <c r="R34" s="293" t="s">
        <v>286</v>
      </c>
      <c r="S34" s="294">
        <v>0</v>
      </c>
      <c r="T34" s="294">
        <v>0</v>
      </c>
      <c r="U34" s="294">
        <v>0</v>
      </c>
      <c r="V34" s="294">
        <v>0</v>
      </c>
      <c r="W34" s="294">
        <v>0</v>
      </c>
      <c r="X34" s="294">
        <v>0</v>
      </c>
      <c r="Y34" s="294">
        <v>0</v>
      </c>
      <c r="Z34" s="294">
        <v>0</v>
      </c>
      <c r="AA34" s="294">
        <v>0</v>
      </c>
      <c r="AB34" s="294">
        <v>0</v>
      </c>
      <c r="AC34" s="294">
        <v>0</v>
      </c>
      <c r="AD34" s="294">
        <v>0</v>
      </c>
      <c r="AE34" s="294">
        <v>0</v>
      </c>
      <c r="AF34" s="294">
        <v>0</v>
      </c>
      <c r="AG34" s="294">
        <v>0</v>
      </c>
      <c r="AH34" s="294">
        <v>0</v>
      </c>
      <c r="AI34" s="294">
        <v>0</v>
      </c>
      <c r="AJ34" s="294">
        <v>0</v>
      </c>
      <c r="AK34" s="294">
        <v>0</v>
      </c>
      <c r="AL34" s="294">
        <v>0</v>
      </c>
      <c r="AM34" s="294">
        <v>0</v>
      </c>
      <c r="AN34" s="294">
        <v>0</v>
      </c>
      <c r="AO34" s="294">
        <v>0</v>
      </c>
      <c r="AP34" s="294">
        <v>0</v>
      </c>
      <c r="AQ34" s="294">
        <v>0</v>
      </c>
      <c r="AR34" s="294">
        <v>0</v>
      </c>
    </row>
    <row r="35" spans="17:44">
      <c r="Q35" s="524"/>
      <c r="R35" s="293" t="s">
        <v>287</v>
      </c>
      <c r="S35" s="294">
        <v>2666.7464306338452</v>
      </c>
      <c r="T35" s="294">
        <v>2666.7464309303273</v>
      </c>
      <c r="U35" s="294">
        <v>2666.7464316707246</v>
      </c>
      <c r="V35" s="294">
        <v>2666.7464310392215</v>
      </c>
      <c r="W35" s="294">
        <v>2666.7464320613199</v>
      </c>
      <c r="X35" s="294">
        <v>2666.7464312239063</v>
      </c>
      <c r="Y35" s="294">
        <v>2666.746431879179</v>
      </c>
      <c r="Z35" s="294">
        <v>2666.7464314356907</v>
      </c>
      <c r="AA35" s="294">
        <v>2666.7464321866987</v>
      </c>
      <c r="AB35" s="294">
        <v>2666.7464311010881</v>
      </c>
      <c r="AC35" s="294">
        <v>2666.7464308710732</v>
      </c>
      <c r="AD35" s="294">
        <v>2666.7464291343567</v>
      </c>
      <c r="AE35" s="294">
        <v>2666.7464304411778</v>
      </c>
      <c r="AF35" s="294">
        <v>2666.7464319767678</v>
      </c>
      <c r="AG35" s="294">
        <v>2666.7464310844707</v>
      </c>
      <c r="AH35" s="294">
        <v>2666.7464313474966</v>
      </c>
      <c r="AI35" s="294">
        <v>2666.7464319002297</v>
      </c>
      <c r="AJ35" s="294">
        <v>2666.7464319887736</v>
      </c>
      <c r="AK35" s="294">
        <v>2666.7464326225436</v>
      </c>
      <c r="AL35" s="294">
        <v>2666.7464319450282</v>
      </c>
      <c r="AM35" s="294">
        <v>2666.746431953035</v>
      </c>
      <c r="AN35" s="294">
        <v>2666.7464321777279</v>
      </c>
      <c r="AO35" s="294">
        <v>2666.7464323224303</v>
      </c>
      <c r="AP35" s="294">
        <v>2666.7464332295158</v>
      </c>
      <c r="AQ35" s="294">
        <v>2666.7464321703092</v>
      </c>
      <c r="AR35" s="294">
        <v>2666.7464315970005</v>
      </c>
    </row>
    <row r="36" spans="17:44">
      <c r="Q36" s="522" t="s">
        <v>270</v>
      </c>
      <c r="R36" s="293" t="s">
        <v>270</v>
      </c>
      <c r="S36" s="294">
        <v>14145.841599999821</v>
      </c>
      <c r="T36" s="294">
        <v>14028.844932159896</v>
      </c>
      <c r="U36" s="294">
        <v>15350.134572666184</v>
      </c>
      <c r="V36" s="294">
        <v>15279.903123178879</v>
      </c>
      <c r="W36" s="294">
        <v>15235.601032157783</v>
      </c>
      <c r="X36" s="294">
        <v>16985.295052697078</v>
      </c>
      <c r="Y36" s="294">
        <v>16864.014175111795</v>
      </c>
      <c r="Z36" s="294">
        <v>16838.799735486216</v>
      </c>
      <c r="AA36" s="294">
        <v>16857.484824503954</v>
      </c>
      <c r="AB36" s="294">
        <v>16755.873387260268</v>
      </c>
      <c r="AC36" s="294">
        <v>16525.26331196422</v>
      </c>
      <c r="AD36" s="294">
        <v>16052.631092518452</v>
      </c>
      <c r="AE36" s="294">
        <v>14653.463812158243</v>
      </c>
      <c r="AF36" s="294">
        <v>14366.242347208201</v>
      </c>
      <c r="AG36" s="294">
        <v>14482.396835058058</v>
      </c>
      <c r="AH36" s="294">
        <v>10157.399748314449</v>
      </c>
      <c r="AI36" s="294">
        <v>10249.837881432932</v>
      </c>
      <c r="AJ36" s="294">
        <v>1726.5316664042532</v>
      </c>
      <c r="AK36" s="294">
        <v>1747.1448276914123</v>
      </c>
      <c r="AL36" s="294">
        <v>1747.6199999999969</v>
      </c>
      <c r="AM36" s="294">
        <v>9.0926446619174648</v>
      </c>
      <c r="AN36" s="294">
        <v>5.3747570920451908</v>
      </c>
      <c r="AO36" s="294">
        <v>7.0160033159280903</v>
      </c>
      <c r="AP36" s="294">
        <v>20.915112151467696</v>
      </c>
      <c r="AQ36" s="294">
        <v>32.618124702176686</v>
      </c>
      <c r="AR36" s="294">
        <v>33.783606154880353</v>
      </c>
    </row>
    <row r="37" spans="17:44">
      <c r="Q37" s="523"/>
      <c r="R37" s="293" t="s">
        <v>288</v>
      </c>
      <c r="S37" s="294">
        <v>0</v>
      </c>
      <c r="T37" s="294">
        <v>14.753670660522332</v>
      </c>
      <c r="U37" s="294">
        <v>14.753670660522332</v>
      </c>
      <c r="V37" s="294">
        <v>14.753670660522332</v>
      </c>
      <c r="W37" s="294">
        <v>14.753670660522332</v>
      </c>
      <c r="X37" s="294">
        <v>14.753670660522332</v>
      </c>
      <c r="Y37" s="294">
        <v>14.753670660522332</v>
      </c>
      <c r="Z37" s="294">
        <v>14.753670660522332</v>
      </c>
      <c r="AA37" s="294">
        <v>14.753670660522332</v>
      </c>
      <c r="AB37" s="294">
        <v>14.753670660522332</v>
      </c>
      <c r="AC37" s="294">
        <v>14.753670660522332</v>
      </c>
      <c r="AD37" s="294">
        <v>14.753670660522332</v>
      </c>
      <c r="AE37" s="294">
        <v>14.753670660522332</v>
      </c>
      <c r="AF37" s="294">
        <v>14.753670660522332</v>
      </c>
      <c r="AG37" s="294">
        <v>14.753670660522332</v>
      </c>
      <c r="AH37" s="294">
        <v>14.753670660522332</v>
      </c>
      <c r="AI37" s="294">
        <v>14.753670660522332</v>
      </c>
      <c r="AJ37" s="294">
        <v>14.753670660522332</v>
      </c>
      <c r="AK37" s="294">
        <v>14.753670660522332</v>
      </c>
      <c r="AL37" s="294">
        <v>14.753670660522332</v>
      </c>
      <c r="AM37" s="294">
        <v>14.753670660522332</v>
      </c>
      <c r="AN37" s="294">
        <v>14.753670660522332</v>
      </c>
      <c r="AO37" s="294">
        <v>14.753670660522332</v>
      </c>
      <c r="AP37" s="294">
        <v>14.753670660522332</v>
      </c>
      <c r="AQ37" s="294">
        <v>0</v>
      </c>
      <c r="AR37" s="294">
        <v>0</v>
      </c>
    </row>
    <row r="38" spans="17:44">
      <c r="Q38" s="522" t="s">
        <v>271</v>
      </c>
      <c r="R38" s="293" t="s">
        <v>289</v>
      </c>
      <c r="S38" s="294">
        <v>0</v>
      </c>
      <c r="T38" s="294">
        <v>0</v>
      </c>
      <c r="U38" s="294">
        <v>0</v>
      </c>
      <c r="V38" s="294">
        <v>0</v>
      </c>
      <c r="W38" s="294">
        <v>0</v>
      </c>
      <c r="X38" s="294">
        <v>0</v>
      </c>
      <c r="Y38" s="294">
        <v>0</v>
      </c>
      <c r="Z38" s="294">
        <v>0</v>
      </c>
      <c r="AA38" s="294">
        <v>0</v>
      </c>
      <c r="AB38" s="294">
        <v>0</v>
      </c>
      <c r="AC38" s="294">
        <v>0</v>
      </c>
      <c r="AD38" s="294">
        <v>0</v>
      </c>
      <c r="AE38" s="294">
        <v>0</v>
      </c>
      <c r="AF38" s="294">
        <v>0</v>
      </c>
      <c r="AG38" s="294">
        <v>0</v>
      </c>
      <c r="AH38" s="294">
        <v>0</v>
      </c>
      <c r="AI38" s="294">
        <v>0</v>
      </c>
      <c r="AJ38" s="294">
        <v>0</v>
      </c>
      <c r="AK38" s="294">
        <v>0</v>
      </c>
      <c r="AL38" s="294">
        <v>0</v>
      </c>
      <c r="AM38" s="294">
        <v>0</v>
      </c>
      <c r="AN38" s="294">
        <v>0</v>
      </c>
      <c r="AO38" s="294">
        <v>0</v>
      </c>
      <c r="AP38" s="294">
        <v>0</v>
      </c>
      <c r="AQ38" s="294">
        <v>0</v>
      </c>
      <c r="AR38" s="294">
        <v>0</v>
      </c>
    </row>
    <row r="39" spans="17:44">
      <c r="Q39" s="523"/>
      <c r="R39" s="293" t="s">
        <v>290</v>
      </c>
      <c r="S39" s="294">
        <v>0</v>
      </c>
      <c r="T39" s="294">
        <v>0</v>
      </c>
      <c r="U39" s="294">
        <v>0</v>
      </c>
      <c r="V39" s="294">
        <v>0</v>
      </c>
      <c r="W39" s="294">
        <v>0</v>
      </c>
      <c r="X39" s="294">
        <v>0</v>
      </c>
      <c r="Y39" s="294">
        <v>0</v>
      </c>
      <c r="Z39" s="294">
        <v>0</v>
      </c>
      <c r="AA39" s="294">
        <v>0</v>
      </c>
      <c r="AB39" s="294">
        <v>0</v>
      </c>
      <c r="AC39" s="294">
        <v>0</v>
      </c>
      <c r="AD39" s="294">
        <v>0</v>
      </c>
      <c r="AE39" s="294">
        <v>0</v>
      </c>
      <c r="AF39" s="294">
        <v>0</v>
      </c>
      <c r="AG39" s="294">
        <v>0</v>
      </c>
      <c r="AH39" s="294">
        <v>0</v>
      </c>
      <c r="AI39" s="294">
        <v>0</v>
      </c>
      <c r="AJ39" s="294">
        <v>0</v>
      </c>
      <c r="AK39" s="294">
        <v>0</v>
      </c>
      <c r="AL39" s="294">
        <v>0</v>
      </c>
      <c r="AM39" s="294">
        <v>0</v>
      </c>
      <c r="AN39" s="294">
        <v>0</v>
      </c>
      <c r="AO39" s="294">
        <v>0</v>
      </c>
      <c r="AP39" s="294">
        <v>0</v>
      </c>
      <c r="AQ39" s="294">
        <v>0</v>
      </c>
      <c r="AR39" s="294">
        <v>0</v>
      </c>
    </row>
    <row r="40" spans="17:44">
      <c r="Q40" s="295" t="s">
        <v>272</v>
      </c>
      <c r="R40" s="293" t="s">
        <v>291</v>
      </c>
      <c r="S40" s="294">
        <v>10175.155421706233</v>
      </c>
      <c r="T40" s="294">
        <v>9728.3797840186598</v>
      </c>
      <c r="U40" s="294">
        <v>9949.1317840187094</v>
      </c>
      <c r="V40" s="294">
        <v>9949.1317840187094</v>
      </c>
      <c r="W40" s="294">
        <v>9949.1317840187094</v>
      </c>
      <c r="X40" s="294">
        <v>9949.1317840187094</v>
      </c>
      <c r="Y40" s="294">
        <v>10395.89178401871</v>
      </c>
      <c r="Z40" s="294">
        <v>10553.57178401871</v>
      </c>
      <c r="AA40" s="294">
        <v>10553.57178401871</v>
      </c>
      <c r="AB40" s="294">
        <v>10553.57178401871</v>
      </c>
      <c r="AC40" s="294">
        <v>10553.57178401871</v>
      </c>
      <c r="AD40" s="294">
        <v>10553.57178401871</v>
      </c>
      <c r="AE40" s="294">
        <v>10553.57178401871</v>
      </c>
      <c r="AF40" s="294">
        <v>10553.57178401871</v>
      </c>
      <c r="AG40" s="294">
        <v>10553.57178401871</v>
      </c>
      <c r="AH40" s="294">
        <v>10553.57178401871</v>
      </c>
      <c r="AI40" s="294">
        <v>10553.57178401871</v>
      </c>
      <c r="AJ40" s="294">
        <v>10319.658184018706</v>
      </c>
      <c r="AK40" s="294">
        <v>9578.5621840186759</v>
      </c>
      <c r="AL40" s="294">
        <v>9578.5621840186759</v>
      </c>
      <c r="AM40" s="294">
        <v>9389.3461840186847</v>
      </c>
      <c r="AN40" s="294">
        <v>8490.0592348238861</v>
      </c>
      <c r="AO40" s="294">
        <v>8490.0592348238861</v>
      </c>
      <c r="AP40" s="294">
        <v>8490.0592348238861</v>
      </c>
      <c r="AQ40" s="294">
        <v>8426.9872348238841</v>
      </c>
      <c r="AR40" s="294">
        <v>8426.9872348238841</v>
      </c>
    </row>
    <row r="41" spans="17:44">
      <c r="Q41" s="522" t="s">
        <v>56</v>
      </c>
      <c r="R41" s="293" t="s">
        <v>292</v>
      </c>
      <c r="S41" s="294">
        <v>88135.268552872221</v>
      </c>
      <c r="T41" s="294">
        <v>105732.19037507405</v>
      </c>
      <c r="U41" s="294">
        <v>89882.770515109194</v>
      </c>
      <c r="V41" s="294">
        <v>76771.523401837709</v>
      </c>
      <c r="W41" s="294">
        <v>72441.694517990007</v>
      </c>
      <c r="X41" s="294">
        <v>80179.976696334386</v>
      </c>
      <c r="Y41" s="294">
        <v>77082.207734626179</v>
      </c>
      <c r="Z41" s="294">
        <v>75543.867410850522</v>
      </c>
      <c r="AA41" s="294">
        <v>77658.31626329523</v>
      </c>
      <c r="AB41" s="294">
        <v>79285.6050117665</v>
      </c>
      <c r="AC41" s="294">
        <v>87351.058105881224</v>
      </c>
      <c r="AD41" s="294">
        <v>75071.489902497415</v>
      </c>
      <c r="AE41" s="294">
        <v>66973.63005731476</v>
      </c>
      <c r="AF41" s="294">
        <v>62795.037437027626</v>
      </c>
      <c r="AG41" s="294">
        <v>68753.699758432645</v>
      </c>
      <c r="AH41" s="294">
        <v>78441.485047746901</v>
      </c>
      <c r="AI41" s="294">
        <v>79239.071278740666</v>
      </c>
      <c r="AJ41" s="294">
        <v>75503.53214819773</v>
      </c>
      <c r="AK41" s="294">
        <v>78135.845144550185</v>
      </c>
      <c r="AL41" s="294">
        <v>85174.427580869378</v>
      </c>
      <c r="AM41" s="294">
        <v>88197.646734398761</v>
      </c>
      <c r="AN41" s="294">
        <v>92020.116205783328</v>
      </c>
      <c r="AO41" s="294">
        <v>97261.074432607784</v>
      </c>
      <c r="AP41" s="294">
        <v>100613.11991887772</v>
      </c>
      <c r="AQ41" s="294">
        <v>103893.47389547827</v>
      </c>
      <c r="AR41" s="294">
        <v>105970.56799702765</v>
      </c>
    </row>
    <row r="42" spans="17:44">
      <c r="Q42" s="525"/>
      <c r="R42" s="293" t="s">
        <v>293</v>
      </c>
      <c r="S42" s="294">
        <v>64.685755222196974</v>
      </c>
      <c r="T42" s="294">
        <v>2.309702128279977</v>
      </c>
      <c r="U42" s="294">
        <v>3.6487015721717269</v>
      </c>
      <c r="V42" s="294">
        <v>2.2072896245412363</v>
      </c>
      <c r="W42" s="294">
        <v>1.1689852680648005</v>
      </c>
      <c r="X42" s="294">
        <v>26.951612105461585</v>
      </c>
      <c r="Y42" s="294">
        <v>4.0990100490890926</v>
      </c>
      <c r="Z42" s="294">
        <v>2.6876756428072439</v>
      </c>
      <c r="AA42" s="294">
        <v>4.7626852267057886</v>
      </c>
      <c r="AB42" s="294">
        <v>2.2897867124479148</v>
      </c>
      <c r="AC42" s="294">
        <v>0</v>
      </c>
      <c r="AD42" s="294">
        <v>0</v>
      </c>
      <c r="AE42" s="294">
        <v>0.11453380104347161</v>
      </c>
      <c r="AF42" s="294">
        <v>0</v>
      </c>
      <c r="AG42" s="294">
        <v>0</v>
      </c>
      <c r="AH42" s="294">
        <v>0</v>
      </c>
      <c r="AI42" s="294">
        <v>0</v>
      </c>
      <c r="AJ42" s="294">
        <v>0</v>
      </c>
      <c r="AK42" s="294">
        <v>0.1240640837184037</v>
      </c>
      <c r="AL42" s="294">
        <v>5.9702142140337973</v>
      </c>
      <c r="AM42" s="294">
        <v>5.4008538272147266</v>
      </c>
      <c r="AN42" s="294">
        <v>3.8472062549128969</v>
      </c>
      <c r="AO42" s="294">
        <v>4.7770492199519685</v>
      </c>
      <c r="AP42" s="294">
        <v>7.413451497677932</v>
      </c>
      <c r="AQ42" s="294">
        <v>5.8016432006191643</v>
      </c>
      <c r="AR42" s="294">
        <v>7.1398166949671715</v>
      </c>
    </row>
    <row r="43" spans="17:44">
      <c r="Q43" s="296" t="s">
        <v>262</v>
      </c>
      <c r="R43" s="293" t="s">
        <v>294</v>
      </c>
      <c r="S43" s="294">
        <v>4.3415442461143412</v>
      </c>
      <c r="T43" s="294">
        <v>139.09208981844941</v>
      </c>
      <c r="U43" s="294">
        <v>36.499506893767212</v>
      </c>
      <c r="V43" s="294">
        <v>26.270933541760787</v>
      </c>
      <c r="W43" s="294">
        <v>14.01686476103899</v>
      </c>
      <c r="X43" s="294">
        <v>11.329826869916257</v>
      </c>
      <c r="Y43" s="294">
        <v>2.604687701059957</v>
      </c>
      <c r="Z43" s="294">
        <v>0.92567080223783738</v>
      </c>
      <c r="AA43" s="294">
        <v>1.2576835930617849</v>
      </c>
      <c r="AB43" s="294">
        <v>0.4869668520808787</v>
      </c>
      <c r="AC43" s="294">
        <v>0</v>
      </c>
      <c r="AD43" s="294">
        <v>0</v>
      </c>
      <c r="AE43" s="294">
        <v>4.8856260407566882E-2</v>
      </c>
      <c r="AF43" s="294">
        <v>0</v>
      </c>
      <c r="AG43" s="294">
        <v>0</v>
      </c>
      <c r="AH43" s="294">
        <v>0</v>
      </c>
      <c r="AI43" s="294">
        <v>0</v>
      </c>
      <c r="AJ43" s="294">
        <v>0</v>
      </c>
      <c r="AK43" s="294">
        <v>5.9840865171063344E-2</v>
      </c>
      <c r="AL43" s="294">
        <v>1.6362957500289474</v>
      </c>
      <c r="AM43" s="294">
        <v>1.8157769643497108</v>
      </c>
      <c r="AN43" s="294">
        <v>0.71251300950403429</v>
      </c>
      <c r="AO43" s="294">
        <v>0.9485616306439465</v>
      </c>
      <c r="AP43" s="294">
        <v>1.5407674412735286</v>
      </c>
      <c r="AQ43" s="294">
        <v>0.6239573418397204</v>
      </c>
      <c r="AR43" s="294">
        <v>1.1151134873749566</v>
      </c>
    </row>
    <row r="44" spans="17:44">
      <c r="Q44" s="296" t="s">
        <v>273</v>
      </c>
      <c r="R44" s="293" t="s">
        <v>273</v>
      </c>
      <c r="S44" s="294">
        <v>57712.479465320437</v>
      </c>
      <c r="T44" s="294">
        <v>36877.095573205828</v>
      </c>
      <c r="U44" s="294">
        <v>42597.218420191261</v>
      </c>
      <c r="V44" s="294">
        <v>44751.549097483665</v>
      </c>
      <c r="W44" s="294">
        <v>43817.219311070061</v>
      </c>
      <c r="X44" s="294">
        <v>36016.176326823581</v>
      </c>
      <c r="Y44" s="294">
        <v>24769.667810649626</v>
      </c>
      <c r="Z44" s="294">
        <v>24786.057992760376</v>
      </c>
      <c r="AA44" s="294">
        <v>24879.413137100662</v>
      </c>
      <c r="AB44" s="294">
        <v>19003.39021539209</v>
      </c>
      <c r="AC44" s="294">
        <v>0</v>
      </c>
      <c r="AD44" s="294">
        <v>0</v>
      </c>
      <c r="AE44" s="294">
        <v>0</v>
      </c>
      <c r="AF44" s="294">
        <v>0</v>
      </c>
      <c r="AG44" s="294">
        <v>0</v>
      </c>
      <c r="AH44" s="294">
        <v>0</v>
      </c>
      <c r="AI44" s="294">
        <v>0</v>
      </c>
      <c r="AJ44" s="294">
        <v>0</v>
      </c>
      <c r="AK44" s="294">
        <v>0</v>
      </c>
      <c r="AL44" s="294">
        <v>0</v>
      </c>
      <c r="AM44" s="294">
        <v>0</v>
      </c>
      <c r="AN44" s="294">
        <v>0</v>
      </c>
      <c r="AO44" s="294">
        <v>0</v>
      </c>
      <c r="AP44" s="294">
        <v>0</v>
      </c>
      <c r="AQ44" s="294">
        <v>0</v>
      </c>
      <c r="AR44" s="294">
        <v>0</v>
      </c>
    </row>
    <row r="45" spans="17:44">
      <c r="Q45" s="296" t="s">
        <v>274</v>
      </c>
      <c r="R45" s="293" t="s">
        <v>274</v>
      </c>
      <c r="S45" s="294">
        <v>3394.3235999999206</v>
      </c>
      <c r="T45" s="294">
        <v>3394.3235999999206</v>
      </c>
      <c r="U45" s="294">
        <v>3394.3235999999206</v>
      </c>
      <c r="V45" s="294">
        <v>3394.3235999999206</v>
      </c>
      <c r="W45" s="294">
        <v>3394.3235999999206</v>
      </c>
      <c r="X45" s="294">
        <v>3394.3235999999206</v>
      </c>
      <c r="Y45" s="294">
        <v>3394.3235999999206</v>
      </c>
      <c r="Z45" s="294">
        <v>3394.3235999999206</v>
      </c>
      <c r="AA45" s="294">
        <v>3394.3235999999206</v>
      </c>
      <c r="AB45" s="294">
        <v>3394.3235999999206</v>
      </c>
      <c r="AC45" s="294">
        <v>3394.3235999999206</v>
      </c>
      <c r="AD45" s="294">
        <v>3394.3235999999206</v>
      </c>
      <c r="AE45" s="294">
        <v>3394.3235999999206</v>
      </c>
      <c r="AF45" s="294">
        <v>3394.3235999999206</v>
      </c>
      <c r="AG45" s="294">
        <v>3394.3235999999206</v>
      </c>
      <c r="AH45" s="294">
        <v>3394.3235999999206</v>
      </c>
      <c r="AI45" s="294">
        <v>3394.3235999999206</v>
      </c>
      <c r="AJ45" s="294">
        <v>3394.3235999999206</v>
      </c>
      <c r="AK45" s="294">
        <v>3394.3235999999206</v>
      </c>
      <c r="AL45" s="294">
        <v>3394.3235999999206</v>
      </c>
      <c r="AM45" s="294">
        <v>3394.3235999999206</v>
      </c>
      <c r="AN45" s="294">
        <v>3394.3235999999206</v>
      </c>
      <c r="AO45" s="294">
        <v>3394.3235999999206</v>
      </c>
      <c r="AP45" s="294">
        <v>3394.3235999999206</v>
      </c>
      <c r="AQ45" s="294">
        <v>3394.3235999999206</v>
      </c>
      <c r="AR45" s="294">
        <v>3394.3235999999206</v>
      </c>
    </row>
    <row r="46" spans="17:44">
      <c r="Q46" s="296" t="s">
        <v>266</v>
      </c>
      <c r="R46" s="293" t="s">
        <v>266</v>
      </c>
      <c r="S46" s="294">
        <v>23975.955544999888</v>
      </c>
      <c r="T46" s="294">
        <v>25260.264243265101</v>
      </c>
      <c r="U46" s="294">
        <v>26042.670947085942</v>
      </c>
      <c r="V46" s="294">
        <v>28222.282061038237</v>
      </c>
      <c r="W46" s="294">
        <v>28382.957623341114</v>
      </c>
      <c r="X46" s="294">
        <v>29622.229477073033</v>
      </c>
      <c r="Y46" s="294">
        <v>35747.146115948271</v>
      </c>
      <c r="Z46" s="294">
        <v>40347.814018695964</v>
      </c>
      <c r="AA46" s="294">
        <v>41217.756763042118</v>
      </c>
      <c r="AB46" s="294">
        <v>46259.317370078526</v>
      </c>
      <c r="AC46" s="294">
        <v>52414.889659876899</v>
      </c>
      <c r="AD46" s="294">
        <v>58372.94229174433</v>
      </c>
      <c r="AE46" s="294">
        <v>59403.201189844825</v>
      </c>
      <c r="AF46" s="294">
        <v>64975.324997401309</v>
      </c>
      <c r="AG46" s="294">
        <v>64790.223707702724</v>
      </c>
      <c r="AH46" s="294">
        <v>64816.52852386103</v>
      </c>
      <c r="AI46" s="294">
        <v>64507.557992375965</v>
      </c>
      <c r="AJ46" s="294">
        <v>67143.538167318111</v>
      </c>
      <c r="AK46" s="294">
        <v>69541.099520049058</v>
      </c>
      <c r="AL46" s="294">
        <v>59751.053674038776</v>
      </c>
      <c r="AM46" s="294">
        <v>60341.132991667604</v>
      </c>
      <c r="AN46" s="294">
        <v>60341.132991667604</v>
      </c>
      <c r="AO46" s="294">
        <v>60341.132991667604</v>
      </c>
      <c r="AP46" s="294">
        <v>60341.132991667604</v>
      </c>
      <c r="AQ46" s="294">
        <v>60341.132991667604</v>
      </c>
      <c r="AR46" s="294">
        <v>60341.132991667604</v>
      </c>
    </row>
    <row r="47" spans="17:44">
      <c r="Q47" s="297" t="s">
        <v>275</v>
      </c>
      <c r="R47" s="298" t="s">
        <v>275</v>
      </c>
      <c r="S47" s="294">
        <v>0</v>
      </c>
      <c r="T47" s="294">
        <v>0</v>
      </c>
      <c r="U47" s="294">
        <v>0</v>
      </c>
      <c r="V47" s="294">
        <v>0</v>
      </c>
      <c r="W47" s="294">
        <v>0</v>
      </c>
      <c r="X47" s="294">
        <v>0</v>
      </c>
      <c r="Y47" s="294">
        <v>0</v>
      </c>
      <c r="Z47" s="294">
        <v>0</v>
      </c>
      <c r="AA47" s="294">
        <v>0</v>
      </c>
      <c r="AB47" s="294">
        <v>0</v>
      </c>
      <c r="AC47" s="294">
        <v>0</v>
      </c>
      <c r="AD47" s="294">
        <v>0</v>
      </c>
      <c r="AE47" s="294">
        <v>0</v>
      </c>
      <c r="AF47" s="294">
        <v>0</v>
      </c>
      <c r="AG47" s="294">
        <v>0</v>
      </c>
      <c r="AH47" s="294">
        <v>0</v>
      </c>
      <c r="AI47" s="294">
        <v>0</v>
      </c>
      <c r="AJ47" s="294">
        <v>0</v>
      </c>
      <c r="AK47" s="294">
        <v>0</v>
      </c>
      <c r="AL47" s="294">
        <v>0</v>
      </c>
      <c r="AM47" s="294">
        <v>0</v>
      </c>
      <c r="AN47" s="294">
        <v>0</v>
      </c>
      <c r="AO47" s="294">
        <v>0</v>
      </c>
      <c r="AP47" s="294">
        <v>0</v>
      </c>
      <c r="AQ47" s="294">
        <v>0</v>
      </c>
      <c r="AR47" s="294">
        <v>0</v>
      </c>
    </row>
    <row r="48" spans="17:44">
      <c r="Q48" s="296" t="s">
        <v>276</v>
      </c>
      <c r="R48" s="293" t="s">
        <v>276</v>
      </c>
      <c r="S48" s="294">
        <v>61953.176399999633</v>
      </c>
      <c r="T48" s="294">
        <v>57237.081452367405</v>
      </c>
      <c r="U48" s="294">
        <v>57237.081452367405</v>
      </c>
      <c r="V48" s="294">
        <v>57234.903578547106</v>
      </c>
      <c r="W48" s="294">
        <v>57230.152048208169</v>
      </c>
      <c r="X48" s="294">
        <v>51299.009942407414</v>
      </c>
      <c r="Y48" s="294">
        <v>51247.050217626514</v>
      </c>
      <c r="Z48" s="294">
        <v>44433.844753087367</v>
      </c>
      <c r="AA48" s="294">
        <v>38273.376436672035</v>
      </c>
      <c r="AB48" s="294">
        <v>31139.550263633046</v>
      </c>
      <c r="AC48" s="294">
        <v>30862.319877575384</v>
      </c>
      <c r="AD48" s="294">
        <v>30080.605989263629</v>
      </c>
      <c r="AE48" s="294">
        <v>28976.204653199191</v>
      </c>
      <c r="AF48" s="294">
        <v>24191.004934603647</v>
      </c>
      <c r="AG48" s="294">
        <v>15861.694022131685</v>
      </c>
      <c r="AH48" s="294">
        <v>7902.363308784632</v>
      </c>
      <c r="AI48" s="294">
        <v>7974.9388502395159</v>
      </c>
      <c r="AJ48" s="294">
        <v>18914.564121986761</v>
      </c>
      <c r="AK48" s="294">
        <v>19016.801634083389</v>
      </c>
      <c r="AL48" s="294">
        <v>30487.599479242032</v>
      </c>
      <c r="AM48" s="294">
        <v>30531.30853455031</v>
      </c>
      <c r="AN48" s="294">
        <v>30585.510669675677</v>
      </c>
      <c r="AO48" s="294">
        <v>30726.412353488253</v>
      </c>
      <c r="AP48" s="294">
        <v>30780.944887136866</v>
      </c>
      <c r="AQ48" s="294">
        <v>30823.110322434295</v>
      </c>
      <c r="AR48" s="294">
        <v>30857.667508929913</v>
      </c>
    </row>
    <row r="49" spans="17:44">
      <c r="Q49" s="522" t="s">
        <v>295</v>
      </c>
      <c r="R49" s="293" t="s">
        <v>277</v>
      </c>
      <c r="S49" s="294">
        <v>14911.428959999976</v>
      </c>
      <c r="T49" s="294">
        <v>15020.784784894026</v>
      </c>
      <c r="U49" s="294">
        <v>17339.703420409329</v>
      </c>
      <c r="V49" s="294">
        <v>21515.888356179967</v>
      </c>
      <c r="W49" s="294">
        <v>22726.681269272645</v>
      </c>
      <c r="X49" s="294">
        <v>23687.711028170648</v>
      </c>
      <c r="Y49" s="294">
        <v>30658.401662399905</v>
      </c>
      <c r="Z49" s="294">
        <v>33064.910441851025</v>
      </c>
      <c r="AA49" s="294">
        <v>33246.571495438671</v>
      </c>
      <c r="AB49" s="294">
        <v>38562.338630642531</v>
      </c>
      <c r="AC49" s="294">
        <v>43338.873854971636</v>
      </c>
      <c r="AD49" s="294">
        <v>49659.347494304704</v>
      </c>
      <c r="AE49" s="294">
        <v>58426.716903783075</v>
      </c>
      <c r="AF49" s="294">
        <v>61753.982454659606</v>
      </c>
      <c r="AG49" s="294">
        <v>63921.627927869326</v>
      </c>
      <c r="AH49" s="294">
        <v>64197.394209934966</v>
      </c>
      <c r="AI49" s="294">
        <v>64530.646077991667</v>
      </c>
      <c r="AJ49" s="294">
        <v>64252.533000879281</v>
      </c>
      <c r="AK49" s="294">
        <v>64098.245247253959</v>
      </c>
      <c r="AL49" s="294">
        <v>64358.344616053218</v>
      </c>
      <c r="AM49" s="294">
        <v>64331.891359205096</v>
      </c>
      <c r="AN49" s="294">
        <v>64439.791668403042</v>
      </c>
      <c r="AO49" s="294">
        <v>64575.295454261897</v>
      </c>
      <c r="AP49" s="294">
        <v>64619.889943686445</v>
      </c>
      <c r="AQ49" s="294">
        <v>64654.601307600999</v>
      </c>
      <c r="AR49" s="294">
        <v>64665.652536665846</v>
      </c>
    </row>
    <row r="50" spans="17:44">
      <c r="Q50" s="523"/>
      <c r="R50" s="293" t="s">
        <v>278</v>
      </c>
      <c r="S50" s="294">
        <v>10487.882111999994</v>
      </c>
      <c r="T50" s="294">
        <v>13712.11691140776</v>
      </c>
      <c r="U50" s="294">
        <v>15203.283313720549</v>
      </c>
      <c r="V50" s="294">
        <v>15922.992510429256</v>
      </c>
      <c r="W50" s="294">
        <v>17679.436986732995</v>
      </c>
      <c r="X50" s="294">
        <v>17804.14206541625</v>
      </c>
      <c r="Y50" s="294">
        <v>17994.665232000003</v>
      </c>
      <c r="Z50" s="294">
        <v>18122.18981075766</v>
      </c>
      <c r="AA50" s="294">
        <v>18094.33274374454</v>
      </c>
      <c r="AB50" s="294">
        <v>18101.430305888203</v>
      </c>
      <c r="AC50" s="294">
        <v>18106.65829630549</v>
      </c>
      <c r="AD50" s="294">
        <v>18373.649981154329</v>
      </c>
      <c r="AE50" s="294">
        <v>18334.214906864483</v>
      </c>
      <c r="AF50" s="294">
        <v>17937.794477185416</v>
      </c>
      <c r="AG50" s="294">
        <v>17753.298470556383</v>
      </c>
      <c r="AH50" s="294">
        <v>17885.383615676918</v>
      </c>
      <c r="AI50" s="294">
        <v>16762.607669900844</v>
      </c>
      <c r="AJ50" s="294">
        <v>16076.064004535467</v>
      </c>
      <c r="AK50" s="294">
        <v>15190.161494398555</v>
      </c>
      <c r="AL50" s="294">
        <v>15439.440437603616</v>
      </c>
      <c r="AM50" s="294">
        <v>14793.563791785742</v>
      </c>
      <c r="AN50" s="294">
        <v>13833.935162814814</v>
      </c>
      <c r="AO50" s="294">
        <v>10843.045861679884</v>
      </c>
      <c r="AP50" s="294">
        <v>10529.886406903512</v>
      </c>
      <c r="AQ50" s="294">
        <v>10159.447673848103</v>
      </c>
      <c r="AR50" s="294">
        <v>9634.3134172647278</v>
      </c>
    </row>
    <row r="51" spans="17:44">
      <c r="Q51" s="296" t="s">
        <v>279</v>
      </c>
      <c r="R51" s="293" t="s">
        <v>279</v>
      </c>
      <c r="S51" s="294">
        <v>0</v>
      </c>
      <c r="T51" s="294">
        <v>0</v>
      </c>
      <c r="U51" s="294">
        <v>0</v>
      </c>
      <c r="V51" s="294">
        <v>0</v>
      </c>
      <c r="W51" s="294">
        <v>0</v>
      </c>
      <c r="X51" s="294">
        <v>0</v>
      </c>
      <c r="Y51" s="294">
        <v>0</v>
      </c>
      <c r="Z51" s="294">
        <v>0</v>
      </c>
      <c r="AA51" s="294">
        <v>0</v>
      </c>
      <c r="AB51" s="294">
        <v>0</v>
      </c>
      <c r="AC51" s="294">
        <v>0</v>
      </c>
      <c r="AD51" s="294">
        <v>19.065360000000585</v>
      </c>
      <c r="AE51" s="294">
        <v>19.065360000000585</v>
      </c>
      <c r="AF51" s="294">
        <v>19.065360000000585</v>
      </c>
      <c r="AG51" s="294">
        <v>19.065360000000585</v>
      </c>
      <c r="AH51" s="294">
        <v>19.065360000000585</v>
      </c>
      <c r="AI51" s="294">
        <v>19.065360000000585</v>
      </c>
      <c r="AJ51" s="294">
        <v>19.065360000000585</v>
      </c>
      <c r="AK51" s="294">
        <v>19.065360000000585</v>
      </c>
      <c r="AL51" s="294">
        <v>19.065360000000585</v>
      </c>
      <c r="AM51" s="294">
        <v>19.065360000000585</v>
      </c>
      <c r="AN51" s="294">
        <v>19.065360000000585</v>
      </c>
      <c r="AO51" s="294">
        <v>19.065360000000585</v>
      </c>
      <c r="AP51" s="294">
        <v>19.065360000000585</v>
      </c>
      <c r="AQ51" s="294">
        <v>19.065360000000585</v>
      </c>
      <c r="AR51" s="294">
        <v>19.065360000000585</v>
      </c>
    </row>
    <row r="52" spans="17:44" ht="15">
      <c r="Q52" s="526" t="s">
        <v>282</v>
      </c>
      <c r="R52" s="526"/>
      <c r="S52" s="299">
        <v>287627.2853870003</v>
      </c>
      <c r="T52" s="299">
        <v>283813.98354993016</v>
      </c>
      <c r="U52" s="299">
        <v>279717.96633636567</v>
      </c>
      <c r="V52" s="299">
        <v>275752.47583757952</v>
      </c>
      <c r="W52" s="299">
        <v>273553.88412554236</v>
      </c>
      <c r="X52" s="299">
        <v>271754.96216042322</v>
      </c>
      <c r="Y52" s="299">
        <v>270948.47524433886</v>
      </c>
      <c r="Z52" s="299">
        <v>269887.11456910934</v>
      </c>
      <c r="AA52" s="299">
        <v>266989.00755883532</v>
      </c>
      <c r="AB52" s="299">
        <v>265875.73592634033</v>
      </c>
      <c r="AC52" s="299">
        <v>265374.235557721</v>
      </c>
      <c r="AD52" s="299">
        <v>264414.6230265327</v>
      </c>
      <c r="AE52" s="299">
        <v>263581.26965171157</v>
      </c>
      <c r="AF52" s="299">
        <v>262842.77985177137</v>
      </c>
      <c r="AG52" s="299">
        <v>262396.05238701164</v>
      </c>
      <c r="AH52" s="299">
        <v>260243.3845857204</v>
      </c>
      <c r="AI52" s="299">
        <v>260117.20834589913</v>
      </c>
      <c r="AJ52" s="299">
        <v>260245.11656843289</v>
      </c>
      <c r="AK52" s="299">
        <v>263626.45769723115</v>
      </c>
      <c r="AL52" s="299">
        <v>272872.78668224486</v>
      </c>
      <c r="AM52" s="299">
        <v>273939.04953825992</v>
      </c>
      <c r="AN52" s="299">
        <v>276068.04953826003</v>
      </c>
      <c r="AO52" s="299">
        <v>278607.04953826009</v>
      </c>
      <c r="AP52" s="299">
        <v>281767.04953826015</v>
      </c>
      <c r="AQ52" s="299">
        <v>284690.04953826079</v>
      </c>
      <c r="AR52" s="299">
        <v>286310.04953826027</v>
      </c>
    </row>
    <row r="53" spans="17:44"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</row>
    <row r="54" spans="17:44"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</row>
    <row r="55" spans="17:44"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</row>
    <row r="56" spans="17:44"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</row>
    <row r="57" spans="17:44"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</row>
    <row r="58" spans="17:44" ht="15">
      <c r="Q58" s="277" t="s">
        <v>296</v>
      </c>
    </row>
    <row r="60" spans="17:44" ht="15">
      <c r="Q60" s="300" t="s">
        <v>269</v>
      </c>
      <c r="R60" s="300" t="s">
        <v>284</v>
      </c>
      <c r="S60" s="279">
        <v>2015</v>
      </c>
      <c r="T60" s="279">
        <v>2016</v>
      </c>
      <c r="U60" s="279">
        <v>2017</v>
      </c>
      <c r="V60" s="279">
        <v>2018</v>
      </c>
      <c r="W60" s="279">
        <v>2019</v>
      </c>
      <c r="X60" s="279">
        <v>2020</v>
      </c>
      <c r="Y60" s="279">
        <v>2021</v>
      </c>
      <c r="Z60" s="279">
        <v>2022</v>
      </c>
      <c r="AA60" s="279">
        <v>2023</v>
      </c>
      <c r="AB60" s="279">
        <v>2024</v>
      </c>
      <c r="AC60" s="279">
        <v>2025</v>
      </c>
      <c r="AD60" s="279">
        <v>2026</v>
      </c>
      <c r="AE60" s="279">
        <v>2027</v>
      </c>
      <c r="AF60" s="279">
        <v>2028</v>
      </c>
      <c r="AG60" s="279">
        <v>2029</v>
      </c>
      <c r="AH60" s="279">
        <v>2030</v>
      </c>
      <c r="AI60" s="279">
        <v>2031</v>
      </c>
      <c r="AJ60" s="279">
        <v>2032</v>
      </c>
      <c r="AK60" s="279">
        <v>2033</v>
      </c>
      <c r="AL60" s="279">
        <v>2034</v>
      </c>
      <c r="AM60" s="279">
        <v>2035</v>
      </c>
      <c r="AN60" s="279">
        <v>2036</v>
      </c>
      <c r="AO60" s="279">
        <v>2037</v>
      </c>
      <c r="AP60" s="279">
        <v>2038</v>
      </c>
      <c r="AQ60" s="279">
        <v>2039</v>
      </c>
      <c r="AR60" s="279">
        <v>2040</v>
      </c>
    </row>
    <row r="61" spans="17:44">
      <c r="Q61" s="527" t="s">
        <v>272</v>
      </c>
      <c r="R61" s="375" t="s">
        <v>297</v>
      </c>
      <c r="S61" s="376">
        <v>9887.1311101893025</v>
      </c>
      <c r="T61" s="376">
        <v>10220.736091170582</v>
      </c>
      <c r="U61" s="376">
        <v>10636.045826708318</v>
      </c>
      <c r="V61" s="376">
        <v>10829.334336132311</v>
      </c>
      <c r="W61" s="376">
        <v>11024.423894672493</v>
      </c>
      <c r="X61" s="376">
        <v>11095.055357103902</v>
      </c>
      <c r="Y61" s="376">
        <v>11335.07594000342</v>
      </c>
      <c r="Z61" s="376">
        <v>11000.850071872019</v>
      </c>
      <c r="AA61" s="376">
        <v>11239.86616313852</v>
      </c>
      <c r="AB61" s="376">
        <v>11299.378602182494</v>
      </c>
      <c r="AC61" s="376">
        <v>11293.371067942348</v>
      </c>
      <c r="AD61" s="376">
        <v>11348.706305945314</v>
      </c>
      <c r="AE61" s="376">
        <v>11402.165407533203</v>
      </c>
      <c r="AF61" s="376">
        <v>11605.665795239071</v>
      </c>
      <c r="AG61" s="376">
        <v>11656.844678794525</v>
      </c>
      <c r="AH61" s="376">
        <v>11706.448574995547</v>
      </c>
      <c r="AI61" s="376">
        <v>11754.571534547598</v>
      </c>
      <c r="AJ61" s="376">
        <v>11801.299427436179</v>
      </c>
      <c r="AK61" s="376">
        <v>12026.002332931332</v>
      </c>
      <c r="AL61" s="376">
        <v>12071.267624308612</v>
      </c>
      <c r="AM61" s="376">
        <v>12248.932318927154</v>
      </c>
      <c r="AN61" s="376">
        <v>12292.612454502067</v>
      </c>
      <c r="AO61" s="376">
        <v>12335.186644184023</v>
      </c>
      <c r="AP61" s="376">
        <v>12376.709511124867</v>
      </c>
      <c r="AQ61" s="376">
        <v>12397.879338489529</v>
      </c>
      <c r="AR61" s="376">
        <v>12417.944281760701</v>
      </c>
    </row>
    <row r="62" spans="17:44">
      <c r="Q62" s="528"/>
      <c r="R62" s="377" t="s">
        <v>298</v>
      </c>
      <c r="S62" s="376">
        <v>4113.407098010237</v>
      </c>
      <c r="T62" s="376">
        <v>4410.4551296623376</v>
      </c>
      <c r="U62" s="376">
        <v>4675.6656465097703</v>
      </c>
      <c r="V62" s="376">
        <v>5433.4939631768966</v>
      </c>
      <c r="W62" s="376">
        <v>5605.8391052733614</v>
      </c>
      <c r="X62" s="376">
        <v>5771.6940425789544</v>
      </c>
      <c r="Y62" s="376">
        <v>5932.7452019942129</v>
      </c>
      <c r="Z62" s="376">
        <v>6732.3598715703238</v>
      </c>
      <c r="AA62" s="376">
        <v>6899.3611295312685</v>
      </c>
      <c r="AB62" s="376">
        <v>7054.5375881289556</v>
      </c>
      <c r="AC62" s="376">
        <v>7152.6383569926138</v>
      </c>
      <c r="AD62" s="376">
        <v>7352.9533414930766</v>
      </c>
      <c r="AE62" s="376">
        <v>7407.7387214461169</v>
      </c>
      <c r="AF62" s="376">
        <v>7452.2317573011205</v>
      </c>
      <c r="AG62" s="376">
        <v>7490.2443533982132</v>
      </c>
      <c r="AH62" s="376">
        <v>7710.4895014188151</v>
      </c>
      <c r="AI62" s="376">
        <v>7742.7832624216644</v>
      </c>
      <c r="AJ62" s="376">
        <v>7772.4874943932655</v>
      </c>
      <c r="AK62" s="376">
        <v>7791.313210070135</v>
      </c>
      <c r="AL62" s="376">
        <v>7986.0476255700487</v>
      </c>
      <c r="AM62" s="376">
        <v>7995.3401440914895</v>
      </c>
      <c r="AN62" s="376">
        <v>8004.3912709901597</v>
      </c>
      <c r="AO62" s="376">
        <v>8013.2132306372059</v>
      </c>
      <c r="AP62" s="376">
        <v>8021.8173417035196</v>
      </c>
      <c r="AQ62" s="376">
        <v>8030.2141044783621</v>
      </c>
      <c r="AR62" s="376">
        <v>8038.4132779121937</v>
      </c>
    </row>
    <row r="63" spans="17:44">
      <c r="Q63" s="527" t="s">
        <v>56</v>
      </c>
      <c r="R63" s="378" t="s">
        <v>292</v>
      </c>
      <c r="S63" s="376">
        <v>1502.8895461270147</v>
      </c>
      <c r="T63" s="376">
        <v>1615.0840179447118</v>
      </c>
      <c r="U63" s="376">
        <v>1615.0840179447118</v>
      </c>
      <c r="V63" s="376">
        <v>1615.0840179447118</v>
      </c>
      <c r="W63" s="376">
        <v>1615.0840179447118</v>
      </c>
      <c r="X63" s="376">
        <v>1615.0840179447118</v>
      </c>
      <c r="Y63" s="376">
        <v>1615.0840179447118</v>
      </c>
      <c r="Z63" s="376">
        <v>1615.0840179447118</v>
      </c>
      <c r="AA63" s="376">
        <v>1995.3246964900443</v>
      </c>
      <c r="AB63" s="376">
        <v>1995.3246964900443</v>
      </c>
      <c r="AC63" s="376">
        <v>1995.3246964900443</v>
      </c>
      <c r="AD63" s="376">
        <v>1995.3246964900443</v>
      </c>
      <c r="AE63" s="376">
        <v>1995.3246964900443</v>
      </c>
      <c r="AF63" s="376">
        <v>1995.3246964900443</v>
      </c>
      <c r="AG63" s="376">
        <v>1995.3246964900443</v>
      </c>
      <c r="AH63" s="376">
        <v>1995.3246964900443</v>
      </c>
      <c r="AI63" s="376">
        <v>2124.4187540208668</v>
      </c>
      <c r="AJ63" s="376">
        <v>2124.4187540208668</v>
      </c>
      <c r="AK63" s="376">
        <v>2124.4187540208668</v>
      </c>
      <c r="AL63" s="376">
        <v>2124.4187540208668</v>
      </c>
      <c r="AM63" s="376">
        <v>2124.4187540208668</v>
      </c>
      <c r="AN63" s="376">
        <v>2124.4187540208668</v>
      </c>
      <c r="AO63" s="376">
        <v>2124.4187540208668</v>
      </c>
      <c r="AP63" s="376">
        <v>2124.4187540208668</v>
      </c>
      <c r="AQ63" s="376">
        <v>2124.4187540208668</v>
      </c>
      <c r="AR63" s="376">
        <v>2124.4187540208668</v>
      </c>
    </row>
    <row r="64" spans="17:44">
      <c r="Q64" s="529"/>
      <c r="R64" s="375" t="s">
        <v>293</v>
      </c>
      <c r="S64" s="376">
        <v>7.9695169954948417</v>
      </c>
      <c r="T64" s="376">
        <v>7.9695169954948417</v>
      </c>
      <c r="U64" s="376">
        <v>7.9695169954948417</v>
      </c>
      <c r="V64" s="376">
        <v>7.9695169954948417</v>
      </c>
      <c r="W64" s="376">
        <v>7.9695169954948417</v>
      </c>
      <c r="X64" s="376">
        <v>9.7621767212866413</v>
      </c>
      <c r="Y64" s="376">
        <v>11.355652033101572</v>
      </c>
      <c r="Z64" s="376">
        <v>12.749942930939643</v>
      </c>
      <c r="AA64" s="376">
        <v>14.144233828777708</v>
      </c>
      <c r="AB64" s="376">
        <v>15.140155898662041</v>
      </c>
      <c r="AC64" s="376">
        <v>16.136077968546374</v>
      </c>
      <c r="AD64" s="376">
        <v>16.733631210476972</v>
      </c>
      <c r="AE64" s="376">
        <v>17.331184452407573</v>
      </c>
      <c r="AF64" s="376">
        <v>17.928737694338171</v>
      </c>
      <c r="AG64" s="376">
        <v>18.526290936268769</v>
      </c>
      <c r="AH64" s="376">
        <v>19.123844178199366</v>
      </c>
      <c r="AI64" s="376">
        <v>19.522213006153102</v>
      </c>
      <c r="AJ64" s="376">
        <v>19.920581834106834</v>
      </c>
      <c r="AK64" s="376">
        <v>20.318950662060569</v>
      </c>
      <c r="AL64" s="376">
        <v>20.717319490014297</v>
      </c>
      <c r="AM64" s="376">
        <v>20.916503903991163</v>
      </c>
      <c r="AN64" s="376">
        <v>21.115688317968033</v>
      </c>
      <c r="AO64" s="376">
        <v>21.314872731944899</v>
      </c>
      <c r="AP64" s="376">
        <v>21.514057145921765</v>
      </c>
      <c r="AQ64" s="376">
        <v>21.713241559898634</v>
      </c>
      <c r="AR64" s="376">
        <v>21.812833766887071</v>
      </c>
    </row>
    <row r="65" spans="17:44">
      <c r="Q65" s="528"/>
      <c r="R65" s="379" t="s">
        <v>299</v>
      </c>
      <c r="S65" s="376">
        <v>206.62111870766691</v>
      </c>
      <c r="T65" s="376">
        <v>224.9140798950836</v>
      </c>
      <c r="U65" s="376">
        <v>341.86613950598922</v>
      </c>
      <c r="V65" s="376">
        <v>474.55782902064578</v>
      </c>
      <c r="W65" s="376">
        <v>883.98877041148978</v>
      </c>
      <c r="X65" s="376">
        <v>1108.2481117368595</v>
      </c>
      <c r="Y65" s="376">
        <v>1162.0205407726062</v>
      </c>
      <c r="Z65" s="376">
        <v>759.49044168811633</v>
      </c>
      <c r="AA65" s="376">
        <v>1935.246145897745</v>
      </c>
      <c r="AB65" s="376">
        <v>2234.6642860521829</v>
      </c>
      <c r="AC65" s="376">
        <v>2297.6034509541355</v>
      </c>
      <c r="AD65" s="376">
        <v>2567.6940300810406</v>
      </c>
      <c r="AE65" s="376">
        <v>2480.4980674886669</v>
      </c>
      <c r="AF65" s="376">
        <v>3176.6990557351933</v>
      </c>
      <c r="AG65" s="376">
        <v>3373.0680029738364</v>
      </c>
      <c r="AH65" s="376">
        <v>3674.1572066531821</v>
      </c>
      <c r="AI65" s="376">
        <v>3988.1928409970978</v>
      </c>
      <c r="AJ65" s="376">
        <v>3861.0766646363695</v>
      </c>
      <c r="AK65" s="376">
        <v>3990.8143473645264</v>
      </c>
      <c r="AL65" s="376">
        <v>4348.2142061464983</v>
      </c>
      <c r="AM65" s="376">
        <v>4454.5895952535939</v>
      </c>
      <c r="AN65" s="376">
        <v>4671.0714303691993</v>
      </c>
      <c r="AO65" s="376">
        <v>4481.8153197826923</v>
      </c>
      <c r="AP65" s="376">
        <v>3844.2922582676224</v>
      </c>
      <c r="AQ65" s="376">
        <v>4074.9060227907862</v>
      </c>
      <c r="AR65" s="376">
        <v>4806.5354108473921</v>
      </c>
    </row>
    <row r="66" spans="17:44">
      <c r="Q66" s="527" t="s">
        <v>280</v>
      </c>
      <c r="R66" s="379" t="s">
        <v>300</v>
      </c>
      <c r="S66" s="376">
        <v>7.7461155777227404</v>
      </c>
      <c r="T66" s="376">
        <v>8.8423374368831684</v>
      </c>
      <c r="U66" s="376">
        <v>12.977117184325557</v>
      </c>
      <c r="V66" s="376">
        <v>22.092790849171436</v>
      </c>
      <c r="W66" s="376">
        <v>26.323361698976967</v>
      </c>
      <c r="X66" s="376">
        <v>27.169475868938065</v>
      </c>
      <c r="Y66" s="376">
        <v>29.207186559108411</v>
      </c>
      <c r="Z66" s="376">
        <v>31.397725551041553</v>
      </c>
      <c r="AA66" s="376">
        <v>33.752554967369662</v>
      </c>
      <c r="AB66" s="376">
        <v>36.283996589922388</v>
      </c>
      <c r="AC66" s="376">
        <v>38.098196419418514</v>
      </c>
      <c r="AD66" s="376">
        <v>40.003106240389435</v>
      </c>
      <c r="AE66" s="376">
        <v>42.003261552408908</v>
      </c>
      <c r="AF66" s="376">
        <v>44.103424630029366</v>
      </c>
      <c r="AG66" s="376">
        <v>46.308595861530826</v>
      </c>
      <c r="AH66" s="376">
        <v>47.466310758069092</v>
      </c>
      <c r="AI66" s="376">
        <v>48.652968527020818</v>
      </c>
      <c r="AJ66" s="376">
        <v>49.869292740196322</v>
      </c>
      <c r="AK66" s="376">
        <v>51.116025058701219</v>
      </c>
      <c r="AL66" s="376">
        <v>52.39392568516876</v>
      </c>
      <c r="AM66" s="376">
        <v>53.048849756233352</v>
      </c>
      <c r="AN66" s="376">
        <v>53.711960378186276</v>
      </c>
      <c r="AO66" s="376">
        <v>54.383359882913588</v>
      </c>
      <c r="AP66" s="376">
        <v>55.063151881450011</v>
      </c>
      <c r="AQ66" s="376">
        <v>55.751441279968141</v>
      </c>
      <c r="AR66" s="376">
        <v>56.030198486367979</v>
      </c>
    </row>
    <row r="67" spans="17:44">
      <c r="Q67" s="528"/>
      <c r="R67" s="380" t="s">
        <v>280</v>
      </c>
      <c r="S67" s="376">
        <v>2.4535415824681523</v>
      </c>
      <c r="T67" s="376">
        <v>2.4535415824681523</v>
      </c>
      <c r="U67" s="376">
        <v>2.4535415824681523</v>
      </c>
      <c r="V67" s="376">
        <v>2.4535415824681523</v>
      </c>
      <c r="W67" s="376">
        <v>2.4535415824681523</v>
      </c>
      <c r="X67" s="376">
        <v>2.4535415824681523</v>
      </c>
      <c r="Y67" s="376">
        <v>2.4535415824681523</v>
      </c>
      <c r="Z67" s="376">
        <v>2.4535415824681523</v>
      </c>
      <c r="AA67" s="376">
        <v>2.4535415824681523</v>
      </c>
      <c r="AB67" s="376">
        <v>2.4535415824681523</v>
      </c>
      <c r="AC67" s="376">
        <v>2.202349870348125</v>
      </c>
      <c r="AD67" s="376">
        <v>2.202349870348125</v>
      </c>
      <c r="AE67" s="376">
        <v>2.202349870348125</v>
      </c>
      <c r="AF67" s="376">
        <v>2.202349870348125</v>
      </c>
      <c r="AG67" s="376">
        <v>2.202349870348125</v>
      </c>
      <c r="AH67" s="376">
        <v>2.202349870348125</v>
      </c>
      <c r="AI67" s="376">
        <v>2.202349870348125</v>
      </c>
      <c r="AJ67" s="376">
        <v>2.202349870348125</v>
      </c>
      <c r="AK67" s="376">
        <v>2.202349870348125</v>
      </c>
      <c r="AL67" s="376">
        <v>2.202349870348125</v>
      </c>
      <c r="AM67" s="376">
        <v>2.202349870348125</v>
      </c>
      <c r="AN67" s="376">
        <v>2.202349870348125</v>
      </c>
      <c r="AO67" s="376">
        <v>2.202349870348125</v>
      </c>
      <c r="AP67" s="376">
        <v>2.202349870348125</v>
      </c>
      <c r="AQ67" s="376">
        <v>2.202349870348125</v>
      </c>
      <c r="AR67" s="376">
        <v>2.202349870348125</v>
      </c>
    </row>
    <row r="68" spans="17:44">
      <c r="Q68" s="383" t="s">
        <v>281</v>
      </c>
      <c r="R68" s="378" t="s">
        <v>281</v>
      </c>
      <c r="S68" s="376">
        <v>9801.775741946276</v>
      </c>
      <c r="T68" s="376">
        <v>10038.264261697364</v>
      </c>
      <c r="U68" s="376">
        <v>10376.655690405601</v>
      </c>
      <c r="V68" s="376">
        <v>10744.711590479865</v>
      </c>
      <c r="W68" s="376">
        <v>10963.651426323049</v>
      </c>
      <c r="X68" s="376">
        <v>11088.056778456703</v>
      </c>
      <c r="Y68" s="376">
        <v>11213.302074309944</v>
      </c>
      <c r="Z68" s="376">
        <v>11665.539417805512</v>
      </c>
      <c r="AA68" s="376">
        <v>11803.984818667805</v>
      </c>
      <c r="AB68" s="376">
        <v>11953.801249366667</v>
      </c>
      <c r="AC68" s="376">
        <v>12116.912574257423</v>
      </c>
      <c r="AD68" s="376">
        <v>12253.13407637417</v>
      </c>
      <c r="AE68" s="376">
        <v>12336.080288116504</v>
      </c>
      <c r="AF68" s="376">
        <v>12461.251472002479</v>
      </c>
      <c r="AG68" s="376">
        <v>12633.619544998299</v>
      </c>
      <c r="AH68" s="376">
        <v>12931.35403762082</v>
      </c>
      <c r="AI68" s="376">
        <v>13293.220922564451</v>
      </c>
      <c r="AJ68" s="376">
        <v>13521.94336988692</v>
      </c>
      <c r="AK68" s="376">
        <v>13716.360125552679</v>
      </c>
      <c r="AL68" s="376">
        <v>13938.64006287852</v>
      </c>
      <c r="AM68" s="376">
        <v>14092.194581429725</v>
      </c>
      <c r="AN68" s="376">
        <v>14126.108917669842</v>
      </c>
      <c r="AO68" s="376">
        <v>14088.266094050739</v>
      </c>
      <c r="AP68" s="376">
        <v>14037.038388360072</v>
      </c>
      <c r="AQ68" s="376">
        <v>13935.333062702433</v>
      </c>
      <c r="AR68" s="376">
        <v>13773.8065710636</v>
      </c>
    </row>
    <row r="69" spans="17:44">
      <c r="Q69" s="527" t="s">
        <v>275</v>
      </c>
      <c r="R69" s="378" t="s">
        <v>301</v>
      </c>
      <c r="S69" s="376">
        <v>1.0512000000000001</v>
      </c>
      <c r="T69" s="376">
        <v>2.7594000000000003</v>
      </c>
      <c r="U69" s="376">
        <v>4.5990000000000002</v>
      </c>
      <c r="V69" s="376">
        <v>13.797000000000001</v>
      </c>
      <c r="W69" s="376">
        <v>18.396000000000001</v>
      </c>
      <c r="X69" s="376">
        <v>27.164760000000001</v>
      </c>
      <c r="Y69" s="376">
        <v>27.164760000000001</v>
      </c>
      <c r="Z69" s="376">
        <v>27.164760000000001</v>
      </c>
      <c r="AA69" s="376">
        <v>27.164760000000001</v>
      </c>
      <c r="AB69" s="376">
        <v>27.164760000000001</v>
      </c>
      <c r="AC69" s="376">
        <v>27.164760000000001</v>
      </c>
      <c r="AD69" s="376">
        <v>27.164760000000001</v>
      </c>
      <c r="AE69" s="376">
        <v>27.164760000000001</v>
      </c>
      <c r="AF69" s="376">
        <v>27.164760000000001</v>
      </c>
      <c r="AG69" s="376">
        <v>27.164760000000001</v>
      </c>
      <c r="AH69" s="376">
        <v>27.164760000000001</v>
      </c>
      <c r="AI69" s="376">
        <v>27.164760000000001</v>
      </c>
      <c r="AJ69" s="376">
        <v>27.164760000000001</v>
      </c>
      <c r="AK69" s="376">
        <v>27.164760000000001</v>
      </c>
      <c r="AL69" s="376">
        <v>27.164760000000001</v>
      </c>
      <c r="AM69" s="376">
        <v>27.164760000000001</v>
      </c>
      <c r="AN69" s="376">
        <v>27.164760000000001</v>
      </c>
      <c r="AO69" s="376">
        <v>27.164760000000001</v>
      </c>
      <c r="AP69" s="376">
        <v>27.164760000000001</v>
      </c>
      <c r="AQ69" s="376">
        <v>27.164760000000001</v>
      </c>
      <c r="AR69" s="376">
        <v>27.164760000000001</v>
      </c>
    </row>
    <row r="70" spans="17:44">
      <c r="Q70" s="528"/>
      <c r="R70" s="378" t="s">
        <v>302</v>
      </c>
      <c r="S70" s="376">
        <v>9.7235999999999994</v>
      </c>
      <c r="T70" s="376">
        <v>9.7235999999999994</v>
      </c>
      <c r="U70" s="376">
        <v>9.7235999999999994</v>
      </c>
      <c r="V70" s="376">
        <v>9.7235999999999994</v>
      </c>
      <c r="W70" s="376">
        <v>9.7235999999999994</v>
      </c>
      <c r="X70" s="376">
        <v>9.7235999999999994</v>
      </c>
      <c r="Y70" s="376">
        <v>9.7235999999999994</v>
      </c>
      <c r="Z70" s="376">
        <v>9.7235999999999994</v>
      </c>
      <c r="AA70" s="376">
        <v>9.7235999999999994</v>
      </c>
      <c r="AB70" s="376">
        <v>9.7235999999999994</v>
      </c>
      <c r="AC70" s="376">
        <v>9.7235999999999994</v>
      </c>
      <c r="AD70" s="376">
        <v>9.7235999999999994</v>
      </c>
      <c r="AE70" s="376">
        <v>9.7235999999999994</v>
      </c>
      <c r="AF70" s="376">
        <v>9.7235999999999994</v>
      </c>
      <c r="AG70" s="376">
        <v>9.7235999999999994</v>
      </c>
      <c r="AH70" s="376">
        <v>100.47720000000001</v>
      </c>
      <c r="AI70" s="376">
        <v>100.47720000000001</v>
      </c>
      <c r="AJ70" s="376">
        <v>100.47720000000001</v>
      </c>
      <c r="AK70" s="376">
        <v>100.47720000000001</v>
      </c>
      <c r="AL70" s="376">
        <v>100.47720000000001</v>
      </c>
      <c r="AM70" s="376">
        <v>100.47720000000001</v>
      </c>
      <c r="AN70" s="376">
        <v>100.47720000000001</v>
      </c>
      <c r="AO70" s="376">
        <v>100.47720000000001</v>
      </c>
      <c r="AP70" s="376">
        <v>100.47720000000001</v>
      </c>
      <c r="AQ70" s="376">
        <v>100.47720000000001</v>
      </c>
      <c r="AR70" s="376">
        <v>100.47720000000001</v>
      </c>
    </row>
    <row r="71" spans="17:44">
      <c r="Q71" s="382" t="s">
        <v>274</v>
      </c>
      <c r="R71" s="378" t="s">
        <v>274</v>
      </c>
      <c r="S71" s="376">
        <v>1007.776799561939</v>
      </c>
      <c r="T71" s="376">
        <v>1007.776799561939</v>
      </c>
      <c r="U71" s="376">
        <v>1007.776799561939</v>
      </c>
      <c r="V71" s="376">
        <v>1007.776799561939</v>
      </c>
      <c r="W71" s="376">
        <v>1007.776799561939</v>
      </c>
      <c r="X71" s="376">
        <v>1007.776799561939</v>
      </c>
      <c r="Y71" s="376">
        <v>1007.776799561939</v>
      </c>
      <c r="Z71" s="376">
        <v>1007.776799561939</v>
      </c>
      <c r="AA71" s="376">
        <v>1007.776799561939</v>
      </c>
      <c r="AB71" s="376">
        <v>1007.776799561939</v>
      </c>
      <c r="AC71" s="376">
        <v>1007.776799561939</v>
      </c>
      <c r="AD71" s="376">
        <v>1007.776799561939</v>
      </c>
      <c r="AE71" s="376">
        <v>1007.776799561939</v>
      </c>
      <c r="AF71" s="376">
        <v>1007.776799561939</v>
      </c>
      <c r="AG71" s="376">
        <v>1007.776799561939</v>
      </c>
      <c r="AH71" s="376">
        <v>1007.776799561939</v>
      </c>
      <c r="AI71" s="376">
        <v>1007.776799561939</v>
      </c>
      <c r="AJ71" s="376">
        <v>1007.776799561939</v>
      </c>
      <c r="AK71" s="376">
        <v>1007.776799561939</v>
      </c>
      <c r="AL71" s="376">
        <v>1007.776799561939</v>
      </c>
      <c r="AM71" s="376">
        <v>1007.776799561939</v>
      </c>
      <c r="AN71" s="376">
        <v>1007.776799561939</v>
      </c>
      <c r="AO71" s="376">
        <v>1007.776799561939</v>
      </c>
      <c r="AP71" s="376">
        <v>1007.776799561939</v>
      </c>
      <c r="AQ71" s="376">
        <v>1007.776799561939</v>
      </c>
      <c r="AR71" s="376">
        <v>1007.776799561939</v>
      </c>
    </row>
    <row r="72" spans="17:44">
      <c r="Q72" s="530" t="s">
        <v>267</v>
      </c>
      <c r="R72" s="378" t="s">
        <v>303</v>
      </c>
      <c r="S72" s="376">
        <v>0</v>
      </c>
      <c r="T72" s="376">
        <v>0</v>
      </c>
      <c r="U72" s="376">
        <v>0</v>
      </c>
      <c r="V72" s="376">
        <v>0</v>
      </c>
      <c r="W72" s="376">
        <v>0</v>
      </c>
      <c r="X72" s="376">
        <v>0</v>
      </c>
      <c r="Y72" s="376">
        <v>0</v>
      </c>
      <c r="Z72" s="376">
        <v>0</v>
      </c>
      <c r="AA72" s="376">
        <v>0</v>
      </c>
      <c r="AB72" s="376">
        <v>0</v>
      </c>
      <c r="AC72" s="376">
        <v>0</v>
      </c>
      <c r="AD72" s="376">
        <v>0</v>
      </c>
      <c r="AE72" s="376">
        <v>0</v>
      </c>
      <c r="AF72" s="376">
        <v>0</v>
      </c>
      <c r="AG72" s="376">
        <v>0</v>
      </c>
      <c r="AH72" s="376">
        <v>0</v>
      </c>
      <c r="AI72" s="376">
        <v>0</v>
      </c>
      <c r="AJ72" s="376">
        <v>0</v>
      </c>
      <c r="AK72" s="376">
        <v>0</v>
      </c>
      <c r="AL72" s="376">
        <v>0</v>
      </c>
      <c r="AM72" s="376">
        <v>0</v>
      </c>
      <c r="AN72" s="376">
        <v>0</v>
      </c>
      <c r="AO72" s="376">
        <v>0</v>
      </c>
      <c r="AP72" s="376">
        <v>0</v>
      </c>
      <c r="AQ72" s="376">
        <v>0</v>
      </c>
      <c r="AR72" s="376">
        <v>0</v>
      </c>
    </row>
    <row r="73" spans="17:44">
      <c r="Q73" s="531"/>
      <c r="R73" s="378" t="s">
        <v>287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6">
        <v>0</v>
      </c>
      <c r="Z73" s="376">
        <v>0</v>
      </c>
      <c r="AA73" s="376">
        <v>0</v>
      </c>
      <c r="AB73" s="376">
        <v>0</v>
      </c>
      <c r="AC73" s="376">
        <v>0</v>
      </c>
      <c r="AD73" s="376">
        <v>0</v>
      </c>
      <c r="AE73" s="376">
        <v>0</v>
      </c>
      <c r="AF73" s="376">
        <v>0</v>
      </c>
      <c r="AG73" s="376">
        <v>0</v>
      </c>
      <c r="AH73" s="376">
        <v>0</v>
      </c>
      <c r="AI73" s="376">
        <v>0</v>
      </c>
      <c r="AJ73" s="376">
        <v>0</v>
      </c>
      <c r="AK73" s="376">
        <v>0</v>
      </c>
      <c r="AL73" s="376">
        <v>0</v>
      </c>
      <c r="AM73" s="376">
        <v>0</v>
      </c>
      <c r="AN73" s="376">
        <v>0</v>
      </c>
      <c r="AO73" s="376">
        <v>0</v>
      </c>
      <c r="AP73" s="376">
        <v>0</v>
      </c>
      <c r="AQ73" s="376">
        <v>0</v>
      </c>
      <c r="AR73" s="376">
        <v>0</v>
      </c>
    </row>
    <row r="74" spans="17:44">
      <c r="Q74" s="531"/>
      <c r="R74" s="378" t="s">
        <v>304</v>
      </c>
      <c r="S74" s="376">
        <v>0</v>
      </c>
      <c r="T74" s="376">
        <v>0</v>
      </c>
      <c r="U74" s="376">
        <v>39.146250000000009</v>
      </c>
      <c r="V74" s="376">
        <v>33.123750000000008</v>
      </c>
      <c r="W74" s="376">
        <v>36.135000000000005</v>
      </c>
      <c r="X74" s="376">
        <v>58.301993507985401</v>
      </c>
      <c r="Y74" s="376">
        <v>81.153187499999987</v>
      </c>
      <c r="Z74" s="376">
        <v>69.559875000000005</v>
      </c>
      <c r="AA74" s="376">
        <v>59.622750000000011</v>
      </c>
      <c r="AB74" s="376">
        <v>85.994608333333261</v>
      </c>
      <c r="AC74" s="376">
        <v>94.668833333333282</v>
      </c>
      <c r="AD74" s="376">
        <v>120.44999999999999</v>
      </c>
      <c r="AE74" s="376">
        <v>127.75436710484833</v>
      </c>
      <c r="AF74" s="376">
        <v>191.6315506572725</v>
      </c>
      <c r="AG74" s="376">
        <v>191.6315506572725</v>
      </c>
      <c r="AH74" s="376">
        <v>210.79470572299971</v>
      </c>
      <c r="AI74" s="376">
        <v>210.79470572299971</v>
      </c>
      <c r="AJ74" s="376">
        <v>210.79470572299971</v>
      </c>
      <c r="AK74" s="376">
        <v>210.79470572299971</v>
      </c>
      <c r="AL74" s="376">
        <v>210.79470572299971</v>
      </c>
      <c r="AM74" s="376">
        <v>210.79470572299971</v>
      </c>
      <c r="AN74" s="376">
        <v>210.79470572299971</v>
      </c>
      <c r="AO74" s="376">
        <v>210.79470572299971</v>
      </c>
      <c r="AP74" s="376">
        <v>210.79470572299971</v>
      </c>
      <c r="AQ74" s="376">
        <v>210.79470572299971</v>
      </c>
      <c r="AR74" s="376">
        <v>210.79470572299971</v>
      </c>
    </row>
    <row r="75" spans="17:44">
      <c r="Q75" s="532"/>
      <c r="R75" s="378" t="s">
        <v>535</v>
      </c>
      <c r="S75" s="376">
        <v>0</v>
      </c>
      <c r="T75" s="376">
        <v>0</v>
      </c>
      <c r="U75" s="376">
        <v>0</v>
      </c>
      <c r="V75" s="376">
        <v>0</v>
      </c>
      <c r="W75" s="376">
        <v>0</v>
      </c>
      <c r="X75" s="376">
        <v>0</v>
      </c>
      <c r="Y75" s="376">
        <v>0</v>
      </c>
      <c r="Z75" s="376">
        <v>0</v>
      </c>
      <c r="AA75" s="376">
        <v>0</v>
      </c>
      <c r="AB75" s="376">
        <v>0</v>
      </c>
      <c r="AC75" s="376">
        <v>0</v>
      </c>
      <c r="AD75" s="376">
        <v>0</v>
      </c>
      <c r="AE75" s="376">
        <v>0</v>
      </c>
      <c r="AF75" s="376">
        <v>0</v>
      </c>
      <c r="AG75" s="376">
        <v>0</v>
      </c>
      <c r="AH75" s="376">
        <v>108.59121203912107</v>
      </c>
      <c r="AI75" s="376">
        <v>108.59121203912107</v>
      </c>
      <c r="AJ75" s="376">
        <v>108.59121203912107</v>
      </c>
      <c r="AK75" s="376">
        <v>108.59121203912107</v>
      </c>
      <c r="AL75" s="376">
        <v>108.59121203912107</v>
      </c>
      <c r="AM75" s="376">
        <v>108.59121203912107</v>
      </c>
      <c r="AN75" s="376">
        <v>108.59121203912107</v>
      </c>
      <c r="AO75" s="376">
        <v>108.59121203912107</v>
      </c>
      <c r="AP75" s="376">
        <v>108.59121203912107</v>
      </c>
      <c r="AQ75" s="376">
        <v>108.59121203912107</v>
      </c>
      <c r="AR75" s="376">
        <v>108.59121203912107</v>
      </c>
    </row>
    <row r="76" spans="17:44">
      <c r="Q76" s="527" t="s">
        <v>270</v>
      </c>
      <c r="R76" s="378" t="s">
        <v>305</v>
      </c>
      <c r="S76" s="376">
        <v>214.20608999999999</v>
      </c>
      <c r="T76" s="376">
        <v>214.20608999999999</v>
      </c>
      <c r="U76" s="376">
        <v>214.20608999999999</v>
      </c>
      <c r="V76" s="376">
        <v>214.20608999999999</v>
      </c>
      <c r="W76" s="376">
        <v>214.20608999999999</v>
      </c>
      <c r="X76" s="376">
        <v>214.20608999999999</v>
      </c>
      <c r="Y76" s="376">
        <v>214.20608999999999</v>
      </c>
      <c r="Z76" s="376">
        <v>214.20608999999999</v>
      </c>
      <c r="AA76" s="376">
        <v>214.20608999999999</v>
      </c>
      <c r="AB76" s="376">
        <v>214.20608999999999</v>
      </c>
      <c r="AC76" s="376">
        <v>214.20608999999999</v>
      </c>
      <c r="AD76" s="376">
        <v>214.20608999999999</v>
      </c>
      <c r="AE76" s="376">
        <v>214.20608999999999</v>
      </c>
      <c r="AF76" s="376">
        <v>214.20608999999999</v>
      </c>
      <c r="AG76" s="376">
        <v>214.20608999999999</v>
      </c>
      <c r="AH76" s="376">
        <v>214.20608999999999</v>
      </c>
      <c r="AI76" s="376">
        <v>214.20608999999999</v>
      </c>
      <c r="AJ76" s="376">
        <v>214.20608999999999</v>
      </c>
      <c r="AK76" s="376">
        <v>214.20608999999999</v>
      </c>
      <c r="AL76" s="376">
        <v>214.20608999999999</v>
      </c>
      <c r="AM76" s="376">
        <v>214.20608999999999</v>
      </c>
      <c r="AN76" s="376">
        <v>214.20608999999999</v>
      </c>
      <c r="AO76" s="376">
        <v>214.20608999999999</v>
      </c>
      <c r="AP76" s="376">
        <v>214.20608999999999</v>
      </c>
      <c r="AQ76" s="376">
        <v>214.20608999999999</v>
      </c>
      <c r="AR76" s="376">
        <v>214.20608999999999</v>
      </c>
    </row>
    <row r="77" spans="17:44">
      <c r="Q77" s="528"/>
      <c r="R77" s="378" t="s">
        <v>306</v>
      </c>
      <c r="S77" s="376">
        <v>2066.3277410214796</v>
      </c>
      <c r="T77" s="376">
        <v>2066.3277410214796</v>
      </c>
      <c r="U77" s="376">
        <v>2066.3277410214796</v>
      </c>
      <c r="V77" s="376">
        <v>2066.3277410214796</v>
      </c>
      <c r="W77" s="376">
        <v>2066.3277410214796</v>
      </c>
      <c r="X77" s="376">
        <v>2066.3277410214796</v>
      </c>
      <c r="Y77" s="376">
        <v>1845.6962872847823</v>
      </c>
      <c r="Z77" s="376">
        <v>1845.6962872847823</v>
      </c>
      <c r="AA77" s="376">
        <v>1616.791154032959</v>
      </c>
      <c r="AB77" s="376">
        <v>1616.791154032959</v>
      </c>
      <c r="AC77" s="376">
        <v>1616.791154032959</v>
      </c>
      <c r="AD77" s="376">
        <v>1616.791154032959</v>
      </c>
      <c r="AE77" s="376">
        <v>1616.791154032959</v>
      </c>
      <c r="AF77" s="376">
        <v>1422.5251590177968</v>
      </c>
      <c r="AG77" s="376">
        <v>1422.5251590177968</v>
      </c>
      <c r="AH77" s="376">
        <v>1422.5251590177968</v>
      </c>
      <c r="AI77" s="376">
        <v>1422.5251590177968</v>
      </c>
      <c r="AJ77" s="376">
        <v>1422.5251590177968</v>
      </c>
      <c r="AK77" s="376">
        <v>1193.0684471316313</v>
      </c>
      <c r="AL77" s="376">
        <v>1193.0684471316313</v>
      </c>
      <c r="AM77" s="376">
        <v>1022.0790704856912</v>
      </c>
      <c r="AN77" s="376">
        <v>1022.0790704856912</v>
      </c>
      <c r="AO77" s="376">
        <v>1022.0790704856912</v>
      </c>
      <c r="AP77" s="376">
        <v>1022.0790704856912</v>
      </c>
      <c r="AQ77" s="376">
        <v>1022.0790704856912</v>
      </c>
      <c r="AR77" s="376">
        <v>1022.0790704856912</v>
      </c>
    </row>
    <row r="78" spans="17:44">
      <c r="Q78" s="382" t="s">
        <v>279</v>
      </c>
      <c r="R78" s="381" t="s">
        <v>307</v>
      </c>
      <c r="S78" s="376">
        <v>7311.3175499006256</v>
      </c>
      <c r="T78" s="376">
        <v>8641.290496003563</v>
      </c>
      <c r="U78" s="376">
        <v>9298.8016174363183</v>
      </c>
      <c r="V78" s="376">
        <v>9818.4686326340125</v>
      </c>
      <c r="W78" s="376">
        <v>9956.2308195052392</v>
      </c>
      <c r="X78" s="376">
        <v>10064.79046242977</v>
      </c>
      <c r="Y78" s="376">
        <v>10171.602295103214</v>
      </c>
      <c r="Z78" s="376">
        <v>10333.605850239484</v>
      </c>
      <c r="AA78" s="376">
        <v>10550.475448909814</v>
      </c>
      <c r="AB78" s="376">
        <v>10793.801032560854</v>
      </c>
      <c r="AC78" s="376">
        <v>11010.920318409908</v>
      </c>
      <c r="AD78" s="376">
        <v>11172.869593724721</v>
      </c>
      <c r="AE78" s="376">
        <v>11280.853870541747</v>
      </c>
      <c r="AF78" s="376">
        <v>11389.21810610901</v>
      </c>
      <c r="AG78" s="376">
        <v>11408.411450978067</v>
      </c>
      <c r="AH78" s="376">
        <v>11073.765495698917</v>
      </c>
      <c r="AI78" s="376">
        <v>11019.822209129718</v>
      </c>
      <c r="AJ78" s="376">
        <v>11014.687338019394</v>
      </c>
      <c r="AK78" s="376">
        <v>10417.609301934483</v>
      </c>
      <c r="AL78" s="376">
        <v>8805.4986045052392</v>
      </c>
      <c r="AM78" s="376">
        <v>7736.1861216986372</v>
      </c>
      <c r="AN78" s="376">
        <v>6395.4745315807131</v>
      </c>
      <c r="AO78" s="376">
        <v>5320.7340666278842</v>
      </c>
      <c r="AP78" s="376">
        <v>5060.190923609016</v>
      </c>
      <c r="AQ78" s="376">
        <v>4794.2197984439217</v>
      </c>
      <c r="AR78" s="376">
        <v>4794.2197984439217</v>
      </c>
    </row>
    <row r="79" spans="17:44">
      <c r="Q79" s="527" t="s">
        <v>295</v>
      </c>
      <c r="R79" s="380" t="s">
        <v>308</v>
      </c>
      <c r="S79" s="376">
        <v>8890.8916930254964</v>
      </c>
      <c r="T79" s="376">
        <v>9602.6371584214103</v>
      </c>
      <c r="U79" s="376">
        <v>10077.004079267997</v>
      </c>
      <c r="V79" s="376">
        <v>10233.916443303537</v>
      </c>
      <c r="W79" s="376">
        <v>10374.466601259599</v>
      </c>
      <c r="X79" s="376">
        <v>10315.486002688809</v>
      </c>
      <c r="Y79" s="376">
        <v>10199.156109455078</v>
      </c>
      <c r="Z79" s="376">
        <v>9956.4077336019836</v>
      </c>
      <c r="AA79" s="376">
        <v>9831.4520567434174</v>
      </c>
      <c r="AB79" s="376">
        <v>9731.6834924492105</v>
      </c>
      <c r="AC79" s="376">
        <v>9637.9066454587355</v>
      </c>
      <c r="AD79" s="376">
        <v>9464.8046316853925</v>
      </c>
      <c r="AE79" s="376">
        <v>9369.2774513831719</v>
      </c>
      <c r="AF79" s="376">
        <v>9239.3305215875189</v>
      </c>
      <c r="AG79" s="376">
        <v>9127.5310238684688</v>
      </c>
      <c r="AH79" s="376">
        <v>9057.9105455854387</v>
      </c>
      <c r="AI79" s="376">
        <v>8757.9527482149606</v>
      </c>
      <c r="AJ79" s="376">
        <v>8330.1077988565739</v>
      </c>
      <c r="AK79" s="376">
        <v>7960.7681690830632</v>
      </c>
      <c r="AL79" s="376">
        <v>7309.5677459099588</v>
      </c>
      <c r="AM79" s="376">
        <v>6697.4363112842138</v>
      </c>
      <c r="AN79" s="376">
        <v>6260.6697374096175</v>
      </c>
      <c r="AO79" s="376">
        <v>5904.7362565367766</v>
      </c>
      <c r="AP79" s="376">
        <v>4811.710737521983</v>
      </c>
      <c r="AQ79" s="376">
        <v>3186.6811977494144</v>
      </c>
      <c r="AR79" s="376">
        <v>2205.1416297439791</v>
      </c>
    </row>
    <row r="80" spans="17:44">
      <c r="Q80" s="528"/>
      <c r="R80" s="378" t="s">
        <v>309</v>
      </c>
      <c r="S80" s="376">
        <v>1778.5200240000001</v>
      </c>
      <c r="T80" s="376">
        <v>1778.5200240000001</v>
      </c>
      <c r="U80" s="376">
        <v>1778.5200240000001</v>
      </c>
      <c r="V80" s="376">
        <v>1778.5200240000001</v>
      </c>
      <c r="W80" s="376">
        <v>1778.5200240000001</v>
      </c>
      <c r="X80" s="376">
        <v>1778.5200240000001</v>
      </c>
      <c r="Y80" s="376">
        <v>1778.5200240000001</v>
      </c>
      <c r="Z80" s="376">
        <v>1778.5200240000001</v>
      </c>
      <c r="AA80" s="376">
        <v>1778.5200240000001</v>
      </c>
      <c r="AB80" s="376">
        <v>1778.5200240000001</v>
      </c>
      <c r="AC80" s="376">
        <v>1778.5200240000001</v>
      </c>
      <c r="AD80" s="376">
        <v>1778.5200240000001</v>
      </c>
      <c r="AE80" s="376">
        <v>1778.5200240000001</v>
      </c>
      <c r="AF80" s="376">
        <v>1778.5200240000001</v>
      </c>
      <c r="AG80" s="376">
        <v>1778.5200240000001</v>
      </c>
      <c r="AH80" s="376">
        <v>1778.5200240000001</v>
      </c>
      <c r="AI80" s="376">
        <v>1778.5200240000001</v>
      </c>
      <c r="AJ80" s="376">
        <v>1778.5200240000001</v>
      </c>
      <c r="AK80" s="376">
        <v>1778.5200240000001</v>
      </c>
      <c r="AL80" s="376">
        <v>1778.5200240000001</v>
      </c>
      <c r="AM80" s="376">
        <v>1778.5200240000001</v>
      </c>
      <c r="AN80" s="376">
        <v>1778.5200240000001</v>
      </c>
      <c r="AO80" s="376">
        <v>1778.5200240000001</v>
      </c>
      <c r="AP80" s="376">
        <v>1778.5200240000001</v>
      </c>
      <c r="AQ80" s="376">
        <v>1778.5200240000001</v>
      </c>
      <c r="AR80" s="376">
        <v>1778.5200240000001</v>
      </c>
    </row>
    <row r="81" spans="17:44" ht="15">
      <c r="Q81" s="513" t="s">
        <v>282</v>
      </c>
      <c r="R81" s="513"/>
      <c r="S81" s="286">
        <v>46809.808486645721</v>
      </c>
      <c r="T81" s="286">
        <v>49851.960285393317</v>
      </c>
      <c r="U81" s="286">
        <v>52164.822698124408</v>
      </c>
      <c r="V81" s="286">
        <v>54305.557666702531</v>
      </c>
      <c r="W81" s="286">
        <v>55591.516310250299</v>
      </c>
      <c r="X81" s="286">
        <v>56259.820975203795</v>
      </c>
      <c r="Y81" s="286">
        <v>56636.243308104582</v>
      </c>
      <c r="Z81" s="286">
        <v>57062.586050633312</v>
      </c>
      <c r="AA81" s="286">
        <v>59019.865967352118</v>
      </c>
      <c r="AB81" s="286">
        <v>59857.245677229686</v>
      </c>
      <c r="AC81" s="286">
        <v>60309.964995691749</v>
      </c>
      <c r="AD81" s="286">
        <v>60989.05819070986</v>
      </c>
      <c r="AE81" s="286">
        <v>61115.412093574356</v>
      </c>
      <c r="AF81" s="286">
        <v>62035.503899896154</v>
      </c>
      <c r="AG81" s="286">
        <v>62403.628971406601</v>
      </c>
      <c r="AH81" s="286">
        <v>63088.298513611233</v>
      </c>
      <c r="AI81" s="286">
        <v>63621.395753641729</v>
      </c>
      <c r="AJ81" s="286">
        <v>63368.06902203607</v>
      </c>
      <c r="AK81" s="286">
        <v>62741.522805003886</v>
      </c>
      <c r="AL81" s="286">
        <v>61299.567456840967</v>
      </c>
      <c r="AM81" s="286">
        <v>59894.875392045993</v>
      </c>
      <c r="AN81" s="286">
        <v>58421.386956918723</v>
      </c>
      <c r="AO81" s="286">
        <v>56815.880810135146</v>
      </c>
      <c r="AP81" s="286">
        <v>54824.567335315412</v>
      </c>
      <c r="AQ81" s="286">
        <v>53092.929173195269</v>
      </c>
      <c r="AR81" s="286">
        <v>52710.134967726</v>
      </c>
    </row>
    <row r="86" spans="17:44" ht="15">
      <c r="Q86" s="277" t="s">
        <v>310</v>
      </c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</row>
    <row r="87" spans="17:44">
      <c r="S87" s="291"/>
      <c r="T87" s="291"/>
      <c r="U87" s="291"/>
      <c r="V87" s="291"/>
      <c r="W87" s="291"/>
      <c r="X87" s="291"/>
      <c r="Y87" s="291"/>
      <c r="Z87" s="291"/>
      <c r="AA87" s="291"/>
      <c r="AB87" s="291"/>
      <c r="AC87" s="291"/>
      <c r="AD87" s="291"/>
      <c r="AE87" s="291"/>
      <c r="AF87" s="291"/>
      <c r="AG87" s="291"/>
      <c r="AH87" s="291"/>
      <c r="AI87" s="291"/>
      <c r="AJ87" s="291"/>
      <c r="AK87" s="291"/>
      <c r="AL87" s="291"/>
      <c r="AM87" s="291"/>
      <c r="AN87" s="291"/>
      <c r="AO87" s="291"/>
      <c r="AP87" s="291"/>
      <c r="AQ87" s="291"/>
      <c r="AR87" s="291"/>
    </row>
    <row r="88" spans="17:44" ht="15">
      <c r="Q88" s="300" t="s">
        <v>269</v>
      </c>
      <c r="R88" s="300" t="s">
        <v>284</v>
      </c>
      <c r="S88" s="279">
        <v>2015</v>
      </c>
      <c r="T88" s="279">
        <v>2016</v>
      </c>
      <c r="U88" s="279">
        <v>2017</v>
      </c>
      <c r="V88" s="279">
        <v>2018</v>
      </c>
      <c r="W88" s="279">
        <v>2019</v>
      </c>
      <c r="X88" s="279">
        <v>2020</v>
      </c>
      <c r="Y88" s="279">
        <v>2021</v>
      </c>
      <c r="Z88" s="279">
        <v>2022</v>
      </c>
      <c r="AA88" s="279">
        <v>2023</v>
      </c>
      <c r="AB88" s="279">
        <v>2024</v>
      </c>
      <c r="AC88" s="279">
        <v>2025</v>
      </c>
      <c r="AD88" s="279">
        <v>2026</v>
      </c>
      <c r="AE88" s="279">
        <v>2027</v>
      </c>
      <c r="AF88" s="279">
        <v>2028</v>
      </c>
      <c r="AG88" s="279">
        <v>2029</v>
      </c>
      <c r="AH88" s="279">
        <v>2030</v>
      </c>
      <c r="AI88" s="279">
        <v>2031</v>
      </c>
      <c r="AJ88" s="279">
        <v>2032</v>
      </c>
      <c r="AK88" s="279">
        <v>2033</v>
      </c>
      <c r="AL88" s="279">
        <v>2034</v>
      </c>
      <c r="AM88" s="279">
        <v>2035</v>
      </c>
      <c r="AN88" s="279">
        <v>2036</v>
      </c>
      <c r="AO88" s="279">
        <v>2037</v>
      </c>
      <c r="AP88" s="279">
        <v>2038</v>
      </c>
      <c r="AQ88" s="279">
        <v>2039</v>
      </c>
      <c r="AR88" s="279">
        <v>2040</v>
      </c>
    </row>
    <row r="89" spans="17:44">
      <c r="Q89" s="382" t="s">
        <v>279</v>
      </c>
      <c r="R89" s="284" t="s">
        <v>311</v>
      </c>
      <c r="S89" s="304">
        <v>2752.6737312372607</v>
      </c>
      <c r="T89" s="304">
        <v>2840.804589553793</v>
      </c>
      <c r="U89" s="304">
        <v>2996.4908655957615</v>
      </c>
      <c r="V89" s="304">
        <v>3124.2799157171171</v>
      </c>
      <c r="W89" s="304">
        <v>3267.6375934426687</v>
      </c>
      <c r="X89" s="304">
        <v>3398.2163661560844</v>
      </c>
      <c r="Y89" s="304">
        <v>3514.4593710969457</v>
      </c>
      <c r="Z89" s="304">
        <v>3617.6444987664645</v>
      </c>
      <c r="AA89" s="304">
        <v>3709.205325941899</v>
      </c>
      <c r="AB89" s="304">
        <v>3790.4476403503795</v>
      </c>
      <c r="AC89" s="304">
        <v>3862.5338720413174</v>
      </c>
      <c r="AD89" s="304">
        <v>3926.4958722914075</v>
      </c>
      <c r="AE89" s="304">
        <v>3992.8548737433057</v>
      </c>
      <c r="AF89" s="304">
        <v>4073.7684674128086</v>
      </c>
      <c r="AG89" s="304">
        <v>4181.291236146456</v>
      </c>
      <c r="AH89" s="304">
        <v>4326.614615249182</v>
      </c>
      <c r="AI89" s="304">
        <v>4483.6061332931813</v>
      </c>
      <c r="AJ89" s="304">
        <v>4638.9751883809868</v>
      </c>
      <c r="AK89" s="304">
        <v>4788.2296003399179</v>
      </c>
      <c r="AL89" s="304">
        <v>4929.0492141152326</v>
      </c>
      <c r="AM89" s="304">
        <v>5068.8765598211176</v>
      </c>
      <c r="AN89" s="304">
        <v>5199.7721173027985</v>
      </c>
      <c r="AO89" s="304">
        <v>5320.365463381564</v>
      </c>
      <c r="AP89" s="304">
        <v>5428.4424132572676</v>
      </c>
      <c r="AQ89" s="304">
        <v>5524.9365543184722</v>
      </c>
      <c r="AR89" s="304">
        <v>5611.0191307910782</v>
      </c>
    </row>
    <row r="90" spans="17:44">
      <c r="Q90" s="533" t="s">
        <v>56</v>
      </c>
      <c r="R90" s="284" t="s">
        <v>312</v>
      </c>
      <c r="S90" s="304">
        <v>3.5433958333333342</v>
      </c>
      <c r="T90" s="304">
        <v>3.3148530992467871</v>
      </c>
      <c r="U90" s="304">
        <v>3.1007014140575544</v>
      </c>
      <c r="V90" s="304">
        <v>2.9030020040817006</v>
      </c>
      <c r="W90" s="304">
        <v>2.7177807353881152</v>
      </c>
      <c r="X90" s="304">
        <v>2.5486960972048305</v>
      </c>
      <c r="Y90" s="304">
        <v>2.3904692339020377</v>
      </c>
      <c r="Z90" s="304">
        <v>2.2440333710658877</v>
      </c>
      <c r="AA90" s="304">
        <v>2.1080827163956295</v>
      </c>
      <c r="AB90" s="304">
        <v>1.9815029290906405</v>
      </c>
      <c r="AC90" s="304">
        <v>1.8626454289407757</v>
      </c>
      <c r="AD90" s="304">
        <v>1.7407465446728152</v>
      </c>
      <c r="AE90" s="304">
        <v>1.630327772534214</v>
      </c>
      <c r="AF90" s="304">
        <v>1.5287965915351629</v>
      </c>
      <c r="AG90" s="304">
        <v>1.4337301472771586</v>
      </c>
      <c r="AH90" s="304">
        <v>1.3477856724049042</v>
      </c>
      <c r="AI90" s="304">
        <v>1.2688057326449247</v>
      </c>
      <c r="AJ90" s="304">
        <v>1.1983747449610904</v>
      </c>
      <c r="AK90" s="304">
        <v>1.1421358879308665</v>
      </c>
      <c r="AL90" s="304">
        <v>1.091187818539552</v>
      </c>
      <c r="AM90" s="304">
        <v>1.0440164421660028</v>
      </c>
      <c r="AN90" s="304">
        <v>0.98827266707444772</v>
      </c>
      <c r="AO90" s="304">
        <v>0.94913965663571376</v>
      </c>
      <c r="AP90" s="304">
        <v>0.91177628595579963</v>
      </c>
      <c r="AQ90" s="304">
        <v>0.87609527820211164</v>
      </c>
      <c r="AR90" s="304">
        <v>0.84201387018063167</v>
      </c>
    </row>
    <row r="91" spans="17:44">
      <c r="Q91" s="533"/>
      <c r="R91" s="284" t="s">
        <v>313</v>
      </c>
      <c r="S91" s="304">
        <v>0</v>
      </c>
      <c r="T91" s="304">
        <v>2.2124580815070915E-2</v>
      </c>
      <c r="U91" s="304">
        <v>4.3664377337277079E-2</v>
      </c>
      <c r="V91" s="304">
        <v>6.7277965735959677E-2</v>
      </c>
      <c r="W91" s="304">
        <v>9.0127899386211241E-2</v>
      </c>
      <c r="X91" s="304">
        <v>0.11696226495251646</v>
      </c>
      <c r="Y91" s="304">
        <v>0.14312235797742584</v>
      </c>
      <c r="Z91" s="304">
        <v>0.18231295858977056</v>
      </c>
      <c r="AA91" s="304">
        <v>0.22332645001950241</v>
      </c>
      <c r="AB91" s="304">
        <v>0.26408106654940966</v>
      </c>
      <c r="AC91" s="304">
        <v>0.30273736939975687</v>
      </c>
      <c r="AD91" s="304">
        <v>0.32301944368570873</v>
      </c>
      <c r="AE91" s="304">
        <v>0.34544991705334122</v>
      </c>
      <c r="AF91" s="304">
        <v>0.38279630101012446</v>
      </c>
      <c r="AG91" s="304">
        <v>0.4147643885153004</v>
      </c>
      <c r="AH91" s="304">
        <v>0.44649551880093419</v>
      </c>
      <c r="AI91" s="304">
        <v>0.47607338847177694</v>
      </c>
      <c r="AJ91" s="304">
        <v>0.50132586250115296</v>
      </c>
      <c r="AK91" s="304">
        <v>0.53160741907459208</v>
      </c>
      <c r="AL91" s="304">
        <v>0.57869576919978116</v>
      </c>
      <c r="AM91" s="304">
        <v>0.62672999430722909</v>
      </c>
      <c r="AN91" s="304">
        <v>0.66523898447165275</v>
      </c>
      <c r="AO91" s="304">
        <v>0.7050780575108625</v>
      </c>
      <c r="AP91" s="304">
        <v>0.7473029674863787</v>
      </c>
      <c r="AQ91" s="304">
        <v>0.79205659467759548</v>
      </c>
      <c r="AR91" s="304">
        <v>0.83949037601500454</v>
      </c>
    </row>
    <row r="92" spans="17:44">
      <c r="Q92" s="382" t="s">
        <v>281</v>
      </c>
      <c r="R92" s="284" t="s">
        <v>314</v>
      </c>
      <c r="S92" s="304">
        <v>522.11836252799992</v>
      </c>
      <c r="T92" s="304">
        <v>649.66680275188241</v>
      </c>
      <c r="U92" s="304">
        <v>718.51169630382344</v>
      </c>
      <c r="V92" s="304">
        <v>773.58761114537651</v>
      </c>
      <c r="W92" s="304">
        <v>817.64834301861902</v>
      </c>
      <c r="X92" s="304">
        <v>852.8969285172127</v>
      </c>
      <c r="Y92" s="304">
        <v>881.09579691608781</v>
      </c>
      <c r="Z92" s="304">
        <v>903.65489163518816</v>
      </c>
      <c r="AA92" s="304">
        <v>921.70216741046806</v>
      </c>
      <c r="AB92" s="304">
        <v>937.94471560822024</v>
      </c>
      <c r="AC92" s="304">
        <v>952.56300898619702</v>
      </c>
      <c r="AD92" s="304">
        <v>965.71947302637625</v>
      </c>
      <c r="AE92" s="304">
        <v>977.56029066253745</v>
      </c>
      <c r="AF92" s="304">
        <v>988.2170265350826</v>
      </c>
      <c r="AG92" s="304">
        <v>998.87376240762762</v>
      </c>
      <c r="AH92" s="304">
        <v>1009.5304982801729</v>
      </c>
      <c r="AI92" s="304">
        <v>1020.1872341527181</v>
      </c>
      <c r="AJ92" s="304">
        <v>1030.8439700252634</v>
      </c>
      <c r="AK92" s="304">
        <v>1041.5007058978085</v>
      </c>
      <c r="AL92" s="304">
        <v>1052.1574417703539</v>
      </c>
      <c r="AM92" s="304">
        <v>1062.8141776428988</v>
      </c>
      <c r="AN92" s="304">
        <v>1073.4709135154442</v>
      </c>
      <c r="AO92" s="304">
        <v>1084.1276493879891</v>
      </c>
      <c r="AP92" s="304">
        <v>1094.7843852605345</v>
      </c>
      <c r="AQ92" s="304">
        <v>1105.4411211330798</v>
      </c>
      <c r="AR92" s="304">
        <v>1116.0978570056247</v>
      </c>
    </row>
    <row r="93" spans="17:44">
      <c r="Q93" s="382" t="s">
        <v>267</v>
      </c>
      <c r="R93" s="284" t="s">
        <v>304</v>
      </c>
      <c r="S93" s="304">
        <v>0</v>
      </c>
      <c r="T93" s="304">
        <v>1.4510693707257096E-3</v>
      </c>
      <c r="U93" s="304">
        <v>4.0268808779290342E-3</v>
      </c>
      <c r="V93" s="304">
        <v>1.508132906509631E-2</v>
      </c>
      <c r="W93" s="304">
        <v>4.9087202560387941E-2</v>
      </c>
      <c r="X93" s="304">
        <v>0.11324313792611465</v>
      </c>
      <c r="Y93" s="304">
        <v>0.2139162083697872</v>
      </c>
      <c r="Z93" s="304">
        <v>0.35548679074954181</v>
      </c>
      <c r="AA93" s="304">
        <v>0.53961498686932718</v>
      </c>
      <c r="AB93" s="304">
        <v>0.76476851233059395</v>
      </c>
      <c r="AC93" s="304">
        <v>1.0248373335811494</v>
      </c>
      <c r="AD93" s="304">
        <v>1.3097245643884357</v>
      </c>
      <c r="AE93" s="304">
        <v>1.6673563899646993</v>
      </c>
      <c r="AF93" s="304">
        <v>2.1863176379691196</v>
      </c>
      <c r="AG93" s="304">
        <v>2.9956708426187535</v>
      </c>
      <c r="AH93" s="304">
        <v>4.7243053901916241</v>
      </c>
      <c r="AI93" s="304">
        <v>7.1531457101837166</v>
      </c>
      <c r="AJ93" s="304">
        <v>10.001782843032428</v>
      </c>
      <c r="AK93" s="304">
        <v>13.071161443514324</v>
      </c>
      <c r="AL93" s="304">
        <v>16.20307583267244</v>
      </c>
      <c r="AM93" s="304">
        <v>19.480828992315523</v>
      </c>
      <c r="AN93" s="304">
        <v>22.654571976065995</v>
      </c>
      <c r="AO93" s="304">
        <v>25.637402801257299</v>
      </c>
      <c r="AP93" s="304">
        <v>28.337742413634256</v>
      </c>
      <c r="AQ93" s="304">
        <v>30.757594815493874</v>
      </c>
      <c r="AR93" s="304">
        <v>32.917484916079268</v>
      </c>
    </row>
    <row r="94" spans="17:44">
      <c r="Q94" s="382" t="s">
        <v>295</v>
      </c>
      <c r="R94" s="284" t="s">
        <v>295</v>
      </c>
      <c r="S94" s="304">
        <v>741.0909332160013</v>
      </c>
      <c r="T94" s="304">
        <v>761.58418321783302</v>
      </c>
      <c r="U94" s="304">
        <v>832.09055003068181</v>
      </c>
      <c r="V94" s="304">
        <v>895.54628016224547</v>
      </c>
      <c r="W94" s="304">
        <v>952.65643728065299</v>
      </c>
      <c r="X94" s="304">
        <v>1006.91108654314</v>
      </c>
      <c r="Y94" s="304">
        <v>1058.4530033425028</v>
      </c>
      <c r="Z94" s="304">
        <v>1107.4178243018973</v>
      </c>
      <c r="AA94" s="304">
        <v>1153.9344042133221</v>
      </c>
      <c r="AB94" s="304">
        <v>1198.1251551291757</v>
      </c>
      <c r="AC94" s="304">
        <v>1241.4320910267124</v>
      </c>
      <c r="AD94" s="304">
        <v>1283.8728882062983</v>
      </c>
      <c r="AE94" s="304">
        <v>1325.4648694422924</v>
      </c>
      <c r="AF94" s="304">
        <v>1366.2250110535665</v>
      </c>
      <c r="AG94" s="304">
        <v>1406.1699498326152</v>
      </c>
      <c r="AH94" s="304">
        <v>1446.1148886116639</v>
      </c>
      <c r="AI94" s="304">
        <v>1486.0598273907124</v>
      </c>
      <c r="AJ94" s="304">
        <v>1526.0047661697611</v>
      </c>
      <c r="AK94" s="304">
        <v>1565.9497049488102</v>
      </c>
      <c r="AL94" s="304">
        <v>1605.8946437278587</v>
      </c>
      <c r="AM94" s="304">
        <v>1645.8395825069074</v>
      </c>
      <c r="AN94" s="304">
        <v>1685.7845212859561</v>
      </c>
      <c r="AO94" s="304">
        <v>1725.7294600650046</v>
      </c>
      <c r="AP94" s="304">
        <v>1765.6743988440533</v>
      </c>
      <c r="AQ94" s="304">
        <v>1805.619337623102</v>
      </c>
      <c r="AR94" s="304">
        <v>1845.5642764021504</v>
      </c>
    </row>
    <row r="95" spans="17:44">
      <c r="Q95" s="382" t="s">
        <v>274</v>
      </c>
      <c r="R95" s="284" t="s">
        <v>274</v>
      </c>
      <c r="S95" s="304">
        <v>256.18690080000005</v>
      </c>
      <c r="T95" s="304">
        <v>266.44808448000009</v>
      </c>
      <c r="U95" s="304">
        <v>276.60665632320007</v>
      </c>
      <c r="V95" s="304">
        <v>286.66364244796813</v>
      </c>
      <c r="W95" s="304">
        <v>296.62005871148847</v>
      </c>
      <c r="X95" s="304">
        <v>306.47691081237355</v>
      </c>
      <c r="Y95" s="304">
        <v>316.23519439224975</v>
      </c>
      <c r="Z95" s="304">
        <v>325.89589513632723</v>
      </c>
      <c r="AA95" s="304">
        <v>335.459988872964</v>
      </c>
      <c r="AB95" s="304">
        <v>344.92844167223433</v>
      </c>
      <c r="AC95" s="304">
        <v>354.30220994351197</v>
      </c>
      <c r="AD95" s="304">
        <v>363.58224053207681</v>
      </c>
      <c r="AE95" s="304">
        <v>372.76947081475612</v>
      </c>
      <c r="AF95" s="304">
        <v>381.86482879460846</v>
      </c>
      <c r="AG95" s="304">
        <v>390.86923319466251</v>
      </c>
      <c r="AH95" s="304">
        <v>399.78359355071581</v>
      </c>
      <c r="AI95" s="304">
        <v>408.60881030320866</v>
      </c>
      <c r="AJ95" s="304">
        <v>417.34577488817661</v>
      </c>
      <c r="AK95" s="304">
        <v>425.99536982729484</v>
      </c>
      <c r="AL95" s="304">
        <v>434.55846881702183</v>
      </c>
      <c r="AM95" s="304">
        <v>443.03593681685163</v>
      </c>
      <c r="AN95" s="304">
        <v>451.42863013668307</v>
      </c>
      <c r="AO95" s="304">
        <v>459.73739652331625</v>
      </c>
      <c r="AP95" s="304">
        <v>467.96307524608306</v>
      </c>
      <c r="AQ95" s="304">
        <v>476.10649718162233</v>
      </c>
      <c r="AR95" s="304">
        <v>484.16848489780608</v>
      </c>
    </row>
    <row r="96" spans="17:44">
      <c r="Q96" s="527" t="s">
        <v>272</v>
      </c>
      <c r="R96" s="284" t="s">
        <v>297</v>
      </c>
      <c r="S96" s="304">
        <v>2004.1128000000001</v>
      </c>
      <c r="T96" s="304">
        <v>2333.1140597413951</v>
      </c>
      <c r="U96" s="304">
        <v>2381.3983817912667</v>
      </c>
      <c r="V96" s="304">
        <v>2407.1894809418741</v>
      </c>
      <c r="W96" s="304">
        <v>2461.9597345995999</v>
      </c>
      <c r="X96" s="304">
        <v>2533.7828303963001</v>
      </c>
      <c r="Y96" s="304">
        <v>2604.9482053418715</v>
      </c>
      <c r="Z96" s="304">
        <v>2692.1408767292669</v>
      </c>
      <c r="AA96" s="304">
        <v>2767.2853054771381</v>
      </c>
      <c r="AB96" s="304">
        <v>2841.0846723367349</v>
      </c>
      <c r="AC96" s="304">
        <v>2951.7916122693437</v>
      </c>
      <c r="AD96" s="304">
        <v>3045.9444534990848</v>
      </c>
      <c r="AE96" s="304">
        <v>3106.832181794588</v>
      </c>
      <c r="AF96" s="304">
        <v>3180.5077712394573</v>
      </c>
      <c r="AG96" s="304">
        <v>3271.033815758311</v>
      </c>
      <c r="AH96" s="304">
        <v>3340.7444105561544</v>
      </c>
      <c r="AI96" s="304">
        <v>3384.1084592620205</v>
      </c>
      <c r="AJ96" s="304">
        <v>3431.8174113039108</v>
      </c>
      <c r="AK96" s="304">
        <v>3508.0530951022261</v>
      </c>
      <c r="AL96" s="304">
        <v>3572.6890018827612</v>
      </c>
      <c r="AM96" s="304">
        <v>3639.9682396675885</v>
      </c>
      <c r="AN96" s="304">
        <v>3678.9391593634127</v>
      </c>
      <c r="AO96" s="304">
        <v>3717.079373229893</v>
      </c>
      <c r="AP96" s="304">
        <v>3753.4410342481215</v>
      </c>
      <c r="AQ96" s="304">
        <v>3789.9303034983959</v>
      </c>
      <c r="AR96" s="304">
        <v>3819.9458829313148</v>
      </c>
    </row>
    <row r="97" spans="17:44">
      <c r="Q97" s="529"/>
      <c r="R97" s="377" t="s">
        <v>298</v>
      </c>
      <c r="S97" s="304">
        <v>0</v>
      </c>
      <c r="T97" s="304">
        <v>0</v>
      </c>
      <c r="U97" s="304">
        <v>0</v>
      </c>
      <c r="V97" s="304">
        <v>0</v>
      </c>
      <c r="W97" s="304">
        <v>0</v>
      </c>
      <c r="X97" s="304">
        <v>0</v>
      </c>
      <c r="Y97" s="304">
        <v>0</v>
      </c>
      <c r="Z97" s="304">
        <v>0</v>
      </c>
      <c r="AA97" s="304">
        <v>0</v>
      </c>
      <c r="AB97" s="304">
        <v>0</v>
      </c>
      <c r="AC97" s="304">
        <v>0</v>
      </c>
      <c r="AD97" s="304">
        <v>0</v>
      </c>
      <c r="AE97" s="304">
        <v>0</v>
      </c>
      <c r="AF97" s="304">
        <v>0</v>
      </c>
      <c r="AG97" s="304">
        <v>0</v>
      </c>
      <c r="AH97" s="304">
        <v>0</v>
      </c>
      <c r="AI97" s="304">
        <v>0</v>
      </c>
      <c r="AJ97" s="304">
        <v>0</v>
      </c>
      <c r="AK97" s="304">
        <v>0</v>
      </c>
      <c r="AL97" s="304">
        <v>0</v>
      </c>
      <c r="AM97" s="304">
        <v>0</v>
      </c>
      <c r="AN97" s="304">
        <v>0</v>
      </c>
      <c r="AO97" s="304">
        <v>0</v>
      </c>
      <c r="AP97" s="304">
        <v>0</v>
      </c>
      <c r="AQ97" s="304">
        <v>0</v>
      </c>
      <c r="AR97" s="304">
        <v>0</v>
      </c>
    </row>
    <row r="98" spans="17:44" ht="15">
      <c r="Q98" s="513" t="s">
        <v>282</v>
      </c>
      <c r="R98" s="513"/>
      <c r="S98" s="288">
        <v>6279.7261236145951</v>
      </c>
      <c r="T98" s="288">
        <v>6854.956148494336</v>
      </c>
      <c r="U98" s="288">
        <v>7208.2465427170064</v>
      </c>
      <c r="V98" s="288">
        <v>7490.2522917134647</v>
      </c>
      <c r="W98" s="288">
        <v>7799.3791628903637</v>
      </c>
      <c r="X98" s="288">
        <v>8101.063023925195</v>
      </c>
      <c r="Y98" s="288">
        <v>8377.9390788899073</v>
      </c>
      <c r="Z98" s="288">
        <v>8649.5358196895504</v>
      </c>
      <c r="AA98" s="288">
        <v>8890.458216069077</v>
      </c>
      <c r="AB98" s="288">
        <v>9115.5409776047145</v>
      </c>
      <c r="AC98" s="288">
        <v>9365.8130143990038</v>
      </c>
      <c r="AD98" s="288">
        <v>9588.9884181079906</v>
      </c>
      <c r="AE98" s="288">
        <v>9779.1248205370321</v>
      </c>
      <c r="AF98" s="288">
        <v>9994.6810155660387</v>
      </c>
      <c r="AG98" s="288">
        <v>10253.082162718083</v>
      </c>
      <c r="AH98" s="288">
        <v>10529.306592829285</v>
      </c>
      <c r="AI98" s="288">
        <v>10791.468489233141</v>
      </c>
      <c r="AJ98" s="288">
        <v>11056.688594218595</v>
      </c>
      <c r="AK98" s="288">
        <v>11344.473380866577</v>
      </c>
      <c r="AL98" s="288">
        <v>11612.221729733641</v>
      </c>
      <c r="AM98" s="288">
        <v>11881.686071884153</v>
      </c>
      <c r="AN98" s="288">
        <v>12113.703425231906</v>
      </c>
      <c r="AO98" s="288">
        <v>12334.330963103172</v>
      </c>
      <c r="AP98" s="288">
        <v>12540.302128523137</v>
      </c>
      <c r="AQ98" s="288">
        <v>12734.459560443047</v>
      </c>
      <c r="AR98" s="288">
        <v>12911.394621190249</v>
      </c>
    </row>
  </sheetData>
  <mergeCells count="18">
    <mergeCell ref="Q98:R98"/>
    <mergeCell ref="Q52:R52"/>
    <mergeCell ref="Q61:Q62"/>
    <mergeCell ref="Q63:Q65"/>
    <mergeCell ref="Q66:Q67"/>
    <mergeCell ref="Q69:Q70"/>
    <mergeCell ref="Q72:Q75"/>
    <mergeCell ref="Q76:Q77"/>
    <mergeCell ref="Q79:Q80"/>
    <mergeCell ref="Q81:R81"/>
    <mergeCell ref="Q90:Q91"/>
    <mergeCell ref="Q96:Q97"/>
    <mergeCell ref="Q49:Q50"/>
    <mergeCell ref="R6:R23"/>
    <mergeCell ref="Q33:Q35"/>
    <mergeCell ref="Q36:Q37"/>
    <mergeCell ref="Q38:Q39"/>
    <mergeCell ref="Q41:Q42"/>
  </mergeCells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S98"/>
  <sheetViews>
    <sheetView showGridLines="0" zoomScale="85" zoomScaleNormal="85" workbookViewId="0">
      <selection activeCell="G1" sqref="G1"/>
    </sheetView>
  </sheetViews>
  <sheetFormatPr defaultColWidth="9" defaultRowHeight="14.25"/>
  <cols>
    <col min="1" max="16" width="9" style="278"/>
    <col min="17" max="17" width="23.125" style="278" bestFit="1" customWidth="1"/>
    <col min="18" max="18" width="26.75" style="278" customWidth="1"/>
    <col min="19" max="44" width="9.875" style="278" bestFit="1" customWidth="1"/>
    <col min="45" max="16384" width="9" style="278"/>
  </cols>
  <sheetData>
    <row r="1" spans="1:45" ht="15">
      <c r="A1" s="277" t="s">
        <v>477</v>
      </c>
    </row>
    <row r="2" spans="1:45" s="311" customFormat="1" ht="15">
      <c r="A2" s="324"/>
    </row>
    <row r="4" spans="1:45" ht="15">
      <c r="Q4" s="277" t="s">
        <v>473</v>
      </c>
    </row>
    <row r="6" spans="1:45" ht="15">
      <c r="Q6" s="279" t="s">
        <v>269</v>
      </c>
      <c r="R6" s="519"/>
      <c r="S6" s="385">
        <v>2015</v>
      </c>
      <c r="T6" s="385">
        <v>2016</v>
      </c>
      <c r="U6" s="385">
        <v>2017</v>
      </c>
      <c r="V6" s="385">
        <v>2018</v>
      </c>
      <c r="W6" s="385">
        <v>2019</v>
      </c>
      <c r="X6" s="385">
        <v>2020</v>
      </c>
      <c r="Y6" s="385">
        <v>2021</v>
      </c>
      <c r="Z6" s="385">
        <v>2022</v>
      </c>
      <c r="AA6" s="385">
        <v>2023</v>
      </c>
      <c r="AB6" s="385">
        <v>2024</v>
      </c>
      <c r="AC6" s="385">
        <v>2025</v>
      </c>
      <c r="AD6" s="385">
        <v>2026</v>
      </c>
      <c r="AE6" s="385">
        <v>2027</v>
      </c>
      <c r="AF6" s="385">
        <v>2028</v>
      </c>
      <c r="AG6" s="385">
        <v>2029</v>
      </c>
      <c r="AH6" s="385">
        <v>2030</v>
      </c>
      <c r="AI6" s="385">
        <v>2031</v>
      </c>
      <c r="AJ6" s="385">
        <v>2032</v>
      </c>
      <c r="AK6" s="386">
        <v>2033</v>
      </c>
      <c r="AL6" s="386">
        <v>2034</v>
      </c>
      <c r="AM6" s="386">
        <v>2035</v>
      </c>
      <c r="AN6" s="386">
        <v>2036</v>
      </c>
      <c r="AO6" s="386">
        <v>2037</v>
      </c>
      <c r="AP6" s="386">
        <v>2038</v>
      </c>
      <c r="AQ6" s="386">
        <v>2039</v>
      </c>
      <c r="AR6" s="386">
        <v>2040</v>
      </c>
    </row>
    <row r="7" spans="1:45">
      <c r="Q7" s="280" t="s">
        <v>267</v>
      </c>
      <c r="R7" s="519"/>
      <c r="S7" s="307">
        <v>2744</v>
      </c>
      <c r="T7" s="281">
        <v>2744.7341485140928</v>
      </c>
      <c r="U7" s="281">
        <v>2945.1909258106675</v>
      </c>
      <c r="V7" s="281">
        <v>3155.8396557456899</v>
      </c>
      <c r="W7" s="281">
        <v>3417.2886180012902</v>
      </c>
      <c r="X7" s="281">
        <v>3730.530328483962</v>
      </c>
      <c r="Y7" s="281">
        <v>3831.450650223383</v>
      </c>
      <c r="Z7" s="281">
        <v>4186.0437500723901</v>
      </c>
      <c r="AA7" s="281">
        <v>4365.0232354552336</v>
      </c>
      <c r="AB7" s="281">
        <v>4631.5672111158847</v>
      </c>
      <c r="AC7" s="281">
        <v>4907.2536786095279</v>
      </c>
      <c r="AD7" s="281">
        <v>5152.0271923236851</v>
      </c>
      <c r="AE7" s="281">
        <v>7134.283933654805</v>
      </c>
      <c r="AF7" s="281">
        <v>8703.2961561836601</v>
      </c>
      <c r="AG7" s="281">
        <v>10310.972349458356</v>
      </c>
      <c r="AH7" s="281">
        <v>10691.905884027965</v>
      </c>
      <c r="AI7" s="281">
        <v>12477.088103675333</v>
      </c>
      <c r="AJ7" s="281">
        <v>13014.995055721096</v>
      </c>
      <c r="AK7" s="281">
        <v>15405.065838786753</v>
      </c>
      <c r="AL7" s="281">
        <v>16005.730951829171</v>
      </c>
      <c r="AM7" s="281">
        <v>16357.116992870308</v>
      </c>
      <c r="AN7" s="281">
        <v>16942.163699351266</v>
      </c>
      <c r="AO7" s="281">
        <v>17261.248729846404</v>
      </c>
      <c r="AP7" s="281">
        <v>17582.434199426225</v>
      </c>
      <c r="AQ7" s="281">
        <v>17916.172256823444</v>
      </c>
      <c r="AR7" s="281">
        <v>18255.452656203892</v>
      </c>
    </row>
    <row r="8" spans="1:45">
      <c r="Q8" s="280" t="s">
        <v>270</v>
      </c>
      <c r="R8" s="519"/>
      <c r="S8" s="307">
        <v>2532.8706999999999</v>
      </c>
      <c r="T8" s="281">
        <v>2532.8706999999999</v>
      </c>
      <c r="U8" s="281">
        <v>2532.8706999999999</v>
      </c>
      <c r="V8" s="281">
        <v>2532.8706999999999</v>
      </c>
      <c r="W8" s="281">
        <v>2922.8706999999999</v>
      </c>
      <c r="X8" s="281">
        <v>2922.8706999999999</v>
      </c>
      <c r="Y8" s="281">
        <v>3207.8706999999999</v>
      </c>
      <c r="Z8" s="281">
        <v>3207.8706999999999</v>
      </c>
      <c r="AA8" s="281">
        <v>3207.8706999999999</v>
      </c>
      <c r="AB8" s="281">
        <v>3207.8706999999999</v>
      </c>
      <c r="AC8" s="281">
        <v>3207.8706999999999</v>
      </c>
      <c r="AD8" s="281">
        <v>3162.8706999999999</v>
      </c>
      <c r="AE8" s="281">
        <v>1257.8706999999999</v>
      </c>
      <c r="AF8" s="281">
        <v>1073.6507000000001</v>
      </c>
      <c r="AG8" s="281">
        <v>1073.6507000000001</v>
      </c>
      <c r="AH8" s="281">
        <v>1073.6507000000001</v>
      </c>
      <c r="AI8" s="281">
        <v>1073.6507000000001</v>
      </c>
      <c r="AJ8" s="281">
        <v>1073.6507000000001</v>
      </c>
      <c r="AK8" s="281">
        <v>1032.0507</v>
      </c>
      <c r="AL8" s="281">
        <v>1032.0507</v>
      </c>
      <c r="AM8" s="281">
        <v>1001.0507</v>
      </c>
      <c r="AN8" s="281">
        <v>981.05070000000001</v>
      </c>
      <c r="AO8" s="281">
        <v>591.05070000000001</v>
      </c>
      <c r="AP8" s="281">
        <v>306.05070000000006</v>
      </c>
      <c r="AQ8" s="281">
        <v>306.05070000000006</v>
      </c>
      <c r="AR8" s="281">
        <v>306.05070000000006</v>
      </c>
    </row>
    <row r="9" spans="1:45">
      <c r="Q9" s="280" t="s">
        <v>271</v>
      </c>
      <c r="R9" s="519"/>
      <c r="S9" s="307">
        <v>0</v>
      </c>
      <c r="T9" s="281">
        <v>0</v>
      </c>
      <c r="U9" s="281">
        <v>0</v>
      </c>
      <c r="V9" s="281">
        <v>0</v>
      </c>
      <c r="W9" s="281">
        <v>0</v>
      </c>
      <c r="X9" s="281">
        <v>0</v>
      </c>
      <c r="Y9" s="281">
        <v>0</v>
      </c>
      <c r="Z9" s="281">
        <v>0</v>
      </c>
      <c r="AA9" s="281">
        <v>0</v>
      </c>
      <c r="AB9" s="281">
        <v>0</v>
      </c>
      <c r="AC9" s="281">
        <v>0</v>
      </c>
      <c r="AD9" s="281">
        <v>0</v>
      </c>
      <c r="AE9" s="281">
        <v>0</v>
      </c>
      <c r="AF9" s="281">
        <v>0</v>
      </c>
      <c r="AG9" s="281">
        <v>0</v>
      </c>
      <c r="AH9" s="281">
        <v>0</v>
      </c>
      <c r="AI9" s="281">
        <v>0</v>
      </c>
      <c r="AJ9" s="281">
        <v>0</v>
      </c>
      <c r="AK9" s="281">
        <v>0</v>
      </c>
      <c r="AL9" s="281">
        <v>0</v>
      </c>
      <c r="AM9" s="281">
        <v>0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</row>
    <row r="10" spans="1:45">
      <c r="Q10" s="282" t="s">
        <v>272</v>
      </c>
      <c r="R10" s="519"/>
      <c r="S10" s="307">
        <v>5321.4717645749997</v>
      </c>
      <c r="T10" s="281">
        <v>5728.9704527144186</v>
      </c>
      <c r="U10" s="281">
        <v>5940.5339012141794</v>
      </c>
      <c r="V10" s="281">
        <v>6135.1583995257288</v>
      </c>
      <c r="W10" s="281">
        <v>6240.8686766094816</v>
      </c>
      <c r="X10" s="281">
        <v>6252.2862758971078</v>
      </c>
      <c r="Y10" s="281">
        <v>6386.1316426624517</v>
      </c>
      <c r="Z10" s="281">
        <v>6461.7931267414033</v>
      </c>
      <c r="AA10" s="281">
        <v>6569.2868983212657</v>
      </c>
      <c r="AB10" s="281">
        <v>6648.5262961571616</v>
      </c>
      <c r="AC10" s="281">
        <v>6716.6652584709045</v>
      </c>
      <c r="AD10" s="281">
        <v>6659.1466399723067</v>
      </c>
      <c r="AE10" s="281">
        <v>6715.7486073891741</v>
      </c>
      <c r="AF10" s="281">
        <v>6808.1047702096785</v>
      </c>
      <c r="AG10" s="281">
        <v>6699.6575921003214</v>
      </c>
      <c r="AH10" s="281">
        <v>6795.8909531803174</v>
      </c>
      <c r="AI10" s="281">
        <v>6856.5285585420224</v>
      </c>
      <c r="AJ10" s="281">
        <v>5706.2592818849171</v>
      </c>
      <c r="AK10" s="281">
        <v>5830.6609019068028</v>
      </c>
      <c r="AL10" s="281">
        <v>5951.1218214307191</v>
      </c>
      <c r="AM10" s="281">
        <v>6067.1646103341709</v>
      </c>
      <c r="AN10" s="281">
        <v>5964.9147035278211</v>
      </c>
      <c r="AO10" s="281">
        <v>6008.2476267137399</v>
      </c>
      <c r="AP10" s="281">
        <v>6059.2122497974306</v>
      </c>
      <c r="AQ10" s="281">
        <v>6089.3703292324126</v>
      </c>
      <c r="AR10" s="281">
        <v>6128.1487355486015</v>
      </c>
    </row>
    <row r="11" spans="1:45">
      <c r="Q11" s="280" t="s">
        <v>56</v>
      </c>
      <c r="R11" s="519"/>
      <c r="S11" s="307">
        <v>28304.253000000001</v>
      </c>
      <c r="T11" s="281">
        <v>29529.943047920126</v>
      </c>
      <c r="U11" s="281">
        <v>28300.013309213231</v>
      </c>
      <c r="V11" s="281">
        <v>28558.918848767971</v>
      </c>
      <c r="W11" s="281">
        <v>28822.827191339416</v>
      </c>
      <c r="X11" s="281">
        <v>27504.84684017437</v>
      </c>
      <c r="Y11" s="281">
        <v>27629.646083276741</v>
      </c>
      <c r="Z11" s="281">
        <v>25675.038023597903</v>
      </c>
      <c r="AA11" s="281">
        <v>29420.228256289403</v>
      </c>
      <c r="AB11" s="281">
        <v>31402.320656094958</v>
      </c>
      <c r="AC11" s="281">
        <v>30906.297365656617</v>
      </c>
      <c r="AD11" s="281">
        <v>30437.171967650993</v>
      </c>
      <c r="AE11" s="281">
        <v>29479.627777799898</v>
      </c>
      <c r="AF11" s="281">
        <v>29149.779949970351</v>
      </c>
      <c r="AG11" s="281">
        <v>29121.685074114299</v>
      </c>
      <c r="AH11" s="281">
        <v>27908.605189720562</v>
      </c>
      <c r="AI11" s="281">
        <v>27370.689491102461</v>
      </c>
      <c r="AJ11" s="281">
        <v>27141.931113096729</v>
      </c>
      <c r="AK11" s="281">
        <v>27233.201814099662</v>
      </c>
      <c r="AL11" s="281">
        <v>26695.052187309331</v>
      </c>
      <c r="AM11" s="281">
        <v>26064.759203161095</v>
      </c>
      <c r="AN11" s="281">
        <v>25472.36306047059</v>
      </c>
      <c r="AO11" s="281">
        <v>25717.203078072118</v>
      </c>
      <c r="AP11" s="281">
        <v>24686.787150890876</v>
      </c>
      <c r="AQ11" s="281">
        <v>24962.173953313111</v>
      </c>
      <c r="AR11" s="281">
        <v>24818.006421385697</v>
      </c>
      <c r="AS11" s="291"/>
    </row>
    <row r="12" spans="1:45">
      <c r="Q12" s="282" t="s">
        <v>273</v>
      </c>
      <c r="R12" s="519"/>
      <c r="S12" s="307">
        <v>17284</v>
      </c>
      <c r="T12" s="281">
        <v>12121</v>
      </c>
      <c r="U12" s="281">
        <v>10867</v>
      </c>
      <c r="V12" s="281">
        <v>7464</v>
      </c>
      <c r="W12" s="281">
        <v>3914</v>
      </c>
      <c r="X12" s="281">
        <v>2920</v>
      </c>
      <c r="Y12" s="281">
        <v>1926</v>
      </c>
      <c r="Z12" s="281">
        <v>1926</v>
      </c>
      <c r="AA12" s="281">
        <v>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0</v>
      </c>
      <c r="AM12" s="281">
        <v>0</v>
      </c>
      <c r="AN12" s="281">
        <v>0</v>
      </c>
      <c r="AO12" s="281">
        <v>0</v>
      </c>
      <c r="AP12" s="281">
        <v>0</v>
      </c>
      <c r="AQ12" s="281">
        <v>0</v>
      </c>
      <c r="AR12" s="281">
        <v>0</v>
      </c>
    </row>
    <row r="13" spans="1:45">
      <c r="Q13" s="282" t="s">
        <v>274</v>
      </c>
      <c r="R13" s="519"/>
      <c r="S13" s="307">
        <v>1586.2672500000001</v>
      </c>
      <c r="T13" s="281">
        <v>1606.7496620557922</v>
      </c>
      <c r="U13" s="281">
        <v>1626.313752670841</v>
      </c>
      <c r="V13" s="281">
        <v>1646.6091787635628</v>
      </c>
      <c r="W13" s="281">
        <v>1667.6688733549502</v>
      </c>
      <c r="X13" s="281">
        <v>1687.3289365276628</v>
      </c>
      <c r="Y13" s="281">
        <v>1707.3683438746834</v>
      </c>
      <c r="Z13" s="281">
        <v>1725.6209726575651</v>
      </c>
      <c r="AA13" s="281">
        <v>1743.9557287470743</v>
      </c>
      <c r="AB13" s="281">
        <v>1762.3750124929381</v>
      </c>
      <c r="AC13" s="281">
        <v>1780.8811390244989</v>
      </c>
      <c r="AD13" s="281">
        <v>1798.8851470096656</v>
      </c>
      <c r="AE13" s="281">
        <v>1816.418784576445</v>
      </c>
      <c r="AF13" s="281">
        <v>1833.5122752627474</v>
      </c>
      <c r="AG13" s="281">
        <v>1850.1944010210898</v>
      </c>
      <c r="AH13" s="281">
        <v>1866.0110388620571</v>
      </c>
      <c r="AI13" s="281">
        <v>1881.0605481134974</v>
      </c>
      <c r="AJ13" s="281">
        <v>1895.4316400481944</v>
      </c>
      <c r="AK13" s="281">
        <v>1909.2043459944341</v>
      </c>
      <c r="AL13" s="281">
        <v>1921.8190099636513</v>
      </c>
      <c r="AM13" s="281">
        <v>1931.1387530570364</v>
      </c>
      <c r="AN13" s="281">
        <v>1939.6947754142329</v>
      </c>
      <c r="AO13" s="281">
        <v>1947.6497146297531</v>
      </c>
      <c r="AP13" s="281">
        <v>1955.1338345452982</v>
      </c>
      <c r="AQ13" s="281">
        <v>1962.2514983311778</v>
      </c>
      <c r="AR13" s="281">
        <v>1969.0863471780124</v>
      </c>
    </row>
    <row r="14" spans="1:45">
      <c r="Q14" s="282" t="s">
        <v>266</v>
      </c>
      <c r="R14" s="519"/>
      <c r="S14" s="307">
        <v>3950</v>
      </c>
      <c r="T14" s="281">
        <v>4150</v>
      </c>
      <c r="U14" s="281">
        <v>4150</v>
      </c>
      <c r="V14" s="281">
        <v>4150</v>
      </c>
      <c r="W14" s="281">
        <v>6550</v>
      </c>
      <c r="X14" s="281">
        <v>8550</v>
      </c>
      <c r="Y14" s="281">
        <v>11350</v>
      </c>
      <c r="Z14" s="281">
        <v>13455</v>
      </c>
      <c r="AA14" s="281">
        <v>13455</v>
      </c>
      <c r="AB14" s="281">
        <v>14955</v>
      </c>
      <c r="AC14" s="281">
        <v>20055</v>
      </c>
      <c r="AD14" s="281">
        <v>22055</v>
      </c>
      <c r="AE14" s="281">
        <v>22055</v>
      </c>
      <c r="AF14" s="281">
        <v>22055</v>
      </c>
      <c r="AG14" s="281">
        <v>23255</v>
      </c>
      <c r="AH14" s="281">
        <v>23255</v>
      </c>
      <c r="AI14" s="281">
        <v>23255</v>
      </c>
      <c r="AJ14" s="281">
        <v>23255</v>
      </c>
      <c r="AK14" s="281">
        <v>23255</v>
      </c>
      <c r="AL14" s="281">
        <v>23255</v>
      </c>
      <c r="AM14" s="281">
        <v>23255</v>
      </c>
      <c r="AN14" s="281">
        <v>23255</v>
      </c>
      <c r="AO14" s="281">
        <v>23255</v>
      </c>
      <c r="AP14" s="281">
        <v>23255</v>
      </c>
      <c r="AQ14" s="281">
        <v>23255</v>
      </c>
      <c r="AR14" s="281">
        <v>23255</v>
      </c>
    </row>
    <row r="15" spans="1:45">
      <c r="Q15" s="283" t="s">
        <v>275</v>
      </c>
      <c r="R15" s="519"/>
      <c r="S15" s="307">
        <v>41</v>
      </c>
      <c r="T15" s="281">
        <v>47.5</v>
      </c>
      <c r="U15" s="281">
        <v>47.5</v>
      </c>
      <c r="V15" s="281">
        <v>47.5</v>
      </c>
      <c r="W15" s="281">
        <v>48</v>
      </c>
      <c r="X15" s="281">
        <v>59.2</v>
      </c>
      <c r="Y15" s="281">
        <v>69.2</v>
      </c>
      <c r="Z15" s="281">
        <v>79.2</v>
      </c>
      <c r="AA15" s="281">
        <v>99.2</v>
      </c>
      <c r="AB15" s="281">
        <v>454.2</v>
      </c>
      <c r="AC15" s="281">
        <v>578.20000000000005</v>
      </c>
      <c r="AD15" s="281">
        <v>644.20000000000005</v>
      </c>
      <c r="AE15" s="281">
        <v>664.2</v>
      </c>
      <c r="AF15" s="281">
        <v>674.2</v>
      </c>
      <c r="AG15" s="281">
        <v>684.2</v>
      </c>
      <c r="AH15" s="281">
        <v>704.2</v>
      </c>
      <c r="AI15" s="281">
        <v>714.2</v>
      </c>
      <c r="AJ15" s="281">
        <v>734.2</v>
      </c>
      <c r="AK15" s="281">
        <v>744.2</v>
      </c>
      <c r="AL15" s="281">
        <v>754.2</v>
      </c>
      <c r="AM15" s="281">
        <v>754.2</v>
      </c>
      <c r="AN15" s="281">
        <v>754.2</v>
      </c>
      <c r="AO15" s="281">
        <v>754.2</v>
      </c>
      <c r="AP15" s="281">
        <v>754.2</v>
      </c>
      <c r="AQ15" s="281">
        <v>754.2</v>
      </c>
      <c r="AR15" s="281">
        <v>754.2</v>
      </c>
    </row>
    <row r="16" spans="1:45">
      <c r="Q16" s="282" t="s">
        <v>276</v>
      </c>
      <c r="R16" s="519"/>
      <c r="S16" s="307">
        <v>8985</v>
      </c>
      <c r="T16" s="281">
        <v>8985</v>
      </c>
      <c r="U16" s="281">
        <v>8985</v>
      </c>
      <c r="V16" s="281">
        <v>8985</v>
      </c>
      <c r="W16" s="281">
        <v>8985</v>
      </c>
      <c r="X16" s="281">
        <v>8985</v>
      </c>
      <c r="Y16" s="281">
        <v>8985</v>
      </c>
      <c r="Z16" s="281">
        <v>8985</v>
      </c>
      <c r="AA16" s="281">
        <v>7126</v>
      </c>
      <c r="AB16" s="281">
        <v>4715</v>
      </c>
      <c r="AC16" s="281">
        <v>4715</v>
      </c>
      <c r="AD16" s="281">
        <v>4715</v>
      </c>
      <c r="AE16" s="281">
        <v>6385</v>
      </c>
      <c r="AF16" s="281">
        <v>6705</v>
      </c>
      <c r="AG16" s="281">
        <v>6705</v>
      </c>
      <c r="AH16" s="281">
        <v>7356</v>
      </c>
      <c r="AI16" s="281">
        <v>7356</v>
      </c>
      <c r="AJ16" s="281">
        <v>8485</v>
      </c>
      <c r="AK16" s="281">
        <v>8485</v>
      </c>
      <c r="AL16" s="281">
        <v>9614</v>
      </c>
      <c r="AM16" s="281">
        <v>11284</v>
      </c>
      <c r="AN16" s="281">
        <v>12413</v>
      </c>
      <c r="AO16" s="281">
        <v>12413</v>
      </c>
      <c r="AP16" s="281">
        <v>14083</v>
      </c>
      <c r="AQ16" s="281">
        <v>14083</v>
      </c>
      <c r="AR16" s="281">
        <v>14083</v>
      </c>
    </row>
    <row r="17" spans="17:44">
      <c r="Q17" s="280" t="s">
        <v>277</v>
      </c>
      <c r="R17" s="519"/>
      <c r="S17" s="307">
        <v>4871.3999999999996</v>
      </c>
      <c r="T17" s="281">
        <v>4871.3999999999996</v>
      </c>
      <c r="U17" s="281">
        <v>5471.4</v>
      </c>
      <c r="V17" s="281">
        <v>6830.4</v>
      </c>
      <c r="W17" s="281">
        <v>6830.4</v>
      </c>
      <c r="X17" s="281">
        <v>8269.4</v>
      </c>
      <c r="Y17" s="281">
        <v>9154.4</v>
      </c>
      <c r="Z17" s="281">
        <v>9962.4</v>
      </c>
      <c r="AA17" s="281">
        <v>11915.3</v>
      </c>
      <c r="AB17" s="281">
        <v>13120.3</v>
      </c>
      <c r="AC17" s="281">
        <v>15436.3</v>
      </c>
      <c r="AD17" s="281">
        <v>17632.3</v>
      </c>
      <c r="AE17" s="281">
        <v>18682.3</v>
      </c>
      <c r="AF17" s="281">
        <v>19182.3</v>
      </c>
      <c r="AG17" s="281">
        <v>20682.3</v>
      </c>
      <c r="AH17" s="281">
        <v>21682.3</v>
      </c>
      <c r="AI17" s="281">
        <v>21682.3</v>
      </c>
      <c r="AJ17" s="281">
        <v>22182.3</v>
      </c>
      <c r="AK17" s="281">
        <v>22182.3</v>
      </c>
      <c r="AL17" s="281">
        <v>22682.3</v>
      </c>
      <c r="AM17" s="281">
        <v>22682.3</v>
      </c>
      <c r="AN17" s="281">
        <v>22682.3</v>
      </c>
      <c r="AO17" s="281">
        <v>22682.3</v>
      </c>
      <c r="AP17" s="281">
        <v>22682.3</v>
      </c>
      <c r="AQ17" s="281">
        <v>22682.3</v>
      </c>
      <c r="AR17" s="281">
        <v>22682.3</v>
      </c>
    </row>
    <row r="18" spans="17:44">
      <c r="Q18" s="280" t="s">
        <v>278</v>
      </c>
      <c r="R18" s="519"/>
      <c r="S18" s="307">
        <v>8222.8965900000003</v>
      </c>
      <c r="T18" s="281">
        <v>9800.3588455047266</v>
      </c>
      <c r="U18" s="281">
        <v>10718.579352881488</v>
      </c>
      <c r="V18" s="281">
        <v>11662.593750271186</v>
      </c>
      <c r="W18" s="281">
        <v>11921.131843055704</v>
      </c>
      <c r="X18" s="281">
        <v>12102.341279526925</v>
      </c>
      <c r="Y18" s="281">
        <v>12240.642663528852</v>
      </c>
      <c r="Z18" s="281">
        <v>12424.149650823072</v>
      </c>
      <c r="AA18" s="281">
        <v>13306.302831389319</v>
      </c>
      <c r="AB18" s="281">
        <v>14117.940551295855</v>
      </c>
      <c r="AC18" s="281">
        <v>14480.43180061549</v>
      </c>
      <c r="AD18" s="281">
        <v>14684.886173759385</v>
      </c>
      <c r="AE18" s="281">
        <v>14861.529616603015</v>
      </c>
      <c r="AF18" s="281">
        <v>15040.433679054277</v>
      </c>
      <c r="AG18" s="281">
        <v>15219.666139207297</v>
      </c>
      <c r="AH18" s="281">
        <v>15447.282506155534</v>
      </c>
      <c r="AI18" s="281">
        <v>15590.065055014105</v>
      </c>
      <c r="AJ18" s="281">
        <v>15768.61114275468</v>
      </c>
      <c r="AK18" s="281">
        <v>15924.174297264455</v>
      </c>
      <c r="AL18" s="281">
        <v>16070.238019653563</v>
      </c>
      <c r="AM18" s="281">
        <v>16206.825054160117</v>
      </c>
      <c r="AN18" s="281">
        <v>16333.957200066978</v>
      </c>
      <c r="AO18" s="281">
        <v>16451.655403431167</v>
      </c>
      <c r="AP18" s="281">
        <v>16559.939839073686</v>
      </c>
      <c r="AQ18" s="281">
        <v>16634.46917119568</v>
      </c>
      <c r="AR18" s="281">
        <v>16699.633906680196</v>
      </c>
    </row>
    <row r="19" spans="17:44">
      <c r="Q19" s="282" t="s">
        <v>279</v>
      </c>
      <c r="R19" s="519"/>
      <c r="S19" s="307">
        <v>9591.4953600013123</v>
      </c>
      <c r="T19" s="281">
        <v>12705.48535175727</v>
      </c>
      <c r="U19" s="281">
        <v>14001.536142027668</v>
      </c>
      <c r="V19" s="281">
        <v>14893.855324554079</v>
      </c>
      <c r="W19" s="281">
        <v>15661.844830151462</v>
      </c>
      <c r="X19" s="281">
        <v>16753.07396842564</v>
      </c>
      <c r="Y19" s="281">
        <v>17977.730290816653</v>
      </c>
      <c r="Z19" s="281">
        <v>19484.948564301758</v>
      </c>
      <c r="AA19" s="281">
        <v>21104.209825803307</v>
      </c>
      <c r="AB19" s="281">
        <v>23080.741825734218</v>
      </c>
      <c r="AC19" s="281">
        <v>25102.25944690554</v>
      </c>
      <c r="AD19" s="281">
        <v>27143.665817608675</v>
      </c>
      <c r="AE19" s="281">
        <v>29101.004154946429</v>
      </c>
      <c r="AF19" s="281">
        <v>30871.603566648773</v>
      </c>
      <c r="AG19" s="281">
        <v>32313.952810311384</v>
      </c>
      <c r="AH19" s="281">
        <v>33617.139150390001</v>
      </c>
      <c r="AI19" s="281">
        <v>34882.521571635807</v>
      </c>
      <c r="AJ19" s="281">
        <v>36056.097602076057</v>
      </c>
      <c r="AK19" s="281">
        <v>37142.792936605649</v>
      </c>
      <c r="AL19" s="281">
        <v>38188.370084703347</v>
      </c>
      <c r="AM19" s="281">
        <v>39101.495154218734</v>
      </c>
      <c r="AN19" s="281">
        <v>39974.289363004995</v>
      </c>
      <c r="AO19" s="281">
        <v>40715.640284234272</v>
      </c>
      <c r="AP19" s="281">
        <v>41318.970584601273</v>
      </c>
      <c r="AQ19" s="281">
        <v>41893.228893820298</v>
      </c>
      <c r="AR19" s="281">
        <v>42331.974033137172</v>
      </c>
    </row>
    <row r="20" spans="17:44">
      <c r="Q20" s="284" t="s">
        <v>280</v>
      </c>
      <c r="R20" s="519"/>
      <c r="S20" s="307">
        <v>1443.5919999999999</v>
      </c>
      <c r="T20" s="281">
        <v>1433.5620000000001</v>
      </c>
      <c r="U20" s="281">
        <v>1631.3032803875735</v>
      </c>
      <c r="V20" s="281">
        <v>2147.6171215502941</v>
      </c>
      <c r="W20" s="281">
        <v>2335.773523488162</v>
      </c>
      <c r="X20" s="281">
        <v>2383.6048038757353</v>
      </c>
      <c r="Y20" s="281">
        <v>2364.7976641664154</v>
      </c>
      <c r="Z20" s="281">
        <v>2488.629988978897</v>
      </c>
      <c r="AA20" s="281">
        <v>2481.7497381523135</v>
      </c>
      <c r="AB20" s="281">
        <v>2624.8534685137374</v>
      </c>
      <c r="AC20" s="281">
        <v>2713.2111419394246</v>
      </c>
      <c r="AD20" s="281">
        <v>2820.8966990363961</v>
      </c>
      <c r="AE20" s="281">
        <v>2858.9665339882158</v>
      </c>
      <c r="AF20" s="281">
        <v>2837.6898606876271</v>
      </c>
      <c r="AG20" s="281">
        <v>2962.3493537220083</v>
      </c>
      <c r="AH20" s="281">
        <v>3027.7955875650578</v>
      </c>
      <c r="AI20" s="281">
        <v>3059.8779772541839</v>
      </c>
      <c r="AJ20" s="281">
        <v>3128.6374266855382</v>
      </c>
      <c r="AK20" s="281">
        <v>3199.1158623526762</v>
      </c>
      <c r="AL20" s="281">
        <v>3271.3562589114931</v>
      </c>
      <c r="AM20" s="281">
        <v>3308.379462147886</v>
      </c>
      <c r="AN20" s="281">
        <v>3245.865455424735</v>
      </c>
      <c r="AO20" s="281">
        <v>3283.8200236175435</v>
      </c>
      <c r="AP20" s="281">
        <v>3264.2490239127628</v>
      </c>
      <c r="AQ20" s="281">
        <v>3303.1583867116724</v>
      </c>
      <c r="AR20" s="281">
        <v>3318.9166786452306</v>
      </c>
    </row>
    <row r="21" spans="17:44">
      <c r="Q21" s="284" t="s">
        <v>281</v>
      </c>
      <c r="R21" s="519"/>
      <c r="S21" s="307">
        <v>2079.1467199999997</v>
      </c>
      <c r="T21" s="281">
        <v>2156.4509477810088</v>
      </c>
      <c r="U21" s="281">
        <v>2255.0656507474937</v>
      </c>
      <c r="V21" s="281">
        <v>2547.158741980445</v>
      </c>
      <c r="W21" s="281">
        <v>2643.0502499906806</v>
      </c>
      <c r="X21" s="281">
        <v>2726.4914519275667</v>
      </c>
      <c r="Y21" s="281">
        <v>2814.4883858878402</v>
      </c>
      <c r="Z21" s="281">
        <v>2913.0033347707281</v>
      </c>
      <c r="AA21" s="281">
        <v>3019.1566914240516</v>
      </c>
      <c r="AB21" s="281">
        <v>3131.5413426988516</v>
      </c>
      <c r="AC21" s="281">
        <v>3250.5221646906512</v>
      </c>
      <c r="AD21" s="281">
        <v>3382.5067081168472</v>
      </c>
      <c r="AE21" s="281">
        <v>3505.8227714943314</v>
      </c>
      <c r="AF21" s="281">
        <v>3649.6217245875837</v>
      </c>
      <c r="AG21" s="281">
        <v>3797.5852668253501</v>
      </c>
      <c r="AH21" s="281">
        <v>3967.0198569908207</v>
      </c>
      <c r="AI21" s="281">
        <v>4137.3346600130981</v>
      </c>
      <c r="AJ21" s="281">
        <v>4273.6124576701723</v>
      </c>
      <c r="AK21" s="281">
        <v>4394.9634583354618</v>
      </c>
      <c r="AL21" s="281">
        <v>4520.855756996576</v>
      </c>
      <c r="AM21" s="281">
        <v>4617.7455131709012</v>
      </c>
      <c r="AN21" s="281">
        <v>4713.6137200458234</v>
      </c>
      <c r="AO21" s="281">
        <v>4763.5329219644291</v>
      </c>
      <c r="AP21" s="281">
        <v>4784.8667096411809</v>
      </c>
      <c r="AQ21" s="281">
        <v>4785.8011414211023</v>
      </c>
      <c r="AR21" s="281">
        <v>4765.3242446298937</v>
      </c>
    </row>
    <row r="22" spans="17:44" ht="15">
      <c r="Q22" s="285" t="s">
        <v>282</v>
      </c>
      <c r="R22" s="519"/>
      <c r="S22" s="308">
        <v>96957.393384576309</v>
      </c>
      <c r="T22" s="286">
        <v>98414.02515624743</v>
      </c>
      <c r="U22" s="286">
        <v>99472.307014953127</v>
      </c>
      <c r="V22" s="286">
        <v>100757.52172115896</v>
      </c>
      <c r="W22" s="286">
        <v>101960.72450599115</v>
      </c>
      <c r="X22" s="286">
        <v>104846.97458483896</v>
      </c>
      <c r="Y22" s="286">
        <v>109644.726424437</v>
      </c>
      <c r="Z22" s="286">
        <v>112974.6981119437</v>
      </c>
      <c r="AA22" s="286">
        <v>117813.28390558196</v>
      </c>
      <c r="AB22" s="286">
        <v>123852.23706410363</v>
      </c>
      <c r="AC22" s="286">
        <v>133849.89269591265</v>
      </c>
      <c r="AD22" s="286">
        <v>140288.55704547794</v>
      </c>
      <c r="AE22" s="286">
        <v>144517.77288045231</v>
      </c>
      <c r="AF22" s="286">
        <v>148584.19268260468</v>
      </c>
      <c r="AG22" s="286">
        <v>154676.21368676011</v>
      </c>
      <c r="AH22" s="286">
        <v>157392.8008668923</v>
      </c>
      <c r="AI22" s="286">
        <v>160336.31666535049</v>
      </c>
      <c r="AJ22" s="286">
        <v>162715.72641993742</v>
      </c>
      <c r="AK22" s="286">
        <v>166737.73015534593</v>
      </c>
      <c r="AL22" s="286">
        <v>169962.09479079786</v>
      </c>
      <c r="AM22" s="286">
        <v>172631.17544312024</v>
      </c>
      <c r="AN22" s="286">
        <v>174672.41267730645</v>
      </c>
      <c r="AO22" s="286">
        <v>175844.54848250942</v>
      </c>
      <c r="AP22" s="286">
        <v>177292.14429188875</v>
      </c>
      <c r="AQ22" s="286">
        <v>178627.17633084892</v>
      </c>
      <c r="AR22" s="286">
        <v>179367.09372340867</v>
      </c>
    </row>
    <row r="23" spans="17:44" ht="15">
      <c r="Q23" s="285" t="s">
        <v>467</v>
      </c>
      <c r="R23" s="519"/>
      <c r="S23" s="288">
        <v>61100</v>
      </c>
      <c r="T23" s="288">
        <v>61000</v>
      </c>
      <c r="U23" s="288">
        <v>60700</v>
      </c>
      <c r="V23" s="288">
        <v>60400</v>
      </c>
      <c r="W23" s="288">
        <v>60300</v>
      </c>
      <c r="X23" s="288">
        <v>60700</v>
      </c>
      <c r="Y23" s="288">
        <v>61000</v>
      </c>
      <c r="Z23" s="288">
        <v>60900</v>
      </c>
      <c r="AA23" s="288">
        <v>60900</v>
      </c>
      <c r="AB23" s="288">
        <v>61200</v>
      </c>
      <c r="AC23" s="288">
        <v>61400</v>
      </c>
      <c r="AD23" s="288">
        <v>61700</v>
      </c>
      <c r="AE23" s="288">
        <v>61900</v>
      </c>
      <c r="AF23" s="288">
        <v>62300</v>
      </c>
      <c r="AG23" s="288">
        <v>62600</v>
      </c>
      <c r="AH23" s="288">
        <v>63200</v>
      </c>
      <c r="AI23" s="288">
        <v>63700</v>
      </c>
      <c r="AJ23" s="288">
        <v>64200</v>
      </c>
      <c r="AK23" s="288">
        <v>64800</v>
      </c>
      <c r="AL23" s="288">
        <v>65200</v>
      </c>
      <c r="AM23" s="288">
        <v>65600</v>
      </c>
      <c r="AN23" s="288">
        <v>66000</v>
      </c>
      <c r="AO23" s="288">
        <v>66400</v>
      </c>
      <c r="AP23" s="288">
        <v>66800</v>
      </c>
      <c r="AQ23" s="288">
        <v>67200</v>
      </c>
      <c r="AR23" s="288">
        <v>67700</v>
      </c>
    </row>
    <row r="24" spans="17:44"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</row>
    <row r="25" spans="17:44">
      <c r="S25" s="311"/>
      <c r="T25" s="311"/>
      <c r="U25" s="311"/>
      <c r="V25" s="311"/>
      <c r="W25" s="311"/>
      <c r="X25" s="311"/>
      <c r="Y25" s="311"/>
      <c r="Z25" s="311"/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</row>
    <row r="30" spans="17:44" ht="15">
      <c r="Q30" s="277" t="s">
        <v>468</v>
      </c>
    </row>
    <row r="32" spans="17:44" ht="15">
      <c r="Q32" s="292" t="s">
        <v>269</v>
      </c>
      <c r="R32" s="292" t="s">
        <v>284</v>
      </c>
      <c r="S32" s="385">
        <v>2015</v>
      </c>
      <c r="T32" s="385">
        <v>2016</v>
      </c>
      <c r="U32" s="385">
        <v>2017</v>
      </c>
      <c r="V32" s="385">
        <v>2018</v>
      </c>
      <c r="W32" s="385">
        <v>2019</v>
      </c>
      <c r="X32" s="385">
        <v>2020</v>
      </c>
      <c r="Y32" s="385">
        <v>2021</v>
      </c>
      <c r="Z32" s="385">
        <v>2022</v>
      </c>
      <c r="AA32" s="385">
        <v>2023</v>
      </c>
      <c r="AB32" s="385">
        <v>2024</v>
      </c>
      <c r="AC32" s="385">
        <v>2025</v>
      </c>
      <c r="AD32" s="385">
        <v>2026</v>
      </c>
      <c r="AE32" s="385">
        <v>2027</v>
      </c>
      <c r="AF32" s="385">
        <v>2028</v>
      </c>
      <c r="AG32" s="385">
        <v>2029</v>
      </c>
      <c r="AH32" s="385">
        <v>2030</v>
      </c>
      <c r="AI32" s="385">
        <v>2031</v>
      </c>
      <c r="AJ32" s="385">
        <v>2032</v>
      </c>
      <c r="AK32" s="386">
        <v>2033</v>
      </c>
      <c r="AL32" s="386">
        <v>2034</v>
      </c>
      <c r="AM32" s="386">
        <v>2035</v>
      </c>
      <c r="AN32" s="386">
        <v>2036</v>
      </c>
      <c r="AO32" s="386">
        <v>2037</v>
      </c>
      <c r="AP32" s="386">
        <v>2038</v>
      </c>
      <c r="AQ32" s="386">
        <v>2039</v>
      </c>
      <c r="AR32" s="386">
        <v>2040</v>
      </c>
    </row>
    <row r="33" spans="17:44">
      <c r="Q33" s="524" t="s">
        <v>267</v>
      </c>
      <c r="R33" s="293" t="s">
        <v>285</v>
      </c>
      <c r="S33" s="294">
        <v>0</v>
      </c>
      <c r="T33" s="294">
        <v>0</v>
      </c>
      <c r="U33" s="294">
        <v>0</v>
      </c>
      <c r="V33" s="294">
        <v>0</v>
      </c>
      <c r="W33" s="294">
        <v>0</v>
      </c>
      <c r="X33" s="294">
        <v>100</v>
      </c>
      <c r="Y33" s="294">
        <v>110</v>
      </c>
      <c r="Z33" s="294">
        <v>120</v>
      </c>
      <c r="AA33" s="294">
        <v>130</v>
      </c>
      <c r="AB33" s="294">
        <v>141</v>
      </c>
      <c r="AC33" s="294">
        <v>153</v>
      </c>
      <c r="AD33" s="294">
        <v>158</v>
      </c>
      <c r="AE33" s="294">
        <v>172</v>
      </c>
      <c r="AF33" s="294">
        <v>178</v>
      </c>
      <c r="AG33" s="294">
        <v>190</v>
      </c>
      <c r="AH33" s="294">
        <v>200</v>
      </c>
      <c r="AI33" s="294">
        <v>210</v>
      </c>
      <c r="AJ33" s="294">
        <v>220</v>
      </c>
      <c r="AK33" s="294">
        <v>230</v>
      </c>
      <c r="AL33" s="294">
        <v>250</v>
      </c>
      <c r="AM33" s="294">
        <v>270</v>
      </c>
      <c r="AN33" s="294">
        <v>280</v>
      </c>
      <c r="AO33" s="294">
        <v>310</v>
      </c>
      <c r="AP33" s="294">
        <v>340</v>
      </c>
      <c r="AQ33" s="294">
        <v>370</v>
      </c>
      <c r="AR33" s="294">
        <v>400</v>
      </c>
    </row>
    <row r="34" spans="17:44">
      <c r="Q34" s="524"/>
      <c r="R34" s="293" t="s">
        <v>286</v>
      </c>
      <c r="S34" s="294">
        <v>0</v>
      </c>
      <c r="T34" s="294">
        <v>0</v>
      </c>
      <c r="U34" s="294">
        <v>0</v>
      </c>
      <c r="V34" s="294">
        <v>0</v>
      </c>
      <c r="W34" s="294">
        <v>0</v>
      </c>
      <c r="X34" s="294">
        <v>50</v>
      </c>
      <c r="Y34" s="294">
        <v>55</v>
      </c>
      <c r="Z34" s="294">
        <v>60</v>
      </c>
      <c r="AA34" s="294">
        <v>65</v>
      </c>
      <c r="AB34" s="294">
        <v>70</v>
      </c>
      <c r="AC34" s="294">
        <v>75.000000000000014</v>
      </c>
      <c r="AD34" s="294">
        <v>80.000000000000014</v>
      </c>
      <c r="AE34" s="294">
        <v>85.000000000000014</v>
      </c>
      <c r="AF34" s="294">
        <v>90.000000000000028</v>
      </c>
      <c r="AG34" s="294">
        <v>100</v>
      </c>
      <c r="AH34" s="294">
        <v>110</v>
      </c>
      <c r="AI34" s="294">
        <v>120</v>
      </c>
      <c r="AJ34" s="294">
        <v>130</v>
      </c>
      <c r="AK34" s="294">
        <v>140</v>
      </c>
      <c r="AL34" s="294">
        <v>150</v>
      </c>
      <c r="AM34" s="294">
        <v>160</v>
      </c>
      <c r="AN34" s="294">
        <v>165</v>
      </c>
      <c r="AO34" s="294">
        <v>185</v>
      </c>
      <c r="AP34" s="294">
        <v>210</v>
      </c>
      <c r="AQ34" s="294">
        <v>250</v>
      </c>
      <c r="AR34" s="294">
        <v>300</v>
      </c>
    </row>
    <row r="35" spans="17:44">
      <c r="Q35" s="524"/>
      <c r="R35" s="293" t="s">
        <v>287</v>
      </c>
      <c r="S35" s="294">
        <v>2744</v>
      </c>
      <c r="T35" s="294">
        <v>2744</v>
      </c>
      <c r="U35" s="294">
        <v>2744</v>
      </c>
      <c r="V35" s="294">
        <v>2744</v>
      </c>
      <c r="W35" s="294">
        <v>2744</v>
      </c>
      <c r="X35" s="294">
        <v>2744</v>
      </c>
      <c r="Y35" s="294">
        <v>2744</v>
      </c>
      <c r="Z35" s="294">
        <v>2744</v>
      </c>
      <c r="AA35" s="294">
        <v>2744</v>
      </c>
      <c r="AB35" s="294">
        <v>2744</v>
      </c>
      <c r="AC35" s="294">
        <v>2744</v>
      </c>
      <c r="AD35" s="294">
        <v>2744</v>
      </c>
      <c r="AE35" s="294">
        <v>3356</v>
      </c>
      <c r="AF35" s="294">
        <v>3356</v>
      </c>
      <c r="AG35" s="294">
        <v>3356</v>
      </c>
      <c r="AH35" s="294">
        <v>3356</v>
      </c>
      <c r="AI35" s="294">
        <v>3356</v>
      </c>
      <c r="AJ35" s="294">
        <v>3356</v>
      </c>
      <c r="AK35" s="294">
        <v>3356</v>
      </c>
      <c r="AL35" s="294">
        <v>3356</v>
      </c>
      <c r="AM35" s="294">
        <v>3356</v>
      </c>
      <c r="AN35" s="294">
        <v>3356</v>
      </c>
      <c r="AO35" s="294">
        <v>3356</v>
      </c>
      <c r="AP35" s="294">
        <v>3356</v>
      </c>
      <c r="AQ35" s="294">
        <v>3356</v>
      </c>
      <c r="AR35" s="294">
        <v>3356</v>
      </c>
    </row>
    <row r="36" spans="17:44">
      <c r="Q36" s="522" t="s">
        <v>270</v>
      </c>
      <c r="R36" s="293" t="s">
        <v>270</v>
      </c>
      <c r="S36" s="294">
        <v>2099</v>
      </c>
      <c r="T36" s="294">
        <v>2099</v>
      </c>
      <c r="U36" s="294">
        <v>2099</v>
      </c>
      <c r="V36" s="294">
        <v>2099</v>
      </c>
      <c r="W36" s="294">
        <v>2489</v>
      </c>
      <c r="X36" s="294">
        <v>2489</v>
      </c>
      <c r="Y36" s="294">
        <v>2774</v>
      </c>
      <c r="Z36" s="294">
        <v>2774</v>
      </c>
      <c r="AA36" s="294">
        <v>2774</v>
      </c>
      <c r="AB36" s="294">
        <v>2774</v>
      </c>
      <c r="AC36" s="294">
        <v>2774</v>
      </c>
      <c r="AD36" s="294">
        <v>2729</v>
      </c>
      <c r="AE36" s="294">
        <v>824</v>
      </c>
      <c r="AF36" s="294">
        <v>675</v>
      </c>
      <c r="AG36" s="294">
        <v>675</v>
      </c>
      <c r="AH36" s="294">
        <v>675</v>
      </c>
      <c r="AI36" s="294">
        <v>675</v>
      </c>
      <c r="AJ36" s="294">
        <v>675</v>
      </c>
      <c r="AK36" s="294">
        <v>675</v>
      </c>
      <c r="AL36" s="294">
        <v>675</v>
      </c>
      <c r="AM36" s="294">
        <v>675</v>
      </c>
      <c r="AN36" s="294">
        <v>675</v>
      </c>
      <c r="AO36" s="294">
        <v>285</v>
      </c>
      <c r="AP36" s="294">
        <v>0</v>
      </c>
      <c r="AQ36" s="294">
        <v>0</v>
      </c>
      <c r="AR36" s="294">
        <v>0</v>
      </c>
    </row>
    <row r="37" spans="17:44">
      <c r="Q37" s="523"/>
      <c r="R37" s="293" t="s">
        <v>288</v>
      </c>
      <c r="S37" s="294">
        <v>20</v>
      </c>
      <c r="T37" s="294">
        <v>20</v>
      </c>
      <c r="U37" s="294">
        <v>20</v>
      </c>
      <c r="V37" s="294">
        <v>20</v>
      </c>
      <c r="W37" s="294">
        <v>20</v>
      </c>
      <c r="X37" s="294">
        <v>20</v>
      </c>
      <c r="Y37" s="294">
        <v>20</v>
      </c>
      <c r="Z37" s="294">
        <v>20</v>
      </c>
      <c r="AA37" s="294">
        <v>20</v>
      </c>
      <c r="AB37" s="294">
        <v>20</v>
      </c>
      <c r="AC37" s="294">
        <v>20</v>
      </c>
      <c r="AD37" s="294">
        <v>20</v>
      </c>
      <c r="AE37" s="294">
        <v>20</v>
      </c>
      <c r="AF37" s="294">
        <v>20</v>
      </c>
      <c r="AG37" s="294">
        <v>20</v>
      </c>
      <c r="AH37" s="294">
        <v>20</v>
      </c>
      <c r="AI37" s="294">
        <v>20</v>
      </c>
      <c r="AJ37" s="294">
        <v>20</v>
      </c>
      <c r="AK37" s="294">
        <v>20</v>
      </c>
      <c r="AL37" s="294">
        <v>20</v>
      </c>
      <c r="AM37" s="294">
        <v>20</v>
      </c>
      <c r="AN37" s="294">
        <v>0</v>
      </c>
      <c r="AO37" s="294">
        <v>0</v>
      </c>
      <c r="AP37" s="294">
        <v>0</v>
      </c>
      <c r="AQ37" s="294">
        <v>0</v>
      </c>
      <c r="AR37" s="294">
        <v>0</v>
      </c>
    </row>
    <row r="38" spans="17:44">
      <c r="Q38" s="522" t="s">
        <v>271</v>
      </c>
      <c r="R38" s="293" t="s">
        <v>289</v>
      </c>
      <c r="S38" s="294">
        <v>0</v>
      </c>
      <c r="T38" s="294">
        <v>0</v>
      </c>
      <c r="U38" s="294">
        <v>0</v>
      </c>
      <c r="V38" s="294">
        <v>0</v>
      </c>
      <c r="W38" s="294">
        <v>0</v>
      </c>
      <c r="X38" s="294">
        <v>0</v>
      </c>
      <c r="Y38" s="294">
        <v>0</v>
      </c>
      <c r="Z38" s="294">
        <v>0</v>
      </c>
      <c r="AA38" s="294">
        <v>0</v>
      </c>
      <c r="AB38" s="294">
        <v>0</v>
      </c>
      <c r="AC38" s="294">
        <v>0</v>
      </c>
      <c r="AD38" s="294">
        <v>0</v>
      </c>
      <c r="AE38" s="294">
        <v>0</v>
      </c>
      <c r="AF38" s="294">
        <v>0</v>
      </c>
      <c r="AG38" s="294">
        <v>0</v>
      </c>
      <c r="AH38" s="294">
        <v>0</v>
      </c>
      <c r="AI38" s="294">
        <v>0</v>
      </c>
      <c r="AJ38" s="294">
        <v>0</v>
      </c>
      <c r="AK38" s="294">
        <v>0</v>
      </c>
      <c r="AL38" s="294">
        <v>0</v>
      </c>
      <c r="AM38" s="294">
        <v>0</v>
      </c>
      <c r="AN38" s="294">
        <v>0</v>
      </c>
      <c r="AO38" s="294">
        <v>0</v>
      </c>
      <c r="AP38" s="294">
        <v>0</v>
      </c>
      <c r="AQ38" s="294">
        <v>0</v>
      </c>
      <c r="AR38" s="294">
        <v>0</v>
      </c>
    </row>
    <row r="39" spans="17:44">
      <c r="Q39" s="523"/>
      <c r="R39" s="293" t="s">
        <v>290</v>
      </c>
      <c r="S39" s="294">
        <v>0</v>
      </c>
      <c r="T39" s="294">
        <v>0</v>
      </c>
      <c r="U39" s="294">
        <v>0</v>
      </c>
      <c r="V39" s="294">
        <v>0</v>
      </c>
      <c r="W39" s="294">
        <v>0</v>
      </c>
      <c r="X39" s="294">
        <v>0</v>
      </c>
      <c r="Y39" s="294">
        <v>0</v>
      </c>
      <c r="Z39" s="294">
        <v>0</v>
      </c>
      <c r="AA39" s="294">
        <v>0</v>
      </c>
      <c r="AB39" s="294">
        <v>0</v>
      </c>
      <c r="AC39" s="294">
        <v>0</v>
      </c>
      <c r="AD39" s="294">
        <v>0</v>
      </c>
      <c r="AE39" s="294">
        <v>0</v>
      </c>
      <c r="AF39" s="294">
        <v>0</v>
      </c>
      <c r="AG39" s="294">
        <v>0</v>
      </c>
      <c r="AH39" s="294">
        <v>0</v>
      </c>
      <c r="AI39" s="294">
        <v>0</v>
      </c>
      <c r="AJ39" s="294">
        <v>0</v>
      </c>
      <c r="AK39" s="294">
        <v>0</v>
      </c>
      <c r="AL39" s="294">
        <v>0</v>
      </c>
      <c r="AM39" s="294">
        <v>0</v>
      </c>
      <c r="AN39" s="294">
        <v>0</v>
      </c>
      <c r="AO39" s="294">
        <v>0</v>
      </c>
      <c r="AP39" s="294">
        <v>0</v>
      </c>
      <c r="AQ39" s="294">
        <v>0</v>
      </c>
      <c r="AR39" s="294">
        <v>0</v>
      </c>
    </row>
    <row r="40" spans="17:44">
      <c r="Q40" s="295" t="s">
        <v>272</v>
      </c>
      <c r="R40" s="293" t="s">
        <v>291</v>
      </c>
      <c r="S40" s="294">
        <v>1814</v>
      </c>
      <c r="T40" s="294">
        <v>1814</v>
      </c>
      <c r="U40" s="294">
        <v>1856</v>
      </c>
      <c r="V40" s="294">
        <v>1856</v>
      </c>
      <c r="W40" s="294">
        <v>1856</v>
      </c>
      <c r="X40" s="294">
        <v>1786</v>
      </c>
      <c r="Y40" s="294">
        <v>1786</v>
      </c>
      <c r="Z40" s="294">
        <v>1786</v>
      </c>
      <c r="AA40" s="294">
        <v>1786</v>
      </c>
      <c r="AB40" s="294">
        <v>1786</v>
      </c>
      <c r="AC40" s="294">
        <v>1786</v>
      </c>
      <c r="AD40" s="294">
        <v>1628</v>
      </c>
      <c r="AE40" s="294">
        <v>1628</v>
      </c>
      <c r="AF40" s="294">
        <v>1628</v>
      </c>
      <c r="AG40" s="294">
        <v>1451</v>
      </c>
      <c r="AH40" s="294">
        <v>1451</v>
      </c>
      <c r="AI40" s="294">
        <v>1451</v>
      </c>
      <c r="AJ40" s="294">
        <v>233</v>
      </c>
      <c r="AK40" s="294">
        <v>233</v>
      </c>
      <c r="AL40" s="294">
        <v>233</v>
      </c>
      <c r="AM40" s="294">
        <v>233</v>
      </c>
      <c r="AN40" s="294">
        <v>85</v>
      </c>
      <c r="AO40" s="294">
        <v>85</v>
      </c>
      <c r="AP40" s="294">
        <v>85</v>
      </c>
      <c r="AQ40" s="294">
        <v>85</v>
      </c>
      <c r="AR40" s="294">
        <v>85</v>
      </c>
    </row>
    <row r="41" spans="17:44">
      <c r="Q41" s="522" t="s">
        <v>56</v>
      </c>
      <c r="R41" s="293" t="s">
        <v>292</v>
      </c>
      <c r="S41" s="294">
        <v>26905</v>
      </c>
      <c r="T41" s="294">
        <v>28060</v>
      </c>
      <c r="U41" s="294">
        <v>26720</v>
      </c>
      <c r="V41" s="294">
        <v>26717</v>
      </c>
      <c r="W41" s="294">
        <v>26717</v>
      </c>
      <c r="X41" s="294">
        <v>25250</v>
      </c>
      <c r="Y41" s="294">
        <v>24901</v>
      </c>
      <c r="Z41" s="294">
        <v>22726</v>
      </c>
      <c r="AA41" s="294">
        <v>26041</v>
      </c>
      <c r="AB41" s="294">
        <v>27717</v>
      </c>
      <c r="AC41" s="294">
        <v>26623</v>
      </c>
      <c r="AD41" s="294">
        <v>25913</v>
      </c>
      <c r="AE41" s="294">
        <v>24689</v>
      </c>
      <c r="AF41" s="294">
        <v>23985</v>
      </c>
      <c r="AG41" s="294">
        <v>23590</v>
      </c>
      <c r="AH41" s="294">
        <v>22065</v>
      </c>
      <c r="AI41" s="294">
        <v>21185</v>
      </c>
      <c r="AJ41" s="294">
        <v>20665</v>
      </c>
      <c r="AK41" s="294">
        <v>20384</v>
      </c>
      <c r="AL41" s="294">
        <v>19484</v>
      </c>
      <c r="AM41" s="294">
        <v>18579</v>
      </c>
      <c r="AN41" s="294">
        <v>17729</v>
      </c>
      <c r="AO41" s="294">
        <v>17729</v>
      </c>
      <c r="AP41" s="294">
        <v>16439</v>
      </c>
      <c r="AQ41" s="294">
        <v>16439</v>
      </c>
      <c r="AR41" s="294">
        <v>16039</v>
      </c>
    </row>
    <row r="42" spans="17:44">
      <c r="Q42" s="525"/>
      <c r="R42" s="293" t="s">
        <v>293</v>
      </c>
      <c r="S42" s="294">
        <v>57</v>
      </c>
      <c r="T42" s="294">
        <v>57</v>
      </c>
      <c r="U42" s="294">
        <v>57</v>
      </c>
      <c r="V42" s="294">
        <v>57</v>
      </c>
      <c r="W42" s="294">
        <v>57</v>
      </c>
      <c r="X42" s="294">
        <v>57</v>
      </c>
      <c r="Y42" s="294">
        <v>356</v>
      </c>
      <c r="Z42" s="294">
        <v>356</v>
      </c>
      <c r="AA42" s="294">
        <v>356</v>
      </c>
      <c r="AB42" s="294">
        <v>356</v>
      </c>
      <c r="AC42" s="294">
        <v>655</v>
      </c>
      <c r="AD42" s="294">
        <v>655</v>
      </c>
      <c r="AE42" s="294">
        <v>655</v>
      </c>
      <c r="AF42" s="294">
        <v>655</v>
      </c>
      <c r="AG42" s="294">
        <v>655</v>
      </c>
      <c r="AH42" s="294">
        <v>655</v>
      </c>
      <c r="AI42" s="294">
        <v>655</v>
      </c>
      <c r="AJ42" s="294">
        <v>623</v>
      </c>
      <c r="AK42" s="294">
        <v>623</v>
      </c>
      <c r="AL42" s="294">
        <v>623</v>
      </c>
      <c r="AM42" s="294">
        <v>623</v>
      </c>
      <c r="AN42" s="294">
        <v>623</v>
      </c>
      <c r="AO42" s="294">
        <v>623</v>
      </c>
      <c r="AP42" s="294">
        <v>623</v>
      </c>
      <c r="AQ42" s="294">
        <v>623</v>
      </c>
      <c r="AR42" s="294">
        <v>623</v>
      </c>
    </row>
    <row r="43" spans="17:44">
      <c r="Q43" s="296" t="s">
        <v>262</v>
      </c>
      <c r="R43" s="293" t="s">
        <v>294</v>
      </c>
      <c r="S43" s="294">
        <v>867</v>
      </c>
      <c r="T43" s="294">
        <v>795</v>
      </c>
      <c r="U43" s="294">
        <v>759</v>
      </c>
      <c r="V43" s="294">
        <v>760</v>
      </c>
      <c r="W43" s="294">
        <v>709</v>
      </c>
      <c r="X43" s="294">
        <v>709</v>
      </c>
      <c r="Y43" s="294">
        <v>575</v>
      </c>
      <c r="Z43" s="294">
        <v>575</v>
      </c>
      <c r="AA43" s="294">
        <v>435</v>
      </c>
      <c r="AB43" s="294">
        <v>435</v>
      </c>
      <c r="AC43" s="294">
        <v>435</v>
      </c>
      <c r="AD43" s="294">
        <v>435</v>
      </c>
      <c r="AE43" s="294">
        <v>360</v>
      </c>
      <c r="AF43" s="294">
        <v>220</v>
      </c>
      <c r="AG43" s="294">
        <v>220</v>
      </c>
      <c r="AH43" s="294">
        <v>220</v>
      </c>
      <c r="AI43" s="294">
        <v>185</v>
      </c>
      <c r="AJ43" s="294">
        <v>185</v>
      </c>
      <c r="AK43" s="294">
        <v>185</v>
      </c>
      <c r="AL43" s="294">
        <v>185</v>
      </c>
      <c r="AM43" s="294">
        <v>185</v>
      </c>
      <c r="AN43" s="294">
        <v>85</v>
      </c>
      <c r="AO43" s="294">
        <v>85</v>
      </c>
      <c r="AP43" s="294">
        <v>27</v>
      </c>
      <c r="AQ43" s="294">
        <v>27</v>
      </c>
      <c r="AR43" s="294">
        <v>27</v>
      </c>
    </row>
    <row r="44" spans="17:44">
      <c r="Q44" s="296" t="s">
        <v>273</v>
      </c>
      <c r="R44" s="293" t="s">
        <v>273</v>
      </c>
      <c r="S44" s="294">
        <v>17284</v>
      </c>
      <c r="T44" s="294">
        <v>12121</v>
      </c>
      <c r="U44" s="294">
        <v>10867</v>
      </c>
      <c r="V44" s="294">
        <v>7464</v>
      </c>
      <c r="W44" s="294">
        <v>3914</v>
      </c>
      <c r="X44" s="294">
        <v>2920</v>
      </c>
      <c r="Y44" s="294">
        <v>1926</v>
      </c>
      <c r="Z44" s="294">
        <v>1926</v>
      </c>
      <c r="AA44" s="294">
        <v>0</v>
      </c>
      <c r="AB44" s="294">
        <v>0</v>
      </c>
      <c r="AC44" s="294">
        <v>0</v>
      </c>
      <c r="AD44" s="294">
        <v>0</v>
      </c>
      <c r="AE44" s="294">
        <v>0</v>
      </c>
      <c r="AF44" s="294">
        <v>0</v>
      </c>
      <c r="AG44" s="294">
        <v>0</v>
      </c>
      <c r="AH44" s="294">
        <v>0</v>
      </c>
      <c r="AI44" s="294">
        <v>0</v>
      </c>
      <c r="AJ44" s="294">
        <v>0</v>
      </c>
      <c r="AK44" s="294">
        <v>0</v>
      </c>
      <c r="AL44" s="294">
        <v>0</v>
      </c>
      <c r="AM44" s="294">
        <v>0</v>
      </c>
      <c r="AN44" s="294">
        <v>0</v>
      </c>
      <c r="AO44" s="294">
        <v>0</v>
      </c>
      <c r="AP44" s="294">
        <v>0</v>
      </c>
      <c r="AQ44" s="294">
        <v>0</v>
      </c>
      <c r="AR44" s="294">
        <v>0</v>
      </c>
    </row>
    <row r="45" spans="17:44">
      <c r="Q45" s="296" t="s">
        <v>274</v>
      </c>
      <c r="R45" s="293" t="s">
        <v>274</v>
      </c>
      <c r="S45" s="294">
        <v>1193</v>
      </c>
      <c r="T45" s="294">
        <v>1193</v>
      </c>
      <c r="U45" s="294">
        <v>1193</v>
      </c>
      <c r="V45" s="294">
        <v>1193</v>
      </c>
      <c r="W45" s="294">
        <v>1193</v>
      </c>
      <c r="X45" s="294">
        <v>1193</v>
      </c>
      <c r="Y45" s="294">
        <v>1193</v>
      </c>
      <c r="Z45" s="294">
        <v>1193</v>
      </c>
      <c r="AA45" s="294">
        <v>1193</v>
      </c>
      <c r="AB45" s="294">
        <v>1193</v>
      </c>
      <c r="AC45" s="294">
        <v>1193</v>
      </c>
      <c r="AD45" s="294">
        <v>1193</v>
      </c>
      <c r="AE45" s="294">
        <v>1193</v>
      </c>
      <c r="AF45" s="294">
        <v>1193</v>
      </c>
      <c r="AG45" s="294">
        <v>1193</v>
      </c>
      <c r="AH45" s="294">
        <v>1193</v>
      </c>
      <c r="AI45" s="294">
        <v>1193</v>
      </c>
      <c r="AJ45" s="294">
        <v>1193</v>
      </c>
      <c r="AK45" s="294">
        <v>1193</v>
      </c>
      <c r="AL45" s="294">
        <v>1193</v>
      </c>
      <c r="AM45" s="294">
        <v>1193</v>
      </c>
      <c r="AN45" s="294">
        <v>1193</v>
      </c>
      <c r="AO45" s="294">
        <v>1193</v>
      </c>
      <c r="AP45" s="294">
        <v>1193</v>
      </c>
      <c r="AQ45" s="294">
        <v>1193</v>
      </c>
      <c r="AR45" s="294">
        <v>1193</v>
      </c>
    </row>
    <row r="46" spans="17:44">
      <c r="Q46" s="296" t="s">
        <v>266</v>
      </c>
      <c r="R46" s="293" t="s">
        <v>266</v>
      </c>
      <c r="S46" s="294">
        <v>3950</v>
      </c>
      <c r="T46" s="294">
        <v>4150</v>
      </c>
      <c r="U46" s="294">
        <v>4150</v>
      </c>
      <c r="V46" s="294">
        <v>4150</v>
      </c>
      <c r="W46" s="294">
        <v>6550</v>
      </c>
      <c r="X46" s="294">
        <v>8550</v>
      </c>
      <c r="Y46" s="294">
        <v>11350</v>
      </c>
      <c r="Z46" s="294">
        <v>13455</v>
      </c>
      <c r="AA46" s="294">
        <v>13455</v>
      </c>
      <c r="AB46" s="294">
        <v>14955</v>
      </c>
      <c r="AC46" s="294">
        <v>20055</v>
      </c>
      <c r="AD46" s="294">
        <v>22055</v>
      </c>
      <c r="AE46" s="294">
        <v>22055</v>
      </c>
      <c r="AF46" s="294">
        <v>22055</v>
      </c>
      <c r="AG46" s="294">
        <v>23255</v>
      </c>
      <c r="AH46" s="294">
        <v>23255</v>
      </c>
      <c r="AI46" s="294">
        <v>23255</v>
      </c>
      <c r="AJ46" s="294">
        <v>23255</v>
      </c>
      <c r="AK46" s="294">
        <v>23255</v>
      </c>
      <c r="AL46" s="294">
        <v>23255</v>
      </c>
      <c r="AM46" s="294">
        <v>23255</v>
      </c>
      <c r="AN46" s="294">
        <v>23255</v>
      </c>
      <c r="AO46" s="294">
        <v>23255</v>
      </c>
      <c r="AP46" s="294">
        <v>23255</v>
      </c>
      <c r="AQ46" s="294">
        <v>23255</v>
      </c>
      <c r="AR46" s="294">
        <v>23255</v>
      </c>
    </row>
    <row r="47" spans="17:44">
      <c r="Q47" s="297" t="s">
        <v>275</v>
      </c>
      <c r="R47" s="298" t="s">
        <v>275</v>
      </c>
      <c r="S47" s="294">
        <v>0</v>
      </c>
      <c r="T47" s="294">
        <v>0</v>
      </c>
      <c r="U47" s="294">
        <v>0</v>
      </c>
      <c r="V47" s="294">
        <v>0</v>
      </c>
      <c r="W47" s="294">
        <v>0</v>
      </c>
      <c r="X47" s="294">
        <v>10</v>
      </c>
      <c r="Y47" s="294">
        <v>10</v>
      </c>
      <c r="Z47" s="294">
        <v>10</v>
      </c>
      <c r="AA47" s="294">
        <v>20</v>
      </c>
      <c r="AB47" s="294">
        <v>365</v>
      </c>
      <c r="AC47" s="294">
        <v>468</v>
      </c>
      <c r="AD47" s="294">
        <v>524</v>
      </c>
      <c r="AE47" s="294">
        <v>524</v>
      </c>
      <c r="AF47" s="294">
        <v>524</v>
      </c>
      <c r="AG47" s="294">
        <v>524</v>
      </c>
      <c r="AH47" s="294">
        <v>524</v>
      </c>
      <c r="AI47" s="294">
        <v>524</v>
      </c>
      <c r="AJ47" s="294">
        <v>524</v>
      </c>
      <c r="AK47" s="294">
        <v>524</v>
      </c>
      <c r="AL47" s="294">
        <v>524</v>
      </c>
      <c r="AM47" s="294">
        <v>524</v>
      </c>
      <c r="AN47" s="294">
        <v>524</v>
      </c>
      <c r="AO47" s="294">
        <v>524</v>
      </c>
      <c r="AP47" s="294">
        <v>524</v>
      </c>
      <c r="AQ47" s="294">
        <v>524</v>
      </c>
      <c r="AR47" s="294">
        <v>524</v>
      </c>
    </row>
    <row r="48" spans="17:44">
      <c r="Q48" s="296" t="s">
        <v>276</v>
      </c>
      <c r="R48" s="293" t="s">
        <v>276</v>
      </c>
      <c r="S48" s="294">
        <v>8985</v>
      </c>
      <c r="T48" s="294">
        <v>8985</v>
      </c>
      <c r="U48" s="294">
        <v>8985</v>
      </c>
      <c r="V48" s="294">
        <v>8985</v>
      </c>
      <c r="W48" s="294">
        <v>8985</v>
      </c>
      <c r="X48" s="294">
        <v>8985</v>
      </c>
      <c r="Y48" s="294">
        <v>8985</v>
      </c>
      <c r="Z48" s="294">
        <v>8985</v>
      </c>
      <c r="AA48" s="294">
        <v>7126</v>
      </c>
      <c r="AB48" s="294">
        <v>4715</v>
      </c>
      <c r="AC48" s="294">
        <v>4715</v>
      </c>
      <c r="AD48" s="294">
        <v>4715</v>
      </c>
      <c r="AE48" s="294">
        <v>6385</v>
      </c>
      <c r="AF48" s="294">
        <v>6705</v>
      </c>
      <c r="AG48" s="294">
        <v>6705</v>
      </c>
      <c r="AH48" s="294">
        <v>7356</v>
      </c>
      <c r="AI48" s="294">
        <v>7356</v>
      </c>
      <c r="AJ48" s="294">
        <v>8485</v>
      </c>
      <c r="AK48" s="294">
        <v>8485</v>
      </c>
      <c r="AL48" s="294">
        <v>9614</v>
      </c>
      <c r="AM48" s="294">
        <v>11284</v>
      </c>
      <c r="AN48" s="294">
        <v>12413</v>
      </c>
      <c r="AO48" s="294">
        <v>12413</v>
      </c>
      <c r="AP48" s="294">
        <v>14083</v>
      </c>
      <c r="AQ48" s="294">
        <v>14083</v>
      </c>
      <c r="AR48" s="294">
        <v>14083</v>
      </c>
    </row>
    <row r="49" spans="17:44">
      <c r="Q49" s="522" t="s">
        <v>295</v>
      </c>
      <c r="R49" s="293" t="s">
        <v>277</v>
      </c>
      <c r="S49" s="294">
        <v>4335</v>
      </c>
      <c r="T49" s="294">
        <v>4335</v>
      </c>
      <c r="U49" s="294">
        <v>4935</v>
      </c>
      <c r="V49" s="294">
        <v>6294</v>
      </c>
      <c r="W49" s="294">
        <v>6294</v>
      </c>
      <c r="X49" s="294">
        <v>7733</v>
      </c>
      <c r="Y49" s="294">
        <v>8618</v>
      </c>
      <c r="Z49" s="294">
        <v>9426</v>
      </c>
      <c r="AA49" s="294">
        <v>11279</v>
      </c>
      <c r="AB49" s="294">
        <v>12484</v>
      </c>
      <c r="AC49" s="294">
        <v>14800</v>
      </c>
      <c r="AD49" s="294">
        <v>16996</v>
      </c>
      <c r="AE49" s="294">
        <v>18046</v>
      </c>
      <c r="AF49" s="294">
        <v>18546</v>
      </c>
      <c r="AG49" s="294">
        <v>20046</v>
      </c>
      <c r="AH49" s="294">
        <v>21046</v>
      </c>
      <c r="AI49" s="294">
        <v>21046</v>
      </c>
      <c r="AJ49" s="294">
        <v>21546</v>
      </c>
      <c r="AK49" s="294">
        <v>21546</v>
      </c>
      <c r="AL49" s="294">
        <v>22046</v>
      </c>
      <c r="AM49" s="294">
        <v>22046</v>
      </c>
      <c r="AN49" s="294">
        <v>22046</v>
      </c>
      <c r="AO49" s="294">
        <v>22046</v>
      </c>
      <c r="AP49" s="294">
        <v>22046</v>
      </c>
      <c r="AQ49" s="294">
        <v>22046</v>
      </c>
      <c r="AR49" s="294">
        <v>22046</v>
      </c>
    </row>
    <row r="50" spans="17:44">
      <c r="Q50" s="523"/>
      <c r="R50" s="293" t="s">
        <v>278</v>
      </c>
      <c r="S50" s="294">
        <v>4156</v>
      </c>
      <c r="T50" s="294">
        <v>5396</v>
      </c>
      <c r="U50" s="294">
        <v>6019</v>
      </c>
      <c r="V50" s="294">
        <v>6781</v>
      </c>
      <c r="W50" s="294">
        <v>6853</v>
      </c>
      <c r="X50" s="294">
        <v>6853</v>
      </c>
      <c r="Y50" s="294">
        <v>6897</v>
      </c>
      <c r="Z50" s="294">
        <v>6978</v>
      </c>
      <c r="AA50" s="294">
        <v>7722</v>
      </c>
      <c r="AB50" s="294">
        <v>8382</v>
      </c>
      <c r="AC50" s="294">
        <v>8591</v>
      </c>
      <c r="AD50" s="294">
        <v>8621</v>
      </c>
      <c r="AE50" s="294">
        <v>8621</v>
      </c>
      <c r="AF50" s="294">
        <v>8621</v>
      </c>
      <c r="AG50" s="294">
        <v>8621</v>
      </c>
      <c r="AH50" s="294">
        <v>8621</v>
      </c>
      <c r="AI50" s="294">
        <v>8621</v>
      </c>
      <c r="AJ50" s="294">
        <v>8621</v>
      </c>
      <c r="AK50" s="294">
        <v>8621</v>
      </c>
      <c r="AL50" s="294">
        <v>8621</v>
      </c>
      <c r="AM50" s="294">
        <v>8621</v>
      </c>
      <c r="AN50" s="294">
        <v>8621</v>
      </c>
      <c r="AO50" s="294">
        <v>8621</v>
      </c>
      <c r="AP50" s="294">
        <v>8621</v>
      </c>
      <c r="AQ50" s="294">
        <v>8621</v>
      </c>
      <c r="AR50" s="294">
        <v>8621</v>
      </c>
    </row>
    <row r="51" spans="17:44">
      <c r="Q51" s="296" t="s">
        <v>279</v>
      </c>
      <c r="R51" s="293" t="s">
        <v>279</v>
      </c>
      <c r="S51" s="294">
        <v>0</v>
      </c>
      <c r="T51" s="294">
        <v>0</v>
      </c>
      <c r="U51" s="294">
        <v>0</v>
      </c>
      <c r="V51" s="294">
        <v>0</v>
      </c>
      <c r="W51" s="294">
        <v>0</v>
      </c>
      <c r="X51" s="294">
        <v>0</v>
      </c>
      <c r="Y51" s="294">
        <v>0</v>
      </c>
      <c r="Z51" s="294">
        <v>44</v>
      </c>
      <c r="AA51" s="294">
        <v>44</v>
      </c>
      <c r="AB51" s="294">
        <v>114</v>
      </c>
      <c r="AC51" s="294">
        <v>114</v>
      </c>
      <c r="AD51" s="294">
        <v>114</v>
      </c>
      <c r="AE51" s="294">
        <v>114</v>
      </c>
      <c r="AF51" s="294">
        <v>114</v>
      </c>
      <c r="AG51" s="294">
        <v>114</v>
      </c>
      <c r="AH51" s="294">
        <v>114</v>
      </c>
      <c r="AI51" s="294">
        <v>114</v>
      </c>
      <c r="AJ51" s="294">
        <v>114</v>
      </c>
      <c r="AK51" s="294">
        <v>114</v>
      </c>
      <c r="AL51" s="294">
        <v>114</v>
      </c>
      <c r="AM51" s="294">
        <v>114</v>
      </c>
      <c r="AN51" s="294">
        <v>114</v>
      </c>
      <c r="AO51" s="294">
        <v>114</v>
      </c>
      <c r="AP51" s="294">
        <v>114</v>
      </c>
      <c r="AQ51" s="294">
        <v>114</v>
      </c>
      <c r="AR51" s="294">
        <v>114</v>
      </c>
    </row>
    <row r="52" spans="17:44" ht="15">
      <c r="Q52" s="526" t="s">
        <v>282</v>
      </c>
      <c r="R52" s="526"/>
      <c r="S52" s="299">
        <v>74409</v>
      </c>
      <c r="T52" s="299">
        <v>71769</v>
      </c>
      <c r="U52" s="299">
        <v>70404</v>
      </c>
      <c r="V52" s="299">
        <v>69120</v>
      </c>
      <c r="W52" s="299">
        <v>68381</v>
      </c>
      <c r="X52" s="299">
        <v>69449</v>
      </c>
      <c r="Y52" s="299">
        <v>72300</v>
      </c>
      <c r="Z52" s="299">
        <v>73178</v>
      </c>
      <c r="AA52" s="299">
        <v>75190</v>
      </c>
      <c r="AB52" s="299">
        <v>78251</v>
      </c>
      <c r="AC52" s="299">
        <v>85201</v>
      </c>
      <c r="AD52" s="299">
        <v>88580</v>
      </c>
      <c r="AE52" s="299">
        <v>88727</v>
      </c>
      <c r="AF52" s="299">
        <v>88565</v>
      </c>
      <c r="AG52" s="299">
        <v>90715</v>
      </c>
      <c r="AH52" s="299">
        <v>90861</v>
      </c>
      <c r="AI52" s="299">
        <v>89966</v>
      </c>
      <c r="AJ52" s="299">
        <v>89845</v>
      </c>
      <c r="AK52" s="299">
        <v>89584</v>
      </c>
      <c r="AL52" s="299">
        <v>90343</v>
      </c>
      <c r="AM52" s="299">
        <v>91138</v>
      </c>
      <c r="AN52" s="299">
        <v>91164</v>
      </c>
      <c r="AO52" s="299">
        <v>90824</v>
      </c>
      <c r="AP52" s="299">
        <v>90916</v>
      </c>
      <c r="AQ52" s="299">
        <v>90986</v>
      </c>
      <c r="AR52" s="299">
        <v>90666</v>
      </c>
    </row>
    <row r="53" spans="17:44"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</row>
    <row r="54" spans="17:44"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</row>
    <row r="55" spans="17:44"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</row>
    <row r="56" spans="17:44"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</row>
    <row r="57" spans="17:44"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</row>
    <row r="58" spans="17:44" ht="15">
      <c r="Q58" s="277" t="s">
        <v>469</v>
      </c>
    </row>
    <row r="60" spans="17:44" ht="15">
      <c r="Q60" s="300" t="s">
        <v>269</v>
      </c>
      <c r="R60" s="300" t="s">
        <v>284</v>
      </c>
      <c r="S60" s="385">
        <v>2015</v>
      </c>
      <c r="T60" s="385">
        <v>2016</v>
      </c>
      <c r="U60" s="385">
        <v>2017</v>
      </c>
      <c r="V60" s="385">
        <v>2018</v>
      </c>
      <c r="W60" s="385">
        <v>2019</v>
      </c>
      <c r="X60" s="385">
        <v>2020</v>
      </c>
      <c r="Y60" s="385">
        <v>2021</v>
      </c>
      <c r="Z60" s="385">
        <v>2022</v>
      </c>
      <c r="AA60" s="385">
        <v>2023</v>
      </c>
      <c r="AB60" s="385">
        <v>2024</v>
      </c>
      <c r="AC60" s="385">
        <v>2025</v>
      </c>
      <c r="AD60" s="385">
        <v>2026</v>
      </c>
      <c r="AE60" s="385">
        <v>2027</v>
      </c>
      <c r="AF60" s="385">
        <v>2028</v>
      </c>
      <c r="AG60" s="385">
        <v>2029</v>
      </c>
      <c r="AH60" s="385">
        <v>2030</v>
      </c>
      <c r="AI60" s="385">
        <v>2031</v>
      </c>
      <c r="AJ60" s="385">
        <v>2032</v>
      </c>
      <c r="AK60" s="386">
        <v>2033</v>
      </c>
      <c r="AL60" s="386">
        <v>2034</v>
      </c>
      <c r="AM60" s="386">
        <v>2035</v>
      </c>
      <c r="AN60" s="386">
        <v>2036</v>
      </c>
      <c r="AO60" s="386">
        <v>2037</v>
      </c>
      <c r="AP60" s="386">
        <v>2038</v>
      </c>
      <c r="AQ60" s="386">
        <v>2039</v>
      </c>
      <c r="AR60" s="386">
        <v>2040</v>
      </c>
    </row>
    <row r="61" spans="17:44">
      <c r="Q61" s="527" t="s">
        <v>272</v>
      </c>
      <c r="R61" s="375" t="s">
        <v>297</v>
      </c>
      <c r="S61" s="376">
        <v>2294.0559245750001</v>
      </c>
      <c r="T61" s="376">
        <v>2371.4604289310855</v>
      </c>
      <c r="U61" s="376">
        <v>2467.8224320972167</v>
      </c>
      <c r="V61" s="376">
        <v>2512.6700876258683</v>
      </c>
      <c r="W61" s="376">
        <v>2557.9356305426199</v>
      </c>
      <c r="X61" s="376">
        <v>2574.3238550990018</v>
      </c>
      <c r="Y61" s="376">
        <v>2630.0144931702553</v>
      </c>
      <c r="Z61" s="376">
        <v>2552.4659278293043</v>
      </c>
      <c r="AA61" s="376">
        <v>2607.9234993055843</v>
      </c>
      <c r="AB61" s="376">
        <v>2621.7318388383778</v>
      </c>
      <c r="AC61" s="376">
        <v>2620.3379441522347</v>
      </c>
      <c r="AD61" s="376">
        <v>2633.1770710095343</v>
      </c>
      <c r="AE61" s="376">
        <v>2645.5808883912787</v>
      </c>
      <c r="AF61" s="376">
        <v>2692.7979491207398</v>
      </c>
      <c r="AG61" s="376">
        <v>2704.6727002214438</v>
      </c>
      <c r="AH61" s="376">
        <v>2716.1820157846496</v>
      </c>
      <c r="AI61" s="376">
        <v>2727.3477178713442</v>
      </c>
      <c r="AJ61" s="376">
        <v>2738.1897304156591</v>
      </c>
      <c r="AK61" s="376">
        <v>2790.3262931733975</v>
      </c>
      <c r="AL61" s="376">
        <v>2800.8289464410013</v>
      </c>
      <c r="AM61" s="376">
        <v>2842.0514953012516</v>
      </c>
      <c r="AN61" s="376">
        <v>2852.1863537030586</v>
      </c>
      <c r="AO61" s="376">
        <v>2862.0646056434234</v>
      </c>
      <c r="AP61" s="376">
        <v>2871.6989250278216</v>
      </c>
      <c r="AQ61" s="376">
        <v>2876.610842079077</v>
      </c>
      <c r="AR61" s="376">
        <v>2881.2663990323022</v>
      </c>
    </row>
    <row r="62" spans="17:44">
      <c r="Q62" s="528"/>
      <c r="R62" s="377" t="s">
        <v>298</v>
      </c>
      <c r="S62" s="376">
        <v>748.41584</v>
      </c>
      <c r="T62" s="376">
        <v>797.14509134540094</v>
      </c>
      <c r="U62" s="376">
        <v>841.38303827293589</v>
      </c>
      <c r="V62" s="376">
        <v>972.92137246561185</v>
      </c>
      <c r="W62" s="376">
        <v>1002.4495311426635</v>
      </c>
      <c r="X62" s="376">
        <v>1030.8947400522934</v>
      </c>
      <c r="Y62" s="376">
        <v>1058.3552091093952</v>
      </c>
      <c r="Z62" s="376">
        <v>1195.9171878912148</v>
      </c>
      <c r="AA62" s="376">
        <v>1224.1286831205259</v>
      </c>
      <c r="AB62" s="376">
        <v>1255.4921809727589</v>
      </c>
      <c r="AC62" s="376">
        <v>1282.0747871861274</v>
      </c>
      <c r="AD62" s="376">
        <v>1334.9366193514318</v>
      </c>
      <c r="AE62" s="376">
        <v>1359.3312479844726</v>
      </c>
      <c r="AF62" s="376">
        <v>1382.5610530517636</v>
      </c>
      <c r="AG62" s="376">
        <v>1405.1722382174303</v>
      </c>
      <c r="AH62" s="376">
        <v>1463.2050432191957</v>
      </c>
      <c r="AI62" s="376">
        <v>1483.8371623768405</v>
      </c>
      <c r="AJ62" s="376">
        <v>1503.9362640339587</v>
      </c>
      <c r="AK62" s="376">
        <v>1523.5331096208645</v>
      </c>
      <c r="AL62" s="376">
        <v>1577.9387250829768</v>
      </c>
      <c r="AM62" s="376">
        <v>1593.7681513804853</v>
      </c>
      <c r="AN62" s="376">
        <v>1608.6591262957616</v>
      </c>
      <c r="AO62" s="376">
        <v>1623.0828685898655</v>
      </c>
      <c r="AP62" s="376">
        <v>1634.955977400474</v>
      </c>
      <c r="AQ62" s="376">
        <v>1639.6815422514812</v>
      </c>
      <c r="AR62" s="376">
        <v>1640.8747424901971</v>
      </c>
    </row>
    <row r="63" spans="17:44">
      <c r="Q63" s="527" t="s">
        <v>56</v>
      </c>
      <c r="R63" s="378" t="s">
        <v>292</v>
      </c>
      <c r="S63" s="376">
        <v>640.29999999999995</v>
      </c>
      <c r="T63" s="376">
        <v>688.1</v>
      </c>
      <c r="U63" s="376">
        <v>688.1</v>
      </c>
      <c r="V63" s="376">
        <v>688.1</v>
      </c>
      <c r="W63" s="376">
        <v>688.1</v>
      </c>
      <c r="X63" s="376">
        <v>688.1</v>
      </c>
      <c r="Y63" s="376">
        <v>688.1</v>
      </c>
      <c r="Z63" s="376">
        <v>688.1</v>
      </c>
      <c r="AA63" s="376">
        <v>850.1</v>
      </c>
      <c r="AB63" s="376">
        <v>850.1</v>
      </c>
      <c r="AC63" s="376">
        <v>850.1</v>
      </c>
      <c r="AD63" s="376">
        <v>850.1</v>
      </c>
      <c r="AE63" s="376">
        <v>850.1</v>
      </c>
      <c r="AF63" s="376">
        <v>850.1</v>
      </c>
      <c r="AG63" s="376">
        <v>850.1</v>
      </c>
      <c r="AH63" s="376">
        <v>850.1</v>
      </c>
      <c r="AI63" s="376">
        <v>905.1</v>
      </c>
      <c r="AJ63" s="376">
        <v>905.1</v>
      </c>
      <c r="AK63" s="376">
        <v>905.1</v>
      </c>
      <c r="AL63" s="376">
        <v>905.1</v>
      </c>
      <c r="AM63" s="376">
        <v>905.1</v>
      </c>
      <c r="AN63" s="376">
        <v>905.1</v>
      </c>
      <c r="AO63" s="376">
        <v>905.1</v>
      </c>
      <c r="AP63" s="376">
        <v>905.1</v>
      </c>
      <c r="AQ63" s="376">
        <v>905.1</v>
      </c>
      <c r="AR63" s="376">
        <v>905.1</v>
      </c>
    </row>
    <row r="64" spans="17:44">
      <c r="Q64" s="529"/>
      <c r="R64" s="375" t="s">
        <v>293</v>
      </c>
      <c r="S64" s="376">
        <v>450.52100000000002</v>
      </c>
      <c r="T64" s="376">
        <v>450.52100000000002</v>
      </c>
      <c r="U64" s="376">
        <v>450.52100000000002</v>
      </c>
      <c r="V64" s="376">
        <v>450.52100000000002</v>
      </c>
      <c r="W64" s="376">
        <v>450.52100000000002</v>
      </c>
      <c r="X64" s="376">
        <v>506.82100000000003</v>
      </c>
      <c r="Y64" s="376">
        <v>563.12099999999998</v>
      </c>
      <c r="Z64" s="376">
        <v>619.42099999999994</v>
      </c>
      <c r="AA64" s="376">
        <v>675.72099999999989</v>
      </c>
      <c r="AB64" s="376">
        <v>732.02099999999984</v>
      </c>
      <c r="AC64" s="376">
        <v>788.3209999999998</v>
      </c>
      <c r="AD64" s="376">
        <v>810.84099999999978</v>
      </c>
      <c r="AE64" s="376">
        <v>833.36099999999976</v>
      </c>
      <c r="AF64" s="376">
        <v>855.88099999999974</v>
      </c>
      <c r="AG64" s="376">
        <v>878.40099999999973</v>
      </c>
      <c r="AH64" s="376">
        <v>900.92099999999971</v>
      </c>
      <c r="AI64" s="376">
        <v>912.1809999999997</v>
      </c>
      <c r="AJ64" s="376">
        <v>923.44099999999969</v>
      </c>
      <c r="AK64" s="376">
        <v>934.70099999999968</v>
      </c>
      <c r="AL64" s="376">
        <v>945.96099999999967</v>
      </c>
      <c r="AM64" s="376">
        <v>945.96099999999967</v>
      </c>
      <c r="AN64" s="376">
        <v>945.96099999999967</v>
      </c>
      <c r="AO64" s="376">
        <v>945.96099999999967</v>
      </c>
      <c r="AP64" s="376">
        <v>945.96099999999967</v>
      </c>
      <c r="AQ64" s="376">
        <v>945.96099999999967</v>
      </c>
      <c r="AR64" s="376">
        <v>945.96099999999967</v>
      </c>
    </row>
    <row r="65" spans="17:44">
      <c r="Q65" s="528"/>
      <c r="R65" s="379" t="s">
        <v>299</v>
      </c>
      <c r="S65" s="376">
        <v>250.23199999999997</v>
      </c>
      <c r="T65" s="376">
        <v>272.38599999999997</v>
      </c>
      <c r="U65" s="376">
        <v>381.16381961242638</v>
      </c>
      <c r="V65" s="376">
        <v>641.03527844970563</v>
      </c>
      <c r="W65" s="376">
        <v>894.93019612426417</v>
      </c>
      <c r="X65" s="376">
        <v>962.0499608335839</v>
      </c>
      <c r="Y65" s="376">
        <v>1058.2549569169423</v>
      </c>
      <c r="Z65" s="376">
        <v>1164.0804526086367</v>
      </c>
      <c r="AA65" s="376">
        <v>1280.4884978695004</v>
      </c>
      <c r="AB65" s="376">
        <v>1408.5373476564505</v>
      </c>
      <c r="AC65" s="376">
        <v>1514.1776487306843</v>
      </c>
      <c r="AD65" s="376">
        <v>1627.7409723854855</v>
      </c>
      <c r="AE65" s="376">
        <v>1749.8215453143969</v>
      </c>
      <c r="AF65" s="376">
        <v>1881.0581612129765</v>
      </c>
      <c r="AG65" s="376">
        <v>2022.1375233039496</v>
      </c>
      <c r="AH65" s="376">
        <v>2123.2443994691471</v>
      </c>
      <c r="AI65" s="376">
        <v>2229.4066194426046</v>
      </c>
      <c r="AJ65" s="376">
        <v>2340.8769504147349</v>
      </c>
      <c r="AK65" s="376">
        <v>2457.9207979354719</v>
      </c>
      <c r="AL65" s="376">
        <v>2580.8168378322457</v>
      </c>
      <c r="AM65" s="376">
        <v>2645.3372587780518</v>
      </c>
      <c r="AN65" s="376">
        <v>2711.4706902475027</v>
      </c>
      <c r="AO65" s="376">
        <v>2779.2574575036901</v>
      </c>
      <c r="AP65" s="376">
        <v>2848.7388939412822</v>
      </c>
      <c r="AQ65" s="376">
        <v>2919.9573662898138</v>
      </c>
      <c r="AR65" s="376">
        <v>2956.4568333684365</v>
      </c>
    </row>
    <row r="66" spans="17:44">
      <c r="Q66" s="527" t="s">
        <v>280</v>
      </c>
      <c r="R66" s="379" t="s">
        <v>300</v>
      </c>
      <c r="S66" s="376">
        <v>437.89199999999994</v>
      </c>
      <c r="T66" s="376">
        <v>499.86199999999997</v>
      </c>
      <c r="U66" s="376">
        <v>733.60328038757348</v>
      </c>
      <c r="V66" s="376">
        <v>1248.917121550294</v>
      </c>
      <c r="W66" s="376">
        <v>1488.0735234881622</v>
      </c>
      <c r="X66" s="376">
        <v>1535.9048038757355</v>
      </c>
      <c r="Y66" s="376">
        <v>1651.0976641664156</v>
      </c>
      <c r="Z66" s="376">
        <v>1774.929988978897</v>
      </c>
      <c r="AA66" s="376">
        <v>1908.0497381523139</v>
      </c>
      <c r="AB66" s="376">
        <v>2051.1534685137376</v>
      </c>
      <c r="AC66" s="376">
        <v>2153.7111419394246</v>
      </c>
      <c r="AD66" s="376">
        <v>2261.3966990363961</v>
      </c>
      <c r="AE66" s="376">
        <v>2374.4665339882158</v>
      </c>
      <c r="AF66" s="376">
        <v>2493.1898606876271</v>
      </c>
      <c r="AG66" s="376">
        <v>2617.8493537220083</v>
      </c>
      <c r="AH66" s="376">
        <v>2683.2955875650578</v>
      </c>
      <c r="AI66" s="376">
        <v>2750.3779772541839</v>
      </c>
      <c r="AJ66" s="376">
        <v>2819.1374266855382</v>
      </c>
      <c r="AK66" s="376">
        <v>2889.6158623526762</v>
      </c>
      <c r="AL66" s="376">
        <v>2961.8562589114931</v>
      </c>
      <c r="AM66" s="376">
        <v>2998.879462147886</v>
      </c>
      <c r="AN66" s="376">
        <v>3036.365455424735</v>
      </c>
      <c r="AO66" s="376">
        <v>3074.3200236175435</v>
      </c>
      <c r="AP66" s="376">
        <v>3112.7490239127628</v>
      </c>
      <c r="AQ66" s="376">
        <v>3151.6583867116724</v>
      </c>
      <c r="AR66" s="376">
        <v>3167.4166786452306</v>
      </c>
    </row>
    <row r="67" spans="17:44">
      <c r="Q67" s="528"/>
      <c r="R67" s="380" t="s">
        <v>280</v>
      </c>
      <c r="S67" s="376">
        <v>138.69999999999999</v>
      </c>
      <c r="T67" s="376">
        <v>138.69999999999999</v>
      </c>
      <c r="U67" s="376">
        <v>138.69999999999999</v>
      </c>
      <c r="V67" s="376">
        <v>138.69999999999999</v>
      </c>
      <c r="W67" s="376">
        <v>138.69999999999999</v>
      </c>
      <c r="X67" s="376">
        <v>138.69999999999999</v>
      </c>
      <c r="Y67" s="376">
        <v>138.69999999999999</v>
      </c>
      <c r="Z67" s="376">
        <v>138.69999999999999</v>
      </c>
      <c r="AA67" s="376">
        <v>138.69999999999999</v>
      </c>
      <c r="AB67" s="376">
        <v>138.69999999999999</v>
      </c>
      <c r="AC67" s="376">
        <v>124.49999999999999</v>
      </c>
      <c r="AD67" s="376">
        <v>124.49999999999999</v>
      </c>
      <c r="AE67" s="376">
        <v>124.49999999999999</v>
      </c>
      <c r="AF67" s="376">
        <v>124.49999999999999</v>
      </c>
      <c r="AG67" s="376">
        <v>124.49999999999999</v>
      </c>
      <c r="AH67" s="376">
        <v>124.49999999999999</v>
      </c>
      <c r="AI67" s="376">
        <v>124.49999999999999</v>
      </c>
      <c r="AJ67" s="376">
        <v>124.49999999999999</v>
      </c>
      <c r="AK67" s="376">
        <v>124.49999999999999</v>
      </c>
      <c r="AL67" s="376">
        <v>124.49999999999999</v>
      </c>
      <c r="AM67" s="376">
        <v>124.49999999999999</v>
      </c>
      <c r="AN67" s="376">
        <v>124.49999999999999</v>
      </c>
      <c r="AO67" s="376">
        <v>124.49999999999999</v>
      </c>
      <c r="AP67" s="376">
        <v>124.49999999999999</v>
      </c>
      <c r="AQ67" s="376">
        <v>124.49999999999999</v>
      </c>
      <c r="AR67" s="376">
        <v>124.49999999999999</v>
      </c>
    </row>
    <row r="68" spans="17:44">
      <c r="Q68" s="384" t="s">
        <v>281</v>
      </c>
      <c r="R68" s="378" t="s">
        <v>281</v>
      </c>
      <c r="S68" s="376">
        <v>2008.1913</v>
      </c>
      <c r="T68" s="376">
        <v>2058.8257942079522</v>
      </c>
      <c r="U68" s="376">
        <v>2127.5649602800331</v>
      </c>
      <c r="V68" s="376">
        <v>2389.7825146185805</v>
      </c>
      <c r="W68" s="376">
        <v>2455.7984857344122</v>
      </c>
      <c r="X68" s="376">
        <v>2507.8703739321741</v>
      </c>
      <c r="Y68" s="376">
        <v>2562.9295284663676</v>
      </c>
      <c r="Z68" s="376">
        <v>2628.5066979231751</v>
      </c>
      <c r="AA68" s="376">
        <v>2701.7222751504182</v>
      </c>
      <c r="AB68" s="376">
        <v>2784.4629249417458</v>
      </c>
      <c r="AC68" s="376">
        <v>2876.7641455984203</v>
      </c>
      <c r="AD68" s="376">
        <v>2984.7370478230041</v>
      </c>
      <c r="AE68" s="376">
        <v>3086.4426341190369</v>
      </c>
      <c r="AF68" s="376">
        <v>3209.7116339849103</v>
      </c>
      <c r="AG68" s="376">
        <v>3338.1717206566673</v>
      </c>
      <c r="AH68" s="376">
        <v>3489.0780280344284</v>
      </c>
      <c r="AI68" s="376">
        <v>3642.7173765477678</v>
      </c>
      <c r="AJ68" s="376">
        <v>3763.9872651467967</v>
      </c>
      <c r="AK68" s="376">
        <v>3871.8311476598465</v>
      </c>
      <c r="AL68" s="376">
        <v>3985.5670399839451</v>
      </c>
      <c r="AM68" s="376">
        <v>4071.5160304549554</v>
      </c>
      <c r="AN68" s="376">
        <v>4157.5375481968949</v>
      </c>
      <c r="AO68" s="376">
        <v>4198.5947298958154</v>
      </c>
      <c r="AP68" s="376">
        <v>4211.9526993748514</v>
      </c>
      <c r="AQ68" s="376">
        <v>4205.7088947768279</v>
      </c>
      <c r="AR68" s="376">
        <v>4178.7715852454694</v>
      </c>
    </row>
    <row r="69" spans="17:44">
      <c r="Q69" s="527" t="s">
        <v>275</v>
      </c>
      <c r="R69" s="378" t="s">
        <v>301</v>
      </c>
      <c r="S69" s="376">
        <v>4</v>
      </c>
      <c r="T69" s="376">
        <v>10.5</v>
      </c>
      <c r="U69" s="376">
        <v>10.5</v>
      </c>
      <c r="V69" s="376">
        <v>10.5</v>
      </c>
      <c r="W69" s="376">
        <v>11</v>
      </c>
      <c r="X69" s="376">
        <v>12.2</v>
      </c>
      <c r="Y69" s="376">
        <v>22.2</v>
      </c>
      <c r="Z69" s="376">
        <v>32.200000000000003</v>
      </c>
      <c r="AA69" s="376">
        <v>42.2</v>
      </c>
      <c r="AB69" s="376">
        <v>52.2</v>
      </c>
      <c r="AC69" s="376">
        <v>73.2</v>
      </c>
      <c r="AD69" s="376">
        <v>83.2</v>
      </c>
      <c r="AE69" s="376">
        <v>103.2</v>
      </c>
      <c r="AF69" s="376">
        <v>113.2</v>
      </c>
      <c r="AG69" s="376">
        <v>123.2</v>
      </c>
      <c r="AH69" s="376">
        <v>143.19999999999999</v>
      </c>
      <c r="AI69" s="376">
        <v>153.19999999999999</v>
      </c>
      <c r="AJ69" s="376">
        <v>173.2</v>
      </c>
      <c r="AK69" s="376">
        <v>183.2</v>
      </c>
      <c r="AL69" s="376">
        <v>193.2</v>
      </c>
      <c r="AM69" s="376">
        <v>193.2</v>
      </c>
      <c r="AN69" s="376">
        <v>193.2</v>
      </c>
      <c r="AO69" s="376">
        <v>193.2</v>
      </c>
      <c r="AP69" s="376">
        <v>193.2</v>
      </c>
      <c r="AQ69" s="376">
        <v>193.2</v>
      </c>
      <c r="AR69" s="376">
        <v>193.2</v>
      </c>
    </row>
    <row r="70" spans="17:44">
      <c r="Q70" s="528"/>
      <c r="R70" s="378" t="s">
        <v>302</v>
      </c>
      <c r="S70" s="376">
        <v>37</v>
      </c>
      <c r="T70" s="376">
        <v>37</v>
      </c>
      <c r="U70" s="376">
        <v>37</v>
      </c>
      <c r="V70" s="376">
        <v>37</v>
      </c>
      <c r="W70" s="376">
        <v>37</v>
      </c>
      <c r="X70" s="376">
        <v>37</v>
      </c>
      <c r="Y70" s="376">
        <v>37</v>
      </c>
      <c r="Z70" s="376">
        <v>37</v>
      </c>
      <c r="AA70" s="376">
        <v>37</v>
      </c>
      <c r="AB70" s="376">
        <v>37</v>
      </c>
      <c r="AC70" s="376">
        <v>37</v>
      </c>
      <c r="AD70" s="376">
        <v>37</v>
      </c>
      <c r="AE70" s="376">
        <v>37</v>
      </c>
      <c r="AF70" s="376">
        <v>37</v>
      </c>
      <c r="AG70" s="376">
        <v>37</v>
      </c>
      <c r="AH70" s="376">
        <v>37</v>
      </c>
      <c r="AI70" s="376">
        <v>37</v>
      </c>
      <c r="AJ70" s="376">
        <v>37</v>
      </c>
      <c r="AK70" s="376">
        <v>37</v>
      </c>
      <c r="AL70" s="376">
        <v>37</v>
      </c>
      <c r="AM70" s="376">
        <v>37</v>
      </c>
      <c r="AN70" s="376">
        <v>37</v>
      </c>
      <c r="AO70" s="376">
        <v>37</v>
      </c>
      <c r="AP70" s="376">
        <v>37</v>
      </c>
      <c r="AQ70" s="376">
        <v>37</v>
      </c>
      <c r="AR70" s="376">
        <v>37</v>
      </c>
    </row>
    <row r="71" spans="17:44">
      <c r="Q71" s="382" t="s">
        <v>274</v>
      </c>
      <c r="R71" s="378" t="s">
        <v>274</v>
      </c>
      <c r="S71" s="376">
        <v>332.34000000000003</v>
      </c>
      <c r="T71" s="376">
        <v>343.0049120557922</v>
      </c>
      <c r="U71" s="376">
        <v>352.26062767084125</v>
      </c>
      <c r="V71" s="376">
        <v>361.73226001356278</v>
      </c>
      <c r="W71" s="376">
        <v>371.42697116745023</v>
      </c>
      <c r="X71" s="376">
        <v>379.49475123391278</v>
      </c>
      <c r="Y71" s="376">
        <v>387.71002981255822</v>
      </c>
      <c r="Z71" s="376">
        <v>394.13852982706493</v>
      </c>
      <c r="AA71" s="376">
        <v>400.64915714819927</v>
      </c>
      <c r="AB71" s="376">
        <v>407.24431212568811</v>
      </c>
      <c r="AC71" s="376">
        <v>413.9263098888739</v>
      </c>
      <c r="AD71" s="376">
        <v>420.69739554408443</v>
      </c>
      <c r="AE71" s="376">
        <v>427.55975689740507</v>
      </c>
      <c r="AF71" s="376">
        <v>434.51553518092226</v>
      </c>
      <c r="AG71" s="376">
        <v>441.56683415661831</v>
      </c>
      <c r="AH71" s="376">
        <v>448.71572789320408</v>
      </c>
      <c r="AI71" s="376">
        <v>455.96426745070096</v>
      </c>
      <c r="AJ71" s="376">
        <v>463.31448666084862</v>
      </c>
      <c r="AK71" s="376">
        <v>470.76840715499429</v>
      </c>
      <c r="AL71" s="376">
        <v>478.3280427625358</v>
      </c>
      <c r="AM71" s="376">
        <v>483.60376316658096</v>
      </c>
      <c r="AN71" s="376">
        <v>488.92456737230515</v>
      </c>
      <c r="AO71" s="376">
        <v>494.29133206664756</v>
      </c>
      <c r="AP71" s="376">
        <v>499.70491236525027</v>
      </c>
      <c r="AQ71" s="376">
        <v>505.16614445757625</v>
      </c>
      <c r="AR71" s="376">
        <v>510.67584794956764</v>
      </c>
    </row>
    <row r="72" spans="17:44">
      <c r="Q72" s="530" t="s">
        <v>267</v>
      </c>
      <c r="R72" s="378" t="s">
        <v>303</v>
      </c>
      <c r="S72" s="376">
        <v>0</v>
      </c>
      <c r="T72" s="376">
        <v>0</v>
      </c>
      <c r="U72" s="376">
        <v>0</v>
      </c>
      <c r="V72" s="376">
        <v>0</v>
      </c>
      <c r="W72" s="376">
        <v>20</v>
      </c>
      <c r="X72" s="376">
        <v>20</v>
      </c>
      <c r="Y72" s="376">
        <v>20</v>
      </c>
      <c r="Z72" s="376">
        <v>20</v>
      </c>
      <c r="AA72" s="376">
        <v>20</v>
      </c>
      <c r="AB72" s="376">
        <v>50</v>
      </c>
      <c r="AC72" s="376">
        <v>50</v>
      </c>
      <c r="AD72" s="376">
        <v>50</v>
      </c>
      <c r="AE72" s="376">
        <v>60</v>
      </c>
      <c r="AF72" s="376">
        <v>70</v>
      </c>
      <c r="AG72" s="376">
        <v>100</v>
      </c>
      <c r="AH72" s="376">
        <v>100</v>
      </c>
      <c r="AI72" s="376">
        <v>100</v>
      </c>
      <c r="AJ72" s="376">
        <v>150</v>
      </c>
      <c r="AK72" s="376">
        <v>150</v>
      </c>
      <c r="AL72" s="376">
        <v>150</v>
      </c>
      <c r="AM72" s="376">
        <v>200</v>
      </c>
      <c r="AN72" s="376">
        <v>200</v>
      </c>
      <c r="AO72" s="376">
        <v>200</v>
      </c>
      <c r="AP72" s="376">
        <v>200</v>
      </c>
      <c r="AQ72" s="376">
        <v>300</v>
      </c>
      <c r="AR72" s="376">
        <v>300</v>
      </c>
    </row>
    <row r="73" spans="17:44">
      <c r="Q73" s="531"/>
      <c r="R73" s="378" t="s">
        <v>287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6">
        <v>0</v>
      </c>
      <c r="Z73" s="376">
        <v>0</v>
      </c>
      <c r="AA73" s="376">
        <v>0</v>
      </c>
      <c r="AB73" s="376">
        <v>0</v>
      </c>
      <c r="AC73" s="376">
        <v>0</v>
      </c>
      <c r="AD73" s="376">
        <v>0</v>
      </c>
      <c r="AE73" s="376">
        <v>0</v>
      </c>
      <c r="AF73" s="376">
        <v>0</v>
      </c>
      <c r="AG73" s="376">
        <v>0</v>
      </c>
      <c r="AH73" s="376">
        <v>0</v>
      </c>
      <c r="AI73" s="376">
        <v>0</v>
      </c>
      <c r="AJ73" s="376">
        <v>0</v>
      </c>
      <c r="AK73" s="376">
        <v>0</v>
      </c>
      <c r="AL73" s="376">
        <v>0</v>
      </c>
      <c r="AM73" s="376">
        <v>0</v>
      </c>
      <c r="AN73" s="376">
        <v>0</v>
      </c>
      <c r="AO73" s="376">
        <v>0</v>
      </c>
      <c r="AP73" s="376">
        <v>0</v>
      </c>
      <c r="AQ73" s="376">
        <v>99.9</v>
      </c>
      <c r="AR73" s="376">
        <v>99.9</v>
      </c>
    </row>
    <row r="74" spans="17:44">
      <c r="Q74" s="531"/>
      <c r="R74" s="378" t="s">
        <v>304</v>
      </c>
      <c r="S74" s="376">
        <v>0</v>
      </c>
      <c r="T74" s="376">
        <v>0</v>
      </c>
      <c r="U74" s="376">
        <v>200</v>
      </c>
      <c r="V74" s="376">
        <v>199.99999999999997</v>
      </c>
      <c r="W74" s="376">
        <v>300.00000000000006</v>
      </c>
      <c r="X74" s="376">
        <v>349.99999999999994</v>
      </c>
      <c r="Y74" s="376">
        <v>399.99999999999989</v>
      </c>
      <c r="Z74" s="376">
        <v>400</v>
      </c>
      <c r="AA74" s="376">
        <v>449.99999999999983</v>
      </c>
      <c r="AB74" s="376">
        <v>499.99999999999977</v>
      </c>
      <c r="AC74" s="376">
        <v>139.99999999999991</v>
      </c>
      <c r="AD74" s="376">
        <v>100.00000000000009</v>
      </c>
      <c r="AE74" s="376">
        <v>109.99999999999987</v>
      </c>
      <c r="AF74" s="376">
        <v>149.99999999999946</v>
      </c>
      <c r="AG74" s="376">
        <v>129.99999999999989</v>
      </c>
      <c r="AH74" s="376">
        <v>129.99999999999989</v>
      </c>
      <c r="AI74" s="376">
        <v>180.00000000000148</v>
      </c>
      <c r="AJ74" s="376">
        <v>250.00000000000176</v>
      </c>
      <c r="AK74" s="376">
        <v>60.000000000000497</v>
      </c>
      <c r="AL74" s="376">
        <v>189.99999999999949</v>
      </c>
      <c r="AM74" s="376">
        <v>89.999999999999858</v>
      </c>
      <c r="AN74" s="376">
        <v>289.99999999999915</v>
      </c>
      <c r="AO74" s="376">
        <v>259.99999999999977</v>
      </c>
      <c r="AP74" s="376">
        <v>310.00000000000051</v>
      </c>
      <c r="AQ74" s="376">
        <v>160.00000000000014</v>
      </c>
      <c r="AR74" s="376">
        <v>290.00000000000091</v>
      </c>
    </row>
    <row r="75" spans="17:44">
      <c r="Q75" s="532"/>
      <c r="R75" s="378" t="s">
        <v>535</v>
      </c>
      <c r="S75" s="376">
        <v>0</v>
      </c>
      <c r="T75" s="376">
        <v>0</v>
      </c>
      <c r="U75" s="376">
        <v>0</v>
      </c>
      <c r="V75" s="376">
        <v>210</v>
      </c>
      <c r="W75" s="376">
        <v>350</v>
      </c>
      <c r="X75" s="376">
        <v>460</v>
      </c>
      <c r="Y75" s="376">
        <v>490</v>
      </c>
      <c r="Z75" s="376">
        <v>820</v>
      </c>
      <c r="AA75" s="376">
        <v>920</v>
      </c>
      <c r="AB75" s="376">
        <v>1070</v>
      </c>
      <c r="AC75" s="376">
        <v>1660</v>
      </c>
      <c r="AD75" s="376">
        <v>1900</v>
      </c>
      <c r="AE75" s="376">
        <v>3190</v>
      </c>
      <c r="AF75" s="376">
        <v>4650</v>
      </c>
      <c r="AG75" s="376">
        <v>6170</v>
      </c>
      <c r="AH75" s="376">
        <v>6470</v>
      </c>
      <c r="AI75" s="376">
        <v>8119.9999999999991</v>
      </c>
      <c r="AJ75" s="376">
        <v>8450</v>
      </c>
      <c r="AK75" s="376">
        <v>10940</v>
      </c>
      <c r="AL75" s="376">
        <v>11310</v>
      </c>
      <c r="AM75" s="376">
        <v>11610</v>
      </c>
      <c r="AN75" s="376">
        <v>11910</v>
      </c>
      <c r="AO75" s="376">
        <v>12140</v>
      </c>
      <c r="AP75" s="376">
        <v>12290</v>
      </c>
      <c r="AQ75" s="376">
        <v>12440</v>
      </c>
      <c r="AR75" s="376">
        <v>12510</v>
      </c>
    </row>
    <row r="76" spans="17:44">
      <c r="Q76" s="527" t="s">
        <v>270</v>
      </c>
      <c r="R76" s="378" t="s">
        <v>305</v>
      </c>
      <c r="S76" s="376">
        <v>39.25</v>
      </c>
      <c r="T76" s="376">
        <v>39.25</v>
      </c>
      <c r="U76" s="376">
        <v>39.25</v>
      </c>
      <c r="V76" s="376">
        <v>39.25</v>
      </c>
      <c r="W76" s="376">
        <v>39.25</v>
      </c>
      <c r="X76" s="376">
        <v>39.25</v>
      </c>
      <c r="Y76" s="376">
        <v>39.25</v>
      </c>
      <c r="Z76" s="376">
        <v>39.25</v>
      </c>
      <c r="AA76" s="376">
        <v>39.25</v>
      </c>
      <c r="AB76" s="376">
        <v>39.25</v>
      </c>
      <c r="AC76" s="376">
        <v>39.25</v>
      </c>
      <c r="AD76" s="376">
        <v>39.25</v>
      </c>
      <c r="AE76" s="376">
        <v>39.25</v>
      </c>
      <c r="AF76" s="376">
        <v>39.25</v>
      </c>
      <c r="AG76" s="376">
        <v>39.25</v>
      </c>
      <c r="AH76" s="376">
        <v>39.25</v>
      </c>
      <c r="AI76" s="376">
        <v>39.25</v>
      </c>
      <c r="AJ76" s="376">
        <v>39.25</v>
      </c>
      <c r="AK76" s="376">
        <v>39.25</v>
      </c>
      <c r="AL76" s="376">
        <v>39.25</v>
      </c>
      <c r="AM76" s="376">
        <v>39.25</v>
      </c>
      <c r="AN76" s="376">
        <v>39.25</v>
      </c>
      <c r="AO76" s="376">
        <v>39.25</v>
      </c>
      <c r="AP76" s="376">
        <v>39.25</v>
      </c>
      <c r="AQ76" s="376">
        <v>39.25</v>
      </c>
      <c r="AR76" s="376">
        <v>39.25</v>
      </c>
    </row>
    <row r="77" spans="17:44">
      <c r="Q77" s="528"/>
      <c r="R77" s="378" t="s">
        <v>306</v>
      </c>
      <c r="S77" s="376">
        <v>374.62070000000006</v>
      </c>
      <c r="T77" s="376">
        <v>374.62070000000006</v>
      </c>
      <c r="U77" s="376">
        <v>374.62070000000006</v>
      </c>
      <c r="V77" s="376">
        <v>374.62070000000006</v>
      </c>
      <c r="W77" s="376">
        <v>374.62070000000006</v>
      </c>
      <c r="X77" s="376">
        <v>374.62070000000006</v>
      </c>
      <c r="Y77" s="376">
        <v>374.62070000000006</v>
      </c>
      <c r="Z77" s="376">
        <v>374.62070000000006</v>
      </c>
      <c r="AA77" s="376">
        <v>374.62070000000006</v>
      </c>
      <c r="AB77" s="376">
        <v>374.62070000000006</v>
      </c>
      <c r="AC77" s="376">
        <v>374.62070000000006</v>
      </c>
      <c r="AD77" s="376">
        <v>374.62070000000006</v>
      </c>
      <c r="AE77" s="376">
        <v>374.62070000000006</v>
      </c>
      <c r="AF77" s="376">
        <v>339.40070000000009</v>
      </c>
      <c r="AG77" s="376">
        <v>339.40070000000009</v>
      </c>
      <c r="AH77" s="376">
        <v>339.40070000000009</v>
      </c>
      <c r="AI77" s="376">
        <v>339.40070000000009</v>
      </c>
      <c r="AJ77" s="376">
        <v>339.40070000000009</v>
      </c>
      <c r="AK77" s="376">
        <v>297.80070000000001</v>
      </c>
      <c r="AL77" s="376">
        <v>297.80070000000001</v>
      </c>
      <c r="AM77" s="376">
        <v>266.80070000000006</v>
      </c>
      <c r="AN77" s="376">
        <v>266.80070000000006</v>
      </c>
      <c r="AO77" s="376">
        <v>266.80070000000006</v>
      </c>
      <c r="AP77" s="376">
        <v>266.80070000000006</v>
      </c>
      <c r="AQ77" s="376">
        <v>266.80070000000006</v>
      </c>
      <c r="AR77" s="376">
        <v>266.80070000000006</v>
      </c>
    </row>
    <row r="78" spans="17:44">
      <c r="Q78" s="382" t="s">
        <v>279</v>
      </c>
      <c r="R78" s="381" t="s">
        <v>307</v>
      </c>
      <c r="S78" s="376">
        <v>6734.8393500000038</v>
      </c>
      <c r="T78" s="376">
        <v>9326.8952089185059</v>
      </c>
      <c r="U78" s="376">
        <v>10301.452890237006</v>
      </c>
      <c r="V78" s="376">
        <v>10844.308150000008</v>
      </c>
      <c r="W78" s="376">
        <v>11071.208150000008</v>
      </c>
      <c r="X78" s="376">
        <v>11371.208150000008</v>
      </c>
      <c r="Y78" s="376">
        <v>11671.208150000008</v>
      </c>
      <c r="Z78" s="376">
        <v>12171.208150000009</v>
      </c>
      <c r="AA78" s="376">
        <v>12871.208150000006</v>
      </c>
      <c r="AB78" s="376">
        <v>13871.208150000006</v>
      </c>
      <c r="AC78" s="376">
        <v>15021.208150000006</v>
      </c>
      <c r="AD78" s="376">
        <v>16221.208150000006</v>
      </c>
      <c r="AE78" s="376">
        <v>17371.208150000002</v>
      </c>
      <c r="AF78" s="376">
        <v>18371.208150000009</v>
      </c>
      <c r="AG78" s="376">
        <v>19071.208150000006</v>
      </c>
      <c r="AH78" s="376">
        <v>19671.208150000006</v>
      </c>
      <c r="AI78" s="376">
        <v>20271.208150000006</v>
      </c>
      <c r="AJ78" s="376">
        <v>20821.208150000006</v>
      </c>
      <c r="AK78" s="376">
        <v>21321.208150000006</v>
      </c>
      <c r="AL78" s="376">
        <v>21821.208150000006</v>
      </c>
      <c r="AM78" s="376">
        <v>22221.208150000006</v>
      </c>
      <c r="AN78" s="376">
        <v>22621.208150000006</v>
      </c>
      <c r="AO78" s="376">
        <v>22921.208150000006</v>
      </c>
      <c r="AP78" s="376">
        <v>23121.208150000006</v>
      </c>
      <c r="AQ78" s="376">
        <v>23321.208150000002</v>
      </c>
      <c r="AR78" s="376">
        <v>23421.208150000006</v>
      </c>
    </row>
    <row r="79" spans="17:44">
      <c r="Q79" s="527" t="s">
        <v>295</v>
      </c>
      <c r="R79" s="380" t="s">
        <v>308</v>
      </c>
      <c r="S79" s="376">
        <v>3714.3990000000003</v>
      </c>
      <c r="T79" s="376">
        <v>4011.7490000000003</v>
      </c>
      <c r="U79" s="376">
        <v>4254.9279990544874</v>
      </c>
      <c r="V79" s="376">
        <v>4379.1889270511829</v>
      </c>
      <c r="W79" s="376">
        <v>4503.9204992259793</v>
      </c>
      <c r="X79" s="376">
        <v>4620.1233459870136</v>
      </c>
      <c r="Y79" s="376">
        <v>4646.7486891249027</v>
      </c>
      <c r="Z79" s="376">
        <v>4679.2759299487761</v>
      </c>
      <c r="AA79" s="376">
        <v>4745.4147598804184</v>
      </c>
      <c r="AB79" s="376">
        <v>4823.2107258129045</v>
      </c>
      <c r="AC79" s="376">
        <v>4901.1978037784647</v>
      </c>
      <c r="AD79" s="376">
        <v>4979.4138657942667</v>
      </c>
      <c r="AE79" s="376">
        <v>5057.8942312872423</v>
      </c>
      <c r="AF79" s="376">
        <v>5136.6719548408373</v>
      </c>
      <c r="AG79" s="376">
        <v>5215.7780760961887</v>
      </c>
      <c r="AH79" s="376">
        <v>5343.2681041467586</v>
      </c>
      <c r="AI79" s="376">
        <v>5385.9243141076613</v>
      </c>
      <c r="AJ79" s="376">
        <v>5466.3465897285232</v>
      </c>
      <c r="AK79" s="376">
        <v>5547.2061238538035</v>
      </c>
      <c r="AL79" s="376">
        <v>5628.5267085763498</v>
      </c>
      <c r="AM79" s="376">
        <v>5710.331088134275</v>
      </c>
      <c r="AN79" s="376">
        <v>5792.6410618104373</v>
      </c>
      <c r="AO79" s="376">
        <v>5875.4775756618619</v>
      </c>
      <c r="AP79" s="376">
        <v>5958.8608045095516</v>
      </c>
      <c r="AQ79" s="376">
        <v>6018.4494125546471</v>
      </c>
      <c r="AR79" s="376">
        <v>6078.6339066801938</v>
      </c>
    </row>
    <row r="80" spans="17:44">
      <c r="Q80" s="528"/>
      <c r="R80" s="378" t="s">
        <v>309</v>
      </c>
      <c r="S80" s="376">
        <v>536.40000000000009</v>
      </c>
      <c r="T80" s="376">
        <v>536.40000000000009</v>
      </c>
      <c r="U80" s="376">
        <v>536.40000000000009</v>
      </c>
      <c r="V80" s="376">
        <v>536.40000000000009</v>
      </c>
      <c r="W80" s="376">
        <v>536.40000000000009</v>
      </c>
      <c r="X80" s="376">
        <v>536.40000000000009</v>
      </c>
      <c r="Y80" s="376">
        <v>536.40000000000009</v>
      </c>
      <c r="Z80" s="376">
        <v>536.40000000000009</v>
      </c>
      <c r="AA80" s="376">
        <v>636.29999999999995</v>
      </c>
      <c r="AB80" s="376">
        <v>636.29999999999995</v>
      </c>
      <c r="AC80" s="376">
        <v>636.29999999999995</v>
      </c>
      <c r="AD80" s="376">
        <v>636.29999999999995</v>
      </c>
      <c r="AE80" s="376">
        <v>636.29999999999995</v>
      </c>
      <c r="AF80" s="376">
        <v>636.29999999999995</v>
      </c>
      <c r="AG80" s="376">
        <v>636.29999999999995</v>
      </c>
      <c r="AH80" s="376">
        <v>636.29999999999995</v>
      </c>
      <c r="AI80" s="376">
        <v>636.29999999999995</v>
      </c>
      <c r="AJ80" s="376">
        <v>636.29999999999995</v>
      </c>
      <c r="AK80" s="376">
        <v>636.29999999999995</v>
      </c>
      <c r="AL80" s="376">
        <v>636.29999999999995</v>
      </c>
      <c r="AM80" s="376">
        <v>636.29999999999995</v>
      </c>
      <c r="AN80" s="376">
        <v>636.29999999999995</v>
      </c>
      <c r="AO80" s="376">
        <v>636.29999999999995</v>
      </c>
      <c r="AP80" s="376">
        <v>636.29999999999995</v>
      </c>
      <c r="AQ80" s="376">
        <v>636.29999999999995</v>
      </c>
      <c r="AR80" s="376">
        <v>636.29999999999995</v>
      </c>
    </row>
    <row r="81" spans="17:44" ht="15">
      <c r="Q81" s="513" t="s">
        <v>282</v>
      </c>
      <c r="R81" s="513"/>
      <c r="S81" s="286">
        <v>18741.157114575006</v>
      </c>
      <c r="T81" s="286">
        <v>21956.420135458739</v>
      </c>
      <c r="U81" s="286">
        <v>23935.270747612522</v>
      </c>
      <c r="V81" s="286">
        <v>26035.647411774815</v>
      </c>
      <c r="W81" s="286">
        <v>27291.334687425562</v>
      </c>
      <c r="X81" s="286">
        <v>28144.961681013723</v>
      </c>
      <c r="Y81" s="286">
        <v>28975.710420766849</v>
      </c>
      <c r="Z81" s="286">
        <v>30266.214565007082</v>
      </c>
      <c r="AA81" s="286">
        <v>31923.476460626967</v>
      </c>
      <c r="AB81" s="286">
        <v>33703.232648861675</v>
      </c>
      <c r="AC81" s="286">
        <v>35556.689631274239</v>
      </c>
      <c r="AD81" s="286">
        <v>37469.119520944208</v>
      </c>
      <c r="AE81" s="286">
        <v>40430.636687982056</v>
      </c>
      <c r="AF81" s="286">
        <v>43467.345998079785</v>
      </c>
      <c r="AG81" s="286">
        <v>46244.708296374316</v>
      </c>
      <c r="AH81" s="286">
        <v>47708.868756112453</v>
      </c>
      <c r="AI81" s="286">
        <v>50493.715285051105</v>
      </c>
      <c r="AJ81" s="286">
        <v>51945.188563086063</v>
      </c>
      <c r="AK81" s="286">
        <v>55180.261591751063</v>
      </c>
      <c r="AL81" s="286">
        <v>56664.182409590554</v>
      </c>
      <c r="AM81" s="286">
        <v>57614.807099363497</v>
      </c>
      <c r="AN81" s="286">
        <v>58817.104653050701</v>
      </c>
      <c r="AO81" s="286">
        <v>59576.408442978856</v>
      </c>
      <c r="AP81" s="286">
        <v>60207.981086532003</v>
      </c>
      <c r="AQ81" s="286">
        <v>60786.452439121102</v>
      </c>
      <c r="AR81" s="286">
        <v>61183.315843411408</v>
      </c>
    </row>
    <row r="86" spans="17:44" ht="15">
      <c r="Q86" s="277" t="s">
        <v>470</v>
      </c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</row>
    <row r="87" spans="17:44">
      <c r="S87" s="291"/>
      <c r="T87" s="291"/>
      <c r="U87" s="291"/>
      <c r="V87" s="291"/>
      <c r="W87" s="291"/>
      <c r="X87" s="291"/>
      <c r="Y87" s="291"/>
      <c r="Z87" s="291"/>
      <c r="AA87" s="291"/>
      <c r="AB87" s="291"/>
      <c r="AC87" s="291"/>
      <c r="AD87" s="291"/>
      <c r="AE87" s="291"/>
      <c r="AF87" s="291"/>
      <c r="AG87" s="291"/>
      <c r="AH87" s="291"/>
      <c r="AI87" s="291"/>
      <c r="AJ87" s="291"/>
      <c r="AK87" s="291"/>
      <c r="AL87" s="291"/>
      <c r="AM87" s="291"/>
      <c r="AN87" s="291"/>
      <c r="AO87" s="291"/>
      <c r="AP87" s="291"/>
      <c r="AQ87" s="291"/>
      <c r="AR87" s="291"/>
    </row>
    <row r="88" spans="17:44" ht="15">
      <c r="Q88" s="300" t="s">
        <v>269</v>
      </c>
      <c r="R88" s="300" t="s">
        <v>284</v>
      </c>
      <c r="S88" s="385">
        <v>2015</v>
      </c>
      <c r="T88" s="385">
        <v>2016</v>
      </c>
      <c r="U88" s="385">
        <v>2017</v>
      </c>
      <c r="V88" s="385">
        <v>2018</v>
      </c>
      <c r="W88" s="385">
        <v>2019</v>
      </c>
      <c r="X88" s="385">
        <v>2020</v>
      </c>
      <c r="Y88" s="385">
        <v>2021</v>
      </c>
      <c r="Z88" s="385">
        <v>2022</v>
      </c>
      <c r="AA88" s="385">
        <v>2023</v>
      </c>
      <c r="AB88" s="385">
        <v>2024</v>
      </c>
      <c r="AC88" s="385">
        <v>2025</v>
      </c>
      <c r="AD88" s="385">
        <v>2026</v>
      </c>
      <c r="AE88" s="385">
        <v>2027</v>
      </c>
      <c r="AF88" s="385">
        <v>2028</v>
      </c>
      <c r="AG88" s="385">
        <v>2029</v>
      </c>
      <c r="AH88" s="385">
        <v>2030</v>
      </c>
      <c r="AI88" s="385">
        <v>2031</v>
      </c>
      <c r="AJ88" s="385">
        <v>2032</v>
      </c>
      <c r="AK88" s="386">
        <v>2033</v>
      </c>
      <c r="AL88" s="386">
        <v>2034</v>
      </c>
      <c r="AM88" s="386">
        <v>2035</v>
      </c>
      <c r="AN88" s="386">
        <v>2036</v>
      </c>
      <c r="AO88" s="386">
        <v>2037</v>
      </c>
      <c r="AP88" s="386">
        <v>2038</v>
      </c>
      <c r="AQ88" s="386">
        <v>2039</v>
      </c>
      <c r="AR88" s="386">
        <v>2040</v>
      </c>
    </row>
    <row r="89" spans="17:44">
      <c r="Q89" s="382" t="s">
        <v>279</v>
      </c>
      <c r="R89" s="375" t="s">
        <v>311</v>
      </c>
      <c r="S89" s="304">
        <v>2856.6560100013085</v>
      </c>
      <c r="T89" s="304">
        <v>3378.5901428387647</v>
      </c>
      <c r="U89" s="304">
        <v>3700.0832517906624</v>
      </c>
      <c r="V89" s="304">
        <v>4049.5471745540713</v>
      </c>
      <c r="W89" s="304">
        <v>4590.6366801514541</v>
      </c>
      <c r="X89" s="304">
        <v>5381.8658184256328</v>
      </c>
      <c r="Y89" s="304">
        <v>6306.5221408166435</v>
      </c>
      <c r="Z89" s="304">
        <v>7269.7404143017484</v>
      </c>
      <c r="AA89" s="304">
        <v>8189.0016758033034</v>
      </c>
      <c r="AB89" s="304">
        <v>9095.533675734212</v>
      </c>
      <c r="AC89" s="304">
        <v>9967.0512969055362</v>
      </c>
      <c r="AD89" s="304">
        <v>10808.457667608669</v>
      </c>
      <c r="AE89" s="304">
        <v>11615.796004946425</v>
      </c>
      <c r="AF89" s="304">
        <v>12386.395416648764</v>
      </c>
      <c r="AG89" s="304">
        <v>13128.744660311379</v>
      </c>
      <c r="AH89" s="304">
        <v>13831.931000389995</v>
      </c>
      <c r="AI89" s="304">
        <v>14497.313421635799</v>
      </c>
      <c r="AJ89" s="304">
        <v>15120.88945207605</v>
      </c>
      <c r="AK89" s="304">
        <v>15707.584786605643</v>
      </c>
      <c r="AL89" s="304">
        <v>16253.161934703339</v>
      </c>
      <c r="AM89" s="304">
        <v>16766.287004218724</v>
      </c>
      <c r="AN89" s="304">
        <v>17239.081213004989</v>
      </c>
      <c r="AO89" s="304">
        <v>17680.432134234266</v>
      </c>
      <c r="AP89" s="304">
        <v>18083.762434601267</v>
      </c>
      <c r="AQ89" s="304">
        <v>18458.0207438203</v>
      </c>
      <c r="AR89" s="304">
        <v>18796.765883137163</v>
      </c>
    </row>
    <row r="90" spans="17:44">
      <c r="Q90" s="533" t="s">
        <v>56</v>
      </c>
      <c r="R90" s="375" t="s">
        <v>312</v>
      </c>
      <c r="S90" s="304">
        <v>1.2</v>
      </c>
      <c r="T90" s="304">
        <v>1.921719465368624</v>
      </c>
      <c r="U90" s="304">
        <v>3.1936014496103553</v>
      </c>
      <c r="V90" s="304">
        <v>5.1807388968198937</v>
      </c>
      <c r="W90" s="304">
        <v>15.132827713349409</v>
      </c>
      <c r="X90" s="304">
        <v>40.52251125207615</v>
      </c>
      <c r="Y90" s="304">
        <v>62.582102521534182</v>
      </c>
      <c r="Z90" s="304">
        <v>120.18441121181218</v>
      </c>
      <c r="AA90" s="304">
        <v>211.73278433832661</v>
      </c>
      <c r="AB90" s="304">
        <v>314.72612616365211</v>
      </c>
      <c r="AC90" s="304">
        <v>422.87877628416794</v>
      </c>
      <c r="AD90" s="304">
        <v>502.72155731539215</v>
      </c>
      <c r="AE90" s="304">
        <v>601.68132906730966</v>
      </c>
      <c r="AF90" s="304">
        <v>696.28710722113931</v>
      </c>
      <c r="AG90" s="304">
        <v>790.34917284303685</v>
      </c>
      <c r="AH90" s="304">
        <v>880.72630770678211</v>
      </c>
      <c r="AI90" s="304">
        <v>962.5193593238746</v>
      </c>
      <c r="AJ90" s="304">
        <v>1054.8442334871493</v>
      </c>
      <c r="AK90" s="304">
        <v>1156.7580942830098</v>
      </c>
      <c r="AL90" s="304">
        <v>1251.6912389369188</v>
      </c>
      <c r="AM90" s="304">
        <v>1339.9671842517562</v>
      </c>
      <c r="AN90" s="304">
        <v>1421.6922033564199</v>
      </c>
      <c r="AO90" s="304">
        <v>1497.7133726717568</v>
      </c>
      <c r="AP90" s="304">
        <v>1577.7995696846694</v>
      </c>
      <c r="AQ90" s="304">
        <v>1662.1681608252043</v>
      </c>
      <c r="AR90" s="304">
        <v>1751.0481356090124</v>
      </c>
    </row>
    <row r="91" spans="17:44">
      <c r="Q91" s="533"/>
      <c r="R91" s="375" t="s">
        <v>313</v>
      </c>
      <c r="S91" s="304">
        <v>0</v>
      </c>
      <c r="T91" s="304">
        <v>1.4328454759550148E-2</v>
      </c>
      <c r="U91" s="304">
        <v>3.4888151197026492E-2</v>
      </c>
      <c r="V91" s="304">
        <v>8.1831421448890662E-2</v>
      </c>
      <c r="W91" s="304">
        <v>0.14316750180133403</v>
      </c>
      <c r="X91" s="304">
        <v>0.35336808871106845</v>
      </c>
      <c r="Y91" s="304">
        <v>0.58802383826780957</v>
      </c>
      <c r="Z91" s="304">
        <v>1.2521597774581383</v>
      </c>
      <c r="AA91" s="304">
        <v>5.1859740815741704</v>
      </c>
      <c r="AB91" s="304">
        <v>23.936182274856208</v>
      </c>
      <c r="AC91" s="304">
        <v>52.819940641766664</v>
      </c>
      <c r="AD91" s="304">
        <v>77.768437950115427</v>
      </c>
      <c r="AE91" s="304">
        <v>100.66390341819393</v>
      </c>
      <c r="AF91" s="304">
        <v>226.45368153623636</v>
      </c>
      <c r="AG91" s="304">
        <v>335.69737796731454</v>
      </c>
      <c r="AH91" s="304">
        <v>433.61348254463371</v>
      </c>
      <c r="AI91" s="304">
        <v>521.48251233598103</v>
      </c>
      <c r="AJ91" s="304">
        <v>629.66892919484735</v>
      </c>
      <c r="AK91" s="304">
        <v>771.72192188118163</v>
      </c>
      <c r="AL91" s="304">
        <v>904.48311054016995</v>
      </c>
      <c r="AM91" s="304">
        <v>1026.3937601312891</v>
      </c>
      <c r="AN91" s="304">
        <v>1136.1391668666681</v>
      </c>
      <c r="AO91" s="304">
        <v>1237.1712478966715</v>
      </c>
      <c r="AP91" s="304">
        <v>1347.187687264927</v>
      </c>
      <c r="AQ91" s="304">
        <v>1466.9874261980945</v>
      </c>
      <c r="AR91" s="304">
        <v>1597.4404524082504</v>
      </c>
    </row>
    <row r="92" spans="17:44">
      <c r="Q92" s="382" t="s">
        <v>281</v>
      </c>
      <c r="R92" s="375" t="s">
        <v>314</v>
      </c>
      <c r="S92" s="304">
        <v>70.955420000000004</v>
      </c>
      <c r="T92" s="304">
        <v>97.625153573056735</v>
      </c>
      <c r="U92" s="304">
        <v>127.50069046746063</v>
      </c>
      <c r="V92" s="304">
        <v>157.37622736186452</v>
      </c>
      <c r="W92" s="304">
        <v>187.25176425626842</v>
      </c>
      <c r="X92" s="304">
        <v>218.62107799539251</v>
      </c>
      <c r="Y92" s="304">
        <v>251.55885742147279</v>
      </c>
      <c r="Z92" s="304">
        <v>284.49663684755308</v>
      </c>
      <c r="AA92" s="304">
        <v>317.43441627363336</v>
      </c>
      <c r="AB92" s="304">
        <v>347.07841775710563</v>
      </c>
      <c r="AC92" s="304">
        <v>373.75801909223065</v>
      </c>
      <c r="AD92" s="304">
        <v>397.76966029384317</v>
      </c>
      <c r="AE92" s="304">
        <v>419.38013737529445</v>
      </c>
      <c r="AF92" s="304">
        <v>439.91009060267316</v>
      </c>
      <c r="AG92" s="304">
        <v>459.41354616868296</v>
      </c>
      <c r="AH92" s="304">
        <v>477.94182895639227</v>
      </c>
      <c r="AI92" s="304">
        <v>494.61728346533062</v>
      </c>
      <c r="AJ92" s="304">
        <v>509.62519252337512</v>
      </c>
      <c r="AK92" s="304">
        <v>523.13231067561514</v>
      </c>
      <c r="AL92" s="304">
        <v>535.2887170126312</v>
      </c>
      <c r="AM92" s="304">
        <v>546.22948271594566</v>
      </c>
      <c r="AN92" s="304">
        <v>556.07617184892865</v>
      </c>
      <c r="AO92" s="304">
        <v>564.93819206861338</v>
      </c>
      <c r="AP92" s="304">
        <v>572.91401026632957</v>
      </c>
      <c r="AQ92" s="304">
        <v>580.09224664427416</v>
      </c>
      <c r="AR92" s="304">
        <v>586.55265938442426</v>
      </c>
    </row>
    <row r="93" spans="17:44">
      <c r="Q93" s="382" t="s">
        <v>267</v>
      </c>
      <c r="R93" s="375" t="s">
        <v>304</v>
      </c>
      <c r="S93" s="304">
        <v>0</v>
      </c>
      <c r="T93" s="304">
        <v>0.73414851409277104</v>
      </c>
      <c r="U93" s="304">
        <v>1.19092581066752</v>
      </c>
      <c r="V93" s="304">
        <v>1.8396557456897307</v>
      </c>
      <c r="W93" s="304">
        <v>3.2886180012899837</v>
      </c>
      <c r="X93" s="304">
        <v>6.5303284839617914</v>
      </c>
      <c r="Y93" s="304">
        <v>12.450650223383102</v>
      </c>
      <c r="Z93" s="304">
        <v>22.043750072390054</v>
      </c>
      <c r="AA93" s="304">
        <v>36.023235455234001</v>
      </c>
      <c r="AB93" s="304">
        <v>56.567211115884888</v>
      </c>
      <c r="AC93" s="304">
        <v>85.253678609528208</v>
      </c>
      <c r="AD93" s="304">
        <v>120.02719232368553</v>
      </c>
      <c r="AE93" s="304">
        <v>161.28393365480514</v>
      </c>
      <c r="AF93" s="304">
        <v>209.29615618366071</v>
      </c>
      <c r="AG93" s="304">
        <v>264.9723494583568</v>
      </c>
      <c r="AH93" s="304">
        <v>325.90588402796499</v>
      </c>
      <c r="AI93" s="304">
        <v>391.08810367533317</v>
      </c>
      <c r="AJ93" s="304">
        <v>458.99505572109376</v>
      </c>
      <c r="AK93" s="304">
        <v>529.06583878675383</v>
      </c>
      <c r="AL93" s="304">
        <v>599.730951829172</v>
      </c>
      <c r="AM93" s="304">
        <v>671.11699287030785</v>
      </c>
      <c r="AN93" s="304">
        <v>741.16369935126738</v>
      </c>
      <c r="AO93" s="304">
        <v>810.24872984640308</v>
      </c>
      <c r="AP93" s="304">
        <v>876.43419942622336</v>
      </c>
      <c r="AQ93" s="304">
        <v>940.27225682344067</v>
      </c>
      <c r="AR93" s="304">
        <v>999.55265620389173</v>
      </c>
    </row>
    <row r="94" spans="17:44">
      <c r="Q94" s="382" t="s">
        <v>295</v>
      </c>
      <c r="R94" s="375" t="s">
        <v>295</v>
      </c>
      <c r="S94" s="304">
        <v>352.49759000000063</v>
      </c>
      <c r="T94" s="304">
        <v>392.6098455047275</v>
      </c>
      <c r="U94" s="304">
        <v>444.65135382700163</v>
      </c>
      <c r="V94" s="304">
        <v>502.40482322000389</v>
      </c>
      <c r="W94" s="304">
        <v>564.21134382972332</v>
      </c>
      <c r="X94" s="304">
        <v>629.21793353991325</v>
      </c>
      <c r="Y94" s="304">
        <v>696.89397440394987</v>
      </c>
      <c r="Z94" s="304">
        <v>766.87372087429526</v>
      </c>
      <c r="AA94" s="304">
        <v>838.88807150889988</v>
      </c>
      <c r="AB94" s="304">
        <v>912.72982548295204</v>
      </c>
      <c r="AC94" s="304">
        <v>988.23399683702473</v>
      </c>
      <c r="AD94" s="304">
        <v>1084.4723079651174</v>
      </c>
      <c r="AE94" s="304">
        <v>1182.6353853157718</v>
      </c>
      <c r="AF94" s="304">
        <v>1282.7617242134395</v>
      </c>
      <c r="AG94" s="304">
        <v>1382.8880631111072</v>
      </c>
      <c r="AH94" s="304">
        <v>1483.0144020087748</v>
      </c>
      <c r="AI94" s="304">
        <v>1583.1407409064425</v>
      </c>
      <c r="AJ94" s="304">
        <v>1681.2645530261566</v>
      </c>
      <c r="AK94" s="304">
        <v>1755.9681734106512</v>
      </c>
      <c r="AL94" s="304">
        <v>1820.7113110772132</v>
      </c>
      <c r="AM94" s="304">
        <v>1875.4939660258424</v>
      </c>
      <c r="AN94" s="304">
        <v>1920.316138256539</v>
      </c>
      <c r="AO94" s="304">
        <v>1955.1778277693033</v>
      </c>
      <c r="AP94" s="304">
        <v>1980.0790345641349</v>
      </c>
      <c r="AQ94" s="304">
        <v>1995.0197586410336</v>
      </c>
      <c r="AR94" s="304">
        <v>2000</v>
      </c>
    </row>
    <row r="95" spans="17:44">
      <c r="Q95" s="382" t="s">
        <v>274</v>
      </c>
      <c r="R95" s="375" t="s">
        <v>274</v>
      </c>
      <c r="S95" s="304">
        <v>60.927250000000022</v>
      </c>
      <c r="T95" s="304">
        <v>70.744749999999996</v>
      </c>
      <c r="U95" s="304">
        <v>81.053125000000023</v>
      </c>
      <c r="V95" s="304">
        <v>91.87691875000003</v>
      </c>
      <c r="W95" s="304">
        <v>103.24190218750003</v>
      </c>
      <c r="X95" s="304">
        <v>114.83418529375004</v>
      </c>
      <c r="Y95" s="304">
        <v>126.65831406212504</v>
      </c>
      <c r="Z95" s="304">
        <v>138.48244283050005</v>
      </c>
      <c r="AA95" s="304">
        <v>150.30657159887505</v>
      </c>
      <c r="AB95" s="304">
        <v>162.13070036725006</v>
      </c>
      <c r="AC95" s="304">
        <v>173.95482913562506</v>
      </c>
      <c r="AD95" s="304">
        <v>185.1877514655813</v>
      </c>
      <c r="AE95" s="304">
        <v>195.85902767903974</v>
      </c>
      <c r="AF95" s="304">
        <v>205.99674008182527</v>
      </c>
      <c r="AG95" s="304">
        <v>215.6275668644715</v>
      </c>
      <c r="AH95" s="304">
        <v>224.29531096885313</v>
      </c>
      <c r="AI95" s="304">
        <v>232.09628066279657</v>
      </c>
      <c r="AJ95" s="304">
        <v>239.1171533873457</v>
      </c>
      <c r="AK95" s="304">
        <v>245.4359388394399</v>
      </c>
      <c r="AL95" s="304">
        <v>250.49096720111527</v>
      </c>
      <c r="AM95" s="304">
        <v>254.53498989045556</v>
      </c>
      <c r="AN95" s="304">
        <v>257.77020804192779</v>
      </c>
      <c r="AO95" s="304">
        <v>260.35838256310558</v>
      </c>
      <c r="AP95" s="304">
        <v>262.42892218004783</v>
      </c>
      <c r="AQ95" s="304">
        <v>264.0853538736016</v>
      </c>
      <c r="AR95" s="304">
        <v>265.41049922844462</v>
      </c>
    </row>
    <row r="96" spans="17:44">
      <c r="Q96" s="527" t="s">
        <v>272</v>
      </c>
      <c r="R96" s="375" t="s">
        <v>297</v>
      </c>
      <c r="S96" s="304">
        <v>465</v>
      </c>
      <c r="T96" s="304">
        <v>713.07405889604865</v>
      </c>
      <c r="U96" s="304">
        <v>736.15546508152238</v>
      </c>
      <c r="V96" s="304">
        <v>752.93334488280721</v>
      </c>
      <c r="W96" s="304">
        <v>781.50917638213866</v>
      </c>
      <c r="X96" s="304">
        <v>814.18352151971385</v>
      </c>
      <c r="Y96" s="304">
        <v>861.54073699755247</v>
      </c>
      <c r="Z96" s="304">
        <v>875.35194041363525</v>
      </c>
      <c r="AA96" s="304">
        <v>896.45962643511052</v>
      </c>
      <c r="AB96" s="304">
        <v>926.98213073194233</v>
      </c>
      <c r="AC96" s="304">
        <v>965.34050288349761</v>
      </c>
      <c r="AD96" s="304">
        <v>996.19646737505616</v>
      </c>
      <c r="AE96" s="304">
        <v>1012.4552669164539</v>
      </c>
      <c r="AF96" s="304">
        <v>1030.4591888652676</v>
      </c>
      <c r="AG96" s="304">
        <v>1059.8993628629926</v>
      </c>
      <c r="AH96" s="304">
        <v>1082.3323667785558</v>
      </c>
      <c r="AI96" s="304">
        <v>1106.8548246538789</v>
      </c>
      <c r="AJ96" s="304">
        <v>1138.6247055274262</v>
      </c>
      <c r="AK96" s="304">
        <v>1185.3304859349646</v>
      </c>
      <c r="AL96" s="304">
        <v>1234.8721445211086</v>
      </c>
      <c r="AM96" s="304">
        <v>1287.9022140016314</v>
      </c>
      <c r="AN96" s="304">
        <v>1304.899858500492</v>
      </c>
      <c r="AO96" s="304">
        <v>1319.7601646707687</v>
      </c>
      <c r="AP96" s="304">
        <v>1343.8248239041084</v>
      </c>
      <c r="AQ96" s="304">
        <v>1359.5045029154476</v>
      </c>
      <c r="AR96" s="304">
        <v>1386.0025191323475</v>
      </c>
    </row>
    <row r="97" spans="17:44">
      <c r="Q97" s="529"/>
      <c r="R97" s="377" t="s">
        <v>298</v>
      </c>
      <c r="S97" s="304">
        <v>0</v>
      </c>
      <c r="T97" s="304">
        <v>33.290873541882782</v>
      </c>
      <c r="U97" s="304">
        <v>39.172965762504383</v>
      </c>
      <c r="V97" s="304">
        <v>40.633594551441405</v>
      </c>
      <c r="W97" s="304">
        <v>42.97433854205967</v>
      </c>
      <c r="X97" s="304">
        <v>46.884159226099889</v>
      </c>
      <c r="Y97" s="304">
        <v>50.22120338524811</v>
      </c>
      <c r="Z97" s="304">
        <v>52.05807060724927</v>
      </c>
      <c r="AA97" s="304">
        <v>54.77508946004501</v>
      </c>
      <c r="AB97" s="304">
        <v>58.320145614083657</v>
      </c>
      <c r="AC97" s="304">
        <v>62.912024249044023</v>
      </c>
      <c r="AD97" s="304">
        <v>66.83648223628451</v>
      </c>
      <c r="AE97" s="304">
        <v>70.381204096968759</v>
      </c>
      <c r="AF97" s="304">
        <v>74.286579171907505</v>
      </c>
      <c r="AG97" s="304">
        <v>78.913290798455094</v>
      </c>
      <c r="AH97" s="304">
        <v>83.171527397916336</v>
      </c>
      <c r="AI97" s="304">
        <v>87.488853639959217</v>
      </c>
      <c r="AJ97" s="304">
        <v>92.508581907872852</v>
      </c>
      <c r="AK97" s="304">
        <v>98.471013177576026</v>
      </c>
      <c r="AL97" s="304">
        <v>104.48200538563289</v>
      </c>
      <c r="AM97" s="304">
        <v>110.4427496508021</v>
      </c>
      <c r="AN97" s="304">
        <v>114.16936502850898</v>
      </c>
      <c r="AO97" s="304">
        <v>118.33998780968206</v>
      </c>
      <c r="AP97" s="304">
        <v>123.73252346502576</v>
      </c>
      <c r="AQ97" s="304">
        <v>128.57344198640624</v>
      </c>
      <c r="AR97" s="304">
        <v>135.00507489375477</v>
      </c>
    </row>
    <row r="98" spans="17:44" ht="15">
      <c r="Q98" s="513" t="s">
        <v>282</v>
      </c>
      <c r="R98" s="513"/>
      <c r="S98" s="288">
        <v>3807.2362700013095</v>
      </c>
      <c r="T98" s="288">
        <v>4688.6050207887019</v>
      </c>
      <c r="U98" s="288">
        <v>5133.0362673406271</v>
      </c>
      <c r="V98" s="288">
        <v>5601.8743093841476</v>
      </c>
      <c r="W98" s="288">
        <v>6288.3898185655853</v>
      </c>
      <c r="X98" s="288">
        <v>7253.0129038252526</v>
      </c>
      <c r="Y98" s="288">
        <v>8369.0160036701782</v>
      </c>
      <c r="Z98" s="288">
        <v>9530.4835469366426</v>
      </c>
      <c r="AA98" s="288">
        <v>10699.807444955004</v>
      </c>
      <c r="AB98" s="288">
        <v>11898.004415241938</v>
      </c>
      <c r="AC98" s="288">
        <v>13092.203064638421</v>
      </c>
      <c r="AD98" s="288">
        <v>14239.437524533741</v>
      </c>
      <c r="AE98" s="288">
        <v>15360.136192470261</v>
      </c>
      <c r="AF98" s="288">
        <v>16551.846684524917</v>
      </c>
      <c r="AG98" s="288">
        <v>17716.505390385802</v>
      </c>
      <c r="AH98" s="288">
        <v>18822.932110779868</v>
      </c>
      <c r="AI98" s="288">
        <v>19876.601380299395</v>
      </c>
      <c r="AJ98" s="288">
        <v>20925.537856851315</v>
      </c>
      <c r="AK98" s="288">
        <v>21973.468563594837</v>
      </c>
      <c r="AL98" s="288">
        <v>22954.912381207301</v>
      </c>
      <c r="AM98" s="288">
        <v>23878.36834375676</v>
      </c>
      <c r="AN98" s="288">
        <v>24691.308024255741</v>
      </c>
      <c r="AO98" s="288">
        <v>25444.140039530579</v>
      </c>
      <c r="AP98" s="288">
        <v>26168.163205356737</v>
      </c>
      <c r="AQ98" s="288">
        <v>26854.723891727801</v>
      </c>
      <c r="AR98" s="288">
        <v>27517.777879997288</v>
      </c>
    </row>
  </sheetData>
  <mergeCells count="18">
    <mergeCell ref="Q98:R98"/>
    <mergeCell ref="Q52:R52"/>
    <mergeCell ref="Q61:Q62"/>
    <mergeCell ref="Q63:Q65"/>
    <mergeCell ref="Q66:Q67"/>
    <mergeCell ref="Q69:Q70"/>
    <mergeCell ref="Q72:Q75"/>
    <mergeCell ref="Q76:Q77"/>
    <mergeCell ref="Q79:Q80"/>
    <mergeCell ref="Q81:R81"/>
    <mergeCell ref="Q90:Q91"/>
    <mergeCell ref="Q96:Q97"/>
    <mergeCell ref="Q49:Q50"/>
    <mergeCell ref="R6:R23"/>
    <mergeCell ref="Q33:Q35"/>
    <mergeCell ref="Q36:Q37"/>
    <mergeCell ref="Q38:Q39"/>
    <mergeCell ref="Q41:Q42"/>
  </mergeCells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R98"/>
  <sheetViews>
    <sheetView showGridLines="0" zoomScale="85" zoomScaleNormal="85" workbookViewId="0">
      <selection activeCell="H2" sqref="H2"/>
    </sheetView>
  </sheetViews>
  <sheetFormatPr defaultColWidth="9" defaultRowHeight="14.25"/>
  <cols>
    <col min="1" max="16" width="9" style="278"/>
    <col min="17" max="18" width="26.75" style="278" customWidth="1"/>
    <col min="19" max="44" width="9.375" style="278" bestFit="1" customWidth="1"/>
    <col min="45" max="16384" width="9" style="278"/>
  </cols>
  <sheetData>
    <row r="1" spans="1:44" ht="15">
      <c r="A1" s="277" t="s">
        <v>478</v>
      </c>
    </row>
    <row r="2" spans="1:44" s="311" customFormat="1" ht="15">
      <c r="A2" s="324"/>
    </row>
    <row r="4" spans="1:44" ht="15">
      <c r="Q4" s="277" t="s">
        <v>316</v>
      </c>
    </row>
    <row r="6" spans="1:44" ht="15">
      <c r="Q6" s="279" t="s">
        <v>269</v>
      </c>
      <c r="R6" s="519"/>
      <c r="S6" s="306">
        <v>2015</v>
      </c>
      <c r="T6" s="279">
        <v>2016</v>
      </c>
      <c r="U6" s="279">
        <v>2017</v>
      </c>
      <c r="V6" s="279">
        <v>2018</v>
      </c>
      <c r="W6" s="279">
        <v>2019</v>
      </c>
      <c r="X6" s="279">
        <v>2020</v>
      </c>
      <c r="Y6" s="279">
        <v>2021</v>
      </c>
      <c r="Z6" s="279">
        <v>2022</v>
      </c>
      <c r="AA6" s="279">
        <v>2023</v>
      </c>
      <c r="AB6" s="279">
        <v>2024</v>
      </c>
      <c r="AC6" s="279">
        <v>2025</v>
      </c>
      <c r="AD6" s="279">
        <v>2026</v>
      </c>
      <c r="AE6" s="279">
        <v>2027</v>
      </c>
      <c r="AF6" s="279">
        <v>2028</v>
      </c>
      <c r="AG6" s="279">
        <v>2029</v>
      </c>
      <c r="AH6" s="279">
        <v>2030</v>
      </c>
      <c r="AI6" s="279">
        <v>2031</v>
      </c>
      <c r="AJ6" s="279">
        <v>2032</v>
      </c>
      <c r="AK6" s="279">
        <v>2033</v>
      </c>
      <c r="AL6" s="279">
        <v>2034</v>
      </c>
      <c r="AM6" s="279">
        <v>2035</v>
      </c>
      <c r="AN6" s="279">
        <v>2036</v>
      </c>
      <c r="AO6" s="279">
        <v>2037</v>
      </c>
      <c r="AP6" s="279">
        <v>2038</v>
      </c>
      <c r="AQ6" s="279">
        <v>2039</v>
      </c>
      <c r="AR6" s="279">
        <v>2040</v>
      </c>
    </row>
    <row r="7" spans="1:44">
      <c r="Q7" s="280" t="s">
        <v>267</v>
      </c>
      <c r="R7" s="519"/>
      <c r="S7" s="307">
        <v>2666.7464306338452</v>
      </c>
      <c r="T7" s="281">
        <v>2667.101430238105</v>
      </c>
      <c r="U7" s="281">
        <v>2706.5430477815307</v>
      </c>
      <c r="V7" s="281">
        <v>2735.7640556812839</v>
      </c>
      <c r="W7" s="281">
        <v>2789.0119839968975</v>
      </c>
      <c r="X7" s="281">
        <v>2994.7314713136348</v>
      </c>
      <c r="Y7" s="281">
        <v>3159.1593334892655</v>
      </c>
      <c r="Z7" s="281">
        <v>3200.2802898025839</v>
      </c>
      <c r="AA7" s="281">
        <v>3241.0705157589473</v>
      </c>
      <c r="AB7" s="281">
        <v>3515.551759542031</v>
      </c>
      <c r="AC7" s="281">
        <v>3754.3179846451212</v>
      </c>
      <c r="AD7" s="281">
        <v>4149.2911074105868</v>
      </c>
      <c r="AE7" s="281">
        <v>5772.663927137236</v>
      </c>
      <c r="AF7" s="281">
        <v>6688.7644417697229</v>
      </c>
      <c r="AG7" s="281">
        <v>7750.7758349900814</v>
      </c>
      <c r="AH7" s="281">
        <v>7949.9278456558441</v>
      </c>
      <c r="AI7" s="281">
        <v>9104.9608558258133</v>
      </c>
      <c r="AJ7" s="281">
        <v>9449.9040070079045</v>
      </c>
      <c r="AK7" s="281">
        <v>11014.565866941422</v>
      </c>
      <c r="AL7" s="281">
        <v>11410.310767889479</v>
      </c>
      <c r="AM7" s="281">
        <v>11629.415944670629</v>
      </c>
      <c r="AN7" s="281">
        <v>11994.612083652391</v>
      </c>
      <c r="AO7" s="281">
        <v>12251.537121440668</v>
      </c>
      <c r="AP7" s="281">
        <v>12515.725287594585</v>
      </c>
      <c r="AQ7" s="281">
        <v>12965.640057044862</v>
      </c>
      <c r="AR7" s="281">
        <v>13421.357210418841</v>
      </c>
    </row>
    <row r="8" spans="1:44">
      <c r="Q8" s="280" t="s">
        <v>270</v>
      </c>
      <c r="R8" s="519"/>
      <c r="S8" s="307">
        <v>16426.375431021301</v>
      </c>
      <c r="T8" s="281">
        <v>16360.879261442065</v>
      </c>
      <c r="U8" s="281">
        <v>17534.702544618962</v>
      </c>
      <c r="V8" s="281">
        <v>17476.420954253274</v>
      </c>
      <c r="W8" s="281">
        <v>19536.869501731424</v>
      </c>
      <c r="X8" s="281">
        <v>18559.535093316852</v>
      </c>
      <c r="Y8" s="281">
        <v>19142.651068522729</v>
      </c>
      <c r="Z8" s="281">
        <v>18705.904939328986</v>
      </c>
      <c r="AA8" s="281">
        <v>18694.348251712177</v>
      </c>
      <c r="AB8" s="281">
        <v>18607.408472548519</v>
      </c>
      <c r="AC8" s="281">
        <v>17312.861788354981</v>
      </c>
      <c r="AD8" s="281">
        <v>14761.750619088652</v>
      </c>
      <c r="AE8" s="281">
        <v>6087.9910635531633</v>
      </c>
      <c r="AF8" s="281">
        <v>4980.2378073013897</v>
      </c>
      <c r="AG8" s="281">
        <v>4695.4761980022195</v>
      </c>
      <c r="AH8" s="281">
        <v>4051.7569880595556</v>
      </c>
      <c r="AI8" s="281">
        <v>4393.457355831184</v>
      </c>
      <c r="AJ8" s="281">
        <v>4401.6564922050802</v>
      </c>
      <c r="AK8" s="281">
        <v>5051.8929724241843</v>
      </c>
      <c r="AL8" s="281">
        <v>3372.8750590687605</v>
      </c>
      <c r="AM8" s="281">
        <v>3122.3613196313618</v>
      </c>
      <c r="AN8" s="281">
        <v>1685.8217474742121</v>
      </c>
      <c r="AO8" s="281">
        <v>1685.8217474742121</v>
      </c>
      <c r="AP8" s="281">
        <v>1685.8217474742121</v>
      </c>
      <c r="AQ8" s="281">
        <v>1685.8217474742121</v>
      </c>
      <c r="AR8" s="281">
        <v>1685.8217474742121</v>
      </c>
    </row>
    <row r="9" spans="1:44">
      <c r="Q9" s="280" t="s">
        <v>271</v>
      </c>
      <c r="R9" s="519"/>
      <c r="S9" s="307">
        <v>0</v>
      </c>
      <c r="T9" s="281">
        <v>0</v>
      </c>
      <c r="U9" s="281">
        <v>0</v>
      </c>
      <c r="V9" s="281">
        <v>0</v>
      </c>
      <c r="W9" s="281">
        <v>0</v>
      </c>
      <c r="X9" s="281">
        <v>0</v>
      </c>
      <c r="Y9" s="281">
        <v>0</v>
      </c>
      <c r="Z9" s="281">
        <v>0</v>
      </c>
      <c r="AA9" s="281">
        <v>0</v>
      </c>
      <c r="AB9" s="281">
        <v>0</v>
      </c>
      <c r="AC9" s="281">
        <v>0</v>
      </c>
      <c r="AD9" s="281">
        <v>0</v>
      </c>
      <c r="AE9" s="281">
        <v>0</v>
      </c>
      <c r="AF9" s="281">
        <v>0</v>
      </c>
      <c r="AG9" s="281">
        <v>0</v>
      </c>
      <c r="AH9" s="281">
        <v>0</v>
      </c>
      <c r="AI9" s="281">
        <v>0</v>
      </c>
      <c r="AJ9" s="281">
        <v>0</v>
      </c>
      <c r="AK9" s="281">
        <v>0</v>
      </c>
      <c r="AL9" s="281">
        <v>0</v>
      </c>
      <c r="AM9" s="281">
        <v>0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</row>
    <row r="10" spans="1:44">
      <c r="Q10" s="282" t="s">
        <v>272</v>
      </c>
      <c r="R10" s="519"/>
      <c r="S10" s="307">
        <v>26179.806429905773</v>
      </c>
      <c r="T10" s="281">
        <v>27586.550026395435</v>
      </c>
      <c r="U10" s="281">
        <v>28623.800520325221</v>
      </c>
      <c r="V10" s="281">
        <v>29666.007903108341</v>
      </c>
      <c r="W10" s="281">
        <v>30191.199252357965</v>
      </c>
      <c r="X10" s="281">
        <v>30824.051030999039</v>
      </c>
      <c r="Y10" s="281">
        <v>31469.6270286857</v>
      </c>
      <c r="Z10" s="281">
        <v>32049.242028678975</v>
      </c>
      <c r="AA10" s="281">
        <v>32584.738626948398</v>
      </c>
      <c r="AB10" s="281">
        <v>33006.846943542667</v>
      </c>
      <c r="AC10" s="281">
        <v>33372.191206638374</v>
      </c>
      <c r="AD10" s="281">
        <v>32992.893503916064</v>
      </c>
      <c r="AE10" s="281">
        <v>33271.780233204663</v>
      </c>
      <c r="AF10" s="281">
        <v>33702.173597815308</v>
      </c>
      <c r="AG10" s="281">
        <v>33098.714589767129</v>
      </c>
      <c r="AH10" s="281">
        <v>33611.936862782124</v>
      </c>
      <c r="AI10" s="281">
        <v>33902.983826196985</v>
      </c>
      <c r="AJ10" s="281">
        <v>27286.326284627758</v>
      </c>
      <c r="AK10" s="281">
        <v>27850.659696233066</v>
      </c>
      <c r="AL10" s="281">
        <v>28464.434333089252</v>
      </c>
      <c r="AM10" s="281">
        <v>28987.092901479595</v>
      </c>
      <c r="AN10" s="281">
        <v>28257.964296512258</v>
      </c>
      <c r="AO10" s="281">
        <v>28465.866259652739</v>
      </c>
      <c r="AP10" s="281">
        <v>28704.292206222497</v>
      </c>
      <c r="AQ10" s="281">
        <v>28843.292051390712</v>
      </c>
      <c r="AR10" s="281">
        <v>29014.165716992942</v>
      </c>
    </row>
    <row r="11" spans="1:44">
      <c r="Q11" s="280" t="s">
        <v>56</v>
      </c>
      <c r="R11" s="519"/>
      <c r="S11" s="307">
        <v>89920.977885757922</v>
      </c>
      <c r="T11" s="281">
        <v>108532.01461239962</v>
      </c>
      <c r="U11" s="281">
        <v>95801.959920001464</v>
      </c>
      <c r="V11" s="281">
        <v>89332.183583444858</v>
      </c>
      <c r="W11" s="281">
        <v>73962.314328114735</v>
      </c>
      <c r="X11" s="281">
        <v>55075.633095327255</v>
      </c>
      <c r="Y11" s="281">
        <v>40079.12414150581</v>
      </c>
      <c r="Z11" s="281">
        <v>32839.322703304002</v>
      </c>
      <c r="AA11" s="281">
        <v>42674.908819133285</v>
      </c>
      <c r="AB11" s="281">
        <v>46792.15930826839</v>
      </c>
      <c r="AC11" s="281">
        <v>36889.645667891877</v>
      </c>
      <c r="AD11" s="281">
        <v>26266.120791451434</v>
      </c>
      <c r="AE11" s="281">
        <v>25303.471424048003</v>
      </c>
      <c r="AF11" s="281">
        <v>25271.764713090954</v>
      </c>
      <c r="AG11" s="281">
        <v>23706.556839963323</v>
      </c>
      <c r="AH11" s="281">
        <v>22427.171840601659</v>
      </c>
      <c r="AI11" s="281">
        <v>25185.767379756155</v>
      </c>
      <c r="AJ11" s="281">
        <v>25522.931893150642</v>
      </c>
      <c r="AK11" s="281">
        <v>30376.325740429354</v>
      </c>
      <c r="AL11" s="281">
        <v>36022.624332212617</v>
      </c>
      <c r="AM11" s="281">
        <v>31774.157454841785</v>
      </c>
      <c r="AN11" s="281">
        <v>30335.65454829426</v>
      </c>
      <c r="AO11" s="281">
        <v>31272.24819485988</v>
      </c>
      <c r="AP11" s="281">
        <v>28657.806323733341</v>
      </c>
      <c r="AQ11" s="281">
        <v>30179.74987583037</v>
      </c>
      <c r="AR11" s="281">
        <v>32079.982748958995</v>
      </c>
    </row>
    <row r="12" spans="1:44">
      <c r="Q12" s="282" t="s">
        <v>273</v>
      </c>
      <c r="R12" s="519"/>
      <c r="S12" s="307">
        <v>57712.479465320437</v>
      </c>
      <c r="T12" s="281">
        <v>31369.710200516722</v>
      </c>
      <c r="U12" s="281">
        <v>31501.411574255719</v>
      </c>
      <c r="V12" s="281">
        <v>18780.120341795569</v>
      </c>
      <c r="W12" s="281">
        <v>10137.456143031497</v>
      </c>
      <c r="X12" s="281">
        <v>7393.3330106317635</v>
      </c>
      <c r="Y12" s="281">
        <v>4873.2693310418781</v>
      </c>
      <c r="Z12" s="281">
        <v>4913.4232087356004</v>
      </c>
      <c r="AA12" s="281">
        <v>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0</v>
      </c>
      <c r="AM12" s="281">
        <v>0</v>
      </c>
      <c r="AN12" s="281">
        <v>0</v>
      </c>
      <c r="AO12" s="281">
        <v>0</v>
      </c>
      <c r="AP12" s="281">
        <v>0</v>
      </c>
      <c r="AQ12" s="281">
        <v>0</v>
      </c>
      <c r="AR12" s="281">
        <v>0</v>
      </c>
    </row>
    <row r="13" spans="1:44">
      <c r="Q13" s="282" t="s">
        <v>274</v>
      </c>
      <c r="R13" s="519"/>
      <c r="S13" s="307">
        <v>4658.2873003618597</v>
      </c>
      <c r="T13" s="281">
        <v>4731.9078501583208</v>
      </c>
      <c r="U13" s="281">
        <v>4803.3192305800503</v>
      </c>
      <c r="V13" s="281">
        <v>4877.5525824895458</v>
      </c>
      <c r="W13" s="281">
        <v>4954.7379855893823</v>
      </c>
      <c r="X13" s="281">
        <v>5027.9456864365393</v>
      </c>
      <c r="Y13" s="281">
        <v>5102.5755215228482</v>
      </c>
      <c r="Z13" s="281">
        <v>5171.7871885195691</v>
      </c>
      <c r="AA13" s="281">
        <v>5241.2478956385439</v>
      </c>
      <c r="AB13" s="281">
        <v>5310.9649216207181</v>
      </c>
      <c r="AC13" s="281">
        <v>5380.9452867875652</v>
      </c>
      <c r="AD13" s="281">
        <v>5448.7098942928315</v>
      </c>
      <c r="AE13" s="281">
        <v>5514.3896736087809</v>
      </c>
      <c r="AF13" s="281">
        <v>5578.1091982161479</v>
      </c>
      <c r="AG13" s="281">
        <v>5639.9870239485881</v>
      </c>
      <c r="AH13" s="281">
        <v>5698.1112227533022</v>
      </c>
      <c r="AI13" s="281">
        <v>5752.8929712012687</v>
      </c>
      <c r="AJ13" s="281">
        <v>5804.7028979205361</v>
      </c>
      <c r="AK13" s="281">
        <v>5853.8751484126797</v>
      </c>
      <c r="AL13" s="281">
        <v>5898.0541200966381</v>
      </c>
      <c r="AM13" s="281">
        <v>5931.05634637392</v>
      </c>
      <c r="AN13" s="281">
        <v>5960.7944219561423</v>
      </c>
      <c r="AO13" s="281">
        <v>5987.9511775438859</v>
      </c>
      <c r="AP13" s="281">
        <v>6013.0733439728101</v>
      </c>
      <c r="AQ13" s="281">
        <v>6036.5987671251924</v>
      </c>
      <c r="AR13" s="281">
        <v>6058.8781805461731</v>
      </c>
    </row>
    <row r="14" spans="1:44">
      <c r="Q14" s="282" t="s">
        <v>266</v>
      </c>
      <c r="R14" s="519"/>
      <c r="S14" s="307">
        <v>23975.955544999888</v>
      </c>
      <c r="T14" s="281">
        <v>26018.93034659094</v>
      </c>
      <c r="U14" s="281">
        <v>26719.183138483648</v>
      </c>
      <c r="V14" s="281">
        <v>31669.056014143564</v>
      </c>
      <c r="W14" s="281">
        <v>49924.137319371992</v>
      </c>
      <c r="X14" s="281">
        <v>65553.684034279169</v>
      </c>
      <c r="Y14" s="281">
        <v>81120.830835813351</v>
      </c>
      <c r="Z14" s="281">
        <v>84350.174610972754</v>
      </c>
      <c r="AA14" s="281">
        <v>79814.763134235545</v>
      </c>
      <c r="AB14" s="281">
        <v>78453.858615567791</v>
      </c>
      <c r="AC14" s="281">
        <v>82865.819701662826</v>
      </c>
      <c r="AD14" s="281">
        <v>94680.666039818694</v>
      </c>
      <c r="AE14" s="281">
        <v>94257.693197385117</v>
      </c>
      <c r="AF14" s="281">
        <v>91161.063026998367</v>
      </c>
      <c r="AG14" s="281">
        <v>94252.728373738064</v>
      </c>
      <c r="AH14" s="281">
        <v>90476.992111890751</v>
      </c>
      <c r="AI14" s="281">
        <v>85773.978002030562</v>
      </c>
      <c r="AJ14" s="281">
        <v>85580.280315962154</v>
      </c>
      <c r="AK14" s="281">
        <v>77809.085452405212</v>
      </c>
      <c r="AL14" s="281">
        <v>66669.927153528552</v>
      </c>
      <c r="AM14" s="281">
        <v>66477.687388025544</v>
      </c>
      <c r="AN14" s="281">
        <v>66477.687388025544</v>
      </c>
      <c r="AO14" s="281">
        <v>66477.687388025544</v>
      </c>
      <c r="AP14" s="281">
        <v>66477.687388025544</v>
      </c>
      <c r="AQ14" s="281">
        <v>66477.687388025544</v>
      </c>
      <c r="AR14" s="281">
        <v>66477.687388025544</v>
      </c>
    </row>
    <row r="15" spans="1:44">
      <c r="Q15" s="283" t="s">
        <v>275</v>
      </c>
      <c r="R15" s="519"/>
      <c r="S15" s="307">
        <v>10.774799999999999</v>
      </c>
      <c r="T15" s="281">
        <v>12.483000000000001</v>
      </c>
      <c r="U15" s="281">
        <v>14.3226</v>
      </c>
      <c r="V15" s="281">
        <v>23.520600000000002</v>
      </c>
      <c r="W15" s="281">
        <v>28.995600000000003</v>
      </c>
      <c r="X15" s="281">
        <v>60.558463999999198</v>
      </c>
      <c r="Y15" s="281">
        <v>86.429663999999221</v>
      </c>
      <c r="Z15" s="281">
        <v>112.30086399999922</v>
      </c>
      <c r="AA15" s="281">
        <v>157.44406399999843</v>
      </c>
      <c r="AB15" s="281">
        <v>848.19926399998747</v>
      </c>
      <c r="AC15" s="281">
        <v>1101.0303839999847</v>
      </c>
      <c r="AD15" s="281">
        <v>1234.8247839999908</v>
      </c>
      <c r="AE15" s="281">
        <v>1286.5671839999909</v>
      </c>
      <c r="AF15" s="281">
        <v>1312.4383839999909</v>
      </c>
      <c r="AG15" s="281">
        <v>1338.3095839999908</v>
      </c>
      <c r="AH15" s="281">
        <v>1480.8055839999909</v>
      </c>
      <c r="AI15" s="281">
        <v>1506.6767839999909</v>
      </c>
      <c r="AJ15" s="281">
        <v>1558.419183999991</v>
      </c>
      <c r="AK15" s="281">
        <v>1584.290383999991</v>
      </c>
      <c r="AL15" s="281">
        <v>1610.1615839999911</v>
      </c>
      <c r="AM15" s="281">
        <v>1610.1615839999911</v>
      </c>
      <c r="AN15" s="281">
        <v>1610.1615839999911</v>
      </c>
      <c r="AO15" s="281">
        <v>1610.1615839999911</v>
      </c>
      <c r="AP15" s="281">
        <v>1610.1615839999911</v>
      </c>
      <c r="AQ15" s="281">
        <v>1610.1615839999911</v>
      </c>
      <c r="AR15" s="281">
        <v>1610.1615839999911</v>
      </c>
    </row>
    <row r="16" spans="1:44">
      <c r="Q16" s="282" t="s">
        <v>276</v>
      </c>
      <c r="R16" s="519"/>
      <c r="S16" s="307">
        <v>61953.176399999633</v>
      </c>
      <c r="T16" s="281">
        <v>57237.081452367405</v>
      </c>
      <c r="U16" s="281">
        <v>57237.081452367405</v>
      </c>
      <c r="V16" s="281">
        <v>57219.721020363722</v>
      </c>
      <c r="W16" s="281">
        <v>56943.168983553143</v>
      </c>
      <c r="X16" s="281">
        <v>55261.519828927085</v>
      </c>
      <c r="Y16" s="281">
        <v>51201.475853978503</v>
      </c>
      <c r="Z16" s="281">
        <v>49096.887746200911</v>
      </c>
      <c r="AA16" s="281">
        <v>37552.070928362366</v>
      </c>
      <c r="AB16" s="281">
        <v>26106.236360880041</v>
      </c>
      <c r="AC16" s="281">
        <v>23775.396627353563</v>
      </c>
      <c r="AD16" s="281">
        <v>19529.333316166922</v>
      </c>
      <c r="AE16" s="281">
        <v>27099.268249450848</v>
      </c>
      <c r="AF16" s="281">
        <v>32120.997180567436</v>
      </c>
      <c r="AG16" s="281">
        <v>29710.903867367197</v>
      </c>
      <c r="AH16" s="281">
        <v>35304.501051859246</v>
      </c>
      <c r="AI16" s="281">
        <v>36925.860793975196</v>
      </c>
      <c r="AJ16" s="281">
        <v>43488.638615172065</v>
      </c>
      <c r="AK16" s="281">
        <v>49108.212435871843</v>
      </c>
      <c r="AL16" s="281">
        <v>59008.527141177445</v>
      </c>
      <c r="AM16" s="281">
        <v>68529.293967376114</v>
      </c>
      <c r="AN16" s="281">
        <v>74566.610124238592</v>
      </c>
      <c r="AO16" s="281">
        <v>74155.139106488088</v>
      </c>
      <c r="AP16" s="281">
        <v>81860.340728308263</v>
      </c>
      <c r="AQ16" s="281">
        <v>82474.807782661257</v>
      </c>
      <c r="AR16" s="281">
        <v>83008.135589937796</v>
      </c>
    </row>
    <row r="17" spans="17:44">
      <c r="Q17" s="280" t="s">
        <v>277</v>
      </c>
      <c r="R17" s="519"/>
      <c r="S17" s="307">
        <v>16689.948983999977</v>
      </c>
      <c r="T17" s="281">
        <v>16777.284130614444</v>
      </c>
      <c r="U17" s="281">
        <v>19068.086398361036</v>
      </c>
      <c r="V17" s="281">
        <v>24103.29993164277</v>
      </c>
      <c r="W17" s="281">
        <v>24377.313727790413</v>
      </c>
      <c r="X17" s="281">
        <v>29880.747605350651</v>
      </c>
      <c r="Y17" s="281">
        <v>33469.935851719601</v>
      </c>
      <c r="Z17" s="281">
        <v>36729.392078519792</v>
      </c>
      <c r="AA17" s="281">
        <v>44249.504583158523</v>
      </c>
      <c r="AB17" s="281">
        <v>49040.920489743898</v>
      </c>
      <c r="AC17" s="281">
        <v>57835.205741185571</v>
      </c>
      <c r="AD17" s="281">
        <v>64880.088848338222</v>
      </c>
      <c r="AE17" s="281">
        <v>67507.414196636353</v>
      </c>
      <c r="AF17" s="281">
        <v>69194.232985879891</v>
      </c>
      <c r="AG17" s="281">
        <v>73289.241378782914</v>
      </c>
      <c r="AH17" s="281">
        <v>74123.993165438704</v>
      </c>
      <c r="AI17" s="281">
        <v>75500.093583123758</v>
      </c>
      <c r="AJ17" s="281">
        <v>76719.199725270519</v>
      </c>
      <c r="AK17" s="281">
        <v>74730.217964731521</v>
      </c>
      <c r="AL17" s="281">
        <v>77098.972175519753</v>
      </c>
      <c r="AM17" s="281">
        <v>71505.416440823683</v>
      </c>
      <c r="AN17" s="281">
        <v>69563.535690797304</v>
      </c>
      <c r="AO17" s="281">
        <v>69370.140344910978</v>
      </c>
      <c r="AP17" s="281">
        <v>66958.610911319192</v>
      </c>
      <c r="AQ17" s="281">
        <v>65274.601167797249</v>
      </c>
      <c r="AR17" s="281">
        <v>63221.410386524622</v>
      </c>
    </row>
    <row r="18" spans="17:44">
      <c r="Q18" s="280" t="s">
        <v>278</v>
      </c>
      <c r="R18" s="519"/>
      <c r="S18" s="307">
        <v>20119.864738241493</v>
      </c>
      <c r="T18" s="281">
        <v>24095.125213599458</v>
      </c>
      <c r="U18" s="281">
        <v>26477.590871961365</v>
      </c>
      <c r="V18" s="281">
        <v>28967.497208591016</v>
      </c>
      <c r="W18" s="281">
        <v>29706.399104950699</v>
      </c>
      <c r="X18" s="281">
        <v>30250.89795856502</v>
      </c>
      <c r="Y18" s="281">
        <v>30630.108564248549</v>
      </c>
      <c r="Z18" s="281">
        <v>31024.10614839687</v>
      </c>
      <c r="AA18" s="281">
        <v>32952.984752261342</v>
      </c>
      <c r="AB18" s="281">
        <v>34487.660835633236</v>
      </c>
      <c r="AC18" s="281">
        <v>33933.918980953429</v>
      </c>
      <c r="AD18" s="281">
        <v>31722.38190597545</v>
      </c>
      <c r="AE18" s="281">
        <v>29768.785833813567</v>
      </c>
      <c r="AF18" s="281">
        <v>28903.020900873886</v>
      </c>
      <c r="AG18" s="281">
        <v>27692.543330113549</v>
      </c>
      <c r="AH18" s="281">
        <v>24223.206446883552</v>
      </c>
      <c r="AI18" s="281">
        <v>25656.241221778146</v>
      </c>
      <c r="AJ18" s="281">
        <v>25182.372655581916</v>
      </c>
      <c r="AK18" s="281">
        <v>28336.998663021652</v>
      </c>
      <c r="AL18" s="281">
        <v>30651.340001417579</v>
      </c>
      <c r="AM18" s="281">
        <v>29265.179959884201</v>
      </c>
      <c r="AN18" s="281">
        <v>29101.002953371077</v>
      </c>
      <c r="AO18" s="281">
        <v>29562.104091230918</v>
      </c>
      <c r="AP18" s="281">
        <v>27927.131334041838</v>
      </c>
      <c r="AQ18" s="281">
        <v>28608.554539309662</v>
      </c>
      <c r="AR18" s="281">
        <v>29554.353687218081</v>
      </c>
    </row>
    <row r="19" spans="17:44">
      <c r="Q19" s="282" t="s">
        <v>279</v>
      </c>
      <c r="R19" s="519"/>
      <c r="S19" s="307">
        <v>10063.991281137885</v>
      </c>
      <c r="T19" s="281">
        <v>13380.853596386298</v>
      </c>
      <c r="U19" s="281">
        <v>14748.620695105272</v>
      </c>
      <c r="V19" s="281">
        <v>15674.685862675829</v>
      </c>
      <c r="W19" s="281">
        <v>16442.401540065221</v>
      </c>
      <c r="X19" s="281">
        <v>17530.508866479806</v>
      </c>
      <c r="Y19" s="281">
        <v>18747.186627509367</v>
      </c>
      <c r="Z19" s="281">
        <v>20262.29333046226</v>
      </c>
      <c r="AA19" s="281">
        <v>21908.010982516855</v>
      </c>
      <c r="AB19" s="281">
        <v>23937.382446895557</v>
      </c>
      <c r="AC19" s="281">
        <v>26025.612720288314</v>
      </c>
      <c r="AD19" s="281">
        <v>28139.107614192195</v>
      </c>
      <c r="AE19" s="281">
        <v>30165.49472968293</v>
      </c>
      <c r="AF19" s="281">
        <v>31993.640752044594</v>
      </c>
      <c r="AG19" s="281">
        <v>33468.885983709573</v>
      </c>
      <c r="AH19" s="281">
        <v>34797.834198556513</v>
      </c>
      <c r="AI19" s="281">
        <v>36090.354557216131</v>
      </c>
      <c r="AJ19" s="281">
        <v>37288.310456233266</v>
      </c>
      <c r="AK19" s="281">
        <v>38396.448295208625</v>
      </c>
      <c r="AL19" s="281">
        <v>39464.964649738205</v>
      </c>
      <c r="AM19" s="281">
        <v>40393.650538421345</v>
      </c>
      <c r="AN19" s="281">
        <v>41283.473609705892</v>
      </c>
      <c r="AO19" s="281">
        <v>42034.438286176024</v>
      </c>
      <c r="AP19" s="281">
        <v>42640.206649458705</v>
      </c>
      <c r="AQ19" s="281">
        <v>43217.961242071222</v>
      </c>
      <c r="AR19" s="281">
        <v>43652.935701241484</v>
      </c>
    </row>
    <row r="20" spans="17:44">
      <c r="Q20" s="284" t="s">
        <v>280</v>
      </c>
      <c r="R20" s="519"/>
      <c r="S20" s="307">
        <v>14.541201406305234</v>
      </c>
      <c r="T20" s="281">
        <v>149.36334780713028</v>
      </c>
      <c r="U20" s="281">
        <v>24.170105791653722</v>
      </c>
      <c r="V20" s="281">
        <v>36.933516596582898</v>
      </c>
      <c r="W20" s="281">
        <v>29.419062203736988</v>
      </c>
      <c r="X20" s="281">
        <v>34.415629355732214</v>
      </c>
      <c r="Y20" s="281">
        <v>32.659959845794361</v>
      </c>
      <c r="Z20" s="281">
        <v>34.631670525204591</v>
      </c>
      <c r="AA20" s="281">
        <v>36.884212499510333</v>
      </c>
      <c r="AB20" s="281">
        <v>38.737538172390543</v>
      </c>
      <c r="AC20" s="281">
        <v>40.300546289766636</v>
      </c>
      <c r="AD20" s="281">
        <v>42.205456110737558</v>
      </c>
      <c r="AE20" s="281">
        <v>44.20561142275703</v>
      </c>
      <c r="AF20" s="281">
        <v>46.305774500377488</v>
      </c>
      <c r="AG20" s="281">
        <v>48.510945731878948</v>
      </c>
      <c r="AH20" s="281">
        <v>49.668660628417214</v>
      </c>
      <c r="AI20" s="281">
        <v>50.85531839736894</v>
      </c>
      <c r="AJ20" s="281">
        <v>52.071642610544444</v>
      </c>
      <c r="AK20" s="281">
        <v>53.453374929049339</v>
      </c>
      <c r="AL20" s="281">
        <v>55.865275555516881</v>
      </c>
      <c r="AM20" s="281">
        <v>55.696699626581477</v>
      </c>
      <c r="AN20" s="281">
        <v>55.914310248534399</v>
      </c>
      <c r="AO20" s="281">
        <v>56.58570975326171</v>
      </c>
      <c r="AP20" s="281">
        <v>57.265501751798134</v>
      </c>
      <c r="AQ20" s="281">
        <v>57.953791150316263</v>
      </c>
      <c r="AR20" s="281">
        <v>58.232548356716102</v>
      </c>
    </row>
    <row r="21" spans="17:44">
      <c r="Q21" s="284" t="s">
        <v>281</v>
      </c>
      <c r="R21" s="519"/>
      <c r="S21" s="307">
        <v>10323.894104474275</v>
      </c>
      <c r="T21" s="281">
        <v>10865.023507662849</v>
      </c>
      <c r="U21" s="281">
        <v>11509.098104569548</v>
      </c>
      <c r="V21" s="281">
        <v>13197.251578328522</v>
      </c>
      <c r="W21" s="281">
        <v>13880.552373117956</v>
      </c>
      <c r="X21" s="281">
        <v>14499.802005651847</v>
      </c>
      <c r="Y21" s="281">
        <v>15160.526036251627</v>
      </c>
      <c r="Z21" s="281">
        <v>15891.688884819196</v>
      </c>
      <c r="AA21" s="281">
        <v>16678.123450924802</v>
      </c>
      <c r="AB21" s="281">
        <v>17503.572239422956</v>
      </c>
      <c r="AC21" s="281">
        <v>18371.823645479159</v>
      </c>
      <c r="AD21" s="281">
        <v>19225.784747419035</v>
      </c>
      <c r="AE21" s="281">
        <v>20036.063312357757</v>
      </c>
      <c r="AF21" s="281">
        <v>20959.508106346886</v>
      </c>
      <c r="AG21" s="281">
        <v>21906.664426449941</v>
      </c>
      <c r="AH21" s="281">
        <v>22973.07041965731</v>
      </c>
      <c r="AI21" s="281">
        <v>24050.338242659538</v>
      </c>
      <c r="AJ21" s="281">
        <v>24933.127318003466</v>
      </c>
      <c r="AK21" s="281">
        <v>25733.749414491966</v>
      </c>
      <c r="AL21" s="281">
        <v>26544.376522019666</v>
      </c>
      <c r="AM21" s="281">
        <v>27200.13993597385</v>
      </c>
      <c r="AN21" s="281">
        <v>27833.323657524896</v>
      </c>
      <c r="AO21" s="281">
        <v>28196.947429651555</v>
      </c>
      <c r="AP21" s="281">
        <v>28392.832537740545</v>
      </c>
      <c r="AQ21" s="281">
        <v>28452.397671889834</v>
      </c>
      <c r="AR21" s="281">
        <v>28371.717722248675</v>
      </c>
    </row>
    <row r="22" spans="17:44" ht="15">
      <c r="Q22" s="285" t="s">
        <v>282</v>
      </c>
      <c r="R22" s="519"/>
      <c r="S22" s="308">
        <v>340716.81999726058</v>
      </c>
      <c r="T22" s="286">
        <v>339784.30797617882</v>
      </c>
      <c r="U22" s="286">
        <v>336769.89020420291</v>
      </c>
      <c r="V22" s="286">
        <v>333760.01515311492</v>
      </c>
      <c r="W22" s="286">
        <v>332903.97690587514</v>
      </c>
      <c r="X22" s="286">
        <v>332947.36378063448</v>
      </c>
      <c r="Y22" s="286">
        <v>334275.55981813499</v>
      </c>
      <c r="Z22" s="286">
        <v>334381.43569226668</v>
      </c>
      <c r="AA22" s="286">
        <v>335786.10021715029</v>
      </c>
      <c r="AB22" s="286">
        <v>337649.49919583823</v>
      </c>
      <c r="AC22" s="286">
        <v>340659.07028153061</v>
      </c>
      <c r="AD22" s="286">
        <v>343073.15862818086</v>
      </c>
      <c r="AE22" s="286">
        <v>346115.78863630112</v>
      </c>
      <c r="AF22" s="286">
        <v>351912.25686940487</v>
      </c>
      <c r="AG22" s="286">
        <v>356599.29837656452</v>
      </c>
      <c r="AH22" s="286">
        <v>357168.97639876697</v>
      </c>
      <c r="AI22" s="286">
        <v>363894.46089199203</v>
      </c>
      <c r="AJ22" s="286">
        <v>367267.94148774585</v>
      </c>
      <c r="AK22" s="286">
        <v>375899.77540910058</v>
      </c>
      <c r="AL22" s="286">
        <v>386272.43311531347</v>
      </c>
      <c r="AM22" s="286">
        <v>386481.31048112863</v>
      </c>
      <c r="AN22" s="286">
        <v>388726.55641580111</v>
      </c>
      <c r="AO22" s="286">
        <v>391126.62844120769</v>
      </c>
      <c r="AP22" s="286">
        <v>393500.95554364327</v>
      </c>
      <c r="AQ22" s="286">
        <v>395885.22766577045</v>
      </c>
      <c r="AR22" s="286">
        <v>398214.84021194407</v>
      </c>
    </row>
    <row r="23" spans="17:44" ht="15">
      <c r="Q23" s="285" t="s">
        <v>534</v>
      </c>
      <c r="R23" s="519"/>
      <c r="S23" s="289">
        <v>290</v>
      </c>
      <c r="T23" s="290">
        <f>S23-33.47</f>
        <v>256.52999999999997</v>
      </c>
      <c r="U23" s="290">
        <f t="shared" ref="U23:X23" si="0">T23-33.47</f>
        <v>223.05999999999997</v>
      </c>
      <c r="V23" s="290">
        <f t="shared" si="0"/>
        <v>189.58999999999997</v>
      </c>
      <c r="W23" s="290">
        <f t="shared" si="0"/>
        <v>156.11999999999998</v>
      </c>
      <c r="X23" s="289">
        <f t="shared" si="0"/>
        <v>122.64999999999998</v>
      </c>
      <c r="Y23" s="290">
        <f>X23-5.08</f>
        <v>117.56999999999998</v>
      </c>
      <c r="Z23" s="290">
        <f t="shared" ref="Z23:AC23" si="1">Y23-5.08</f>
        <v>112.48999999999998</v>
      </c>
      <c r="AA23" s="290">
        <f t="shared" si="1"/>
        <v>107.40999999999998</v>
      </c>
      <c r="AB23" s="290">
        <f t="shared" si="1"/>
        <v>102.32999999999998</v>
      </c>
      <c r="AC23" s="289">
        <f t="shared" si="1"/>
        <v>97.249999999999986</v>
      </c>
      <c r="AD23" s="290">
        <f>AC23-5.24</f>
        <v>92.009999999999991</v>
      </c>
      <c r="AE23" s="290">
        <f t="shared" ref="AE23:AH23" si="2">AD23-5.24</f>
        <v>86.77</v>
      </c>
      <c r="AF23" s="290">
        <f t="shared" si="2"/>
        <v>81.53</v>
      </c>
      <c r="AG23" s="290">
        <f t="shared" si="2"/>
        <v>76.290000000000006</v>
      </c>
      <c r="AH23" s="289">
        <f t="shared" si="2"/>
        <v>71.050000000000011</v>
      </c>
      <c r="AI23" s="290">
        <f>AH23-0.8</f>
        <v>70.250000000000014</v>
      </c>
      <c r="AJ23" s="290">
        <f t="shared" ref="AJ23:AM23" si="3">AI23-0.8</f>
        <v>69.450000000000017</v>
      </c>
      <c r="AK23" s="290">
        <f t="shared" si="3"/>
        <v>68.65000000000002</v>
      </c>
      <c r="AL23" s="290">
        <f t="shared" si="3"/>
        <v>67.850000000000023</v>
      </c>
      <c r="AM23" s="289">
        <f t="shared" si="3"/>
        <v>67.050000000000026</v>
      </c>
      <c r="AN23" s="290">
        <f>AM23-0.81</f>
        <v>66.240000000000023</v>
      </c>
      <c r="AO23" s="290">
        <f t="shared" ref="AO23:AR23" si="4">AN23-0.81</f>
        <v>65.430000000000021</v>
      </c>
      <c r="AP23" s="290">
        <f t="shared" si="4"/>
        <v>64.620000000000019</v>
      </c>
      <c r="AQ23" s="290">
        <f t="shared" si="4"/>
        <v>63.810000000000016</v>
      </c>
      <c r="AR23" s="289">
        <f t="shared" si="4"/>
        <v>63.000000000000014</v>
      </c>
    </row>
    <row r="24" spans="17:44"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</row>
    <row r="25" spans="17:44"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</row>
    <row r="26" spans="17:44">
      <c r="S26" s="309"/>
      <c r="T26" s="309"/>
      <c r="U26" s="309"/>
      <c r="V26" s="309"/>
      <c r="W26" s="309"/>
      <c r="X26" s="309"/>
    </row>
    <row r="30" spans="17:44" ht="15">
      <c r="Q30" s="277" t="s">
        <v>283</v>
      </c>
    </row>
    <row r="32" spans="17:44" ht="15">
      <c r="Q32" s="292" t="s">
        <v>269</v>
      </c>
      <c r="R32" s="292" t="s">
        <v>284</v>
      </c>
      <c r="S32" s="279">
        <v>2015</v>
      </c>
      <c r="T32" s="279">
        <v>2016</v>
      </c>
      <c r="U32" s="279">
        <v>2017</v>
      </c>
      <c r="V32" s="279">
        <v>2018</v>
      </c>
      <c r="W32" s="279">
        <v>2019</v>
      </c>
      <c r="X32" s="279">
        <v>2020</v>
      </c>
      <c r="Y32" s="279">
        <v>2021</v>
      </c>
      <c r="Z32" s="279">
        <v>2022</v>
      </c>
      <c r="AA32" s="279">
        <v>2023</v>
      </c>
      <c r="AB32" s="279">
        <v>2024</v>
      </c>
      <c r="AC32" s="279">
        <v>2025</v>
      </c>
      <c r="AD32" s="279">
        <v>2026</v>
      </c>
      <c r="AE32" s="279">
        <v>2027</v>
      </c>
      <c r="AF32" s="279">
        <v>2028</v>
      </c>
      <c r="AG32" s="279">
        <v>2029</v>
      </c>
      <c r="AH32" s="279">
        <v>2030</v>
      </c>
      <c r="AI32" s="279">
        <v>2031</v>
      </c>
      <c r="AJ32" s="279">
        <v>2032</v>
      </c>
      <c r="AK32" s="279">
        <v>2033</v>
      </c>
      <c r="AL32" s="279">
        <v>2034</v>
      </c>
      <c r="AM32" s="279">
        <v>2035</v>
      </c>
      <c r="AN32" s="279">
        <v>2036</v>
      </c>
      <c r="AO32" s="279">
        <v>2037</v>
      </c>
      <c r="AP32" s="279">
        <v>2038</v>
      </c>
      <c r="AQ32" s="279">
        <v>2039</v>
      </c>
      <c r="AR32" s="279">
        <v>2040</v>
      </c>
    </row>
    <row r="33" spans="17:44">
      <c r="Q33" s="524" t="s">
        <v>267</v>
      </c>
      <c r="R33" s="293" t="s">
        <v>285</v>
      </c>
      <c r="S33" s="294">
        <v>0</v>
      </c>
      <c r="T33" s="294">
        <v>0</v>
      </c>
      <c r="U33" s="294">
        <v>0</v>
      </c>
      <c r="V33" s="294">
        <v>0</v>
      </c>
      <c r="W33" s="294">
        <v>0</v>
      </c>
      <c r="X33" s="294">
        <v>97.184647324183942</v>
      </c>
      <c r="Y33" s="294">
        <v>106.90311201440289</v>
      </c>
      <c r="Z33" s="294">
        <v>116.62157366932864</v>
      </c>
      <c r="AA33" s="294">
        <v>126.3400406580194</v>
      </c>
      <c r="AB33" s="294">
        <v>137.03034788611717</v>
      </c>
      <c r="AC33" s="294">
        <v>148.69250488761651</v>
      </c>
      <c r="AD33" s="294">
        <v>153.55173918690917</v>
      </c>
      <c r="AE33" s="294">
        <v>167.15758993713786</v>
      </c>
      <c r="AF33" s="294">
        <v>172.98866700468525</v>
      </c>
      <c r="AG33" s="294">
        <v>184.65082337765418</v>
      </c>
      <c r="AH33" s="294">
        <v>194.36928662801012</v>
      </c>
      <c r="AI33" s="294">
        <v>204.08775393946098</v>
      </c>
      <c r="AJ33" s="294">
        <v>213.80621566934133</v>
      </c>
      <c r="AK33" s="294">
        <v>223.52468067442231</v>
      </c>
      <c r="AL33" s="294">
        <v>242.96160747161321</v>
      </c>
      <c r="AM33" s="294">
        <v>262.39853443655227</v>
      </c>
      <c r="AN33" s="294">
        <v>272.11700133284171</v>
      </c>
      <c r="AO33" s="294">
        <v>301.27239058095483</v>
      </c>
      <c r="AP33" s="294">
        <v>330.4277799003367</v>
      </c>
      <c r="AQ33" s="294">
        <v>359.58317217168849</v>
      </c>
      <c r="AR33" s="294">
        <v>388.7385627830605</v>
      </c>
    </row>
    <row r="34" spans="17:44">
      <c r="Q34" s="524"/>
      <c r="R34" s="293" t="s">
        <v>286</v>
      </c>
      <c r="S34" s="294">
        <v>0</v>
      </c>
      <c r="T34" s="294">
        <v>0</v>
      </c>
      <c r="U34" s="294">
        <v>0</v>
      </c>
      <c r="V34" s="294">
        <v>0</v>
      </c>
      <c r="W34" s="294">
        <v>0</v>
      </c>
      <c r="X34" s="294">
        <v>9.5812632007841234</v>
      </c>
      <c r="Y34" s="294">
        <v>40.65188723320864</v>
      </c>
      <c r="Z34" s="294">
        <v>14.125521636782956</v>
      </c>
      <c r="AA34" s="294">
        <v>46.26376213358764</v>
      </c>
      <c r="AB34" s="294">
        <v>46.299713543150517</v>
      </c>
      <c r="AC34" s="294">
        <v>28.822575205349104</v>
      </c>
      <c r="AD34" s="294">
        <v>44.807023499982193</v>
      </c>
      <c r="AE34" s="294">
        <v>109.35436819001156</v>
      </c>
      <c r="AF34" s="294">
        <v>56.524815918704427</v>
      </c>
      <c r="AG34" s="294">
        <v>94.176789655857704</v>
      </c>
      <c r="AH34" s="294">
        <v>76.207657760003173</v>
      </c>
      <c r="AI34" s="294">
        <v>97.505082140005939</v>
      </c>
      <c r="AJ34" s="294">
        <v>115.66900501537955</v>
      </c>
      <c r="AK34" s="294">
        <v>151.6150524615021</v>
      </c>
      <c r="AL34" s="294">
        <v>170.13640875142855</v>
      </c>
      <c r="AM34" s="294">
        <v>178.43345663626172</v>
      </c>
      <c r="AN34" s="294">
        <v>181.99618880556133</v>
      </c>
      <c r="AO34" s="294">
        <v>231.99379845099256</v>
      </c>
      <c r="AP34" s="294">
        <v>292.16929283396138</v>
      </c>
      <c r="AQ34" s="294">
        <v>365.25366071890375</v>
      </c>
      <c r="AR34" s="294">
        <v>554.04149061484202</v>
      </c>
    </row>
    <row r="35" spans="17:44">
      <c r="Q35" s="524"/>
      <c r="R35" s="293" t="s">
        <v>287</v>
      </c>
      <c r="S35" s="294">
        <v>2666.7464306338452</v>
      </c>
      <c r="T35" s="294">
        <v>2666.7464312558186</v>
      </c>
      <c r="U35" s="294">
        <v>2666.7464311028439</v>
      </c>
      <c r="V35" s="294">
        <v>2666.7464317267186</v>
      </c>
      <c r="W35" s="294">
        <v>2666.7464303673928</v>
      </c>
      <c r="X35" s="294">
        <v>2666.7464301414047</v>
      </c>
      <c r="Y35" s="294">
        <v>2666.7464315215389</v>
      </c>
      <c r="Z35" s="294">
        <v>2666.7464318811958</v>
      </c>
      <c r="AA35" s="294">
        <v>2666.7464336451335</v>
      </c>
      <c r="AB35" s="294">
        <v>2666.7464321718307</v>
      </c>
      <c r="AC35" s="294">
        <v>2666.7464315484035</v>
      </c>
      <c r="AD35" s="294">
        <v>2666.7464329207128</v>
      </c>
      <c r="AE35" s="294">
        <v>3261.51640874349</v>
      </c>
      <c r="AF35" s="294">
        <v>3261.5164083686795</v>
      </c>
      <c r="AG35" s="294">
        <v>3261.5164096710005</v>
      </c>
      <c r="AH35" s="294">
        <v>3261.5164094619095</v>
      </c>
      <c r="AI35" s="294">
        <v>3261.5164083420459</v>
      </c>
      <c r="AJ35" s="294">
        <v>3261.5164088628408</v>
      </c>
      <c r="AK35" s="294">
        <v>3261.5164087130379</v>
      </c>
      <c r="AL35" s="294">
        <v>3261.5164110599649</v>
      </c>
      <c r="AM35" s="294">
        <v>3261.5164121446096</v>
      </c>
      <c r="AN35" s="294">
        <v>3261.5164122098713</v>
      </c>
      <c r="AO35" s="294">
        <v>3261.5164115309881</v>
      </c>
      <c r="AP35" s="294">
        <v>3261.5164095287496</v>
      </c>
      <c r="AQ35" s="294">
        <v>3261.5164106565157</v>
      </c>
      <c r="AR35" s="294">
        <v>3261.5164099630497</v>
      </c>
    </row>
    <row r="36" spans="17:44">
      <c r="Q36" s="522" t="s">
        <v>270</v>
      </c>
      <c r="R36" s="293" t="s">
        <v>270</v>
      </c>
      <c r="S36" s="294">
        <v>14145.841599999821</v>
      </c>
      <c r="T36" s="294">
        <v>14065.591759760064</v>
      </c>
      <c r="U36" s="294">
        <v>15239.41504293696</v>
      </c>
      <c r="V36" s="294">
        <v>15181.133452571272</v>
      </c>
      <c r="W36" s="294">
        <v>17241.582000049424</v>
      </c>
      <c r="X36" s="294">
        <v>16264.247591634849</v>
      </c>
      <c r="Y36" s="294">
        <v>16847.36356684073</v>
      </c>
      <c r="Z36" s="294">
        <v>16410.617437646986</v>
      </c>
      <c r="AA36" s="294">
        <v>16399.060750030178</v>
      </c>
      <c r="AB36" s="294">
        <v>16312.120970866516</v>
      </c>
      <c r="AC36" s="294">
        <v>15017.57428667298</v>
      </c>
      <c r="AD36" s="294">
        <v>12466.463117406651</v>
      </c>
      <c r="AE36" s="294">
        <v>3792.7035618711616</v>
      </c>
      <c r="AF36" s="294">
        <v>2879.21630063455</v>
      </c>
      <c r="AG36" s="294">
        <v>2594.4546913353797</v>
      </c>
      <c r="AH36" s="294">
        <v>1950.7354813927154</v>
      </c>
      <c r="AI36" s="294">
        <v>2292.4358491643443</v>
      </c>
      <c r="AJ36" s="294">
        <v>2300.6349855382396</v>
      </c>
      <c r="AK36" s="294">
        <v>3180.3281776435097</v>
      </c>
      <c r="AL36" s="294">
        <v>1501.3102642880858</v>
      </c>
      <c r="AM36" s="294">
        <v>1421.7859014966273</v>
      </c>
      <c r="AN36" s="294">
        <v>0</v>
      </c>
      <c r="AO36" s="294">
        <v>0</v>
      </c>
      <c r="AP36" s="294">
        <v>0</v>
      </c>
      <c r="AQ36" s="294">
        <v>0</v>
      </c>
      <c r="AR36" s="294">
        <v>0</v>
      </c>
    </row>
    <row r="37" spans="17:44">
      <c r="Q37" s="523"/>
      <c r="R37" s="293" t="s">
        <v>288</v>
      </c>
      <c r="S37" s="294">
        <v>0</v>
      </c>
      <c r="T37" s="294">
        <v>14.753670660522332</v>
      </c>
      <c r="U37" s="294">
        <v>14.753670660522332</v>
      </c>
      <c r="V37" s="294">
        <v>14.753670660522332</v>
      </c>
      <c r="W37" s="294">
        <v>14.753670660522332</v>
      </c>
      <c r="X37" s="294">
        <v>14.753670660522332</v>
      </c>
      <c r="Y37" s="294">
        <v>14.753670660522332</v>
      </c>
      <c r="Z37" s="294">
        <v>14.753670660522332</v>
      </c>
      <c r="AA37" s="294">
        <v>14.753670660522332</v>
      </c>
      <c r="AB37" s="294">
        <v>14.753670660522332</v>
      </c>
      <c r="AC37" s="294">
        <v>14.753670660522332</v>
      </c>
      <c r="AD37" s="294">
        <v>14.753670660522332</v>
      </c>
      <c r="AE37" s="294">
        <v>14.753670660522332</v>
      </c>
      <c r="AF37" s="294">
        <v>14.753670660522332</v>
      </c>
      <c r="AG37" s="294">
        <v>14.753670660522332</v>
      </c>
      <c r="AH37" s="294">
        <v>14.753670660522332</v>
      </c>
      <c r="AI37" s="294">
        <v>14.753670660522332</v>
      </c>
      <c r="AJ37" s="294">
        <v>14.753670660522332</v>
      </c>
      <c r="AK37" s="294">
        <v>14.753670660522332</v>
      </c>
      <c r="AL37" s="294">
        <v>14.753670660522332</v>
      </c>
      <c r="AM37" s="294">
        <v>14.753670660522332</v>
      </c>
      <c r="AN37" s="294">
        <v>0</v>
      </c>
      <c r="AO37" s="294">
        <v>0</v>
      </c>
      <c r="AP37" s="294">
        <v>0</v>
      </c>
      <c r="AQ37" s="294">
        <v>0</v>
      </c>
      <c r="AR37" s="294">
        <v>0</v>
      </c>
    </row>
    <row r="38" spans="17:44">
      <c r="Q38" s="522" t="s">
        <v>271</v>
      </c>
      <c r="R38" s="293" t="s">
        <v>289</v>
      </c>
      <c r="S38" s="294">
        <v>0</v>
      </c>
      <c r="T38" s="294">
        <v>0</v>
      </c>
      <c r="U38" s="294">
        <v>0</v>
      </c>
      <c r="V38" s="294">
        <v>0</v>
      </c>
      <c r="W38" s="294">
        <v>0</v>
      </c>
      <c r="X38" s="294">
        <v>0</v>
      </c>
      <c r="Y38" s="294">
        <v>0</v>
      </c>
      <c r="Z38" s="294">
        <v>0</v>
      </c>
      <c r="AA38" s="294">
        <v>0</v>
      </c>
      <c r="AB38" s="294">
        <v>0</v>
      </c>
      <c r="AC38" s="294">
        <v>0</v>
      </c>
      <c r="AD38" s="294">
        <v>0</v>
      </c>
      <c r="AE38" s="294">
        <v>0</v>
      </c>
      <c r="AF38" s="294">
        <v>0</v>
      </c>
      <c r="AG38" s="294">
        <v>0</v>
      </c>
      <c r="AH38" s="294">
        <v>0</v>
      </c>
      <c r="AI38" s="294">
        <v>0</v>
      </c>
      <c r="AJ38" s="294">
        <v>0</v>
      </c>
      <c r="AK38" s="294">
        <v>0</v>
      </c>
      <c r="AL38" s="294">
        <v>0</v>
      </c>
      <c r="AM38" s="294">
        <v>0</v>
      </c>
      <c r="AN38" s="294">
        <v>0</v>
      </c>
      <c r="AO38" s="294">
        <v>0</v>
      </c>
      <c r="AP38" s="294">
        <v>0</v>
      </c>
      <c r="AQ38" s="294">
        <v>0</v>
      </c>
      <c r="AR38" s="294">
        <v>0</v>
      </c>
    </row>
    <row r="39" spans="17:44">
      <c r="Q39" s="523"/>
      <c r="R39" s="293" t="s">
        <v>290</v>
      </c>
      <c r="S39" s="294">
        <v>0</v>
      </c>
      <c r="T39" s="294">
        <v>0</v>
      </c>
      <c r="U39" s="294">
        <v>0</v>
      </c>
      <c r="V39" s="294">
        <v>0</v>
      </c>
      <c r="W39" s="294">
        <v>0</v>
      </c>
      <c r="X39" s="294">
        <v>0</v>
      </c>
      <c r="Y39" s="294">
        <v>0</v>
      </c>
      <c r="Z39" s="294">
        <v>0</v>
      </c>
      <c r="AA39" s="294">
        <v>0</v>
      </c>
      <c r="AB39" s="294">
        <v>0</v>
      </c>
      <c r="AC39" s="294">
        <v>0</v>
      </c>
      <c r="AD39" s="294">
        <v>0</v>
      </c>
      <c r="AE39" s="294">
        <v>0</v>
      </c>
      <c r="AF39" s="294">
        <v>0</v>
      </c>
      <c r="AG39" s="294">
        <v>0</v>
      </c>
      <c r="AH39" s="294">
        <v>0</v>
      </c>
      <c r="AI39" s="294">
        <v>0</v>
      </c>
      <c r="AJ39" s="294">
        <v>0</v>
      </c>
      <c r="AK39" s="294">
        <v>0</v>
      </c>
      <c r="AL39" s="294">
        <v>0</v>
      </c>
      <c r="AM39" s="294">
        <v>0</v>
      </c>
      <c r="AN39" s="294">
        <v>0</v>
      </c>
      <c r="AO39" s="294">
        <v>0</v>
      </c>
      <c r="AP39" s="294">
        <v>0</v>
      </c>
      <c r="AQ39" s="294">
        <v>0</v>
      </c>
      <c r="AR39" s="294">
        <v>0</v>
      </c>
    </row>
    <row r="40" spans="17:44">
      <c r="Q40" s="295" t="s">
        <v>272</v>
      </c>
      <c r="R40" s="293" t="s">
        <v>291</v>
      </c>
      <c r="S40" s="294">
        <v>10175.155421706233</v>
      </c>
      <c r="T40" s="294">
        <v>9728.379784018678</v>
      </c>
      <c r="U40" s="294">
        <v>9949.1317840186493</v>
      </c>
      <c r="V40" s="294">
        <v>9949.1317840186493</v>
      </c>
      <c r="W40" s="294">
        <v>9949.1317840186493</v>
      </c>
      <c r="X40" s="294">
        <v>10161.978184018642</v>
      </c>
      <c r="Y40" s="294">
        <v>10161.978184018642</v>
      </c>
      <c r="Z40" s="294">
        <v>10161.978184018642</v>
      </c>
      <c r="AA40" s="294">
        <v>10161.978184018642</v>
      </c>
      <c r="AB40" s="294">
        <v>10161.978184018642</v>
      </c>
      <c r="AC40" s="294">
        <v>10161.978184018642</v>
      </c>
      <c r="AD40" s="294">
        <v>9262.6912348238675</v>
      </c>
      <c r="AE40" s="294">
        <v>9262.6912348238675</v>
      </c>
      <c r="AF40" s="294">
        <v>9262.6912348238675</v>
      </c>
      <c r="AG40" s="294">
        <v>8332.3792348238821</v>
      </c>
      <c r="AH40" s="294">
        <v>8332.3792348238821</v>
      </c>
      <c r="AI40" s="294">
        <v>8332.3792348238821</v>
      </c>
      <c r="AJ40" s="294">
        <v>1394.8915383910371</v>
      </c>
      <c r="AK40" s="294">
        <v>1394.8915383910371</v>
      </c>
      <c r="AL40" s="294">
        <v>1394.8915383910371</v>
      </c>
      <c r="AM40" s="294">
        <v>1394.8915383910371</v>
      </c>
      <c r="AN40" s="294">
        <v>446.75999999999931</v>
      </c>
      <c r="AO40" s="294">
        <v>446.75999999999931</v>
      </c>
      <c r="AP40" s="294">
        <v>446.75999999999931</v>
      </c>
      <c r="AQ40" s="294">
        <v>446.75999999999931</v>
      </c>
      <c r="AR40" s="294">
        <v>446.75999999999931</v>
      </c>
    </row>
    <row r="41" spans="17:44">
      <c r="Q41" s="522" t="s">
        <v>56</v>
      </c>
      <c r="R41" s="293" t="s">
        <v>292</v>
      </c>
      <c r="S41" s="294">
        <v>88135.268552872221</v>
      </c>
      <c r="T41" s="294">
        <v>106675.64569485218</v>
      </c>
      <c r="U41" s="294">
        <v>93825.99878716802</v>
      </c>
      <c r="V41" s="294">
        <v>87217.412358107948</v>
      </c>
      <c r="W41" s="294">
        <v>71407.4677692361</v>
      </c>
      <c r="X41" s="294">
        <v>52216.027879594607</v>
      </c>
      <c r="Y41" s="294">
        <v>37117.485873735546</v>
      </c>
      <c r="Z41" s="294">
        <v>30105.917802090949</v>
      </c>
      <c r="AA41" s="294">
        <v>38083.191622150298</v>
      </c>
      <c r="AB41" s="294">
        <v>41470.50701983647</v>
      </c>
      <c r="AC41" s="294">
        <v>30957.064639306474</v>
      </c>
      <c r="AD41" s="294">
        <v>19623.387109996977</v>
      </c>
      <c r="AE41" s="294">
        <v>18244.653772004604</v>
      </c>
      <c r="AF41" s="294">
        <v>16431.684367322567</v>
      </c>
      <c r="AG41" s="294">
        <v>13679.076891180823</v>
      </c>
      <c r="AH41" s="294">
        <v>11179.851233760748</v>
      </c>
      <c r="AI41" s="294">
        <v>12663.168436298341</v>
      </c>
      <c r="AJ41" s="294">
        <v>12128.514773825309</v>
      </c>
      <c r="AK41" s="294">
        <v>15593.817438230733</v>
      </c>
      <c r="AL41" s="294">
        <v>19698.652913987302</v>
      </c>
      <c r="AM41" s="294">
        <v>14249.157721279134</v>
      </c>
      <c r="AN41" s="294">
        <v>11699.999348756633</v>
      </c>
      <c r="AO41" s="294">
        <v>11890.111632243939</v>
      </c>
      <c r="AP41" s="294">
        <v>8899.945607940379</v>
      </c>
      <c r="AQ41" s="294">
        <v>9093.8686237448255</v>
      </c>
      <c r="AR41" s="294">
        <v>9073.6706414246328</v>
      </c>
    </row>
    <row r="42" spans="17:44">
      <c r="Q42" s="525"/>
      <c r="R42" s="293" t="s">
        <v>293</v>
      </c>
      <c r="S42" s="294">
        <v>64.685755222196974</v>
      </c>
      <c r="T42" s="294">
        <v>2.7509709733991992</v>
      </c>
      <c r="U42" s="294">
        <v>1.5940036457436693</v>
      </c>
      <c r="V42" s="294">
        <v>1.3318841549834919</v>
      </c>
      <c r="W42" s="294">
        <v>0.15707741066983844</v>
      </c>
      <c r="X42" s="294">
        <v>0.5591294717777493</v>
      </c>
      <c r="Y42" s="294">
        <v>2.5138615638947019</v>
      </c>
      <c r="Z42" s="294">
        <v>1.7805231401762862</v>
      </c>
      <c r="AA42" s="294">
        <v>1.3882356100425584</v>
      </c>
      <c r="AB42" s="294">
        <v>0</v>
      </c>
      <c r="AC42" s="294">
        <v>0</v>
      </c>
      <c r="AD42" s="294">
        <v>0</v>
      </c>
      <c r="AE42" s="294">
        <v>0</v>
      </c>
      <c r="AF42" s="294">
        <v>0</v>
      </c>
      <c r="AG42" s="294">
        <v>0</v>
      </c>
      <c r="AH42" s="294">
        <v>0</v>
      </c>
      <c r="AI42" s="294">
        <v>0</v>
      </c>
      <c r="AJ42" s="294">
        <v>0</v>
      </c>
      <c r="AK42" s="294">
        <v>0</v>
      </c>
      <c r="AL42" s="294">
        <v>1.8342128696962319</v>
      </c>
      <c r="AM42" s="294">
        <v>0</v>
      </c>
      <c r="AN42" s="294">
        <v>0</v>
      </c>
      <c r="AO42" s="294">
        <v>0</v>
      </c>
      <c r="AP42" s="294">
        <v>0</v>
      </c>
      <c r="AQ42" s="294">
        <v>0</v>
      </c>
      <c r="AR42" s="294">
        <v>0</v>
      </c>
    </row>
    <row r="43" spans="17:44">
      <c r="Q43" s="296" t="s">
        <v>262</v>
      </c>
      <c r="R43" s="293" t="s">
        <v>294</v>
      </c>
      <c r="S43" s="294">
        <v>4.3415442461143412</v>
      </c>
      <c r="T43" s="294">
        <v>138.06746878777898</v>
      </c>
      <c r="U43" s="294">
        <v>8.7394470248600147</v>
      </c>
      <c r="V43" s="294">
        <v>12.38718416494331</v>
      </c>
      <c r="W43" s="294">
        <v>0.64215892229186866</v>
      </c>
      <c r="X43" s="294">
        <v>4.792611904325998</v>
      </c>
      <c r="Y43" s="294">
        <v>0.9992317042177945</v>
      </c>
      <c r="Z43" s="294">
        <v>0.78040339169488337</v>
      </c>
      <c r="AA43" s="294">
        <v>0.6781159496725172</v>
      </c>
      <c r="AB43" s="294">
        <v>0</v>
      </c>
      <c r="AC43" s="294">
        <v>0</v>
      </c>
      <c r="AD43" s="294">
        <v>0</v>
      </c>
      <c r="AE43" s="294">
        <v>0</v>
      </c>
      <c r="AF43" s="294">
        <v>0</v>
      </c>
      <c r="AG43" s="294">
        <v>0</v>
      </c>
      <c r="AH43" s="294">
        <v>0</v>
      </c>
      <c r="AI43" s="294">
        <v>0</v>
      </c>
      <c r="AJ43" s="294">
        <v>0</v>
      </c>
      <c r="AK43" s="294">
        <v>0.13500000000000001</v>
      </c>
      <c r="AL43" s="294">
        <v>1.2690000000000001</v>
      </c>
      <c r="AM43" s="294">
        <v>0.44550000000000001</v>
      </c>
      <c r="AN43" s="294">
        <v>0</v>
      </c>
      <c r="AO43" s="294">
        <v>0</v>
      </c>
      <c r="AP43" s="294">
        <v>0</v>
      </c>
      <c r="AQ43" s="294">
        <v>0</v>
      </c>
      <c r="AR43" s="294">
        <v>0</v>
      </c>
    </row>
    <row r="44" spans="17:44">
      <c r="Q44" s="296" t="s">
        <v>273</v>
      </c>
      <c r="R44" s="293" t="s">
        <v>273</v>
      </c>
      <c r="S44" s="294">
        <v>57712.479465320437</v>
      </c>
      <c r="T44" s="294">
        <v>31369.710200516722</v>
      </c>
      <c r="U44" s="294">
        <v>31501.411574255719</v>
      </c>
      <c r="V44" s="294">
        <v>18780.120341795569</v>
      </c>
      <c r="W44" s="294">
        <v>10137.456143031497</v>
      </c>
      <c r="X44" s="294">
        <v>7393.3330106317635</v>
      </c>
      <c r="Y44" s="294">
        <v>4873.2693310418781</v>
      </c>
      <c r="Z44" s="294">
        <v>4913.4232087356004</v>
      </c>
      <c r="AA44" s="294">
        <v>0</v>
      </c>
      <c r="AB44" s="294">
        <v>0</v>
      </c>
      <c r="AC44" s="294">
        <v>0</v>
      </c>
      <c r="AD44" s="294">
        <v>0</v>
      </c>
      <c r="AE44" s="294">
        <v>0</v>
      </c>
      <c r="AF44" s="294">
        <v>0</v>
      </c>
      <c r="AG44" s="294">
        <v>0</v>
      </c>
      <c r="AH44" s="294">
        <v>0</v>
      </c>
      <c r="AI44" s="294">
        <v>0</v>
      </c>
      <c r="AJ44" s="294">
        <v>0</v>
      </c>
      <c r="AK44" s="294">
        <v>0</v>
      </c>
      <c r="AL44" s="294">
        <v>0</v>
      </c>
      <c r="AM44" s="294">
        <v>0</v>
      </c>
      <c r="AN44" s="294">
        <v>0</v>
      </c>
      <c r="AO44" s="294">
        <v>0</v>
      </c>
      <c r="AP44" s="294">
        <v>0</v>
      </c>
      <c r="AQ44" s="294">
        <v>0</v>
      </c>
      <c r="AR44" s="294">
        <v>0</v>
      </c>
    </row>
    <row r="45" spans="17:44">
      <c r="Q45" s="296" t="s">
        <v>274</v>
      </c>
      <c r="R45" s="293" t="s">
        <v>274</v>
      </c>
      <c r="S45" s="294">
        <v>3394.3235999999206</v>
      </c>
      <c r="T45" s="294">
        <v>3394.3235999999206</v>
      </c>
      <c r="U45" s="294">
        <v>3394.3235999999206</v>
      </c>
      <c r="V45" s="294">
        <v>3394.3235999999206</v>
      </c>
      <c r="W45" s="294">
        <v>3394.3235999999206</v>
      </c>
      <c r="X45" s="294">
        <v>3394.3235999999206</v>
      </c>
      <c r="Y45" s="294">
        <v>3394.3235999999206</v>
      </c>
      <c r="Z45" s="294">
        <v>3394.3235999999206</v>
      </c>
      <c r="AA45" s="294">
        <v>3394.3235999999206</v>
      </c>
      <c r="AB45" s="294">
        <v>3394.3235999999206</v>
      </c>
      <c r="AC45" s="294">
        <v>3394.3235999999206</v>
      </c>
      <c r="AD45" s="294">
        <v>3394.3235999999206</v>
      </c>
      <c r="AE45" s="294">
        <v>3394.3235999999206</v>
      </c>
      <c r="AF45" s="294">
        <v>3394.3235999999206</v>
      </c>
      <c r="AG45" s="294">
        <v>3394.3235999999206</v>
      </c>
      <c r="AH45" s="294">
        <v>3394.3235999999206</v>
      </c>
      <c r="AI45" s="294">
        <v>3394.3235999999206</v>
      </c>
      <c r="AJ45" s="294">
        <v>3394.3235999999206</v>
      </c>
      <c r="AK45" s="294">
        <v>3394.3235999999206</v>
      </c>
      <c r="AL45" s="294">
        <v>3394.3235999999206</v>
      </c>
      <c r="AM45" s="294">
        <v>3394.3235999999206</v>
      </c>
      <c r="AN45" s="294">
        <v>3394.3235999999206</v>
      </c>
      <c r="AO45" s="294">
        <v>3394.3235999999206</v>
      </c>
      <c r="AP45" s="294">
        <v>3394.3235999999206</v>
      </c>
      <c r="AQ45" s="294">
        <v>3394.3235999999206</v>
      </c>
      <c r="AR45" s="294">
        <v>3394.3235999999206</v>
      </c>
    </row>
    <row r="46" spans="17:44">
      <c r="Q46" s="296" t="s">
        <v>266</v>
      </c>
      <c r="R46" s="293" t="s">
        <v>266</v>
      </c>
      <c r="S46" s="294">
        <v>23975.955544999888</v>
      </c>
      <c r="T46" s="294">
        <v>26018.93034659094</v>
      </c>
      <c r="U46" s="294">
        <v>26719.183138483648</v>
      </c>
      <c r="V46" s="294">
        <v>31669.056014143564</v>
      </c>
      <c r="W46" s="294">
        <v>49924.137319371992</v>
      </c>
      <c r="X46" s="294">
        <v>65553.684034279169</v>
      </c>
      <c r="Y46" s="294">
        <v>81120.830835813351</v>
      </c>
      <c r="Z46" s="294">
        <v>84350.174610972754</v>
      </c>
      <c r="AA46" s="294">
        <v>79814.763134235545</v>
      </c>
      <c r="AB46" s="294">
        <v>78453.858615567791</v>
      </c>
      <c r="AC46" s="294">
        <v>82865.819701662826</v>
      </c>
      <c r="AD46" s="294">
        <v>94680.666039818694</v>
      </c>
      <c r="AE46" s="294">
        <v>94257.693197385117</v>
      </c>
      <c r="AF46" s="294">
        <v>91161.063026998367</v>
      </c>
      <c r="AG46" s="294">
        <v>94252.728373738064</v>
      </c>
      <c r="AH46" s="294">
        <v>90476.992111890751</v>
      </c>
      <c r="AI46" s="294">
        <v>85773.978002030562</v>
      </c>
      <c r="AJ46" s="294">
        <v>85580.280315962154</v>
      </c>
      <c r="AK46" s="294">
        <v>77809.085452405212</v>
      </c>
      <c r="AL46" s="294">
        <v>66669.927153528552</v>
      </c>
      <c r="AM46" s="294">
        <v>66477.687388025544</v>
      </c>
      <c r="AN46" s="294">
        <v>66477.687388025544</v>
      </c>
      <c r="AO46" s="294">
        <v>66477.687388025544</v>
      </c>
      <c r="AP46" s="294">
        <v>66477.687388025544</v>
      </c>
      <c r="AQ46" s="294">
        <v>66477.687388025544</v>
      </c>
      <c r="AR46" s="294">
        <v>66477.687388025544</v>
      </c>
    </row>
    <row r="47" spans="17:44">
      <c r="Q47" s="297" t="s">
        <v>275</v>
      </c>
      <c r="R47" s="298" t="s">
        <v>275</v>
      </c>
      <c r="S47" s="294">
        <v>0</v>
      </c>
      <c r="T47" s="294">
        <v>0</v>
      </c>
      <c r="U47" s="294">
        <v>0</v>
      </c>
      <c r="V47" s="294">
        <v>0</v>
      </c>
      <c r="W47" s="294">
        <v>0</v>
      </c>
      <c r="X47" s="294">
        <v>19.271999999999203</v>
      </c>
      <c r="Y47" s="294">
        <v>19.271999999999203</v>
      </c>
      <c r="Z47" s="294">
        <v>19.271999999999203</v>
      </c>
      <c r="AA47" s="294">
        <v>38.543999999998405</v>
      </c>
      <c r="AB47" s="294">
        <v>703.42799999998738</v>
      </c>
      <c r="AC47" s="294">
        <v>901.92959999998459</v>
      </c>
      <c r="AD47" s="294">
        <v>1009.8527999999908</v>
      </c>
      <c r="AE47" s="294">
        <v>1009.8527999999908</v>
      </c>
      <c r="AF47" s="294">
        <v>1009.8527999999908</v>
      </c>
      <c r="AG47" s="294">
        <v>1009.8527999999908</v>
      </c>
      <c r="AH47" s="294">
        <v>1009.8527999999908</v>
      </c>
      <c r="AI47" s="294">
        <v>1009.8527999999908</v>
      </c>
      <c r="AJ47" s="294">
        <v>1009.8527999999908</v>
      </c>
      <c r="AK47" s="294">
        <v>1009.8527999999908</v>
      </c>
      <c r="AL47" s="294">
        <v>1009.8527999999908</v>
      </c>
      <c r="AM47" s="294">
        <v>1009.8527999999908</v>
      </c>
      <c r="AN47" s="294">
        <v>1009.8527999999908</v>
      </c>
      <c r="AO47" s="294">
        <v>1009.8527999999908</v>
      </c>
      <c r="AP47" s="294">
        <v>1009.8527999999908</v>
      </c>
      <c r="AQ47" s="294">
        <v>1009.8527999999908</v>
      </c>
      <c r="AR47" s="294">
        <v>1009.8527999999908</v>
      </c>
    </row>
    <row r="48" spans="17:44">
      <c r="Q48" s="296" t="s">
        <v>276</v>
      </c>
      <c r="R48" s="293" t="s">
        <v>276</v>
      </c>
      <c r="S48" s="294">
        <v>61953.176399999633</v>
      </c>
      <c r="T48" s="294">
        <v>57237.081452367405</v>
      </c>
      <c r="U48" s="294">
        <v>57237.081452367405</v>
      </c>
      <c r="V48" s="294">
        <v>57219.721020363722</v>
      </c>
      <c r="W48" s="294">
        <v>56943.168983553143</v>
      </c>
      <c r="X48" s="294">
        <v>55261.519828927085</v>
      </c>
      <c r="Y48" s="294">
        <v>51201.475853978503</v>
      </c>
      <c r="Z48" s="294">
        <v>49096.887746200911</v>
      </c>
      <c r="AA48" s="294">
        <v>37552.070928362366</v>
      </c>
      <c r="AB48" s="294">
        <v>26106.236360880041</v>
      </c>
      <c r="AC48" s="294">
        <v>23775.396627353563</v>
      </c>
      <c r="AD48" s="294">
        <v>19529.333316166922</v>
      </c>
      <c r="AE48" s="294">
        <v>27099.268249450848</v>
      </c>
      <c r="AF48" s="294">
        <v>32120.997180567436</v>
      </c>
      <c r="AG48" s="294">
        <v>29710.903867367197</v>
      </c>
      <c r="AH48" s="294">
        <v>35304.501051859246</v>
      </c>
      <c r="AI48" s="294">
        <v>36925.860793975196</v>
      </c>
      <c r="AJ48" s="294">
        <v>43488.638615172065</v>
      </c>
      <c r="AK48" s="294">
        <v>49108.212435871843</v>
      </c>
      <c r="AL48" s="294">
        <v>59008.527141177445</v>
      </c>
      <c r="AM48" s="294">
        <v>68529.293967376114</v>
      </c>
      <c r="AN48" s="294">
        <v>74566.610124238592</v>
      </c>
      <c r="AO48" s="294">
        <v>74155.139106488088</v>
      </c>
      <c r="AP48" s="294">
        <v>81860.340728308263</v>
      </c>
      <c r="AQ48" s="294">
        <v>82474.807782661257</v>
      </c>
      <c r="AR48" s="294">
        <v>83008.135589937796</v>
      </c>
    </row>
    <row r="49" spans="17:44">
      <c r="Q49" s="522" t="s">
        <v>295</v>
      </c>
      <c r="R49" s="293" t="s">
        <v>277</v>
      </c>
      <c r="S49" s="294">
        <v>14911.428959999976</v>
      </c>
      <c r="T49" s="294">
        <v>14998.764106614442</v>
      </c>
      <c r="U49" s="294">
        <v>17289.566374361035</v>
      </c>
      <c r="V49" s="294">
        <v>22324.779907642769</v>
      </c>
      <c r="W49" s="294">
        <v>22598.793703790412</v>
      </c>
      <c r="X49" s="294">
        <v>28102.227581350649</v>
      </c>
      <c r="Y49" s="294">
        <v>31691.4158277196</v>
      </c>
      <c r="Z49" s="294">
        <v>34950.872054519794</v>
      </c>
      <c r="AA49" s="294">
        <v>42139.75012515852</v>
      </c>
      <c r="AB49" s="294">
        <v>46931.166031743895</v>
      </c>
      <c r="AC49" s="294">
        <v>55725.451283185568</v>
      </c>
      <c r="AD49" s="294">
        <v>62770.334390338219</v>
      </c>
      <c r="AE49" s="294">
        <v>65397.659738636357</v>
      </c>
      <c r="AF49" s="294">
        <v>67084.478527879895</v>
      </c>
      <c r="AG49" s="294">
        <v>71179.486920782918</v>
      </c>
      <c r="AH49" s="294">
        <v>72014.238707438708</v>
      </c>
      <c r="AI49" s="294">
        <v>73390.339125123763</v>
      </c>
      <c r="AJ49" s="294">
        <v>74609.445267270523</v>
      </c>
      <c r="AK49" s="294">
        <v>72620.463506731525</v>
      </c>
      <c r="AL49" s="294">
        <v>74989.217717519758</v>
      </c>
      <c r="AM49" s="294">
        <v>69395.661982823687</v>
      </c>
      <c r="AN49" s="294">
        <v>67453.781232797308</v>
      </c>
      <c r="AO49" s="294">
        <v>67260.385886910983</v>
      </c>
      <c r="AP49" s="294">
        <v>64848.856453319189</v>
      </c>
      <c r="AQ49" s="294">
        <v>63164.846709797246</v>
      </c>
      <c r="AR49" s="294">
        <v>61111.655928524619</v>
      </c>
    </row>
    <row r="50" spans="17:44">
      <c r="Q50" s="523"/>
      <c r="R50" s="293" t="s">
        <v>278</v>
      </c>
      <c r="S50" s="294">
        <v>10487.882111999994</v>
      </c>
      <c r="T50" s="294">
        <v>13713.494892500254</v>
      </c>
      <c r="U50" s="294">
        <v>15408.556017103325</v>
      </c>
      <c r="V50" s="294">
        <v>17485.171083815902</v>
      </c>
      <c r="W50" s="294">
        <v>17798.069487060911</v>
      </c>
      <c r="X50" s="294">
        <v>17924.235205252826</v>
      </c>
      <c r="Y50" s="294">
        <v>18085.509282705145</v>
      </c>
      <c r="Z50" s="294">
        <v>18235.106959878845</v>
      </c>
      <c r="AA50" s="294">
        <v>19825.808653820459</v>
      </c>
      <c r="AB50" s="294">
        <v>20980.015763916155</v>
      </c>
      <c r="AC50" s="294">
        <v>20029.807138815595</v>
      </c>
      <c r="AD50" s="294">
        <v>17417.059297247128</v>
      </c>
      <c r="AE50" s="294">
        <v>15057.340002866502</v>
      </c>
      <c r="AF50" s="294">
        <v>13780.374675458086</v>
      </c>
      <c r="AG50" s="294">
        <v>12157.910648096604</v>
      </c>
      <c r="AH50" s="294">
        <v>8160.7742049877215</v>
      </c>
      <c r="AI50" s="294">
        <v>9269.0700735684022</v>
      </c>
      <c r="AJ50" s="294">
        <v>8384.5173816747483</v>
      </c>
      <c r="AK50" s="294">
        <v>11131.776290281021</v>
      </c>
      <c r="AL50" s="294">
        <v>13041.923334046904</v>
      </c>
      <c r="AM50" s="294">
        <v>11254.601833065963</v>
      </c>
      <c r="AN50" s="294">
        <v>10692.160205693979</v>
      </c>
      <c r="AO50" s="294">
        <v>10757.761283339776</v>
      </c>
      <c r="AP50" s="294">
        <v>8729.9242375074609</v>
      </c>
      <c r="AQ50" s="294">
        <v>9079.3041552458035</v>
      </c>
      <c r="AR50" s="294">
        <v>9695.4218914746725</v>
      </c>
    </row>
    <row r="51" spans="17:44">
      <c r="Q51" s="296" t="s">
        <v>279</v>
      </c>
      <c r="R51" s="293" t="s">
        <v>279</v>
      </c>
      <c r="S51" s="294">
        <v>0</v>
      </c>
      <c r="T51" s="294">
        <v>0</v>
      </c>
      <c r="U51" s="294">
        <v>0</v>
      </c>
      <c r="V51" s="294">
        <v>0</v>
      </c>
      <c r="W51" s="294">
        <v>0</v>
      </c>
      <c r="X51" s="294">
        <v>0</v>
      </c>
      <c r="Y51" s="294">
        <v>0</v>
      </c>
      <c r="Z51" s="294">
        <v>44.151360000001233</v>
      </c>
      <c r="AA51" s="294">
        <v>44.151360000001233</v>
      </c>
      <c r="AB51" s="294">
        <v>114.39215999999728</v>
      </c>
      <c r="AC51" s="294">
        <v>114.39215999999728</v>
      </c>
      <c r="AD51" s="294">
        <v>114.39215999999728</v>
      </c>
      <c r="AE51" s="294">
        <v>114.39215999999728</v>
      </c>
      <c r="AF51" s="294">
        <v>114.39215999999728</v>
      </c>
      <c r="AG51" s="294">
        <v>114.39215999999728</v>
      </c>
      <c r="AH51" s="294">
        <v>114.39215999999728</v>
      </c>
      <c r="AI51" s="294">
        <v>114.39215999999728</v>
      </c>
      <c r="AJ51" s="294">
        <v>114.39215999999728</v>
      </c>
      <c r="AK51" s="294">
        <v>114.39215999999728</v>
      </c>
      <c r="AL51" s="294">
        <v>114.39215999999728</v>
      </c>
      <c r="AM51" s="294">
        <v>114.39215999999728</v>
      </c>
      <c r="AN51" s="294">
        <v>114.39215999999728</v>
      </c>
      <c r="AO51" s="294">
        <v>114.39215999999728</v>
      </c>
      <c r="AP51" s="294">
        <v>114.39215999999728</v>
      </c>
      <c r="AQ51" s="294">
        <v>114.39215999999728</v>
      </c>
      <c r="AR51" s="294">
        <v>114.39215999999728</v>
      </c>
    </row>
    <row r="52" spans="17:44" ht="15">
      <c r="Q52" s="526" t="s">
        <v>282</v>
      </c>
      <c r="R52" s="526"/>
      <c r="S52" s="299">
        <v>287627.2853870003</v>
      </c>
      <c r="T52" s="299">
        <v>280024.2403788981</v>
      </c>
      <c r="U52" s="299">
        <v>273256.50132312864</v>
      </c>
      <c r="V52" s="299">
        <v>265916.06873316644</v>
      </c>
      <c r="W52" s="299">
        <v>262076.43012747288</v>
      </c>
      <c r="X52" s="299">
        <v>259084.4666683925</v>
      </c>
      <c r="Y52" s="299">
        <v>257345.49255055111</v>
      </c>
      <c r="Z52" s="299">
        <v>254497.53308844412</v>
      </c>
      <c r="AA52" s="299">
        <v>250309.81261643287</v>
      </c>
      <c r="AB52" s="299">
        <v>247492.85687109103</v>
      </c>
      <c r="AC52" s="299">
        <v>245802.75240331743</v>
      </c>
      <c r="AD52" s="299">
        <v>243148.36193206647</v>
      </c>
      <c r="AE52" s="299">
        <v>241183.36035456948</v>
      </c>
      <c r="AF52" s="299">
        <v>240744.85743563727</v>
      </c>
      <c r="AG52" s="299">
        <v>239980.60688068983</v>
      </c>
      <c r="AH52" s="299">
        <v>235484.8876106641</v>
      </c>
      <c r="AI52" s="299">
        <v>236743.66299006643</v>
      </c>
      <c r="AJ52" s="299">
        <v>236011.23673804206</v>
      </c>
      <c r="AK52" s="299">
        <v>239008.68821206427</v>
      </c>
      <c r="AL52" s="299">
        <v>244515.48993375219</v>
      </c>
      <c r="AM52" s="299">
        <v>240959.19646633597</v>
      </c>
      <c r="AN52" s="299">
        <v>239571.19646186024</v>
      </c>
      <c r="AO52" s="299">
        <v>239301.19645757118</v>
      </c>
      <c r="AP52" s="299">
        <v>239666.19645736378</v>
      </c>
      <c r="AQ52" s="299">
        <v>239242.19646302168</v>
      </c>
      <c r="AR52" s="299">
        <v>238536.19646274811</v>
      </c>
    </row>
    <row r="53" spans="17:44"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</row>
    <row r="54" spans="17:44"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</row>
    <row r="55" spans="17:44"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</row>
    <row r="56" spans="17:44"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</row>
    <row r="57" spans="17:44"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</row>
    <row r="58" spans="17:44" ht="15">
      <c r="Q58" s="277" t="s">
        <v>296</v>
      </c>
    </row>
    <row r="60" spans="17:44" ht="15">
      <c r="Q60" s="300" t="s">
        <v>269</v>
      </c>
      <c r="R60" s="300" t="s">
        <v>284</v>
      </c>
      <c r="S60" s="279">
        <v>2015</v>
      </c>
      <c r="T60" s="279">
        <v>2016</v>
      </c>
      <c r="U60" s="279">
        <v>2017</v>
      </c>
      <c r="V60" s="279">
        <v>2018</v>
      </c>
      <c r="W60" s="279">
        <v>2019</v>
      </c>
      <c r="X60" s="279">
        <v>2020</v>
      </c>
      <c r="Y60" s="279">
        <v>2021</v>
      </c>
      <c r="Z60" s="279">
        <v>2022</v>
      </c>
      <c r="AA60" s="279">
        <v>2023</v>
      </c>
      <c r="AB60" s="279">
        <v>2024</v>
      </c>
      <c r="AC60" s="279">
        <v>2025</v>
      </c>
      <c r="AD60" s="279">
        <v>2026</v>
      </c>
      <c r="AE60" s="279">
        <v>2027</v>
      </c>
      <c r="AF60" s="279">
        <v>2028</v>
      </c>
      <c r="AG60" s="279">
        <v>2029</v>
      </c>
      <c r="AH60" s="279">
        <v>2030</v>
      </c>
      <c r="AI60" s="279">
        <v>2031</v>
      </c>
      <c r="AJ60" s="279">
        <v>2032</v>
      </c>
      <c r="AK60" s="279">
        <v>2033</v>
      </c>
      <c r="AL60" s="279">
        <v>2034</v>
      </c>
      <c r="AM60" s="279">
        <v>2035</v>
      </c>
      <c r="AN60" s="279">
        <v>2036</v>
      </c>
      <c r="AO60" s="279">
        <v>2037</v>
      </c>
      <c r="AP60" s="279">
        <v>2038</v>
      </c>
      <c r="AQ60" s="279">
        <v>2039</v>
      </c>
      <c r="AR60" s="279">
        <v>2040</v>
      </c>
    </row>
    <row r="61" spans="17:44">
      <c r="Q61" s="527" t="s">
        <v>272</v>
      </c>
      <c r="R61" s="375" t="s">
        <v>297</v>
      </c>
      <c r="S61" s="376">
        <v>9887.1311101893025</v>
      </c>
      <c r="T61" s="376">
        <v>10220.736091170582</v>
      </c>
      <c r="U61" s="376">
        <v>10636.045826708318</v>
      </c>
      <c r="V61" s="376">
        <v>10829.334336132311</v>
      </c>
      <c r="W61" s="376">
        <v>11024.423894672493</v>
      </c>
      <c r="X61" s="376">
        <v>11095.055357103902</v>
      </c>
      <c r="Y61" s="376">
        <v>11335.07594000342</v>
      </c>
      <c r="Z61" s="376">
        <v>11000.850071872019</v>
      </c>
      <c r="AA61" s="376">
        <v>11239.86616313852</v>
      </c>
      <c r="AB61" s="376">
        <v>11299.378602182494</v>
      </c>
      <c r="AC61" s="376">
        <v>11293.371067942348</v>
      </c>
      <c r="AD61" s="376">
        <v>11348.706305945314</v>
      </c>
      <c r="AE61" s="376">
        <v>11402.165407533203</v>
      </c>
      <c r="AF61" s="376">
        <v>11605.665795239071</v>
      </c>
      <c r="AG61" s="376">
        <v>11656.844678794525</v>
      </c>
      <c r="AH61" s="376">
        <v>11706.448574995547</v>
      </c>
      <c r="AI61" s="376">
        <v>11754.571534547598</v>
      </c>
      <c r="AJ61" s="376">
        <v>11801.299427436179</v>
      </c>
      <c r="AK61" s="376">
        <v>12026.002332931332</v>
      </c>
      <c r="AL61" s="376">
        <v>12071.267624308612</v>
      </c>
      <c r="AM61" s="376">
        <v>12248.932318927154</v>
      </c>
      <c r="AN61" s="376">
        <v>12292.612454502067</v>
      </c>
      <c r="AO61" s="376">
        <v>12335.186644184023</v>
      </c>
      <c r="AP61" s="376">
        <v>12376.709511124867</v>
      </c>
      <c r="AQ61" s="376">
        <v>12397.879338489529</v>
      </c>
      <c r="AR61" s="376">
        <v>12417.944281760701</v>
      </c>
    </row>
    <row r="62" spans="17:44">
      <c r="Q62" s="528"/>
      <c r="R62" s="377" t="s">
        <v>298</v>
      </c>
      <c r="S62" s="376">
        <v>4113.407098010237</v>
      </c>
      <c r="T62" s="376">
        <v>4420.6610015932865</v>
      </c>
      <c r="U62" s="376">
        <v>4697.0193989349646</v>
      </c>
      <c r="V62" s="376">
        <v>5467.3317593509228</v>
      </c>
      <c r="W62" s="376">
        <v>5664.1855830247268</v>
      </c>
      <c r="X62" s="376">
        <v>5855.8846712764953</v>
      </c>
      <c r="Y62" s="376">
        <v>6042.9518825689984</v>
      </c>
      <c r="Z62" s="376">
        <v>6889.3508180891831</v>
      </c>
      <c r="AA62" s="376">
        <v>7083.1487530603881</v>
      </c>
      <c r="AB62" s="376">
        <v>7298.9161704722646</v>
      </c>
      <c r="AC62" s="376">
        <v>7485.1558229382954</v>
      </c>
      <c r="AD62" s="376">
        <v>7799.9089929579713</v>
      </c>
      <c r="AE62" s="376">
        <v>7939.9850276974194</v>
      </c>
      <c r="AF62" s="376">
        <v>8072.4506871735957</v>
      </c>
      <c r="AG62" s="376">
        <v>8201.2992438801703</v>
      </c>
      <c r="AH62" s="376">
        <v>8549.8805093736373</v>
      </c>
      <c r="AI62" s="376">
        <v>8668.507350873324</v>
      </c>
      <c r="AJ62" s="376">
        <v>8784.0493406173991</v>
      </c>
      <c r="AK62" s="376">
        <v>8896.6840678555727</v>
      </c>
      <c r="AL62" s="376">
        <v>9225.7659326235389</v>
      </c>
      <c r="AM62" s="376">
        <v>9316.5141184165059</v>
      </c>
      <c r="AN62" s="376">
        <v>9402.5170141380822</v>
      </c>
      <c r="AO62" s="376">
        <v>9485.823006290173</v>
      </c>
      <c r="AP62" s="376">
        <v>9555.7679325244517</v>
      </c>
      <c r="AQ62" s="376">
        <v>9585.1558166097857</v>
      </c>
      <c r="AR62" s="376">
        <v>9594.0403855872646</v>
      </c>
    </row>
    <row r="63" spans="17:44">
      <c r="Q63" s="527" t="s">
        <v>56</v>
      </c>
      <c r="R63" s="378" t="s">
        <v>292</v>
      </c>
      <c r="S63" s="376">
        <v>1502.8895461270147</v>
      </c>
      <c r="T63" s="376">
        <v>1615.0840179447118</v>
      </c>
      <c r="U63" s="376">
        <v>1615.0840179447118</v>
      </c>
      <c r="V63" s="376">
        <v>1615.0840179447118</v>
      </c>
      <c r="W63" s="376">
        <v>1615.0840179447118</v>
      </c>
      <c r="X63" s="376">
        <v>1615.0840179447118</v>
      </c>
      <c r="Y63" s="376">
        <v>1615.0840179447118</v>
      </c>
      <c r="Z63" s="376">
        <v>1615.0840179447118</v>
      </c>
      <c r="AA63" s="376">
        <v>1995.3246964900443</v>
      </c>
      <c r="AB63" s="376">
        <v>1995.3246964900443</v>
      </c>
      <c r="AC63" s="376">
        <v>1995.3246964900443</v>
      </c>
      <c r="AD63" s="376">
        <v>1995.3246964900443</v>
      </c>
      <c r="AE63" s="376">
        <v>1995.3246964900443</v>
      </c>
      <c r="AF63" s="376">
        <v>1995.3246964900443</v>
      </c>
      <c r="AG63" s="376">
        <v>1995.3246964900443</v>
      </c>
      <c r="AH63" s="376">
        <v>1995.3246964900443</v>
      </c>
      <c r="AI63" s="376">
        <v>2124.4187540208668</v>
      </c>
      <c r="AJ63" s="376">
        <v>2124.4187540208668</v>
      </c>
      <c r="AK63" s="376">
        <v>2124.4187540208668</v>
      </c>
      <c r="AL63" s="376">
        <v>2124.4187540208668</v>
      </c>
      <c r="AM63" s="376">
        <v>2124.4187540208668</v>
      </c>
      <c r="AN63" s="376">
        <v>2124.4187540208668</v>
      </c>
      <c r="AO63" s="376">
        <v>2124.4187540208668</v>
      </c>
      <c r="AP63" s="376">
        <v>2124.4187540208668</v>
      </c>
      <c r="AQ63" s="376">
        <v>2124.4187540208668</v>
      </c>
      <c r="AR63" s="376">
        <v>2124.4187540208668</v>
      </c>
    </row>
    <row r="64" spans="17:44">
      <c r="Q64" s="529"/>
      <c r="R64" s="375" t="s">
        <v>293</v>
      </c>
      <c r="S64" s="376">
        <v>7.9695169954948417</v>
      </c>
      <c r="T64" s="376">
        <v>7.9695169954948417</v>
      </c>
      <c r="U64" s="376">
        <v>7.9695169954948417</v>
      </c>
      <c r="V64" s="376">
        <v>7.9695169954948417</v>
      </c>
      <c r="W64" s="376">
        <v>7.9695169954948417</v>
      </c>
      <c r="X64" s="376">
        <v>8.9654390653791758</v>
      </c>
      <c r="Y64" s="376">
        <v>9.9613611352635072</v>
      </c>
      <c r="Z64" s="376">
        <v>10.957283205147839</v>
      </c>
      <c r="AA64" s="376">
        <v>11.953205275032172</v>
      </c>
      <c r="AB64" s="376">
        <v>12.949127344916503</v>
      </c>
      <c r="AC64" s="376">
        <v>13.945049414800836</v>
      </c>
      <c r="AD64" s="376">
        <v>14.34341824275457</v>
      </c>
      <c r="AE64" s="376">
        <v>14.741787070708302</v>
      </c>
      <c r="AF64" s="376">
        <v>15.140155898662035</v>
      </c>
      <c r="AG64" s="376">
        <v>15.538524726615767</v>
      </c>
      <c r="AH64" s="376">
        <v>15.936893554569499</v>
      </c>
      <c r="AI64" s="376">
        <v>16.136077968546367</v>
      </c>
      <c r="AJ64" s="376">
        <v>16.335262382523233</v>
      </c>
      <c r="AK64" s="376">
        <v>16.534446796500099</v>
      </c>
      <c r="AL64" s="376">
        <v>16.733631210476965</v>
      </c>
      <c r="AM64" s="376">
        <v>16.733631210476965</v>
      </c>
      <c r="AN64" s="376">
        <v>16.733631210476965</v>
      </c>
      <c r="AO64" s="376">
        <v>16.733631210476965</v>
      </c>
      <c r="AP64" s="376">
        <v>16.733631210476965</v>
      </c>
      <c r="AQ64" s="376">
        <v>16.733631210476965</v>
      </c>
      <c r="AR64" s="376">
        <v>16.733631210476965</v>
      </c>
    </row>
    <row r="65" spans="17:44">
      <c r="Q65" s="528"/>
      <c r="R65" s="379" t="s">
        <v>299</v>
      </c>
      <c r="S65" s="376">
        <v>206.62111870766691</v>
      </c>
      <c r="T65" s="376">
        <v>224.9140798950836</v>
      </c>
      <c r="U65" s="376">
        <v>341.86613950598922</v>
      </c>
      <c r="V65" s="376">
        <v>474.55782902064578</v>
      </c>
      <c r="W65" s="376">
        <v>883.98877041148978</v>
      </c>
      <c r="X65" s="376">
        <v>1108.2481117368595</v>
      </c>
      <c r="Y65" s="376">
        <v>1162.0205407726062</v>
      </c>
      <c r="Z65" s="376">
        <v>759.49044168811633</v>
      </c>
      <c r="AA65" s="376">
        <v>1935.246145897745</v>
      </c>
      <c r="AB65" s="376">
        <v>2234.6642860521829</v>
      </c>
      <c r="AC65" s="376">
        <v>2297.6034509541355</v>
      </c>
      <c r="AD65" s="376">
        <v>2567.6940300810406</v>
      </c>
      <c r="AE65" s="376">
        <v>2480.4980674886669</v>
      </c>
      <c r="AF65" s="376">
        <v>3176.6990557351933</v>
      </c>
      <c r="AG65" s="376">
        <v>3373.0680029738364</v>
      </c>
      <c r="AH65" s="376">
        <v>3674.1572066531821</v>
      </c>
      <c r="AI65" s="376">
        <v>3988.1928409970978</v>
      </c>
      <c r="AJ65" s="376">
        <v>3861.0766646363695</v>
      </c>
      <c r="AK65" s="376">
        <v>3990.8143473645264</v>
      </c>
      <c r="AL65" s="376">
        <v>4348.2142061464983</v>
      </c>
      <c r="AM65" s="376">
        <v>4454.5895952535939</v>
      </c>
      <c r="AN65" s="376">
        <v>4671.0714303691993</v>
      </c>
      <c r="AO65" s="376">
        <v>4481.8153197826923</v>
      </c>
      <c r="AP65" s="376">
        <v>3844.2922582676224</v>
      </c>
      <c r="AQ65" s="376">
        <v>4074.9060227907862</v>
      </c>
      <c r="AR65" s="376">
        <v>4806.5354108473921</v>
      </c>
    </row>
    <row r="66" spans="17:44">
      <c r="Q66" s="527" t="s">
        <v>280</v>
      </c>
      <c r="R66" s="379" t="s">
        <v>300</v>
      </c>
      <c r="S66" s="376">
        <v>7.7461155777227404</v>
      </c>
      <c r="T66" s="376">
        <v>8.8423374368831684</v>
      </c>
      <c r="U66" s="376">
        <v>12.977117184325557</v>
      </c>
      <c r="V66" s="376">
        <v>22.092790849171436</v>
      </c>
      <c r="W66" s="376">
        <v>26.323361698976967</v>
      </c>
      <c r="X66" s="376">
        <v>27.169475868938065</v>
      </c>
      <c r="Y66" s="376">
        <v>29.207186559108411</v>
      </c>
      <c r="Z66" s="376">
        <v>31.397725551041553</v>
      </c>
      <c r="AA66" s="376">
        <v>33.752554967369662</v>
      </c>
      <c r="AB66" s="376">
        <v>36.283996589922388</v>
      </c>
      <c r="AC66" s="376">
        <v>38.098196419418514</v>
      </c>
      <c r="AD66" s="376">
        <v>40.003106240389435</v>
      </c>
      <c r="AE66" s="376">
        <v>42.003261552408908</v>
      </c>
      <c r="AF66" s="376">
        <v>44.103424630029366</v>
      </c>
      <c r="AG66" s="376">
        <v>46.308595861530826</v>
      </c>
      <c r="AH66" s="376">
        <v>47.466310758069092</v>
      </c>
      <c r="AI66" s="376">
        <v>48.652968527020818</v>
      </c>
      <c r="AJ66" s="376">
        <v>49.869292740196322</v>
      </c>
      <c r="AK66" s="376">
        <v>51.116025058701219</v>
      </c>
      <c r="AL66" s="376">
        <v>52.39392568516876</v>
      </c>
      <c r="AM66" s="376">
        <v>53.048849756233352</v>
      </c>
      <c r="AN66" s="376">
        <v>53.711960378186276</v>
      </c>
      <c r="AO66" s="376">
        <v>54.383359882913588</v>
      </c>
      <c r="AP66" s="376">
        <v>55.063151881450011</v>
      </c>
      <c r="AQ66" s="376">
        <v>55.751441279968141</v>
      </c>
      <c r="AR66" s="376">
        <v>56.030198486367979</v>
      </c>
    </row>
    <row r="67" spans="17:44">
      <c r="Q67" s="528"/>
      <c r="R67" s="380" t="s">
        <v>280</v>
      </c>
      <c r="S67" s="376">
        <v>2.4535415824681523</v>
      </c>
      <c r="T67" s="376">
        <v>2.4535415824681523</v>
      </c>
      <c r="U67" s="376">
        <v>2.4535415824681523</v>
      </c>
      <c r="V67" s="376">
        <v>2.4535415824681523</v>
      </c>
      <c r="W67" s="376">
        <v>2.4535415824681523</v>
      </c>
      <c r="X67" s="376">
        <v>2.4535415824681523</v>
      </c>
      <c r="Y67" s="376">
        <v>2.4535415824681523</v>
      </c>
      <c r="Z67" s="376">
        <v>2.4535415824681523</v>
      </c>
      <c r="AA67" s="376">
        <v>2.4535415824681523</v>
      </c>
      <c r="AB67" s="376">
        <v>2.4535415824681523</v>
      </c>
      <c r="AC67" s="376">
        <v>2.202349870348125</v>
      </c>
      <c r="AD67" s="376">
        <v>2.202349870348125</v>
      </c>
      <c r="AE67" s="376">
        <v>2.202349870348125</v>
      </c>
      <c r="AF67" s="376">
        <v>2.202349870348125</v>
      </c>
      <c r="AG67" s="376">
        <v>2.202349870348125</v>
      </c>
      <c r="AH67" s="376">
        <v>2.202349870348125</v>
      </c>
      <c r="AI67" s="376">
        <v>2.202349870348125</v>
      </c>
      <c r="AJ67" s="376">
        <v>2.202349870348125</v>
      </c>
      <c r="AK67" s="376">
        <v>2.202349870348125</v>
      </c>
      <c r="AL67" s="376">
        <v>2.202349870348125</v>
      </c>
      <c r="AM67" s="376">
        <v>2.202349870348125</v>
      </c>
      <c r="AN67" s="376">
        <v>2.202349870348125</v>
      </c>
      <c r="AO67" s="376">
        <v>2.202349870348125</v>
      </c>
      <c r="AP67" s="376">
        <v>2.202349870348125</v>
      </c>
      <c r="AQ67" s="376">
        <v>2.202349870348125</v>
      </c>
      <c r="AR67" s="376">
        <v>2.202349870348125</v>
      </c>
    </row>
    <row r="68" spans="17:44">
      <c r="Q68" s="383" t="s">
        <v>281</v>
      </c>
      <c r="R68" s="378" t="s">
        <v>281</v>
      </c>
      <c r="S68" s="376">
        <v>9801.775741946276</v>
      </c>
      <c r="T68" s="376">
        <v>10091.435896517472</v>
      </c>
      <c r="U68" s="376">
        <v>10486.980427701665</v>
      </c>
      <c r="V68" s="376">
        <v>11926.603835738129</v>
      </c>
      <c r="W68" s="376">
        <v>12361.374564805057</v>
      </c>
      <c r="X68" s="376">
        <v>12719.667628330315</v>
      </c>
      <c r="Y68" s="376">
        <v>13106.387261471029</v>
      </c>
      <c r="Z68" s="376">
        <v>13563.545712579535</v>
      </c>
      <c r="AA68" s="376">
        <v>14075.975881226077</v>
      </c>
      <c r="AB68" s="376">
        <v>14654.820712011071</v>
      </c>
      <c r="AC68" s="376">
        <v>15301.128556125432</v>
      </c>
      <c r="AD68" s="376">
        <v>15955.34045231765</v>
      </c>
      <c r="AE68" s="376">
        <v>16585.844732083478</v>
      </c>
      <c r="AF68" s="376">
        <v>17338.503955158361</v>
      </c>
      <c r="AG68" s="376">
        <v>18123.413982892882</v>
      </c>
      <c r="AH68" s="376">
        <v>19035.685998350142</v>
      </c>
      <c r="AI68" s="376">
        <v>19974.233241377271</v>
      </c>
      <c r="AJ68" s="376">
        <v>20732.173794743612</v>
      </c>
      <c r="AK68" s="376">
        <v>21420.432221452284</v>
      </c>
      <c r="AL68" s="376">
        <v>22129.932026178139</v>
      </c>
      <c r="AM68" s="376">
        <v>22694.680867610659</v>
      </c>
      <c r="AN68" s="376">
        <v>23245.951473892208</v>
      </c>
      <c r="AO68" s="376">
        <v>23535.853442276322</v>
      </c>
      <c r="AP68" s="376">
        <v>23665.388926997024</v>
      </c>
      <c r="AQ68" s="376">
        <v>23665.23940011485</v>
      </c>
      <c r="AR68" s="376">
        <v>23530.816255545375</v>
      </c>
    </row>
    <row r="69" spans="17:44">
      <c r="Q69" s="527" t="s">
        <v>275</v>
      </c>
      <c r="R69" s="378" t="s">
        <v>301</v>
      </c>
      <c r="S69" s="376">
        <v>1.0512000000000001</v>
      </c>
      <c r="T69" s="376">
        <v>2.7594000000000003</v>
      </c>
      <c r="U69" s="376">
        <v>4.5990000000000002</v>
      </c>
      <c r="V69" s="376">
        <v>13.797000000000001</v>
      </c>
      <c r="W69" s="376">
        <v>19.272000000000002</v>
      </c>
      <c r="X69" s="376">
        <v>31.562864000000001</v>
      </c>
      <c r="Y69" s="376">
        <v>57.434064000000014</v>
      </c>
      <c r="Z69" s="376">
        <v>83.305264000000022</v>
      </c>
      <c r="AA69" s="376">
        <v>109.17646400000002</v>
      </c>
      <c r="AB69" s="376">
        <v>135.04766400000003</v>
      </c>
      <c r="AC69" s="376">
        <v>189.37718400000006</v>
      </c>
      <c r="AD69" s="376">
        <v>215.24838400000004</v>
      </c>
      <c r="AE69" s="376">
        <v>266.99078400000008</v>
      </c>
      <c r="AF69" s="376">
        <v>292.86198400000012</v>
      </c>
      <c r="AG69" s="376">
        <v>318.73318400000005</v>
      </c>
      <c r="AH69" s="376">
        <v>370.47558400000008</v>
      </c>
      <c r="AI69" s="376">
        <v>396.34678400000007</v>
      </c>
      <c r="AJ69" s="376">
        <v>448.08918400000016</v>
      </c>
      <c r="AK69" s="376">
        <v>473.96038400000009</v>
      </c>
      <c r="AL69" s="376">
        <v>499.83158400000013</v>
      </c>
      <c r="AM69" s="376">
        <v>499.83158400000013</v>
      </c>
      <c r="AN69" s="376">
        <v>499.83158400000013</v>
      </c>
      <c r="AO69" s="376">
        <v>499.83158400000013</v>
      </c>
      <c r="AP69" s="376">
        <v>499.83158400000013</v>
      </c>
      <c r="AQ69" s="376">
        <v>499.83158400000013</v>
      </c>
      <c r="AR69" s="376">
        <v>499.83158400000013</v>
      </c>
    </row>
    <row r="70" spans="17:44">
      <c r="Q70" s="528"/>
      <c r="R70" s="378" t="s">
        <v>302</v>
      </c>
      <c r="S70" s="376">
        <v>9.7235999999999994</v>
      </c>
      <c r="T70" s="376">
        <v>9.7235999999999994</v>
      </c>
      <c r="U70" s="376">
        <v>9.7235999999999994</v>
      </c>
      <c r="V70" s="376">
        <v>9.7235999999999994</v>
      </c>
      <c r="W70" s="376">
        <v>9.7235999999999994</v>
      </c>
      <c r="X70" s="376">
        <v>9.7235999999999994</v>
      </c>
      <c r="Y70" s="376">
        <v>9.7235999999999994</v>
      </c>
      <c r="Z70" s="376">
        <v>9.7235999999999994</v>
      </c>
      <c r="AA70" s="376">
        <v>9.7235999999999994</v>
      </c>
      <c r="AB70" s="376">
        <v>9.7235999999999994</v>
      </c>
      <c r="AC70" s="376">
        <v>9.7235999999999994</v>
      </c>
      <c r="AD70" s="376">
        <v>9.7235999999999994</v>
      </c>
      <c r="AE70" s="376">
        <v>9.7235999999999994</v>
      </c>
      <c r="AF70" s="376">
        <v>9.7235999999999994</v>
      </c>
      <c r="AG70" s="376">
        <v>9.7235999999999994</v>
      </c>
      <c r="AH70" s="376">
        <v>100.47720000000001</v>
      </c>
      <c r="AI70" s="376">
        <v>100.47720000000001</v>
      </c>
      <c r="AJ70" s="376">
        <v>100.47720000000001</v>
      </c>
      <c r="AK70" s="376">
        <v>100.47720000000001</v>
      </c>
      <c r="AL70" s="376">
        <v>100.47720000000001</v>
      </c>
      <c r="AM70" s="376">
        <v>100.47720000000001</v>
      </c>
      <c r="AN70" s="376">
        <v>100.47720000000001</v>
      </c>
      <c r="AO70" s="376">
        <v>100.47720000000001</v>
      </c>
      <c r="AP70" s="376">
        <v>100.47720000000001</v>
      </c>
      <c r="AQ70" s="376">
        <v>100.47720000000001</v>
      </c>
      <c r="AR70" s="376">
        <v>100.47720000000001</v>
      </c>
    </row>
    <row r="71" spans="17:44">
      <c r="Q71" s="382" t="s">
        <v>274</v>
      </c>
      <c r="R71" s="378" t="s">
        <v>274</v>
      </c>
      <c r="S71" s="376">
        <v>1007.776799561939</v>
      </c>
      <c r="T71" s="376">
        <v>1040.1167253583999</v>
      </c>
      <c r="U71" s="376">
        <v>1068.1834505801294</v>
      </c>
      <c r="V71" s="376">
        <v>1096.9049145296249</v>
      </c>
      <c r="W71" s="376">
        <v>1126.3028352714618</v>
      </c>
      <c r="X71" s="376">
        <v>1150.7673041134587</v>
      </c>
      <c r="Y71" s="376">
        <v>1175.6790425545041</v>
      </c>
      <c r="Z71" s="376">
        <v>1195.1726129059621</v>
      </c>
      <c r="AA71" s="376">
        <v>1214.9152233796733</v>
      </c>
      <c r="AB71" s="376">
        <v>1234.9141527165837</v>
      </c>
      <c r="AC71" s="376">
        <v>1255.1764212381681</v>
      </c>
      <c r="AD71" s="376">
        <v>1275.7088369304347</v>
      </c>
      <c r="AE71" s="376">
        <v>1296.5180340240343</v>
      </c>
      <c r="AF71" s="376">
        <v>1317.6105055201692</v>
      </c>
      <c r="AG71" s="376">
        <v>1338.9926307969379</v>
      </c>
      <c r="AH71" s="376">
        <v>1360.6706991915485</v>
      </c>
      <c r="AI71" s="376">
        <v>1382.6509302704203</v>
      </c>
      <c r="AJ71" s="376">
        <v>1404.9394913575038</v>
      </c>
      <c r="AK71" s="376">
        <v>1427.5425127806825</v>
      </c>
      <c r="AL71" s="376">
        <v>1450.4661012094684</v>
      </c>
      <c r="AM71" s="376">
        <v>1466.4640208826113</v>
      </c>
      <c r="AN71" s="376">
        <v>1482.5986511815231</v>
      </c>
      <c r="AO71" s="376">
        <v>1498.8726505426184</v>
      </c>
      <c r="AP71" s="376">
        <v>1515.2886119902246</v>
      </c>
      <c r="AQ71" s="376">
        <v>1531.849071157551</v>
      </c>
      <c r="AR71" s="376">
        <v>1548.5565133904879</v>
      </c>
    </row>
    <row r="72" spans="17:44">
      <c r="Q72" s="530" t="s">
        <v>267</v>
      </c>
      <c r="R72" s="378" t="s">
        <v>303</v>
      </c>
      <c r="S72" s="376">
        <v>0</v>
      </c>
      <c r="T72" s="376">
        <v>0</v>
      </c>
      <c r="U72" s="376">
        <v>0</v>
      </c>
      <c r="V72" s="376">
        <v>0</v>
      </c>
      <c r="W72" s="376">
        <v>2.6614583333333326</v>
      </c>
      <c r="X72" s="376">
        <v>2.1078749999999999</v>
      </c>
      <c r="Y72" s="376">
        <v>8.1303749999999972</v>
      </c>
      <c r="Z72" s="376">
        <v>2.5896750000000006</v>
      </c>
      <c r="AA72" s="376">
        <v>7.8292499999999974</v>
      </c>
      <c r="AB72" s="376">
        <v>18.189166666666654</v>
      </c>
      <c r="AC72" s="376">
        <v>10.568270833333331</v>
      </c>
      <c r="AD72" s="376">
        <v>15.402407529055337</v>
      </c>
      <c r="AE72" s="376">
        <v>42.455218978526418</v>
      </c>
      <c r="AF72" s="376">
        <v>24.180049674948076</v>
      </c>
      <c r="AG72" s="376">
        <v>51.797223586135289</v>
      </c>
      <c r="AH72" s="376">
        <v>38.103819941012453</v>
      </c>
      <c r="AI72" s="376">
        <v>44.689826473254968</v>
      </c>
      <c r="AJ72" s="376">
        <v>73.405315843968438</v>
      </c>
      <c r="AK72" s="376">
        <v>89.344574477365228</v>
      </c>
      <c r="AL72" s="376">
        <v>93.575015487369285</v>
      </c>
      <c r="AM72" s="376">
        <v>122.6729863117301</v>
      </c>
      <c r="AN72" s="376">
        <v>121.33078338824275</v>
      </c>
      <c r="AO72" s="376">
        <v>137.94225119102239</v>
      </c>
      <c r="AP72" s="376">
        <v>153.04105235372069</v>
      </c>
      <c r="AQ72" s="376">
        <v>241.06740532189917</v>
      </c>
      <c r="AR72" s="376">
        <v>304.7228078127842</v>
      </c>
    </row>
    <row r="73" spans="17:44">
      <c r="Q73" s="531"/>
      <c r="R73" s="378" t="s">
        <v>287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6">
        <v>0</v>
      </c>
      <c r="Z73" s="376">
        <v>0</v>
      </c>
      <c r="AA73" s="376">
        <v>0</v>
      </c>
      <c r="AB73" s="376">
        <v>0</v>
      </c>
      <c r="AC73" s="376">
        <v>0</v>
      </c>
      <c r="AD73" s="376">
        <v>0</v>
      </c>
      <c r="AE73" s="376">
        <v>0</v>
      </c>
      <c r="AF73" s="376">
        <v>0</v>
      </c>
      <c r="AG73" s="376">
        <v>0</v>
      </c>
      <c r="AH73" s="376">
        <v>0</v>
      </c>
      <c r="AI73" s="376">
        <v>0</v>
      </c>
      <c r="AJ73" s="376">
        <v>0</v>
      </c>
      <c r="AK73" s="376">
        <v>0</v>
      </c>
      <c r="AL73" s="376">
        <v>0</v>
      </c>
      <c r="AM73" s="376">
        <v>0</v>
      </c>
      <c r="AN73" s="376">
        <v>0</v>
      </c>
      <c r="AO73" s="376">
        <v>0</v>
      </c>
      <c r="AP73" s="376">
        <v>0</v>
      </c>
      <c r="AQ73" s="376">
        <v>228.77963486749971</v>
      </c>
      <c r="AR73" s="376">
        <v>246.47864315068338</v>
      </c>
    </row>
    <row r="74" spans="17:44">
      <c r="Q74" s="531"/>
      <c r="R74" s="378" t="s">
        <v>304</v>
      </c>
      <c r="S74" s="376">
        <v>0</v>
      </c>
      <c r="T74" s="376">
        <v>0</v>
      </c>
      <c r="U74" s="376">
        <v>39.146250000000009</v>
      </c>
      <c r="V74" s="376">
        <v>33.123750000000001</v>
      </c>
      <c r="W74" s="376">
        <v>54.202500000000022</v>
      </c>
      <c r="X74" s="376">
        <v>92.753171489976765</v>
      </c>
      <c r="Y74" s="376">
        <v>147.55124999999995</v>
      </c>
      <c r="Z74" s="376">
        <v>126.4725</v>
      </c>
      <c r="AA74" s="376">
        <v>121.95562499999998</v>
      </c>
      <c r="AB74" s="376">
        <v>195.44229166666642</v>
      </c>
      <c r="AC74" s="376">
        <v>66.268183333333255</v>
      </c>
      <c r="AD74" s="376">
        <v>60.225000000000044</v>
      </c>
      <c r="AE74" s="376">
        <v>70.264901907666484</v>
      </c>
      <c r="AF74" s="376">
        <v>95.815775328635894</v>
      </c>
      <c r="AG74" s="376">
        <v>83.040338618151338</v>
      </c>
      <c r="AH74" s="376">
        <v>83.040338618151338</v>
      </c>
      <c r="AI74" s="376">
        <v>114.97893039436444</v>
      </c>
      <c r="AJ74" s="376">
        <v>159.69295888106154</v>
      </c>
      <c r="AK74" s="376">
        <v>38.326310131454818</v>
      </c>
      <c r="AL74" s="376">
        <v>121.36664874960557</v>
      </c>
      <c r="AM74" s="376">
        <v>57.489465197181659</v>
      </c>
      <c r="AN74" s="376">
        <v>185.24383230202952</v>
      </c>
      <c r="AO74" s="376">
        <v>166.08067723630268</v>
      </c>
      <c r="AP74" s="376">
        <v>198.01926901251522</v>
      </c>
      <c r="AQ74" s="376">
        <v>102.20349368387875</v>
      </c>
      <c r="AR74" s="376">
        <v>185.24383230203068</v>
      </c>
    </row>
    <row r="75" spans="17:44">
      <c r="Q75" s="532"/>
      <c r="R75" s="378" t="s">
        <v>535</v>
      </c>
      <c r="S75" s="376">
        <v>0</v>
      </c>
      <c r="T75" s="376">
        <v>0</v>
      </c>
      <c r="U75" s="376">
        <v>0</v>
      </c>
      <c r="V75" s="376">
        <v>34.77993750000001</v>
      </c>
      <c r="W75" s="376">
        <v>63.236250000000013</v>
      </c>
      <c r="X75" s="376">
        <v>121.90416824396948</v>
      </c>
      <c r="Y75" s="376">
        <v>180.75028124999997</v>
      </c>
      <c r="Z75" s="376">
        <v>259.26862499999999</v>
      </c>
      <c r="AA75" s="376">
        <v>249.33150000000006</v>
      </c>
      <c r="AB75" s="376">
        <v>418.24650416666628</v>
      </c>
      <c r="AC75" s="376">
        <v>785.75131666666618</v>
      </c>
      <c r="AD75" s="376">
        <v>1144.2749999999999</v>
      </c>
      <c r="AE75" s="376">
        <v>2037.6821553223308</v>
      </c>
      <c r="AF75" s="376">
        <v>2970.2890351877231</v>
      </c>
      <c r="AG75" s="376">
        <v>3941.2222251845706</v>
      </c>
      <c r="AH75" s="376">
        <v>4132.8537758418424</v>
      </c>
      <c r="AI75" s="376">
        <v>5186.8273044568414</v>
      </c>
      <c r="AJ75" s="376">
        <v>5397.6220101798417</v>
      </c>
      <c r="AK75" s="376">
        <v>6988.1638806352039</v>
      </c>
      <c r="AL75" s="376">
        <v>7224.5094597791722</v>
      </c>
      <c r="AM75" s="376">
        <v>7416.141010436445</v>
      </c>
      <c r="AN75" s="376">
        <v>7607.7725610937177</v>
      </c>
      <c r="AO75" s="376">
        <v>7754.6900832642932</v>
      </c>
      <c r="AP75" s="376">
        <v>7850.5058585929291</v>
      </c>
      <c r="AQ75" s="376">
        <v>7946.3216339215651</v>
      </c>
      <c r="AR75" s="376">
        <v>7991.0356624082624</v>
      </c>
    </row>
    <row r="76" spans="17:44">
      <c r="Q76" s="527" t="s">
        <v>270</v>
      </c>
      <c r="R76" s="378" t="s">
        <v>305</v>
      </c>
      <c r="S76" s="376">
        <v>214.20608999999999</v>
      </c>
      <c r="T76" s="376">
        <v>214.20608999999999</v>
      </c>
      <c r="U76" s="376">
        <v>214.20608999999999</v>
      </c>
      <c r="V76" s="376">
        <v>214.20608999999999</v>
      </c>
      <c r="W76" s="376">
        <v>214.20608999999999</v>
      </c>
      <c r="X76" s="376">
        <v>214.20608999999999</v>
      </c>
      <c r="Y76" s="376">
        <v>214.20608999999999</v>
      </c>
      <c r="Z76" s="376">
        <v>214.20608999999999</v>
      </c>
      <c r="AA76" s="376">
        <v>214.20608999999999</v>
      </c>
      <c r="AB76" s="376">
        <v>214.20608999999999</v>
      </c>
      <c r="AC76" s="376">
        <v>214.20608999999999</v>
      </c>
      <c r="AD76" s="376">
        <v>214.20608999999999</v>
      </c>
      <c r="AE76" s="376">
        <v>214.20608999999999</v>
      </c>
      <c r="AF76" s="376">
        <v>214.20608999999999</v>
      </c>
      <c r="AG76" s="376">
        <v>214.20608999999999</v>
      </c>
      <c r="AH76" s="376">
        <v>214.20608999999999</v>
      </c>
      <c r="AI76" s="376">
        <v>214.20608999999999</v>
      </c>
      <c r="AJ76" s="376">
        <v>214.20608999999999</v>
      </c>
      <c r="AK76" s="376">
        <v>214.20608999999999</v>
      </c>
      <c r="AL76" s="376">
        <v>214.20608999999999</v>
      </c>
      <c r="AM76" s="376">
        <v>214.20608999999999</v>
      </c>
      <c r="AN76" s="376">
        <v>214.20608999999999</v>
      </c>
      <c r="AO76" s="376">
        <v>214.20608999999999</v>
      </c>
      <c r="AP76" s="376">
        <v>214.20608999999999</v>
      </c>
      <c r="AQ76" s="376">
        <v>214.20608999999999</v>
      </c>
      <c r="AR76" s="376">
        <v>214.20608999999999</v>
      </c>
    </row>
    <row r="77" spans="17:44">
      <c r="Q77" s="528"/>
      <c r="R77" s="378" t="s">
        <v>306</v>
      </c>
      <c r="S77" s="376">
        <v>2066.3277410214796</v>
      </c>
      <c r="T77" s="376">
        <v>2066.3277410214796</v>
      </c>
      <c r="U77" s="376">
        <v>2066.3277410214796</v>
      </c>
      <c r="V77" s="376">
        <v>2066.3277410214796</v>
      </c>
      <c r="W77" s="376">
        <v>2066.3277410214796</v>
      </c>
      <c r="X77" s="376">
        <v>2066.3277410214796</v>
      </c>
      <c r="Y77" s="376">
        <v>2066.3277410214796</v>
      </c>
      <c r="Z77" s="376">
        <v>2066.3277410214796</v>
      </c>
      <c r="AA77" s="376">
        <v>2066.3277410214796</v>
      </c>
      <c r="AB77" s="376">
        <v>2066.3277410214796</v>
      </c>
      <c r="AC77" s="376">
        <v>2066.3277410214796</v>
      </c>
      <c r="AD77" s="376">
        <v>2066.3277410214796</v>
      </c>
      <c r="AE77" s="376">
        <v>2066.3277410214796</v>
      </c>
      <c r="AF77" s="376">
        <v>1872.0617460063177</v>
      </c>
      <c r="AG77" s="376">
        <v>1872.0617460063177</v>
      </c>
      <c r="AH77" s="376">
        <v>1872.0617460063177</v>
      </c>
      <c r="AI77" s="376">
        <v>1872.0617460063177</v>
      </c>
      <c r="AJ77" s="376">
        <v>1872.0617460063177</v>
      </c>
      <c r="AK77" s="376">
        <v>1642.6050341201524</v>
      </c>
      <c r="AL77" s="376">
        <v>1642.6050341201524</v>
      </c>
      <c r="AM77" s="376">
        <v>1471.6156574742122</v>
      </c>
      <c r="AN77" s="376">
        <v>1471.6156574742122</v>
      </c>
      <c r="AO77" s="376">
        <v>1471.6156574742122</v>
      </c>
      <c r="AP77" s="376">
        <v>1471.6156574742122</v>
      </c>
      <c r="AQ77" s="376">
        <v>1471.6156574742122</v>
      </c>
      <c r="AR77" s="376">
        <v>1471.6156574742122</v>
      </c>
    </row>
    <row r="78" spans="17:44">
      <c r="Q78" s="382" t="s">
        <v>279</v>
      </c>
      <c r="R78" s="381" t="s">
        <v>307</v>
      </c>
      <c r="S78" s="376">
        <v>7311.3175499006256</v>
      </c>
      <c r="T78" s="376">
        <v>10125.244134746865</v>
      </c>
      <c r="U78" s="376">
        <v>11183.22047367979</v>
      </c>
      <c r="V78" s="376">
        <v>11772.542205275526</v>
      </c>
      <c r="W78" s="376">
        <v>12018.864035071281</v>
      </c>
      <c r="X78" s="376">
        <v>12344.542963844866</v>
      </c>
      <c r="Y78" s="376">
        <v>12670.221892618451</v>
      </c>
      <c r="Z78" s="376">
        <v>13213.020107241095</v>
      </c>
      <c r="AA78" s="376">
        <v>13972.937607712789</v>
      </c>
      <c r="AB78" s="376">
        <v>15058.534036958072</v>
      </c>
      <c r="AC78" s="376">
        <v>16306.969930590145</v>
      </c>
      <c r="AD78" s="376">
        <v>17609.685645684487</v>
      </c>
      <c r="AE78" s="376">
        <v>18858.121539316558</v>
      </c>
      <c r="AF78" s="376">
        <v>19943.71796856185</v>
      </c>
      <c r="AG78" s="376">
        <v>20703.635469033536</v>
      </c>
      <c r="AH78" s="376">
        <v>21354.993326580716</v>
      </c>
      <c r="AI78" s="376">
        <v>22006.351184127881</v>
      </c>
      <c r="AJ78" s="376">
        <v>22603.429220212787</v>
      </c>
      <c r="AK78" s="376">
        <v>23146.227434835429</v>
      </c>
      <c r="AL78" s="376">
        <v>23689.025649458068</v>
      </c>
      <c r="AM78" s="376">
        <v>24123.264221156187</v>
      </c>
      <c r="AN78" s="376">
        <v>24557.502792854295</v>
      </c>
      <c r="AO78" s="376">
        <v>24883.181721627887</v>
      </c>
      <c r="AP78" s="376">
        <v>25100.301007476934</v>
      </c>
      <c r="AQ78" s="376">
        <v>25317.420293325991</v>
      </c>
      <c r="AR78" s="376">
        <v>25425.979936250522</v>
      </c>
    </row>
    <row r="79" spans="17:44">
      <c r="Q79" s="527" t="s">
        <v>295</v>
      </c>
      <c r="R79" s="380" t="s">
        <v>308</v>
      </c>
      <c r="S79" s="376">
        <v>8890.8916930254964</v>
      </c>
      <c r="T79" s="376">
        <v>9602.6371584214103</v>
      </c>
      <c r="U79" s="376">
        <v>10184.717366447472</v>
      </c>
      <c r="V79" s="376">
        <v>10482.151878058492</v>
      </c>
      <c r="W79" s="376">
        <v>10780.712937036513</v>
      </c>
      <c r="X79" s="376">
        <v>11058.859394908595</v>
      </c>
      <c r="Y79" s="376">
        <v>11122.590577834448</v>
      </c>
      <c r="Z79" s="376">
        <v>11200.448711879286</v>
      </c>
      <c r="AA79" s="376">
        <v>11358.760507037981</v>
      </c>
      <c r="AB79" s="376">
        <v>11544.975156368881</v>
      </c>
      <c r="AC79" s="376">
        <v>11731.647256928711</v>
      </c>
      <c r="AD79" s="376">
        <v>11918.867460261055</v>
      </c>
      <c r="AE79" s="376">
        <v>12106.720307956497</v>
      </c>
      <c r="AF79" s="376">
        <v>12295.284920411463</v>
      </c>
      <c r="AG79" s="376">
        <v>12484.635594998836</v>
      </c>
      <c r="AH79" s="376">
        <v>12789.799372863954</v>
      </c>
      <c r="AI79" s="376">
        <v>12891.902497164097</v>
      </c>
      <c r="AJ79" s="376">
        <v>13084.403556488025</v>
      </c>
      <c r="AK79" s="376">
        <v>13277.951250275462</v>
      </c>
      <c r="AL79" s="376">
        <v>13472.602527960402</v>
      </c>
      <c r="AM79" s="376">
        <v>13668.411830801764</v>
      </c>
      <c r="AN79" s="376">
        <v>13865.431338186549</v>
      </c>
      <c r="AO79" s="376">
        <v>14063.711187195993</v>
      </c>
      <c r="AP79" s="376">
        <v>14263.299668858726</v>
      </c>
      <c r="AQ79" s="376">
        <v>14405.932665547312</v>
      </c>
      <c r="AR79" s="376">
        <v>14549.991992202784</v>
      </c>
    </row>
    <row r="80" spans="17:44">
      <c r="Q80" s="528"/>
      <c r="R80" s="378" t="s">
        <v>309</v>
      </c>
      <c r="S80" s="376">
        <v>1778.5200240000001</v>
      </c>
      <c r="T80" s="376">
        <v>1778.5200240000001</v>
      </c>
      <c r="U80" s="376">
        <v>1778.5200240000001</v>
      </c>
      <c r="V80" s="376">
        <v>1778.5200240000001</v>
      </c>
      <c r="W80" s="376">
        <v>1778.5200240000001</v>
      </c>
      <c r="X80" s="376">
        <v>1778.5200240000001</v>
      </c>
      <c r="Y80" s="376">
        <v>1778.5200240000001</v>
      </c>
      <c r="Z80" s="376">
        <v>1778.5200240000001</v>
      </c>
      <c r="AA80" s="376">
        <v>2109.7544579999999</v>
      </c>
      <c r="AB80" s="376">
        <v>2109.7544579999999</v>
      </c>
      <c r="AC80" s="376">
        <v>2109.7544579999999</v>
      </c>
      <c r="AD80" s="376">
        <v>2109.7544579999999</v>
      </c>
      <c r="AE80" s="376">
        <v>2109.7544579999999</v>
      </c>
      <c r="AF80" s="376">
        <v>2109.7544579999999</v>
      </c>
      <c r="AG80" s="376">
        <v>2109.7544579999999</v>
      </c>
      <c r="AH80" s="376">
        <v>2109.7544579999999</v>
      </c>
      <c r="AI80" s="376">
        <v>2109.7544579999999</v>
      </c>
      <c r="AJ80" s="376">
        <v>2109.7544579999999</v>
      </c>
      <c r="AK80" s="376">
        <v>2109.7544579999999</v>
      </c>
      <c r="AL80" s="376">
        <v>2109.7544579999999</v>
      </c>
      <c r="AM80" s="376">
        <v>2109.7544579999999</v>
      </c>
      <c r="AN80" s="376">
        <v>2109.7544579999999</v>
      </c>
      <c r="AO80" s="376">
        <v>2109.7544579999999</v>
      </c>
      <c r="AP80" s="376">
        <v>2109.7544579999999</v>
      </c>
      <c r="AQ80" s="376">
        <v>2109.7544579999999</v>
      </c>
      <c r="AR80" s="376">
        <v>2109.7544579999999</v>
      </c>
    </row>
    <row r="81" spans="17:44" ht="15">
      <c r="Q81" s="513" t="s">
        <v>282</v>
      </c>
      <c r="R81" s="513"/>
      <c r="S81" s="286">
        <v>46809.808486645721</v>
      </c>
      <c r="T81" s="286">
        <v>51431.631356684142</v>
      </c>
      <c r="U81" s="286">
        <v>54349.039982286806</v>
      </c>
      <c r="V81" s="286">
        <v>57847.50476799898</v>
      </c>
      <c r="W81" s="286">
        <v>59719.83272186949</v>
      </c>
      <c r="X81" s="286">
        <v>61303.803439531403</v>
      </c>
      <c r="Y81" s="286">
        <v>62734.276670316482</v>
      </c>
      <c r="Z81" s="286">
        <v>64022.184563560033</v>
      </c>
      <c r="AA81" s="286">
        <v>67812.639007789563</v>
      </c>
      <c r="AB81" s="286">
        <v>70540.151994290369</v>
      </c>
      <c r="AC81" s="286">
        <v>73172.599642766654</v>
      </c>
      <c r="AD81" s="286">
        <v>76362.947975572024</v>
      </c>
      <c r="AE81" s="286">
        <v>79541.530160313356</v>
      </c>
      <c r="AF81" s="286">
        <v>83395.596252886404</v>
      </c>
      <c r="AG81" s="286">
        <v>86541.802635714426</v>
      </c>
      <c r="AH81" s="286">
        <v>89453.538951089082</v>
      </c>
      <c r="AI81" s="286">
        <v>92897.162069075232</v>
      </c>
      <c r="AJ81" s="286">
        <v>94839.506117416997</v>
      </c>
      <c r="AK81" s="286">
        <v>98036.763674605885</v>
      </c>
      <c r="AL81" s="286">
        <v>100589.34821880789</v>
      </c>
      <c r="AM81" s="286">
        <v>102161.44900932597</v>
      </c>
      <c r="AN81" s="286">
        <v>104024.98401686201</v>
      </c>
      <c r="AO81" s="286">
        <v>104936.78006805014</v>
      </c>
      <c r="AP81" s="286">
        <v>105116.91697365638</v>
      </c>
      <c r="AQ81" s="286">
        <v>106091.74594168652</v>
      </c>
      <c r="AR81" s="286">
        <v>107196.61564432057</v>
      </c>
    </row>
    <row r="86" spans="17:44" ht="15">
      <c r="Q86" s="277" t="s">
        <v>310</v>
      </c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</row>
    <row r="87" spans="17:44">
      <c r="S87" s="291"/>
      <c r="T87" s="291"/>
      <c r="U87" s="291"/>
      <c r="V87" s="291"/>
      <c r="W87" s="291"/>
      <c r="X87" s="291"/>
      <c r="Y87" s="291"/>
      <c r="Z87" s="291"/>
      <c r="AA87" s="291"/>
      <c r="AB87" s="291"/>
      <c r="AC87" s="291"/>
      <c r="AD87" s="291"/>
      <c r="AE87" s="291"/>
      <c r="AF87" s="291"/>
      <c r="AG87" s="291"/>
      <c r="AH87" s="291"/>
      <c r="AI87" s="291"/>
      <c r="AJ87" s="291"/>
      <c r="AK87" s="291"/>
      <c r="AL87" s="291"/>
      <c r="AM87" s="291"/>
      <c r="AN87" s="291"/>
      <c r="AO87" s="291"/>
      <c r="AP87" s="291"/>
      <c r="AQ87" s="291"/>
      <c r="AR87" s="291"/>
    </row>
    <row r="88" spans="17:44" ht="15">
      <c r="Q88" s="300" t="s">
        <v>269</v>
      </c>
      <c r="R88" s="300" t="s">
        <v>284</v>
      </c>
      <c r="S88" s="279">
        <v>2015</v>
      </c>
      <c r="T88" s="279">
        <v>2016</v>
      </c>
      <c r="U88" s="279">
        <v>2017</v>
      </c>
      <c r="V88" s="279">
        <v>2018</v>
      </c>
      <c r="W88" s="279">
        <v>2019</v>
      </c>
      <c r="X88" s="279">
        <v>2020</v>
      </c>
      <c r="Y88" s="279">
        <v>2021</v>
      </c>
      <c r="Z88" s="279">
        <v>2022</v>
      </c>
      <c r="AA88" s="279">
        <v>2023</v>
      </c>
      <c r="AB88" s="279">
        <v>2024</v>
      </c>
      <c r="AC88" s="279">
        <v>2025</v>
      </c>
      <c r="AD88" s="279">
        <v>2026</v>
      </c>
      <c r="AE88" s="279">
        <v>2027</v>
      </c>
      <c r="AF88" s="279">
        <v>2028</v>
      </c>
      <c r="AG88" s="279">
        <v>2029</v>
      </c>
      <c r="AH88" s="279">
        <v>2030</v>
      </c>
      <c r="AI88" s="279">
        <v>2031</v>
      </c>
      <c r="AJ88" s="279">
        <v>2032</v>
      </c>
      <c r="AK88" s="279">
        <v>2033</v>
      </c>
      <c r="AL88" s="279">
        <v>2034</v>
      </c>
      <c r="AM88" s="279">
        <v>2035</v>
      </c>
      <c r="AN88" s="279">
        <v>2036</v>
      </c>
      <c r="AO88" s="279">
        <v>2037</v>
      </c>
      <c r="AP88" s="279">
        <v>2038</v>
      </c>
      <c r="AQ88" s="279">
        <v>2039</v>
      </c>
      <c r="AR88" s="279">
        <v>2040</v>
      </c>
    </row>
    <row r="89" spans="17:44" ht="15">
      <c r="Q89" s="279" t="s">
        <v>279</v>
      </c>
      <c r="R89" s="284" t="s">
        <v>311</v>
      </c>
      <c r="S89" s="304">
        <v>2752.6737312372607</v>
      </c>
      <c r="T89" s="304">
        <v>3255.6094616394334</v>
      </c>
      <c r="U89" s="304">
        <v>3565.400221425482</v>
      </c>
      <c r="V89" s="304">
        <v>3902.1436574003033</v>
      </c>
      <c r="W89" s="304">
        <v>4423.5375049939412</v>
      </c>
      <c r="X89" s="304">
        <v>5185.9659026349391</v>
      </c>
      <c r="Y89" s="304">
        <v>6076.9647348909175</v>
      </c>
      <c r="Z89" s="304">
        <v>7005.1218632211639</v>
      </c>
      <c r="AA89" s="304">
        <v>7890.9220148040631</v>
      </c>
      <c r="AB89" s="304">
        <v>8764.4562499374861</v>
      </c>
      <c r="AC89" s="304">
        <v>9604.2506296981737</v>
      </c>
      <c r="AD89" s="304">
        <v>10415.029808507712</v>
      </c>
      <c r="AE89" s="304">
        <v>11192.981030366376</v>
      </c>
      <c r="AF89" s="304">
        <v>11935.530623482749</v>
      </c>
      <c r="AG89" s="304">
        <v>12650.858354676044</v>
      </c>
      <c r="AH89" s="304">
        <v>13328.4487119758</v>
      </c>
      <c r="AI89" s="304">
        <v>13969.611213088256</v>
      </c>
      <c r="AJ89" s="304">
        <v>14570.489076020482</v>
      </c>
      <c r="AK89" s="304">
        <v>15135.828700373198</v>
      </c>
      <c r="AL89" s="304">
        <v>15661.546840280138</v>
      </c>
      <c r="AM89" s="304">
        <v>16155.994157265164</v>
      </c>
      <c r="AN89" s="304">
        <v>16611.578656851605</v>
      </c>
      <c r="AO89" s="304">
        <v>17036.864404548138</v>
      </c>
      <c r="AP89" s="304">
        <v>17425.513481981779</v>
      </c>
      <c r="AQ89" s="304">
        <v>17786.148788745239</v>
      </c>
      <c r="AR89" s="304">
        <v>18112.56360499097</v>
      </c>
    </row>
    <row r="90" spans="17:44">
      <c r="Q90" s="513" t="s">
        <v>56</v>
      </c>
      <c r="R90" s="284" t="s">
        <v>312</v>
      </c>
      <c r="S90" s="304">
        <v>3.5433958333333342</v>
      </c>
      <c r="T90" s="304">
        <v>5.6011963914671892</v>
      </c>
      <c r="U90" s="304">
        <v>9.3203296598086265</v>
      </c>
      <c r="V90" s="304">
        <v>15.505368678955499</v>
      </c>
      <c r="W90" s="304">
        <v>47.04644409993675</v>
      </c>
      <c r="X90" s="304">
        <v>125.18172528919334</v>
      </c>
      <c r="Y90" s="304">
        <v>169.28335938341772</v>
      </c>
      <c r="Z90" s="304">
        <v>339.76474984120148</v>
      </c>
      <c r="AA90" s="304">
        <v>619.26909306050641</v>
      </c>
      <c r="AB90" s="304">
        <v>940.40261994899231</v>
      </c>
      <c r="AC90" s="304">
        <v>1307.4051214089582</v>
      </c>
      <c r="AD90" s="304">
        <v>1599.713354301949</v>
      </c>
      <c r="AE90" s="304">
        <v>1964.7786527355429</v>
      </c>
      <c r="AF90" s="304">
        <v>2301.4291338647395</v>
      </c>
      <c r="AG90" s="304">
        <v>2639.5885882967796</v>
      </c>
      <c r="AH90" s="304">
        <v>2965.7323474398354</v>
      </c>
      <c r="AI90" s="304">
        <v>3261.5903184444251</v>
      </c>
      <c r="AJ90" s="304">
        <v>3594.5119223555407</v>
      </c>
      <c r="AK90" s="304">
        <v>3969.805419588346</v>
      </c>
      <c r="AL90" s="304">
        <v>4321.2202859076533</v>
      </c>
      <c r="AM90" s="304">
        <v>4651.6750007343917</v>
      </c>
      <c r="AN90" s="304">
        <v>4904.4864182659067</v>
      </c>
      <c r="AO90" s="304">
        <v>5195.9756129836251</v>
      </c>
      <c r="AP90" s="304">
        <v>5504.9862344717994</v>
      </c>
      <c r="AQ90" s="304">
        <v>5832.58236737076</v>
      </c>
      <c r="AR90" s="304">
        <v>6179.8933109291047</v>
      </c>
    </row>
    <row r="91" spans="17:44">
      <c r="Q91" s="513"/>
      <c r="R91" s="284" t="s">
        <v>313</v>
      </c>
      <c r="S91" s="304">
        <v>0</v>
      </c>
      <c r="T91" s="304">
        <v>4.9135347287796581E-2</v>
      </c>
      <c r="U91" s="304">
        <v>0.12712508170032008</v>
      </c>
      <c r="V91" s="304">
        <v>0.32260854211374745</v>
      </c>
      <c r="W91" s="304">
        <v>0.60073201633886297</v>
      </c>
      <c r="X91" s="304">
        <v>1.5667922247298298</v>
      </c>
      <c r="Y91" s="304">
        <v>2.7751269703798971</v>
      </c>
      <c r="Z91" s="304">
        <v>6.3278853936941895</v>
      </c>
      <c r="AA91" s="304">
        <v>28.535820649618746</v>
      </c>
      <c r="AB91" s="304">
        <v>138.31155859578936</v>
      </c>
      <c r="AC91" s="304">
        <v>318.30271031745747</v>
      </c>
      <c r="AD91" s="304">
        <v>465.65818233866867</v>
      </c>
      <c r="AE91" s="304">
        <v>603.47444825843854</v>
      </c>
      <c r="AF91" s="304">
        <v>1351.4873037797506</v>
      </c>
      <c r="AG91" s="304">
        <v>2003.960136295228</v>
      </c>
      <c r="AH91" s="304">
        <v>2596.1694627032766</v>
      </c>
      <c r="AI91" s="304">
        <v>3132.2609520268784</v>
      </c>
      <c r="AJ91" s="304">
        <v>3798.0745159300295</v>
      </c>
      <c r="AK91" s="304">
        <v>4680.9353344283863</v>
      </c>
      <c r="AL91" s="304">
        <v>5511.5503280701223</v>
      </c>
      <c r="AM91" s="304">
        <v>6277.5827523433227</v>
      </c>
      <c r="AN91" s="304">
        <v>6918.9449656711786</v>
      </c>
      <c r="AO91" s="304">
        <v>7563.1932446182809</v>
      </c>
      <c r="AP91" s="304">
        <v>8267.4298378221993</v>
      </c>
      <c r="AQ91" s="304">
        <v>9037.2404766926575</v>
      </c>
      <c r="AR91" s="304">
        <v>9878.7310005265244</v>
      </c>
    </row>
    <row r="92" spans="17:44" ht="15">
      <c r="Q92" s="279" t="s">
        <v>281</v>
      </c>
      <c r="R92" s="284" t="s">
        <v>314</v>
      </c>
      <c r="S92" s="304">
        <v>522.11836252799992</v>
      </c>
      <c r="T92" s="304">
        <v>773.58761114537651</v>
      </c>
      <c r="U92" s="304">
        <v>1022.1176768678843</v>
      </c>
      <c r="V92" s="304">
        <v>1270.6477425903918</v>
      </c>
      <c r="W92" s="304">
        <v>1519.1778083128995</v>
      </c>
      <c r="X92" s="304">
        <v>1780.1343773215324</v>
      </c>
      <c r="Y92" s="304">
        <v>2054.1387747805975</v>
      </c>
      <c r="Z92" s="304">
        <v>2328.1431722396619</v>
      </c>
      <c r="AA92" s="304">
        <v>2602.1475696987263</v>
      </c>
      <c r="AB92" s="304">
        <v>2848.7515274118846</v>
      </c>
      <c r="AC92" s="304">
        <v>3070.6950893537273</v>
      </c>
      <c r="AD92" s="304">
        <v>3270.4442951013853</v>
      </c>
      <c r="AE92" s="304">
        <v>3450.218580274277</v>
      </c>
      <c r="AF92" s="304">
        <v>3621.0041511885252</v>
      </c>
      <c r="AG92" s="304">
        <v>3783.2504435570604</v>
      </c>
      <c r="AH92" s="304">
        <v>3937.3844213071689</v>
      </c>
      <c r="AI92" s="304">
        <v>4076.1050012822657</v>
      </c>
      <c r="AJ92" s="304">
        <v>4200.9535232598537</v>
      </c>
      <c r="AK92" s="304">
        <v>4313.3171930396829</v>
      </c>
      <c r="AL92" s="304">
        <v>4414.4444958415279</v>
      </c>
      <c r="AM92" s="304">
        <v>4505.4590683631905</v>
      </c>
      <c r="AN92" s="304">
        <v>4587.3721836326858</v>
      </c>
      <c r="AO92" s="304">
        <v>4661.0939873752313</v>
      </c>
      <c r="AP92" s="304">
        <v>4727.4436107435213</v>
      </c>
      <c r="AQ92" s="304">
        <v>4787.1582717749843</v>
      </c>
      <c r="AR92" s="304">
        <v>4840.9014667032998</v>
      </c>
    </row>
    <row r="93" spans="17:44" ht="15">
      <c r="Q93" s="279" t="s">
        <v>267</v>
      </c>
      <c r="R93" s="284" t="s">
        <v>304</v>
      </c>
      <c r="S93" s="304">
        <v>0</v>
      </c>
      <c r="T93" s="304">
        <v>0.35499898228658761</v>
      </c>
      <c r="U93" s="304">
        <v>0.65036667868643883</v>
      </c>
      <c r="V93" s="304">
        <v>1.1139364545650146</v>
      </c>
      <c r="W93" s="304">
        <v>2.1653452961712536</v>
      </c>
      <c r="X93" s="304">
        <v>4.4539159133157025</v>
      </c>
      <c r="Y93" s="304">
        <v>8.4259964701151162</v>
      </c>
      <c r="Z93" s="304">
        <v>14.455962615276952</v>
      </c>
      <c r="AA93" s="304">
        <v>22.603904322206873</v>
      </c>
      <c r="AB93" s="304">
        <v>33.597303440933153</v>
      </c>
      <c r="AC93" s="304">
        <v>47.468702170419377</v>
      </c>
      <c r="AD93" s="304">
        <v>64.283504273927576</v>
      </c>
      <c r="AE93" s="304">
        <v>84.233284058073124</v>
      </c>
      <c r="AF93" s="304">
        <v>107.44969028634627</v>
      </c>
      <c r="AG93" s="304">
        <v>134.37202489671213</v>
      </c>
      <c r="AH93" s="304">
        <v>163.83655740491528</v>
      </c>
      <c r="AI93" s="304">
        <v>195.35555007983945</v>
      </c>
      <c r="AJ93" s="304">
        <v>228.19209255547113</v>
      </c>
      <c r="AK93" s="304">
        <v>262.07495984843712</v>
      </c>
      <c r="AL93" s="304">
        <v>296.24521659032456</v>
      </c>
      <c r="AM93" s="304">
        <v>330.7640795078479</v>
      </c>
      <c r="AN93" s="304">
        <v>364.63530452012884</v>
      </c>
      <c r="AO93" s="304">
        <v>398.04150918611265</v>
      </c>
      <c r="AP93" s="304">
        <v>430.04562537237399</v>
      </c>
      <c r="AQ93" s="304">
        <v>460.91464570291311</v>
      </c>
      <c r="AR93" s="304">
        <v>489.57980138412898</v>
      </c>
    </row>
    <row r="94" spans="17:44" ht="15">
      <c r="Q94" s="279" t="s">
        <v>295</v>
      </c>
      <c r="R94" s="284" t="s">
        <v>295</v>
      </c>
      <c r="S94" s="304">
        <v>741.0909332160013</v>
      </c>
      <c r="T94" s="304">
        <v>778.99316267779579</v>
      </c>
      <c r="U94" s="304">
        <v>884.31748841056969</v>
      </c>
      <c r="V94" s="304">
        <v>1000.1742467166209</v>
      </c>
      <c r="W94" s="304">
        <v>1127.6166808532778</v>
      </c>
      <c r="X94" s="304">
        <v>1267.8033584035998</v>
      </c>
      <c r="Y94" s="304">
        <v>1422.0087037089545</v>
      </c>
      <c r="Z94" s="304">
        <v>1588.5504766387371</v>
      </c>
      <c r="AA94" s="304">
        <v>1768.4155914029025</v>
      </c>
      <c r="AB94" s="304">
        <v>1962.6699153482014</v>
      </c>
      <c r="AC94" s="304">
        <v>2172.4645852091239</v>
      </c>
      <c r="AD94" s="304">
        <v>2386.4551484672652</v>
      </c>
      <c r="AE94" s="304">
        <v>2604.7255229905686</v>
      </c>
      <c r="AF94" s="304">
        <v>2827.3613050043382</v>
      </c>
      <c r="AG94" s="304">
        <v>3049.9970870181078</v>
      </c>
      <c r="AH94" s="304">
        <v>3272.6328690318783</v>
      </c>
      <c r="AI94" s="304">
        <v>3495.2686510456479</v>
      </c>
      <c r="AJ94" s="304">
        <v>3713.4517174191424</v>
      </c>
      <c r="AK94" s="304">
        <v>3927.2711224651671</v>
      </c>
      <c r="AL94" s="304">
        <v>4136.8141394102713</v>
      </c>
      <c r="AM94" s="304">
        <v>4342.1662960164731</v>
      </c>
      <c r="AN94" s="304">
        <v>4543.4114094905508</v>
      </c>
      <c r="AO94" s="304">
        <v>4740.6316206951478</v>
      </c>
      <c r="AP94" s="304">
        <v>4933.907427675651</v>
      </c>
      <c r="AQ94" s="304">
        <v>5123.3177185165459</v>
      </c>
      <c r="AR94" s="304">
        <v>5308.9398035406221</v>
      </c>
    </row>
    <row r="95" spans="17:44" ht="15">
      <c r="Q95" s="279" t="s">
        <v>274</v>
      </c>
      <c r="R95" s="284" t="s">
        <v>274</v>
      </c>
      <c r="S95" s="304">
        <v>256.18690080000005</v>
      </c>
      <c r="T95" s="304">
        <v>297.46752480000009</v>
      </c>
      <c r="U95" s="304">
        <v>340.81218000000013</v>
      </c>
      <c r="V95" s="304">
        <v>386.32406796000015</v>
      </c>
      <c r="W95" s="304">
        <v>434.11155031800013</v>
      </c>
      <c r="X95" s="304">
        <v>482.85478232316012</v>
      </c>
      <c r="Y95" s="304">
        <v>532.57287896842331</v>
      </c>
      <c r="Z95" s="304">
        <v>582.29097561368656</v>
      </c>
      <c r="AA95" s="304">
        <v>632.0090722589498</v>
      </c>
      <c r="AB95" s="304">
        <v>681.72716890421316</v>
      </c>
      <c r="AC95" s="304">
        <v>731.44526554947629</v>
      </c>
      <c r="AD95" s="304">
        <v>778.67745736247628</v>
      </c>
      <c r="AE95" s="304">
        <v>823.54803958482637</v>
      </c>
      <c r="AF95" s="304">
        <v>866.17509269605887</v>
      </c>
      <c r="AG95" s="304">
        <v>906.67079315172975</v>
      </c>
      <c r="AH95" s="304">
        <v>943.11692356183357</v>
      </c>
      <c r="AI95" s="304">
        <v>975.91844093092698</v>
      </c>
      <c r="AJ95" s="304">
        <v>1005.4398065631111</v>
      </c>
      <c r="AK95" s="304">
        <v>1032.0090356320768</v>
      </c>
      <c r="AL95" s="304">
        <v>1053.2644188872493</v>
      </c>
      <c r="AM95" s="304">
        <v>1070.2687254913876</v>
      </c>
      <c r="AN95" s="304">
        <v>1083.8721707746981</v>
      </c>
      <c r="AO95" s="304">
        <v>1094.7549270013465</v>
      </c>
      <c r="AP95" s="304">
        <v>1103.4611319826649</v>
      </c>
      <c r="AQ95" s="304">
        <v>1110.4260959677201</v>
      </c>
      <c r="AR95" s="304">
        <v>1115.9980671557639</v>
      </c>
    </row>
    <row r="96" spans="17:44">
      <c r="Q96" s="534" t="s">
        <v>272</v>
      </c>
      <c r="R96" s="284" t="s">
        <v>297</v>
      </c>
      <c r="S96" s="304">
        <v>2004.1128000000001</v>
      </c>
      <c r="T96" s="304">
        <v>3073.2921479172583</v>
      </c>
      <c r="U96" s="304">
        <v>3172.7711620641553</v>
      </c>
      <c r="V96" s="304">
        <v>3245.0824817773087</v>
      </c>
      <c r="W96" s="304">
        <v>3368.2420294729072</v>
      </c>
      <c r="X96" s="304">
        <v>3509.0658430682447</v>
      </c>
      <c r="Y96" s="304">
        <v>3713.1716532004912</v>
      </c>
      <c r="Z96" s="304">
        <v>3772.6968350275351</v>
      </c>
      <c r="AA96" s="304">
        <v>3863.6692731652115</v>
      </c>
      <c r="AB96" s="304">
        <v>3995.2188248842131</v>
      </c>
      <c r="AC96" s="304">
        <v>4160.5403401876438</v>
      </c>
      <c r="AD96" s="304">
        <v>4293.5270786691017</v>
      </c>
      <c r="AE96" s="304">
        <v>4363.6012039885636</v>
      </c>
      <c r="AF96" s="304">
        <v>4441.1966672741937</v>
      </c>
      <c r="AG96" s="304">
        <v>4568.0814619904695</v>
      </c>
      <c r="AH96" s="304">
        <v>4664.7659142262328</v>
      </c>
      <c r="AI96" s="304">
        <v>4770.4557458722466</v>
      </c>
      <c r="AJ96" s="304">
        <v>4907.3813908467646</v>
      </c>
      <c r="AK96" s="304">
        <v>5108.6795679408224</v>
      </c>
      <c r="AL96" s="304">
        <v>5322.2001531144169</v>
      </c>
      <c r="AM96" s="304">
        <v>5550.7555101699108</v>
      </c>
      <c r="AN96" s="304">
        <v>5624.0139981484399</v>
      </c>
      <c r="AO96" s="304">
        <v>5688.0607289178388</v>
      </c>
      <c r="AP96" s="304">
        <v>5791.7774850407941</v>
      </c>
      <c r="AQ96" s="304">
        <v>5859.3556472053451</v>
      </c>
      <c r="AR96" s="304">
        <v>5973.5599772588876</v>
      </c>
    </row>
    <row r="97" spans="17:44">
      <c r="Q97" s="535"/>
      <c r="R97" s="377" t="s">
        <v>298</v>
      </c>
      <c r="S97" s="304">
        <v>0</v>
      </c>
      <c r="T97" s="304">
        <v>143.48100169563145</v>
      </c>
      <c r="U97" s="304">
        <v>168.83234859913287</v>
      </c>
      <c r="V97" s="304">
        <v>175.12754182914833</v>
      </c>
      <c r="W97" s="304">
        <v>185.2159611691938</v>
      </c>
      <c r="X97" s="304">
        <v>202.06697553175246</v>
      </c>
      <c r="Y97" s="304">
        <v>216.44936889414853</v>
      </c>
      <c r="Z97" s="304">
        <v>224.36611967159575</v>
      </c>
      <c r="AA97" s="304">
        <v>236.07625356563719</v>
      </c>
      <c r="AB97" s="304">
        <v>251.35516198505144</v>
      </c>
      <c r="AC97" s="304">
        <v>271.1457915514398</v>
      </c>
      <c r="AD97" s="304">
        <v>288.05989151980737</v>
      </c>
      <c r="AE97" s="304">
        <v>303.33735916160759</v>
      </c>
      <c r="AF97" s="304">
        <v>320.16921330458757</v>
      </c>
      <c r="AG97" s="304">
        <v>340.10997027807758</v>
      </c>
      <c r="AH97" s="304">
        <v>358.46262936282756</v>
      </c>
      <c r="AI97" s="304">
        <v>377.06996007993303</v>
      </c>
      <c r="AJ97" s="304">
        <v>398.7045873363794</v>
      </c>
      <c r="AK97" s="304">
        <v>424.40218911429849</v>
      </c>
      <c r="AL97" s="304">
        <v>450.30908465164686</v>
      </c>
      <c r="AM97" s="304">
        <v>475.99941557498499</v>
      </c>
      <c r="AN97" s="304">
        <v>492.06082972367142</v>
      </c>
      <c r="AO97" s="304">
        <v>510.03588026070491</v>
      </c>
      <c r="AP97" s="304">
        <v>533.27727753238378</v>
      </c>
      <c r="AQ97" s="304">
        <v>554.14124908605197</v>
      </c>
      <c r="AR97" s="304">
        <v>581.86107238609156</v>
      </c>
    </row>
    <row r="98" spans="17:44" ht="15">
      <c r="Q98" s="513" t="s">
        <v>282</v>
      </c>
      <c r="R98" s="513"/>
      <c r="S98" s="288">
        <v>6279.7261236145951</v>
      </c>
      <c r="T98" s="288">
        <v>8328.4362405965367</v>
      </c>
      <c r="U98" s="288">
        <v>9164.3488987874207</v>
      </c>
      <c r="V98" s="288">
        <v>9996.4416519494062</v>
      </c>
      <c r="W98" s="288">
        <v>11107.714056532666</v>
      </c>
      <c r="X98" s="288">
        <v>12559.093672710467</v>
      </c>
      <c r="Y98" s="288">
        <v>14195.790597267447</v>
      </c>
      <c r="Z98" s="288">
        <v>15861.718040262553</v>
      </c>
      <c r="AA98" s="288">
        <v>17663.648592927821</v>
      </c>
      <c r="AB98" s="288">
        <v>19616.490330456767</v>
      </c>
      <c r="AC98" s="288">
        <v>21683.718235446417</v>
      </c>
      <c r="AD98" s="288">
        <v>23561.848720542293</v>
      </c>
      <c r="AE98" s="288">
        <v>25390.898121418279</v>
      </c>
      <c r="AF98" s="288">
        <v>27771.803180881292</v>
      </c>
      <c r="AG98" s="288">
        <v>30076.888860160208</v>
      </c>
      <c r="AH98" s="288">
        <v>32230.549837013768</v>
      </c>
      <c r="AI98" s="288">
        <v>34253.635832850421</v>
      </c>
      <c r="AJ98" s="288">
        <v>36417.198632286774</v>
      </c>
      <c r="AK98" s="288">
        <v>38854.323522430415</v>
      </c>
      <c r="AL98" s="288">
        <v>41167.594962753356</v>
      </c>
      <c r="AM98" s="288">
        <v>43360.665005466682</v>
      </c>
      <c r="AN98" s="288">
        <v>45130.375937078868</v>
      </c>
      <c r="AO98" s="288">
        <v>46888.651915586423</v>
      </c>
      <c r="AP98" s="288">
        <v>48717.842112623162</v>
      </c>
      <c r="AQ98" s="288">
        <v>50551.285261062221</v>
      </c>
      <c r="AR98" s="288">
        <v>52482.02810487539</v>
      </c>
    </row>
  </sheetData>
  <mergeCells count="18">
    <mergeCell ref="Q98:R98"/>
    <mergeCell ref="Q52:R52"/>
    <mergeCell ref="Q61:Q62"/>
    <mergeCell ref="Q63:Q65"/>
    <mergeCell ref="Q66:Q67"/>
    <mergeCell ref="Q69:Q70"/>
    <mergeCell ref="Q72:Q75"/>
    <mergeCell ref="Q76:Q77"/>
    <mergeCell ref="Q79:Q80"/>
    <mergeCell ref="Q81:R81"/>
    <mergeCell ref="Q90:Q91"/>
    <mergeCell ref="Q96:Q97"/>
    <mergeCell ref="Q49:Q50"/>
    <mergeCell ref="R6:R23"/>
    <mergeCell ref="Q33:Q35"/>
    <mergeCell ref="Q36:Q37"/>
    <mergeCell ref="Q38:Q39"/>
    <mergeCell ref="Q41:Q42"/>
  </mergeCells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B60"/>
  <sheetViews>
    <sheetView showGridLines="0" zoomScale="85" zoomScaleNormal="85" workbookViewId="0">
      <selection activeCell="L23" sqref="L23"/>
    </sheetView>
  </sheetViews>
  <sheetFormatPr defaultColWidth="9" defaultRowHeight="14.25"/>
  <cols>
    <col min="1" max="1" width="19.75" style="311" customWidth="1"/>
    <col min="2" max="28" width="9" style="310"/>
    <col min="29" max="16384" width="9" style="311"/>
  </cols>
  <sheetData>
    <row r="1" spans="1:28" ht="20.25">
      <c r="A1" s="15" t="s">
        <v>738</v>
      </c>
    </row>
    <row r="2" spans="1:28" ht="20.25">
      <c r="A2" s="15"/>
    </row>
    <row r="4" spans="1:28">
      <c r="A4" s="312" t="s">
        <v>479</v>
      </c>
    </row>
    <row r="6" spans="1:28" ht="15.75" thickBot="1">
      <c r="A6" s="313" t="s">
        <v>480</v>
      </c>
    </row>
    <row r="7" spans="1:28" ht="15">
      <c r="A7" s="314" t="s">
        <v>61</v>
      </c>
      <c r="B7" s="315" t="s">
        <v>10</v>
      </c>
      <c r="C7" s="315" t="s">
        <v>11</v>
      </c>
      <c r="D7" s="315" t="s">
        <v>12</v>
      </c>
      <c r="E7" s="315" t="s">
        <v>13</v>
      </c>
      <c r="F7" s="315" t="s">
        <v>14</v>
      </c>
      <c r="G7" s="315" t="s">
        <v>15</v>
      </c>
      <c r="H7" s="315" t="s">
        <v>16</v>
      </c>
      <c r="I7" s="315" t="s">
        <v>17</v>
      </c>
      <c r="J7" s="315" t="s">
        <v>18</v>
      </c>
      <c r="K7" s="315" t="s">
        <v>19</v>
      </c>
      <c r="L7" s="315" t="s">
        <v>20</v>
      </c>
      <c r="M7" s="315" t="s">
        <v>21</v>
      </c>
      <c r="N7" s="315" t="s">
        <v>22</v>
      </c>
      <c r="O7" s="315" t="s">
        <v>23</v>
      </c>
      <c r="P7" s="315" t="s">
        <v>24</v>
      </c>
      <c r="Q7" s="315" t="s">
        <v>25</v>
      </c>
      <c r="R7" s="315" t="s">
        <v>26</v>
      </c>
      <c r="S7" s="315" t="s">
        <v>27</v>
      </c>
      <c r="T7" s="315" t="s">
        <v>28</v>
      </c>
      <c r="U7" s="315" t="s">
        <v>29</v>
      </c>
      <c r="V7" s="315" t="s">
        <v>30</v>
      </c>
      <c r="W7" s="316" t="s">
        <v>142</v>
      </c>
      <c r="X7" s="316" t="s">
        <v>143</v>
      </c>
      <c r="Y7" s="316" t="s">
        <v>144</v>
      </c>
      <c r="Z7" s="316" t="s">
        <v>145</v>
      </c>
      <c r="AA7" s="316" t="s">
        <v>146</v>
      </c>
      <c r="AB7" s="317" t="s">
        <v>481</v>
      </c>
    </row>
    <row r="8" spans="1:28" ht="15">
      <c r="A8" s="318" t="s">
        <v>482</v>
      </c>
      <c r="B8" s="319">
        <v>0</v>
      </c>
      <c r="C8" s="319">
        <v>0</v>
      </c>
      <c r="D8" s="319">
        <v>0</v>
      </c>
      <c r="E8" s="319">
        <v>0</v>
      </c>
      <c r="F8" s="319">
        <v>0</v>
      </c>
      <c r="G8" s="319">
        <v>0</v>
      </c>
      <c r="H8" s="319">
        <v>0</v>
      </c>
      <c r="I8" s="319">
        <v>0</v>
      </c>
      <c r="J8" s="319">
        <v>0</v>
      </c>
      <c r="K8" s="319">
        <v>0</v>
      </c>
      <c r="L8" s="319">
        <v>0</v>
      </c>
      <c r="M8" s="319">
        <v>1670</v>
      </c>
      <c r="N8" s="319">
        <v>0</v>
      </c>
      <c r="O8" s="319">
        <v>3070</v>
      </c>
      <c r="P8" s="319">
        <v>1129</v>
      </c>
      <c r="Q8" s="319">
        <v>3070</v>
      </c>
      <c r="R8" s="319">
        <v>1129</v>
      </c>
      <c r="S8" s="319">
        <v>1670</v>
      </c>
      <c r="T8" s="319">
        <v>2529</v>
      </c>
      <c r="U8" s="319">
        <v>1670</v>
      </c>
      <c r="V8" s="319">
        <v>1400</v>
      </c>
      <c r="W8" s="319">
        <v>0</v>
      </c>
      <c r="X8" s="319">
        <v>0</v>
      </c>
      <c r="Y8" s="319">
        <v>0</v>
      </c>
      <c r="Z8" s="319">
        <v>0</v>
      </c>
      <c r="AA8" s="319">
        <v>0</v>
      </c>
      <c r="AB8" s="320">
        <f>SUM(B8:AA8)</f>
        <v>17337</v>
      </c>
    </row>
    <row r="9" spans="1:28" ht="15">
      <c r="A9" s="318" t="s">
        <v>483</v>
      </c>
      <c r="B9" s="319">
        <v>0</v>
      </c>
      <c r="C9" s="319">
        <v>0</v>
      </c>
      <c r="D9" s="319">
        <v>0</v>
      </c>
      <c r="E9" s="319">
        <v>0</v>
      </c>
      <c r="F9" s="319">
        <v>0</v>
      </c>
      <c r="G9" s="319">
        <v>0</v>
      </c>
      <c r="H9" s="319">
        <v>0</v>
      </c>
      <c r="I9" s="319">
        <v>0</v>
      </c>
      <c r="J9" s="319">
        <v>-1859</v>
      </c>
      <c r="K9" s="319">
        <v>-2411</v>
      </c>
      <c r="L9" s="319">
        <v>0</v>
      </c>
      <c r="M9" s="319">
        <v>0</v>
      </c>
      <c r="N9" s="319">
        <v>0</v>
      </c>
      <c r="O9" s="319">
        <v>-1080</v>
      </c>
      <c r="P9" s="319">
        <v>0</v>
      </c>
      <c r="Q9" s="319">
        <v>-2419</v>
      </c>
      <c r="R9" s="319">
        <v>0</v>
      </c>
      <c r="S9" s="319">
        <v>0</v>
      </c>
      <c r="T9" s="319">
        <v>0</v>
      </c>
      <c r="U9" s="319">
        <v>0</v>
      </c>
      <c r="V9" s="319">
        <v>0</v>
      </c>
      <c r="W9" s="319">
        <v>0</v>
      </c>
      <c r="X9" s="319">
        <v>0</v>
      </c>
      <c r="Y9" s="319">
        <v>0</v>
      </c>
      <c r="Z9" s="319">
        <v>0</v>
      </c>
      <c r="AA9" s="319">
        <v>0</v>
      </c>
      <c r="AB9" s="320">
        <f t="shared" ref="AB9:AB10" si="0">SUM(B9:AA9)</f>
        <v>-7769</v>
      </c>
    </row>
    <row r="10" spans="1:28" ht="15">
      <c r="A10" s="318" t="s">
        <v>484</v>
      </c>
      <c r="B10" s="319">
        <f>SUM(B8:B9)</f>
        <v>0</v>
      </c>
      <c r="C10" s="319">
        <f t="shared" ref="C10:AA10" si="1">SUM(C8:C9)</f>
        <v>0</v>
      </c>
      <c r="D10" s="319">
        <f t="shared" si="1"/>
        <v>0</v>
      </c>
      <c r="E10" s="319">
        <f t="shared" si="1"/>
        <v>0</v>
      </c>
      <c r="F10" s="319">
        <f t="shared" si="1"/>
        <v>0</v>
      </c>
      <c r="G10" s="319">
        <f t="shared" si="1"/>
        <v>0</v>
      </c>
      <c r="H10" s="319">
        <f t="shared" si="1"/>
        <v>0</v>
      </c>
      <c r="I10" s="319">
        <f t="shared" si="1"/>
        <v>0</v>
      </c>
      <c r="J10" s="319">
        <f t="shared" si="1"/>
        <v>-1859</v>
      </c>
      <c r="K10" s="319">
        <f t="shared" si="1"/>
        <v>-2411</v>
      </c>
      <c r="L10" s="319">
        <f t="shared" si="1"/>
        <v>0</v>
      </c>
      <c r="M10" s="319">
        <f t="shared" si="1"/>
        <v>1670</v>
      </c>
      <c r="N10" s="319">
        <f t="shared" si="1"/>
        <v>0</v>
      </c>
      <c r="O10" s="319">
        <f t="shared" si="1"/>
        <v>1990</v>
      </c>
      <c r="P10" s="319">
        <f t="shared" si="1"/>
        <v>1129</v>
      </c>
      <c r="Q10" s="319">
        <f t="shared" si="1"/>
        <v>651</v>
      </c>
      <c r="R10" s="319">
        <f t="shared" si="1"/>
        <v>1129</v>
      </c>
      <c r="S10" s="319">
        <f t="shared" si="1"/>
        <v>1670</v>
      </c>
      <c r="T10" s="319">
        <f t="shared" si="1"/>
        <v>2529</v>
      </c>
      <c r="U10" s="319">
        <f t="shared" si="1"/>
        <v>1670</v>
      </c>
      <c r="V10" s="319">
        <f t="shared" si="1"/>
        <v>1400</v>
      </c>
      <c r="W10" s="319">
        <f t="shared" si="1"/>
        <v>0</v>
      </c>
      <c r="X10" s="319">
        <f t="shared" si="1"/>
        <v>0</v>
      </c>
      <c r="Y10" s="319">
        <f t="shared" si="1"/>
        <v>0</v>
      </c>
      <c r="Z10" s="319">
        <f t="shared" si="1"/>
        <v>0</v>
      </c>
      <c r="AA10" s="319">
        <f t="shared" si="1"/>
        <v>0</v>
      </c>
      <c r="AB10" s="320">
        <f t="shared" si="0"/>
        <v>9568</v>
      </c>
    </row>
    <row r="11" spans="1:28" ht="15">
      <c r="A11" s="318"/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20"/>
    </row>
    <row r="12" spans="1:28" ht="15">
      <c r="A12" s="318" t="s">
        <v>485</v>
      </c>
      <c r="B12" s="319">
        <v>0</v>
      </c>
      <c r="C12" s="319">
        <v>0</v>
      </c>
      <c r="D12" s="319">
        <v>0</v>
      </c>
      <c r="E12" s="319">
        <v>0</v>
      </c>
      <c r="F12" s="319">
        <v>0</v>
      </c>
      <c r="G12" s="319">
        <v>0</v>
      </c>
      <c r="H12" s="319">
        <v>0</v>
      </c>
      <c r="I12" s="319">
        <v>0</v>
      </c>
      <c r="J12" s="319">
        <v>0</v>
      </c>
      <c r="K12" s="319">
        <v>0</v>
      </c>
      <c r="L12" s="319">
        <v>0</v>
      </c>
      <c r="M12" s="319">
        <v>0</v>
      </c>
      <c r="N12" s="319">
        <v>0</v>
      </c>
      <c r="O12" s="319">
        <v>0</v>
      </c>
      <c r="P12" s="319">
        <v>0</v>
      </c>
      <c r="Q12" s="319">
        <v>0</v>
      </c>
      <c r="R12" s="319">
        <v>0</v>
      </c>
      <c r="S12" s="319">
        <v>0</v>
      </c>
      <c r="T12" s="319">
        <v>0</v>
      </c>
      <c r="U12" s="319">
        <v>0</v>
      </c>
      <c r="V12" s="319">
        <v>0</v>
      </c>
      <c r="W12" s="319">
        <v>0</v>
      </c>
      <c r="X12" s="319">
        <v>0</v>
      </c>
      <c r="Y12" s="319">
        <v>0</v>
      </c>
      <c r="Z12" s="319">
        <v>0</v>
      </c>
      <c r="AA12" s="319">
        <v>0</v>
      </c>
      <c r="AB12" s="320">
        <f t="shared" ref="AB12" si="2">SUM(B12:AA12)</f>
        <v>0</v>
      </c>
    </row>
    <row r="13" spans="1:28" ht="15">
      <c r="A13" s="318" t="s">
        <v>486</v>
      </c>
      <c r="B13" s="319">
        <v>0</v>
      </c>
      <c r="C13" s="319">
        <v>-5683</v>
      </c>
      <c r="D13" s="319">
        <v>-2709</v>
      </c>
      <c r="E13" s="319">
        <v>-1540</v>
      </c>
      <c r="F13" s="319">
        <v>-3436</v>
      </c>
      <c r="G13" s="319">
        <v>-1990</v>
      </c>
      <c r="H13" s="319">
        <v>-642</v>
      </c>
      <c r="I13" s="319">
        <v>-1284</v>
      </c>
      <c r="J13" s="319">
        <v>0</v>
      </c>
      <c r="K13" s="319">
        <v>0</v>
      </c>
      <c r="L13" s="319">
        <v>0</v>
      </c>
      <c r="M13" s="319">
        <v>0</v>
      </c>
      <c r="N13" s="319">
        <v>0</v>
      </c>
      <c r="O13" s="319">
        <v>0</v>
      </c>
      <c r="P13" s="319">
        <v>0</v>
      </c>
      <c r="Q13" s="319">
        <v>0</v>
      </c>
      <c r="R13" s="319">
        <v>0</v>
      </c>
      <c r="S13" s="319">
        <v>0</v>
      </c>
      <c r="T13" s="319">
        <v>0</v>
      </c>
      <c r="U13" s="319">
        <v>0</v>
      </c>
      <c r="V13" s="319">
        <v>0</v>
      </c>
      <c r="W13" s="319">
        <v>0</v>
      </c>
      <c r="X13" s="319">
        <v>0</v>
      </c>
      <c r="Y13" s="319">
        <v>0</v>
      </c>
      <c r="Z13" s="319">
        <v>0</v>
      </c>
      <c r="AA13" s="319">
        <v>0</v>
      </c>
      <c r="AB13" s="320">
        <f>SUM(B13:AA13)</f>
        <v>-17284</v>
      </c>
    </row>
    <row r="14" spans="1:28" ht="15">
      <c r="A14" s="318" t="s">
        <v>487</v>
      </c>
      <c r="B14" s="319">
        <f>SUM(B12:B13)</f>
        <v>0</v>
      </c>
      <c r="C14" s="319">
        <f t="shared" ref="C14:AA14" si="3">SUM(C12:C13)</f>
        <v>-5683</v>
      </c>
      <c r="D14" s="319">
        <f t="shared" si="3"/>
        <v>-2709</v>
      </c>
      <c r="E14" s="319">
        <f t="shared" si="3"/>
        <v>-1540</v>
      </c>
      <c r="F14" s="319">
        <f t="shared" si="3"/>
        <v>-3436</v>
      </c>
      <c r="G14" s="319">
        <f t="shared" si="3"/>
        <v>-1990</v>
      </c>
      <c r="H14" s="319">
        <f t="shared" si="3"/>
        <v>-642</v>
      </c>
      <c r="I14" s="319">
        <f t="shared" si="3"/>
        <v>-1284</v>
      </c>
      <c r="J14" s="319">
        <f t="shared" si="3"/>
        <v>0</v>
      </c>
      <c r="K14" s="319">
        <f t="shared" si="3"/>
        <v>0</v>
      </c>
      <c r="L14" s="319">
        <f t="shared" si="3"/>
        <v>0</v>
      </c>
      <c r="M14" s="319">
        <f t="shared" si="3"/>
        <v>0</v>
      </c>
      <c r="N14" s="319">
        <f t="shared" si="3"/>
        <v>0</v>
      </c>
      <c r="O14" s="319">
        <f t="shared" si="3"/>
        <v>0</v>
      </c>
      <c r="P14" s="319">
        <f t="shared" si="3"/>
        <v>0</v>
      </c>
      <c r="Q14" s="319">
        <f t="shared" si="3"/>
        <v>0</v>
      </c>
      <c r="R14" s="319">
        <f t="shared" si="3"/>
        <v>0</v>
      </c>
      <c r="S14" s="319">
        <f t="shared" si="3"/>
        <v>0</v>
      </c>
      <c r="T14" s="319">
        <f t="shared" si="3"/>
        <v>0</v>
      </c>
      <c r="U14" s="319">
        <f t="shared" si="3"/>
        <v>0</v>
      </c>
      <c r="V14" s="319">
        <f t="shared" si="3"/>
        <v>0</v>
      </c>
      <c r="W14" s="319">
        <f t="shared" si="3"/>
        <v>0</v>
      </c>
      <c r="X14" s="319">
        <f t="shared" si="3"/>
        <v>0</v>
      </c>
      <c r="Y14" s="319">
        <f t="shared" si="3"/>
        <v>0</v>
      </c>
      <c r="Z14" s="319">
        <f t="shared" si="3"/>
        <v>0</v>
      </c>
      <c r="AA14" s="319">
        <f t="shared" si="3"/>
        <v>0</v>
      </c>
      <c r="AB14" s="320">
        <f t="shared" ref="AB14" si="4">SUM(B14:AA14)</f>
        <v>-17284</v>
      </c>
    </row>
    <row r="15" spans="1:28" ht="15">
      <c r="A15" s="318"/>
      <c r="B15" s="319"/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20"/>
    </row>
    <row r="16" spans="1:28" ht="15">
      <c r="A16" s="318" t="s">
        <v>488</v>
      </c>
      <c r="B16" s="319">
        <v>0</v>
      </c>
      <c r="C16" s="319">
        <v>3017.2206023503632</v>
      </c>
      <c r="D16" s="319">
        <v>53.518491943319077</v>
      </c>
      <c r="E16" s="319">
        <v>226.83871737929121</v>
      </c>
      <c r="F16" s="319">
        <v>312.38402098659708</v>
      </c>
      <c r="G16" s="319">
        <v>106.1140805735954</v>
      </c>
      <c r="H16" s="319">
        <v>922.54714448813615</v>
      </c>
      <c r="I16" s="319">
        <v>302.59466769284791</v>
      </c>
      <c r="J16" s="319">
        <v>1445.1761927857572</v>
      </c>
      <c r="K16" s="319">
        <v>2686.4707869135977</v>
      </c>
      <c r="L16" s="319">
        <v>2617.9942022815535</v>
      </c>
      <c r="M16" s="319">
        <v>15.735552009925414</v>
      </c>
      <c r="N16" s="319">
        <v>506.7933325454328</v>
      </c>
      <c r="O16" s="319">
        <v>19.435607707279814</v>
      </c>
      <c r="P16" s="319">
        <v>15.105849578434118</v>
      </c>
      <c r="Q16" s="319">
        <v>14.201083047679731</v>
      </c>
      <c r="R16" s="319">
        <v>68.57709733817228</v>
      </c>
      <c r="S16" s="319">
        <v>13.45337850652777</v>
      </c>
      <c r="T16" s="319">
        <v>15.177339153660341</v>
      </c>
      <c r="U16" s="319">
        <v>16.036402966345122</v>
      </c>
      <c r="V16" s="319">
        <v>17.345224249154853</v>
      </c>
      <c r="W16" s="319">
        <v>15.380799591876894</v>
      </c>
      <c r="X16" s="319">
        <v>14.890432552519542</v>
      </c>
      <c r="Y16" s="319">
        <v>16.011264770199887</v>
      </c>
      <c r="Z16" s="319">
        <v>17.234666958013804</v>
      </c>
      <c r="AA16" s="319">
        <v>17.484494190218356</v>
      </c>
      <c r="AB16" s="320">
        <f>SUM(B16:AA16)</f>
        <v>12473.721432560502</v>
      </c>
    </row>
    <row r="17" spans="1:28" ht="15">
      <c r="A17" s="318" t="s">
        <v>489</v>
      </c>
      <c r="B17" s="319">
        <v>0</v>
      </c>
      <c r="C17" s="319">
        <v>-1004</v>
      </c>
      <c r="D17" s="319">
        <v>-2203</v>
      </c>
      <c r="E17" s="319">
        <v>-440</v>
      </c>
      <c r="F17" s="319">
        <v>0</v>
      </c>
      <c r="G17" s="319">
        <v>-2930</v>
      </c>
      <c r="H17" s="319">
        <v>-1942</v>
      </c>
      <c r="I17" s="319">
        <v>-810</v>
      </c>
      <c r="J17" s="319">
        <v>-960</v>
      </c>
      <c r="K17" s="319">
        <v>0</v>
      </c>
      <c r="L17" s="319">
        <v>-1944</v>
      </c>
      <c r="M17" s="319">
        <v>-1101</v>
      </c>
      <c r="N17" s="319">
        <v>-395</v>
      </c>
      <c r="O17" s="319">
        <v>-1744</v>
      </c>
      <c r="P17" s="319">
        <v>0</v>
      </c>
      <c r="Q17" s="319">
        <v>-700</v>
      </c>
      <c r="R17" s="319">
        <v>-1565</v>
      </c>
      <c r="S17" s="319">
        <v>-2128</v>
      </c>
      <c r="T17" s="319">
        <v>-3137</v>
      </c>
      <c r="U17" s="319">
        <v>-1285</v>
      </c>
      <c r="V17" s="319">
        <v>0</v>
      </c>
      <c r="W17" s="319">
        <v>0</v>
      </c>
      <c r="X17" s="319">
        <v>-905</v>
      </c>
      <c r="Y17" s="319">
        <v>-850</v>
      </c>
      <c r="Z17" s="319">
        <v>0</v>
      </c>
      <c r="AA17" s="319">
        <v>0</v>
      </c>
      <c r="AB17" s="320">
        <f t="shared" ref="AB17:AB18" si="5">SUM(B17:AA17)</f>
        <v>-26043</v>
      </c>
    </row>
    <row r="18" spans="1:28" ht="15.75" thickBot="1">
      <c r="A18" s="321" t="s">
        <v>490</v>
      </c>
      <c r="B18" s="322">
        <f>SUM(B16:B17)</f>
        <v>0</v>
      </c>
      <c r="C18" s="322">
        <f t="shared" ref="C18:AA18" si="6">SUM(C16:C17)</f>
        <v>2013.2206023503632</v>
      </c>
      <c r="D18" s="322">
        <f t="shared" si="6"/>
        <v>-2149.4815080566809</v>
      </c>
      <c r="E18" s="322">
        <f t="shared" si="6"/>
        <v>-213.16128262070879</v>
      </c>
      <c r="F18" s="322">
        <f t="shared" si="6"/>
        <v>312.38402098659708</v>
      </c>
      <c r="G18" s="322">
        <f t="shared" si="6"/>
        <v>-2823.8859194264046</v>
      </c>
      <c r="H18" s="322">
        <f t="shared" si="6"/>
        <v>-1019.4528555118638</v>
      </c>
      <c r="I18" s="322">
        <f t="shared" si="6"/>
        <v>-507.40533230715209</v>
      </c>
      <c r="J18" s="322">
        <f t="shared" si="6"/>
        <v>485.17619278575717</v>
      </c>
      <c r="K18" s="322">
        <f t="shared" si="6"/>
        <v>2686.4707869135977</v>
      </c>
      <c r="L18" s="322">
        <f t="shared" si="6"/>
        <v>673.9942022815535</v>
      </c>
      <c r="M18" s="322">
        <f t="shared" si="6"/>
        <v>-1085.2644479900746</v>
      </c>
      <c r="N18" s="322">
        <f t="shared" si="6"/>
        <v>111.7933325454328</v>
      </c>
      <c r="O18" s="322">
        <f t="shared" si="6"/>
        <v>-1724.5643922927202</v>
      </c>
      <c r="P18" s="322">
        <f t="shared" si="6"/>
        <v>15.105849578434118</v>
      </c>
      <c r="Q18" s="322">
        <f t="shared" si="6"/>
        <v>-685.79891695232027</v>
      </c>
      <c r="R18" s="322">
        <f t="shared" si="6"/>
        <v>-1496.4229026618277</v>
      </c>
      <c r="S18" s="322">
        <f t="shared" si="6"/>
        <v>-2114.5466214934722</v>
      </c>
      <c r="T18" s="322">
        <f t="shared" si="6"/>
        <v>-3121.8226608463397</v>
      </c>
      <c r="U18" s="322">
        <f t="shared" si="6"/>
        <v>-1268.9635970336549</v>
      </c>
      <c r="V18" s="322">
        <f t="shared" si="6"/>
        <v>17.345224249154853</v>
      </c>
      <c r="W18" s="322">
        <f t="shared" si="6"/>
        <v>15.380799591876894</v>
      </c>
      <c r="X18" s="322">
        <f t="shared" si="6"/>
        <v>-890.10956744748046</v>
      </c>
      <c r="Y18" s="322">
        <f t="shared" si="6"/>
        <v>-833.98873522980011</v>
      </c>
      <c r="Z18" s="322">
        <f t="shared" si="6"/>
        <v>17.234666958013804</v>
      </c>
      <c r="AA18" s="322">
        <f t="shared" si="6"/>
        <v>17.484494190218356</v>
      </c>
      <c r="AB18" s="323">
        <f t="shared" si="5"/>
        <v>-13569.278567439502</v>
      </c>
    </row>
    <row r="19" spans="1:28" ht="15">
      <c r="A19" s="313"/>
    </row>
    <row r="20" spans="1:28" ht="15.75" thickBot="1">
      <c r="A20" s="313" t="s">
        <v>491</v>
      </c>
    </row>
    <row r="21" spans="1:28" ht="15">
      <c r="A21" s="314"/>
      <c r="B21" s="315" t="s">
        <v>10</v>
      </c>
      <c r="C21" s="315" t="s">
        <v>11</v>
      </c>
      <c r="D21" s="315" t="s">
        <v>12</v>
      </c>
      <c r="E21" s="315" t="s">
        <v>13</v>
      </c>
      <c r="F21" s="315" t="s">
        <v>14</v>
      </c>
      <c r="G21" s="315" t="s">
        <v>15</v>
      </c>
      <c r="H21" s="315" t="s">
        <v>16</v>
      </c>
      <c r="I21" s="315" t="s">
        <v>17</v>
      </c>
      <c r="J21" s="315" t="s">
        <v>18</v>
      </c>
      <c r="K21" s="315" t="s">
        <v>19</v>
      </c>
      <c r="L21" s="315" t="s">
        <v>20</v>
      </c>
      <c r="M21" s="315" t="s">
        <v>21</v>
      </c>
      <c r="N21" s="315" t="s">
        <v>22</v>
      </c>
      <c r="O21" s="315" t="s">
        <v>23</v>
      </c>
      <c r="P21" s="315" t="s">
        <v>24</v>
      </c>
      <c r="Q21" s="315" t="s">
        <v>25</v>
      </c>
      <c r="R21" s="315" t="s">
        <v>26</v>
      </c>
      <c r="S21" s="315" t="s">
        <v>27</v>
      </c>
      <c r="T21" s="315" t="s">
        <v>28</v>
      </c>
      <c r="U21" s="315" t="s">
        <v>29</v>
      </c>
      <c r="V21" s="315" t="s">
        <v>30</v>
      </c>
      <c r="W21" s="316" t="s">
        <v>142</v>
      </c>
      <c r="X21" s="316" t="s">
        <v>143</v>
      </c>
      <c r="Y21" s="316" t="s">
        <v>144</v>
      </c>
      <c r="Z21" s="316" t="s">
        <v>145</v>
      </c>
      <c r="AA21" s="316" t="s">
        <v>146</v>
      </c>
      <c r="AB21" s="317" t="s">
        <v>481</v>
      </c>
    </row>
    <row r="22" spans="1:28" ht="15">
      <c r="A22" s="318" t="s">
        <v>482</v>
      </c>
      <c r="B22" s="319">
        <v>0</v>
      </c>
      <c r="C22" s="319">
        <v>0</v>
      </c>
      <c r="D22" s="319">
        <v>0</v>
      </c>
      <c r="E22" s="319">
        <v>0</v>
      </c>
      <c r="F22" s="319">
        <v>0</v>
      </c>
      <c r="G22" s="319">
        <v>0</v>
      </c>
      <c r="H22" s="319">
        <v>0</v>
      </c>
      <c r="I22" s="319">
        <v>0</v>
      </c>
      <c r="J22" s="319">
        <v>0</v>
      </c>
      <c r="K22" s="319">
        <v>0</v>
      </c>
      <c r="L22" s="319">
        <v>0</v>
      </c>
      <c r="M22" s="319">
        <v>0</v>
      </c>
      <c r="N22" s="319">
        <v>1400</v>
      </c>
      <c r="O22" s="319">
        <v>0</v>
      </c>
      <c r="P22" s="319">
        <v>3070</v>
      </c>
      <c r="Q22" s="319">
        <v>0</v>
      </c>
      <c r="R22" s="319">
        <v>1670</v>
      </c>
      <c r="S22" s="319">
        <v>0</v>
      </c>
      <c r="T22" s="319">
        <v>0</v>
      </c>
      <c r="U22" s="319">
        <v>0</v>
      </c>
      <c r="V22" s="319">
        <v>0</v>
      </c>
      <c r="W22" s="319">
        <v>0</v>
      </c>
      <c r="X22" s="319">
        <v>0</v>
      </c>
      <c r="Y22" s="319">
        <v>0</v>
      </c>
      <c r="Z22" s="319">
        <v>0</v>
      </c>
      <c r="AA22" s="319">
        <v>0</v>
      </c>
      <c r="AB22" s="320">
        <f>SUM(B22:AA22)</f>
        <v>6140</v>
      </c>
    </row>
    <row r="23" spans="1:28" ht="15">
      <c r="A23" s="318" t="s">
        <v>483</v>
      </c>
      <c r="B23" s="319">
        <v>0</v>
      </c>
      <c r="C23" s="319">
        <v>0</v>
      </c>
      <c r="D23" s="319">
        <v>0</v>
      </c>
      <c r="E23" s="319">
        <v>0</v>
      </c>
      <c r="F23" s="319">
        <v>0</v>
      </c>
      <c r="G23" s="319">
        <v>0</v>
      </c>
      <c r="H23" s="319">
        <v>0</v>
      </c>
      <c r="I23" s="319">
        <v>-947</v>
      </c>
      <c r="J23" s="319">
        <v>-912</v>
      </c>
      <c r="K23" s="319">
        <v>-2411</v>
      </c>
      <c r="L23" s="319">
        <v>0</v>
      </c>
      <c r="M23" s="319">
        <v>-1203</v>
      </c>
      <c r="N23" s="319">
        <v>0</v>
      </c>
      <c r="O23" s="319">
        <v>-1080</v>
      </c>
      <c r="P23" s="319">
        <v>-1216</v>
      </c>
      <c r="Q23" s="319">
        <v>0</v>
      </c>
      <c r="R23" s="319">
        <v>0</v>
      </c>
      <c r="S23" s="319">
        <v>0</v>
      </c>
      <c r="T23" s="319">
        <v>0</v>
      </c>
      <c r="U23" s="319">
        <v>0</v>
      </c>
      <c r="V23" s="319">
        <v>0</v>
      </c>
      <c r="W23" s="319">
        <v>0</v>
      </c>
      <c r="X23" s="319">
        <v>0</v>
      </c>
      <c r="Y23" s="319">
        <v>0</v>
      </c>
      <c r="Z23" s="319">
        <v>0</v>
      </c>
      <c r="AA23" s="319">
        <v>0</v>
      </c>
      <c r="AB23" s="320">
        <f t="shared" ref="AB23:AB32" si="7">SUM(B23:AA23)</f>
        <v>-7769</v>
      </c>
    </row>
    <row r="24" spans="1:28" ht="15">
      <c r="A24" s="318" t="s">
        <v>484</v>
      </c>
      <c r="B24" s="319">
        <f>SUM(B22:B23)</f>
        <v>0</v>
      </c>
      <c r="C24" s="319">
        <f t="shared" ref="C24:AA24" si="8">SUM(C22:C23)</f>
        <v>0</v>
      </c>
      <c r="D24" s="319">
        <f t="shared" si="8"/>
        <v>0</v>
      </c>
      <c r="E24" s="319">
        <f t="shared" si="8"/>
        <v>0</v>
      </c>
      <c r="F24" s="319">
        <f t="shared" si="8"/>
        <v>0</v>
      </c>
      <c r="G24" s="319">
        <f t="shared" si="8"/>
        <v>0</v>
      </c>
      <c r="H24" s="319">
        <f t="shared" si="8"/>
        <v>0</v>
      </c>
      <c r="I24" s="319">
        <f t="shared" si="8"/>
        <v>-947</v>
      </c>
      <c r="J24" s="319">
        <f t="shared" si="8"/>
        <v>-912</v>
      </c>
      <c r="K24" s="319">
        <f t="shared" si="8"/>
        <v>-2411</v>
      </c>
      <c r="L24" s="319">
        <f t="shared" si="8"/>
        <v>0</v>
      </c>
      <c r="M24" s="319">
        <f t="shared" si="8"/>
        <v>-1203</v>
      </c>
      <c r="N24" s="319">
        <f t="shared" si="8"/>
        <v>1400</v>
      </c>
      <c r="O24" s="319">
        <f t="shared" si="8"/>
        <v>-1080</v>
      </c>
      <c r="P24" s="319">
        <f t="shared" si="8"/>
        <v>1854</v>
      </c>
      <c r="Q24" s="319">
        <f t="shared" si="8"/>
        <v>0</v>
      </c>
      <c r="R24" s="319">
        <f t="shared" si="8"/>
        <v>1670</v>
      </c>
      <c r="S24" s="319">
        <f t="shared" si="8"/>
        <v>0</v>
      </c>
      <c r="T24" s="319">
        <f t="shared" si="8"/>
        <v>0</v>
      </c>
      <c r="U24" s="319">
        <f t="shared" si="8"/>
        <v>0</v>
      </c>
      <c r="V24" s="319">
        <f t="shared" si="8"/>
        <v>0</v>
      </c>
      <c r="W24" s="319">
        <f t="shared" si="8"/>
        <v>0</v>
      </c>
      <c r="X24" s="319">
        <f t="shared" si="8"/>
        <v>0</v>
      </c>
      <c r="Y24" s="319">
        <f t="shared" si="8"/>
        <v>0</v>
      </c>
      <c r="Z24" s="319">
        <f t="shared" si="8"/>
        <v>0</v>
      </c>
      <c r="AA24" s="319">
        <f t="shared" si="8"/>
        <v>0</v>
      </c>
      <c r="AB24" s="320">
        <f t="shared" si="7"/>
        <v>-1629</v>
      </c>
    </row>
    <row r="25" spans="1:28" ht="15">
      <c r="A25" s="318"/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20"/>
    </row>
    <row r="26" spans="1:28" ht="15">
      <c r="A26" s="318" t="s">
        <v>485</v>
      </c>
      <c r="B26" s="319">
        <v>0</v>
      </c>
      <c r="C26" s="319">
        <v>0</v>
      </c>
      <c r="D26" s="319">
        <v>0</v>
      </c>
      <c r="E26" s="319">
        <v>0</v>
      </c>
      <c r="F26" s="319">
        <v>0</v>
      </c>
      <c r="G26" s="319">
        <v>0</v>
      </c>
      <c r="H26" s="319">
        <v>0</v>
      </c>
      <c r="I26" s="319">
        <v>0</v>
      </c>
      <c r="J26" s="319">
        <v>0</v>
      </c>
      <c r="K26" s="319">
        <v>0</v>
      </c>
      <c r="L26" s="319">
        <v>0</v>
      </c>
      <c r="M26" s="319">
        <v>0</v>
      </c>
      <c r="N26" s="319">
        <v>0</v>
      </c>
      <c r="O26" s="319">
        <v>0</v>
      </c>
      <c r="P26" s="319">
        <v>0</v>
      </c>
      <c r="Q26" s="319">
        <v>0</v>
      </c>
      <c r="R26" s="319">
        <v>0</v>
      </c>
      <c r="S26" s="319">
        <v>0</v>
      </c>
      <c r="T26" s="319">
        <v>0</v>
      </c>
      <c r="U26" s="319">
        <v>0</v>
      </c>
      <c r="V26" s="319">
        <v>0</v>
      </c>
      <c r="W26" s="319">
        <v>0</v>
      </c>
      <c r="X26" s="319">
        <v>0</v>
      </c>
      <c r="Y26" s="319">
        <v>0</v>
      </c>
      <c r="Z26" s="319">
        <v>0</v>
      </c>
      <c r="AA26" s="319">
        <v>0</v>
      </c>
      <c r="AB26" s="320">
        <f t="shared" si="7"/>
        <v>0</v>
      </c>
    </row>
    <row r="27" spans="1:28" ht="15">
      <c r="A27" s="318" t="s">
        <v>486</v>
      </c>
      <c r="B27" s="319">
        <v>0</v>
      </c>
      <c r="C27" s="319">
        <v>-5453</v>
      </c>
      <c r="D27" s="319">
        <v>-1254</v>
      </c>
      <c r="E27" s="319">
        <v>-2178</v>
      </c>
      <c r="F27" s="319">
        <v>-1455</v>
      </c>
      <c r="G27" s="319">
        <v>-1040</v>
      </c>
      <c r="H27" s="319">
        <v>-3978</v>
      </c>
      <c r="I27" s="319">
        <v>-1926</v>
      </c>
      <c r="J27" s="319">
        <v>0</v>
      </c>
      <c r="K27" s="319">
        <v>0</v>
      </c>
      <c r="L27" s="319">
        <v>0</v>
      </c>
      <c r="M27" s="319">
        <v>0</v>
      </c>
      <c r="N27" s="319">
        <v>0</v>
      </c>
      <c r="O27" s="319">
        <v>0</v>
      </c>
      <c r="P27" s="319">
        <v>0</v>
      </c>
      <c r="Q27" s="319">
        <v>0</v>
      </c>
      <c r="R27" s="319">
        <v>0</v>
      </c>
      <c r="S27" s="319">
        <v>0</v>
      </c>
      <c r="T27" s="319">
        <v>0</v>
      </c>
      <c r="U27" s="319">
        <v>0</v>
      </c>
      <c r="V27" s="319">
        <v>0</v>
      </c>
      <c r="W27" s="319">
        <v>0</v>
      </c>
      <c r="X27" s="319">
        <v>0</v>
      </c>
      <c r="Y27" s="319">
        <v>0</v>
      </c>
      <c r="Z27" s="319">
        <v>0</v>
      </c>
      <c r="AA27" s="319">
        <v>0</v>
      </c>
      <c r="AB27" s="320">
        <f t="shared" si="7"/>
        <v>-17284</v>
      </c>
    </row>
    <row r="28" spans="1:28" ht="15">
      <c r="A28" s="318" t="s">
        <v>487</v>
      </c>
      <c r="B28" s="319">
        <f>SUM(B26:B27)</f>
        <v>0</v>
      </c>
      <c r="C28" s="319">
        <f t="shared" ref="C28:AA28" si="9">SUM(C26:C27)</f>
        <v>-5453</v>
      </c>
      <c r="D28" s="319">
        <f t="shared" si="9"/>
        <v>-1254</v>
      </c>
      <c r="E28" s="319">
        <f t="shared" si="9"/>
        <v>-2178</v>
      </c>
      <c r="F28" s="319">
        <f t="shared" si="9"/>
        <v>-1455</v>
      </c>
      <c r="G28" s="319">
        <f t="shared" si="9"/>
        <v>-1040</v>
      </c>
      <c r="H28" s="319">
        <f t="shared" si="9"/>
        <v>-3978</v>
      </c>
      <c r="I28" s="319">
        <f t="shared" si="9"/>
        <v>-1926</v>
      </c>
      <c r="J28" s="319">
        <f t="shared" si="9"/>
        <v>0</v>
      </c>
      <c r="K28" s="319">
        <f t="shared" si="9"/>
        <v>0</v>
      </c>
      <c r="L28" s="319">
        <f t="shared" si="9"/>
        <v>0</v>
      </c>
      <c r="M28" s="319">
        <f t="shared" si="9"/>
        <v>0</v>
      </c>
      <c r="N28" s="319">
        <f t="shared" si="9"/>
        <v>0</v>
      </c>
      <c r="O28" s="319">
        <f t="shared" si="9"/>
        <v>0</v>
      </c>
      <c r="P28" s="319">
        <f t="shared" si="9"/>
        <v>0</v>
      </c>
      <c r="Q28" s="319">
        <f t="shared" si="9"/>
        <v>0</v>
      </c>
      <c r="R28" s="319">
        <f t="shared" si="9"/>
        <v>0</v>
      </c>
      <c r="S28" s="319">
        <f t="shared" si="9"/>
        <v>0</v>
      </c>
      <c r="T28" s="319">
        <f t="shared" si="9"/>
        <v>0</v>
      </c>
      <c r="U28" s="319">
        <f t="shared" si="9"/>
        <v>0</v>
      </c>
      <c r="V28" s="319">
        <f t="shared" si="9"/>
        <v>0</v>
      </c>
      <c r="W28" s="319">
        <f t="shared" si="9"/>
        <v>0</v>
      </c>
      <c r="X28" s="319">
        <f t="shared" si="9"/>
        <v>0</v>
      </c>
      <c r="Y28" s="319">
        <f t="shared" si="9"/>
        <v>0</v>
      </c>
      <c r="Z28" s="319">
        <f t="shared" si="9"/>
        <v>0</v>
      </c>
      <c r="AA28" s="319">
        <f t="shared" si="9"/>
        <v>0</v>
      </c>
      <c r="AB28" s="320">
        <f t="shared" si="7"/>
        <v>-17284</v>
      </c>
    </row>
    <row r="29" spans="1:28" ht="15">
      <c r="A29" s="318"/>
      <c r="B29" s="319"/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19"/>
      <c r="X29" s="319"/>
      <c r="Y29" s="319"/>
      <c r="Z29" s="319"/>
      <c r="AA29" s="319"/>
      <c r="AB29" s="320"/>
    </row>
    <row r="30" spans="1:28" ht="15">
      <c r="A30" s="318" t="s">
        <v>488</v>
      </c>
      <c r="B30" s="319">
        <v>0</v>
      </c>
      <c r="C30" s="319">
        <v>3022.6239446873178</v>
      </c>
      <c r="D30" s="319">
        <v>108.13146324495347</v>
      </c>
      <c r="E30" s="319">
        <v>332.88150692958288</v>
      </c>
      <c r="F30" s="319">
        <v>296.50034618747077</v>
      </c>
      <c r="G30" s="319">
        <v>77.744468602698362</v>
      </c>
      <c r="H30" s="319">
        <v>1668.0793455223775</v>
      </c>
      <c r="I30" s="319">
        <v>3173.3675888018511</v>
      </c>
      <c r="J30" s="319">
        <v>1862.6430084604967</v>
      </c>
      <c r="K30" s="319">
        <v>1385.002891457696</v>
      </c>
      <c r="L30" s="319">
        <v>2171.6495541981776</v>
      </c>
      <c r="M30" s="319">
        <v>562.32019653465113</v>
      </c>
      <c r="N30" s="319">
        <v>1863.802624522104</v>
      </c>
      <c r="O30" s="319">
        <v>65.382736206590835</v>
      </c>
      <c r="P30" s="319">
        <v>66.956176455340483</v>
      </c>
      <c r="Q30" s="319">
        <v>53.326547744399249</v>
      </c>
      <c r="R30" s="319">
        <v>97.794427058626297</v>
      </c>
      <c r="S30" s="319">
        <v>43.561125493706186</v>
      </c>
      <c r="T30" s="319">
        <v>44.322106091377464</v>
      </c>
      <c r="U30" s="319">
        <v>45.149794635447506</v>
      </c>
      <c r="V30" s="319">
        <v>17.419400065345144</v>
      </c>
      <c r="W30" s="319">
        <v>17.648385917244923</v>
      </c>
      <c r="X30" s="319">
        <v>17.839359239769692</v>
      </c>
      <c r="Y30" s="319">
        <v>18.062961999678009</v>
      </c>
      <c r="Z30" s="319">
        <v>18.289371153945922</v>
      </c>
      <c r="AA30" s="319">
        <v>9.3149866551648302</v>
      </c>
      <c r="AB30" s="320">
        <f t="shared" si="7"/>
        <v>17039.81431786601</v>
      </c>
    </row>
    <row r="31" spans="1:28" ht="15">
      <c r="A31" s="318" t="s">
        <v>489</v>
      </c>
      <c r="B31" s="319">
        <v>0</v>
      </c>
      <c r="C31" s="319">
        <v>-1004</v>
      </c>
      <c r="D31" s="319">
        <v>-2203</v>
      </c>
      <c r="E31" s="319">
        <v>-96</v>
      </c>
      <c r="F31" s="319">
        <v>-1055</v>
      </c>
      <c r="G31" s="319">
        <v>0</v>
      </c>
      <c r="H31" s="319">
        <v>-408</v>
      </c>
      <c r="I31" s="319">
        <v>-1550</v>
      </c>
      <c r="J31" s="319">
        <v>-2599</v>
      </c>
      <c r="K31" s="319">
        <v>-819</v>
      </c>
      <c r="L31" s="319">
        <v>-2526</v>
      </c>
      <c r="M31" s="319">
        <v>0</v>
      </c>
      <c r="N31" s="319">
        <v>-3157</v>
      </c>
      <c r="O31" s="319">
        <v>0</v>
      </c>
      <c r="P31" s="319">
        <v>-1275</v>
      </c>
      <c r="Q31" s="319">
        <v>-99</v>
      </c>
      <c r="R31" s="319">
        <v>-2144</v>
      </c>
      <c r="S31" s="319">
        <v>-1290</v>
      </c>
      <c r="T31" s="319">
        <v>-405</v>
      </c>
      <c r="U31" s="319">
        <v>0</v>
      </c>
      <c r="V31" s="319">
        <v>-235</v>
      </c>
      <c r="W31" s="319">
        <v>0</v>
      </c>
      <c r="X31" s="319">
        <v>0</v>
      </c>
      <c r="Y31" s="319">
        <v>0</v>
      </c>
      <c r="Z31" s="319">
        <v>0</v>
      </c>
      <c r="AA31" s="319">
        <v>0</v>
      </c>
      <c r="AB31" s="320">
        <f t="shared" si="7"/>
        <v>-20865</v>
      </c>
    </row>
    <row r="32" spans="1:28" ht="15.75" thickBot="1">
      <c r="A32" s="321" t="s">
        <v>490</v>
      </c>
      <c r="B32" s="322">
        <f>SUM(B30:B31)</f>
        <v>0</v>
      </c>
      <c r="C32" s="322">
        <f t="shared" ref="C32:AA32" si="10">SUM(C30:C31)</f>
        <v>2018.6239446873178</v>
      </c>
      <c r="D32" s="322">
        <f t="shared" si="10"/>
        <v>-2094.8685367550465</v>
      </c>
      <c r="E32" s="322">
        <f t="shared" si="10"/>
        <v>236.88150692958288</v>
      </c>
      <c r="F32" s="322">
        <f t="shared" si="10"/>
        <v>-758.49965381252923</v>
      </c>
      <c r="G32" s="322">
        <f t="shared" si="10"/>
        <v>77.744468602698362</v>
      </c>
      <c r="H32" s="322">
        <f t="shared" si="10"/>
        <v>1260.0793455223775</v>
      </c>
      <c r="I32" s="322">
        <f t="shared" si="10"/>
        <v>1623.3675888018511</v>
      </c>
      <c r="J32" s="322">
        <f t="shared" si="10"/>
        <v>-736.35699153950327</v>
      </c>
      <c r="K32" s="322">
        <f t="shared" si="10"/>
        <v>566.00289145769602</v>
      </c>
      <c r="L32" s="322">
        <f t="shared" si="10"/>
        <v>-354.35044580182239</v>
      </c>
      <c r="M32" s="322">
        <f t="shared" si="10"/>
        <v>562.32019653465113</v>
      </c>
      <c r="N32" s="322">
        <f t="shared" si="10"/>
        <v>-1293.197375477896</v>
      </c>
      <c r="O32" s="322">
        <f t="shared" si="10"/>
        <v>65.382736206590835</v>
      </c>
      <c r="P32" s="322">
        <f t="shared" si="10"/>
        <v>-1208.0438235446595</v>
      </c>
      <c r="Q32" s="322">
        <f t="shared" si="10"/>
        <v>-45.673452255600751</v>
      </c>
      <c r="R32" s="322">
        <f t="shared" si="10"/>
        <v>-2046.2055729413737</v>
      </c>
      <c r="S32" s="322">
        <f t="shared" si="10"/>
        <v>-1246.4388745062938</v>
      </c>
      <c r="T32" s="322">
        <f t="shared" si="10"/>
        <v>-360.67789390862254</v>
      </c>
      <c r="U32" s="322">
        <f t="shared" si="10"/>
        <v>45.149794635447506</v>
      </c>
      <c r="V32" s="322">
        <f t="shared" si="10"/>
        <v>-217.58059993465486</v>
      </c>
      <c r="W32" s="322">
        <f t="shared" si="10"/>
        <v>17.648385917244923</v>
      </c>
      <c r="X32" s="322">
        <f t="shared" si="10"/>
        <v>17.839359239769692</v>
      </c>
      <c r="Y32" s="322">
        <f t="shared" si="10"/>
        <v>18.062961999678009</v>
      </c>
      <c r="Z32" s="322">
        <f t="shared" si="10"/>
        <v>18.289371153945922</v>
      </c>
      <c r="AA32" s="322">
        <f t="shared" si="10"/>
        <v>9.3149866551648302</v>
      </c>
      <c r="AB32" s="323">
        <f t="shared" si="7"/>
        <v>-3825.1856821339861</v>
      </c>
    </row>
    <row r="33" spans="1:28" ht="15">
      <c r="A33" s="313"/>
    </row>
    <row r="34" spans="1:28" ht="15.75" thickBot="1">
      <c r="A34" s="313" t="s">
        <v>492</v>
      </c>
    </row>
    <row r="35" spans="1:28" ht="15">
      <c r="A35" s="314"/>
      <c r="B35" s="315" t="s">
        <v>10</v>
      </c>
      <c r="C35" s="315" t="s">
        <v>11</v>
      </c>
      <c r="D35" s="315" t="s">
        <v>12</v>
      </c>
      <c r="E35" s="315" t="s">
        <v>13</v>
      </c>
      <c r="F35" s="315" t="s">
        <v>14</v>
      </c>
      <c r="G35" s="315" t="s">
        <v>15</v>
      </c>
      <c r="H35" s="315" t="s">
        <v>16</v>
      </c>
      <c r="I35" s="315" t="s">
        <v>17</v>
      </c>
      <c r="J35" s="315" t="s">
        <v>18</v>
      </c>
      <c r="K35" s="315" t="s">
        <v>19</v>
      </c>
      <c r="L35" s="315" t="s">
        <v>20</v>
      </c>
      <c r="M35" s="315" t="s">
        <v>21</v>
      </c>
      <c r="N35" s="315" t="s">
        <v>22</v>
      </c>
      <c r="O35" s="315" t="s">
        <v>23</v>
      </c>
      <c r="P35" s="315" t="s">
        <v>24</v>
      </c>
      <c r="Q35" s="315" t="s">
        <v>25</v>
      </c>
      <c r="R35" s="315" t="s">
        <v>26</v>
      </c>
      <c r="S35" s="315" t="s">
        <v>27</v>
      </c>
      <c r="T35" s="315" t="s">
        <v>28</v>
      </c>
      <c r="U35" s="315" t="s">
        <v>29</v>
      </c>
      <c r="V35" s="315" t="s">
        <v>30</v>
      </c>
      <c r="W35" s="316" t="s">
        <v>142</v>
      </c>
      <c r="X35" s="316" t="s">
        <v>143</v>
      </c>
      <c r="Y35" s="316" t="s">
        <v>144</v>
      </c>
      <c r="Z35" s="316" t="s">
        <v>145</v>
      </c>
      <c r="AA35" s="316" t="s">
        <v>146</v>
      </c>
      <c r="AB35" s="317" t="s">
        <v>481</v>
      </c>
    </row>
    <row r="36" spans="1:28" ht="15">
      <c r="A36" s="318" t="s">
        <v>482</v>
      </c>
      <c r="B36" s="319">
        <v>0</v>
      </c>
      <c r="C36" s="319">
        <v>0</v>
      </c>
      <c r="D36" s="319">
        <v>0</v>
      </c>
      <c r="E36" s="319">
        <v>0</v>
      </c>
      <c r="F36" s="319">
        <v>0</v>
      </c>
      <c r="G36" s="319">
        <v>0</v>
      </c>
      <c r="H36" s="319">
        <v>0</v>
      </c>
      <c r="I36" s="319">
        <v>0</v>
      </c>
      <c r="J36" s="319">
        <v>0</v>
      </c>
      <c r="K36" s="319">
        <v>0</v>
      </c>
      <c r="L36" s="319">
        <v>0</v>
      </c>
      <c r="M36" s="319">
        <v>0</v>
      </c>
      <c r="N36" s="319">
        <v>0</v>
      </c>
      <c r="O36" s="319">
        <v>0</v>
      </c>
      <c r="P36" s="319">
        <v>0</v>
      </c>
      <c r="Q36" s="319">
        <v>0</v>
      </c>
      <c r="R36" s="319">
        <v>0</v>
      </c>
      <c r="S36" s="319">
        <v>1670</v>
      </c>
      <c r="T36" s="319">
        <v>0</v>
      </c>
      <c r="U36" s="319">
        <v>1670</v>
      </c>
      <c r="V36" s="319">
        <v>0</v>
      </c>
      <c r="W36" s="319">
        <v>0</v>
      </c>
      <c r="X36" s="319">
        <v>0</v>
      </c>
      <c r="Y36" s="319">
        <v>0</v>
      </c>
      <c r="Z36" s="319">
        <v>0</v>
      </c>
      <c r="AA36" s="319">
        <v>0</v>
      </c>
      <c r="AB36" s="320">
        <f>SUM(B36:AA36)</f>
        <v>3340</v>
      </c>
    </row>
    <row r="37" spans="1:28" ht="15">
      <c r="A37" s="318" t="s">
        <v>483</v>
      </c>
      <c r="B37" s="319">
        <v>0</v>
      </c>
      <c r="C37" s="319">
        <v>0</v>
      </c>
      <c r="D37" s="319">
        <v>0</v>
      </c>
      <c r="E37" s="319">
        <v>0</v>
      </c>
      <c r="F37" s="319">
        <v>0</v>
      </c>
      <c r="G37" s="319">
        <v>-1203</v>
      </c>
      <c r="H37" s="319">
        <v>0</v>
      </c>
      <c r="I37" s="319">
        <v>-947</v>
      </c>
      <c r="J37" s="319">
        <v>-912</v>
      </c>
      <c r="K37" s="319">
        <v>-1208</v>
      </c>
      <c r="L37" s="319">
        <v>0</v>
      </c>
      <c r="M37" s="319">
        <v>0</v>
      </c>
      <c r="N37" s="319">
        <v>0</v>
      </c>
      <c r="O37" s="319">
        <v>-1080</v>
      </c>
      <c r="P37" s="319">
        <v>-1203</v>
      </c>
      <c r="Q37" s="319">
        <v>-1216</v>
      </c>
      <c r="R37" s="319">
        <v>0</v>
      </c>
      <c r="S37" s="319">
        <v>0</v>
      </c>
      <c r="T37" s="319">
        <v>0</v>
      </c>
      <c r="U37" s="319">
        <v>0</v>
      </c>
      <c r="V37" s="319">
        <v>0</v>
      </c>
      <c r="W37" s="319">
        <v>0</v>
      </c>
      <c r="X37" s="319">
        <v>0</v>
      </c>
      <c r="Y37" s="319">
        <v>0</v>
      </c>
      <c r="Z37" s="319">
        <v>0</v>
      </c>
      <c r="AA37" s="319">
        <v>0</v>
      </c>
      <c r="AB37" s="320">
        <f t="shared" ref="AB37:AB38" si="11">SUM(B37:AA37)</f>
        <v>-7769</v>
      </c>
    </row>
    <row r="38" spans="1:28" ht="15">
      <c r="A38" s="318" t="s">
        <v>484</v>
      </c>
      <c r="B38" s="319">
        <f>SUM(B36:B37)</f>
        <v>0</v>
      </c>
      <c r="C38" s="319">
        <f t="shared" ref="C38:AA38" si="12">SUM(C36:C37)</f>
        <v>0</v>
      </c>
      <c r="D38" s="319">
        <f t="shared" si="12"/>
        <v>0</v>
      </c>
      <c r="E38" s="319">
        <f t="shared" si="12"/>
        <v>0</v>
      </c>
      <c r="F38" s="319">
        <f t="shared" si="12"/>
        <v>0</v>
      </c>
      <c r="G38" s="319">
        <f t="shared" si="12"/>
        <v>-1203</v>
      </c>
      <c r="H38" s="319">
        <f t="shared" si="12"/>
        <v>0</v>
      </c>
      <c r="I38" s="319">
        <f t="shared" si="12"/>
        <v>-947</v>
      </c>
      <c r="J38" s="319">
        <f t="shared" si="12"/>
        <v>-912</v>
      </c>
      <c r="K38" s="319">
        <f t="shared" si="12"/>
        <v>-1208</v>
      </c>
      <c r="L38" s="319">
        <f t="shared" si="12"/>
        <v>0</v>
      </c>
      <c r="M38" s="319">
        <f t="shared" si="12"/>
        <v>0</v>
      </c>
      <c r="N38" s="319">
        <f t="shared" si="12"/>
        <v>0</v>
      </c>
      <c r="O38" s="319">
        <f t="shared" si="12"/>
        <v>-1080</v>
      </c>
      <c r="P38" s="319">
        <f t="shared" si="12"/>
        <v>-1203</v>
      </c>
      <c r="Q38" s="319">
        <f t="shared" si="12"/>
        <v>-1216</v>
      </c>
      <c r="R38" s="319">
        <f t="shared" si="12"/>
        <v>0</v>
      </c>
      <c r="S38" s="319">
        <f t="shared" si="12"/>
        <v>1670</v>
      </c>
      <c r="T38" s="319">
        <f t="shared" si="12"/>
        <v>0</v>
      </c>
      <c r="U38" s="319">
        <f t="shared" si="12"/>
        <v>1670</v>
      </c>
      <c r="V38" s="319">
        <f t="shared" si="12"/>
        <v>0</v>
      </c>
      <c r="W38" s="319">
        <f t="shared" si="12"/>
        <v>0</v>
      </c>
      <c r="X38" s="319">
        <f t="shared" si="12"/>
        <v>0</v>
      </c>
      <c r="Y38" s="319">
        <f t="shared" si="12"/>
        <v>0</v>
      </c>
      <c r="Z38" s="319">
        <f t="shared" si="12"/>
        <v>0</v>
      </c>
      <c r="AA38" s="319">
        <f t="shared" si="12"/>
        <v>0</v>
      </c>
      <c r="AB38" s="320">
        <f t="shared" si="11"/>
        <v>-4429</v>
      </c>
    </row>
    <row r="39" spans="1:28" ht="15">
      <c r="A39" s="318"/>
      <c r="B39" s="319"/>
      <c r="C39" s="319"/>
      <c r="D39" s="319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9"/>
      <c r="W39" s="319"/>
      <c r="X39" s="319"/>
      <c r="Y39" s="319"/>
      <c r="Z39" s="319"/>
      <c r="AA39" s="319"/>
      <c r="AB39" s="320"/>
    </row>
    <row r="40" spans="1:28" ht="15">
      <c r="A40" s="318" t="s">
        <v>485</v>
      </c>
      <c r="B40" s="319">
        <v>0</v>
      </c>
      <c r="C40" s="319">
        <v>0</v>
      </c>
      <c r="D40" s="319">
        <v>0</v>
      </c>
      <c r="E40" s="319">
        <v>0</v>
      </c>
      <c r="F40" s="319">
        <v>0</v>
      </c>
      <c r="G40" s="319">
        <v>0</v>
      </c>
      <c r="H40" s="319">
        <v>0</v>
      </c>
      <c r="I40" s="319">
        <v>0</v>
      </c>
      <c r="J40" s="319">
        <v>0</v>
      </c>
      <c r="K40" s="319">
        <v>0</v>
      </c>
      <c r="L40" s="319">
        <v>0</v>
      </c>
      <c r="M40" s="319">
        <v>0</v>
      </c>
      <c r="N40" s="319">
        <v>0</v>
      </c>
      <c r="O40" s="319">
        <v>0</v>
      </c>
      <c r="P40" s="319">
        <v>0</v>
      </c>
      <c r="Q40" s="319">
        <v>0</v>
      </c>
      <c r="R40" s="319">
        <v>0</v>
      </c>
      <c r="S40" s="319">
        <v>0</v>
      </c>
      <c r="T40" s="319">
        <v>0</v>
      </c>
      <c r="U40" s="319">
        <v>0</v>
      </c>
      <c r="V40" s="319">
        <v>0</v>
      </c>
      <c r="W40" s="319">
        <v>0</v>
      </c>
      <c r="X40" s="319">
        <v>0</v>
      </c>
      <c r="Y40" s="319">
        <v>0</v>
      </c>
      <c r="Z40" s="319">
        <v>0</v>
      </c>
      <c r="AA40" s="319">
        <v>0</v>
      </c>
      <c r="AB40" s="320">
        <f>SUM(B40:AA40)</f>
        <v>0</v>
      </c>
    </row>
    <row r="41" spans="1:28" ht="15">
      <c r="A41" s="318" t="s">
        <v>486</v>
      </c>
      <c r="B41" s="319">
        <v>0</v>
      </c>
      <c r="C41" s="319">
        <v>-4933</v>
      </c>
      <c r="D41" s="319">
        <v>-1254</v>
      </c>
      <c r="E41" s="319">
        <v>-500</v>
      </c>
      <c r="F41" s="319">
        <v>-115</v>
      </c>
      <c r="G41" s="319">
        <v>-3015</v>
      </c>
      <c r="H41" s="319">
        <v>-3553</v>
      </c>
      <c r="I41" s="319">
        <v>0</v>
      </c>
      <c r="J41" s="319">
        <v>0</v>
      </c>
      <c r="K41" s="319">
        <v>-994</v>
      </c>
      <c r="L41" s="319">
        <v>-2920</v>
      </c>
      <c r="M41" s="319">
        <v>0</v>
      </c>
      <c r="N41" s="319">
        <v>0</v>
      </c>
      <c r="O41" s="319">
        <v>0</v>
      </c>
      <c r="P41" s="319">
        <v>0</v>
      </c>
      <c r="Q41" s="319">
        <v>0</v>
      </c>
      <c r="R41" s="319">
        <v>0</v>
      </c>
      <c r="S41" s="319">
        <v>0</v>
      </c>
      <c r="T41" s="319">
        <v>0</v>
      </c>
      <c r="U41" s="319">
        <v>0</v>
      </c>
      <c r="V41" s="319">
        <v>0</v>
      </c>
      <c r="W41" s="319">
        <v>0</v>
      </c>
      <c r="X41" s="319">
        <v>0</v>
      </c>
      <c r="Y41" s="319">
        <v>0</v>
      </c>
      <c r="Z41" s="319">
        <v>0</v>
      </c>
      <c r="AA41" s="319">
        <v>0</v>
      </c>
      <c r="AB41" s="320">
        <f t="shared" ref="AB41:AB42" si="13">SUM(B41:AA41)</f>
        <v>-17284</v>
      </c>
    </row>
    <row r="42" spans="1:28" ht="15">
      <c r="A42" s="318" t="s">
        <v>487</v>
      </c>
      <c r="B42" s="319">
        <f>SUM(B40:B41)</f>
        <v>0</v>
      </c>
      <c r="C42" s="319">
        <f t="shared" ref="C42:AA42" si="14">SUM(C40:C41)</f>
        <v>-4933</v>
      </c>
      <c r="D42" s="319">
        <f t="shared" si="14"/>
        <v>-1254</v>
      </c>
      <c r="E42" s="319">
        <f t="shared" si="14"/>
        <v>-500</v>
      </c>
      <c r="F42" s="319">
        <f t="shared" si="14"/>
        <v>-115</v>
      </c>
      <c r="G42" s="319">
        <f t="shared" si="14"/>
        <v>-3015</v>
      </c>
      <c r="H42" s="319">
        <f t="shared" si="14"/>
        <v>-3553</v>
      </c>
      <c r="I42" s="319">
        <f t="shared" si="14"/>
        <v>0</v>
      </c>
      <c r="J42" s="319">
        <f t="shared" si="14"/>
        <v>0</v>
      </c>
      <c r="K42" s="319">
        <f t="shared" si="14"/>
        <v>-994</v>
      </c>
      <c r="L42" s="319">
        <f t="shared" si="14"/>
        <v>-2920</v>
      </c>
      <c r="M42" s="319">
        <f t="shared" si="14"/>
        <v>0</v>
      </c>
      <c r="N42" s="319">
        <f t="shared" si="14"/>
        <v>0</v>
      </c>
      <c r="O42" s="319">
        <f t="shared" si="14"/>
        <v>0</v>
      </c>
      <c r="P42" s="319">
        <f t="shared" si="14"/>
        <v>0</v>
      </c>
      <c r="Q42" s="319">
        <f t="shared" si="14"/>
        <v>0</v>
      </c>
      <c r="R42" s="319">
        <f t="shared" si="14"/>
        <v>0</v>
      </c>
      <c r="S42" s="319">
        <f t="shared" si="14"/>
        <v>0</v>
      </c>
      <c r="T42" s="319">
        <f t="shared" si="14"/>
        <v>0</v>
      </c>
      <c r="U42" s="319">
        <f t="shared" si="14"/>
        <v>0</v>
      </c>
      <c r="V42" s="319">
        <f t="shared" si="14"/>
        <v>0</v>
      </c>
      <c r="W42" s="319">
        <f t="shared" si="14"/>
        <v>0</v>
      </c>
      <c r="X42" s="319">
        <f t="shared" si="14"/>
        <v>0</v>
      </c>
      <c r="Y42" s="319">
        <f t="shared" si="14"/>
        <v>0</v>
      </c>
      <c r="Z42" s="319">
        <f t="shared" si="14"/>
        <v>0</v>
      </c>
      <c r="AA42" s="319">
        <f t="shared" si="14"/>
        <v>0</v>
      </c>
      <c r="AB42" s="320">
        <f t="shared" si="13"/>
        <v>-17284</v>
      </c>
    </row>
    <row r="43" spans="1:28" ht="15">
      <c r="A43" s="318"/>
      <c r="B43" s="319"/>
      <c r="C43" s="319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9"/>
      <c r="X43" s="319"/>
      <c r="Y43" s="319"/>
      <c r="Z43" s="319"/>
      <c r="AA43" s="319"/>
      <c r="AB43" s="320"/>
    </row>
    <row r="44" spans="1:28" ht="15">
      <c r="A44" s="318" t="s">
        <v>488</v>
      </c>
      <c r="B44" s="319">
        <v>0</v>
      </c>
      <c r="C44" s="319">
        <v>3038.8671575805602</v>
      </c>
      <c r="D44" s="319">
        <v>212.69741437820198</v>
      </c>
      <c r="E44" s="319">
        <v>259.79849776547735</v>
      </c>
      <c r="F44" s="319">
        <v>253.82729185346921</v>
      </c>
      <c r="G44" s="319">
        <v>1568.399266906506</v>
      </c>
      <c r="H44" s="319">
        <v>3348.228922884367</v>
      </c>
      <c r="I44" s="319">
        <v>2874.596581469485</v>
      </c>
      <c r="J44" s="319">
        <v>1156.1834783949794</v>
      </c>
      <c r="K44" s="319">
        <v>1984.3075716453432</v>
      </c>
      <c r="L44" s="319">
        <v>2205.9015191129024</v>
      </c>
      <c r="M44" s="319">
        <v>1128.3071778372137</v>
      </c>
      <c r="N44" s="319">
        <v>155.82850867788784</v>
      </c>
      <c r="O44" s="319">
        <v>444.98989461820656</v>
      </c>
      <c r="P44" s="319">
        <v>2475.8341722316882</v>
      </c>
      <c r="Q44" s="319">
        <v>1758.8644548344337</v>
      </c>
      <c r="R44" s="319">
        <v>183.66178619085986</v>
      </c>
      <c r="S44" s="319">
        <v>1367.9716876294342</v>
      </c>
      <c r="T44" s="319">
        <v>139.5495643320728</v>
      </c>
      <c r="U44" s="319">
        <v>565.40610855978048</v>
      </c>
      <c r="V44" s="319">
        <v>75.771778880992315</v>
      </c>
      <c r="W44" s="319">
        <v>1027.3854527326284</v>
      </c>
      <c r="X44" s="319">
        <v>484.03933340365438</v>
      </c>
      <c r="Y44" s="319">
        <v>80.734938855131986</v>
      </c>
      <c r="Z44" s="319">
        <v>987.47289749446918</v>
      </c>
      <c r="AA44" s="319">
        <v>42.12480374963252</v>
      </c>
      <c r="AB44" s="320">
        <f>SUM(B44:AA44)</f>
        <v>27820.750262019381</v>
      </c>
    </row>
    <row r="45" spans="1:28" ht="15">
      <c r="A45" s="318" t="s">
        <v>489</v>
      </c>
      <c r="B45" s="319">
        <v>0</v>
      </c>
      <c r="C45" s="319">
        <v>-1004</v>
      </c>
      <c r="D45" s="319">
        <v>-1343</v>
      </c>
      <c r="E45" s="319">
        <v>-1493</v>
      </c>
      <c r="F45" s="319">
        <v>0</v>
      </c>
      <c r="G45" s="319">
        <v>0</v>
      </c>
      <c r="H45" s="319">
        <v>-948</v>
      </c>
      <c r="I45" s="319">
        <v>-1550</v>
      </c>
      <c r="J45" s="319">
        <v>-1380</v>
      </c>
      <c r="K45" s="319">
        <v>-715</v>
      </c>
      <c r="L45" s="319">
        <v>0</v>
      </c>
      <c r="M45" s="319">
        <v>-1906</v>
      </c>
      <c r="N45" s="319">
        <v>-819</v>
      </c>
      <c r="O45" s="319">
        <v>0</v>
      </c>
      <c r="P45" s="319">
        <v>-1629</v>
      </c>
      <c r="Q45" s="319">
        <v>-810</v>
      </c>
      <c r="R45" s="319">
        <v>-420</v>
      </c>
      <c r="S45" s="319">
        <v>-1256</v>
      </c>
      <c r="T45" s="319">
        <v>0</v>
      </c>
      <c r="U45" s="319">
        <v>-2190</v>
      </c>
      <c r="V45" s="319">
        <v>0</v>
      </c>
      <c r="W45" s="319">
        <v>-281</v>
      </c>
      <c r="X45" s="319">
        <v>0</v>
      </c>
      <c r="Y45" s="319">
        <v>0</v>
      </c>
      <c r="Z45" s="319">
        <v>0</v>
      </c>
      <c r="AA45" s="319">
        <v>0</v>
      </c>
      <c r="AB45" s="320">
        <f t="shared" ref="AB45:AB46" si="15">SUM(B45:AA45)</f>
        <v>-17744</v>
      </c>
    </row>
    <row r="46" spans="1:28" ht="15.75" thickBot="1">
      <c r="A46" s="321" t="s">
        <v>490</v>
      </c>
      <c r="B46" s="322">
        <f>SUM(B44:B45)</f>
        <v>0</v>
      </c>
      <c r="C46" s="322">
        <f t="shared" ref="C46:AA46" si="16">SUM(C44:C45)</f>
        <v>2034.8671575805602</v>
      </c>
      <c r="D46" s="322">
        <f t="shared" si="16"/>
        <v>-1130.302585621798</v>
      </c>
      <c r="E46" s="322">
        <f t="shared" si="16"/>
        <v>-1233.2015022345226</v>
      </c>
      <c r="F46" s="322">
        <f t="shared" si="16"/>
        <v>253.82729185346921</v>
      </c>
      <c r="G46" s="322">
        <f t="shared" si="16"/>
        <v>1568.399266906506</v>
      </c>
      <c r="H46" s="322">
        <f t="shared" si="16"/>
        <v>2400.228922884367</v>
      </c>
      <c r="I46" s="322">
        <f t="shared" si="16"/>
        <v>1324.596581469485</v>
      </c>
      <c r="J46" s="322">
        <f t="shared" si="16"/>
        <v>-223.81652160502063</v>
      </c>
      <c r="K46" s="322">
        <f t="shared" si="16"/>
        <v>1269.3075716453432</v>
      </c>
      <c r="L46" s="322">
        <f t="shared" si="16"/>
        <v>2205.9015191129024</v>
      </c>
      <c r="M46" s="322">
        <f t="shared" si="16"/>
        <v>-777.69282216278634</v>
      </c>
      <c r="N46" s="322">
        <f t="shared" si="16"/>
        <v>-663.17149132211216</v>
      </c>
      <c r="O46" s="322">
        <f t="shared" si="16"/>
        <v>444.98989461820656</v>
      </c>
      <c r="P46" s="322">
        <f t="shared" si="16"/>
        <v>846.83417223168817</v>
      </c>
      <c r="Q46" s="322">
        <f t="shared" si="16"/>
        <v>948.86445483443367</v>
      </c>
      <c r="R46" s="322">
        <f t="shared" si="16"/>
        <v>-236.33821380914014</v>
      </c>
      <c r="S46" s="322">
        <f t="shared" si="16"/>
        <v>111.9716876294342</v>
      </c>
      <c r="T46" s="322">
        <f t="shared" si="16"/>
        <v>139.5495643320728</v>
      </c>
      <c r="U46" s="322">
        <f t="shared" si="16"/>
        <v>-1624.5938914402195</v>
      </c>
      <c r="V46" s="322">
        <f t="shared" si="16"/>
        <v>75.771778880992315</v>
      </c>
      <c r="W46" s="322">
        <f t="shared" si="16"/>
        <v>746.38545273262844</v>
      </c>
      <c r="X46" s="322">
        <f t="shared" si="16"/>
        <v>484.03933340365438</v>
      </c>
      <c r="Y46" s="322">
        <f t="shared" si="16"/>
        <v>80.734938855131986</v>
      </c>
      <c r="Z46" s="322">
        <f t="shared" si="16"/>
        <v>987.47289749446918</v>
      </c>
      <c r="AA46" s="322">
        <f t="shared" si="16"/>
        <v>42.12480374963252</v>
      </c>
      <c r="AB46" s="323">
        <f t="shared" si="15"/>
        <v>10076.750262019381</v>
      </c>
    </row>
    <row r="47" spans="1:28" ht="15">
      <c r="A47" s="313"/>
    </row>
    <row r="48" spans="1:28" ht="15.75" thickBot="1">
      <c r="A48" s="313" t="s">
        <v>493</v>
      </c>
    </row>
    <row r="49" spans="1:28" ht="15">
      <c r="A49" s="314"/>
      <c r="B49" s="315" t="s">
        <v>10</v>
      </c>
      <c r="C49" s="315" t="s">
        <v>11</v>
      </c>
      <c r="D49" s="315" t="s">
        <v>12</v>
      </c>
      <c r="E49" s="315" t="s">
        <v>13</v>
      </c>
      <c r="F49" s="315" t="s">
        <v>14</v>
      </c>
      <c r="G49" s="315" t="s">
        <v>15</v>
      </c>
      <c r="H49" s="315" t="s">
        <v>16</v>
      </c>
      <c r="I49" s="315" t="s">
        <v>17</v>
      </c>
      <c r="J49" s="315" t="s">
        <v>18</v>
      </c>
      <c r="K49" s="315" t="s">
        <v>19</v>
      </c>
      <c r="L49" s="315" t="s">
        <v>20</v>
      </c>
      <c r="M49" s="315" t="s">
        <v>21</v>
      </c>
      <c r="N49" s="315" t="s">
        <v>22</v>
      </c>
      <c r="O49" s="315" t="s">
        <v>23</v>
      </c>
      <c r="P49" s="315" t="s">
        <v>24</v>
      </c>
      <c r="Q49" s="315" t="s">
        <v>25</v>
      </c>
      <c r="R49" s="315" t="s">
        <v>26</v>
      </c>
      <c r="S49" s="315" t="s">
        <v>27</v>
      </c>
      <c r="T49" s="315" t="s">
        <v>28</v>
      </c>
      <c r="U49" s="315" t="s">
        <v>29</v>
      </c>
      <c r="V49" s="315" t="s">
        <v>30</v>
      </c>
      <c r="W49" s="316" t="s">
        <v>142</v>
      </c>
      <c r="X49" s="316" t="s">
        <v>143</v>
      </c>
      <c r="Y49" s="316" t="s">
        <v>144</v>
      </c>
      <c r="Z49" s="316" t="s">
        <v>145</v>
      </c>
      <c r="AA49" s="316" t="s">
        <v>146</v>
      </c>
      <c r="AB49" s="317" t="s">
        <v>481</v>
      </c>
    </row>
    <row r="50" spans="1:28" ht="15">
      <c r="A50" s="318" t="s">
        <v>482</v>
      </c>
      <c r="B50" s="319">
        <v>0</v>
      </c>
      <c r="C50" s="319">
        <v>0</v>
      </c>
      <c r="D50" s="319">
        <v>0</v>
      </c>
      <c r="E50" s="319">
        <v>0</v>
      </c>
      <c r="F50" s="319">
        <v>0</v>
      </c>
      <c r="G50" s="319">
        <v>0</v>
      </c>
      <c r="H50" s="319">
        <v>0</v>
      </c>
      <c r="I50" s="319">
        <v>0</v>
      </c>
      <c r="J50" s="319">
        <v>0</v>
      </c>
      <c r="K50" s="319">
        <v>0</v>
      </c>
      <c r="L50" s="319">
        <v>0</v>
      </c>
      <c r="M50" s="319">
        <v>0</v>
      </c>
      <c r="N50" s="319">
        <v>1670</v>
      </c>
      <c r="O50" s="319">
        <v>1400</v>
      </c>
      <c r="P50" s="319">
        <v>0</v>
      </c>
      <c r="Q50" s="319">
        <v>3070</v>
      </c>
      <c r="R50" s="319">
        <v>0</v>
      </c>
      <c r="S50" s="319">
        <v>1129</v>
      </c>
      <c r="T50" s="319">
        <v>0</v>
      </c>
      <c r="U50" s="319">
        <v>1129</v>
      </c>
      <c r="V50" s="319">
        <v>1670</v>
      </c>
      <c r="W50" s="319">
        <v>1129</v>
      </c>
      <c r="X50" s="319">
        <v>0</v>
      </c>
      <c r="Y50" s="319">
        <v>1670</v>
      </c>
      <c r="Z50" s="319">
        <v>0</v>
      </c>
      <c r="AA50" s="319">
        <v>0</v>
      </c>
      <c r="AB50" s="320">
        <f>SUM(B50:AA50)</f>
        <v>12867</v>
      </c>
    </row>
    <row r="51" spans="1:28" ht="15">
      <c r="A51" s="318" t="s">
        <v>483</v>
      </c>
      <c r="B51" s="319">
        <v>0</v>
      </c>
      <c r="C51" s="319">
        <v>0</v>
      </c>
      <c r="D51" s="319">
        <v>0</v>
      </c>
      <c r="E51" s="319">
        <v>0</v>
      </c>
      <c r="F51" s="319">
        <v>0</v>
      </c>
      <c r="G51" s="319">
        <v>0</v>
      </c>
      <c r="H51" s="319">
        <v>0</v>
      </c>
      <c r="I51" s="319">
        <v>0</v>
      </c>
      <c r="J51" s="319">
        <v>-1859</v>
      </c>
      <c r="K51" s="319">
        <v>-2411</v>
      </c>
      <c r="L51" s="319">
        <v>0</v>
      </c>
      <c r="M51" s="319">
        <v>0</v>
      </c>
      <c r="N51" s="319">
        <v>0</v>
      </c>
      <c r="O51" s="319">
        <v>-1080</v>
      </c>
      <c r="P51" s="319">
        <v>0</v>
      </c>
      <c r="Q51" s="319">
        <v>-2419</v>
      </c>
      <c r="R51" s="319">
        <v>0</v>
      </c>
      <c r="S51" s="319">
        <v>0</v>
      </c>
      <c r="T51" s="319">
        <v>0</v>
      </c>
      <c r="U51" s="319">
        <v>0</v>
      </c>
      <c r="V51" s="319">
        <v>0</v>
      </c>
      <c r="W51" s="319">
        <v>0</v>
      </c>
      <c r="X51" s="319">
        <v>0</v>
      </c>
      <c r="Y51" s="319">
        <v>0</v>
      </c>
      <c r="Z51" s="319">
        <v>0</v>
      </c>
      <c r="AA51" s="319">
        <v>0</v>
      </c>
      <c r="AB51" s="320">
        <f t="shared" ref="AB51:AB52" si="17">SUM(B51:AA51)</f>
        <v>-7769</v>
      </c>
    </row>
    <row r="52" spans="1:28" ht="15">
      <c r="A52" s="318" t="s">
        <v>484</v>
      </c>
      <c r="B52" s="319">
        <f>SUM(B50:B51)</f>
        <v>0</v>
      </c>
      <c r="C52" s="319">
        <f t="shared" ref="C52:AA52" si="18">SUM(C50:C51)</f>
        <v>0</v>
      </c>
      <c r="D52" s="319">
        <f t="shared" si="18"/>
        <v>0</v>
      </c>
      <c r="E52" s="319">
        <f t="shared" si="18"/>
        <v>0</v>
      </c>
      <c r="F52" s="319">
        <f t="shared" si="18"/>
        <v>0</v>
      </c>
      <c r="G52" s="319">
        <f t="shared" si="18"/>
        <v>0</v>
      </c>
      <c r="H52" s="319">
        <f t="shared" si="18"/>
        <v>0</v>
      </c>
      <c r="I52" s="319">
        <f t="shared" si="18"/>
        <v>0</v>
      </c>
      <c r="J52" s="319">
        <f t="shared" si="18"/>
        <v>-1859</v>
      </c>
      <c r="K52" s="319">
        <f t="shared" si="18"/>
        <v>-2411</v>
      </c>
      <c r="L52" s="319">
        <f t="shared" si="18"/>
        <v>0</v>
      </c>
      <c r="M52" s="319">
        <f t="shared" si="18"/>
        <v>0</v>
      </c>
      <c r="N52" s="319">
        <f t="shared" si="18"/>
        <v>1670</v>
      </c>
      <c r="O52" s="319">
        <f t="shared" si="18"/>
        <v>320</v>
      </c>
      <c r="P52" s="319">
        <f t="shared" si="18"/>
        <v>0</v>
      </c>
      <c r="Q52" s="319">
        <f t="shared" si="18"/>
        <v>651</v>
      </c>
      <c r="R52" s="319">
        <f t="shared" si="18"/>
        <v>0</v>
      </c>
      <c r="S52" s="319">
        <f t="shared" si="18"/>
        <v>1129</v>
      </c>
      <c r="T52" s="319">
        <f t="shared" si="18"/>
        <v>0</v>
      </c>
      <c r="U52" s="319">
        <f t="shared" si="18"/>
        <v>1129</v>
      </c>
      <c r="V52" s="319">
        <f t="shared" si="18"/>
        <v>1670</v>
      </c>
      <c r="W52" s="319">
        <f t="shared" si="18"/>
        <v>1129</v>
      </c>
      <c r="X52" s="319">
        <f t="shared" si="18"/>
        <v>0</v>
      </c>
      <c r="Y52" s="319">
        <f t="shared" si="18"/>
        <v>1670</v>
      </c>
      <c r="Z52" s="319">
        <f t="shared" si="18"/>
        <v>0</v>
      </c>
      <c r="AA52" s="319">
        <f t="shared" si="18"/>
        <v>0</v>
      </c>
      <c r="AB52" s="320">
        <f t="shared" si="17"/>
        <v>5098</v>
      </c>
    </row>
    <row r="53" spans="1:28" ht="15">
      <c r="A53" s="318"/>
      <c r="B53" s="319"/>
      <c r="C53" s="319"/>
      <c r="D53" s="319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19"/>
      <c r="Z53" s="319"/>
      <c r="AA53" s="319"/>
      <c r="AB53" s="320"/>
    </row>
    <row r="54" spans="1:28" ht="15">
      <c r="A54" s="318" t="s">
        <v>485</v>
      </c>
      <c r="B54" s="319">
        <v>0</v>
      </c>
      <c r="C54" s="319">
        <v>0</v>
      </c>
      <c r="D54" s="319">
        <v>0</v>
      </c>
      <c r="E54" s="319">
        <v>0</v>
      </c>
      <c r="F54" s="319">
        <v>0</v>
      </c>
      <c r="G54" s="319">
        <v>0</v>
      </c>
      <c r="H54" s="319">
        <v>0</v>
      </c>
      <c r="I54" s="319">
        <v>0</v>
      </c>
      <c r="J54" s="319">
        <v>0</v>
      </c>
      <c r="K54" s="319">
        <v>0</v>
      </c>
      <c r="L54" s="319">
        <v>0</v>
      </c>
      <c r="M54" s="319">
        <v>0</v>
      </c>
      <c r="N54" s="319">
        <v>0</v>
      </c>
      <c r="O54" s="319">
        <v>0</v>
      </c>
      <c r="P54" s="319">
        <v>0</v>
      </c>
      <c r="Q54" s="319">
        <v>0</v>
      </c>
      <c r="R54" s="319">
        <v>0</v>
      </c>
      <c r="S54" s="319">
        <v>0</v>
      </c>
      <c r="T54" s="319">
        <v>0</v>
      </c>
      <c r="U54" s="319">
        <v>0</v>
      </c>
      <c r="V54" s="319">
        <v>0</v>
      </c>
      <c r="W54" s="319">
        <v>0</v>
      </c>
      <c r="X54" s="319">
        <v>0</v>
      </c>
      <c r="Y54" s="319">
        <v>0</v>
      </c>
      <c r="Z54" s="319">
        <v>0</v>
      </c>
      <c r="AA54" s="319">
        <v>0</v>
      </c>
      <c r="AB54" s="320">
        <f>SUM(B54:AA54)</f>
        <v>0</v>
      </c>
    </row>
    <row r="55" spans="1:28" ht="15">
      <c r="A55" s="318" t="s">
        <v>486</v>
      </c>
      <c r="B55" s="319">
        <v>0</v>
      </c>
      <c r="C55" s="319">
        <v>-5163</v>
      </c>
      <c r="D55" s="319">
        <v>-1254</v>
      </c>
      <c r="E55" s="319">
        <v>-3403</v>
      </c>
      <c r="F55" s="319">
        <v>-3550</v>
      </c>
      <c r="G55" s="319">
        <v>-994</v>
      </c>
      <c r="H55" s="319">
        <v>-994</v>
      </c>
      <c r="I55" s="319">
        <v>0</v>
      </c>
      <c r="J55" s="319">
        <v>-1926</v>
      </c>
      <c r="K55" s="319">
        <v>0</v>
      </c>
      <c r="L55" s="319">
        <v>0</v>
      </c>
      <c r="M55" s="319">
        <v>0</v>
      </c>
      <c r="N55" s="319">
        <v>0</v>
      </c>
      <c r="O55" s="319">
        <v>0</v>
      </c>
      <c r="P55" s="319">
        <v>0</v>
      </c>
      <c r="Q55" s="319">
        <v>0</v>
      </c>
      <c r="R55" s="319">
        <v>0</v>
      </c>
      <c r="S55" s="319">
        <v>0</v>
      </c>
      <c r="T55" s="319">
        <v>0</v>
      </c>
      <c r="U55" s="319">
        <v>0</v>
      </c>
      <c r="V55" s="319">
        <v>0</v>
      </c>
      <c r="W55" s="319">
        <v>0</v>
      </c>
      <c r="X55" s="319">
        <v>0</v>
      </c>
      <c r="Y55" s="319">
        <v>0</v>
      </c>
      <c r="Z55" s="319">
        <v>0</v>
      </c>
      <c r="AA55" s="319">
        <v>0</v>
      </c>
      <c r="AB55" s="320">
        <f t="shared" ref="AB55:AB56" si="19">SUM(B55:AA55)</f>
        <v>-17284</v>
      </c>
    </row>
    <row r="56" spans="1:28" ht="15">
      <c r="A56" s="318" t="s">
        <v>487</v>
      </c>
      <c r="B56" s="319">
        <f>SUM(B54:B55)</f>
        <v>0</v>
      </c>
      <c r="C56" s="319">
        <f t="shared" ref="C56:AA56" si="20">SUM(C54:C55)</f>
        <v>-5163</v>
      </c>
      <c r="D56" s="319">
        <f t="shared" si="20"/>
        <v>-1254</v>
      </c>
      <c r="E56" s="319">
        <f t="shared" si="20"/>
        <v>-3403</v>
      </c>
      <c r="F56" s="319">
        <f t="shared" si="20"/>
        <v>-3550</v>
      </c>
      <c r="G56" s="319">
        <f t="shared" si="20"/>
        <v>-994</v>
      </c>
      <c r="H56" s="319">
        <f t="shared" si="20"/>
        <v>-994</v>
      </c>
      <c r="I56" s="319">
        <f t="shared" si="20"/>
        <v>0</v>
      </c>
      <c r="J56" s="319">
        <f t="shared" si="20"/>
        <v>-1926</v>
      </c>
      <c r="K56" s="319">
        <f t="shared" si="20"/>
        <v>0</v>
      </c>
      <c r="L56" s="319">
        <f t="shared" si="20"/>
        <v>0</v>
      </c>
      <c r="M56" s="319">
        <f t="shared" si="20"/>
        <v>0</v>
      </c>
      <c r="N56" s="319">
        <f t="shared" si="20"/>
        <v>0</v>
      </c>
      <c r="O56" s="319">
        <f t="shared" si="20"/>
        <v>0</v>
      </c>
      <c r="P56" s="319">
        <f t="shared" si="20"/>
        <v>0</v>
      </c>
      <c r="Q56" s="319">
        <f t="shared" si="20"/>
        <v>0</v>
      </c>
      <c r="R56" s="319">
        <f t="shared" si="20"/>
        <v>0</v>
      </c>
      <c r="S56" s="319">
        <f t="shared" si="20"/>
        <v>0</v>
      </c>
      <c r="T56" s="319">
        <f t="shared" si="20"/>
        <v>0</v>
      </c>
      <c r="U56" s="319">
        <f t="shared" si="20"/>
        <v>0</v>
      </c>
      <c r="V56" s="319">
        <f t="shared" si="20"/>
        <v>0</v>
      </c>
      <c r="W56" s="319">
        <f t="shared" si="20"/>
        <v>0</v>
      </c>
      <c r="X56" s="319">
        <f t="shared" si="20"/>
        <v>0</v>
      </c>
      <c r="Y56" s="319">
        <f t="shared" si="20"/>
        <v>0</v>
      </c>
      <c r="Z56" s="319">
        <f t="shared" si="20"/>
        <v>0</v>
      </c>
      <c r="AA56" s="319">
        <f t="shared" si="20"/>
        <v>0</v>
      </c>
      <c r="AB56" s="320">
        <f t="shared" si="19"/>
        <v>-17284</v>
      </c>
    </row>
    <row r="57" spans="1:28" ht="15">
      <c r="A57" s="318"/>
      <c r="B57" s="319"/>
      <c r="C57" s="319"/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  <c r="Q57" s="319"/>
      <c r="R57" s="319"/>
      <c r="S57" s="319"/>
      <c r="T57" s="319"/>
      <c r="U57" s="319"/>
      <c r="V57" s="319"/>
      <c r="W57" s="319"/>
      <c r="X57" s="319"/>
      <c r="Y57" s="319"/>
      <c r="Z57" s="319"/>
      <c r="AA57" s="319"/>
      <c r="AB57" s="320"/>
    </row>
    <row r="58" spans="1:28" ht="15">
      <c r="A58" s="318" t="s">
        <v>488</v>
      </c>
      <c r="B58" s="319">
        <v>0</v>
      </c>
      <c r="C58" s="319">
        <v>3039.6900479201286</v>
      </c>
      <c r="D58" s="319">
        <v>973.07026129310543</v>
      </c>
      <c r="E58" s="319">
        <v>354.9055395547407</v>
      </c>
      <c r="F58" s="319">
        <v>263.9083425714407</v>
      </c>
      <c r="G58" s="319">
        <v>149.01964883495612</v>
      </c>
      <c r="H58" s="319">
        <v>1674.7992431023731</v>
      </c>
      <c r="I58" s="319">
        <v>1040.3919403211626</v>
      </c>
      <c r="J58" s="319">
        <v>3980.1902326914942</v>
      </c>
      <c r="K58" s="319">
        <v>2402.0923998055578</v>
      </c>
      <c r="L58" s="319">
        <v>2378.9767095616598</v>
      </c>
      <c r="M58" s="319">
        <v>240.87460199437419</v>
      </c>
      <c r="N58" s="319">
        <v>266.4558101489074</v>
      </c>
      <c r="O58" s="319">
        <v>374.1521721704521</v>
      </c>
      <c r="P58" s="319">
        <v>366.90512414394834</v>
      </c>
      <c r="Q58" s="319">
        <v>311.92011560626179</v>
      </c>
      <c r="R58" s="319">
        <v>342.08430138189669</v>
      </c>
      <c r="S58" s="319">
        <v>323.24162199427155</v>
      </c>
      <c r="T58" s="319">
        <v>372.27070100293167</v>
      </c>
      <c r="U58" s="319">
        <v>361.8503732096724</v>
      </c>
      <c r="V58" s="319">
        <v>274.70701585176175</v>
      </c>
      <c r="W58" s="319">
        <v>257.60385730949383</v>
      </c>
      <c r="X58" s="319">
        <v>244.84001760152751</v>
      </c>
      <c r="Y58" s="319">
        <v>259.58407281876043</v>
      </c>
      <c r="Z58" s="319">
        <v>275.38680242223381</v>
      </c>
      <c r="AA58" s="319">
        <v>255.83246807258638</v>
      </c>
      <c r="AB58" s="320">
        <f>SUM(B58:AA58)</f>
        <v>20784.753421385692</v>
      </c>
    </row>
    <row r="59" spans="1:28" ht="15">
      <c r="A59" s="318" t="s">
        <v>489</v>
      </c>
      <c r="B59" s="319">
        <v>0</v>
      </c>
      <c r="C59" s="319">
        <v>-1814</v>
      </c>
      <c r="D59" s="319">
        <v>-2203</v>
      </c>
      <c r="E59" s="319">
        <v>-96</v>
      </c>
      <c r="F59" s="319">
        <v>0</v>
      </c>
      <c r="G59" s="319">
        <v>-1467</v>
      </c>
      <c r="H59" s="319">
        <v>-1550</v>
      </c>
      <c r="I59" s="319">
        <v>-2995</v>
      </c>
      <c r="J59" s="319">
        <v>-235</v>
      </c>
      <c r="K59" s="319">
        <v>-420</v>
      </c>
      <c r="L59" s="319">
        <v>-2875</v>
      </c>
      <c r="M59" s="319">
        <v>-710</v>
      </c>
      <c r="N59" s="319">
        <v>-1224</v>
      </c>
      <c r="O59" s="319">
        <v>-704</v>
      </c>
      <c r="P59" s="319">
        <v>-395</v>
      </c>
      <c r="Q59" s="319">
        <v>-1525</v>
      </c>
      <c r="R59" s="319">
        <v>-880</v>
      </c>
      <c r="S59" s="319">
        <v>-552</v>
      </c>
      <c r="T59" s="319">
        <v>-281</v>
      </c>
      <c r="U59" s="319">
        <v>-900</v>
      </c>
      <c r="V59" s="319">
        <v>-905</v>
      </c>
      <c r="W59" s="319">
        <v>-850</v>
      </c>
      <c r="X59" s="319">
        <v>0</v>
      </c>
      <c r="Y59" s="319">
        <v>-1290</v>
      </c>
      <c r="Z59" s="319">
        <v>0</v>
      </c>
      <c r="AA59" s="319">
        <v>-400</v>
      </c>
      <c r="AB59" s="320">
        <f t="shared" ref="AB59:AB60" si="21">SUM(B59:AA59)</f>
        <v>-24271</v>
      </c>
    </row>
    <row r="60" spans="1:28" ht="15.75" thickBot="1">
      <c r="A60" s="321" t="s">
        <v>490</v>
      </c>
      <c r="B60" s="322">
        <f>SUM(B58:B59)</f>
        <v>0</v>
      </c>
      <c r="C60" s="322">
        <f t="shared" ref="C60:AA60" si="22">SUM(C58:C59)</f>
        <v>1225.6900479201286</v>
      </c>
      <c r="D60" s="322">
        <f t="shared" si="22"/>
        <v>-1229.9297387068946</v>
      </c>
      <c r="E60" s="322">
        <f t="shared" si="22"/>
        <v>258.9055395547407</v>
      </c>
      <c r="F60" s="322">
        <f t="shared" si="22"/>
        <v>263.9083425714407</v>
      </c>
      <c r="G60" s="322">
        <f t="shared" si="22"/>
        <v>-1317.9803511650439</v>
      </c>
      <c r="H60" s="322">
        <f t="shared" si="22"/>
        <v>124.79924310237311</v>
      </c>
      <c r="I60" s="322">
        <f t="shared" si="22"/>
        <v>-1954.6080596788374</v>
      </c>
      <c r="J60" s="322">
        <f t="shared" si="22"/>
        <v>3745.1902326914942</v>
      </c>
      <c r="K60" s="322">
        <f t="shared" si="22"/>
        <v>1982.0923998055578</v>
      </c>
      <c r="L60" s="322">
        <f t="shared" si="22"/>
        <v>-496.02329043834015</v>
      </c>
      <c r="M60" s="322">
        <f t="shared" si="22"/>
        <v>-469.12539800562581</v>
      </c>
      <c r="N60" s="322">
        <f t="shared" si="22"/>
        <v>-957.5441898510926</v>
      </c>
      <c r="O60" s="322">
        <f t="shared" si="22"/>
        <v>-329.8478278295479</v>
      </c>
      <c r="P60" s="322">
        <f t="shared" si="22"/>
        <v>-28.094875856051658</v>
      </c>
      <c r="Q60" s="322">
        <f t="shared" si="22"/>
        <v>-1213.0798843937382</v>
      </c>
      <c r="R60" s="322">
        <f t="shared" si="22"/>
        <v>-537.91569861810331</v>
      </c>
      <c r="S60" s="322">
        <f t="shared" si="22"/>
        <v>-228.75837800572845</v>
      </c>
      <c r="T60" s="322">
        <f t="shared" si="22"/>
        <v>91.270701002931673</v>
      </c>
      <c r="U60" s="322">
        <f t="shared" si="22"/>
        <v>-538.1496267903276</v>
      </c>
      <c r="V60" s="322">
        <f t="shared" si="22"/>
        <v>-630.29298414823825</v>
      </c>
      <c r="W60" s="322">
        <f t="shared" si="22"/>
        <v>-592.39614269050617</v>
      </c>
      <c r="X60" s="322">
        <f t="shared" si="22"/>
        <v>244.84001760152751</v>
      </c>
      <c r="Y60" s="322">
        <f t="shared" si="22"/>
        <v>-1030.4159271812396</v>
      </c>
      <c r="Z60" s="322">
        <f t="shared" si="22"/>
        <v>275.38680242223381</v>
      </c>
      <c r="AA60" s="322">
        <f t="shared" si="22"/>
        <v>-144.16753192741362</v>
      </c>
      <c r="AB60" s="323">
        <f t="shared" si="21"/>
        <v>-3486.2465786143011</v>
      </c>
    </row>
  </sheetData>
  <pageMargins left="0.7" right="0.7" top="0.75" bottom="0.75" header="0.3" footer="0.3"/>
  <pageSetup paperSize="9"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N6"/>
  <sheetViews>
    <sheetView showGridLines="0" topLeftCell="A4" workbookViewId="0">
      <selection activeCell="K24" sqref="K24"/>
    </sheetView>
  </sheetViews>
  <sheetFormatPr defaultColWidth="9" defaultRowHeight="14.25"/>
  <cols>
    <col min="1" max="13" width="9" style="311"/>
    <col min="14" max="14" width="14.25" style="311" bestFit="1" customWidth="1"/>
    <col min="15" max="15" width="8.375" style="311" bestFit="1" customWidth="1"/>
    <col min="16" max="40" width="9.25" style="311" bestFit="1" customWidth="1"/>
    <col min="41" max="16384" width="9" style="311"/>
  </cols>
  <sheetData>
    <row r="1" spans="1:40" ht="15">
      <c r="A1" s="324" t="s">
        <v>739</v>
      </c>
    </row>
    <row r="2" spans="1:40" ht="15">
      <c r="O2" s="325">
        <v>2015</v>
      </c>
      <c r="P2" s="325">
        <v>2016</v>
      </c>
      <c r="Q2" s="325">
        <v>2017</v>
      </c>
      <c r="R2" s="325">
        <v>2018</v>
      </c>
      <c r="S2" s="325">
        <v>2019</v>
      </c>
      <c r="T2" s="325">
        <v>2020</v>
      </c>
      <c r="U2" s="325">
        <v>2021</v>
      </c>
      <c r="V2" s="325">
        <v>2022</v>
      </c>
      <c r="W2" s="325">
        <v>2023</v>
      </c>
      <c r="X2" s="325">
        <v>2024</v>
      </c>
      <c r="Y2" s="325">
        <v>2025</v>
      </c>
      <c r="Z2" s="325">
        <v>2026</v>
      </c>
      <c r="AA2" s="325">
        <v>2027</v>
      </c>
      <c r="AB2" s="325">
        <v>2028</v>
      </c>
      <c r="AC2" s="325">
        <v>2029</v>
      </c>
      <c r="AD2" s="325">
        <v>2030</v>
      </c>
      <c r="AE2" s="325">
        <v>2031</v>
      </c>
      <c r="AF2" s="325">
        <v>2032</v>
      </c>
      <c r="AG2" s="325">
        <v>2033</v>
      </c>
      <c r="AH2" s="325">
        <v>2034</v>
      </c>
      <c r="AI2" s="325">
        <v>2035</v>
      </c>
      <c r="AJ2" s="325">
        <v>2036</v>
      </c>
      <c r="AK2" s="325">
        <v>2037</v>
      </c>
      <c r="AL2" s="325">
        <v>2038</v>
      </c>
      <c r="AM2" s="325">
        <v>2039</v>
      </c>
      <c r="AN2" s="325">
        <v>2040</v>
      </c>
    </row>
    <row r="3" spans="1:40">
      <c r="N3" s="326" t="s">
        <v>32</v>
      </c>
      <c r="O3" s="304">
        <v>9591.4953600013123</v>
      </c>
      <c r="P3" s="304">
        <v>12255.556182568393</v>
      </c>
      <c r="Q3" s="304">
        <v>13751.541142027667</v>
      </c>
      <c r="R3" s="304">
        <v>14543.855324554077</v>
      </c>
      <c r="S3" s="304">
        <v>15211.844830151458</v>
      </c>
      <c r="T3" s="304">
        <v>16228.073968425637</v>
      </c>
      <c r="U3" s="304">
        <v>17371.730290816646</v>
      </c>
      <c r="V3" s="304">
        <v>18704.948564301754</v>
      </c>
      <c r="W3" s="304">
        <v>19924.209825803307</v>
      </c>
      <c r="X3" s="304">
        <v>21330.741825734214</v>
      </c>
      <c r="Y3" s="304">
        <v>22902.25944690554</v>
      </c>
      <c r="Z3" s="304">
        <v>24543.665817608675</v>
      </c>
      <c r="AA3" s="304">
        <v>26300.004154946429</v>
      </c>
      <c r="AB3" s="304">
        <v>27964.60356664877</v>
      </c>
      <c r="AC3" s="304">
        <v>29340.952810311384</v>
      </c>
      <c r="AD3" s="304">
        <v>30578.139150390001</v>
      </c>
      <c r="AE3" s="304">
        <v>31583.521571635807</v>
      </c>
      <c r="AF3" s="304">
        <v>32407.097602076057</v>
      </c>
      <c r="AG3" s="304">
        <v>33143.792936605649</v>
      </c>
      <c r="AH3" s="304">
        <v>33939.370084703347</v>
      </c>
      <c r="AI3" s="304">
        <v>34552.495154218734</v>
      </c>
      <c r="AJ3" s="304">
        <v>35125.289363004995</v>
      </c>
      <c r="AK3" s="304">
        <v>35616.64028423428</v>
      </c>
      <c r="AL3" s="304">
        <v>36069.97058460128</v>
      </c>
      <c r="AM3" s="304">
        <v>36469.228893820306</v>
      </c>
      <c r="AN3" s="304">
        <v>36832.974033137172</v>
      </c>
    </row>
    <row r="4" spans="1:40">
      <c r="N4" s="326" t="s">
        <v>33</v>
      </c>
      <c r="O4" s="304">
        <v>9591.4953600013123</v>
      </c>
      <c r="P4" s="304">
        <v>11933.620348183096</v>
      </c>
      <c r="Q4" s="304">
        <v>13364.193215191597</v>
      </c>
      <c r="R4" s="304">
        <v>14106.308150000006</v>
      </c>
      <c r="S4" s="304">
        <v>14412.985633888307</v>
      </c>
      <c r="T4" s="304">
        <v>14875.872239868588</v>
      </c>
      <c r="U4" s="304">
        <v>15383.090149994829</v>
      </c>
      <c r="V4" s="304">
        <v>16048.174992460241</v>
      </c>
      <c r="W4" s="304">
        <v>16733.995976002043</v>
      </c>
      <c r="X4" s="304">
        <v>17693.634219923086</v>
      </c>
      <c r="Y4" s="304">
        <v>18803.331030215631</v>
      </c>
      <c r="Z4" s="304">
        <v>20031.021327652245</v>
      </c>
      <c r="AA4" s="304">
        <v>21375.091585422921</v>
      </c>
      <c r="AB4" s="304">
        <v>22634.240536822595</v>
      </c>
      <c r="AC4" s="304">
        <v>23607.39283379749</v>
      </c>
      <c r="AD4" s="304">
        <v>24493.642431280423</v>
      </c>
      <c r="AE4" s="304">
        <v>25292.21378756706</v>
      </c>
      <c r="AF4" s="304">
        <v>26002.434309594231</v>
      </c>
      <c r="AG4" s="304">
        <v>26673.714200163875</v>
      </c>
      <c r="AH4" s="304">
        <v>27455.531350256046</v>
      </c>
      <c r="AI4" s="304">
        <v>28097.419772599893</v>
      </c>
      <c r="AJ4" s="304">
        <v>28620.003024221623</v>
      </c>
      <c r="AK4" s="304">
        <v>29051.974656646093</v>
      </c>
      <c r="AL4" s="304">
        <v>29449.897246442426</v>
      </c>
      <c r="AM4" s="304">
        <v>29784.622672996309</v>
      </c>
      <c r="AN4" s="304">
        <v>30093.943324218541</v>
      </c>
    </row>
    <row r="5" spans="1:40">
      <c r="N5" s="326" t="s">
        <v>34</v>
      </c>
      <c r="O5" s="304">
        <v>9591.4953600013123</v>
      </c>
      <c r="P5" s="304">
        <v>10908.063432286852</v>
      </c>
      <c r="Q5" s="304">
        <v>11675.298854199727</v>
      </c>
      <c r="R5" s="304">
        <v>12286.607771956331</v>
      </c>
      <c r="S5" s="304">
        <v>12562.280787445696</v>
      </c>
      <c r="T5" s="304">
        <v>12797.792174653474</v>
      </c>
      <c r="U5" s="304">
        <v>13016.81626031232</v>
      </c>
      <c r="V5" s="304">
        <v>13273.129207250384</v>
      </c>
      <c r="W5" s="304">
        <v>13567.918745622561</v>
      </c>
      <c r="X5" s="304">
        <v>13876.369989300936</v>
      </c>
      <c r="Y5" s="304">
        <v>14151.17927914209</v>
      </c>
      <c r="Z5" s="304">
        <v>14385.737444615414</v>
      </c>
      <c r="AA5" s="304">
        <v>14554.07315803581</v>
      </c>
      <c r="AB5" s="304">
        <v>14737.863263545882</v>
      </c>
      <c r="AC5" s="304">
        <v>14867.127705984287</v>
      </c>
      <c r="AD5" s="304">
        <v>14709.680677240747</v>
      </c>
      <c r="AE5" s="304">
        <v>14822.912551508078</v>
      </c>
      <c r="AF5" s="304">
        <v>14979.420674264207</v>
      </c>
      <c r="AG5" s="304">
        <v>14584.313173183811</v>
      </c>
      <c r="AH5" s="304">
        <v>13245.45224933088</v>
      </c>
      <c r="AI5" s="304">
        <v>12405.5615744719</v>
      </c>
      <c r="AJ5" s="304">
        <v>11306.401712995852</v>
      </c>
      <c r="AK5" s="304">
        <v>10441.550473974232</v>
      </c>
      <c r="AL5" s="304">
        <v>10313.710031753086</v>
      </c>
      <c r="AM5" s="304">
        <v>10168.849239994268</v>
      </c>
      <c r="AN5" s="304">
        <v>10258.183586686471</v>
      </c>
    </row>
    <row r="6" spans="1:40">
      <c r="N6" s="326" t="s">
        <v>35</v>
      </c>
      <c r="O6" s="304">
        <v>9591.4953600013123</v>
      </c>
      <c r="P6" s="304">
        <v>12705.48535175727</v>
      </c>
      <c r="Q6" s="304">
        <v>14001.536142027668</v>
      </c>
      <c r="R6" s="304">
        <v>14893.855324554079</v>
      </c>
      <c r="S6" s="304">
        <v>15661.844830151462</v>
      </c>
      <c r="T6" s="304">
        <v>16753.07396842564</v>
      </c>
      <c r="U6" s="304">
        <v>17977.730290816653</v>
      </c>
      <c r="V6" s="304">
        <v>19484.948564301758</v>
      </c>
      <c r="W6" s="304">
        <v>21104.209825803307</v>
      </c>
      <c r="X6" s="304">
        <v>23080.741825734218</v>
      </c>
      <c r="Y6" s="304">
        <v>25102.25944690554</v>
      </c>
      <c r="Z6" s="304">
        <v>27143.665817608675</v>
      </c>
      <c r="AA6" s="304">
        <v>29101.004154946429</v>
      </c>
      <c r="AB6" s="304">
        <v>30871.603566648773</v>
      </c>
      <c r="AC6" s="304">
        <v>32313.952810311384</v>
      </c>
      <c r="AD6" s="304">
        <v>33617.139150390001</v>
      </c>
      <c r="AE6" s="304">
        <v>34882.521571635807</v>
      </c>
      <c r="AF6" s="304">
        <v>36056.097602076057</v>
      </c>
      <c r="AG6" s="304">
        <v>37142.792936605649</v>
      </c>
      <c r="AH6" s="304">
        <v>38188.370084703347</v>
      </c>
      <c r="AI6" s="304">
        <v>39101.495154218734</v>
      </c>
      <c r="AJ6" s="304">
        <v>39974.289363004995</v>
      </c>
      <c r="AK6" s="304">
        <v>40715.640284234272</v>
      </c>
      <c r="AL6" s="304">
        <v>41318.970584601273</v>
      </c>
      <c r="AM6" s="304">
        <v>41893.228893820298</v>
      </c>
      <c r="AN6" s="304">
        <v>42331.974033137172</v>
      </c>
    </row>
  </sheetData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L6"/>
  <sheetViews>
    <sheetView showGridLines="0" topLeftCell="A4" workbookViewId="0">
      <selection activeCell="L16" sqref="L16"/>
    </sheetView>
  </sheetViews>
  <sheetFormatPr defaultColWidth="9" defaultRowHeight="14.25"/>
  <cols>
    <col min="1" max="11" width="9" style="311"/>
    <col min="12" max="12" width="14.25" style="311" bestFit="1" customWidth="1"/>
    <col min="13" max="13" width="8.375" style="311" bestFit="1" customWidth="1"/>
    <col min="14" max="38" width="9.25" style="311" bestFit="1" customWidth="1"/>
    <col min="39" max="16384" width="9" style="311"/>
  </cols>
  <sheetData>
    <row r="1" spans="1:38" ht="15">
      <c r="A1" s="324" t="s">
        <v>740</v>
      </c>
    </row>
    <row r="2" spans="1:38" ht="15">
      <c r="M2" s="325">
        <v>2015</v>
      </c>
      <c r="N2" s="325">
        <v>2016</v>
      </c>
      <c r="O2" s="325">
        <v>2017</v>
      </c>
      <c r="P2" s="325">
        <v>2018</v>
      </c>
      <c r="Q2" s="325">
        <v>2019</v>
      </c>
      <c r="R2" s="325">
        <v>2020</v>
      </c>
      <c r="S2" s="325">
        <v>2021</v>
      </c>
      <c r="T2" s="325">
        <v>2022</v>
      </c>
      <c r="U2" s="325">
        <v>2023</v>
      </c>
      <c r="V2" s="325">
        <v>2024</v>
      </c>
      <c r="W2" s="325">
        <v>2025</v>
      </c>
      <c r="X2" s="325">
        <v>2026</v>
      </c>
      <c r="Y2" s="325">
        <v>2027</v>
      </c>
      <c r="Z2" s="325">
        <v>2028</v>
      </c>
      <c r="AA2" s="325">
        <v>2029</v>
      </c>
      <c r="AB2" s="325">
        <v>2030</v>
      </c>
      <c r="AC2" s="325">
        <v>2031</v>
      </c>
      <c r="AD2" s="325">
        <v>2032</v>
      </c>
      <c r="AE2" s="325">
        <v>2033</v>
      </c>
      <c r="AF2" s="325">
        <v>2034</v>
      </c>
      <c r="AG2" s="325">
        <v>2035</v>
      </c>
      <c r="AH2" s="325">
        <v>2036</v>
      </c>
      <c r="AI2" s="325">
        <v>2037</v>
      </c>
      <c r="AJ2" s="325">
        <v>2038</v>
      </c>
      <c r="AK2" s="325">
        <v>2039</v>
      </c>
      <c r="AL2" s="325">
        <v>2040</v>
      </c>
    </row>
    <row r="3" spans="1:38">
      <c r="L3" s="326" t="s">
        <v>32</v>
      </c>
      <c r="M3" s="304">
        <v>8985</v>
      </c>
      <c r="N3" s="304">
        <v>8985</v>
      </c>
      <c r="O3" s="304">
        <v>8985</v>
      </c>
      <c r="P3" s="304">
        <v>8985</v>
      </c>
      <c r="Q3" s="304">
        <v>8985</v>
      </c>
      <c r="R3" s="304">
        <v>8985</v>
      </c>
      <c r="S3" s="304">
        <v>8985</v>
      </c>
      <c r="T3" s="304">
        <v>8985</v>
      </c>
      <c r="U3" s="304">
        <v>7126</v>
      </c>
      <c r="V3" s="304">
        <v>4715</v>
      </c>
      <c r="W3" s="304">
        <v>4715</v>
      </c>
      <c r="X3" s="304">
        <v>6385</v>
      </c>
      <c r="Y3" s="304">
        <v>6385</v>
      </c>
      <c r="Z3" s="304">
        <v>8375</v>
      </c>
      <c r="AA3" s="304">
        <v>9504</v>
      </c>
      <c r="AB3" s="304">
        <v>10155</v>
      </c>
      <c r="AC3" s="304">
        <v>11284</v>
      </c>
      <c r="AD3" s="304">
        <v>12954</v>
      </c>
      <c r="AE3" s="304">
        <v>15483</v>
      </c>
      <c r="AF3" s="304">
        <v>17153</v>
      </c>
      <c r="AG3" s="304">
        <v>18553</v>
      </c>
      <c r="AH3" s="304">
        <v>18553</v>
      </c>
      <c r="AI3" s="304">
        <v>18553</v>
      </c>
      <c r="AJ3" s="304">
        <v>18553</v>
      </c>
      <c r="AK3" s="304">
        <v>18553</v>
      </c>
      <c r="AL3" s="304">
        <v>18553</v>
      </c>
    </row>
    <row r="4" spans="1:38">
      <c r="L4" s="326" t="s">
        <v>33</v>
      </c>
      <c r="M4" s="304">
        <v>8985</v>
      </c>
      <c r="N4" s="304">
        <v>8985</v>
      </c>
      <c r="O4" s="304">
        <v>8985</v>
      </c>
      <c r="P4" s="304">
        <v>8985</v>
      </c>
      <c r="Q4" s="304">
        <v>8985</v>
      </c>
      <c r="R4" s="304">
        <v>8985</v>
      </c>
      <c r="S4" s="304">
        <v>8985</v>
      </c>
      <c r="T4" s="304">
        <v>8038</v>
      </c>
      <c r="U4" s="304">
        <v>7126</v>
      </c>
      <c r="V4" s="304">
        <v>4715</v>
      </c>
      <c r="W4" s="304">
        <v>4715</v>
      </c>
      <c r="X4" s="304">
        <v>3512</v>
      </c>
      <c r="Y4" s="304">
        <v>4912</v>
      </c>
      <c r="Z4" s="304">
        <v>3832</v>
      </c>
      <c r="AA4" s="304">
        <v>5686</v>
      </c>
      <c r="AB4" s="304">
        <v>5686</v>
      </c>
      <c r="AC4" s="304">
        <v>7356</v>
      </c>
      <c r="AD4" s="304">
        <v>7356</v>
      </c>
      <c r="AE4" s="304">
        <v>7356</v>
      </c>
      <c r="AF4" s="304">
        <v>7356</v>
      </c>
      <c r="AG4" s="304">
        <v>7356</v>
      </c>
      <c r="AH4" s="304">
        <v>7356</v>
      </c>
      <c r="AI4" s="304">
        <v>7356</v>
      </c>
      <c r="AJ4" s="304">
        <v>7356</v>
      </c>
      <c r="AK4" s="304">
        <v>7356</v>
      </c>
      <c r="AL4" s="304">
        <v>7356</v>
      </c>
    </row>
    <row r="5" spans="1:38">
      <c r="L5" s="326" t="s">
        <v>34</v>
      </c>
      <c r="M5" s="304">
        <v>8985</v>
      </c>
      <c r="N5" s="304">
        <v>8985</v>
      </c>
      <c r="O5" s="304">
        <v>8985</v>
      </c>
      <c r="P5" s="304">
        <v>8985</v>
      </c>
      <c r="Q5" s="304">
        <v>8985</v>
      </c>
      <c r="R5" s="304">
        <v>7782</v>
      </c>
      <c r="S5" s="304">
        <v>7782</v>
      </c>
      <c r="T5" s="304">
        <v>6835</v>
      </c>
      <c r="U5" s="304">
        <v>5923</v>
      </c>
      <c r="V5" s="304">
        <v>4715</v>
      </c>
      <c r="W5" s="304">
        <v>4715</v>
      </c>
      <c r="X5" s="304">
        <v>4715</v>
      </c>
      <c r="Y5" s="304">
        <v>4715</v>
      </c>
      <c r="Z5" s="304">
        <v>3635</v>
      </c>
      <c r="AA5" s="304">
        <v>2432</v>
      </c>
      <c r="AB5" s="304">
        <v>1216</v>
      </c>
      <c r="AC5" s="304">
        <v>1216</v>
      </c>
      <c r="AD5" s="304">
        <v>2886</v>
      </c>
      <c r="AE5" s="304">
        <v>2886</v>
      </c>
      <c r="AF5" s="304">
        <v>4556</v>
      </c>
      <c r="AG5" s="304">
        <v>4556</v>
      </c>
      <c r="AH5" s="304">
        <v>4556</v>
      </c>
      <c r="AI5" s="304">
        <v>4556</v>
      </c>
      <c r="AJ5" s="304">
        <v>4556</v>
      </c>
      <c r="AK5" s="304">
        <v>4556</v>
      </c>
      <c r="AL5" s="304">
        <v>4556</v>
      </c>
    </row>
    <row r="6" spans="1:38">
      <c r="L6" s="326" t="s">
        <v>35</v>
      </c>
      <c r="M6" s="304">
        <v>8985</v>
      </c>
      <c r="N6" s="304">
        <v>8985</v>
      </c>
      <c r="O6" s="304">
        <v>8985</v>
      </c>
      <c r="P6" s="304">
        <v>8985</v>
      </c>
      <c r="Q6" s="304">
        <v>8985</v>
      </c>
      <c r="R6" s="304">
        <v>8985</v>
      </c>
      <c r="S6" s="304">
        <v>8985</v>
      </c>
      <c r="T6" s="304">
        <v>8985</v>
      </c>
      <c r="U6" s="304">
        <v>7126</v>
      </c>
      <c r="V6" s="304">
        <v>4715</v>
      </c>
      <c r="W6" s="304">
        <v>4715</v>
      </c>
      <c r="X6" s="304">
        <v>4715</v>
      </c>
      <c r="Y6" s="304">
        <v>6385</v>
      </c>
      <c r="Z6" s="304">
        <v>6705</v>
      </c>
      <c r="AA6" s="304">
        <v>6705</v>
      </c>
      <c r="AB6" s="304">
        <v>7356</v>
      </c>
      <c r="AC6" s="304">
        <v>7356</v>
      </c>
      <c r="AD6" s="304">
        <v>8485</v>
      </c>
      <c r="AE6" s="304">
        <v>8485</v>
      </c>
      <c r="AF6" s="304">
        <v>9614</v>
      </c>
      <c r="AG6" s="304">
        <v>11284</v>
      </c>
      <c r="AH6" s="304">
        <v>12413</v>
      </c>
      <c r="AI6" s="304">
        <v>12413</v>
      </c>
      <c r="AJ6" s="304">
        <v>14083</v>
      </c>
      <c r="AK6" s="304">
        <v>14083</v>
      </c>
      <c r="AL6" s="304">
        <v>14083</v>
      </c>
    </row>
  </sheetData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Q71"/>
  <sheetViews>
    <sheetView showGridLines="0" zoomScale="85" zoomScaleNormal="85" workbookViewId="0">
      <selection activeCell="N11" sqref="N11"/>
    </sheetView>
  </sheetViews>
  <sheetFormatPr defaultColWidth="9" defaultRowHeight="14.25"/>
  <cols>
    <col min="1" max="16" width="9" style="311"/>
    <col min="17" max="17" width="12.375" style="311" bestFit="1" customWidth="1"/>
    <col min="18" max="19" width="8.375" style="311" bestFit="1" customWidth="1"/>
    <col min="20" max="43" width="9.25" style="311" bestFit="1" customWidth="1"/>
    <col min="44" max="16384" width="9" style="311"/>
  </cols>
  <sheetData>
    <row r="1" spans="1:43" ht="15">
      <c r="A1" s="324" t="s">
        <v>741</v>
      </c>
      <c r="Q1" s="324" t="s">
        <v>32</v>
      </c>
    </row>
    <row r="3" spans="1:43" ht="15">
      <c r="R3" s="325">
        <v>2015</v>
      </c>
      <c r="S3" s="325">
        <v>2016</v>
      </c>
      <c r="T3" s="325">
        <v>2017</v>
      </c>
      <c r="U3" s="325">
        <v>2018</v>
      </c>
      <c r="V3" s="325">
        <v>2019</v>
      </c>
      <c r="W3" s="325">
        <v>2020</v>
      </c>
      <c r="X3" s="325">
        <v>2021</v>
      </c>
      <c r="Y3" s="325">
        <v>2022</v>
      </c>
      <c r="Z3" s="325">
        <v>2023</v>
      </c>
      <c r="AA3" s="325">
        <v>2024</v>
      </c>
      <c r="AB3" s="325">
        <v>2025</v>
      </c>
      <c r="AC3" s="325">
        <v>2026</v>
      </c>
      <c r="AD3" s="325">
        <v>2027</v>
      </c>
      <c r="AE3" s="325">
        <v>2028</v>
      </c>
      <c r="AF3" s="325">
        <v>2029</v>
      </c>
      <c r="AG3" s="325">
        <v>2030</v>
      </c>
      <c r="AH3" s="325">
        <v>2031</v>
      </c>
      <c r="AI3" s="325">
        <v>2032</v>
      </c>
      <c r="AJ3" s="325">
        <v>2033</v>
      </c>
      <c r="AK3" s="325">
        <v>2034</v>
      </c>
      <c r="AL3" s="325">
        <v>2035</v>
      </c>
      <c r="AM3" s="325">
        <v>2036</v>
      </c>
      <c r="AN3" s="325">
        <v>2037</v>
      </c>
      <c r="AO3" s="325">
        <v>2038</v>
      </c>
      <c r="AP3" s="325">
        <v>2039</v>
      </c>
      <c r="AQ3" s="325">
        <v>2040</v>
      </c>
    </row>
    <row r="4" spans="1:43">
      <c r="Q4" s="326" t="s">
        <v>277</v>
      </c>
      <c r="R4" s="304">
        <v>4871.3999999999996</v>
      </c>
      <c r="S4" s="304">
        <v>4871.3999999999996</v>
      </c>
      <c r="T4" s="304">
        <v>5725.4</v>
      </c>
      <c r="U4" s="304">
        <v>7160.4</v>
      </c>
      <c r="V4" s="304">
        <v>8777.2999999999993</v>
      </c>
      <c r="W4" s="304">
        <v>9912.2999999999993</v>
      </c>
      <c r="X4" s="304">
        <v>12575.3</v>
      </c>
      <c r="Y4" s="304">
        <v>14120.3</v>
      </c>
      <c r="Z4" s="304">
        <v>16936.3</v>
      </c>
      <c r="AA4" s="304">
        <v>19382.3</v>
      </c>
      <c r="AB4" s="304">
        <v>21682.3</v>
      </c>
      <c r="AC4" s="304">
        <v>24082.3</v>
      </c>
      <c r="AD4" s="304">
        <v>25982.3</v>
      </c>
      <c r="AE4" s="304">
        <v>27482.3</v>
      </c>
      <c r="AF4" s="304">
        <v>28482.3</v>
      </c>
      <c r="AG4" s="304">
        <v>28982.3</v>
      </c>
      <c r="AH4" s="304">
        <v>28982.3</v>
      </c>
      <c r="AI4" s="304">
        <v>28982.3</v>
      </c>
      <c r="AJ4" s="304">
        <v>28982.3</v>
      </c>
      <c r="AK4" s="304">
        <v>28982.3</v>
      </c>
      <c r="AL4" s="304">
        <v>28982.3</v>
      </c>
      <c r="AM4" s="304">
        <v>28982.3</v>
      </c>
      <c r="AN4" s="304">
        <v>28982.3</v>
      </c>
      <c r="AO4" s="304">
        <v>28982.3</v>
      </c>
      <c r="AP4" s="304">
        <v>28982.3</v>
      </c>
      <c r="AQ4" s="304">
        <v>28982.3</v>
      </c>
    </row>
    <row r="5" spans="1:43">
      <c r="Q5" s="326" t="s">
        <v>278</v>
      </c>
      <c r="R5" s="304">
        <v>8222.8965900000003</v>
      </c>
      <c r="S5" s="304">
        <v>9800.3588455047266</v>
      </c>
      <c r="T5" s="304">
        <v>10713.579352881488</v>
      </c>
      <c r="U5" s="304">
        <v>11694.593750271186</v>
      </c>
      <c r="V5" s="304">
        <v>12119.131843055704</v>
      </c>
      <c r="W5" s="304">
        <v>12300.341279526925</v>
      </c>
      <c r="X5" s="304">
        <v>12949.642663528852</v>
      </c>
      <c r="Y5" s="304">
        <v>13983.149650823072</v>
      </c>
      <c r="Z5" s="304">
        <v>15433.302831389319</v>
      </c>
      <c r="AA5" s="304">
        <v>16567.940551295855</v>
      </c>
      <c r="AB5" s="304">
        <v>17333.43180061549</v>
      </c>
      <c r="AC5" s="304">
        <v>17528.886173759383</v>
      </c>
      <c r="AD5" s="304">
        <v>17759.529616603013</v>
      </c>
      <c r="AE5" s="304">
        <v>17938.433679054277</v>
      </c>
      <c r="AF5" s="304">
        <v>18117.666139207297</v>
      </c>
      <c r="AG5" s="304">
        <v>18345.282506155534</v>
      </c>
      <c r="AH5" s="304">
        <v>18488.065055014104</v>
      </c>
      <c r="AI5" s="304">
        <v>18666.611142754682</v>
      </c>
      <c r="AJ5" s="304">
        <v>18822.174297264457</v>
      </c>
      <c r="AK5" s="304">
        <v>18968.23801965356</v>
      </c>
      <c r="AL5" s="304">
        <v>19104.825054160119</v>
      </c>
      <c r="AM5" s="304">
        <v>19231.957200066976</v>
      </c>
      <c r="AN5" s="304">
        <v>19349.655403431167</v>
      </c>
      <c r="AO5" s="304">
        <v>19457.93983907369</v>
      </c>
      <c r="AP5" s="304">
        <v>19532.46917119568</v>
      </c>
      <c r="AQ5" s="304">
        <v>19597.633906680196</v>
      </c>
    </row>
    <row r="23" spans="17:43" ht="15">
      <c r="Q23" s="324" t="s">
        <v>33</v>
      </c>
    </row>
    <row r="25" spans="17:43" ht="15">
      <c r="R25" s="325">
        <v>2015</v>
      </c>
      <c r="S25" s="325">
        <v>2016</v>
      </c>
      <c r="T25" s="325">
        <v>2017</v>
      </c>
      <c r="U25" s="325">
        <v>2018</v>
      </c>
      <c r="V25" s="325">
        <v>2019</v>
      </c>
      <c r="W25" s="325">
        <v>2020</v>
      </c>
      <c r="X25" s="325">
        <v>2021</v>
      </c>
      <c r="Y25" s="325">
        <v>2022</v>
      </c>
      <c r="Z25" s="325">
        <v>2023</v>
      </c>
      <c r="AA25" s="325">
        <v>2024</v>
      </c>
      <c r="AB25" s="325">
        <v>2025</v>
      </c>
      <c r="AC25" s="325">
        <v>2026</v>
      </c>
      <c r="AD25" s="325">
        <v>2027</v>
      </c>
      <c r="AE25" s="325">
        <v>2028</v>
      </c>
      <c r="AF25" s="325">
        <v>2029</v>
      </c>
      <c r="AG25" s="325">
        <v>2030</v>
      </c>
      <c r="AH25" s="325">
        <v>2031</v>
      </c>
      <c r="AI25" s="325">
        <v>2032</v>
      </c>
      <c r="AJ25" s="325">
        <v>2033</v>
      </c>
      <c r="AK25" s="325">
        <v>2034</v>
      </c>
      <c r="AL25" s="325">
        <v>2035</v>
      </c>
      <c r="AM25" s="325">
        <v>2036</v>
      </c>
      <c r="AN25" s="325">
        <v>2037</v>
      </c>
      <c r="AO25" s="325">
        <v>2038</v>
      </c>
      <c r="AP25" s="325">
        <v>2039</v>
      </c>
      <c r="AQ25" s="325">
        <v>2040</v>
      </c>
    </row>
    <row r="26" spans="17:43">
      <c r="Q26" s="326" t="s">
        <v>277</v>
      </c>
      <c r="R26" s="304">
        <v>4871.3999999999996</v>
      </c>
      <c r="S26" s="304">
        <v>4871.3999999999996</v>
      </c>
      <c r="T26" s="304">
        <v>5471.4</v>
      </c>
      <c r="U26" s="304">
        <v>6830.4</v>
      </c>
      <c r="V26" s="304">
        <v>7490.4</v>
      </c>
      <c r="W26" s="304">
        <v>8227.4</v>
      </c>
      <c r="X26" s="304">
        <v>9812.4</v>
      </c>
      <c r="Y26" s="304">
        <v>11876.4</v>
      </c>
      <c r="Z26" s="304">
        <v>12620.3</v>
      </c>
      <c r="AA26" s="304">
        <v>15150.3</v>
      </c>
      <c r="AB26" s="304">
        <v>17132.3</v>
      </c>
      <c r="AC26" s="304">
        <v>18432.3</v>
      </c>
      <c r="AD26" s="304">
        <v>19182.3</v>
      </c>
      <c r="AE26" s="304">
        <v>19682.3</v>
      </c>
      <c r="AF26" s="304">
        <v>21682.3</v>
      </c>
      <c r="AG26" s="304">
        <v>22182.3</v>
      </c>
      <c r="AH26" s="304">
        <v>22682.3</v>
      </c>
      <c r="AI26" s="304">
        <v>23182.3</v>
      </c>
      <c r="AJ26" s="304">
        <v>23682.3</v>
      </c>
      <c r="AK26" s="304">
        <v>24182.3</v>
      </c>
      <c r="AL26" s="304">
        <v>24182.3</v>
      </c>
      <c r="AM26" s="304">
        <v>24182.3</v>
      </c>
      <c r="AN26" s="304">
        <v>24182.3</v>
      </c>
      <c r="AO26" s="304">
        <v>24182.3</v>
      </c>
      <c r="AP26" s="304">
        <v>24182.3</v>
      </c>
      <c r="AQ26" s="304">
        <v>24182.3</v>
      </c>
    </row>
    <row r="27" spans="17:43">
      <c r="Q27" s="326" t="s">
        <v>278</v>
      </c>
      <c r="R27" s="304">
        <v>8222.8965900000003</v>
      </c>
      <c r="S27" s="304">
        <v>9783.2028104172878</v>
      </c>
      <c r="T27" s="304">
        <v>10618.165134315064</v>
      </c>
      <c r="U27" s="304">
        <v>11526.79102345162</v>
      </c>
      <c r="V27" s="304">
        <v>11647.609520088876</v>
      </c>
      <c r="W27" s="304">
        <v>11735.399029757929</v>
      </c>
      <c r="X27" s="304">
        <v>11836.467588420455</v>
      </c>
      <c r="Y27" s="304">
        <v>12716.95748416875</v>
      </c>
      <c r="Z27" s="304">
        <v>13372.517339512797</v>
      </c>
      <c r="AA27" s="304">
        <v>14070.516679055887</v>
      </c>
      <c r="AB27" s="304">
        <v>15218.119902308334</v>
      </c>
      <c r="AC27" s="304">
        <v>15681.492909400245</v>
      </c>
      <c r="AD27" s="304">
        <v>15765.803851360013</v>
      </c>
      <c r="AE27" s="304">
        <v>15906.22383277589</v>
      </c>
      <c r="AF27" s="304">
        <v>15994.927577218143</v>
      </c>
      <c r="AG27" s="304">
        <v>16125.490866886008</v>
      </c>
      <c r="AH27" s="304">
        <v>16180.033945255063</v>
      </c>
      <c r="AI27" s="304">
        <v>16267.056962079976</v>
      </c>
      <c r="AJ27" s="304">
        <v>16353.556559028546</v>
      </c>
      <c r="AK27" s="304">
        <v>16436.487344521043</v>
      </c>
      <c r="AL27" s="304">
        <v>16516.025560425667</v>
      </c>
      <c r="AM27" s="304">
        <v>16585.222179504533</v>
      </c>
      <c r="AN27" s="304">
        <v>16649.64810707303</v>
      </c>
      <c r="AO27" s="304">
        <v>16709.321954279552</v>
      </c>
      <c r="AP27" s="304">
        <v>16764.261176694814</v>
      </c>
      <c r="AQ27" s="304">
        <v>16814.482167886192</v>
      </c>
    </row>
    <row r="45" spans="17:43" ht="15">
      <c r="Q45" s="324" t="s">
        <v>34</v>
      </c>
    </row>
    <row r="47" spans="17:43" ht="15">
      <c r="R47" s="325">
        <v>2015</v>
      </c>
      <c r="S47" s="325">
        <v>2016</v>
      </c>
      <c r="T47" s="325">
        <v>2017</v>
      </c>
      <c r="U47" s="325">
        <v>2018</v>
      </c>
      <c r="V47" s="325">
        <v>2019</v>
      </c>
      <c r="W47" s="325">
        <v>2020</v>
      </c>
      <c r="X47" s="325">
        <v>2021</v>
      </c>
      <c r="Y47" s="325">
        <v>2022</v>
      </c>
      <c r="Z47" s="325">
        <v>2023</v>
      </c>
      <c r="AA47" s="325">
        <v>2024</v>
      </c>
      <c r="AB47" s="325">
        <v>2025</v>
      </c>
      <c r="AC47" s="325">
        <v>2026</v>
      </c>
      <c r="AD47" s="325">
        <v>2027</v>
      </c>
      <c r="AE47" s="325">
        <v>2028</v>
      </c>
      <c r="AF47" s="325">
        <v>2029</v>
      </c>
      <c r="AG47" s="325">
        <v>2030</v>
      </c>
      <c r="AH47" s="325">
        <v>2031</v>
      </c>
      <c r="AI47" s="325">
        <v>2032</v>
      </c>
      <c r="AJ47" s="325">
        <v>2033</v>
      </c>
      <c r="AK47" s="325">
        <v>2034</v>
      </c>
      <c r="AL47" s="325">
        <v>2035</v>
      </c>
      <c r="AM47" s="325">
        <v>2036</v>
      </c>
      <c r="AN47" s="325">
        <v>2037</v>
      </c>
      <c r="AO47" s="325">
        <v>2038</v>
      </c>
      <c r="AP47" s="325">
        <v>2039</v>
      </c>
      <c r="AQ47" s="325">
        <v>2040</v>
      </c>
    </row>
    <row r="48" spans="17:43">
      <c r="Q48" s="326" t="s">
        <v>277</v>
      </c>
      <c r="R48" s="304">
        <v>4871.3999999999996</v>
      </c>
      <c r="S48" s="304">
        <v>4871.3999999999996</v>
      </c>
      <c r="T48" s="304">
        <v>5471.4</v>
      </c>
      <c r="U48" s="304">
        <v>6576.4</v>
      </c>
      <c r="V48" s="304">
        <v>6830.4</v>
      </c>
      <c r="W48" s="304">
        <v>7009.4</v>
      </c>
      <c r="X48" s="304">
        <v>8804.4</v>
      </c>
      <c r="Y48" s="304">
        <v>9404.4</v>
      </c>
      <c r="Z48" s="304">
        <v>9404.4</v>
      </c>
      <c r="AA48" s="304">
        <v>10766.4</v>
      </c>
      <c r="AB48" s="304">
        <v>11971.4</v>
      </c>
      <c r="AC48" s="304">
        <v>13570.4</v>
      </c>
      <c r="AD48" s="304">
        <v>15796.4</v>
      </c>
      <c r="AE48" s="304">
        <v>16596.400000000001</v>
      </c>
      <c r="AF48" s="304">
        <v>17096.400000000001</v>
      </c>
      <c r="AG48" s="304">
        <v>17096.400000000001</v>
      </c>
      <c r="AH48" s="304">
        <v>17096.400000000001</v>
      </c>
      <c r="AI48" s="304">
        <v>17096.400000000001</v>
      </c>
      <c r="AJ48" s="304">
        <v>17096.400000000001</v>
      </c>
      <c r="AK48" s="304">
        <v>17096.400000000001</v>
      </c>
      <c r="AL48" s="304">
        <v>17096.400000000001</v>
      </c>
      <c r="AM48" s="304">
        <v>17096.400000000001</v>
      </c>
      <c r="AN48" s="304">
        <v>17096.400000000001</v>
      </c>
      <c r="AO48" s="304">
        <v>17096.400000000001</v>
      </c>
      <c r="AP48" s="304">
        <v>17096.400000000001</v>
      </c>
      <c r="AQ48" s="304">
        <v>17096.400000000001</v>
      </c>
    </row>
    <row r="49" spans="17:43">
      <c r="Q49" s="326" t="s">
        <v>278</v>
      </c>
      <c r="R49" s="304">
        <v>8222.8965900000003</v>
      </c>
      <c r="S49" s="304">
        <v>9776.7105364702511</v>
      </c>
      <c r="T49" s="304">
        <v>10535.353481994987</v>
      </c>
      <c r="U49" s="304">
        <v>10866.44570841612</v>
      </c>
      <c r="V49" s="304">
        <v>11583.848397331418</v>
      </c>
      <c r="W49" s="304">
        <v>11583.607761541483</v>
      </c>
      <c r="X49" s="304">
        <v>11583.187979389597</v>
      </c>
      <c r="Y49" s="304">
        <v>11547.794618720773</v>
      </c>
      <c r="Z49" s="304">
        <v>11501.511140664132</v>
      </c>
      <c r="AA49" s="304">
        <v>11479.704228888108</v>
      </c>
      <c r="AB49" s="304">
        <v>11460.003031827087</v>
      </c>
      <c r="AC49" s="304">
        <v>11538.772173308738</v>
      </c>
      <c r="AD49" s="304">
        <v>11606.568460179278</v>
      </c>
      <c r="AE49" s="304">
        <v>11570.610905641219</v>
      </c>
      <c r="AF49" s="304">
        <v>11541.868285814982</v>
      </c>
      <c r="AG49" s="304">
        <v>11530.747037727764</v>
      </c>
      <c r="AH49" s="304">
        <v>10925.396441986668</v>
      </c>
      <c r="AI49" s="304">
        <v>10764.617694620538</v>
      </c>
      <c r="AJ49" s="304">
        <v>10115.281051383427</v>
      </c>
      <c r="AK49" s="304">
        <v>9861.1898020516346</v>
      </c>
      <c r="AL49" s="304">
        <v>9352.4206289526646</v>
      </c>
      <c r="AM49" s="304">
        <v>8789.9146431580921</v>
      </c>
      <c r="AN49" s="304">
        <v>7467.1787639151635</v>
      </c>
      <c r="AO49" s="304">
        <v>6890.5037010771694</v>
      </c>
      <c r="AP49" s="304">
        <v>6073.5702561863609</v>
      </c>
      <c r="AQ49" s="304">
        <v>5470.4713208326384</v>
      </c>
    </row>
    <row r="67" spans="17:43" ht="15">
      <c r="Q67" s="324" t="s">
        <v>35</v>
      </c>
    </row>
    <row r="69" spans="17:43" ht="15">
      <c r="R69" s="325">
        <v>2015</v>
      </c>
      <c r="S69" s="325">
        <v>2016</v>
      </c>
      <c r="T69" s="325">
        <v>2017</v>
      </c>
      <c r="U69" s="325">
        <v>2018</v>
      </c>
      <c r="V69" s="325">
        <v>2019</v>
      </c>
      <c r="W69" s="325">
        <v>2020</v>
      </c>
      <c r="X69" s="325">
        <v>2021</v>
      </c>
      <c r="Y69" s="325">
        <v>2022</v>
      </c>
      <c r="Z69" s="325">
        <v>2023</v>
      </c>
      <c r="AA69" s="325">
        <v>2024</v>
      </c>
      <c r="AB69" s="325">
        <v>2025</v>
      </c>
      <c r="AC69" s="325">
        <v>2026</v>
      </c>
      <c r="AD69" s="325">
        <v>2027</v>
      </c>
      <c r="AE69" s="325">
        <v>2028</v>
      </c>
      <c r="AF69" s="325">
        <v>2029</v>
      </c>
      <c r="AG69" s="325">
        <v>2030</v>
      </c>
      <c r="AH69" s="325">
        <v>2031</v>
      </c>
      <c r="AI69" s="325">
        <v>2032</v>
      </c>
      <c r="AJ69" s="325">
        <v>2033</v>
      </c>
      <c r="AK69" s="325">
        <v>2034</v>
      </c>
      <c r="AL69" s="325">
        <v>2035</v>
      </c>
      <c r="AM69" s="325">
        <v>2036</v>
      </c>
      <c r="AN69" s="325">
        <v>2037</v>
      </c>
      <c r="AO69" s="325">
        <v>2038</v>
      </c>
      <c r="AP69" s="325">
        <v>2039</v>
      </c>
      <c r="AQ69" s="325">
        <v>2040</v>
      </c>
    </row>
    <row r="70" spans="17:43">
      <c r="Q70" s="326" t="s">
        <v>277</v>
      </c>
      <c r="R70" s="304">
        <v>4871.3999999999996</v>
      </c>
      <c r="S70" s="304">
        <v>4871.3999999999996</v>
      </c>
      <c r="T70" s="304">
        <v>5471.4</v>
      </c>
      <c r="U70" s="304">
        <v>6830.4</v>
      </c>
      <c r="V70" s="304">
        <v>6830.4</v>
      </c>
      <c r="W70" s="304">
        <v>8269.4</v>
      </c>
      <c r="X70" s="304">
        <v>9154.4</v>
      </c>
      <c r="Y70" s="304">
        <v>9962.4</v>
      </c>
      <c r="Z70" s="304">
        <v>11915.3</v>
      </c>
      <c r="AA70" s="304">
        <v>13120.3</v>
      </c>
      <c r="AB70" s="304">
        <v>15436.3</v>
      </c>
      <c r="AC70" s="304">
        <v>17632.3</v>
      </c>
      <c r="AD70" s="304">
        <v>18682.3</v>
      </c>
      <c r="AE70" s="304">
        <v>19182.3</v>
      </c>
      <c r="AF70" s="304">
        <v>20682.3</v>
      </c>
      <c r="AG70" s="304">
        <v>21682.3</v>
      </c>
      <c r="AH70" s="304">
        <v>21682.3</v>
      </c>
      <c r="AI70" s="304">
        <v>22182.3</v>
      </c>
      <c r="AJ70" s="304">
        <v>22182.3</v>
      </c>
      <c r="AK70" s="304">
        <v>22682.3</v>
      </c>
      <c r="AL70" s="304">
        <v>22682.3</v>
      </c>
      <c r="AM70" s="304">
        <v>22682.3</v>
      </c>
      <c r="AN70" s="304">
        <v>22682.3</v>
      </c>
      <c r="AO70" s="304">
        <v>22682.3</v>
      </c>
      <c r="AP70" s="304">
        <v>22682.3</v>
      </c>
      <c r="AQ70" s="304">
        <v>22682.3</v>
      </c>
    </row>
    <row r="71" spans="17:43">
      <c r="Q71" s="326" t="s">
        <v>278</v>
      </c>
      <c r="R71" s="304">
        <v>8222.8965900000003</v>
      </c>
      <c r="S71" s="304">
        <v>9800.3588455047266</v>
      </c>
      <c r="T71" s="304">
        <v>10718.579352881488</v>
      </c>
      <c r="U71" s="304">
        <v>11662.593750271186</v>
      </c>
      <c r="V71" s="304">
        <v>11921.131843055704</v>
      </c>
      <c r="W71" s="304">
        <v>12102.341279526925</v>
      </c>
      <c r="X71" s="304">
        <v>12240.642663528852</v>
      </c>
      <c r="Y71" s="304">
        <v>12424.149650823072</v>
      </c>
      <c r="Z71" s="304">
        <v>13306.302831389319</v>
      </c>
      <c r="AA71" s="304">
        <v>14117.940551295855</v>
      </c>
      <c r="AB71" s="304">
        <v>14480.43180061549</v>
      </c>
      <c r="AC71" s="304">
        <v>14684.886173759385</v>
      </c>
      <c r="AD71" s="304">
        <v>14861.529616603015</v>
      </c>
      <c r="AE71" s="304">
        <v>15040.433679054277</v>
      </c>
      <c r="AF71" s="304">
        <v>15219.666139207297</v>
      </c>
      <c r="AG71" s="304">
        <v>15447.282506155534</v>
      </c>
      <c r="AH71" s="304">
        <v>15590.065055014105</v>
      </c>
      <c r="AI71" s="304">
        <v>15768.61114275468</v>
      </c>
      <c r="AJ71" s="304">
        <v>15924.174297264455</v>
      </c>
      <c r="AK71" s="304">
        <v>16070.238019653563</v>
      </c>
      <c r="AL71" s="304">
        <v>16206.825054160117</v>
      </c>
      <c r="AM71" s="304">
        <v>16333.957200066978</v>
      </c>
      <c r="AN71" s="304">
        <v>16451.655403431167</v>
      </c>
      <c r="AO71" s="304">
        <v>16559.939839073686</v>
      </c>
      <c r="AP71" s="304">
        <v>16634.46917119568</v>
      </c>
      <c r="AQ71" s="304">
        <v>16699.633906680196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O6"/>
  <sheetViews>
    <sheetView zoomScaleNormal="100" workbookViewId="0">
      <selection activeCell="L4" sqref="L4"/>
    </sheetView>
  </sheetViews>
  <sheetFormatPr defaultRowHeight="14.25"/>
  <cols>
    <col min="14" max="14" width="15.375" bestFit="1" customWidth="1"/>
  </cols>
  <sheetData>
    <row r="1" spans="1:41" ht="15">
      <c r="A1" s="324" t="s">
        <v>524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</row>
    <row r="2" spans="1:41" ht="15">
      <c r="A2" s="354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25">
        <v>2015</v>
      </c>
      <c r="P2" s="325">
        <v>2016</v>
      </c>
      <c r="Q2" s="325">
        <v>2017</v>
      </c>
      <c r="R2" s="325">
        <v>2018</v>
      </c>
      <c r="S2" s="325">
        <v>2019</v>
      </c>
      <c r="T2" s="325">
        <v>2020</v>
      </c>
      <c r="U2" s="325">
        <v>2021</v>
      </c>
      <c r="V2" s="325">
        <v>2022</v>
      </c>
      <c r="W2" s="325">
        <v>2023</v>
      </c>
      <c r="X2" s="325">
        <v>2024</v>
      </c>
      <c r="Y2" s="325">
        <v>2025</v>
      </c>
      <c r="Z2" s="325">
        <v>2026</v>
      </c>
      <c r="AA2" s="325">
        <v>2027</v>
      </c>
      <c r="AB2" s="325">
        <v>2028</v>
      </c>
      <c r="AC2" s="325">
        <v>2029</v>
      </c>
      <c r="AD2" s="325">
        <v>2030</v>
      </c>
      <c r="AE2" s="325">
        <v>2031</v>
      </c>
      <c r="AF2" s="325">
        <v>2032</v>
      </c>
      <c r="AG2" s="325">
        <v>2033</v>
      </c>
      <c r="AH2" s="325">
        <v>2034</v>
      </c>
      <c r="AI2" s="325">
        <v>2035</v>
      </c>
      <c r="AJ2" s="325">
        <v>2036</v>
      </c>
      <c r="AK2" s="325">
        <v>2037</v>
      </c>
      <c r="AL2" s="325">
        <v>2038</v>
      </c>
      <c r="AM2" s="325">
        <v>2039</v>
      </c>
      <c r="AN2" s="325">
        <v>2040</v>
      </c>
      <c r="AO2" s="354"/>
    </row>
    <row r="3" spans="1:41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6" t="s">
        <v>32</v>
      </c>
      <c r="O3" s="357">
        <v>39.931835485924225</v>
      </c>
      <c r="P3" s="357">
        <v>41.041251127014192</v>
      </c>
      <c r="Q3" s="357">
        <v>44.952137231578924</v>
      </c>
      <c r="R3" s="357">
        <v>48.171883271760244</v>
      </c>
      <c r="S3" s="357">
        <v>50.879648603646501</v>
      </c>
      <c r="T3" s="357">
        <v>52.649674805255046</v>
      </c>
      <c r="U3" s="357">
        <v>55.314163409846572</v>
      </c>
      <c r="V3" s="357">
        <v>56.553285326954473</v>
      </c>
      <c r="W3" s="357">
        <v>56.78841323627033</v>
      </c>
      <c r="X3" s="357">
        <v>56.796438676037539</v>
      </c>
      <c r="Y3" s="357">
        <v>58.292941137767031</v>
      </c>
      <c r="Z3" s="357">
        <v>61.648186001545426</v>
      </c>
      <c r="AA3" s="357">
        <v>61.744373181421729</v>
      </c>
      <c r="AB3" s="357">
        <v>65.334906945493543</v>
      </c>
      <c r="AC3" s="357">
        <v>69.610654338682068</v>
      </c>
      <c r="AD3" s="357">
        <v>70.511828379570829</v>
      </c>
      <c r="AE3" s="357">
        <v>71.972438342755424</v>
      </c>
      <c r="AF3" s="357">
        <v>73.903774260084745</v>
      </c>
      <c r="AG3" s="357">
        <v>75.944726668877422</v>
      </c>
      <c r="AH3" s="357">
        <v>77.68643823655772</v>
      </c>
      <c r="AI3" s="357">
        <v>78.59008829965363</v>
      </c>
      <c r="AJ3" s="357">
        <v>78.759629260496737</v>
      </c>
      <c r="AK3" s="357">
        <v>79.128014166235957</v>
      </c>
      <c r="AL3" s="357">
        <v>79.660930856334758</v>
      </c>
      <c r="AM3" s="357">
        <v>79.654110084177802</v>
      </c>
      <c r="AN3" s="357">
        <v>79.534112819918562</v>
      </c>
      <c r="AO3" s="354"/>
    </row>
    <row r="4" spans="1:41">
      <c r="A4" s="354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6" t="s">
        <v>33</v>
      </c>
      <c r="O4" s="357">
        <v>39.931835485924225</v>
      </c>
      <c r="P4" s="357">
        <v>41.115231013021628</v>
      </c>
      <c r="Q4" s="357">
        <v>43.799183945079399</v>
      </c>
      <c r="R4" s="357">
        <v>46.728564517144008</v>
      </c>
      <c r="S4" s="357">
        <v>48.771801730623729</v>
      </c>
      <c r="T4" s="357">
        <v>50.278667714899164</v>
      </c>
      <c r="U4" s="357">
        <v>52.930674077565456</v>
      </c>
      <c r="V4" s="357">
        <v>53.69302602378</v>
      </c>
      <c r="W4" s="357">
        <v>52.779093151952431</v>
      </c>
      <c r="X4" s="357">
        <v>52.036333877072003</v>
      </c>
      <c r="Y4" s="357">
        <v>54.297604549115796</v>
      </c>
      <c r="Z4" s="357">
        <v>54.556333478811538</v>
      </c>
      <c r="AA4" s="357">
        <v>57.035324782910713</v>
      </c>
      <c r="AB4" s="357">
        <v>56.693812872908481</v>
      </c>
      <c r="AC4" s="357">
        <v>60.773080219732613</v>
      </c>
      <c r="AD4" s="357">
        <v>61.697401208854252</v>
      </c>
      <c r="AE4" s="357">
        <v>64.191688594278659</v>
      </c>
      <c r="AF4" s="357">
        <v>64.647544797293463</v>
      </c>
      <c r="AG4" s="357">
        <v>65.182497370165933</v>
      </c>
      <c r="AH4" s="357">
        <v>65.292336967965852</v>
      </c>
      <c r="AI4" s="357">
        <v>65.234932910940742</v>
      </c>
      <c r="AJ4" s="357">
        <v>65.398936241677816</v>
      </c>
      <c r="AK4" s="357">
        <v>65.145480925791375</v>
      </c>
      <c r="AL4" s="357">
        <v>65.209388560991215</v>
      </c>
      <c r="AM4" s="357">
        <v>65.14512190660686</v>
      </c>
      <c r="AN4" s="357">
        <v>65.082093065907003</v>
      </c>
      <c r="AO4" s="354"/>
    </row>
    <row r="5" spans="1:41">
      <c r="A5" s="354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6" t="s">
        <v>34</v>
      </c>
      <c r="O5" s="357">
        <v>39.931835485924225</v>
      </c>
      <c r="P5" s="357">
        <v>40.377533561823967</v>
      </c>
      <c r="Q5" s="357">
        <v>42.52852659509125</v>
      </c>
      <c r="R5" s="357">
        <v>44.646498903868533</v>
      </c>
      <c r="S5" s="357">
        <v>45.803975109378378</v>
      </c>
      <c r="T5" s="357">
        <v>45.141360234422841</v>
      </c>
      <c r="U5" s="357">
        <v>47.293399223424743</v>
      </c>
      <c r="V5" s="357">
        <v>46.350570016581194</v>
      </c>
      <c r="W5" s="357">
        <v>44.735730542977201</v>
      </c>
      <c r="X5" s="357">
        <v>44.323410379495385</v>
      </c>
      <c r="Y5" s="357">
        <v>45.709056704905315</v>
      </c>
      <c r="Z5" s="357">
        <v>47.434258267802683</v>
      </c>
      <c r="AA5" s="357">
        <v>49.442431409030775</v>
      </c>
      <c r="AB5" s="357">
        <v>48.754767536513519</v>
      </c>
      <c r="AC5" s="357">
        <v>46.927276968376844</v>
      </c>
      <c r="AD5" s="357">
        <v>43.588933643141175</v>
      </c>
      <c r="AE5" s="357">
        <v>43.293757954386713</v>
      </c>
      <c r="AF5" s="357">
        <v>43.664522606843775</v>
      </c>
      <c r="AG5" s="357">
        <v>42.732509317478439</v>
      </c>
      <c r="AH5" s="357">
        <v>44.675763218164022</v>
      </c>
      <c r="AI5" s="357">
        <v>43.540982237112594</v>
      </c>
      <c r="AJ5" s="357">
        <v>42.7509299708151</v>
      </c>
      <c r="AK5" s="357">
        <v>41.479871684585902</v>
      </c>
      <c r="AL5" s="357">
        <v>40.929528737058973</v>
      </c>
      <c r="AM5" s="357">
        <v>40.197622283522918</v>
      </c>
      <c r="AN5" s="357">
        <v>39.670452552817927</v>
      </c>
      <c r="AO5" s="354"/>
    </row>
    <row r="6" spans="1:41">
      <c r="A6" s="354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6" t="s">
        <v>35</v>
      </c>
      <c r="O6" s="357">
        <v>39.931835485924225</v>
      </c>
      <c r="P6" s="357">
        <v>41.272927474837182</v>
      </c>
      <c r="Q6" s="357">
        <v>43.880907634046132</v>
      </c>
      <c r="R6" s="357">
        <v>47.067365407948536</v>
      </c>
      <c r="S6" s="357">
        <v>48.377833937357011</v>
      </c>
      <c r="T6" s="357">
        <v>49.849044534297029</v>
      </c>
      <c r="U6" s="357">
        <v>50.30853788371801</v>
      </c>
      <c r="V6" s="357">
        <v>51.378256470307868</v>
      </c>
      <c r="W6" s="357">
        <v>51.14545050712713</v>
      </c>
      <c r="X6" s="357">
        <v>50.250820963439516</v>
      </c>
      <c r="Y6" s="357">
        <v>51.973067410774952</v>
      </c>
      <c r="Z6" s="357">
        <v>51.840790815858043</v>
      </c>
      <c r="AA6" s="357">
        <v>51.941491453533487</v>
      </c>
      <c r="AB6" s="357">
        <v>53.036694998405487</v>
      </c>
      <c r="AC6" s="357">
        <v>52.903424060669636</v>
      </c>
      <c r="AD6" s="357">
        <v>54.020515915795329</v>
      </c>
      <c r="AE6" s="357">
        <v>54.772857820836052</v>
      </c>
      <c r="AF6" s="357">
        <v>56.68526404921851</v>
      </c>
      <c r="AG6" s="357">
        <v>57.760277360660375</v>
      </c>
      <c r="AH6" s="357">
        <v>59.985830265847653</v>
      </c>
      <c r="AI6" s="357">
        <v>60.877481033125413</v>
      </c>
      <c r="AJ6" s="357">
        <v>61.445209109559364</v>
      </c>
      <c r="AK6" s="357">
        <v>61.2681950952379</v>
      </c>
      <c r="AL6" s="357">
        <v>62.032926166762223</v>
      </c>
      <c r="AM6" s="357">
        <v>61.737835868872168</v>
      </c>
      <c r="AN6" s="357">
        <v>61.378307663787105</v>
      </c>
      <c r="AO6" s="354"/>
    </row>
  </sheetData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M68"/>
  <sheetViews>
    <sheetView showGridLines="0" workbookViewId="0">
      <selection activeCell="M13" sqref="M13"/>
    </sheetView>
  </sheetViews>
  <sheetFormatPr defaultColWidth="9" defaultRowHeight="14.25"/>
  <cols>
    <col min="1" max="12" width="9" style="311"/>
    <col min="13" max="13" width="10.375" style="311" bestFit="1" customWidth="1"/>
    <col min="14" max="16384" width="9" style="311"/>
  </cols>
  <sheetData>
    <row r="1" spans="1:39" ht="15">
      <c r="A1" s="324" t="s">
        <v>742</v>
      </c>
      <c r="M1" s="324" t="s">
        <v>32</v>
      </c>
    </row>
    <row r="3" spans="1:39" ht="15">
      <c r="N3" s="325">
        <v>2015</v>
      </c>
      <c r="O3" s="325">
        <v>2016</v>
      </c>
      <c r="P3" s="325">
        <v>2017</v>
      </c>
      <c r="Q3" s="325">
        <v>2018</v>
      </c>
      <c r="R3" s="325">
        <v>2019</v>
      </c>
      <c r="S3" s="325">
        <v>2020</v>
      </c>
      <c r="T3" s="325">
        <v>2021</v>
      </c>
      <c r="U3" s="325">
        <v>2022</v>
      </c>
      <c r="V3" s="325">
        <v>2023</v>
      </c>
      <c r="W3" s="325">
        <v>2024</v>
      </c>
      <c r="X3" s="325">
        <v>2025</v>
      </c>
      <c r="Y3" s="325">
        <v>2026</v>
      </c>
      <c r="Z3" s="325">
        <v>2027</v>
      </c>
      <c r="AA3" s="325">
        <v>2028</v>
      </c>
      <c r="AB3" s="325">
        <v>2029</v>
      </c>
      <c r="AC3" s="325">
        <v>2030</v>
      </c>
      <c r="AD3" s="325">
        <v>2031</v>
      </c>
      <c r="AE3" s="325">
        <v>2032</v>
      </c>
      <c r="AF3" s="325">
        <v>2033</v>
      </c>
      <c r="AG3" s="325">
        <v>2034</v>
      </c>
      <c r="AH3" s="325">
        <v>2035</v>
      </c>
      <c r="AI3" s="325">
        <v>2036</v>
      </c>
      <c r="AJ3" s="325">
        <v>2037</v>
      </c>
      <c r="AK3" s="325">
        <v>2038</v>
      </c>
      <c r="AL3" s="325">
        <v>2039</v>
      </c>
      <c r="AM3" s="325">
        <v>2040</v>
      </c>
    </row>
    <row r="4" spans="1:39" ht="15">
      <c r="M4" s="327" t="s">
        <v>494</v>
      </c>
      <c r="N4" s="294">
        <v>2744</v>
      </c>
      <c r="O4" s="294">
        <v>2744</v>
      </c>
      <c r="P4" s="294">
        <v>2744</v>
      </c>
      <c r="Q4" s="294">
        <v>2744</v>
      </c>
      <c r="R4" s="294">
        <v>2744</v>
      </c>
      <c r="S4" s="294">
        <v>3844</v>
      </c>
      <c r="T4" s="294">
        <v>4054</v>
      </c>
      <c r="U4" s="294">
        <v>4164</v>
      </c>
      <c r="V4" s="294">
        <v>4374</v>
      </c>
      <c r="W4" s="294">
        <v>4594</v>
      </c>
      <c r="X4" s="294">
        <v>4614</v>
      </c>
      <c r="Y4" s="294">
        <v>4634</v>
      </c>
      <c r="Z4" s="294">
        <v>5266</v>
      </c>
      <c r="AA4" s="294">
        <v>5696</v>
      </c>
      <c r="AB4" s="294">
        <v>5926</v>
      </c>
      <c r="AC4" s="294">
        <v>6066</v>
      </c>
      <c r="AD4" s="294">
        <v>6306</v>
      </c>
      <c r="AE4" s="294">
        <v>6446</v>
      </c>
      <c r="AF4" s="294">
        <v>6756</v>
      </c>
      <c r="AG4" s="294">
        <v>6756</v>
      </c>
      <c r="AH4" s="294">
        <v>5192</v>
      </c>
      <c r="AI4" s="294">
        <v>5322</v>
      </c>
      <c r="AJ4" s="294">
        <v>5387</v>
      </c>
      <c r="AK4" s="294">
        <v>5432</v>
      </c>
      <c r="AL4" s="294">
        <v>5552</v>
      </c>
      <c r="AM4" s="294">
        <v>5912</v>
      </c>
    </row>
    <row r="5" spans="1:39" ht="15">
      <c r="M5" s="328" t="s">
        <v>495</v>
      </c>
      <c r="N5" s="301">
        <v>0</v>
      </c>
      <c r="O5" s="301">
        <v>0</v>
      </c>
      <c r="P5" s="301">
        <v>200</v>
      </c>
      <c r="Q5" s="301">
        <v>200</v>
      </c>
      <c r="R5" s="301">
        <v>320</v>
      </c>
      <c r="S5" s="301">
        <v>370</v>
      </c>
      <c r="T5" s="301">
        <v>419.99999999999994</v>
      </c>
      <c r="U5" s="301">
        <v>419.99999999999994</v>
      </c>
      <c r="V5" s="301">
        <v>469.99999999999994</v>
      </c>
      <c r="W5" s="301">
        <v>500</v>
      </c>
      <c r="X5" s="301">
        <v>750.00000000000011</v>
      </c>
      <c r="Y5" s="301">
        <v>750.00000000000011</v>
      </c>
      <c r="Z5" s="301">
        <v>860</v>
      </c>
      <c r="AA5" s="301">
        <v>970</v>
      </c>
      <c r="AB5" s="301">
        <v>1400</v>
      </c>
      <c r="AC5" s="301">
        <v>1500</v>
      </c>
      <c r="AD5" s="301">
        <v>1600</v>
      </c>
      <c r="AE5" s="301">
        <v>2350</v>
      </c>
      <c r="AF5" s="301">
        <v>2349.9999999999995</v>
      </c>
      <c r="AG5" s="301">
        <v>2349.9999999999995</v>
      </c>
      <c r="AH5" s="301">
        <v>2999.9999999999995</v>
      </c>
      <c r="AI5" s="301">
        <v>3100</v>
      </c>
      <c r="AJ5" s="301">
        <v>3100</v>
      </c>
      <c r="AK5" s="301">
        <v>3600</v>
      </c>
      <c r="AL5" s="301">
        <v>3799.9000000000005</v>
      </c>
      <c r="AM5" s="301">
        <v>3799.9</v>
      </c>
    </row>
    <row r="6" spans="1:39" ht="15">
      <c r="M6" s="329" t="s">
        <v>496</v>
      </c>
      <c r="N6" s="304">
        <v>0</v>
      </c>
      <c r="O6" s="304">
        <v>1.4682970281855421</v>
      </c>
      <c r="P6" s="304">
        <v>2.3781876607289281</v>
      </c>
      <c r="Q6" s="304">
        <v>3.6489983745717121</v>
      </c>
      <c r="R6" s="304">
        <v>6.41045765042825</v>
      </c>
      <c r="S6" s="304">
        <v>12.403331982608375</v>
      </c>
      <c r="T6" s="304">
        <v>23.055164069642561</v>
      </c>
      <c r="U6" s="304">
        <v>39.947465217770279</v>
      </c>
      <c r="V6" s="304">
        <v>64.168639029680307</v>
      </c>
      <c r="W6" s="304">
        <v>99.341641979312001</v>
      </c>
      <c r="X6" s="304">
        <v>148.02569147096057</v>
      </c>
      <c r="Y6" s="304">
        <v>206.6561182347603</v>
      </c>
      <c r="Z6" s="304">
        <v>275.87672602398857</v>
      </c>
      <c r="AA6" s="304">
        <v>356.13001912800536</v>
      </c>
      <c r="AB6" s="304">
        <v>448.9236745858322</v>
      </c>
      <c r="AC6" s="304">
        <v>551.16244545715517</v>
      </c>
      <c r="AD6" s="304">
        <v>661.07268970726329</v>
      </c>
      <c r="AE6" s="304">
        <v>776.01250559709274</v>
      </c>
      <c r="AF6" s="304">
        <v>894.96953012118786</v>
      </c>
      <c r="AG6" s="304">
        <v>1015.2236207698091</v>
      </c>
      <c r="AH6" s="304">
        <v>1136.9421609073258</v>
      </c>
      <c r="AI6" s="304">
        <v>1256.5689334440908</v>
      </c>
      <c r="AJ6" s="304">
        <v>1374.7092935528954</v>
      </c>
      <c r="AK6" s="304">
        <v>1488.013050940287</v>
      </c>
      <c r="AL6" s="304">
        <v>1597.3905369527984</v>
      </c>
      <c r="AM6" s="304">
        <v>1699.0140787478574</v>
      </c>
    </row>
    <row r="8" spans="1:39"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/>
      <c r="AM8" s="330"/>
    </row>
    <row r="9" spans="1:39"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</row>
    <row r="10" spans="1:39"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</row>
    <row r="11" spans="1:39"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</row>
    <row r="21" spans="13:39" ht="15">
      <c r="M21" s="324" t="s">
        <v>33</v>
      </c>
    </row>
    <row r="23" spans="13:39" ht="15">
      <c r="N23" s="325">
        <v>2015</v>
      </c>
      <c r="O23" s="325">
        <v>2016</v>
      </c>
      <c r="P23" s="325">
        <v>2017</v>
      </c>
      <c r="Q23" s="325">
        <v>2018</v>
      </c>
      <c r="R23" s="325">
        <v>2019</v>
      </c>
      <c r="S23" s="325">
        <v>2020</v>
      </c>
      <c r="T23" s="325">
        <v>2021</v>
      </c>
      <c r="U23" s="325">
        <v>2022</v>
      </c>
      <c r="V23" s="325">
        <v>2023</v>
      </c>
      <c r="W23" s="325">
        <v>2024</v>
      </c>
      <c r="X23" s="325">
        <v>2025</v>
      </c>
      <c r="Y23" s="325">
        <v>2026</v>
      </c>
      <c r="Z23" s="325">
        <v>2027</v>
      </c>
      <c r="AA23" s="325">
        <v>2028</v>
      </c>
      <c r="AB23" s="325">
        <v>2029</v>
      </c>
      <c r="AC23" s="325">
        <v>2030</v>
      </c>
      <c r="AD23" s="325">
        <v>2031</v>
      </c>
      <c r="AE23" s="325">
        <v>2032</v>
      </c>
      <c r="AF23" s="325">
        <v>2033</v>
      </c>
      <c r="AG23" s="325">
        <v>2034</v>
      </c>
      <c r="AH23" s="325">
        <v>2035</v>
      </c>
      <c r="AI23" s="325">
        <v>2036</v>
      </c>
      <c r="AJ23" s="325">
        <v>2037</v>
      </c>
      <c r="AK23" s="325">
        <v>2038</v>
      </c>
      <c r="AL23" s="325">
        <v>2039</v>
      </c>
      <c r="AM23" s="325">
        <v>2040</v>
      </c>
    </row>
    <row r="24" spans="13:39" ht="15">
      <c r="M24" s="327" t="s">
        <v>494</v>
      </c>
      <c r="N24" s="294">
        <f>SUM('PS3'!S33:S35)</f>
        <v>2744</v>
      </c>
      <c r="O24" s="294">
        <f>SUM('PS3'!T33:T35)</f>
        <v>2744</v>
      </c>
      <c r="P24" s="294">
        <f>SUM('PS3'!U33:U35)</f>
        <v>2744</v>
      </c>
      <c r="Q24" s="294">
        <f>SUM('PS3'!V33:V35)</f>
        <v>2744</v>
      </c>
      <c r="R24" s="294">
        <f>SUM('PS3'!W33:W35)</f>
        <v>2794</v>
      </c>
      <c r="S24" s="294">
        <f>SUM('PS3'!X33:X35)</f>
        <v>2844</v>
      </c>
      <c r="T24" s="294">
        <f>SUM('PS3'!Y33:Y35)</f>
        <v>2844</v>
      </c>
      <c r="U24" s="294">
        <f>SUM('PS3'!Z33:Z35)</f>
        <v>2844</v>
      </c>
      <c r="V24" s="294">
        <f>SUM('PS3'!AA33:AA35)</f>
        <v>2844</v>
      </c>
      <c r="W24" s="294">
        <f>SUM('PS3'!AB33:AB35)</f>
        <v>2844</v>
      </c>
      <c r="X24" s="294">
        <f>SUM('PS3'!AC33:AC35)</f>
        <v>2844</v>
      </c>
      <c r="Y24" s="294">
        <f>SUM('PS3'!AD33:AD35)</f>
        <v>2844</v>
      </c>
      <c r="Z24" s="294">
        <f>SUM('PS3'!AE33:AE35)</f>
        <v>2844</v>
      </c>
      <c r="AA24" s="294">
        <f>SUM('PS3'!AF33:AF35)</f>
        <v>2894</v>
      </c>
      <c r="AB24" s="294">
        <f>SUM('PS3'!AG33:AG35)</f>
        <v>2944</v>
      </c>
      <c r="AC24" s="294">
        <f>SUM('PS3'!AH33:AH35)</f>
        <v>2944</v>
      </c>
      <c r="AD24" s="294">
        <f>SUM('PS3'!AI33:AI35)</f>
        <v>2944</v>
      </c>
      <c r="AE24" s="294">
        <f>SUM('PS3'!AJ33:AJ35)</f>
        <v>3556</v>
      </c>
      <c r="AF24" s="294">
        <f>SUM('PS3'!AK33:AK35)</f>
        <v>3556</v>
      </c>
      <c r="AG24" s="294">
        <f>SUM('PS3'!AL33:AL35)</f>
        <v>3556</v>
      </c>
      <c r="AH24" s="294">
        <f>SUM('PS3'!AM33:AM35)</f>
        <v>3556</v>
      </c>
      <c r="AI24" s="294">
        <f>SUM('PS3'!AN33:AN35)</f>
        <v>3656</v>
      </c>
      <c r="AJ24" s="294">
        <f>SUM('PS3'!AO33:AO35)</f>
        <v>3656</v>
      </c>
      <c r="AK24" s="294">
        <f>SUM('PS3'!AP33:AP35)</f>
        <v>3656</v>
      </c>
      <c r="AL24" s="294">
        <f>SUM('PS3'!AQ33:AQ35)</f>
        <v>3656</v>
      </c>
      <c r="AM24" s="294">
        <f>SUM('PS3'!AR33:AR35)</f>
        <v>3856</v>
      </c>
    </row>
    <row r="25" spans="13:39" ht="15">
      <c r="M25" s="328" t="s">
        <v>495</v>
      </c>
      <c r="N25" s="301">
        <f>SUM('PS3'!S72:S75)</f>
        <v>0</v>
      </c>
      <c r="O25" s="301">
        <f>SUM('PS3'!T72:T75)</f>
        <v>0</v>
      </c>
      <c r="P25" s="301">
        <f>SUM('PS3'!U72:U75)</f>
        <v>200</v>
      </c>
      <c r="Q25" s="301">
        <f>SUM('PS3'!V72:V75)</f>
        <v>200</v>
      </c>
      <c r="R25" s="301">
        <f>SUM('PS3'!W72:W75)</f>
        <v>200</v>
      </c>
      <c r="S25" s="301">
        <f>SUM('PS3'!X72:X75)</f>
        <v>220</v>
      </c>
      <c r="T25" s="301">
        <f>SUM('PS3'!Y72:Y75)</f>
        <v>220</v>
      </c>
      <c r="U25" s="301">
        <f>SUM('PS3'!Z72:Z75)</f>
        <v>220</v>
      </c>
      <c r="V25" s="301">
        <f>SUM('PS3'!AA72:AA75)</f>
        <v>220</v>
      </c>
      <c r="W25" s="301">
        <f>SUM('PS3'!AB72:AB75)</f>
        <v>220</v>
      </c>
      <c r="X25" s="301">
        <f>SUM('PS3'!AC72:AC75)</f>
        <v>400</v>
      </c>
      <c r="Y25" s="301">
        <f>SUM('PS3'!AD72:AD75)</f>
        <v>400</v>
      </c>
      <c r="Z25" s="301">
        <f>SUM('PS3'!AE72:AE75)</f>
        <v>400</v>
      </c>
      <c r="AA25" s="301">
        <f>SUM('PS3'!AF72:AF75)</f>
        <v>500</v>
      </c>
      <c r="AB25" s="301">
        <f>SUM('PS3'!AG72:AG75)</f>
        <v>600</v>
      </c>
      <c r="AC25" s="301">
        <f>SUM('PS3'!AH72:AH75)</f>
        <v>600</v>
      </c>
      <c r="AD25" s="301">
        <f>SUM('PS3'!AI72:AI75)</f>
        <v>600</v>
      </c>
      <c r="AE25" s="301">
        <f>SUM('PS3'!AJ72:AJ75)</f>
        <v>1100</v>
      </c>
      <c r="AF25" s="301">
        <f>SUM('PS3'!AK72:AK75)</f>
        <v>1100</v>
      </c>
      <c r="AG25" s="301">
        <f>SUM('PS3'!AL72:AL75)</f>
        <v>1100</v>
      </c>
      <c r="AH25" s="301">
        <f>SUM('PS3'!AM72:AM75)</f>
        <v>1200</v>
      </c>
      <c r="AI25" s="301">
        <f>SUM('PS3'!AN72:AN75)</f>
        <v>1699.9999999999998</v>
      </c>
      <c r="AJ25" s="301">
        <f>SUM('PS3'!AO72:AO75)</f>
        <v>1699.9999999999998</v>
      </c>
      <c r="AK25" s="301">
        <f>SUM('PS3'!AP72:AP75)</f>
        <v>1800</v>
      </c>
      <c r="AL25" s="301">
        <f>SUM('PS3'!AQ72:AQ75)</f>
        <v>2299.9999999999995</v>
      </c>
      <c r="AM25" s="301">
        <f>SUM('PS3'!AR72:AR75)</f>
        <v>2300</v>
      </c>
    </row>
    <row r="26" spans="13:39" ht="15">
      <c r="M26" s="329" t="s">
        <v>496</v>
      </c>
      <c r="N26" s="304">
        <f>'PS3'!S93</f>
        <v>0</v>
      </c>
      <c r="O26" s="304">
        <f>'PS3'!T93</f>
        <v>0</v>
      </c>
      <c r="P26" s="304">
        <f>'PS3'!U93</f>
        <v>1.7510871560987343E-3</v>
      </c>
      <c r="Q26" s="304">
        <f>'PS3'!V93</f>
        <v>1.5443747058477007E-2</v>
      </c>
      <c r="R26" s="304">
        <f>'PS3'!W93</f>
        <v>4.2648166727949036E-2</v>
      </c>
      <c r="S26" s="304">
        <f>'PS3'!X93</f>
        <v>0.14043890766199912</v>
      </c>
      <c r="T26" s="304">
        <f>'PS3'!Y93</f>
        <v>0.37742911201029911</v>
      </c>
      <c r="U26" s="304">
        <f>'PS3'!Z93</f>
        <v>0.8633751214108859</v>
      </c>
      <c r="V26" s="304">
        <f>'PS3'!AA93</f>
        <v>1.7582909058254734</v>
      </c>
      <c r="W26" s="304">
        <f>'PS3'!AB93</f>
        <v>3.2836800348998851</v>
      </c>
      <c r="X26" s="304">
        <f>'PS3'!AC93</f>
        <v>5.7344454028627529</v>
      </c>
      <c r="Y26" s="304">
        <f>'PS3'!AD93</f>
        <v>9.063817046175668</v>
      </c>
      <c r="Z26" s="304">
        <f>'PS3'!AE93</f>
        <v>13.450803343026173</v>
      </c>
      <c r="AA26" s="304">
        <f>'PS3'!AF93</f>
        <v>19.088991827421797</v>
      </c>
      <c r="AB26" s="304">
        <f>'PS3'!AG93</f>
        <v>26.186276282045245</v>
      </c>
      <c r="AC26" s="304">
        <f>'PS3'!AH93</f>
        <v>35.463293079256616</v>
      </c>
      <c r="AD26" s="304">
        <f>'PS3'!AI93</f>
        <v>46.948738896577169</v>
      </c>
      <c r="AE26" s="304">
        <f>'PS3'!AJ93</f>
        <v>60.65567642786764</v>
      </c>
      <c r="AF26" s="304">
        <f>'PS3'!AK93</f>
        <v>76.581584812601534</v>
      </c>
      <c r="AG26" s="304">
        <f>'PS3'!AL93</f>
        <v>94.707645900477061</v>
      </c>
      <c r="AH26" s="304">
        <f>'PS3'!AM93</f>
        <v>114.99706228585831</v>
      </c>
      <c r="AI26" s="304">
        <f>'PS3'!AN93</f>
        <v>132.15570089054364</v>
      </c>
      <c r="AJ26" s="304">
        <f>'PS3'!AO93</f>
        <v>148.78513921189736</v>
      </c>
      <c r="AK26" s="304">
        <f>'PS3'!AP93</f>
        <v>164.85363222719525</v>
      </c>
      <c r="AL26" s="304">
        <f>'PS3'!AQ93</f>
        <v>179.85991109699719</v>
      </c>
      <c r="AM26" s="304">
        <f>'PS3'!AR93</f>
        <v>194.07594365810874</v>
      </c>
    </row>
    <row r="42" spans="13:39" ht="15">
      <c r="M42" s="324" t="s">
        <v>34</v>
      </c>
    </row>
    <row r="44" spans="13:39" ht="15">
      <c r="N44" s="325">
        <v>2015</v>
      </c>
      <c r="O44" s="325">
        <v>2016</v>
      </c>
      <c r="P44" s="325">
        <v>2017</v>
      </c>
      <c r="Q44" s="325">
        <v>2018</v>
      </c>
      <c r="R44" s="325">
        <v>2019</v>
      </c>
      <c r="S44" s="325">
        <v>2020</v>
      </c>
      <c r="T44" s="325">
        <v>2021</v>
      </c>
      <c r="U44" s="325">
        <v>2022</v>
      </c>
      <c r="V44" s="325">
        <v>2023</v>
      </c>
      <c r="W44" s="325">
        <v>2024</v>
      </c>
      <c r="X44" s="325">
        <v>2025</v>
      </c>
      <c r="Y44" s="325">
        <v>2026</v>
      </c>
      <c r="Z44" s="325">
        <v>2027</v>
      </c>
      <c r="AA44" s="325">
        <v>2028</v>
      </c>
      <c r="AB44" s="325">
        <v>2029</v>
      </c>
      <c r="AC44" s="325">
        <v>2030</v>
      </c>
      <c r="AD44" s="325">
        <v>2031</v>
      </c>
      <c r="AE44" s="325">
        <v>2032</v>
      </c>
      <c r="AF44" s="325">
        <v>2033</v>
      </c>
      <c r="AG44" s="325">
        <v>2034</v>
      </c>
      <c r="AH44" s="325">
        <v>2035</v>
      </c>
      <c r="AI44" s="325">
        <v>2036</v>
      </c>
      <c r="AJ44" s="325">
        <v>2037</v>
      </c>
      <c r="AK44" s="325">
        <v>2038</v>
      </c>
      <c r="AL44" s="325">
        <v>2039</v>
      </c>
      <c r="AM44" s="325">
        <v>2040</v>
      </c>
    </row>
    <row r="45" spans="13:39" ht="15">
      <c r="M45" s="327" t="s">
        <v>494</v>
      </c>
      <c r="N45" s="294">
        <f>SUM('PS5'!S33:S35)</f>
        <v>2744</v>
      </c>
      <c r="O45" s="294">
        <f>SUM('PS5'!T33:T35)</f>
        <v>2744</v>
      </c>
      <c r="P45" s="294">
        <f>SUM('PS5'!U33:U35)</f>
        <v>2744</v>
      </c>
      <c r="Q45" s="294">
        <f>SUM('PS5'!V33:V35)</f>
        <v>2744</v>
      </c>
      <c r="R45" s="294">
        <f>SUM('PS5'!W33:W35)</f>
        <v>2744</v>
      </c>
      <c r="S45" s="294">
        <f>SUM('PS5'!X33:X35)</f>
        <v>2844</v>
      </c>
      <c r="T45" s="294">
        <f>SUM('PS5'!Y33:Y35)</f>
        <v>2854</v>
      </c>
      <c r="U45" s="294">
        <f>SUM('PS5'!Z33:Z35)</f>
        <v>2864</v>
      </c>
      <c r="V45" s="294">
        <f>SUM('PS5'!AA33:AA35)</f>
        <v>2874</v>
      </c>
      <c r="W45" s="294">
        <f>SUM('PS5'!AB33:AB35)</f>
        <v>2884</v>
      </c>
      <c r="X45" s="294">
        <f>SUM('PS5'!AC33:AC35)</f>
        <v>2894</v>
      </c>
      <c r="Y45" s="294">
        <f>SUM('PS5'!AD33:AD35)</f>
        <v>2904</v>
      </c>
      <c r="Z45" s="294">
        <f>SUM('PS5'!AE33:AE35)</f>
        <v>2914</v>
      </c>
      <c r="AA45" s="294">
        <f>SUM('PS5'!AF33:AF35)</f>
        <v>2924</v>
      </c>
      <c r="AB45" s="294">
        <f>SUM('PS5'!AG33:AG35)</f>
        <v>2934</v>
      </c>
      <c r="AC45" s="294">
        <f>SUM('PS5'!AH33:AH35)</f>
        <v>2944</v>
      </c>
      <c r="AD45" s="294">
        <f>SUM('PS5'!AI33:AI35)</f>
        <v>2954</v>
      </c>
      <c r="AE45" s="294">
        <f>SUM('PS5'!AJ33:AJ35)</f>
        <v>2964</v>
      </c>
      <c r="AF45" s="294">
        <f>SUM('PS5'!AK33:AK35)</f>
        <v>2974</v>
      </c>
      <c r="AG45" s="294">
        <f>SUM('PS5'!AL33:AL35)</f>
        <v>2984</v>
      </c>
      <c r="AH45" s="294">
        <f>SUM('PS5'!AM33:AM35)</f>
        <v>2994</v>
      </c>
      <c r="AI45" s="294">
        <f>SUM('PS5'!AN33:AN35)</f>
        <v>3004</v>
      </c>
      <c r="AJ45" s="294">
        <f>SUM('PS5'!AO33:AO35)</f>
        <v>3014</v>
      </c>
      <c r="AK45" s="294">
        <f>SUM('PS5'!AP33:AP35)</f>
        <v>3019</v>
      </c>
      <c r="AL45" s="294">
        <f>SUM('PS5'!AQ33:AQ35)</f>
        <v>3024</v>
      </c>
      <c r="AM45" s="294">
        <f>SUM('PS5'!AR33:AR35)</f>
        <v>3044</v>
      </c>
    </row>
    <row r="46" spans="13:39" ht="15">
      <c r="M46" s="328" t="s">
        <v>495</v>
      </c>
      <c r="N46" s="301">
        <f>SUM('PS5'!S72:S75)</f>
        <v>0</v>
      </c>
      <c r="O46" s="301">
        <f>SUM('PS5'!T72:T75)</f>
        <v>0</v>
      </c>
      <c r="P46" s="301">
        <f>SUM('PS5'!U72:U75)</f>
        <v>200</v>
      </c>
      <c r="Q46" s="301">
        <f>SUM('PS5'!V72:V75)</f>
        <v>200</v>
      </c>
      <c r="R46" s="301">
        <f>SUM('PS5'!W72:W75)</f>
        <v>200</v>
      </c>
      <c r="S46" s="301">
        <f>SUM('PS5'!X72:X75)</f>
        <v>220</v>
      </c>
      <c r="T46" s="301">
        <f>SUM('PS5'!Y72:Y75)</f>
        <v>220</v>
      </c>
      <c r="U46" s="301">
        <f>SUM('PS5'!Z72:Z75)</f>
        <v>220</v>
      </c>
      <c r="V46" s="301">
        <f>SUM('PS5'!AA72:AA75)</f>
        <v>220</v>
      </c>
      <c r="W46" s="301">
        <f>SUM('PS5'!AB72:AB75)</f>
        <v>220</v>
      </c>
      <c r="X46" s="301">
        <f>SUM('PS5'!AC72:AC75)</f>
        <v>200</v>
      </c>
      <c r="Y46" s="301">
        <f>SUM('PS5'!AD72:AD75)</f>
        <v>200</v>
      </c>
      <c r="Z46" s="301">
        <f>SUM('PS5'!AE72:AE75)</f>
        <v>200</v>
      </c>
      <c r="AA46" s="301">
        <f>SUM('PS5'!AF72:AF75)</f>
        <v>300</v>
      </c>
      <c r="AB46" s="301">
        <f>SUM('PS5'!AG72:AG75)</f>
        <v>300</v>
      </c>
      <c r="AC46" s="301">
        <f>SUM('PS5'!AH72:AH75)</f>
        <v>499.99999999999994</v>
      </c>
      <c r="AD46" s="301">
        <f>SUM('PS5'!AI72:AI75)</f>
        <v>499.99999999999994</v>
      </c>
      <c r="AE46" s="301">
        <f>SUM('PS5'!AJ72:AJ75)</f>
        <v>499.99999999999994</v>
      </c>
      <c r="AF46" s="301">
        <f>SUM('PS5'!AK72:AK75)</f>
        <v>499.99999999999994</v>
      </c>
      <c r="AG46" s="301">
        <f>SUM('PS5'!AL72:AL75)</f>
        <v>499.99999999999994</v>
      </c>
      <c r="AH46" s="301">
        <f>SUM('PS5'!AM72:AM75)</f>
        <v>499.99999999999994</v>
      </c>
      <c r="AI46" s="301">
        <f>SUM('PS5'!AN72:AN75)</f>
        <v>499.99999999999994</v>
      </c>
      <c r="AJ46" s="301">
        <f>SUM('PS5'!AO72:AO75)</f>
        <v>499.99999999999994</v>
      </c>
      <c r="AK46" s="301">
        <f>SUM('PS5'!AP72:AP75)</f>
        <v>499.99999999999994</v>
      </c>
      <c r="AL46" s="301">
        <f>SUM('PS5'!AQ72:AQ75)</f>
        <v>499.99999999999994</v>
      </c>
      <c r="AM46" s="301">
        <f>SUM('PS5'!AR72:AR75)</f>
        <v>499.99999999999994</v>
      </c>
    </row>
    <row r="47" spans="13:39" ht="15">
      <c r="M47" s="329" t="s">
        <v>496</v>
      </c>
      <c r="N47" s="304">
        <f>'PS5'!S93</f>
        <v>0</v>
      </c>
      <c r="O47" s="304">
        <f>'PS5'!T93</f>
        <v>0</v>
      </c>
      <c r="P47" s="304">
        <f>'PS5'!U93</f>
        <v>1.1048006390971491E-3</v>
      </c>
      <c r="Q47" s="304">
        <f>'PS5'!V93</f>
        <v>7.1725721120902333E-3</v>
      </c>
      <c r="R47" s="304">
        <f>'PS5'!W93</f>
        <v>2.9685310978655514E-2</v>
      </c>
      <c r="S47" s="304">
        <f>'PS5'!X93</f>
        <v>8.0093961166956773E-2</v>
      </c>
      <c r="T47" s="304">
        <f>'PS5'!Y93</f>
        <v>0.17315200130501998</v>
      </c>
      <c r="U47" s="304">
        <f>'PS5'!Z93</f>
        <v>0.32616243941267942</v>
      </c>
      <c r="V47" s="304">
        <f>'PS5'!AA93</f>
        <v>0.55797710796302047</v>
      </c>
      <c r="W47" s="304">
        <f>'PS5'!AB93</f>
        <v>0.88804597715697031</v>
      </c>
      <c r="X47" s="304">
        <f>'PS5'!AC93</f>
        <v>1.3355476714310519</v>
      </c>
      <c r="Y47" s="304">
        <f>'PS5'!AD93</f>
        <v>1.8522710649393057</v>
      </c>
      <c r="Z47" s="304">
        <f>'PS5'!AE93</f>
        <v>2.5325979632431905</v>
      </c>
      <c r="AA47" s="304">
        <f>'PS5'!AF93</f>
        <v>3.5637214809537801</v>
      </c>
      <c r="AB47" s="304">
        <f>'PS5'!AG93</f>
        <v>5.2374881175298542</v>
      </c>
      <c r="AC47" s="304">
        <f>'PS5'!AH93</f>
        <v>8.1148055997980961</v>
      </c>
      <c r="AD47" s="304">
        <f>'PS5'!AI93</f>
        <v>11.86799024580484</v>
      </c>
      <c r="AE47" s="304">
        <f>'PS5'!AJ93</f>
        <v>16.19960918480762</v>
      </c>
      <c r="AF47" s="304">
        <f>'PS5'!AK93</f>
        <v>20.931815034107586</v>
      </c>
      <c r="AG47" s="304">
        <f>'PS5'!AL93</f>
        <v>25.912710857245937</v>
      </c>
      <c r="AH47" s="304">
        <f>'PS5'!AM93</f>
        <v>31.34590226305831</v>
      </c>
      <c r="AI47" s="304">
        <f>'PS5'!AN93</f>
        <v>36.861577188645015</v>
      </c>
      <c r="AJ47" s="304">
        <f>'PS5'!AO93</f>
        <v>42.310027871943738</v>
      </c>
      <c r="AK47" s="304">
        <f>'PS5'!AP93</f>
        <v>47.490016535006426</v>
      </c>
      <c r="AL47" s="304">
        <f>'PS5'!AQ93</f>
        <v>52.341787671099809</v>
      </c>
      <c r="AM47" s="304">
        <f>'PS5'!AR93</f>
        <v>56.808505005709932</v>
      </c>
    </row>
    <row r="63" spans="13:13" ht="15">
      <c r="M63" s="324" t="s">
        <v>35</v>
      </c>
    </row>
    <row r="65" spans="13:39" ht="15">
      <c r="N65" s="325">
        <v>2015</v>
      </c>
      <c r="O65" s="325">
        <v>2016</v>
      </c>
      <c r="P65" s="325">
        <v>2017</v>
      </c>
      <c r="Q65" s="325">
        <v>2018</v>
      </c>
      <c r="R65" s="325">
        <v>2019</v>
      </c>
      <c r="S65" s="325">
        <v>2020</v>
      </c>
      <c r="T65" s="325">
        <v>2021</v>
      </c>
      <c r="U65" s="325">
        <v>2022</v>
      </c>
      <c r="V65" s="325">
        <v>2023</v>
      </c>
      <c r="W65" s="325">
        <v>2024</v>
      </c>
      <c r="X65" s="325">
        <v>2025</v>
      </c>
      <c r="Y65" s="325">
        <v>2026</v>
      </c>
      <c r="Z65" s="325">
        <v>2027</v>
      </c>
      <c r="AA65" s="325">
        <v>2028</v>
      </c>
      <c r="AB65" s="325">
        <v>2029</v>
      </c>
      <c r="AC65" s="325">
        <v>2030</v>
      </c>
      <c r="AD65" s="325">
        <v>2031</v>
      </c>
      <c r="AE65" s="325">
        <v>2032</v>
      </c>
      <c r="AF65" s="325">
        <v>2033</v>
      </c>
      <c r="AG65" s="325">
        <v>2034</v>
      </c>
      <c r="AH65" s="325">
        <v>2035</v>
      </c>
      <c r="AI65" s="325">
        <v>2036</v>
      </c>
      <c r="AJ65" s="325">
        <v>2037</v>
      </c>
      <c r="AK65" s="325">
        <v>2038</v>
      </c>
      <c r="AL65" s="325">
        <v>2039</v>
      </c>
      <c r="AM65" s="325">
        <v>2040</v>
      </c>
    </row>
    <row r="66" spans="13:39" ht="15">
      <c r="M66" s="327" t="s">
        <v>494</v>
      </c>
      <c r="N66" s="294">
        <f>SUM('PS7'!S33:S35)</f>
        <v>2744</v>
      </c>
      <c r="O66" s="294">
        <f>SUM('PS7'!T33:T35)</f>
        <v>2744</v>
      </c>
      <c r="P66" s="294">
        <f>SUM('PS7'!U33:U35)</f>
        <v>2744</v>
      </c>
      <c r="Q66" s="294">
        <f>SUM('PS7'!V33:V35)</f>
        <v>2744</v>
      </c>
      <c r="R66" s="294">
        <f>SUM('PS7'!W33:W35)</f>
        <v>2744</v>
      </c>
      <c r="S66" s="294">
        <f>SUM('PS7'!X33:X35)</f>
        <v>2894</v>
      </c>
      <c r="T66" s="294">
        <f>SUM('PS7'!Y33:Y35)</f>
        <v>2909</v>
      </c>
      <c r="U66" s="294">
        <f>SUM('PS7'!Z33:Z35)</f>
        <v>2924</v>
      </c>
      <c r="V66" s="294">
        <f>SUM('PS7'!AA33:AA35)</f>
        <v>2939</v>
      </c>
      <c r="W66" s="294">
        <f>SUM('PS7'!AB33:AB35)</f>
        <v>2955</v>
      </c>
      <c r="X66" s="294">
        <f>SUM('PS7'!AC33:AC35)</f>
        <v>2972</v>
      </c>
      <c r="Y66" s="294">
        <f>SUM('PS7'!AD33:AD35)</f>
        <v>2982</v>
      </c>
      <c r="Z66" s="294">
        <f>SUM('PS7'!AE33:AE35)</f>
        <v>3613</v>
      </c>
      <c r="AA66" s="294">
        <f>SUM('PS7'!AF33:AF35)</f>
        <v>3624</v>
      </c>
      <c r="AB66" s="294">
        <f>SUM('PS7'!AG33:AG35)</f>
        <v>3646</v>
      </c>
      <c r="AC66" s="294">
        <f>SUM('PS7'!AH33:AH35)</f>
        <v>3666</v>
      </c>
      <c r="AD66" s="294">
        <f>SUM('PS7'!AI33:AI35)</f>
        <v>3686</v>
      </c>
      <c r="AE66" s="294">
        <f>SUM('PS7'!AJ33:AJ35)</f>
        <v>3706</v>
      </c>
      <c r="AF66" s="294">
        <f>SUM('PS7'!AK33:AK35)</f>
        <v>3726</v>
      </c>
      <c r="AG66" s="294">
        <f>SUM('PS7'!AL33:AL35)</f>
        <v>3756</v>
      </c>
      <c r="AH66" s="294">
        <f>SUM('PS7'!AM33:AM35)</f>
        <v>3786</v>
      </c>
      <c r="AI66" s="294">
        <f>SUM('PS7'!AN33:AN35)</f>
        <v>3801</v>
      </c>
      <c r="AJ66" s="294">
        <f>SUM('PS7'!AO33:AO35)</f>
        <v>3851</v>
      </c>
      <c r="AK66" s="294">
        <f>SUM('PS7'!AP33:AP35)</f>
        <v>3906</v>
      </c>
      <c r="AL66" s="294">
        <f>SUM('PS7'!AQ33:AQ35)</f>
        <v>3976</v>
      </c>
      <c r="AM66" s="294">
        <f>SUM('PS7'!AR33:AR35)</f>
        <v>4056</v>
      </c>
    </row>
    <row r="67" spans="13:39" ht="15">
      <c r="M67" s="328" t="s">
        <v>495</v>
      </c>
      <c r="N67" s="301">
        <f>SUM('PS7'!S72:S75)</f>
        <v>0</v>
      </c>
      <c r="O67" s="301">
        <f>SUM('PS7'!T72:T75)</f>
        <v>0</v>
      </c>
      <c r="P67" s="301">
        <f>SUM('PS7'!U72:U75)</f>
        <v>200</v>
      </c>
      <c r="Q67" s="301">
        <f>SUM('PS7'!V72:V75)</f>
        <v>410</v>
      </c>
      <c r="R67" s="301">
        <f>SUM('PS7'!W72:W75)</f>
        <v>670</v>
      </c>
      <c r="S67" s="301">
        <f>SUM('PS7'!X72:X75)</f>
        <v>830</v>
      </c>
      <c r="T67" s="301">
        <f>SUM('PS7'!Y72:Y75)</f>
        <v>909.99999999999989</v>
      </c>
      <c r="U67" s="301">
        <f>SUM('PS7'!Z72:Z75)</f>
        <v>1240</v>
      </c>
      <c r="V67" s="301">
        <f>SUM('PS7'!AA72:AA75)</f>
        <v>1389.9999999999998</v>
      </c>
      <c r="W67" s="301">
        <f>SUM('PS7'!AB72:AB75)</f>
        <v>1619.9999999999998</v>
      </c>
      <c r="X67" s="301">
        <f>SUM('PS7'!AC72:AC75)</f>
        <v>1850</v>
      </c>
      <c r="Y67" s="301">
        <f>SUM('PS7'!AD72:AD75)</f>
        <v>2050</v>
      </c>
      <c r="Z67" s="301">
        <f>SUM('PS7'!AE72:AE75)</f>
        <v>3360</v>
      </c>
      <c r="AA67" s="301">
        <f>SUM('PS7'!AF72:AF75)</f>
        <v>4869.9999999999991</v>
      </c>
      <c r="AB67" s="301">
        <f>SUM('PS7'!AG72:AG75)</f>
        <v>6400</v>
      </c>
      <c r="AC67" s="301">
        <f>SUM('PS7'!AH72:AH75)</f>
        <v>6700</v>
      </c>
      <c r="AD67" s="301">
        <f>SUM('PS7'!AI72:AI75)</f>
        <v>8400</v>
      </c>
      <c r="AE67" s="301">
        <f>SUM('PS7'!AJ72:AJ75)</f>
        <v>8850.0000000000018</v>
      </c>
      <c r="AF67" s="301">
        <f>SUM('PS7'!AK72:AK75)</f>
        <v>11150</v>
      </c>
      <c r="AG67" s="301">
        <f>SUM('PS7'!AL72:AL75)</f>
        <v>11650</v>
      </c>
      <c r="AH67" s="301">
        <f>SUM('PS7'!AM72:AM75)</f>
        <v>11900</v>
      </c>
      <c r="AI67" s="301">
        <f>SUM('PS7'!AN72:AN75)</f>
        <v>12400</v>
      </c>
      <c r="AJ67" s="301">
        <f>SUM('PS7'!AO72:AO75)</f>
        <v>12600</v>
      </c>
      <c r="AK67" s="301">
        <f>SUM('PS7'!AP72:AP75)</f>
        <v>12800</v>
      </c>
      <c r="AL67" s="301">
        <f>SUM('PS7'!AQ72:AQ75)</f>
        <v>12999.9</v>
      </c>
      <c r="AM67" s="301">
        <f>SUM('PS7'!AR72:AR75)</f>
        <v>13199.900000000001</v>
      </c>
    </row>
    <row r="68" spans="13:39" ht="15">
      <c r="M68" s="329" t="s">
        <v>496</v>
      </c>
      <c r="N68" s="304">
        <f>'PS7'!S93</f>
        <v>0</v>
      </c>
      <c r="O68" s="304">
        <f>'PS7'!T93</f>
        <v>0.73414851409277104</v>
      </c>
      <c r="P68" s="304">
        <f>'PS7'!U93</f>
        <v>1.19092581066752</v>
      </c>
      <c r="Q68" s="304">
        <f>'PS7'!V93</f>
        <v>1.8396557456897307</v>
      </c>
      <c r="R68" s="304">
        <f>'PS7'!W93</f>
        <v>3.2886180012899837</v>
      </c>
      <c r="S68" s="304">
        <f>'PS7'!X93</f>
        <v>6.5303284839617914</v>
      </c>
      <c r="T68" s="304">
        <f>'PS7'!Y93</f>
        <v>12.450650223383102</v>
      </c>
      <c r="U68" s="304">
        <f>'PS7'!Z93</f>
        <v>22.043750072390054</v>
      </c>
      <c r="V68" s="304">
        <f>'PS7'!AA93</f>
        <v>36.023235455234001</v>
      </c>
      <c r="W68" s="304">
        <f>'PS7'!AB93</f>
        <v>56.567211115884888</v>
      </c>
      <c r="X68" s="304">
        <f>'PS7'!AC93</f>
        <v>85.253678609528208</v>
      </c>
      <c r="Y68" s="304">
        <f>'PS7'!AD93</f>
        <v>120.02719232368553</v>
      </c>
      <c r="Z68" s="304">
        <f>'PS7'!AE93</f>
        <v>161.28393365480514</v>
      </c>
      <c r="AA68" s="304">
        <f>'PS7'!AF93</f>
        <v>209.29615618366071</v>
      </c>
      <c r="AB68" s="304">
        <f>'PS7'!AG93</f>
        <v>264.9723494583568</v>
      </c>
      <c r="AC68" s="304">
        <f>'PS7'!AH93</f>
        <v>325.90588402796499</v>
      </c>
      <c r="AD68" s="304">
        <f>'PS7'!AI93</f>
        <v>391.08810367533317</v>
      </c>
      <c r="AE68" s="304">
        <f>'PS7'!AJ93</f>
        <v>458.99505572109376</v>
      </c>
      <c r="AF68" s="304">
        <f>'PS7'!AK93</f>
        <v>529.06583878675383</v>
      </c>
      <c r="AG68" s="304">
        <f>'PS7'!AL93</f>
        <v>599.730951829172</v>
      </c>
      <c r="AH68" s="304">
        <f>'PS7'!AM93</f>
        <v>671.11699287030785</v>
      </c>
      <c r="AI68" s="304">
        <f>'PS7'!AN93</f>
        <v>741.16369935126738</v>
      </c>
      <c r="AJ68" s="304">
        <f>'PS7'!AO93</f>
        <v>810.24872984640308</v>
      </c>
      <c r="AK68" s="304">
        <f>'PS7'!AP93</f>
        <v>876.43419942622336</v>
      </c>
      <c r="AL68" s="304">
        <f>'PS7'!AQ93</f>
        <v>940.27225682344067</v>
      </c>
      <c r="AM68" s="304">
        <f>'PS7'!AR93</f>
        <v>999.55265620389173</v>
      </c>
    </row>
  </sheetData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N71"/>
  <sheetViews>
    <sheetView showGridLines="0" zoomScale="85" zoomScaleNormal="85" workbookViewId="0">
      <selection activeCell="N18" sqref="N18"/>
    </sheetView>
  </sheetViews>
  <sheetFormatPr defaultColWidth="9" defaultRowHeight="14.25"/>
  <cols>
    <col min="1" max="13" width="9" style="311"/>
    <col min="14" max="14" width="15.125" style="311" bestFit="1" customWidth="1"/>
    <col min="15" max="15" width="9.375" style="311" bestFit="1" customWidth="1"/>
    <col min="16" max="16" width="10.125" style="311" bestFit="1" customWidth="1"/>
    <col min="17" max="37" width="9.25" style="311" bestFit="1" customWidth="1"/>
    <col min="38" max="39" width="8.375" style="311" bestFit="1" customWidth="1"/>
    <col min="40" max="40" width="9.25" style="311" bestFit="1" customWidth="1"/>
    <col min="41" max="16384" width="9" style="311"/>
  </cols>
  <sheetData>
    <row r="1" spans="1:40" ht="15">
      <c r="A1" s="324" t="s">
        <v>743</v>
      </c>
      <c r="N1" s="324" t="s">
        <v>32</v>
      </c>
    </row>
    <row r="2" spans="1:40" ht="15">
      <c r="A2" s="324"/>
      <c r="N2" s="324"/>
    </row>
    <row r="4" spans="1:40" ht="15">
      <c r="O4" s="325">
        <v>2015</v>
      </c>
      <c r="P4" s="325">
        <v>2016</v>
      </c>
      <c r="Q4" s="325">
        <v>2017</v>
      </c>
      <c r="R4" s="325">
        <v>2018</v>
      </c>
      <c r="S4" s="325">
        <v>2019</v>
      </c>
      <c r="T4" s="325">
        <v>2020</v>
      </c>
      <c r="U4" s="325">
        <v>2021</v>
      </c>
      <c r="V4" s="325">
        <v>2022</v>
      </c>
      <c r="W4" s="325">
        <v>2023</v>
      </c>
      <c r="X4" s="325">
        <v>2024</v>
      </c>
      <c r="Y4" s="325">
        <v>2025</v>
      </c>
      <c r="Z4" s="325">
        <v>2026</v>
      </c>
      <c r="AA4" s="325">
        <v>2027</v>
      </c>
      <c r="AB4" s="325">
        <v>2028</v>
      </c>
      <c r="AC4" s="325">
        <v>2029</v>
      </c>
      <c r="AD4" s="325">
        <v>2030</v>
      </c>
      <c r="AE4" s="325">
        <v>2031</v>
      </c>
      <c r="AF4" s="325">
        <v>2032</v>
      </c>
      <c r="AG4" s="325">
        <v>2033</v>
      </c>
      <c r="AH4" s="325">
        <v>2034</v>
      </c>
      <c r="AI4" s="325">
        <v>2035</v>
      </c>
      <c r="AJ4" s="325">
        <v>2036</v>
      </c>
      <c r="AK4" s="325">
        <v>2037</v>
      </c>
      <c r="AL4" s="325">
        <v>2038</v>
      </c>
      <c r="AM4" s="325">
        <v>2039</v>
      </c>
      <c r="AN4" s="325">
        <v>2040</v>
      </c>
    </row>
    <row r="5" spans="1:40">
      <c r="N5" s="326" t="s">
        <v>497</v>
      </c>
      <c r="O5" s="304">
        <f>'PS1'!S11</f>
        <v>28304.253000000001</v>
      </c>
      <c r="P5" s="304">
        <f>'PS1'!T11</f>
        <v>30317.473602350361</v>
      </c>
      <c r="Q5" s="304">
        <f>'PS1'!U11</f>
        <v>28167.992094293684</v>
      </c>
      <c r="R5" s="304">
        <f>'PS1'!V11</f>
        <v>27954.830811672971</v>
      </c>
      <c r="S5" s="304">
        <f>'PS1'!W11</f>
        <v>28267.214832659571</v>
      </c>
      <c r="T5" s="304">
        <f>'PS1'!X11</f>
        <v>25443.328913233167</v>
      </c>
      <c r="U5" s="304">
        <f>'PS1'!Y11</f>
        <v>24423.876057721303</v>
      </c>
      <c r="V5" s="304">
        <f>'PS1'!Z11</f>
        <v>23916.47072541415</v>
      </c>
      <c r="W5" s="304">
        <f>'PS1'!AA11</f>
        <v>24401.646918199909</v>
      </c>
      <c r="X5" s="304">
        <f>'PS1'!AB11</f>
        <v>27088.117705113506</v>
      </c>
      <c r="Y5" s="304">
        <f>'PS1'!AC11</f>
        <v>27762.111907395058</v>
      </c>
      <c r="Z5" s="304">
        <f>'PS1'!AD11</f>
        <v>26676.847459404984</v>
      </c>
      <c r="AA5" s="304">
        <f>'PS1'!AE11</f>
        <v>26788.640791950416</v>
      </c>
      <c r="AB5" s="304">
        <f>'PS1'!AF11</f>
        <v>25064.076399657697</v>
      </c>
      <c r="AC5" s="304">
        <f>'PS1'!AG11</f>
        <v>25079.182249236132</v>
      </c>
      <c r="AD5" s="304">
        <f>'PS1'!AH11</f>
        <v>24393.383332283807</v>
      </c>
      <c r="AE5" s="304">
        <f>'PS1'!AI11</f>
        <v>22896.960429621984</v>
      </c>
      <c r="AF5" s="304">
        <f>'PS1'!AJ11</f>
        <v>20782.413808128509</v>
      </c>
      <c r="AG5" s="304">
        <f>'PS1'!AK11</f>
        <v>17660.591147282168</v>
      </c>
      <c r="AH5" s="304">
        <f>'PS1'!AL11</f>
        <v>16391.627550248515</v>
      </c>
      <c r="AI5" s="304">
        <f>'PS1'!AM11</f>
        <v>16408.97277449767</v>
      </c>
      <c r="AJ5" s="304">
        <f>'PS1'!AN11</f>
        <v>16424.35357408955</v>
      </c>
      <c r="AK5" s="304">
        <f>'PS1'!AO11</f>
        <v>15534.244006642068</v>
      </c>
      <c r="AL5" s="304">
        <f>'PS1'!AP11</f>
        <v>14700.255271412268</v>
      </c>
      <c r="AM5" s="304">
        <f>'PS1'!AQ11</f>
        <v>14717.489938370283</v>
      </c>
      <c r="AN5" s="304">
        <f>'PS1'!AR11</f>
        <v>14734.974432560502</v>
      </c>
    </row>
    <row r="6" spans="1:40">
      <c r="N6" s="326" t="s">
        <v>498</v>
      </c>
      <c r="O6" s="304">
        <f>'PS2'!S11</f>
        <v>89920.977885757922</v>
      </c>
      <c r="P6" s="304">
        <f>'PS2'!T11</f>
        <v>109897.83769973005</v>
      </c>
      <c r="Q6" s="304">
        <f>'PS2'!U11</f>
        <v>87870.606691742636</v>
      </c>
      <c r="R6" s="304">
        <f>'PS2'!V11</f>
        <v>73326.620887074692</v>
      </c>
      <c r="S6" s="304">
        <f>'PS2'!W11</f>
        <v>66684.958921143698</v>
      </c>
      <c r="T6" s="304">
        <f>'PS2'!X11</f>
        <v>47058.084788742643</v>
      </c>
      <c r="U6" s="304">
        <f>'PS2'!Y11</f>
        <v>29619.511335318348</v>
      </c>
      <c r="V6" s="304">
        <f>'PS2'!Z11</f>
        <v>27303.256565421278</v>
      </c>
      <c r="W6" s="304">
        <f>'PS2'!AA11</f>
        <v>30434.858896080921</v>
      </c>
      <c r="X6" s="304">
        <f>'PS2'!AB11</f>
        <v>35456.776074855719</v>
      </c>
      <c r="Y6" s="304">
        <f>'PS2'!AC11</f>
        <v>32233.139533308993</v>
      </c>
      <c r="Z6" s="304">
        <f>'PS2'!AD11</f>
        <v>28293.818303810531</v>
      </c>
      <c r="AA6" s="304">
        <f>'PS2'!AE11</f>
        <v>24562.998946358472</v>
      </c>
      <c r="AB6" s="304">
        <f>'PS2'!AF11</f>
        <v>22428.096205142596</v>
      </c>
      <c r="AC6" s="304">
        <f>'PS2'!AG11</f>
        <v>25145.137108149447</v>
      </c>
      <c r="AD6" s="304">
        <f>'PS2'!AH11</f>
        <v>26707.28208023194</v>
      </c>
      <c r="AE6" s="304">
        <f>'PS2'!AI11</f>
        <v>22371.763101486846</v>
      </c>
      <c r="AF6" s="304">
        <f>'PS2'!AJ11</f>
        <v>20819.284495394026</v>
      </c>
      <c r="AG6" s="304">
        <f>'PS2'!AK11</f>
        <v>15138.112511618892</v>
      </c>
      <c r="AH6" s="304">
        <f>'PS2'!AL11</f>
        <v>13970.152525161284</v>
      </c>
      <c r="AI6" s="304">
        <f>'PS2'!AM11</f>
        <v>13691.746298164231</v>
      </c>
      <c r="AJ6" s="304">
        <f>'PS2'!AN11</f>
        <v>13201.57033384301</v>
      </c>
      <c r="AK6" s="304">
        <f>'PS2'!AO11</f>
        <v>11826.260313984638</v>
      </c>
      <c r="AL6" s="304">
        <f>'PS2'!AP11</f>
        <v>9497.4975433005366</v>
      </c>
      <c r="AM6" s="304">
        <f>'PS2'!AQ11</f>
        <v>9730.1949829155528</v>
      </c>
      <c r="AN6" s="304">
        <f>'PS2'!AR11</f>
        <v>10169.695197843228</v>
      </c>
    </row>
    <row r="24" spans="14:40" ht="15">
      <c r="N24" s="324" t="s">
        <v>33</v>
      </c>
    </row>
    <row r="26" spans="14:40" ht="15">
      <c r="O26" s="325">
        <v>2015</v>
      </c>
      <c r="P26" s="325">
        <v>2016</v>
      </c>
      <c r="Q26" s="325">
        <v>2017</v>
      </c>
      <c r="R26" s="325">
        <v>2018</v>
      </c>
      <c r="S26" s="325">
        <v>2019</v>
      </c>
      <c r="T26" s="325">
        <v>2020</v>
      </c>
      <c r="U26" s="325">
        <v>2021</v>
      </c>
      <c r="V26" s="325">
        <v>2022</v>
      </c>
      <c r="W26" s="325">
        <v>2023</v>
      </c>
      <c r="X26" s="325">
        <v>2024</v>
      </c>
      <c r="Y26" s="325">
        <v>2025</v>
      </c>
      <c r="Z26" s="325">
        <v>2026</v>
      </c>
      <c r="AA26" s="325">
        <v>2027</v>
      </c>
      <c r="AB26" s="325">
        <v>2028</v>
      </c>
      <c r="AC26" s="325">
        <v>2029</v>
      </c>
      <c r="AD26" s="325">
        <v>2030</v>
      </c>
      <c r="AE26" s="325">
        <v>2031</v>
      </c>
      <c r="AF26" s="325">
        <v>2032</v>
      </c>
      <c r="AG26" s="325">
        <v>2033</v>
      </c>
      <c r="AH26" s="325">
        <v>2034</v>
      </c>
      <c r="AI26" s="325">
        <v>2035</v>
      </c>
      <c r="AJ26" s="325">
        <v>2036</v>
      </c>
      <c r="AK26" s="325">
        <v>2037</v>
      </c>
      <c r="AL26" s="325">
        <v>2038</v>
      </c>
      <c r="AM26" s="325">
        <v>2039</v>
      </c>
      <c r="AN26" s="325">
        <v>2040</v>
      </c>
    </row>
    <row r="27" spans="14:40">
      <c r="N27" s="326" t="s">
        <v>497</v>
      </c>
      <c r="O27" s="304">
        <f>'PS3'!S11</f>
        <v>28304.253000000001</v>
      </c>
      <c r="P27" s="304">
        <f>'PS3'!T11</f>
        <v>30322.876944687316</v>
      </c>
      <c r="Q27" s="304">
        <f>'PS3'!U11</f>
        <v>28228.00840793227</v>
      </c>
      <c r="R27" s="304">
        <f>'PS3'!V11</f>
        <v>28464.889914861855</v>
      </c>
      <c r="S27" s="304">
        <f>'PS3'!W11</f>
        <v>27706.390261049324</v>
      </c>
      <c r="T27" s="304">
        <f>'PS3'!X11</f>
        <v>27784.134729652025</v>
      </c>
      <c r="U27" s="304">
        <f>'PS3'!Y11</f>
        <v>29044.214075174397</v>
      </c>
      <c r="V27" s="304">
        <f>'PS3'!Z11</f>
        <v>30667.581663976249</v>
      </c>
      <c r="W27" s="304">
        <f>'PS3'!AA11</f>
        <v>29931.224672436747</v>
      </c>
      <c r="X27" s="304">
        <f>'PS3'!AB11</f>
        <v>30497.227563894441</v>
      </c>
      <c r="Y27" s="304">
        <f>'PS3'!AC11</f>
        <v>30142.87711809262</v>
      </c>
      <c r="Z27" s="304">
        <f>'PS3'!AD11</f>
        <v>30705.197314627268</v>
      </c>
      <c r="AA27" s="304">
        <f>'PS3'!AE11</f>
        <v>29411.999939149377</v>
      </c>
      <c r="AB27" s="304">
        <f>'PS3'!AF11</f>
        <v>29477.382675355966</v>
      </c>
      <c r="AC27" s="304">
        <f>'PS3'!AG11</f>
        <v>28269.338851811306</v>
      </c>
      <c r="AD27" s="304">
        <f>'PS3'!AH11</f>
        <v>28223.665399555706</v>
      </c>
      <c r="AE27" s="304">
        <f>'PS3'!AI11</f>
        <v>26177.459826614333</v>
      </c>
      <c r="AF27" s="304">
        <f>'PS3'!AJ11</f>
        <v>24931.02095210804</v>
      </c>
      <c r="AG27" s="304">
        <f>'PS3'!AK11</f>
        <v>24570.343058199414</v>
      </c>
      <c r="AH27" s="304">
        <f>'PS3'!AL11</f>
        <v>24615.492852834865</v>
      </c>
      <c r="AI27" s="304">
        <f>'PS3'!AM11</f>
        <v>24397.912252900209</v>
      </c>
      <c r="AJ27" s="304">
        <f>'PS3'!AN11</f>
        <v>24415.560638817453</v>
      </c>
      <c r="AK27" s="304">
        <f>'PS3'!AO11</f>
        <v>24433.399998057223</v>
      </c>
      <c r="AL27" s="304">
        <f>'PS3'!AP11</f>
        <v>24451.462960056902</v>
      </c>
      <c r="AM27" s="304">
        <f>'PS3'!AQ11</f>
        <v>24469.752331210846</v>
      </c>
      <c r="AN27" s="304">
        <f>'PS3'!AR11</f>
        <v>24479.067317866011</v>
      </c>
    </row>
    <row r="28" spans="14:40">
      <c r="N28" s="326" t="s">
        <v>498</v>
      </c>
      <c r="O28" s="304">
        <f>'PS4'!S11</f>
        <v>89920.977885757922</v>
      </c>
      <c r="P28" s="304">
        <f>'PS4'!T11</f>
        <v>103714.46049842652</v>
      </c>
      <c r="Q28" s="304">
        <f>'PS4'!U11</f>
        <v>81038.901284623207</v>
      </c>
      <c r="R28" s="304">
        <f>'PS4'!V11</f>
        <v>75930.304823852523</v>
      </c>
      <c r="S28" s="304">
        <f>'PS4'!W11</f>
        <v>72910.936249476421</v>
      </c>
      <c r="T28" s="304">
        <f>'PS4'!X11</f>
        <v>67273.439365709812</v>
      </c>
      <c r="U28" s="304">
        <f>'PS4'!Y11</f>
        <v>67736.38040974061</v>
      </c>
      <c r="V28" s="304">
        <f>'PS4'!Z11</f>
        <v>64333.754769046216</v>
      </c>
      <c r="W28" s="304">
        <f>'PS4'!AA11</f>
        <v>55043.031684998714</v>
      </c>
      <c r="X28" s="304">
        <f>'PS4'!AB11</f>
        <v>51951.017522325194</v>
      </c>
      <c r="Y28" s="304">
        <f>'PS4'!AC11</f>
        <v>42792.372483912077</v>
      </c>
      <c r="Z28" s="304">
        <f>'PS4'!AD11</f>
        <v>49486.265016652564</v>
      </c>
      <c r="AA28" s="304">
        <f>'PS4'!AE11</f>
        <v>37923.357488832669</v>
      </c>
      <c r="AB28" s="304">
        <f>'PS4'!AF11</f>
        <v>38728.046261865733</v>
      </c>
      <c r="AC28" s="304">
        <f>'PS4'!AG11</f>
        <v>33085.591818576708</v>
      </c>
      <c r="AD28" s="304">
        <f>'PS4'!AH11</f>
        <v>31536.601264658551</v>
      </c>
      <c r="AE28" s="304">
        <f>'PS4'!AI11</f>
        <v>26300.590225424723</v>
      </c>
      <c r="AF28" s="304">
        <f>'PS4'!AJ11</f>
        <v>26911.762877585483</v>
      </c>
      <c r="AG28" s="304">
        <f>'PS4'!AK11</f>
        <v>26465.778750002424</v>
      </c>
      <c r="AH28" s="304">
        <f>'PS4'!AL11</f>
        <v>28391.932172040131</v>
      </c>
      <c r="AI28" s="304">
        <f>'PS4'!AM11</f>
        <v>28468.048435859473</v>
      </c>
      <c r="AJ28" s="304">
        <f>'PS4'!AN11</f>
        <v>27711.394443001765</v>
      </c>
      <c r="AK28" s="304">
        <f>'PS4'!AO11</f>
        <v>28923.640897120084</v>
      </c>
      <c r="AL28" s="304">
        <f>'PS4'!AP11</f>
        <v>29078.399589904046</v>
      </c>
      <c r="AM28" s="304">
        <f>'PS4'!AQ11</f>
        <v>29592.104283092147</v>
      </c>
      <c r="AN28" s="304">
        <f>'PS4'!AR11</f>
        <v>30212.26906327828</v>
      </c>
    </row>
    <row r="46" spans="14:40" ht="15">
      <c r="N46" s="324" t="s">
        <v>34</v>
      </c>
    </row>
    <row r="48" spans="14:40" ht="15">
      <c r="O48" s="325">
        <v>2015</v>
      </c>
      <c r="P48" s="325">
        <v>2016</v>
      </c>
      <c r="Q48" s="325">
        <v>2017</v>
      </c>
      <c r="R48" s="325">
        <v>2018</v>
      </c>
      <c r="S48" s="325">
        <v>2019</v>
      </c>
      <c r="T48" s="325">
        <v>2020</v>
      </c>
      <c r="U48" s="325">
        <v>2021</v>
      </c>
      <c r="V48" s="325">
        <v>2022</v>
      </c>
      <c r="W48" s="325">
        <v>2023</v>
      </c>
      <c r="X48" s="325">
        <v>2024</v>
      </c>
      <c r="Y48" s="325">
        <v>2025</v>
      </c>
      <c r="Z48" s="325">
        <v>2026</v>
      </c>
      <c r="AA48" s="325">
        <v>2027</v>
      </c>
      <c r="AB48" s="325">
        <v>2028</v>
      </c>
      <c r="AC48" s="325">
        <v>2029</v>
      </c>
      <c r="AD48" s="325">
        <v>2030</v>
      </c>
      <c r="AE48" s="325">
        <v>2031</v>
      </c>
      <c r="AF48" s="325">
        <v>2032</v>
      </c>
      <c r="AG48" s="325">
        <v>2033</v>
      </c>
      <c r="AH48" s="325">
        <v>2034</v>
      </c>
      <c r="AI48" s="325">
        <v>2035</v>
      </c>
      <c r="AJ48" s="325">
        <v>2036</v>
      </c>
      <c r="AK48" s="325">
        <v>2037</v>
      </c>
      <c r="AL48" s="325">
        <v>2038</v>
      </c>
      <c r="AM48" s="325">
        <v>2039</v>
      </c>
      <c r="AN48" s="325">
        <v>2040</v>
      </c>
    </row>
    <row r="49" spans="14:40">
      <c r="N49" s="326" t="s">
        <v>497</v>
      </c>
      <c r="O49" s="304">
        <f>'PS5'!S11</f>
        <v>28304.253000000001</v>
      </c>
      <c r="P49" s="304">
        <f>'PS5'!T11</f>
        <v>30339.120157580557</v>
      </c>
      <c r="Q49" s="304">
        <f>'PS5'!U11</f>
        <v>29208.81757195876</v>
      </c>
      <c r="R49" s="304">
        <f>'PS5'!V11</f>
        <v>27975.616069724238</v>
      </c>
      <c r="S49" s="304">
        <f>'PS5'!W11</f>
        <v>28229.443361577705</v>
      </c>
      <c r="T49" s="304">
        <f>'PS5'!X11</f>
        <v>29797.842628484213</v>
      </c>
      <c r="U49" s="304">
        <f>'PS5'!Y11</f>
        <v>32198.071551368579</v>
      </c>
      <c r="V49" s="304">
        <f>'PS5'!Z11</f>
        <v>33522.668132838066</v>
      </c>
      <c r="W49" s="304">
        <f>'PS5'!AA11</f>
        <v>33298.85161123304</v>
      </c>
      <c r="X49" s="304">
        <f>'PS5'!AB11</f>
        <v>34568.159182878386</v>
      </c>
      <c r="Y49" s="304">
        <f>'PS5'!AC11</f>
        <v>36774.060701991293</v>
      </c>
      <c r="Z49" s="304">
        <f>'PS5'!AD11</f>
        <v>35996.367879828511</v>
      </c>
      <c r="AA49" s="304">
        <f>'PS5'!AE11</f>
        <v>35333.196388506396</v>
      </c>
      <c r="AB49" s="304">
        <f>'PS5'!AF11</f>
        <v>35778.186283124596</v>
      </c>
      <c r="AC49" s="304">
        <f>'PS5'!AG11</f>
        <v>36625.020455356287</v>
      </c>
      <c r="AD49" s="304">
        <f>'PS5'!AH11</f>
        <v>37573.884910190718</v>
      </c>
      <c r="AE49" s="304">
        <f>'PS5'!AI11</f>
        <v>37337.546696381585</v>
      </c>
      <c r="AF49" s="304">
        <f>'PS5'!AJ11</f>
        <v>37449.518384011011</v>
      </c>
      <c r="AG49" s="304">
        <f>'PS5'!AK11</f>
        <v>37589.067948343087</v>
      </c>
      <c r="AH49" s="304">
        <f>'PS5'!AL11</f>
        <v>35964.474056902865</v>
      </c>
      <c r="AI49" s="304">
        <f>'PS5'!AM11</f>
        <v>36040.245835783862</v>
      </c>
      <c r="AJ49" s="304">
        <f>'PS5'!AN11</f>
        <v>36786.631288516481</v>
      </c>
      <c r="AK49" s="304">
        <f>'PS5'!AO11</f>
        <v>37270.670621920144</v>
      </c>
      <c r="AL49" s="304">
        <f>'PS5'!AP11</f>
        <v>37351.405560775274</v>
      </c>
      <c r="AM49" s="304">
        <f>'PS5'!AQ11</f>
        <v>38338.878458269741</v>
      </c>
      <c r="AN49" s="304">
        <f>'PS5'!AR11</f>
        <v>38381.003262019374</v>
      </c>
    </row>
    <row r="50" spans="14:40">
      <c r="N50" s="326" t="s">
        <v>498</v>
      </c>
      <c r="O50" s="304">
        <f>'PS6'!S11</f>
        <v>89920.977885757922</v>
      </c>
      <c r="P50" s="304">
        <f>'PS6'!T11</f>
        <v>107585.80466971768</v>
      </c>
      <c r="Q50" s="304">
        <f>'PS6'!U11</f>
        <v>91854.48325691896</v>
      </c>
      <c r="R50" s="304">
        <f>'PS6'!V11</f>
        <v>78874.312335392911</v>
      </c>
      <c r="S50" s="304">
        <f>'PS6'!W11</f>
        <v>74952.713717244551</v>
      </c>
      <c r="T50" s="304">
        <f>'PS6'!X11</f>
        <v>82942.688273204854</v>
      </c>
      <c r="U50" s="304">
        <f>'PS6'!Y11</f>
        <v>79877.300547017556</v>
      </c>
      <c r="V50" s="304">
        <f>'PS6'!Z11</f>
        <v>77936.305835386753</v>
      </c>
      <c r="W50" s="304">
        <f>'PS6'!AA11</f>
        <v>81610.125433904919</v>
      </c>
      <c r="X50" s="304">
        <f>'PS6'!AB11</f>
        <v>83535.269520915477</v>
      </c>
      <c r="Y50" s="304">
        <f>'PS6'!AC11</f>
        <v>91662.287714092308</v>
      </c>
      <c r="Z50" s="304">
        <f>'PS6'!AD11</f>
        <v>79653.306026267339</v>
      </c>
      <c r="AA50" s="304">
        <f>'PS6'!AE11</f>
        <v>71468.874317236507</v>
      </c>
      <c r="AB50" s="304">
        <f>'PS6'!AF11</f>
        <v>67986.901519839754</v>
      </c>
      <c r="AC50" s="304">
        <f>'PS6'!AG11</f>
        <v>74142.467243368592</v>
      </c>
      <c r="AD50" s="304">
        <f>'PS6'!AH11</f>
        <v>84131.885076259539</v>
      </c>
      <c r="AE50" s="304">
        <f>'PS6'!AI11</f>
        <v>85372.949965885913</v>
      </c>
      <c r="AF50" s="304">
        <f>'PS6'!AJ11</f>
        <v>81510.647849296511</v>
      </c>
      <c r="AG50" s="304">
        <f>'PS6'!AK11</f>
        <v>84273.195003988367</v>
      </c>
      <c r="AH50" s="304">
        <f>'PS6'!AL11</f>
        <v>91675.417958328529</v>
      </c>
      <c r="AI50" s="304">
        <f>'PS6'!AM11</f>
        <v>94804.643187840906</v>
      </c>
      <c r="AJ50" s="304">
        <f>'PS6'!AN11</f>
        <v>98842.222796397808</v>
      </c>
      <c r="AK50" s="304">
        <f>'PS6'!AO11</f>
        <v>103895.05464607738</v>
      </c>
      <c r="AL50" s="304">
        <f>'PS6'!AP11</f>
        <v>106612.41751906325</v>
      </c>
      <c r="AM50" s="304">
        <f>'PS6'!AQ11</f>
        <v>110121.98170892334</v>
      </c>
      <c r="AN50" s="304">
        <f>'PS6'!AR11</f>
        <v>112932.15631660397</v>
      </c>
    </row>
    <row r="67" spans="14:40" ht="15">
      <c r="N67" s="324" t="s">
        <v>35</v>
      </c>
    </row>
    <row r="69" spans="14:40" ht="15">
      <c r="O69" s="325">
        <v>2015</v>
      </c>
      <c r="P69" s="325">
        <v>2016</v>
      </c>
      <c r="Q69" s="325">
        <v>2017</v>
      </c>
      <c r="R69" s="325">
        <v>2018</v>
      </c>
      <c r="S69" s="325">
        <v>2019</v>
      </c>
      <c r="T69" s="325">
        <v>2020</v>
      </c>
      <c r="U69" s="325">
        <v>2021</v>
      </c>
      <c r="V69" s="325">
        <v>2022</v>
      </c>
      <c r="W69" s="325">
        <v>2023</v>
      </c>
      <c r="X69" s="325">
        <v>2024</v>
      </c>
      <c r="Y69" s="325">
        <v>2025</v>
      </c>
      <c r="Z69" s="325">
        <v>2026</v>
      </c>
      <c r="AA69" s="325">
        <v>2027</v>
      </c>
      <c r="AB69" s="325">
        <v>2028</v>
      </c>
      <c r="AC69" s="325">
        <v>2029</v>
      </c>
      <c r="AD69" s="325">
        <v>2030</v>
      </c>
      <c r="AE69" s="325">
        <v>2031</v>
      </c>
      <c r="AF69" s="325">
        <v>2032</v>
      </c>
      <c r="AG69" s="325">
        <v>2033</v>
      </c>
      <c r="AH69" s="325">
        <v>2034</v>
      </c>
      <c r="AI69" s="325">
        <v>2035</v>
      </c>
      <c r="AJ69" s="325">
        <v>2036</v>
      </c>
      <c r="AK69" s="325">
        <v>2037</v>
      </c>
      <c r="AL69" s="325">
        <v>2038</v>
      </c>
      <c r="AM69" s="325">
        <v>2039</v>
      </c>
      <c r="AN69" s="325">
        <v>2040</v>
      </c>
    </row>
    <row r="70" spans="14:40">
      <c r="N70" s="326" t="s">
        <v>497</v>
      </c>
      <c r="O70" s="304">
        <f>'PS7'!S11</f>
        <v>28304.253000000001</v>
      </c>
      <c r="P70" s="304">
        <f>'PS7'!T11</f>
        <v>29529.943047920126</v>
      </c>
      <c r="Q70" s="304">
        <f>'PS7'!U11</f>
        <v>28300.013309213231</v>
      </c>
      <c r="R70" s="304">
        <f>'PS7'!V11</f>
        <v>28558.918848767971</v>
      </c>
      <c r="S70" s="304">
        <f>'PS7'!W11</f>
        <v>28822.827191339416</v>
      </c>
      <c r="T70" s="304">
        <f>'PS7'!X11</f>
        <v>27504.84684017437</v>
      </c>
      <c r="U70" s="304">
        <f>'PS7'!Y11</f>
        <v>27629.646083276741</v>
      </c>
      <c r="V70" s="304">
        <f>'PS7'!Z11</f>
        <v>25675.038023597903</v>
      </c>
      <c r="W70" s="304">
        <f>'PS7'!AA11</f>
        <v>29420.228256289403</v>
      </c>
      <c r="X70" s="304">
        <f>'PS7'!AB11</f>
        <v>31402.320656094958</v>
      </c>
      <c r="Y70" s="304">
        <f>'PS7'!AC11</f>
        <v>30906.297365656617</v>
      </c>
      <c r="Z70" s="304">
        <f>'PS7'!AD11</f>
        <v>30437.171967650993</v>
      </c>
      <c r="AA70" s="304">
        <f>'PS7'!AE11</f>
        <v>29479.627777799898</v>
      </c>
      <c r="AB70" s="304">
        <f>'PS7'!AF11</f>
        <v>29149.779949970351</v>
      </c>
      <c r="AC70" s="304">
        <f>'PS7'!AG11</f>
        <v>29121.685074114299</v>
      </c>
      <c r="AD70" s="304">
        <f>'PS7'!AH11</f>
        <v>27908.605189720562</v>
      </c>
      <c r="AE70" s="304">
        <f>'PS7'!AI11</f>
        <v>27370.689491102461</v>
      </c>
      <c r="AF70" s="304">
        <f>'PS7'!AJ11</f>
        <v>27141.931113096729</v>
      </c>
      <c r="AG70" s="304">
        <f>'PS7'!AK11</f>
        <v>27233.201814099662</v>
      </c>
      <c r="AH70" s="304">
        <f>'PS7'!AL11</f>
        <v>26695.052187309331</v>
      </c>
      <c r="AI70" s="304">
        <f>'PS7'!AM11</f>
        <v>26064.759203161095</v>
      </c>
      <c r="AJ70" s="304">
        <f>'PS7'!AN11</f>
        <v>25472.36306047059</v>
      </c>
      <c r="AK70" s="304">
        <f>'PS7'!AO11</f>
        <v>25717.203078072118</v>
      </c>
      <c r="AL70" s="304">
        <f>'PS7'!AP11</f>
        <v>24686.787150890876</v>
      </c>
      <c r="AM70" s="304">
        <f>'PS7'!AQ11</f>
        <v>24962.173953313111</v>
      </c>
      <c r="AN70" s="304">
        <f>'PS7'!AR11</f>
        <v>24818.006421385697</v>
      </c>
    </row>
    <row r="71" spans="14:40">
      <c r="N71" s="326" t="s">
        <v>498</v>
      </c>
      <c r="O71" s="304">
        <f>'PS8'!S11</f>
        <v>89920.977885757922</v>
      </c>
      <c r="P71" s="304">
        <f>'PS8'!T11</f>
        <v>108532.01461239962</v>
      </c>
      <c r="Q71" s="304">
        <f>'PS8'!U11</f>
        <v>95801.959920001464</v>
      </c>
      <c r="R71" s="304">
        <f>'PS8'!V11</f>
        <v>89332.183583444858</v>
      </c>
      <c r="S71" s="304">
        <f>'PS8'!W11</f>
        <v>73962.314328114735</v>
      </c>
      <c r="T71" s="304">
        <f>'PS8'!X11</f>
        <v>55075.633095327255</v>
      </c>
      <c r="U71" s="304">
        <f>'PS8'!Y11</f>
        <v>40079.12414150581</v>
      </c>
      <c r="V71" s="304">
        <f>'PS8'!Z11</f>
        <v>32839.322703304002</v>
      </c>
      <c r="W71" s="304">
        <f>'PS8'!AA11</f>
        <v>42674.908819133285</v>
      </c>
      <c r="X71" s="304">
        <f>'PS8'!AB11</f>
        <v>46792.15930826839</v>
      </c>
      <c r="Y71" s="304">
        <f>'PS8'!AC11</f>
        <v>36889.645667891877</v>
      </c>
      <c r="Z71" s="304">
        <f>'PS8'!AD11</f>
        <v>26266.120791451434</v>
      </c>
      <c r="AA71" s="304">
        <f>'PS8'!AE11</f>
        <v>25303.471424048003</v>
      </c>
      <c r="AB71" s="304">
        <f>'PS8'!AF11</f>
        <v>25271.764713090954</v>
      </c>
      <c r="AC71" s="304">
        <f>'PS8'!AG11</f>
        <v>23706.556839963323</v>
      </c>
      <c r="AD71" s="304">
        <f>'PS8'!AH11</f>
        <v>22427.171840601659</v>
      </c>
      <c r="AE71" s="304">
        <f>'PS8'!AI11</f>
        <v>25185.767379756155</v>
      </c>
      <c r="AF71" s="304">
        <f>'PS8'!AJ11</f>
        <v>25522.931893150642</v>
      </c>
      <c r="AG71" s="304">
        <f>'PS8'!AK11</f>
        <v>30376.325740429354</v>
      </c>
      <c r="AH71" s="304">
        <f>'PS8'!AL11</f>
        <v>36022.624332212617</v>
      </c>
      <c r="AI71" s="304">
        <f>'PS8'!AM11</f>
        <v>31774.157454841785</v>
      </c>
      <c r="AJ71" s="304">
        <f>'PS8'!AN11</f>
        <v>30335.65454829426</v>
      </c>
      <c r="AK71" s="304">
        <f>'PS8'!AO11</f>
        <v>31272.24819485988</v>
      </c>
      <c r="AL71" s="304">
        <f>'PS8'!AP11</f>
        <v>28657.806323733341</v>
      </c>
      <c r="AM71" s="304">
        <f>'PS8'!AQ11</f>
        <v>30179.74987583037</v>
      </c>
      <c r="AN71" s="304">
        <f>'PS8'!AR11</f>
        <v>32079.982748958995</v>
      </c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theme="9" tint="-0.249977111117893"/>
  </sheetPr>
  <dimension ref="A1"/>
  <sheetViews>
    <sheetView showGridLines="0" workbookViewId="0">
      <selection activeCell="K18" sqref="K18"/>
    </sheetView>
  </sheetViews>
  <sheetFormatPr defaultRowHeight="14.25"/>
  <sheetData>
    <row r="1" spans="1:1" s="42" customFormat="1" ht="27.75">
      <c r="A1" s="41" t="s">
        <v>179</v>
      </c>
    </row>
  </sheetData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9" tint="0.39997558519241921"/>
  </sheetPr>
  <dimension ref="A1:AZ16"/>
  <sheetViews>
    <sheetView showGridLines="0" zoomScale="85" zoomScaleNormal="85" workbookViewId="0"/>
  </sheetViews>
  <sheetFormatPr defaultColWidth="9" defaultRowHeight="15"/>
  <cols>
    <col min="1" max="1" width="3.625" style="7" customWidth="1"/>
    <col min="2" max="11" width="9" style="7"/>
    <col min="12" max="12" width="16.375" style="1" customWidth="1"/>
    <col min="13" max="16384" width="9" style="1"/>
  </cols>
  <sheetData>
    <row r="1" spans="1:52" s="7" customFormat="1" ht="25.5">
      <c r="A1" s="15" t="s">
        <v>340</v>
      </c>
      <c r="C1" s="2"/>
      <c r="D1" s="2"/>
      <c r="E1" s="2"/>
      <c r="F1" s="2"/>
      <c r="G1" s="2"/>
      <c r="H1" s="2"/>
      <c r="I1" s="2"/>
    </row>
    <row r="2" spans="1:52" s="7" customFormat="1">
      <c r="K2" s="1"/>
      <c r="L2" s="1"/>
    </row>
    <row r="3" spans="1:52" s="7" customFormat="1">
      <c r="K3" s="1"/>
      <c r="L3" s="4" t="s">
        <v>237</v>
      </c>
      <c r="M3" s="23" t="s">
        <v>64</v>
      </c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52" s="7" customFormat="1">
      <c r="K4" s="1"/>
      <c r="L4" s="28" t="s">
        <v>61</v>
      </c>
      <c r="M4" s="28">
        <v>2015</v>
      </c>
      <c r="N4" s="80">
        <v>2016</v>
      </c>
      <c r="O4" s="28">
        <v>2017</v>
      </c>
      <c r="P4" s="28">
        <v>2018</v>
      </c>
      <c r="Q4" s="28">
        <v>2019</v>
      </c>
      <c r="R4" s="28">
        <v>2020</v>
      </c>
      <c r="S4" s="28">
        <v>2021</v>
      </c>
      <c r="T4" s="28">
        <v>2022</v>
      </c>
      <c r="U4" s="28">
        <v>2023</v>
      </c>
      <c r="V4" s="28">
        <v>2024</v>
      </c>
      <c r="W4" s="28">
        <v>2025</v>
      </c>
      <c r="X4" s="28">
        <v>2026</v>
      </c>
      <c r="Y4" s="28">
        <v>2027</v>
      </c>
      <c r="Z4" s="28">
        <v>2028</v>
      </c>
      <c r="AA4" s="28">
        <v>2029</v>
      </c>
      <c r="AB4" s="28">
        <v>2030</v>
      </c>
      <c r="AC4" s="28">
        <v>2031</v>
      </c>
      <c r="AD4" s="28">
        <v>2032</v>
      </c>
      <c r="AE4" s="28">
        <v>2033</v>
      </c>
      <c r="AF4" s="28">
        <v>2034</v>
      </c>
      <c r="AG4" s="28">
        <v>2035</v>
      </c>
      <c r="AH4" s="28">
        <v>2036</v>
      </c>
      <c r="AI4" s="28">
        <v>2037</v>
      </c>
      <c r="AJ4" s="28">
        <v>2038</v>
      </c>
      <c r="AK4" s="28">
        <v>2039</v>
      </c>
      <c r="AL4" s="28">
        <v>2040</v>
      </c>
      <c r="AM4" s="12"/>
      <c r="AN4" s="12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</row>
    <row r="5" spans="1:52" s="7" customFormat="1">
      <c r="L5" s="38" t="s">
        <v>32</v>
      </c>
      <c r="M5" s="146">
        <v>3800</v>
      </c>
      <c r="N5" s="146">
        <v>4000</v>
      </c>
      <c r="O5" s="146">
        <v>3785</v>
      </c>
      <c r="P5" s="146">
        <v>3785</v>
      </c>
      <c r="Q5" s="146">
        <v>4785</v>
      </c>
      <c r="R5" s="146">
        <v>7185</v>
      </c>
      <c r="S5" s="146">
        <v>9585</v>
      </c>
      <c r="T5" s="146">
        <v>13455</v>
      </c>
      <c r="U5" s="146">
        <v>13455</v>
      </c>
      <c r="V5" s="146">
        <v>15855</v>
      </c>
      <c r="W5" s="146">
        <v>19355</v>
      </c>
      <c r="X5" s="146">
        <v>22055</v>
      </c>
      <c r="Y5" s="146">
        <v>22055</v>
      </c>
      <c r="Z5" s="146">
        <v>22055</v>
      </c>
      <c r="AA5" s="146">
        <v>22055</v>
      </c>
      <c r="AB5" s="146">
        <v>23255</v>
      </c>
      <c r="AC5" s="146">
        <v>23255</v>
      </c>
      <c r="AD5" s="146">
        <v>23255</v>
      </c>
      <c r="AE5" s="146">
        <v>23255</v>
      </c>
      <c r="AF5" s="146">
        <v>23255</v>
      </c>
      <c r="AG5" s="146">
        <v>23255</v>
      </c>
      <c r="AH5" s="146">
        <v>23255</v>
      </c>
      <c r="AI5" s="146">
        <v>23255</v>
      </c>
      <c r="AJ5" s="146">
        <v>23255</v>
      </c>
      <c r="AK5" s="146">
        <v>23255</v>
      </c>
      <c r="AL5" s="146">
        <v>23255</v>
      </c>
      <c r="AM5" s="12"/>
      <c r="AN5" s="12"/>
    </row>
    <row r="6" spans="1:52" s="7" customFormat="1">
      <c r="K6" s="8"/>
      <c r="L6" s="38" t="s">
        <v>33</v>
      </c>
      <c r="M6" s="146">
        <v>3800</v>
      </c>
      <c r="N6" s="146">
        <v>4000</v>
      </c>
      <c r="O6" s="146">
        <v>3785</v>
      </c>
      <c r="P6" s="146">
        <v>3785</v>
      </c>
      <c r="Q6" s="146">
        <v>3785</v>
      </c>
      <c r="R6" s="146">
        <v>3785</v>
      </c>
      <c r="S6" s="146">
        <v>4785</v>
      </c>
      <c r="T6" s="146">
        <v>7555</v>
      </c>
      <c r="U6" s="146">
        <v>9955</v>
      </c>
      <c r="V6" s="146">
        <v>12055</v>
      </c>
      <c r="W6" s="146">
        <v>13455</v>
      </c>
      <c r="X6" s="146">
        <v>13455</v>
      </c>
      <c r="Y6" s="146">
        <v>13455</v>
      </c>
      <c r="Z6" s="146">
        <v>14855</v>
      </c>
      <c r="AA6" s="146">
        <v>14855</v>
      </c>
      <c r="AB6" s="146">
        <v>14855</v>
      </c>
      <c r="AC6" s="146">
        <v>14855</v>
      </c>
      <c r="AD6" s="146">
        <v>14855</v>
      </c>
      <c r="AE6" s="146">
        <v>14855</v>
      </c>
      <c r="AF6" s="146">
        <v>16055</v>
      </c>
      <c r="AG6" s="146">
        <v>16055</v>
      </c>
      <c r="AH6" s="146">
        <v>16055</v>
      </c>
      <c r="AI6" s="146">
        <v>16055</v>
      </c>
      <c r="AJ6" s="146">
        <v>16055</v>
      </c>
      <c r="AK6" s="146">
        <v>16055</v>
      </c>
      <c r="AL6" s="146">
        <v>16055</v>
      </c>
      <c r="AM6" s="12"/>
      <c r="AN6" s="12"/>
    </row>
    <row r="7" spans="1:52" s="7" customFormat="1">
      <c r="L7" s="38" t="s">
        <v>34</v>
      </c>
      <c r="M7" s="146">
        <v>3800</v>
      </c>
      <c r="N7" s="146">
        <v>4000</v>
      </c>
      <c r="O7" s="146">
        <v>3785</v>
      </c>
      <c r="P7" s="146">
        <v>3785</v>
      </c>
      <c r="Q7" s="146">
        <v>3785</v>
      </c>
      <c r="R7" s="146">
        <v>3785</v>
      </c>
      <c r="S7" s="146">
        <v>4785</v>
      </c>
      <c r="T7" s="146">
        <v>5785</v>
      </c>
      <c r="U7" s="146">
        <v>5785</v>
      </c>
      <c r="V7" s="146">
        <v>7185</v>
      </c>
      <c r="W7" s="146">
        <v>9585</v>
      </c>
      <c r="X7" s="146">
        <v>9585</v>
      </c>
      <c r="Y7" s="146">
        <v>10985</v>
      </c>
      <c r="Z7" s="146">
        <v>10985</v>
      </c>
      <c r="AA7" s="146">
        <v>10985</v>
      </c>
      <c r="AB7" s="146">
        <v>10985</v>
      </c>
      <c r="AC7" s="146">
        <v>10985</v>
      </c>
      <c r="AD7" s="146">
        <v>12385</v>
      </c>
      <c r="AE7" s="146">
        <v>13585</v>
      </c>
      <c r="AF7" s="146">
        <v>13585</v>
      </c>
      <c r="AG7" s="146">
        <v>13585</v>
      </c>
      <c r="AH7" s="146">
        <v>13585</v>
      </c>
      <c r="AI7" s="146">
        <v>13585</v>
      </c>
      <c r="AJ7" s="146">
        <v>13585</v>
      </c>
      <c r="AK7" s="146">
        <v>13585</v>
      </c>
      <c r="AL7" s="146">
        <v>13585</v>
      </c>
      <c r="AM7" s="12"/>
      <c r="AN7" s="12"/>
    </row>
    <row r="8" spans="1:52" s="7" customFormat="1">
      <c r="L8" s="38" t="s">
        <v>35</v>
      </c>
      <c r="M8" s="146">
        <v>3800</v>
      </c>
      <c r="N8" s="146">
        <v>4000</v>
      </c>
      <c r="O8" s="146">
        <v>3785</v>
      </c>
      <c r="P8" s="146">
        <v>3785</v>
      </c>
      <c r="Q8" s="146">
        <v>6185</v>
      </c>
      <c r="R8" s="146">
        <v>8185</v>
      </c>
      <c r="S8" s="146">
        <v>10985</v>
      </c>
      <c r="T8" s="146">
        <v>13455</v>
      </c>
      <c r="U8" s="146">
        <v>13455</v>
      </c>
      <c r="V8" s="146">
        <v>14955</v>
      </c>
      <c r="W8" s="146">
        <v>20055</v>
      </c>
      <c r="X8" s="146">
        <v>22055</v>
      </c>
      <c r="Y8" s="146">
        <v>22055</v>
      </c>
      <c r="Z8" s="146">
        <v>22055</v>
      </c>
      <c r="AA8" s="146">
        <v>23255</v>
      </c>
      <c r="AB8" s="146">
        <v>23255</v>
      </c>
      <c r="AC8" s="146">
        <v>23255</v>
      </c>
      <c r="AD8" s="146">
        <v>23255</v>
      </c>
      <c r="AE8" s="146">
        <v>23255</v>
      </c>
      <c r="AF8" s="146">
        <v>23255</v>
      </c>
      <c r="AG8" s="146">
        <v>23255</v>
      </c>
      <c r="AH8" s="146">
        <v>23255</v>
      </c>
      <c r="AI8" s="146">
        <v>23255</v>
      </c>
      <c r="AJ8" s="146">
        <v>23255</v>
      </c>
      <c r="AK8" s="146">
        <v>23255</v>
      </c>
      <c r="AL8" s="146">
        <v>23255</v>
      </c>
      <c r="AM8" s="12"/>
      <c r="AN8" s="12"/>
    </row>
    <row r="9" spans="1:52" s="7" customFormat="1">
      <c r="AI9" s="12"/>
      <c r="AJ9" s="12"/>
      <c r="AK9" s="12"/>
      <c r="AL9" s="12"/>
      <c r="AM9" s="12"/>
      <c r="AN9" s="12"/>
    </row>
    <row r="10" spans="1:52" s="7" customFormat="1"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pans="1:52" s="8" customFormat="1">
      <c r="A11" s="7"/>
      <c r="B11" s="7"/>
      <c r="C11" s="7"/>
      <c r="D11" s="7"/>
      <c r="E11" s="7"/>
      <c r="K11" s="12"/>
      <c r="L11" s="4" t="s">
        <v>238</v>
      </c>
      <c r="M11" s="23" t="s">
        <v>64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7"/>
      <c r="AJ11" s="7"/>
      <c r="AK11" s="7"/>
      <c r="AL11" s="7"/>
      <c r="AM11" s="12"/>
      <c r="AN11" s="12"/>
    </row>
    <row r="12" spans="1:52" s="7" customFormat="1">
      <c r="K12" s="12"/>
      <c r="L12" s="28" t="s">
        <v>61</v>
      </c>
      <c r="M12" s="28">
        <v>2015</v>
      </c>
      <c r="N12" s="80">
        <v>2016</v>
      </c>
      <c r="O12" s="28">
        <v>2017</v>
      </c>
      <c r="P12" s="28">
        <v>2018</v>
      </c>
      <c r="Q12" s="28">
        <v>2019</v>
      </c>
      <c r="R12" s="28">
        <v>2020</v>
      </c>
      <c r="S12" s="28">
        <v>2021</v>
      </c>
      <c r="T12" s="28">
        <v>2022</v>
      </c>
      <c r="U12" s="28">
        <v>2023</v>
      </c>
      <c r="V12" s="28">
        <v>2024</v>
      </c>
      <c r="W12" s="28">
        <v>2025</v>
      </c>
      <c r="X12" s="28">
        <v>2026</v>
      </c>
      <c r="Y12" s="28">
        <v>2027</v>
      </c>
      <c r="Z12" s="28">
        <v>2028</v>
      </c>
      <c r="AA12" s="28">
        <v>2029</v>
      </c>
      <c r="AB12" s="28">
        <v>2030</v>
      </c>
      <c r="AC12" s="28">
        <v>2031</v>
      </c>
      <c r="AD12" s="28">
        <v>2032</v>
      </c>
      <c r="AE12" s="28">
        <v>2033</v>
      </c>
      <c r="AF12" s="28">
        <v>2034</v>
      </c>
      <c r="AG12" s="28">
        <v>2035</v>
      </c>
      <c r="AH12" s="28">
        <v>2036</v>
      </c>
      <c r="AI12" s="28">
        <v>2037</v>
      </c>
      <c r="AJ12" s="28">
        <v>2038</v>
      </c>
      <c r="AK12" s="28">
        <v>2039</v>
      </c>
      <c r="AL12" s="28">
        <v>2040</v>
      </c>
      <c r="AM12" s="12"/>
      <c r="AN12" s="12"/>
    </row>
    <row r="13" spans="1:52" s="7" customFormat="1">
      <c r="K13" s="12"/>
      <c r="L13" s="38" t="s">
        <v>32</v>
      </c>
      <c r="M13" s="146">
        <v>3950</v>
      </c>
      <c r="N13" s="146">
        <v>4150</v>
      </c>
      <c r="O13" s="146">
        <v>4150</v>
      </c>
      <c r="P13" s="146">
        <v>4150</v>
      </c>
      <c r="Q13" s="146">
        <v>5150</v>
      </c>
      <c r="R13" s="146">
        <v>7550</v>
      </c>
      <c r="S13" s="146">
        <v>9950</v>
      </c>
      <c r="T13" s="146">
        <v>13450</v>
      </c>
      <c r="U13" s="146">
        <v>13450</v>
      </c>
      <c r="V13" s="146">
        <v>15850</v>
      </c>
      <c r="W13" s="146">
        <v>19350</v>
      </c>
      <c r="X13" s="146">
        <v>22050</v>
      </c>
      <c r="Y13" s="146">
        <v>22050</v>
      </c>
      <c r="Z13" s="146">
        <v>22050</v>
      </c>
      <c r="AA13" s="146">
        <v>22050</v>
      </c>
      <c r="AB13" s="146">
        <v>23250</v>
      </c>
      <c r="AC13" s="146">
        <v>23250</v>
      </c>
      <c r="AD13" s="146">
        <v>23250</v>
      </c>
      <c r="AE13" s="146">
        <v>23250</v>
      </c>
      <c r="AF13" s="146">
        <v>23250</v>
      </c>
      <c r="AG13" s="146">
        <v>23250</v>
      </c>
      <c r="AH13" s="146">
        <v>23250</v>
      </c>
      <c r="AI13" s="146">
        <v>23250</v>
      </c>
      <c r="AJ13" s="146">
        <v>23250</v>
      </c>
      <c r="AK13" s="146">
        <v>23250</v>
      </c>
      <c r="AL13" s="146">
        <v>23250</v>
      </c>
      <c r="AM13" s="12"/>
      <c r="AN13" s="12"/>
    </row>
    <row r="14" spans="1:52" s="7" customFormat="1">
      <c r="K14" s="12"/>
      <c r="L14" s="38" t="s">
        <v>33</v>
      </c>
      <c r="M14" s="146">
        <v>3950</v>
      </c>
      <c r="N14" s="146">
        <v>4150</v>
      </c>
      <c r="O14" s="146">
        <v>4150</v>
      </c>
      <c r="P14" s="146">
        <v>4150</v>
      </c>
      <c r="Q14" s="146">
        <v>4150</v>
      </c>
      <c r="R14" s="146">
        <v>4150</v>
      </c>
      <c r="S14" s="146">
        <v>5150</v>
      </c>
      <c r="T14" s="146">
        <v>7550</v>
      </c>
      <c r="U14" s="146">
        <v>9950</v>
      </c>
      <c r="V14" s="146">
        <v>12050</v>
      </c>
      <c r="W14" s="146">
        <v>13450</v>
      </c>
      <c r="X14" s="146">
        <v>13450</v>
      </c>
      <c r="Y14" s="146">
        <v>13450</v>
      </c>
      <c r="Z14" s="146">
        <v>14850</v>
      </c>
      <c r="AA14" s="146">
        <v>14850</v>
      </c>
      <c r="AB14" s="146">
        <v>14850</v>
      </c>
      <c r="AC14" s="146">
        <v>14850</v>
      </c>
      <c r="AD14" s="146">
        <v>14850</v>
      </c>
      <c r="AE14" s="146">
        <v>14850</v>
      </c>
      <c r="AF14" s="146">
        <v>16050</v>
      </c>
      <c r="AG14" s="146">
        <v>16050</v>
      </c>
      <c r="AH14" s="146">
        <v>16050</v>
      </c>
      <c r="AI14" s="146">
        <v>16050</v>
      </c>
      <c r="AJ14" s="146">
        <v>16050</v>
      </c>
      <c r="AK14" s="146">
        <v>16050</v>
      </c>
      <c r="AL14" s="146">
        <v>16050</v>
      </c>
    </row>
    <row r="15" spans="1:52" s="7" customFormat="1">
      <c r="B15" s="11"/>
      <c r="K15" s="12"/>
      <c r="L15" s="38" t="s">
        <v>34</v>
      </c>
      <c r="M15" s="146">
        <v>3950</v>
      </c>
      <c r="N15" s="146">
        <v>4150</v>
      </c>
      <c r="O15" s="146">
        <v>4150</v>
      </c>
      <c r="P15" s="146">
        <v>4150</v>
      </c>
      <c r="Q15" s="146">
        <v>4150</v>
      </c>
      <c r="R15" s="146">
        <v>4150</v>
      </c>
      <c r="S15" s="146">
        <v>5150</v>
      </c>
      <c r="T15" s="146">
        <v>6150</v>
      </c>
      <c r="U15" s="146">
        <v>6150</v>
      </c>
      <c r="V15" s="146">
        <v>7550</v>
      </c>
      <c r="W15" s="146">
        <v>9950</v>
      </c>
      <c r="X15" s="146">
        <v>9950</v>
      </c>
      <c r="Y15" s="146">
        <v>9950</v>
      </c>
      <c r="Z15" s="146">
        <v>11350</v>
      </c>
      <c r="AA15" s="146">
        <v>11350</v>
      </c>
      <c r="AB15" s="146">
        <v>11350</v>
      </c>
      <c r="AC15" s="146">
        <v>11350</v>
      </c>
      <c r="AD15" s="146">
        <v>12750</v>
      </c>
      <c r="AE15" s="146">
        <v>13950</v>
      </c>
      <c r="AF15" s="146">
        <v>13950</v>
      </c>
      <c r="AG15" s="146">
        <v>13950</v>
      </c>
      <c r="AH15" s="146">
        <v>13950</v>
      </c>
      <c r="AI15" s="146">
        <v>13950</v>
      </c>
      <c r="AJ15" s="146">
        <v>13950</v>
      </c>
      <c r="AK15" s="146">
        <v>13950</v>
      </c>
      <c r="AL15" s="146">
        <v>13950</v>
      </c>
    </row>
    <row r="16" spans="1:52" s="12" customFormat="1">
      <c r="A16" s="8"/>
      <c r="B16" s="8"/>
      <c r="C16" s="8"/>
      <c r="D16" s="8"/>
      <c r="E16" s="8"/>
      <c r="L16" s="38" t="s">
        <v>35</v>
      </c>
      <c r="M16" s="146">
        <v>3950</v>
      </c>
      <c r="N16" s="146">
        <v>4150</v>
      </c>
      <c r="O16" s="146">
        <v>4150</v>
      </c>
      <c r="P16" s="146">
        <v>4150</v>
      </c>
      <c r="Q16" s="146">
        <v>6550</v>
      </c>
      <c r="R16" s="146">
        <v>8550</v>
      </c>
      <c r="S16" s="146">
        <v>11350</v>
      </c>
      <c r="T16" s="146">
        <v>13450</v>
      </c>
      <c r="U16" s="146">
        <v>13450</v>
      </c>
      <c r="V16" s="146">
        <v>14950</v>
      </c>
      <c r="W16" s="146">
        <v>20050</v>
      </c>
      <c r="X16" s="146">
        <v>20050</v>
      </c>
      <c r="Y16" s="146">
        <v>22050</v>
      </c>
      <c r="Z16" s="146">
        <v>22050</v>
      </c>
      <c r="AA16" s="146">
        <v>23250</v>
      </c>
      <c r="AB16" s="146">
        <v>23250</v>
      </c>
      <c r="AC16" s="146">
        <v>23250</v>
      </c>
      <c r="AD16" s="146">
        <v>23250</v>
      </c>
      <c r="AE16" s="146">
        <v>23250</v>
      </c>
      <c r="AF16" s="146">
        <v>23250</v>
      </c>
      <c r="AG16" s="146">
        <v>23250</v>
      </c>
      <c r="AH16" s="146">
        <v>23250</v>
      </c>
      <c r="AI16" s="146">
        <v>23250</v>
      </c>
      <c r="AJ16" s="146">
        <v>23250</v>
      </c>
      <c r="AK16" s="146">
        <v>23250</v>
      </c>
      <c r="AL16" s="146">
        <v>23250</v>
      </c>
    </row>
  </sheetData>
  <pageMargins left="0.7" right="0.7" top="0.75" bottom="0.75" header="0.3" footer="0.3"/>
  <pageSetup paperSize="9" orientation="portrait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theme="9" tint="0.39997558519241921"/>
  </sheetPr>
  <dimension ref="A1:AZ8"/>
  <sheetViews>
    <sheetView showGridLines="0" workbookViewId="0"/>
  </sheetViews>
  <sheetFormatPr defaultColWidth="9"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2" s="7" customFormat="1" ht="25.5">
      <c r="A1" s="15" t="s">
        <v>341</v>
      </c>
      <c r="C1" s="2"/>
      <c r="D1" s="2"/>
      <c r="E1" s="2"/>
      <c r="F1" s="2"/>
      <c r="G1" s="2"/>
      <c r="H1" s="2"/>
      <c r="I1" s="2"/>
    </row>
    <row r="2" spans="1:52" s="7" customFormat="1">
      <c r="K2" s="1"/>
      <c r="L2" s="1"/>
    </row>
    <row r="3" spans="1:52" s="7" customFormat="1">
      <c r="K3" s="1"/>
      <c r="L3" s="4"/>
      <c r="M3" s="23" t="s">
        <v>64</v>
      </c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52" s="7" customFormat="1">
      <c r="K4" s="1"/>
      <c r="L4" s="28" t="s">
        <v>61</v>
      </c>
      <c r="M4" s="28">
        <v>2016</v>
      </c>
      <c r="N4" s="28">
        <v>2017</v>
      </c>
      <c r="O4" s="28">
        <v>2018</v>
      </c>
      <c r="P4" s="28">
        <v>2019</v>
      </c>
      <c r="Q4" s="28">
        <v>2020</v>
      </c>
      <c r="R4" s="28">
        <v>2021</v>
      </c>
      <c r="S4" s="28">
        <v>2022</v>
      </c>
      <c r="T4" s="28">
        <v>2023</v>
      </c>
      <c r="U4" s="28">
        <v>2024</v>
      </c>
      <c r="V4" s="28">
        <v>2025</v>
      </c>
      <c r="W4" s="28">
        <v>2026</v>
      </c>
      <c r="X4" s="28">
        <v>2027</v>
      </c>
      <c r="Y4" s="28">
        <v>2028</v>
      </c>
      <c r="Z4" s="28">
        <v>2029</v>
      </c>
      <c r="AA4" s="28">
        <v>2030</v>
      </c>
      <c r="AB4" s="28">
        <v>2031</v>
      </c>
      <c r="AC4" s="28">
        <v>2032</v>
      </c>
      <c r="AD4" s="28">
        <v>2033</v>
      </c>
      <c r="AE4" s="28">
        <v>2034</v>
      </c>
      <c r="AF4" s="28">
        <v>2035</v>
      </c>
      <c r="AG4" s="28">
        <v>2036</v>
      </c>
      <c r="AH4" s="28">
        <v>2037</v>
      </c>
      <c r="AI4" s="28">
        <v>2038</v>
      </c>
      <c r="AJ4" s="28">
        <v>2039</v>
      </c>
      <c r="AK4" s="28">
        <v>2040</v>
      </c>
      <c r="AL4" s="12"/>
      <c r="AM4" s="12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</row>
    <row r="5" spans="1:52" s="7" customFormat="1">
      <c r="L5" s="38" t="s">
        <v>32</v>
      </c>
      <c r="M5" s="145">
        <v>1800</v>
      </c>
      <c r="N5" s="145">
        <v>2291</v>
      </c>
      <c r="O5" s="145">
        <v>2796</v>
      </c>
      <c r="P5" s="145">
        <v>3550</v>
      </c>
      <c r="Q5" s="145">
        <v>5583.8340840000001</v>
      </c>
      <c r="R5" s="145">
        <v>6447.3484209999997</v>
      </c>
      <c r="S5" s="145">
        <v>7186.6408879999999</v>
      </c>
      <c r="T5" s="145">
        <v>7186.3409579999998</v>
      </c>
      <c r="U5" s="145">
        <v>6892.3939499999997</v>
      </c>
      <c r="V5" s="145">
        <v>6535.2384750000001</v>
      </c>
      <c r="W5" s="145">
        <v>6276.6067430000003</v>
      </c>
      <c r="X5" s="145">
        <v>6077.6461049999998</v>
      </c>
      <c r="Y5" s="145">
        <v>5799.8514999999998</v>
      </c>
      <c r="Z5" s="145">
        <v>5252.537386</v>
      </c>
      <c r="AA5" s="145">
        <v>4778.7710040000002</v>
      </c>
      <c r="AB5" s="145">
        <v>4483.7576079999999</v>
      </c>
      <c r="AC5" s="145">
        <v>4150.7376919999997</v>
      </c>
      <c r="AD5" s="145">
        <v>3651.9068040000002</v>
      </c>
      <c r="AE5" s="145">
        <v>3191.371928</v>
      </c>
      <c r="AF5" s="145">
        <v>2672.655248</v>
      </c>
      <c r="AG5" s="145">
        <v>2672.655248</v>
      </c>
      <c r="AH5" s="145">
        <v>2672.655248</v>
      </c>
      <c r="AI5" s="145">
        <v>2672.655248</v>
      </c>
      <c r="AJ5" s="145">
        <v>2672.655248</v>
      </c>
      <c r="AK5" s="145">
        <v>2672.655248</v>
      </c>
      <c r="AL5" s="12"/>
      <c r="AM5" s="12"/>
    </row>
    <row r="6" spans="1:52" s="7" customFormat="1">
      <c r="K6" s="8"/>
      <c r="L6" s="38" t="s">
        <v>33</v>
      </c>
      <c r="M6" s="142">
        <v>1800</v>
      </c>
      <c r="N6" s="142">
        <v>2164</v>
      </c>
      <c r="O6" s="142">
        <v>2744</v>
      </c>
      <c r="P6" s="142">
        <v>2504</v>
      </c>
      <c r="Q6" s="142">
        <v>2576</v>
      </c>
      <c r="R6" s="142">
        <v>4083.9760070000002</v>
      </c>
      <c r="S6" s="142">
        <v>5140.9173499999997</v>
      </c>
      <c r="T6" s="142">
        <v>6257.5738140000003</v>
      </c>
      <c r="U6" s="142">
        <v>7088.7406170000004</v>
      </c>
      <c r="V6" s="142">
        <v>7512.6420950000002</v>
      </c>
      <c r="W6" s="142">
        <v>7590.0977339999999</v>
      </c>
      <c r="X6" s="142">
        <v>7611.5871129999996</v>
      </c>
      <c r="Y6" s="142">
        <v>7693.319767</v>
      </c>
      <c r="Z6" s="142">
        <v>7744.1250710000004</v>
      </c>
      <c r="AA6" s="142">
        <v>7834.734915</v>
      </c>
      <c r="AB6" s="142">
        <v>8033.0702199999996</v>
      </c>
      <c r="AC6" s="142">
        <v>8119.2135449999996</v>
      </c>
      <c r="AD6" s="142">
        <v>8182.0262579999999</v>
      </c>
      <c r="AE6" s="142">
        <v>8227.2061680000006</v>
      </c>
      <c r="AF6" s="142">
        <v>8254.9547409999996</v>
      </c>
      <c r="AG6" s="142">
        <v>8254.9547409999996</v>
      </c>
      <c r="AH6" s="142">
        <v>8254.9547409999996</v>
      </c>
      <c r="AI6" s="142">
        <v>8254.9547409999996</v>
      </c>
      <c r="AJ6" s="142">
        <v>8254.9547409999996</v>
      </c>
      <c r="AK6" s="142">
        <v>8254.9547409999996</v>
      </c>
      <c r="AL6" s="12"/>
      <c r="AM6" s="12"/>
    </row>
    <row r="7" spans="1:52" s="7" customFormat="1">
      <c r="L7" s="38" t="s">
        <v>34</v>
      </c>
      <c r="M7" s="144">
        <v>1800</v>
      </c>
      <c r="N7" s="144">
        <v>2218</v>
      </c>
      <c r="O7" s="144">
        <v>2797</v>
      </c>
      <c r="P7" s="144">
        <v>2645</v>
      </c>
      <c r="Q7" s="144">
        <v>2790</v>
      </c>
      <c r="R7" s="144">
        <v>3217.5797320000001</v>
      </c>
      <c r="S7" s="144">
        <v>3583.148666</v>
      </c>
      <c r="T7" s="144">
        <v>3948.7175999999999</v>
      </c>
      <c r="U7" s="144">
        <v>4291.5113330000004</v>
      </c>
      <c r="V7" s="144">
        <v>4463.6247549999998</v>
      </c>
      <c r="W7" s="144">
        <v>4858.2685449999999</v>
      </c>
      <c r="X7" s="144">
        <v>5276.5379229999999</v>
      </c>
      <c r="Y7" s="144">
        <v>5447.5093919999999</v>
      </c>
      <c r="Z7" s="144">
        <v>5618.480861</v>
      </c>
      <c r="AA7" s="144">
        <v>5742.1794120000004</v>
      </c>
      <c r="AB7" s="144">
        <v>5865.8779619999996</v>
      </c>
      <c r="AC7" s="144">
        <v>5975.217157</v>
      </c>
      <c r="AD7" s="144">
        <v>6084.5563510000002</v>
      </c>
      <c r="AE7" s="144">
        <v>6191.4738379999999</v>
      </c>
      <c r="AF7" s="144">
        <v>6298.3913240000002</v>
      </c>
      <c r="AG7" s="144">
        <v>6298.3913240000002</v>
      </c>
      <c r="AH7" s="144">
        <v>6298.3913240000002</v>
      </c>
      <c r="AI7" s="144">
        <v>6298.3913240000002</v>
      </c>
      <c r="AJ7" s="144">
        <v>6298.3913240000002</v>
      </c>
      <c r="AK7" s="144">
        <v>6298.3913240000002</v>
      </c>
      <c r="AL7" s="12"/>
      <c r="AM7" s="12"/>
    </row>
    <row r="8" spans="1:52" s="7" customFormat="1">
      <c r="L8" s="38" t="s">
        <v>35</v>
      </c>
      <c r="M8" s="143">
        <v>1800</v>
      </c>
      <c r="N8" s="143">
        <v>2283</v>
      </c>
      <c r="O8" s="143">
        <v>2862</v>
      </c>
      <c r="P8" s="143">
        <v>4585</v>
      </c>
      <c r="Q8" s="143">
        <v>5985</v>
      </c>
      <c r="R8" s="143">
        <v>7238.5475260000003</v>
      </c>
      <c r="S8" s="143">
        <v>7807.992123</v>
      </c>
      <c r="T8" s="143">
        <v>7441.5703309999999</v>
      </c>
      <c r="U8" s="143">
        <v>6873.7486330000002</v>
      </c>
      <c r="V8" s="143">
        <v>6945.9299350000001</v>
      </c>
      <c r="W8" s="143">
        <v>7140.6487699999998</v>
      </c>
      <c r="X8" s="143">
        <v>7353.3647229999997</v>
      </c>
      <c r="Y8" s="143">
        <v>7215.2267730000003</v>
      </c>
      <c r="Z8" s="143">
        <v>6998.8435319999999</v>
      </c>
      <c r="AA8" s="143">
        <v>7138.5361979999998</v>
      </c>
      <c r="AB8" s="143">
        <v>7476.7759589999996</v>
      </c>
      <c r="AC8" s="143">
        <v>7634.3917419999998</v>
      </c>
      <c r="AD8" s="143">
        <v>7272.9410539999999</v>
      </c>
      <c r="AE8" s="143">
        <v>6202.8840710000004</v>
      </c>
      <c r="AF8" s="143">
        <v>5062.5484260000003</v>
      </c>
      <c r="AG8" s="143">
        <v>5062.5484260000003</v>
      </c>
      <c r="AH8" s="143">
        <v>5062.5484260000003</v>
      </c>
      <c r="AI8" s="143">
        <v>5062.5484260000003</v>
      </c>
      <c r="AJ8" s="143">
        <v>5062.5484260000003</v>
      </c>
      <c r="AK8" s="143">
        <v>5062.5484260000003</v>
      </c>
      <c r="AL8" s="12"/>
      <c r="AM8" s="12"/>
    </row>
  </sheetData>
  <pageMargins left="0.7" right="0.7" top="0.75" bottom="0.75" header="0.3" footer="0.3"/>
  <pageSetup paperSize="9" orientation="portrait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Z8"/>
  <sheetViews>
    <sheetView showGridLines="0" zoomScale="70" zoomScaleNormal="70" workbookViewId="0"/>
  </sheetViews>
  <sheetFormatPr defaultColWidth="9" defaultRowHeight="15"/>
  <cols>
    <col min="1" max="1" width="3.625" style="7" customWidth="1"/>
    <col min="2" max="11" width="9" style="7"/>
    <col min="12" max="12" width="14.625" style="364" customWidth="1"/>
    <col min="13" max="13" width="9.25" style="364" customWidth="1"/>
    <col min="14" max="16384" width="9" style="364"/>
  </cols>
  <sheetData>
    <row r="1" spans="1:52" s="7" customFormat="1" ht="25.5">
      <c r="A1" s="15" t="s">
        <v>342</v>
      </c>
      <c r="C1" s="363"/>
      <c r="D1" s="363"/>
      <c r="E1" s="363"/>
      <c r="F1" s="363"/>
      <c r="G1" s="363"/>
      <c r="H1" s="363"/>
      <c r="I1" s="363"/>
    </row>
    <row r="2" spans="1:52" s="7" customFormat="1">
      <c r="K2" s="364"/>
      <c r="L2" s="364"/>
      <c r="M2" s="364"/>
    </row>
    <row r="3" spans="1:52" s="7" customFormat="1">
      <c r="K3" s="364"/>
      <c r="L3" s="4"/>
      <c r="M3" s="23" t="s">
        <v>59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52" s="7" customFormat="1">
      <c r="K4" s="364"/>
      <c r="L4" s="80" t="s">
        <v>61</v>
      </c>
      <c r="M4" s="80">
        <v>2016</v>
      </c>
      <c r="N4" s="80">
        <v>2017</v>
      </c>
      <c r="O4" s="80">
        <v>2018</v>
      </c>
      <c r="P4" s="80">
        <v>2019</v>
      </c>
      <c r="Q4" s="80">
        <v>2020</v>
      </c>
      <c r="R4" s="80">
        <v>2021</v>
      </c>
      <c r="S4" s="80">
        <v>2022</v>
      </c>
      <c r="T4" s="80">
        <v>2023</v>
      </c>
      <c r="U4" s="80">
        <v>2024</v>
      </c>
      <c r="V4" s="80">
        <v>2025</v>
      </c>
      <c r="W4" s="80">
        <v>2026</v>
      </c>
      <c r="X4" s="80">
        <v>2027</v>
      </c>
      <c r="Y4" s="80">
        <v>2028</v>
      </c>
      <c r="Z4" s="80">
        <v>2029</v>
      </c>
      <c r="AA4" s="80">
        <v>2030</v>
      </c>
      <c r="AB4" s="80">
        <v>2031</v>
      </c>
      <c r="AC4" s="80">
        <v>2032</v>
      </c>
      <c r="AD4" s="80">
        <v>2033</v>
      </c>
      <c r="AE4" s="80">
        <v>2034</v>
      </c>
      <c r="AF4" s="80">
        <v>2035</v>
      </c>
      <c r="AG4" s="80">
        <v>2036</v>
      </c>
      <c r="AH4" s="80">
        <v>2037</v>
      </c>
      <c r="AI4" s="80">
        <v>2038</v>
      </c>
      <c r="AJ4" s="80">
        <v>2039</v>
      </c>
      <c r="AK4" s="80">
        <v>2040</v>
      </c>
      <c r="AL4" s="13"/>
      <c r="AM4" s="1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</row>
    <row r="5" spans="1:52" s="7" customFormat="1">
      <c r="L5" s="38" t="s">
        <v>32</v>
      </c>
      <c r="M5" s="368">
        <v>22.906141048626338</v>
      </c>
      <c r="N5" s="368">
        <v>25.063028922085937</v>
      </c>
      <c r="O5" s="368">
        <v>29.282635993318209</v>
      </c>
      <c r="P5" s="368">
        <v>38.588477846258684</v>
      </c>
      <c r="Q5" s="368">
        <v>57.645791508345837</v>
      </c>
      <c r="R5" s="368">
        <v>69.720664253241196</v>
      </c>
      <c r="S5" s="368">
        <v>71.061836472412608</v>
      </c>
      <c r="T5" s="368">
        <v>65.221580688879527</v>
      </c>
      <c r="U5" s="368">
        <v>59.638633307022225</v>
      </c>
      <c r="V5" s="368">
        <v>54.43549834953906</v>
      </c>
      <c r="W5" s="368">
        <v>43.476947325472317</v>
      </c>
      <c r="X5" s="368">
        <v>45.891772075899695</v>
      </c>
      <c r="Y5" s="368">
        <v>30.063986994377824</v>
      </c>
      <c r="Z5" s="368">
        <v>13.036546770238354</v>
      </c>
      <c r="AA5" s="368">
        <v>2.5541866859639413</v>
      </c>
      <c r="AB5" s="368">
        <v>-1.2508233878169139</v>
      </c>
      <c r="AC5" s="368">
        <v>-13.372607289879793</v>
      </c>
      <c r="AD5" s="368">
        <v>-18.390839231105559</v>
      </c>
      <c r="AE5" s="368">
        <v>-28.632898742292998</v>
      </c>
      <c r="AF5" s="368">
        <v>-32.973173841087913</v>
      </c>
      <c r="AG5" s="368">
        <v>-32.973173841087913</v>
      </c>
      <c r="AH5" s="368">
        <v>-32.973173841087913</v>
      </c>
      <c r="AI5" s="368">
        <v>-32.973173841087913</v>
      </c>
      <c r="AJ5" s="368">
        <v>-32.973173841087913</v>
      </c>
      <c r="AK5" s="368">
        <v>-32.973173841087913</v>
      </c>
      <c r="AL5" s="13"/>
      <c r="AM5" s="13"/>
    </row>
    <row r="6" spans="1:52" s="7" customFormat="1">
      <c r="K6" s="8"/>
      <c r="L6" s="38" t="s">
        <v>33</v>
      </c>
      <c r="M6" s="368">
        <v>22.346703540929386</v>
      </c>
      <c r="N6" s="369">
        <v>24.033949502677668</v>
      </c>
      <c r="O6" s="369">
        <v>26.424609597161197</v>
      </c>
      <c r="P6" s="369">
        <v>26.88779274684272</v>
      </c>
      <c r="Q6" s="369">
        <v>27.984295775421444</v>
      </c>
      <c r="R6" s="369">
        <v>35.595511531358262</v>
      </c>
      <c r="S6" s="369">
        <v>47.618351814733799</v>
      </c>
      <c r="T6" s="369">
        <v>59.200688351748489</v>
      </c>
      <c r="U6" s="369">
        <v>63.36466256576194</v>
      </c>
      <c r="V6" s="369">
        <v>64.320772290186227</v>
      </c>
      <c r="W6" s="369">
        <v>55.984614218304706</v>
      </c>
      <c r="X6" s="369">
        <v>59.089510049702646</v>
      </c>
      <c r="Y6" s="369">
        <v>58.001834182668752</v>
      </c>
      <c r="Z6" s="369">
        <v>55.836076157592011</v>
      </c>
      <c r="AA6" s="369">
        <v>54.2715646380286</v>
      </c>
      <c r="AB6" s="369">
        <v>49.314505869634154</v>
      </c>
      <c r="AC6" s="369">
        <v>45.172582731277444</v>
      </c>
      <c r="AD6" s="369">
        <v>43.168393585485731</v>
      </c>
      <c r="AE6" s="369">
        <v>36.98602823649049</v>
      </c>
      <c r="AF6" s="369">
        <v>37.845268945422639</v>
      </c>
      <c r="AG6" s="369">
        <v>37.845268945422639</v>
      </c>
      <c r="AH6" s="369">
        <v>37.845268945422639</v>
      </c>
      <c r="AI6" s="369">
        <v>37.845268945422639</v>
      </c>
      <c r="AJ6" s="369">
        <v>37.845268945422639</v>
      </c>
      <c r="AK6" s="369">
        <v>37.845268945422639</v>
      </c>
      <c r="AL6" s="13"/>
      <c r="AM6" s="13"/>
    </row>
    <row r="7" spans="1:52" s="7" customFormat="1">
      <c r="L7" s="38" t="s">
        <v>34</v>
      </c>
      <c r="M7" s="368">
        <v>22.269280693335435</v>
      </c>
      <c r="N7" s="370">
        <v>23.866704610721225</v>
      </c>
      <c r="O7" s="370">
        <v>26.77180622345956</v>
      </c>
      <c r="P7" s="370">
        <v>27.181073497799751</v>
      </c>
      <c r="Q7" s="370">
        <v>28.529267316650863</v>
      </c>
      <c r="R7" s="370">
        <v>33.932670871610476</v>
      </c>
      <c r="S7" s="370">
        <v>37.7746994495877</v>
      </c>
      <c r="T7" s="370">
        <v>38.088749204207524</v>
      </c>
      <c r="U7" s="370">
        <v>42.320581443739343</v>
      </c>
      <c r="V7" s="370">
        <v>47.477654102157018</v>
      </c>
      <c r="W7" s="370">
        <v>52.484319265212605</v>
      </c>
      <c r="X7" s="370">
        <v>53.327931538134315</v>
      </c>
      <c r="Y7" s="370">
        <v>58.309545145630999</v>
      </c>
      <c r="Z7" s="370">
        <v>57.697171320691929</v>
      </c>
      <c r="AA7" s="370">
        <v>58.657143938141829</v>
      </c>
      <c r="AB7" s="370">
        <v>57.719349646477852</v>
      </c>
      <c r="AC7" s="370">
        <v>60.733421598886551</v>
      </c>
      <c r="AD7" s="370">
        <v>60.714641822819161</v>
      </c>
      <c r="AE7" s="370">
        <v>43.43226699179484</v>
      </c>
      <c r="AF7" s="370">
        <v>44.939083453408664</v>
      </c>
      <c r="AG7" s="370">
        <v>44.939083453408664</v>
      </c>
      <c r="AH7" s="370">
        <v>44.939083453408664</v>
      </c>
      <c r="AI7" s="370">
        <v>44.939083453408664</v>
      </c>
      <c r="AJ7" s="370">
        <v>44.939083453408664</v>
      </c>
      <c r="AK7" s="370">
        <v>44.939083453408664</v>
      </c>
      <c r="AL7" s="13"/>
      <c r="AM7" s="13"/>
    </row>
    <row r="8" spans="1:52" s="7" customFormat="1">
      <c r="L8" s="38" t="s">
        <v>35</v>
      </c>
      <c r="M8" s="368">
        <v>23.751689967693334</v>
      </c>
      <c r="N8" s="371">
        <v>24.896681815355723</v>
      </c>
      <c r="O8" s="371">
        <v>30.276987280977913</v>
      </c>
      <c r="P8" s="371">
        <v>48.224707191899995</v>
      </c>
      <c r="Q8" s="371">
        <v>63.848217367416268</v>
      </c>
      <c r="R8" s="371">
        <v>78.241338285396054</v>
      </c>
      <c r="S8" s="371">
        <v>79.579641532365187</v>
      </c>
      <c r="T8" s="371">
        <v>73.531950519672449</v>
      </c>
      <c r="U8" s="371">
        <v>70.670001748481752</v>
      </c>
      <c r="V8" s="371">
        <v>72.604067301778827</v>
      </c>
      <c r="W8" s="371">
        <v>82.813304110402001</v>
      </c>
      <c r="X8" s="371">
        <v>81.263332842768975</v>
      </c>
      <c r="Y8" s="371">
        <v>74.748205599897602</v>
      </c>
      <c r="Z8" s="371">
        <v>75.923121495751175</v>
      </c>
      <c r="AA8" s="371">
        <v>73.530104502547388</v>
      </c>
      <c r="AB8" s="371">
        <v>65.432315005274631</v>
      </c>
      <c r="AC8" s="371">
        <v>64.737043584687285</v>
      </c>
      <c r="AD8" s="371">
        <v>52.153397242823338</v>
      </c>
      <c r="AE8" s="371">
        <v>33.0164372183987</v>
      </c>
      <c r="AF8" s="371">
        <v>34.724490925049061</v>
      </c>
      <c r="AG8" s="371">
        <v>34.724490925049061</v>
      </c>
      <c r="AH8" s="371">
        <v>34.724490925049061</v>
      </c>
      <c r="AI8" s="371">
        <v>34.724490925049061</v>
      </c>
      <c r="AJ8" s="371">
        <v>34.724490925049061</v>
      </c>
      <c r="AK8" s="371">
        <v>34.724490925049061</v>
      </c>
      <c r="AL8" s="13"/>
      <c r="AM8" s="13"/>
    </row>
  </sheetData>
  <pageMargins left="0.7" right="0.7" top="0.75" bottom="0.75" header="0.3" footer="0.3"/>
  <pageSetup paperSize="9" orientation="portrait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9" tint="-0.249977111117893"/>
  </sheetPr>
  <dimension ref="A1"/>
  <sheetViews>
    <sheetView showGridLines="0" workbookViewId="0">
      <selection activeCell="P35" sqref="P35"/>
    </sheetView>
  </sheetViews>
  <sheetFormatPr defaultRowHeight="14.25"/>
  <sheetData>
    <row r="1" spans="1:1" s="42" customFormat="1" ht="27.75">
      <c r="A1" s="41" t="s">
        <v>196</v>
      </c>
    </row>
  </sheetData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9" tint="0.39997558519241921"/>
  </sheetPr>
  <dimension ref="A1:AL8"/>
  <sheetViews>
    <sheetView showGridLines="0" zoomScale="85" zoomScaleNormal="85" workbookViewId="0"/>
  </sheetViews>
  <sheetFormatPr defaultColWidth="9" defaultRowHeight="15"/>
  <cols>
    <col min="1" max="1" width="3.625" style="7" customWidth="1"/>
    <col min="2" max="10" width="9" style="7"/>
    <col min="11" max="11" width="9" style="7" customWidth="1"/>
    <col min="12" max="12" width="16" style="30" customWidth="1"/>
    <col min="13" max="16384" width="9" style="30"/>
  </cols>
  <sheetData>
    <row r="1" spans="1:38" s="7" customFormat="1" ht="25.5">
      <c r="A1" s="15" t="s">
        <v>532</v>
      </c>
      <c r="C1" s="29"/>
      <c r="D1" s="29"/>
      <c r="E1" s="29"/>
      <c r="F1" s="29"/>
      <c r="G1" s="29"/>
      <c r="H1" s="29"/>
      <c r="I1" s="29"/>
    </row>
    <row r="2" spans="1:38" s="7" customFormat="1">
      <c r="K2" s="30"/>
      <c r="L2" s="30"/>
    </row>
    <row r="3" spans="1:38" s="7" customFormat="1">
      <c r="K3" s="30"/>
      <c r="L3" s="3"/>
      <c r="M3" s="4" t="s">
        <v>210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s="7" customFormat="1">
      <c r="K4" s="30"/>
      <c r="L4" s="6" t="s">
        <v>61</v>
      </c>
      <c r="M4" s="28">
        <v>2015</v>
      </c>
      <c r="N4" s="28">
        <v>2016</v>
      </c>
      <c r="O4" s="80">
        <v>2017</v>
      </c>
      <c r="P4" s="80">
        <v>2018</v>
      </c>
      <c r="Q4" s="80">
        <v>2019</v>
      </c>
      <c r="R4" s="80">
        <v>2020</v>
      </c>
      <c r="S4" s="80">
        <v>2021</v>
      </c>
      <c r="T4" s="80">
        <v>2022</v>
      </c>
      <c r="U4" s="80">
        <v>2023</v>
      </c>
      <c r="V4" s="80">
        <v>2024</v>
      </c>
      <c r="W4" s="80">
        <v>2025</v>
      </c>
      <c r="X4" s="80">
        <v>2026</v>
      </c>
      <c r="Y4" s="80">
        <v>2027</v>
      </c>
      <c r="Z4" s="80">
        <v>2028</v>
      </c>
      <c r="AA4" s="80">
        <v>2029</v>
      </c>
      <c r="AB4" s="80">
        <v>2030</v>
      </c>
      <c r="AC4" s="80">
        <v>2031</v>
      </c>
      <c r="AD4" s="80">
        <v>2032</v>
      </c>
      <c r="AE4" s="80">
        <v>2033</v>
      </c>
      <c r="AF4" s="80">
        <v>2034</v>
      </c>
      <c r="AG4" s="80">
        <v>2035</v>
      </c>
      <c r="AH4" s="80">
        <v>2036</v>
      </c>
      <c r="AI4" s="80">
        <v>2037</v>
      </c>
      <c r="AJ4" s="80">
        <v>2038</v>
      </c>
      <c r="AK4" s="80">
        <v>2039</v>
      </c>
      <c r="AL4" s="80">
        <v>2040</v>
      </c>
    </row>
    <row r="5" spans="1:38" s="7" customFormat="1">
      <c r="L5" s="6" t="s">
        <v>32</v>
      </c>
      <c r="M5" s="20">
        <v>0</v>
      </c>
      <c r="N5" s="20">
        <v>1.4682970281855888E-3</v>
      </c>
      <c r="O5" s="20">
        <v>0.20237818766072904</v>
      </c>
      <c r="P5" s="20">
        <v>0.20364899837457187</v>
      </c>
      <c r="Q5" s="20">
        <v>0.32641045765042825</v>
      </c>
      <c r="R5" s="20">
        <v>1.4824033319826084</v>
      </c>
      <c r="S5" s="20">
        <v>1.7530551640696421</v>
      </c>
      <c r="T5" s="20">
        <v>1.8799474652177706</v>
      </c>
      <c r="U5" s="20">
        <v>2.1641686390296799</v>
      </c>
      <c r="V5" s="20">
        <v>2.4493416419793119</v>
      </c>
      <c r="W5" s="20">
        <v>2.7680256914709607</v>
      </c>
      <c r="X5" s="20">
        <v>2.8466561182347605</v>
      </c>
      <c r="Y5" s="20">
        <v>3.0458767260239883</v>
      </c>
      <c r="Z5" s="20">
        <v>3.2661300191280054</v>
      </c>
      <c r="AA5" s="20">
        <v>4.0189236745858326</v>
      </c>
      <c r="AB5" s="20">
        <v>4.3611624454571558</v>
      </c>
      <c r="AC5" s="20">
        <v>4.811072689707264</v>
      </c>
      <c r="AD5" s="20">
        <v>5.8160125055970928</v>
      </c>
      <c r="AE5" s="20">
        <v>6.2449695301211889</v>
      </c>
      <c r="AF5" s="20">
        <v>6.3652236207698101</v>
      </c>
      <c r="AG5" s="20">
        <v>7.2169421609073252</v>
      </c>
      <c r="AH5" s="20">
        <v>7.5665689334440902</v>
      </c>
      <c r="AI5" s="20">
        <v>7.749709293552896</v>
      </c>
      <c r="AJ5" s="20">
        <v>8.4080130509402871</v>
      </c>
      <c r="AK5" s="20">
        <v>8.8372905369527999</v>
      </c>
      <c r="AL5" s="20">
        <v>9.2989140787478579</v>
      </c>
    </row>
    <row r="6" spans="1:38" s="7" customFormat="1">
      <c r="K6" s="8"/>
      <c r="L6" s="6" t="s">
        <v>33</v>
      </c>
      <c r="M6" s="20">
        <v>0</v>
      </c>
      <c r="N6" s="20">
        <v>0</v>
      </c>
      <c r="O6" s="20">
        <v>0.2000017510871562</v>
      </c>
      <c r="P6" s="20">
        <v>0.20001544374705826</v>
      </c>
      <c r="Q6" s="20">
        <v>0.25004264816672778</v>
      </c>
      <c r="R6" s="20">
        <v>0.32014043890766197</v>
      </c>
      <c r="S6" s="20">
        <v>0.32037742911201028</v>
      </c>
      <c r="T6" s="20">
        <v>0.32086337512141105</v>
      </c>
      <c r="U6" s="20">
        <v>0.32175829090582558</v>
      </c>
      <c r="V6" s="20">
        <v>0.32328368003490005</v>
      </c>
      <c r="W6" s="20">
        <v>0.5057344454028625</v>
      </c>
      <c r="X6" s="20">
        <v>0.50906381704617565</v>
      </c>
      <c r="Y6" s="20">
        <v>0.51345080334302606</v>
      </c>
      <c r="Z6" s="20">
        <v>0.66908899182742199</v>
      </c>
      <c r="AA6" s="20">
        <v>0.82618627628204511</v>
      </c>
      <c r="AB6" s="20">
        <v>0.83546329307925682</v>
      </c>
      <c r="AC6" s="20">
        <v>0.84694873889657718</v>
      </c>
      <c r="AD6" s="20">
        <v>1.3606556764278674</v>
      </c>
      <c r="AE6" s="20">
        <v>1.3765815848126013</v>
      </c>
      <c r="AF6" s="20">
        <v>1.3947076459004775</v>
      </c>
      <c r="AG6" s="20">
        <v>1.5149970622858582</v>
      </c>
      <c r="AH6" s="20">
        <v>2.1321557008905438</v>
      </c>
      <c r="AI6" s="20">
        <v>2.1487851392118973</v>
      </c>
      <c r="AJ6" s="20">
        <v>2.2648536322271955</v>
      </c>
      <c r="AK6" s="20">
        <v>2.779859911096997</v>
      </c>
      <c r="AL6" s="20">
        <v>2.9940759436581086</v>
      </c>
    </row>
    <row r="7" spans="1:38" s="7" customFormat="1">
      <c r="L7" s="6" t="s">
        <v>34</v>
      </c>
      <c r="M7" s="20">
        <v>0</v>
      </c>
      <c r="N7" s="20">
        <v>0</v>
      </c>
      <c r="O7" s="20">
        <v>0.20000110480063904</v>
      </c>
      <c r="P7" s="20">
        <v>0.20000717257211226</v>
      </c>
      <c r="Q7" s="20">
        <v>0.20002968531097851</v>
      </c>
      <c r="R7" s="20">
        <v>0.32008009396116677</v>
      </c>
      <c r="S7" s="20">
        <v>0.33017315200130498</v>
      </c>
      <c r="T7" s="20">
        <v>0.34032616243941266</v>
      </c>
      <c r="U7" s="20">
        <v>0.35055797710796288</v>
      </c>
      <c r="V7" s="20">
        <v>0.36088804597715718</v>
      </c>
      <c r="W7" s="20">
        <v>0.35133554767143094</v>
      </c>
      <c r="X7" s="20">
        <v>0.3618522710649395</v>
      </c>
      <c r="Y7" s="20">
        <v>0.37253259796324301</v>
      </c>
      <c r="Z7" s="20">
        <v>0.48356372148095395</v>
      </c>
      <c r="AA7" s="20">
        <v>0.49523748811752966</v>
      </c>
      <c r="AB7" s="20">
        <v>0.70811480559979822</v>
      </c>
      <c r="AC7" s="20">
        <v>0.72186799024580472</v>
      </c>
      <c r="AD7" s="20">
        <v>0.73619960918480776</v>
      </c>
      <c r="AE7" s="20">
        <v>0.75093181503410777</v>
      </c>
      <c r="AF7" s="20">
        <v>0.7659127108572461</v>
      </c>
      <c r="AG7" s="20">
        <v>0.78134590226305822</v>
      </c>
      <c r="AH7" s="20">
        <v>0.79686157718864525</v>
      </c>
      <c r="AI7" s="20">
        <v>0.81231002787194395</v>
      </c>
      <c r="AJ7" s="20">
        <v>0.82249001653500631</v>
      </c>
      <c r="AK7" s="20">
        <v>0.83234178767109956</v>
      </c>
      <c r="AL7" s="20">
        <v>0.85680850500570982</v>
      </c>
    </row>
    <row r="8" spans="1:38" s="7" customFormat="1">
      <c r="L8" s="6" t="s">
        <v>35</v>
      </c>
      <c r="M8" s="20">
        <v>0</v>
      </c>
      <c r="N8" s="20">
        <v>7.3414851409279438E-4</v>
      </c>
      <c r="O8" s="20">
        <v>0.20119092581066753</v>
      </c>
      <c r="P8" s="20">
        <v>0.41183965574568993</v>
      </c>
      <c r="Q8" s="20">
        <v>0.67328861800129014</v>
      </c>
      <c r="R8" s="20">
        <v>0.98653032848396194</v>
      </c>
      <c r="S8" s="20">
        <v>1.0874506502233829</v>
      </c>
      <c r="T8" s="20">
        <v>1.4420437500723902</v>
      </c>
      <c r="U8" s="20">
        <v>1.6210232354552336</v>
      </c>
      <c r="V8" s="20">
        <v>1.8875672111158848</v>
      </c>
      <c r="W8" s="20">
        <v>2.1632536786095278</v>
      </c>
      <c r="X8" s="20">
        <v>2.4080271923236851</v>
      </c>
      <c r="Y8" s="20">
        <v>3.7782839336548051</v>
      </c>
      <c r="Z8" s="20">
        <v>5.3472961561836598</v>
      </c>
      <c r="AA8" s="20">
        <v>6.9549723494583562</v>
      </c>
      <c r="AB8" s="20">
        <v>7.335905884027965</v>
      </c>
      <c r="AC8" s="20">
        <v>9.1210881036753317</v>
      </c>
      <c r="AD8" s="20">
        <v>9.6589950557210962</v>
      </c>
      <c r="AE8" s="20">
        <v>12.049065838786753</v>
      </c>
      <c r="AF8" s="20">
        <v>12.649730951829172</v>
      </c>
      <c r="AG8" s="20">
        <v>13.001116992870308</v>
      </c>
      <c r="AH8" s="20">
        <v>13.586163699351266</v>
      </c>
      <c r="AI8" s="20">
        <v>13.905248729846404</v>
      </c>
      <c r="AJ8" s="20">
        <v>14.226434199426224</v>
      </c>
      <c r="AK8" s="20">
        <v>14.560172256823444</v>
      </c>
      <c r="AL8" s="20">
        <v>14.899452656203891</v>
      </c>
    </row>
  </sheetData>
  <pageMargins left="0.7" right="0.7" top="0.75" bottom="0.75" header="0.3" footer="0.3"/>
  <pageSetup paperSize="9" orientation="portrait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K26"/>
  <sheetViews>
    <sheetView showGridLines="0" tabSelected="1" zoomScale="85" zoomScaleNormal="85" workbookViewId="0"/>
  </sheetViews>
  <sheetFormatPr defaultColWidth="9" defaultRowHeight="15"/>
  <cols>
    <col min="1" max="1" width="3.625" style="7" customWidth="1"/>
    <col min="2" max="10" width="9" style="7"/>
    <col min="11" max="11" width="9" style="7" customWidth="1"/>
    <col min="12" max="12" width="16" style="490" customWidth="1"/>
    <col min="13" max="16384" width="9" style="490"/>
  </cols>
  <sheetData>
    <row r="1" spans="1:37" s="7" customFormat="1" ht="25.5">
      <c r="A1" s="15" t="s">
        <v>211</v>
      </c>
      <c r="C1" s="404"/>
      <c r="D1" s="404"/>
      <c r="E1" s="404"/>
      <c r="F1" s="404"/>
      <c r="G1" s="404"/>
      <c r="H1" s="404"/>
      <c r="I1" s="404"/>
    </row>
    <row r="2" spans="1:37" s="7" customFormat="1">
      <c r="K2" s="490"/>
      <c r="L2" s="490"/>
    </row>
    <row r="3" spans="1:37" s="7" customFormat="1">
      <c r="K3" s="490"/>
      <c r="L3" s="3"/>
      <c r="M3" s="4" t="s">
        <v>210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7" s="7" customFormat="1">
      <c r="K4" s="490"/>
      <c r="L4" s="6" t="s">
        <v>61</v>
      </c>
      <c r="M4" s="80">
        <v>2010</v>
      </c>
      <c r="N4" s="80">
        <v>2011</v>
      </c>
      <c r="O4" s="80">
        <v>2012</v>
      </c>
      <c r="P4" s="80">
        <v>2013</v>
      </c>
      <c r="Q4" s="80">
        <v>2014</v>
      </c>
      <c r="R4" s="80">
        <v>2015</v>
      </c>
      <c r="S4" s="80">
        <v>2016</v>
      </c>
      <c r="T4" s="80">
        <v>2017</v>
      </c>
      <c r="U4" s="80">
        <v>2018</v>
      </c>
      <c r="V4" s="80">
        <v>2019</v>
      </c>
      <c r="W4" s="80">
        <v>2020</v>
      </c>
      <c r="X4" s="80">
        <v>2021</v>
      </c>
      <c r="Y4" s="80">
        <v>2022</v>
      </c>
      <c r="Z4" s="80">
        <v>2023</v>
      </c>
      <c r="AA4" s="80">
        <v>2024</v>
      </c>
      <c r="AB4" s="80">
        <v>2025</v>
      </c>
      <c r="AC4" s="80">
        <v>2026</v>
      </c>
      <c r="AD4" s="80">
        <v>2027</v>
      </c>
      <c r="AE4" s="80">
        <v>2028</v>
      </c>
      <c r="AF4" s="80">
        <v>2029</v>
      </c>
      <c r="AG4" s="80">
        <v>2030</v>
      </c>
    </row>
    <row r="5" spans="1:37" s="7" customFormat="1">
      <c r="L5" s="6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7" s="7" customFormat="1">
      <c r="K6" s="8"/>
      <c r="L6" s="6" t="s">
        <v>212</v>
      </c>
      <c r="M6" s="24">
        <v>1000</v>
      </c>
      <c r="N6" s="24">
        <v>800</v>
      </c>
      <c r="O6" s="24">
        <v>642</v>
      </c>
      <c r="P6" s="24">
        <v>599</v>
      </c>
      <c r="Q6" s="24">
        <v>540</v>
      </c>
      <c r="R6" s="24">
        <v>400</v>
      </c>
      <c r="S6" s="24"/>
      <c r="T6" s="24"/>
      <c r="U6" s="24"/>
      <c r="V6" s="24"/>
      <c r="W6" s="24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7" s="7" customFormat="1">
      <c r="L7" s="6" t="s">
        <v>213</v>
      </c>
      <c r="M7" s="20"/>
      <c r="N7" s="20"/>
      <c r="O7" s="20"/>
      <c r="P7" s="20"/>
      <c r="Q7" s="20"/>
      <c r="R7" s="20">
        <v>400</v>
      </c>
      <c r="S7" s="24">
        <v>379</v>
      </c>
      <c r="T7" s="24">
        <v>342</v>
      </c>
      <c r="U7" s="24">
        <v>312</v>
      </c>
      <c r="V7" s="24">
        <v>293</v>
      </c>
      <c r="W7" s="24">
        <v>277</v>
      </c>
      <c r="X7" s="20">
        <v>264</v>
      </c>
      <c r="Y7" s="20">
        <v>252</v>
      </c>
      <c r="Z7" s="20">
        <v>243</v>
      </c>
      <c r="AA7" s="20">
        <v>235</v>
      </c>
      <c r="AB7" s="20">
        <v>229</v>
      </c>
      <c r="AC7" s="20">
        <v>223</v>
      </c>
      <c r="AD7" s="20">
        <v>219</v>
      </c>
      <c r="AE7" s="20">
        <v>216</v>
      </c>
      <c r="AF7" s="20">
        <v>213</v>
      </c>
      <c r="AG7" s="20">
        <v>210</v>
      </c>
    </row>
    <row r="8" spans="1:37" s="7" customFormat="1">
      <c r="L8" s="6" t="s">
        <v>771</v>
      </c>
      <c r="M8" s="20"/>
      <c r="N8" s="20"/>
      <c r="O8" s="20"/>
      <c r="P8" s="20"/>
      <c r="Q8" s="20"/>
      <c r="R8" s="20">
        <f>R7</f>
        <v>400</v>
      </c>
      <c r="S8" s="20">
        <v>400</v>
      </c>
      <c r="T8" s="20">
        <v>400</v>
      </c>
      <c r="U8" s="20">
        <v>400</v>
      </c>
      <c r="V8" s="20">
        <v>400</v>
      </c>
      <c r="W8" s="24">
        <v>400</v>
      </c>
      <c r="X8" s="24">
        <v>400</v>
      </c>
      <c r="Y8" s="24">
        <v>400</v>
      </c>
      <c r="Z8" s="24">
        <v>400</v>
      </c>
      <c r="AA8" s="24">
        <v>400</v>
      </c>
      <c r="AB8" s="24">
        <v>400</v>
      </c>
      <c r="AC8" s="24">
        <v>400</v>
      </c>
      <c r="AD8" s="24">
        <v>400</v>
      </c>
      <c r="AE8" s="24">
        <v>400</v>
      </c>
      <c r="AF8" s="24">
        <v>400</v>
      </c>
      <c r="AG8" s="24">
        <v>400</v>
      </c>
    </row>
    <row r="9" spans="1:37" s="7" customFormat="1">
      <c r="L9" s="6" t="s">
        <v>772</v>
      </c>
      <c r="M9" s="20"/>
      <c r="N9" s="20"/>
      <c r="O9" s="20"/>
      <c r="P9" s="20"/>
      <c r="Q9" s="20"/>
      <c r="R9" s="20">
        <f>R7</f>
        <v>400</v>
      </c>
      <c r="S9" s="20">
        <f t="shared" ref="S9:AG9" si="0">S7-(S8-S7)</f>
        <v>358</v>
      </c>
      <c r="T9" s="20">
        <f t="shared" si="0"/>
        <v>284</v>
      </c>
      <c r="U9" s="20">
        <f t="shared" si="0"/>
        <v>224</v>
      </c>
      <c r="V9" s="20">
        <f t="shared" si="0"/>
        <v>186</v>
      </c>
      <c r="W9" s="20">
        <f t="shared" si="0"/>
        <v>154</v>
      </c>
      <c r="X9" s="20">
        <f t="shared" si="0"/>
        <v>128</v>
      </c>
      <c r="Y9" s="20">
        <f t="shared" si="0"/>
        <v>104</v>
      </c>
      <c r="Z9" s="20">
        <f t="shared" si="0"/>
        <v>86</v>
      </c>
      <c r="AA9" s="20">
        <f t="shared" si="0"/>
        <v>70</v>
      </c>
      <c r="AB9" s="20">
        <f t="shared" si="0"/>
        <v>58</v>
      </c>
      <c r="AC9" s="20">
        <f t="shared" si="0"/>
        <v>46</v>
      </c>
      <c r="AD9" s="20">
        <f t="shared" si="0"/>
        <v>38</v>
      </c>
      <c r="AE9" s="20">
        <f t="shared" si="0"/>
        <v>32</v>
      </c>
      <c r="AF9" s="20">
        <f t="shared" si="0"/>
        <v>26</v>
      </c>
      <c r="AG9" s="20">
        <f t="shared" si="0"/>
        <v>20</v>
      </c>
    </row>
    <row r="11" spans="1:37" s="8" customFormat="1">
      <c r="A11" s="7"/>
      <c r="B11" s="7"/>
      <c r="C11" s="7"/>
      <c r="D11" s="7"/>
      <c r="E11" s="7"/>
      <c r="K11" s="12"/>
      <c r="L11" s="1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47"/>
      <c r="AF11" s="13"/>
      <c r="AG11" s="13"/>
      <c r="AH11" s="13"/>
      <c r="AI11" s="13"/>
      <c r="AJ11" s="10"/>
      <c r="AK11" s="10"/>
    </row>
    <row r="12" spans="1:37" s="7" customFormat="1">
      <c r="K12" s="12"/>
      <c r="L12" s="1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47"/>
      <c r="AF12" s="13"/>
      <c r="AG12" s="13"/>
      <c r="AH12" s="13"/>
      <c r="AI12" s="13"/>
      <c r="AJ12" s="10"/>
      <c r="AK12" s="10"/>
    </row>
    <row r="13" spans="1:37" s="7" customFormat="1">
      <c r="K13" s="12"/>
      <c r="L13" s="1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47"/>
      <c r="AF13" s="13"/>
      <c r="AG13" s="13"/>
      <c r="AH13" s="13"/>
      <c r="AI13" s="13"/>
      <c r="AJ13" s="12"/>
      <c r="AK13" s="12"/>
    </row>
    <row r="14" spans="1:37" s="7" customFormat="1"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47"/>
      <c r="AF14" s="12"/>
      <c r="AG14" s="12"/>
      <c r="AH14" s="12"/>
      <c r="AI14" s="12"/>
      <c r="AJ14" s="12"/>
      <c r="AK14" s="12"/>
    </row>
    <row r="15" spans="1:37" s="7" customFormat="1">
      <c r="B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47"/>
      <c r="AF15" s="12"/>
      <c r="AG15" s="12"/>
      <c r="AH15" s="12"/>
      <c r="AI15" s="12"/>
      <c r="AJ15" s="12"/>
      <c r="AK15" s="12"/>
    </row>
    <row r="16" spans="1:37" s="12" customFormat="1">
      <c r="A16" s="8"/>
      <c r="B16" s="8"/>
      <c r="C16" s="8"/>
      <c r="D16" s="8"/>
      <c r="E16" s="8"/>
      <c r="N16" s="147"/>
      <c r="O16" s="147"/>
    </row>
    <row r="17" spans="1:37" s="12" customFormat="1">
      <c r="A17" s="7"/>
      <c r="B17" s="7"/>
      <c r="C17" s="7"/>
      <c r="D17" s="7"/>
      <c r="E17" s="7"/>
      <c r="N17" s="147"/>
      <c r="O17" s="147"/>
    </row>
    <row r="18" spans="1:37" s="12" customFormat="1">
      <c r="A18" s="7"/>
      <c r="B18" s="7"/>
      <c r="C18" s="7"/>
      <c r="D18" s="7"/>
      <c r="E18" s="7"/>
      <c r="L18" s="7"/>
      <c r="M18" s="7"/>
      <c r="N18" s="147"/>
      <c r="O18" s="14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2" customFormat="1">
      <c r="A19" s="7"/>
      <c r="B19" s="7"/>
      <c r="C19" s="7"/>
      <c r="D19" s="7"/>
      <c r="E19" s="7"/>
      <c r="K19" s="7"/>
      <c r="L19" s="7"/>
      <c r="M19" s="7"/>
      <c r="N19" s="147"/>
      <c r="O19" s="14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2" customFormat="1">
      <c r="A20" s="7"/>
      <c r="B20" s="7"/>
      <c r="C20" s="7"/>
      <c r="D20" s="7"/>
      <c r="E20" s="7"/>
      <c r="K20" s="7"/>
      <c r="L20" s="7"/>
      <c r="M20" s="7"/>
      <c r="N20" s="147"/>
      <c r="O20" s="14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2" customFormat="1">
      <c r="K21" s="7"/>
      <c r="L21" s="7"/>
      <c r="M21" s="7"/>
      <c r="N21" s="147"/>
      <c r="O21" s="14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2" customFormat="1">
      <c r="K22" s="7"/>
      <c r="L22" s="7"/>
      <c r="M22" s="7"/>
      <c r="N22" s="147"/>
      <c r="O22" s="14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2" customFormat="1">
      <c r="K23" s="7"/>
      <c r="L23" s="7"/>
      <c r="M23" s="7"/>
      <c r="N23" s="147"/>
      <c r="O23" s="14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>
      <c r="N24" s="147"/>
      <c r="O24" s="147"/>
    </row>
    <row r="25" spans="1:37">
      <c r="N25" s="147"/>
      <c r="O25" s="147"/>
    </row>
    <row r="26" spans="1:37">
      <c r="N26" s="147"/>
      <c r="O26" s="147"/>
    </row>
  </sheetData>
  <pageMargins left="0.7" right="0.7" top="0.75" bottom="0.75" header="0.3" footer="0.3"/>
  <pageSetup paperSize="9" orientation="portrait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-0.249977111117893"/>
  </sheetPr>
  <dimension ref="A1"/>
  <sheetViews>
    <sheetView showGridLines="0" zoomScaleNormal="100" workbookViewId="0"/>
  </sheetViews>
  <sheetFormatPr defaultRowHeight="14.25"/>
  <sheetData>
    <row r="1" spans="1:1" s="42" customFormat="1" ht="27.75">
      <c r="A1" s="41" t="s">
        <v>184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T6"/>
  <sheetViews>
    <sheetView workbookViewId="0">
      <selection activeCell="L13" sqref="L13"/>
    </sheetView>
  </sheetViews>
  <sheetFormatPr defaultColWidth="9" defaultRowHeight="10.5"/>
  <cols>
    <col min="1" max="13" width="9" style="358"/>
    <col min="14" max="14" width="11.125" style="358" bestFit="1" customWidth="1"/>
    <col min="15" max="15" width="8.375" style="358" customWidth="1"/>
    <col min="16" max="16384" width="9" style="358"/>
  </cols>
  <sheetData>
    <row r="1" spans="1:46" ht="15">
      <c r="A1" s="324" t="s">
        <v>525</v>
      </c>
    </row>
    <row r="2" spans="1:46">
      <c r="N2" s="359"/>
      <c r="O2" s="359">
        <v>2015</v>
      </c>
      <c r="P2" s="359">
        <f>'[2]4.4.1 Gone Green'!AF4</f>
        <v>2016</v>
      </c>
      <c r="Q2" s="359">
        <f>'[2]4.4.1 Gone Green'!AG4</f>
        <v>2017</v>
      </c>
      <c r="R2" s="359">
        <f>'[2]4.4.1 Gone Green'!AH4</f>
        <v>2018</v>
      </c>
      <c r="S2" s="359">
        <f>'[2]4.4.1 Gone Green'!AI4</f>
        <v>2019</v>
      </c>
      <c r="T2" s="359">
        <f>'[2]4.4.1 Gone Green'!AJ4</f>
        <v>2020</v>
      </c>
      <c r="U2" s="359">
        <f>'[2]4.4.1 Gone Green'!AK4</f>
        <v>2021</v>
      </c>
      <c r="V2" s="359">
        <f>'[2]4.4.1 Gone Green'!AL4</f>
        <v>2022</v>
      </c>
      <c r="W2" s="359">
        <f>'[2]4.4.1 Gone Green'!AM4</f>
        <v>2023</v>
      </c>
      <c r="X2" s="359">
        <f>'[2]4.4.1 Gone Green'!AN4</f>
        <v>2024</v>
      </c>
      <c r="Y2" s="359">
        <f>'[2]4.4.1 Gone Green'!AO4</f>
        <v>2025</v>
      </c>
      <c r="Z2" s="359">
        <f>'[2]4.4.1 Gone Green'!AP4</f>
        <v>2026</v>
      </c>
      <c r="AA2" s="359">
        <f>'[2]4.4.1 Gone Green'!AQ4</f>
        <v>2027</v>
      </c>
      <c r="AB2" s="359">
        <f>'[2]4.4.1 Gone Green'!AR4</f>
        <v>2028</v>
      </c>
      <c r="AC2" s="359">
        <f>'[2]4.4.1 Gone Green'!AS4</f>
        <v>2029</v>
      </c>
      <c r="AD2" s="359">
        <f>'[2]4.4.1 Gone Green'!AT4</f>
        <v>2030</v>
      </c>
      <c r="AE2" s="359">
        <f>'[2]4.4.1 Gone Green'!AU4</f>
        <v>2031</v>
      </c>
      <c r="AF2" s="359">
        <f>'[2]4.4.1 Gone Green'!AV4</f>
        <v>2032</v>
      </c>
      <c r="AG2" s="359">
        <f>'[2]4.4.1 Gone Green'!AW4</f>
        <v>2033</v>
      </c>
      <c r="AH2" s="359">
        <f>'[2]4.4.1 Gone Green'!AX4</f>
        <v>2034</v>
      </c>
      <c r="AI2" s="359">
        <f>'[2]4.4.1 Gone Green'!AY4</f>
        <v>2035</v>
      </c>
      <c r="AJ2" s="359">
        <f>'[2]4.4.1 Gone Green'!AZ4</f>
        <v>2036</v>
      </c>
      <c r="AK2" s="359">
        <f>'[2]4.4.1 Gone Green'!BA4</f>
        <v>2037</v>
      </c>
      <c r="AL2" s="359">
        <f>'[2]4.4.1 Gone Green'!BB4</f>
        <v>2038</v>
      </c>
      <c r="AM2" s="359">
        <f>'[2]4.4.1 Gone Green'!BC4</f>
        <v>2039</v>
      </c>
      <c r="AN2" s="359">
        <f>'[2]4.4.1 Gone Green'!BD4</f>
        <v>2040</v>
      </c>
    </row>
    <row r="3" spans="1:46" ht="14.25">
      <c r="N3" s="359" t="s">
        <v>32</v>
      </c>
      <c r="O3" s="359">
        <v>58</v>
      </c>
      <c r="P3" s="360">
        <v>58.340803883812498</v>
      </c>
      <c r="Q3" s="360">
        <v>53.415068440029614</v>
      </c>
      <c r="R3" s="360">
        <v>53.808259781797865</v>
      </c>
      <c r="S3" s="360">
        <v>57.074650841980976</v>
      </c>
      <c r="T3" s="360">
        <v>58.721891153359621</v>
      </c>
      <c r="U3" s="360">
        <v>58.148045445023122</v>
      </c>
      <c r="V3" s="360">
        <v>57.51571823216284</v>
      </c>
      <c r="W3" s="360">
        <v>58.800292596291627</v>
      </c>
      <c r="X3" s="360">
        <v>60.511187292429291</v>
      </c>
      <c r="Y3" s="360">
        <v>63.48507772897586</v>
      </c>
      <c r="Z3" s="360">
        <v>65.224381851031467</v>
      </c>
      <c r="AA3" s="360">
        <v>67.635487304878922</v>
      </c>
      <c r="AB3" s="360">
        <v>68.199967140082478</v>
      </c>
      <c r="AC3" s="360">
        <v>69.617431533870288</v>
      </c>
      <c r="AD3" s="360">
        <v>71.717217892859551</v>
      </c>
      <c r="AE3" s="360">
        <v>73.73945933032627</v>
      </c>
      <c r="AF3" s="360">
        <v>76.176766729587683</v>
      </c>
      <c r="AG3" s="360">
        <v>79.330833704646892</v>
      </c>
      <c r="AH3" s="360">
        <v>80.771185124768763</v>
      </c>
      <c r="AI3" s="360">
        <v>82.005254776269723</v>
      </c>
      <c r="AJ3" s="360">
        <v>83.557649333141399</v>
      </c>
      <c r="AK3" s="360">
        <v>85.305582887527876</v>
      </c>
      <c r="AL3" s="360">
        <v>86.908159330815977</v>
      </c>
      <c r="AM3" s="360">
        <v>88.03227045430873</v>
      </c>
      <c r="AN3" s="360">
        <v>88.984252397400837</v>
      </c>
      <c r="AO3" s="349"/>
      <c r="AP3" s="349"/>
      <c r="AQ3" s="349"/>
      <c r="AR3" s="349"/>
      <c r="AS3" s="349"/>
      <c r="AT3" s="349"/>
    </row>
    <row r="4" spans="1:46" ht="14.25">
      <c r="N4" s="359" t="s">
        <v>33</v>
      </c>
      <c r="O4" s="359">
        <v>58</v>
      </c>
      <c r="P4" s="360">
        <v>58.326769472660992</v>
      </c>
      <c r="Q4" s="360">
        <v>54.172934016236582</v>
      </c>
      <c r="R4" s="360">
        <v>55.806621176220006</v>
      </c>
      <c r="S4" s="360">
        <v>60.246959899431282</v>
      </c>
      <c r="T4" s="360">
        <v>64.333780733026529</v>
      </c>
      <c r="U4" s="360">
        <v>66.887247245837798</v>
      </c>
      <c r="V4" s="360">
        <v>68.644455647275592</v>
      </c>
      <c r="W4" s="360">
        <v>68.40389976567684</v>
      </c>
      <c r="X4" s="360">
        <v>68.135536051207296</v>
      </c>
      <c r="Y4" s="360">
        <v>69.944701335661193</v>
      </c>
      <c r="Z4" s="360">
        <v>72.503826376426233</v>
      </c>
      <c r="AA4" s="360">
        <v>74.830650493261828</v>
      </c>
      <c r="AB4" s="360">
        <v>78.118982362577242</v>
      </c>
      <c r="AC4" s="360">
        <v>79.780471207403608</v>
      </c>
      <c r="AD4" s="360">
        <v>80.460524618510306</v>
      </c>
      <c r="AE4" s="360">
        <v>81.687469545244895</v>
      </c>
      <c r="AF4" s="360">
        <v>83.878031255924284</v>
      </c>
      <c r="AG4" s="360">
        <v>86.289411654855385</v>
      </c>
      <c r="AH4" s="360">
        <v>88.597800999885166</v>
      </c>
      <c r="AI4" s="360">
        <v>89.21421682915917</v>
      </c>
      <c r="AJ4" s="360">
        <v>89.511603594149321</v>
      </c>
      <c r="AK4" s="360">
        <v>90.700988423988662</v>
      </c>
      <c r="AL4" s="360">
        <v>91.727091713289084</v>
      </c>
      <c r="AM4" s="360">
        <v>92.577083577540535</v>
      </c>
      <c r="AN4" s="360">
        <v>93.113771887480624</v>
      </c>
      <c r="AO4" s="349"/>
      <c r="AP4" s="349"/>
      <c r="AQ4" s="349"/>
      <c r="AR4" s="349"/>
      <c r="AS4" s="349"/>
      <c r="AT4" s="349"/>
    </row>
    <row r="5" spans="1:46" ht="14.25">
      <c r="N5" s="359" t="s">
        <v>34</v>
      </c>
      <c r="O5" s="359">
        <v>58</v>
      </c>
      <c r="P5" s="360">
        <v>58.776921374272739</v>
      </c>
      <c r="Q5" s="360">
        <v>54.696950340602434</v>
      </c>
      <c r="R5" s="360">
        <v>55.805647897235779</v>
      </c>
      <c r="S5" s="360">
        <v>60.122359345421849</v>
      </c>
      <c r="T5" s="360">
        <v>63.884861314542093</v>
      </c>
      <c r="U5" s="360">
        <v>64.492879562369694</v>
      </c>
      <c r="V5" s="360">
        <v>64.120139628975323</v>
      </c>
      <c r="W5" s="360">
        <v>64.122255140144318</v>
      </c>
      <c r="X5" s="360">
        <v>63.063941736994934</v>
      </c>
      <c r="Y5" s="360">
        <v>64.03533234154682</v>
      </c>
      <c r="Z5" s="360">
        <v>63.027273708565922</v>
      </c>
      <c r="AA5" s="360">
        <v>61.293578232222522</v>
      </c>
      <c r="AB5" s="360">
        <v>60.244735768432378</v>
      </c>
      <c r="AC5" s="360">
        <v>60.338571832832635</v>
      </c>
      <c r="AD5" s="360">
        <v>62.054413223473603</v>
      </c>
      <c r="AE5" s="360">
        <v>62.845886170344443</v>
      </c>
      <c r="AF5" s="360">
        <v>64.562120276101126</v>
      </c>
      <c r="AG5" s="360">
        <v>66.950151941694031</v>
      </c>
      <c r="AH5" s="360">
        <v>68.298384994014455</v>
      </c>
      <c r="AI5" s="360">
        <v>69.398067277796542</v>
      </c>
      <c r="AJ5" s="360">
        <v>70.379727863492775</v>
      </c>
      <c r="AK5" s="360">
        <v>71.587028705994854</v>
      </c>
      <c r="AL5" s="360">
        <v>72.599840152660377</v>
      </c>
      <c r="AM5" s="360">
        <v>73.55148375437814</v>
      </c>
      <c r="AN5" s="360">
        <v>74.26839421727297</v>
      </c>
      <c r="AO5" s="349"/>
      <c r="AP5" s="349"/>
      <c r="AQ5" s="349"/>
      <c r="AR5" s="349"/>
      <c r="AS5" s="349"/>
      <c r="AT5" s="349"/>
    </row>
    <row r="6" spans="1:46" ht="14.25">
      <c r="N6" s="359" t="s">
        <v>35</v>
      </c>
      <c r="O6" s="359">
        <v>58</v>
      </c>
      <c r="P6" s="360">
        <v>59.186132416361261</v>
      </c>
      <c r="Q6" s="360">
        <v>55.495439413364423</v>
      </c>
      <c r="R6" s="360">
        <v>55.094625064756684</v>
      </c>
      <c r="S6" s="360">
        <v>56.100198649472233</v>
      </c>
      <c r="T6" s="360">
        <v>55.253903140974799</v>
      </c>
      <c r="U6" s="360">
        <v>52.298685663017899</v>
      </c>
      <c r="V6" s="360">
        <v>51.778640906180904</v>
      </c>
      <c r="W6" s="360">
        <v>52.279219615181169</v>
      </c>
      <c r="X6" s="360">
        <v>48.813011155117103</v>
      </c>
      <c r="Y6" s="360">
        <v>44.168187870151421</v>
      </c>
      <c r="Z6" s="360">
        <v>37.287042318517962</v>
      </c>
      <c r="AA6" s="360">
        <v>29.611431752415353</v>
      </c>
      <c r="AB6" s="360">
        <v>26.964590650418153</v>
      </c>
      <c r="AC6" s="360">
        <v>24.319117663374907</v>
      </c>
      <c r="AD6" s="360">
        <v>24.694777829861</v>
      </c>
      <c r="AE6" s="360">
        <v>23.704979604719021</v>
      </c>
      <c r="AF6" s="360">
        <v>25.066468220535139</v>
      </c>
      <c r="AG6" s="360">
        <v>26.506046096018814</v>
      </c>
      <c r="AH6" s="360">
        <v>28.041510718311454</v>
      </c>
      <c r="AI6" s="360">
        <v>28.682421164268195</v>
      </c>
      <c r="AJ6" s="360">
        <v>28.939542875197738</v>
      </c>
      <c r="AK6" s="360">
        <v>30.221533282134907</v>
      </c>
      <c r="AL6" s="360">
        <v>30.57096500747441</v>
      </c>
      <c r="AM6" s="360">
        <v>31.702472282577293</v>
      </c>
      <c r="AN6" s="360">
        <v>32.158657789616456</v>
      </c>
      <c r="AO6" s="349"/>
      <c r="AP6" s="349"/>
      <c r="AQ6" s="349"/>
      <c r="AR6" s="349"/>
      <c r="AS6" s="349"/>
      <c r="AT6" s="349"/>
    </row>
  </sheetData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D18"/>
  <sheetViews>
    <sheetView workbookViewId="0">
      <selection activeCell="O17" sqref="O17"/>
    </sheetView>
  </sheetViews>
  <sheetFormatPr defaultColWidth="9" defaultRowHeight="14.25"/>
  <cols>
    <col min="1" max="14" width="9" style="257"/>
    <col min="15" max="15" width="16.375" style="257" bestFit="1" customWidth="1"/>
    <col min="16" max="16384" width="9" style="257"/>
  </cols>
  <sheetData>
    <row r="1" spans="1:56" ht="20.25">
      <c r="A1" s="266" t="s">
        <v>744</v>
      </c>
    </row>
    <row r="2" spans="1:56" ht="20.25">
      <c r="A2" s="266"/>
    </row>
    <row r="5" spans="1:56">
      <c r="P5" s="258" t="s">
        <v>422</v>
      </c>
      <c r="Q5" s="258" t="s">
        <v>423</v>
      </c>
      <c r="R5" s="258" t="s">
        <v>424</v>
      </c>
      <c r="S5" s="258" t="s">
        <v>425</v>
      </c>
      <c r="T5" s="258" t="s">
        <v>426</v>
      </c>
      <c r="U5" s="258" t="s">
        <v>427</v>
      </c>
      <c r="V5" s="258" t="s">
        <v>428</v>
      </c>
      <c r="W5" s="258" t="s">
        <v>429</v>
      </c>
      <c r="X5" s="258" t="s">
        <v>430</v>
      </c>
      <c r="Y5" s="258" t="s">
        <v>431</v>
      </c>
      <c r="Z5" s="258" t="s">
        <v>432</v>
      </c>
      <c r="AA5" s="258" t="s">
        <v>433</v>
      </c>
      <c r="AB5" s="258" t="s">
        <v>434</v>
      </c>
      <c r="AC5" s="258" t="s">
        <v>435</v>
      </c>
      <c r="AD5" s="258" t="s">
        <v>436</v>
      </c>
      <c r="AE5" s="259">
        <v>2015</v>
      </c>
      <c r="AF5" s="259">
        <v>2016</v>
      </c>
      <c r="AG5" s="259">
        <v>2017</v>
      </c>
      <c r="AH5" s="259">
        <v>2018</v>
      </c>
      <c r="AI5" s="259">
        <v>2019</v>
      </c>
      <c r="AJ5" s="259">
        <v>2020</v>
      </c>
      <c r="AK5" s="259">
        <v>2021</v>
      </c>
      <c r="AL5" s="259">
        <v>2022</v>
      </c>
      <c r="AM5" s="259">
        <v>2023</v>
      </c>
      <c r="AN5" s="259">
        <v>2024</v>
      </c>
      <c r="AO5" s="259">
        <v>2025</v>
      </c>
      <c r="AP5" s="259">
        <v>2026</v>
      </c>
      <c r="AQ5" s="259">
        <v>2027</v>
      </c>
      <c r="AR5" s="259">
        <v>2028</v>
      </c>
      <c r="AS5" s="259">
        <v>2029</v>
      </c>
      <c r="AT5" s="259">
        <v>2030</v>
      </c>
      <c r="AU5" s="259">
        <v>2031</v>
      </c>
      <c r="AV5" s="259">
        <v>2032</v>
      </c>
      <c r="AW5" s="259">
        <v>2033</v>
      </c>
      <c r="AX5" s="259">
        <v>2034</v>
      </c>
      <c r="AY5" s="259">
        <v>2035</v>
      </c>
      <c r="AZ5" s="259">
        <v>2036</v>
      </c>
      <c r="BA5" s="259">
        <v>2037</v>
      </c>
      <c r="BB5" s="259">
        <v>2038</v>
      </c>
      <c r="BC5" s="259">
        <v>2039</v>
      </c>
      <c r="BD5" s="259">
        <v>2040</v>
      </c>
    </row>
    <row r="6" spans="1:56">
      <c r="O6" s="260" t="s">
        <v>437</v>
      </c>
      <c r="P6" s="261">
        <v>94.816000000000003</v>
      </c>
      <c r="Q6" s="261">
        <v>95.234999999999999</v>
      </c>
      <c r="R6" s="261">
        <v>92.441999999999993</v>
      </c>
      <c r="S6" s="261">
        <v>93.799000000000007</v>
      </c>
      <c r="T6" s="261">
        <v>90.501999999999995</v>
      </c>
      <c r="U6" s="261">
        <v>82.179000000000002</v>
      </c>
      <c r="V6" s="261">
        <v>74.906999999999996</v>
      </c>
      <c r="W6" s="261">
        <v>66.838999999999999</v>
      </c>
      <c r="X6" s="261">
        <v>63.444000000000003</v>
      </c>
      <c r="Y6" s="261">
        <v>54.758000000000003</v>
      </c>
      <c r="Z6" s="261">
        <v>52.106999999999999</v>
      </c>
      <c r="AA6" s="261">
        <v>40.012999999999998</v>
      </c>
      <c r="AB6" s="261">
        <v>33.228000000000002</v>
      </c>
      <c r="AC6" s="261">
        <v>32</v>
      </c>
      <c r="AD6" s="261">
        <v>31</v>
      </c>
      <c r="AE6" s="261">
        <v>33</v>
      </c>
      <c r="AF6" s="262">
        <v>34.731647082134835</v>
      </c>
      <c r="AG6" s="262">
        <v>35.878127413073919</v>
      </c>
      <c r="AH6" s="262">
        <v>34.035446345062326</v>
      </c>
      <c r="AI6" s="262">
        <v>29.947176838199287</v>
      </c>
      <c r="AJ6" s="262">
        <v>27.125579410685546</v>
      </c>
      <c r="AK6" s="262">
        <v>25.749312816414694</v>
      </c>
      <c r="AL6" s="262">
        <v>25.223433294918564</v>
      </c>
      <c r="AM6" s="262">
        <v>24.313740089704108</v>
      </c>
      <c r="AN6" s="262">
        <v>22.849167783026829</v>
      </c>
      <c r="AO6" s="262">
        <v>20.26507122924124</v>
      </c>
      <c r="AP6" s="262">
        <v>18.346714804987307</v>
      </c>
      <c r="AQ6" s="262">
        <v>16.075696734926105</v>
      </c>
      <c r="AR6" s="262">
        <v>14.88668457058918</v>
      </c>
      <c r="AS6" s="262">
        <v>13.491954771942527</v>
      </c>
      <c r="AT6" s="262">
        <v>12.111329835712999</v>
      </c>
      <c r="AU6" s="262">
        <v>10.677909229371803</v>
      </c>
      <c r="AV6" s="262">
        <v>9.2529900427632459</v>
      </c>
      <c r="AW6" s="262">
        <v>7.4617340505813363</v>
      </c>
      <c r="AX6" s="262">
        <v>6.595163524425832</v>
      </c>
      <c r="AY6" s="262">
        <v>5.839412773805555</v>
      </c>
      <c r="AZ6" s="262">
        <v>5.0479173776180559</v>
      </c>
      <c r="BA6" s="262">
        <v>4.1810588010972216</v>
      </c>
      <c r="BB6" s="262">
        <v>3.4524225110555555</v>
      </c>
      <c r="BC6" s="262">
        <v>2.8098445066388882</v>
      </c>
      <c r="BD6" s="262">
        <v>2.2654041875763884</v>
      </c>
    </row>
    <row r="7" spans="1:56">
      <c r="O7" s="260" t="s">
        <v>438</v>
      </c>
      <c r="P7" s="261">
        <v>0</v>
      </c>
      <c r="Q7" s="261">
        <v>0</v>
      </c>
      <c r="R7" s="261">
        <v>0</v>
      </c>
      <c r="S7" s="261">
        <v>0</v>
      </c>
      <c r="T7" s="261">
        <v>0</v>
      </c>
      <c r="U7" s="261">
        <v>0</v>
      </c>
      <c r="V7" s="261">
        <v>0</v>
      </c>
      <c r="W7" s="261">
        <v>0</v>
      </c>
      <c r="X7" s="261">
        <v>0</v>
      </c>
      <c r="Y7" s="261">
        <v>0</v>
      </c>
      <c r="Z7" s="261">
        <v>0</v>
      </c>
      <c r="AA7" s="261">
        <v>0</v>
      </c>
      <c r="AB7" s="261">
        <v>0</v>
      </c>
      <c r="AC7" s="261">
        <v>0</v>
      </c>
      <c r="AD7" s="261">
        <v>0</v>
      </c>
      <c r="AE7" s="261">
        <v>0</v>
      </c>
      <c r="AF7" s="262">
        <v>0</v>
      </c>
      <c r="AG7" s="262">
        <v>0</v>
      </c>
      <c r="AH7" s="262">
        <v>0</v>
      </c>
      <c r="AI7" s="262">
        <v>0</v>
      </c>
      <c r="AJ7" s="262">
        <v>0</v>
      </c>
      <c r="AK7" s="262">
        <v>0</v>
      </c>
      <c r="AL7" s="262">
        <v>0</v>
      </c>
      <c r="AM7" s="262">
        <v>0</v>
      </c>
      <c r="AN7" s="262">
        <v>0</v>
      </c>
      <c r="AO7" s="262">
        <v>0</v>
      </c>
      <c r="AP7" s="262">
        <v>0</v>
      </c>
      <c r="AQ7" s="262">
        <v>0</v>
      </c>
      <c r="AR7" s="262">
        <v>0</v>
      </c>
      <c r="AS7" s="262">
        <v>0</v>
      </c>
      <c r="AT7" s="262">
        <v>0</v>
      </c>
      <c r="AU7" s="262">
        <v>0</v>
      </c>
      <c r="AV7" s="262">
        <v>0</v>
      </c>
      <c r="AW7" s="262">
        <v>0</v>
      </c>
      <c r="AX7" s="262">
        <v>0</v>
      </c>
      <c r="AY7" s="262">
        <v>0</v>
      </c>
      <c r="AZ7" s="262">
        <v>0</v>
      </c>
      <c r="BA7" s="262">
        <v>0</v>
      </c>
      <c r="BB7" s="262">
        <v>0</v>
      </c>
      <c r="BC7" s="262">
        <v>0</v>
      </c>
      <c r="BD7" s="262">
        <v>0</v>
      </c>
    </row>
    <row r="8" spans="1:56">
      <c r="O8" s="260" t="s">
        <v>439</v>
      </c>
      <c r="P8" s="261">
        <v>0</v>
      </c>
      <c r="Q8" s="261">
        <v>0</v>
      </c>
      <c r="R8" s="261">
        <v>0</v>
      </c>
      <c r="S8" s="261">
        <v>0</v>
      </c>
      <c r="T8" s="261">
        <v>0</v>
      </c>
      <c r="U8" s="261">
        <v>0</v>
      </c>
      <c r="V8" s="261">
        <v>0</v>
      </c>
      <c r="W8" s="261">
        <v>0</v>
      </c>
      <c r="X8" s="261">
        <v>0</v>
      </c>
      <c r="Y8" s="261">
        <v>0</v>
      </c>
      <c r="Z8" s="261">
        <v>0</v>
      </c>
      <c r="AA8" s="261">
        <v>0</v>
      </c>
      <c r="AB8" s="261">
        <v>0</v>
      </c>
      <c r="AC8" s="261">
        <v>0</v>
      </c>
      <c r="AD8" s="261">
        <v>0</v>
      </c>
      <c r="AE8" s="261">
        <v>0</v>
      </c>
      <c r="AF8" s="262">
        <v>0.24668557741540589</v>
      </c>
      <c r="AG8" s="262">
        <v>0.36824509688878065</v>
      </c>
      <c r="AH8" s="262">
        <v>0.47612979662132932</v>
      </c>
      <c r="AI8" s="262">
        <v>0.59966354374287489</v>
      </c>
      <c r="AJ8" s="262">
        <v>0.74374413069742196</v>
      </c>
      <c r="AK8" s="262">
        <v>0.88493377139923468</v>
      </c>
      <c r="AL8" s="262">
        <v>1.0355396118800058</v>
      </c>
      <c r="AM8" s="262">
        <v>1.1930594744382468</v>
      </c>
      <c r="AN8" s="262">
        <v>1.3838995574291233</v>
      </c>
      <c r="AO8" s="262">
        <v>1.6766268100740394</v>
      </c>
      <c r="AP8" s="262">
        <v>1.9808766628652663</v>
      </c>
      <c r="AQ8" s="262">
        <v>2.3765197009686152</v>
      </c>
      <c r="AR8" s="262">
        <v>2.7610162938974336</v>
      </c>
      <c r="AS8" s="262">
        <v>3.0319852505414993</v>
      </c>
      <c r="AT8" s="262">
        <v>3.2873112051078528</v>
      </c>
      <c r="AU8" s="262">
        <v>3.5061843171589322</v>
      </c>
      <c r="AV8" s="262">
        <v>3.6252461603305211</v>
      </c>
      <c r="AW8" s="262">
        <v>3.7444986219338263</v>
      </c>
      <c r="AX8" s="262">
        <v>3.8639436081531651</v>
      </c>
      <c r="AY8" s="262">
        <v>3.9835830442346958</v>
      </c>
      <c r="AZ8" s="262">
        <v>4.033583044234696</v>
      </c>
      <c r="BA8" s="262">
        <v>4.0835830442346959</v>
      </c>
      <c r="BB8" s="262">
        <v>4.1335830442346957</v>
      </c>
      <c r="BC8" s="262">
        <v>4.1835830442346964</v>
      </c>
      <c r="BD8" s="262">
        <v>4.1835830442346964</v>
      </c>
    </row>
    <row r="9" spans="1:56">
      <c r="O9" s="260" t="s">
        <v>440</v>
      </c>
      <c r="P9" s="261">
        <v>1.2</v>
      </c>
      <c r="Q9" s="261">
        <v>1.375</v>
      </c>
      <c r="R9" s="261">
        <v>3.4289999999999998</v>
      </c>
      <c r="S9" s="261">
        <v>5.1609999999999996</v>
      </c>
      <c r="T9" s="261">
        <v>7.069</v>
      </c>
      <c r="U9" s="261">
        <v>9.2880000000000003</v>
      </c>
      <c r="V9" s="261">
        <v>13.113</v>
      </c>
      <c r="W9" s="261">
        <v>20.085000000000001</v>
      </c>
      <c r="X9" s="261">
        <v>26.189</v>
      </c>
      <c r="Y9" s="261">
        <v>23.727</v>
      </c>
      <c r="Z9" s="261">
        <v>25.356999999999999</v>
      </c>
      <c r="AA9" s="261">
        <v>21.864999999999998</v>
      </c>
      <c r="AB9" s="261">
        <v>27.858000000000001</v>
      </c>
      <c r="AC9" s="261">
        <v>29</v>
      </c>
      <c r="AD9" s="261">
        <v>25</v>
      </c>
      <c r="AE9" s="261">
        <v>29</v>
      </c>
      <c r="AF9" s="262">
        <v>29.84363254820224</v>
      </c>
      <c r="AG9" s="262">
        <v>27.959287218750003</v>
      </c>
      <c r="AH9" s="262">
        <v>27.72348215625</v>
      </c>
      <c r="AI9" s="262">
        <v>27.986741906249993</v>
      </c>
      <c r="AJ9" s="262">
        <v>27.891978031250002</v>
      </c>
      <c r="AK9" s="262">
        <v>27.223166999999997</v>
      </c>
      <c r="AL9" s="262">
        <v>26.539965327499999</v>
      </c>
      <c r="AM9" s="262">
        <v>25.966963932599999</v>
      </c>
      <c r="AN9" s="262">
        <v>25.244972889046</v>
      </c>
      <c r="AO9" s="262">
        <v>26.626023614969608</v>
      </c>
      <c r="AP9" s="262">
        <v>25.967349294354726</v>
      </c>
      <c r="AQ9" s="262">
        <v>25.529918009182328</v>
      </c>
      <c r="AR9" s="262">
        <v>25.096817510593233</v>
      </c>
      <c r="AS9" s="262">
        <v>25.369561033694424</v>
      </c>
      <c r="AT9" s="262">
        <v>25.299973005308512</v>
      </c>
      <c r="AU9" s="262">
        <v>25.278226680262176</v>
      </c>
      <c r="AV9" s="262">
        <v>25.272629465688357</v>
      </c>
      <c r="AW9" s="262">
        <v>24.77642200602369</v>
      </c>
      <c r="AX9" s="262">
        <v>24.001703134951359</v>
      </c>
      <c r="AY9" s="262">
        <v>22.811780926442388</v>
      </c>
      <c r="AZ9" s="262">
        <v>22.232704935508842</v>
      </c>
      <c r="BA9" s="262">
        <v>22.084023787443577</v>
      </c>
      <c r="BB9" s="262">
        <v>21.585753073820271</v>
      </c>
      <c r="BC9" s="262">
        <v>21.102430481605658</v>
      </c>
      <c r="BD9" s="262">
        <v>20.633607567157487</v>
      </c>
    </row>
    <row r="10" spans="1:56">
      <c r="O10" s="260" t="s">
        <v>441</v>
      </c>
      <c r="P10" s="261">
        <v>0.26100000000000001</v>
      </c>
      <c r="Q10" s="261">
        <v>0.36599999999999999</v>
      </c>
      <c r="R10" s="261">
        <v>0.61</v>
      </c>
      <c r="S10" s="261">
        <v>0.59199999999999997</v>
      </c>
      <c r="T10" s="261">
        <v>2.3570000000000002</v>
      </c>
      <c r="U10" s="261">
        <v>2.2269999999999999</v>
      </c>
      <c r="V10" s="261">
        <v>3.6680000000000001</v>
      </c>
      <c r="W10" s="261">
        <v>7.6999999999999993</v>
      </c>
      <c r="X10" s="261">
        <v>9.5569999999999986</v>
      </c>
      <c r="Y10" s="261">
        <v>7.2330000000000005</v>
      </c>
      <c r="Z10" s="261">
        <v>9.5449999999999999</v>
      </c>
      <c r="AA10" s="261">
        <v>6.2640000000000002</v>
      </c>
      <c r="AB10" s="261">
        <v>8.0920000000000005</v>
      </c>
      <c r="AC10" s="261">
        <v>11</v>
      </c>
      <c r="AD10" s="261">
        <v>7</v>
      </c>
      <c r="AE10" s="261">
        <v>3.5</v>
      </c>
      <c r="AF10" s="262">
        <v>3.9339441397752841</v>
      </c>
      <c r="AG10" s="262">
        <v>2.2601880126250058</v>
      </c>
      <c r="AH10" s="262">
        <v>1.4719286119937556</v>
      </c>
      <c r="AI10" s="262">
        <v>1.0515821813940678</v>
      </c>
      <c r="AJ10" s="262">
        <v>0.99900307232436414</v>
      </c>
      <c r="AK10" s="262">
        <v>0.9490529187081459</v>
      </c>
      <c r="AL10" s="262">
        <v>0.90160027277273869</v>
      </c>
      <c r="AM10" s="262">
        <v>0.85652025913410157</v>
      </c>
      <c r="AN10" s="262">
        <v>0.81369424617739639</v>
      </c>
      <c r="AO10" s="262">
        <v>0.77300953386852667</v>
      </c>
      <c r="AP10" s="262">
        <v>0.73435905717510008</v>
      </c>
      <c r="AQ10" s="262">
        <v>0.69764110431634518</v>
      </c>
      <c r="AR10" s="262">
        <v>0.66275904910052796</v>
      </c>
      <c r="AS10" s="262">
        <v>0.62962109664550159</v>
      </c>
      <c r="AT10" s="262">
        <v>0.59814004181322644</v>
      </c>
      <c r="AU10" s="262">
        <v>0.56823303972256511</v>
      </c>
      <c r="AV10" s="262">
        <v>0.53982138773643684</v>
      </c>
      <c r="AW10" s="262">
        <v>0.5128303183496149</v>
      </c>
      <c r="AX10" s="262">
        <v>0.48718880243213414</v>
      </c>
      <c r="AY10" s="262">
        <v>0.4628293623105274</v>
      </c>
      <c r="AZ10" s="262">
        <v>0.43968789419500098</v>
      </c>
      <c r="BA10" s="262">
        <v>0.41770349948525098</v>
      </c>
      <c r="BB10" s="262">
        <v>0.39681832451098836</v>
      </c>
      <c r="BC10" s="262">
        <v>0.37697740828543891</v>
      </c>
      <c r="BD10" s="262">
        <v>0.35812853787116694</v>
      </c>
    </row>
    <row r="11" spans="1:56">
      <c r="O11" s="260" t="s">
        <v>442</v>
      </c>
      <c r="P11" s="261">
        <v>0</v>
      </c>
      <c r="Q11" s="261">
        <v>0</v>
      </c>
      <c r="R11" s="261">
        <v>0</v>
      </c>
      <c r="S11" s="261">
        <v>0</v>
      </c>
      <c r="T11" s="261">
        <v>0</v>
      </c>
      <c r="U11" s="261">
        <v>0</v>
      </c>
      <c r="V11" s="261">
        <v>0</v>
      </c>
      <c r="W11" s="261">
        <v>0</v>
      </c>
      <c r="X11" s="261">
        <v>0</v>
      </c>
      <c r="Y11" s="261">
        <v>6.4050000000000002</v>
      </c>
      <c r="Z11" s="261">
        <v>18.687999999999999</v>
      </c>
      <c r="AA11" s="261">
        <v>24.779</v>
      </c>
      <c r="AB11" s="261">
        <v>13.573</v>
      </c>
      <c r="AC11" s="261">
        <v>9</v>
      </c>
      <c r="AD11" s="261">
        <v>11</v>
      </c>
      <c r="AE11" s="261">
        <v>12.5</v>
      </c>
      <c r="AF11" s="262">
        <v>14.210014931011235</v>
      </c>
      <c r="AG11" s="262">
        <v>5.84</v>
      </c>
      <c r="AH11" s="262">
        <v>4.38</v>
      </c>
      <c r="AI11" s="262">
        <v>3.2850000000000001</v>
      </c>
      <c r="AJ11" s="262">
        <v>2.92</v>
      </c>
      <c r="AK11" s="262">
        <v>2.92</v>
      </c>
      <c r="AL11" s="262">
        <v>2.92</v>
      </c>
      <c r="AM11" s="262">
        <v>2.92</v>
      </c>
      <c r="AN11" s="262">
        <v>2.92</v>
      </c>
      <c r="AO11" s="262">
        <v>2.92</v>
      </c>
      <c r="AP11" s="262">
        <v>2.92</v>
      </c>
      <c r="AQ11" s="262">
        <v>2.92</v>
      </c>
      <c r="AR11" s="262">
        <v>2.92</v>
      </c>
      <c r="AS11" s="262">
        <v>2.92</v>
      </c>
      <c r="AT11" s="262">
        <v>2.92</v>
      </c>
      <c r="AU11" s="262">
        <v>2.92</v>
      </c>
      <c r="AV11" s="262">
        <v>2.92</v>
      </c>
      <c r="AW11" s="262">
        <v>2.92</v>
      </c>
      <c r="AX11" s="262">
        <v>2.92</v>
      </c>
      <c r="AY11" s="262">
        <v>2.92</v>
      </c>
      <c r="AZ11" s="262">
        <v>2.92</v>
      </c>
      <c r="BA11" s="262">
        <v>2.92</v>
      </c>
      <c r="BB11" s="262">
        <v>2.92</v>
      </c>
      <c r="BC11" s="262">
        <v>2.92</v>
      </c>
      <c r="BD11" s="262">
        <v>2.92</v>
      </c>
    </row>
    <row r="12" spans="1:56">
      <c r="O12" s="260" t="s">
        <v>443</v>
      </c>
      <c r="P12" s="261">
        <v>0</v>
      </c>
      <c r="Q12" s="261">
        <v>0</v>
      </c>
      <c r="R12" s="261">
        <v>0</v>
      </c>
      <c r="S12" s="261">
        <v>0</v>
      </c>
      <c r="T12" s="261">
        <v>0</v>
      </c>
      <c r="U12" s="261">
        <v>0</v>
      </c>
      <c r="V12" s="261">
        <v>0</v>
      </c>
      <c r="W12" s="261">
        <v>0</v>
      </c>
      <c r="X12" s="261">
        <v>0</v>
      </c>
      <c r="Y12" s="261">
        <v>0</v>
      </c>
      <c r="Z12" s="261">
        <v>0</v>
      </c>
      <c r="AA12" s="261">
        <v>0</v>
      </c>
      <c r="AB12" s="261">
        <v>0</v>
      </c>
      <c r="AC12" s="261">
        <v>0</v>
      </c>
      <c r="AD12" s="261">
        <v>0</v>
      </c>
      <c r="AE12" s="261">
        <v>0</v>
      </c>
      <c r="AF12" s="262">
        <v>0.99712810969163501</v>
      </c>
      <c r="AG12" s="262">
        <v>5.5012269847494233</v>
      </c>
      <c r="AH12" s="262">
        <v>6.6267519071352936</v>
      </c>
      <c r="AI12" s="262">
        <v>8.2925423717525533</v>
      </c>
      <c r="AJ12" s="262">
        <v>7.8356846289826114</v>
      </c>
      <c r="AK12" s="262">
        <v>5.9127275789706273</v>
      </c>
      <c r="AL12" s="262">
        <v>5.1881394653970698</v>
      </c>
      <c r="AM12" s="262">
        <v>6.6598636007683609</v>
      </c>
      <c r="AN12" s="262">
        <v>8.1551835927639829</v>
      </c>
      <c r="AO12" s="262">
        <v>7.8289435931804956</v>
      </c>
      <c r="AP12" s="262">
        <v>8.5042735456549803</v>
      </c>
      <c r="AQ12" s="262">
        <v>9.4139561564338265</v>
      </c>
      <c r="AR12" s="262">
        <v>9.168579898441223</v>
      </c>
      <c r="AS12" s="262">
        <v>8.9431290981353264</v>
      </c>
      <c r="AT12" s="262">
        <v>10.228529910243761</v>
      </c>
      <c r="AU12" s="262">
        <v>11.062399950821922</v>
      </c>
      <c r="AV12" s="262">
        <v>12.446778850462731</v>
      </c>
      <c r="AW12" s="262">
        <v>14.801663931051483</v>
      </c>
      <c r="AX12" s="262">
        <v>16.524885777306171</v>
      </c>
      <c r="AY12" s="262">
        <v>18.570528906568054</v>
      </c>
      <c r="AZ12" s="262">
        <v>20.558479575508439</v>
      </c>
      <c r="BA12" s="262">
        <v>22.557044826072943</v>
      </c>
      <c r="BB12" s="262">
        <v>25.455953131795926</v>
      </c>
      <c r="BC12" s="262">
        <v>27.04287305493262</v>
      </c>
      <c r="BD12" s="262">
        <v>28.182622648043353</v>
      </c>
    </row>
    <row r="13" spans="1:56">
      <c r="O13" s="260" t="s">
        <v>444</v>
      </c>
      <c r="P13" s="261">
        <v>103.018</v>
      </c>
      <c r="Q13" s="261">
        <v>105.02200000000001</v>
      </c>
      <c r="R13" s="261">
        <v>103.727</v>
      </c>
      <c r="S13" s="261">
        <v>107.878</v>
      </c>
      <c r="T13" s="261">
        <v>103.91500000000001</v>
      </c>
      <c r="U13" s="261">
        <v>99.929000000000002</v>
      </c>
      <c r="V13" s="261">
        <v>97.686999999999998</v>
      </c>
      <c r="W13" s="261">
        <v>99.813999999999993</v>
      </c>
      <c r="X13" s="261">
        <v>104.295</v>
      </c>
      <c r="Y13" s="261">
        <v>100.212</v>
      </c>
      <c r="Z13" s="261">
        <v>112.572</v>
      </c>
      <c r="AA13" s="261">
        <v>96.215000000000003</v>
      </c>
      <c r="AB13" s="261">
        <v>87.846000000000004</v>
      </c>
      <c r="AC13" s="261">
        <v>81</v>
      </c>
      <c r="AD13" s="261">
        <v>74</v>
      </c>
      <c r="AE13" s="261">
        <v>78</v>
      </c>
      <c r="AF13" s="262">
        <v>83.963052388230622</v>
      </c>
      <c r="AG13" s="262">
        <v>77.807074726087137</v>
      </c>
      <c r="AH13" s="262">
        <v>74.713738817062705</v>
      </c>
      <c r="AI13" s="262">
        <v>71.162706841338775</v>
      </c>
      <c r="AJ13" s="262">
        <v>67.515989273939951</v>
      </c>
      <c r="AK13" s="262">
        <v>63.639194085492697</v>
      </c>
      <c r="AL13" s="262">
        <v>61.808677972468381</v>
      </c>
      <c r="AM13" s="262">
        <v>61.910147356644813</v>
      </c>
      <c r="AN13" s="262">
        <v>61.36691806844334</v>
      </c>
      <c r="AO13" s="262">
        <v>60.089674781333912</v>
      </c>
      <c r="AP13" s="262">
        <v>58.453573365037386</v>
      </c>
      <c r="AQ13" s="262">
        <v>57.013731705827226</v>
      </c>
      <c r="AR13" s="262">
        <v>55.495857322621603</v>
      </c>
      <c r="AS13" s="262">
        <v>54.386251250959276</v>
      </c>
      <c r="AT13" s="262">
        <v>54.445283998186355</v>
      </c>
      <c r="AU13" s="262">
        <v>54.012953217337397</v>
      </c>
      <c r="AV13" s="262">
        <v>54.057465906981292</v>
      </c>
      <c r="AW13" s="262">
        <v>54.217148927939945</v>
      </c>
      <c r="AX13" s="262">
        <v>54.392884847268661</v>
      </c>
      <c r="AY13" s="262">
        <v>54.588135013361224</v>
      </c>
      <c r="AZ13" s="262">
        <v>55.232372827065035</v>
      </c>
      <c r="BA13" s="262">
        <v>56.24341395833369</v>
      </c>
      <c r="BB13" s="262">
        <v>57.944530085417441</v>
      </c>
      <c r="BC13" s="262">
        <v>58.435708495697298</v>
      </c>
      <c r="BD13" s="262">
        <v>58.543345984883089</v>
      </c>
    </row>
    <row r="14" spans="1:56">
      <c r="O14" s="263" t="s">
        <v>445</v>
      </c>
      <c r="P14" s="264">
        <v>1.418198761381506E-2</v>
      </c>
      <c r="Q14" s="264">
        <v>1.6577479004399077E-2</v>
      </c>
      <c r="R14" s="264">
        <v>3.8938752687342731E-2</v>
      </c>
      <c r="S14" s="264">
        <v>5.3328760266226655E-2</v>
      </c>
      <c r="T14" s="264">
        <v>9.0708752345667124E-2</v>
      </c>
      <c r="U14" s="264">
        <v>0.11523181458835774</v>
      </c>
      <c r="V14" s="264">
        <v>0.17178334885911123</v>
      </c>
      <c r="W14" s="264">
        <v>0.27836776404111652</v>
      </c>
      <c r="X14" s="264">
        <v>0.34273934512680371</v>
      </c>
      <c r="Y14" s="264">
        <v>0.3728595377799066</v>
      </c>
      <c r="Z14" s="264">
        <v>0.47605088299044168</v>
      </c>
      <c r="AA14" s="264">
        <v>0.54989346775450809</v>
      </c>
      <c r="AB14" s="264">
        <v>0.56374792250073991</v>
      </c>
      <c r="AC14" s="264">
        <v>0.60493827160493829</v>
      </c>
      <c r="AD14" s="264">
        <v>0.58108108108108103</v>
      </c>
      <c r="AE14" s="264">
        <v>0.57692307692307687</v>
      </c>
      <c r="AF14" s="265">
        <v>0.58340803883812531</v>
      </c>
      <c r="AG14" s="265">
        <v>0.53415068440029612</v>
      </c>
      <c r="AH14" s="265">
        <v>0.53808259781797863</v>
      </c>
      <c r="AI14" s="265">
        <v>0.57074650841980978</v>
      </c>
      <c r="AJ14" s="265">
        <v>0.58721891153359618</v>
      </c>
      <c r="AK14" s="265">
        <v>0.58148045445023122</v>
      </c>
      <c r="AL14" s="265">
        <v>0.57515718232162838</v>
      </c>
      <c r="AM14" s="265">
        <v>0.58800292596291626</v>
      </c>
      <c r="AN14" s="265">
        <v>0.60511187292429292</v>
      </c>
      <c r="AO14" s="265">
        <v>0.63485077728975858</v>
      </c>
      <c r="AP14" s="265">
        <v>0.65224381851031465</v>
      </c>
      <c r="AQ14" s="265">
        <v>0.67635487304878916</v>
      </c>
      <c r="AR14" s="265">
        <v>0.68199967140082474</v>
      </c>
      <c r="AS14" s="265">
        <v>0.69617431533870289</v>
      </c>
      <c r="AT14" s="265">
        <v>0.71717217892859553</v>
      </c>
      <c r="AU14" s="265">
        <v>0.73739459330326262</v>
      </c>
      <c r="AV14" s="265">
        <v>0.76176766729587686</v>
      </c>
      <c r="AW14" s="265">
        <v>0.79330833704646897</v>
      </c>
      <c r="AX14" s="265">
        <v>0.80771185124768763</v>
      </c>
      <c r="AY14" s="265">
        <v>0.8200525477626972</v>
      </c>
      <c r="AZ14" s="265">
        <v>0.83557649333141404</v>
      </c>
      <c r="BA14" s="265">
        <v>0.85305582887527875</v>
      </c>
      <c r="BB14" s="265">
        <v>0.86908159330815971</v>
      </c>
      <c r="BC14" s="265">
        <v>0.88032270454308736</v>
      </c>
      <c r="BD14" s="265">
        <v>0.88984252397400843</v>
      </c>
    </row>
    <row r="17" spans="15:15">
      <c r="O17" s="338"/>
    </row>
    <row r="18" spans="15:15">
      <c r="O18" s="338"/>
    </row>
  </sheetData>
  <pageMargins left="0.7" right="0.7" top="0.75" bottom="0.75" header="0.3" footer="0.3"/>
  <pageSetup paperSize="9"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D17"/>
  <sheetViews>
    <sheetView topLeftCell="A7" workbookViewId="0">
      <selection activeCell="O16" sqref="O16"/>
    </sheetView>
  </sheetViews>
  <sheetFormatPr defaultColWidth="9" defaultRowHeight="14.25"/>
  <cols>
    <col min="1" max="14" width="9" style="257"/>
    <col min="15" max="15" width="13.125" style="257" customWidth="1"/>
    <col min="16" max="16384" width="9" style="257"/>
  </cols>
  <sheetData>
    <row r="1" spans="1:56" ht="20.25">
      <c r="A1" s="266" t="s">
        <v>247</v>
      </c>
    </row>
    <row r="4" spans="1:56">
      <c r="P4" s="258" t="s">
        <v>422</v>
      </c>
      <c r="Q4" s="258" t="s">
        <v>423</v>
      </c>
      <c r="R4" s="258" t="s">
        <v>424</v>
      </c>
      <c r="S4" s="258" t="s">
        <v>425</v>
      </c>
      <c r="T4" s="258" t="s">
        <v>426</v>
      </c>
      <c r="U4" s="258" t="s">
        <v>427</v>
      </c>
      <c r="V4" s="258" t="s">
        <v>428</v>
      </c>
      <c r="W4" s="258" t="s">
        <v>429</v>
      </c>
      <c r="X4" s="258" t="s">
        <v>430</v>
      </c>
      <c r="Y4" s="258" t="s">
        <v>431</v>
      </c>
      <c r="Z4" s="258" t="s">
        <v>432</v>
      </c>
      <c r="AA4" s="258" t="s">
        <v>433</v>
      </c>
      <c r="AB4" s="258" t="s">
        <v>434</v>
      </c>
      <c r="AC4" s="258" t="s">
        <v>435</v>
      </c>
      <c r="AD4" s="258" t="s">
        <v>436</v>
      </c>
      <c r="AE4" s="259">
        <v>2015</v>
      </c>
      <c r="AF4" s="259">
        <v>2016</v>
      </c>
      <c r="AG4" s="259">
        <v>2017</v>
      </c>
      <c r="AH4" s="259">
        <v>2018</v>
      </c>
      <c r="AI4" s="259">
        <v>2019</v>
      </c>
      <c r="AJ4" s="259">
        <v>2020</v>
      </c>
      <c r="AK4" s="259">
        <v>2021</v>
      </c>
      <c r="AL4" s="259">
        <v>2022</v>
      </c>
      <c r="AM4" s="259">
        <v>2023</v>
      </c>
      <c r="AN4" s="259">
        <v>2024</v>
      </c>
      <c r="AO4" s="259">
        <v>2025</v>
      </c>
      <c r="AP4" s="259">
        <v>2026</v>
      </c>
      <c r="AQ4" s="259">
        <v>2027</v>
      </c>
      <c r="AR4" s="259">
        <v>2028</v>
      </c>
      <c r="AS4" s="259">
        <v>2029</v>
      </c>
      <c r="AT4" s="259">
        <v>2030</v>
      </c>
      <c r="AU4" s="259">
        <v>2031</v>
      </c>
      <c r="AV4" s="259">
        <v>2032</v>
      </c>
      <c r="AW4" s="259">
        <v>2033</v>
      </c>
      <c r="AX4" s="259">
        <v>2034</v>
      </c>
      <c r="AY4" s="259">
        <v>2035</v>
      </c>
      <c r="AZ4" s="259">
        <v>2036</v>
      </c>
      <c r="BA4" s="259">
        <v>2037</v>
      </c>
      <c r="BB4" s="259">
        <v>2038</v>
      </c>
      <c r="BC4" s="259">
        <v>2039</v>
      </c>
      <c r="BD4" s="259">
        <v>2040</v>
      </c>
    </row>
    <row r="5" spans="1:56">
      <c r="O5" s="260" t="s">
        <v>437</v>
      </c>
      <c r="P5" s="261">
        <v>94.816000000000003</v>
      </c>
      <c r="Q5" s="261">
        <v>95.234999999999999</v>
      </c>
      <c r="R5" s="261">
        <v>92.441999999999993</v>
      </c>
      <c r="S5" s="261">
        <v>93.799000000000007</v>
      </c>
      <c r="T5" s="261">
        <v>90.501999999999995</v>
      </c>
      <c r="U5" s="261">
        <v>82.179000000000002</v>
      </c>
      <c r="V5" s="261">
        <v>74.906999999999996</v>
      </c>
      <c r="W5" s="261">
        <v>66.838999999999999</v>
      </c>
      <c r="X5" s="261">
        <v>63.444000000000003</v>
      </c>
      <c r="Y5" s="261">
        <v>54.758000000000003</v>
      </c>
      <c r="Z5" s="261">
        <v>52.106999999999999</v>
      </c>
      <c r="AA5" s="261">
        <v>40.012999999999998</v>
      </c>
      <c r="AB5" s="261">
        <v>33.228000000000002</v>
      </c>
      <c r="AC5" s="261">
        <v>32</v>
      </c>
      <c r="AD5" s="261">
        <v>31</v>
      </c>
      <c r="AE5" s="261">
        <v>33</v>
      </c>
      <c r="AF5" s="262">
        <v>34.731647082134835</v>
      </c>
      <c r="AG5" s="262">
        <v>35.201989095917789</v>
      </c>
      <c r="AH5" s="262">
        <v>33.089235055222979</v>
      </c>
      <c r="AI5" s="262">
        <v>28.958704957667411</v>
      </c>
      <c r="AJ5" s="262">
        <v>25.449029887158439</v>
      </c>
      <c r="AK5" s="262">
        <v>23.056208538965372</v>
      </c>
      <c r="AL5" s="262">
        <v>21.44744348655091</v>
      </c>
      <c r="AM5" s="262">
        <v>20.887021698667667</v>
      </c>
      <c r="AN5" s="262">
        <v>20.395172540163351</v>
      </c>
      <c r="AO5" s="262">
        <v>18.483232252534094</v>
      </c>
      <c r="AP5" s="262">
        <v>16.495597194605871</v>
      </c>
      <c r="AQ5" s="262">
        <v>14.342655094361982</v>
      </c>
      <c r="AR5" s="262">
        <v>11.82872023333519</v>
      </c>
      <c r="AS5" s="262">
        <v>10.200159177515603</v>
      </c>
      <c r="AT5" s="262">
        <v>9.4173478157641579</v>
      </c>
      <c r="AU5" s="262">
        <v>8.3814167800937476</v>
      </c>
      <c r="AV5" s="262">
        <v>6.9945551000735859</v>
      </c>
      <c r="AW5" s="262">
        <v>5.5113131349017399</v>
      </c>
      <c r="AX5" s="262">
        <v>4.1482308118499738</v>
      </c>
      <c r="AY5" s="262">
        <v>3.7060375983333329</v>
      </c>
      <c r="AZ5" s="262">
        <v>3.4739450483333334</v>
      </c>
      <c r="BA5" s="262">
        <v>2.810077360416666</v>
      </c>
      <c r="BB5" s="262">
        <v>2.2329941104166666</v>
      </c>
      <c r="BC5" s="262">
        <v>1.7465107041666665</v>
      </c>
      <c r="BD5" s="262">
        <v>1.4512866895833332</v>
      </c>
    </row>
    <row r="6" spans="1:56">
      <c r="O6" s="260" t="s">
        <v>438</v>
      </c>
      <c r="P6" s="261">
        <v>0</v>
      </c>
      <c r="Q6" s="261">
        <v>0</v>
      </c>
      <c r="R6" s="261">
        <v>0</v>
      </c>
      <c r="S6" s="261">
        <v>0</v>
      </c>
      <c r="T6" s="261">
        <v>0</v>
      </c>
      <c r="U6" s="261">
        <v>0</v>
      </c>
      <c r="V6" s="261">
        <v>0</v>
      </c>
      <c r="W6" s="261">
        <v>0</v>
      </c>
      <c r="X6" s="261">
        <v>0</v>
      </c>
      <c r="Y6" s="261">
        <v>0</v>
      </c>
      <c r="Z6" s="261">
        <v>0</v>
      </c>
      <c r="AA6" s="261">
        <v>0</v>
      </c>
      <c r="AB6" s="261">
        <v>0</v>
      </c>
      <c r="AC6" s="261">
        <v>0</v>
      </c>
      <c r="AD6" s="261">
        <v>0</v>
      </c>
      <c r="AE6" s="261">
        <v>0</v>
      </c>
      <c r="AF6" s="262">
        <v>0</v>
      </c>
      <c r="AG6" s="262">
        <v>0</v>
      </c>
      <c r="AH6" s="262">
        <v>0</v>
      </c>
      <c r="AI6" s="262">
        <v>0</v>
      </c>
      <c r="AJ6" s="262">
        <v>0</v>
      </c>
      <c r="AK6" s="262">
        <v>0</v>
      </c>
      <c r="AL6" s="262">
        <v>0</v>
      </c>
      <c r="AM6" s="262">
        <v>0</v>
      </c>
      <c r="AN6" s="262">
        <v>0</v>
      </c>
      <c r="AO6" s="262">
        <v>0</v>
      </c>
      <c r="AP6" s="262">
        <v>0</v>
      </c>
      <c r="AQ6" s="262">
        <v>0</v>
      </c>
      <c r="AR6" s="262">
        <v>0</v>
      </c>
      <c r="AS6" s="262">
        <v>0</v>
      </c>
      <c r="AT6" s="262">
        <v>0</v>
      </c>
      <c r="AU6" s="262">
        <v>0</v>
      </c>
      <c r="AV6" s="262">
        <v>0</v>
      </c>
      <c r="AW6" s="262">
        <v>0</v>
      </c>
      <c r="AX6" s="262">
        <v>0</v>
      </c>
      <c r="AY6" s="262">
        <v>0</v>
      </c>
      <c r="AZ6" s="262">
        <v>0</v>
      </c>
      <c r="BA6" s="262">
        <v>0</v>
      </c>
      <c r="BB6" s="262">
        <v>0</v>
      </c>
      <c r="BC6" s="262">
        <v>0</v>
      </c>
      <c r="BD6" s="262">
        <v>0</v>
      </c>
    </row>
    <row r="7" spans="1:56">
      <c r="O7" s="260" t="s">
        <v>439</v>
      </c>
      <c r="P7" s="261">
        <v>0</v>
      </c>
      <c r="Q7" s="261">
        <v>0</v>
      </c>
      <c r="R7" s="261">
        <v>0</v>
      </c>
      <c r="S7" s="261">
        <v>0</v>
      </c>
      <c r="T7" s="261">
        <v>0</v>
      </c>
      <c r="U7" s="261">
        <v>0</v>
      </c>
      <c r="V7" s="261">
        <v>0</v>
      </c>
      <c r="W7" s="261">
        <v>0</v>
      </c>
      <c r="X7" s="261">
        <v>0</v>
      </c>
      <c r="Y7" s="261">
        <v>0</v>
      </c>
      <c r="Z7" s="261">
        <v>0</v>
      </c>
      <c r="AA7" s="261">
        <v>0</v>
      </c>
      <c r="AB7" s="261">
        <v>0</v>
      </c>
      <c r="AC7" s="261">
        <v>0</v>
      </c>
      <c r="AD7" s="261">
        <v>0</v>
      </c>
      <c r="AE7" s="261">
        <v>0</v>
      </c>
      <c r="AF7" s="262">
        <v>0.19383272901517354</v>
      </c>
      <c r="AG7" s="262">
        <v>0.2708061236873609</v>
      </c>
      <c r="AH7" s="262">
        <v>0.33617927468457642</v>
      </c>
      <c r="AI7" s="262">
        <v>0.40775758588274047</v>
      </c>
      <c r="AJ7" s="262">
        <v>0.48951120262103121</v>
      </c>
      <c r="AK7" s="262">
        <v>0.56010602297193757</v>
      </c>
      <c r="AL7" s="262">
        <v>0.63540894321232311</v>
      </c>
      <c r="AM7" s="262">
        <v>0.71416887449144362</v>
      </c>
      <c r="AN7" s="262">
        <v>0.80958891598688187</v>
      </c>
      <c r="AO7" s="262">
        <v>0.9559525423093399</v>
      </c>
      <c r="AP7" s="262">
        <v>1.1080774687049535</v>
      </c>
      <c r="AQ7" s="262">
        <v>1.305898987756628</v>
      </c>
      <c r="AR7" s="262">
        <v>1.4981472842210368</v>
      </c>
      <c r="AS7" s="262">
        <v>1.6336317625430699</v>
      </c>
      <c r="AT7" s="262">
        <v>1.7612947398262466</v>
      </c>
      <c r="AU7" s="262">
        <v>1.8707312958517861</v>
      </c>
      <c r="AV7" s="262">
        <v>1.9302622174375808</v>
      </c>
      <c r="AW7" s="262">
        <v>1.9898884482392334</v>
      </c>
      <c r="AX7" s="262">
        <v>2.0496109413489028</v>
      </c>
      <c r="AY7" s="262">
        <v>2.1094306593896679</v>
      </c>
      <c r="AZ7" s="262">
        <v>2.1344306593896683</v>
      </c>
      <c r="BA7" s="262">
        <v>2.1594306593896682</v>
      </c>
      <c r="BB7" s="262">
        <v>2.1844306593896681</v>
      </c>
      <c r="BC7" s="262">
        <v>2.2094306593896684</v>
      </c>
      <c r="BD7" s="262">
        <v>2.2094306593896684</v>
      </c>
    </row>
    <row r="8" spans="1:56">
      <c r="O8" s="260" t="s">
        <v>440</v>
      </c>
      <c r="P8" s="261">
        <v>1.2</v>
      </c>
      <c r="Q8" s="261">
        <v>1.375</v>
      </c>
      <c r="R8" s="261">
        <v>3.4289999999999998</v>
      </c>
      <c r="S8" s="261">
        <v>5.1609999999999996</v>
      </c>
      <c r="T8" s="261">
        <v>7.069</v>
      </c>
      <c r="U8" s="261">
        <v>9.2880000000000003</v>
      </c>
      <c r="V8" s="261">
        <v>13.113</v>
      </c>
      <c r="W8" s="261">
        <v>20.085000000000001</v>
      </c>
      <c r="X8" s="261">
        <v>26.189</v>
      </c>
      <c r="Y8" s="261">
        <v>23.727</v>
      </c>
      <c r="Z8" s="261">
        <v>25.356999999999999</v>
      </c>
      <c r="AA8" s="261">
        <v>21.864999999999998</v>
      </c>
      <c r="AB8" s="261">
        <v>27.858000000000001</v>
      </c>
      <c r="AC8" s="261">
        <v>29</v>
      </c>
      <c r="AD8" s="261">
        <v>25</v>
      </c>
      <c r="AE8" s="261">
        <v>29</v>
      </c>
      <c r="AF8" s="262">
        <v>29.84363254820224</v>
      </c>
      <c r="AG8" s="262">
        <v>29.93</v>
      </c>
      <c r="AH8" s="262">
        <v>29.93</v>
      </c>
      <c r="AI8" s="262">
        <v>29.93</v>
      </c>
      <c r="AJ8" s="262">
        <v>29.93</v>
      </c>
      <c r="AK8" s="262">
        <v>29.93</v>
      </c>
      <c r="AL8" s="262">
        <v>29.93</v>
      </c>
      <c r="AM8" s="262">
        <v>29.93</v>
      </c>
      <c r="AN8" s="262">
        <v>29.93</v>
      </c>
      <c r="AO8" s="262">
        <v>29.93</v>
      </c>
      <c r="AP8" s="262">
        <v>29.93</v>
      </c>
      <c r="AQ8" s="262">
        <v>29.93</v>
      </c>
      <c r="AR8" s="262">
        <v>29.93</v>
      </c>
      <c r="AS8" s="262">
        <v>29.93</v>
      </c>
      <c r="AT8" s="262">
        <v>29.93</v>
      </c>
      <c r="AU8" s="262">
        <v>29.93</v>
      </c>
      <c r="AV8" s="262">
        <v>29.93</v>
      </c>
      <c r="AW8" s="262">
        <v>29.130967597091075</v>
      </c>
      <c r="AX8" s="262">
        <v>27.707572813095581</v>
      </c>
      <c r="AY8" s="262">
        <v>25.446645863852059</v>
      </c>
      <c r="AZ8" s="262">
        <v>23.838300558607585</v>
      </c>
      <c r="BA8" s="262">
        <v>23.123151541849353</v>
      </c>
      <c r="BB8" s="262">
        <v>22.429456995593871</v>
      </c>
      <c r="BC8" s="262">
        <v>21.756573285726052</v>
      </c>
      <c r="BD8" s="262">
        <v>21.103876087154269</v>
      </c>
    </row>
    <row r="9" spans="1:56">
      <c r="O9" s="260" t="s">
        <v>441</v>
      </c>
      <c r="P9" s="261">
        <v>0.26100000000000001</v>
      </c>
      <c r="Q9" s="261">
        <v>0.36599999999999999</v>
      </c>
      <c r="R9" s="261">
        <v>0.61</v>
      </c>
      <c r="S9" s="261">
        <v>0.59199999999999997</v>
      </c>
      <c r="T9" s="261">
        <v>2.3570000000000002</v>
      </c>
      <c r="U9" s="261">
        <v>2.2269999999999999</v>
      </c>
      <c r="V9" s="261">
        <v>3.6680000000000001</v>
      </c>
      <c r="W9" s="261">
        <v>7.6999999999999993</v>
      </c>
      <c r="X9" s="261">
        <v>9.5569999999999986</v>
      </c>
      <c r="Y9" s="261">
        <v>7.2330000000000005</v>
      </c>
      <c r="Z9" s="261">
        <v>9.5449999999999999</v>
      </c>
      <c r="AA9" s="261">
        <v>6.2640000000000002</v>
      </c>
      <c r="AB9" s="261">
        <v>8.0920000000000005</v>
      </c>
      <c r="AC9" s="261">
        <v>11</v>
      </c>
      <c r="AD9" s="261">
        <v>7</v>
      </c>
      <c r="AE9" s="261">
        <v>3.5</v>
      </c>
      <c r="AF9" s="262">
        <v>3.9339441397752841</v>
      </c>
      <c r="AG9" s="262">
        <v>2.2601880126250058</v>
      </c>
      <c r="AH9" s="262">
        <v>1.4719286119937556</v>
      </c>
      <c r="AI9" s="262">
        <v>1.0515821813940678</v>
      </c>
      <c r="AJ9" s="262">
        <v>0.99900307232436414</v>
      </c>
      <c r="AK9" s="262">
        <v>0.9490529187081459</v>
      </c>
      <c r="AL9" s="262">
        <v>0.90160027277273869</v>
      </c>
      <c r="AM9" s="262">
        <v>0.85652025913410157</v>
      </c>
      <c r="AN9" s="262">
        <v>0.81369424617739639</v>
      </c>
      <c r="AO9" s="262">
        <v>0.77300953386852667</v>
      </c>
      <c r="AP9" s="262">
        <v>0.73435905717510008</v>
      </c>
      <c r="AQ9" s="262">
        <v>0.69764110431634518</v>
      </c>
      <c r="AR9" s="262">
        <v>0.66275904910052796</v>
      </c>
      <c r="AS9" s="262">
        <v>0.62962109664550159</v>
      </c>
      <c r="AT9" s="262">
        <v>0.59814004181322644</v>
      </c>
      <c r="AU9" s="262">
        <v>0.56823303972256511</v>
      </c>
      <c r="AV9" s="262">
        <v>0.53982138773643684</v>
      </c>
      <c r="AW9" s="262">
        <v>0.5128303183496149</v>
      </c>
      <c r="AX9" s="262">
        <v>0.48718880243213414</v>
      </c>
      <c r="AY9" s="262">
        <v>0.4628293623105274</v>
      </c>
      <c r="AZ9" s="262">
        <v>0.43968789419500098</v>
      </c>
      <c r="BA9" s="262">
        <v>0.41770349948525098</v>
      </c>
      <c r="BB9" s="262">
        <v>0.39681832451098836</v>
      </c>
      <c r="BC9" s="262">
        <v>0.37697740828543891</v>
      </c>
      <c r="BD9" s="262">
        <v>0.35812853787116694</v>
      </c>
    </row>
    <row r="10" spans="1:56">
      <c r="O10" s="260" t="s">
        <v>442</v>
      </c>
      <c r="P10" s="261">
        <v>0</v>
      </c>
      <c r="Q10" s="261">
        <v>0</v>
      </c>
      <c r="R10" s="261">
        <v>0</v>
      </c>
      <c r="S10" s="261">
        <v>0</v>
      </c>
      <c r="T10" s="261">
        <v>0</v>
      </c>
      <c r="U10" s="261">
        <v>0</v>
      </c>
      <c r="V10" s="261">
        <v>0</v>
      </c>
      <c r="W10" s="261">
        <v>0</v>
      </c>
      <c r="X10" s="261">
        <v>0</v>
      </c>
      <c r="Y10" s="261">
        <v>6.4050000000000002</v>
      </c>
      <c r="Z10" s="261">
        <v>18.687999999999999</v>
      </c>
      <c r="AA10" s="261">
        <v>24.779</v>
      </c>
      <c r="AB10" s="261">
        <v>13.573</v>
      </c>
      <c r="AC10" s="261">
        <v>9</v>
      </c>
      <c r="AD10" s="261">
        <v>11</v>
      </c>
      <c r="AE10" s="261">
        <v>12.5</v>
      </c>
      <c r="AF10" s="262">
        <v>14.210014931011235</v>
      </c>
      <c r="AG10" s="262">
        <v>5.84</v>
      </c>
      <c r="AH10" s="262">
        <v>4.38</v>
      </c>
      <c r="AI10" s="262">
        <v>3.2850000000000001</v>
      </c>
      <c r="AJ10" s="262">
        <v>2.92</v>
      </c>
      <c r="AK10" s="262">
        <v>2.92</v>
      </c>
      <c r="AL10" s="262">
        <v>2.92</v>
      </c>
      <c r="AM10" s="262">
        <v>2.92</v>
      </c>
      <c r="AN10" s="262">
        <v>2.92</v>
      </c>
      <c r="AO10" s="262">
        <v>2.92</v>
      </c>
      <c r="AP10" s="262">
        <v>2.92</v>
      </c>
      <c r="AQ10" s="262">
        <v>2.92</v>
      </c>
      <c r="AR10" s="262">
        <v>2.92</v>
      </c>
      <c r="AS10" s="262">
        <v>2.92</v>
      </c>
      <c r="AT10" s="262">
        <v>2.92</v>
      </c>
      <c r="AU10" s="262">
        <v>2.92</v>
      </c>
      <c r="AV10" s="262">
        <v>2.92</v>
      </c>
      <c r="AW10" s="262">
        <v>2.92</v>
      </c>
      <c r="AX10" s="262">
        <v>2.92</v>
      </c>
      <c r="AY10" s="262">
        <v>2.92</v>
      </c>
      <c r="AZ10" s="262">
        <v>2.92</v>
      </c>
      <c r="BA10" s="262">
        <v>2.92</v>
      </c>
      <c r="BB10" s="262">
        <v>2.92</v>
      </c>
      <c r="BC10" s="262">
        <v>2.92</v>
      </c>
      <c r="BD10" s="262">
        <v>2.92</v>
      </c>
    </row>
    <row r="11" spans="1:56">
      <c r="O11" s="260" t="s">
        <v>443</v>
      </c>
      <c r="P11" s="261">
        <v>0</v>
      </c>
      <c r="Q11" s="261">
        <v>0</v>
      </c>
      <c r="R11" s="261">
        <v>0</v>
      </c>
      <c r="S11" s="261">
        <v>0</v>
      </c>
      <c r="T11" s="261">
        <v>0</v>
      </c>
      <c r="U11" s="261">
        <v>0</v>
      </c>
      <c r="V11" s="261">
        <v>0</v>
      </c>
      <c r="W11" s="261">
        <v>0</v>
      </c>
      <c r="X11" s="261">
        <v>0</v>
      </c>
      <c r="Y11" s="261">
        <v>0</v>
      </c>
      <c r="Z11" s="261">
        <v>0</v>
      </c>
      <c r="AA11" s="261">
        <v>0</v>
      </c>
      <c r="AB11" s="261">
        <v>0</v>
      </c>
      <c r="AC11" s="261">
        <v>0</v>
      </c>
      <c r="AD11" s="261">
        <v>0</v>
      </c>
      <c r="AE11" s="261">
        <v>0</v>
      </c>
      <c r="AF11" s="262">
        <v>0.89487762780081748</v>
      </c>
      <c r="AG11" s="262">
        <v>3.9027909715410454</v>
      </c>
      <c r="AH11" s="262">
        <v>6.427096468560066</v>
      </c>
      <c r="AI11" s="262">
        <v>10.239198678976024</v>
      </c>
      <c r="AJ11" s="262">
        <v>12.938249664320237</v>
      </c>
      <c r="AK11" s="262">
        <v>13.905536393674669</v>
      </c>
      <c r="AL11" s="262">
        <v>14.59281266829951</v>
      </c>
      <c r="AM11" s="262">
        <v>13.058924331414465</v>
      </c>
      <c r="AN11" s="262">
        <v>11.67828266498657</v>
      </c>
      <c r="AO11" s="262">
        <v>11.615867972190765</v>
      </c>
      <c r="AP11" s="262">
        <v>12.83423681179775</v>
      </c>
      <c r="AQ11" s="262">
        <v>12.976862078828413</v>
      </c>
      <c r="AR11" s="262">
        <v>14.066441598854436</v>
      </c>
      <c r="AS11" s="262">
        <v>13.213129612435285</v>
      </c>
      <c r="AT11" s="262">
        <v>12.583773660315799</v>
      </c>
      <c r="AU11" s="262">
        <v>12.313952132408053</v>
      </c>
      <c r="AV11" s="262">
        <v>13.043472076295355</v>
      </c>
      <c r="AW11" s="262">
        <v>14.646012124762763</v>
      </c>
      <c r="AX11" s="262">
        <v>17.043944461533666</v>
      </c>
      <c r="AY11" s="262">
        <v>19.272960905709557</v>
      </c>
      <c r="AZ11" s="262">
        <v>20.665830164571837</v>
      </c>
      <c r="BA11" s="262">
        <v>22.010886895211144</v>
      </c>
      <c r="BB11" s="262">
        <v>23.232573828684266</v>
      </c>
      <c r="BC11" s="262">
        <v>24.284134576660072</v>
      </c>
      <c r="BD11" s="262">
        <v>25.117256016241313</v>
      </c>
    </row>
    <row r="12" spans="1:56">
      <c r="O12" s="260" t="s">
        <v>444</v>
      </c>
      <c r="P12" s="261">
        <v>103.018</v>
      </c>
      <c r="Q12" s="261">
        <v>105.02200000000001</v>
      </c>
      <c r="R12" s="261">
        <v>103.727</v>
      </c>
      <c r="S12" s="261">
        <v>107.878</v>
      </c>
      <c r="T12" s="261">
        <v>103.91500000000001</v>
      </c>
      <c r="U12" s="261">
        <v>99.929000000000002</v>
      </c>
      <c r="V12" s="261">
        <v>97.686999999999998</v>
      </c>
      <c r="W12" s="261">
        <v>99.813999999999993</v>
      </c>
      <c r="X12" s="261">
        <v>104.295</v>
      </c>
      <c r="Y12" s="261">
        <v>100.212</v>
      </c>
      <c r="Z12" s="261">
        <v>112.572</v>
      </c>
      <c r="AA12" s="261">
        <v>96.215000000000003</v>
      </c>
      <c r="AB12" s="261">
        <v>87.846000000000004</v>
      </c>
      <c r="AC12" s="261">
        <v>81</v>
      </c>
      <c r="AD12" s="261">
        <v>74</v>
      </c>
      <c r="AE12" s="261">
        <v>78</v>
      </c>
      <c r="AF12" s="262">
        <v>83.807949057939581</v>
      </c>
      <c r="AG12" s="262">
        <v>77.405774203771202</v>
      </c>
      <c r="AH12" s="262">
        <v>75.634439410461368</v>
      </c>
      <c r="AI12" s="262">
        <v>73.872243403920237</v>
      </c>
      <c r="AJ12" s="262">
        <v>72.725793826424066</v>
      </c>
      <c r="AK12" s="262">
        <v>71.320903874320123</v>
      </c>
      <c r="AL12" s="262">
        <v>70.427265370835485</v>
      </c>
      <c r="AM12" s="262">
        <v>68.36663516370767</v>
      </c>
      <c r="AN12" s="262">
        <v>66.546738367314205</v>
      </c>
      <c r="AO12" s="262">
        <v>64.678062300902724</v>
      </c>
      <c r="AP12" s="262">
        <v>64.02227053228367</v>
      </c>
      <c r="AQ12" s="262">
        <v>62.173057265263367</v>
      </c>
      <c r="AR12" s="262">
        <v>60.906068165511201</v>
      </c>
      <c r="AS12" s="262">
        <v>58.52654164913946</v>
      </c>
      <c r="AT12" s="262">
        <v>57.210556257719432</v>
      </c>
      <c r="AU12" s="262">
        <v>55.984333248076155</v>
      </c>
      <c r="AV12" s="262">
        <v>55.358110781542962</v>
      </c>
      <c r="AW12" s="262">
        <v>54.711011623344426</v>
      </c>
      <c r="AX12" s="262">
        <v>54.356547830260254</v>
      </c>
      <c r="AY12" s="262">
        <v>53.917904389595137</v>
      </c>
      <c r="AZ12" s="262">
        <v>53.472194325097426</v>
      </c>
      <c r="BA12" s="262">
        <v>53.441249956352081</v>
      </c>
      <c r="BB12" s="262">
        <v>53.396273918595462</v>
      </c>
      <c r="BC12" s="262">
        <v>53.293626634227898</v>
      </c>
      <c r="BD12" s="262">
        <v>53.159977990239753</v>
      </c>
    </row>
    <row r="13" spans="1:56">
      <c r="O13" s="263" t="s">
        <v>445</v>
      </c>
      <c r="P13" s="264">
        <v>1.418198761381506E-2</v>
      </c>
      <c r="Q13" s="264">
        <v>1.6577479004399077E-2</v>
      </c>
      <c r="R13" s="264">
        <v>3.8938752687342731E-2</v>
      </c>
      <c r="S13" s="264">
        <v>5.3328760266226655E-2</v>
      </c>
      <c r="T13" s="264">
        <v>9.0708752345667124E-2</v>
      </c>
      <c r="U13" s="264">
        <v>0.11523181458835774</v>
      </c>
      <c r="V13" s="264">
        <v>0.17178334885911123</v>
      </c>
      <c r="W13" s="264">
        <v>0.27836776404111652</v>
      </c>
      <c r="X13" s="264">
        <v>0.34273934512680371</v>
      </c>
      <c r="Y13" s="264">
        <v>0.3728595377799066</v>
      </c>
      <c r="Z13" s="264">
        <v>0.47605088299044168</v>
      </c>
      <c r="AA13" s="264">
        <v>0.54989346775450809</v>
      </c>
      <c r="AB13" s="264">
        <v>0.56374792250073991</v>
      </c>
      <c r="AC13" s="264">
        <v>0.60493827160493829</v>
      </c>
      <c r="AD13" s="264">
        <v>0.58108108108108103</v>
      </c>
      <c r="AE13" s="264">
        <v>0.57692307692307687</v>
      </c>
      <c r="AF13" s="265">
        <v>0.58326769472660989</v>
      </c>
      <c r="AG13" s="265">
        <v>0.54172934016236585</v>
      </c>
      <c r="AH13" s="265">
        <v>0.55806621176220006</v>
      </c>
      <c r="AI13" s="265">
        <v>0.60246959899431285</v>
      </c>
      <c r="AJ13" s="265">
        <v>0.64333780733026535</v>
      </c>
      <c r="AK13" s="265">
        <v>0.668872472458378</v>
      </c>
      <c r="AL13" s="265">
        <v>0.68644455647275593</v>
      </c>
      <c r="AM13" s="265">
        <v>0.68403899765676834</v>
      </c>
      <c r="AN13" s="265">
        <v>0.68135536051207291</v>
      </c>
      <c r="AO13" s="265">
        <v>0.69944701335661197</v>
      </c>
      <c r="AP13" s="265">
        <v>0.72503826376426239</v>
      </c>
      <c r="AQ13" s="265">
        <v>0.7483065049326183</v>
      </c>
      <c r="AR13" s="265">
        <v>0.78118982362577238</v>
      </c>
      <c r="AS13" s="265">
        <v>0.79780471207403603</v>
      </c>
      <c r="AT13" s="265">
        <v>0.80460524618510298</v>
      </c>
      <c r="AU13" s="265">
        <v>0.81687469545244895</v>
      </c>
      <c r="AV13" s="265">
        <v>0.83878031255924279</v>
      </c>
      <c r="AW13" s="265">
        <v>0.86289411654855386</v>
      </c>
      <c r="AX13" s="265">
        <v>0.88597800999885168</v>
      </c>
      <c r="AY13" s="265">
        <v>0.89214216829159176</v>
      </c>
      <c r="AZ13" s="265">
        <v>0.89511603594149325</v>
      </c>
      <c r="BA13" s="265">
        <v>0.9070098842398866</v>
      </c>
      <c r="BB13" s="265">
        <v>0.91727091713289088</v>
      </c>
      <c r="BC13" s="265">
        <v>0.92577083577540531</v>
      </c>
      <c r="BD13" s="265">
        <v>0.93113771887480623</v>
      </c>
    </row>
    <row r="16" spans="1:56">
      <c r="O16" s="338"/>
    </row>
    <row r="17" spans="15:15">
      <c r="O17" s="338"/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D17"/>
  <sheetViews>
    <sheetView workbookViewId="0">
      <selection activeCell="O16" sqref="O16"/>
    </sheetView>
  </sheetViews>
  <sheetFormatPr defaultColWidth="9" defaultRowHeight="14.25"/>
  <cols>
    <col min="1" max="14" width="9" style="257"/>
    <col min="15" max="15" width="13.125" style="257" customWidth="1"/>
    <col min="16" max="16384" width="9" style="257"/>
  </cols>
  <sheetData>
    <row r="1" spans="1:56" ht="20.25">
      <c r="A1" s="266" t="s">
        <v>248</v>
      </c>
    </row>
    <row r="4" spans="1:56">
      <c r="P4" s="258" t="s">
        <v>422</v>
      </c>
      <c r="Q4" s="258" t="s">
        <v>423</v>
      </c>
      <c r="R4" s="258" t="s">
        <v>424</v>
      </c>
      <c r="S4" s="258" t="s">
        <v>425</v>
      </c>
      <c r="T4" s="258" t="s">
        <v>426</v>
      </c>
      <c r="U4" s="258" t="s">
        <v>427</v>
      </c>
      <c r="V4" s="258" t="s">
        <v>428</v>
      </c>
      <c r="W4" s="258" t="s">
        <v>429</v>
      </c>
      <c r="X4" s="258" t="s">
        <v>430</v>
      </c>
      <c r="Y4" s="258" t="s">
        <v>431</v>
      </c>
      <c r="Z4" s="258" t="s">
        <v>432</v>
      </c>
      <c r="AA4" s="258" t="s">
        <v>433</v>
      </c>
      <c r="AB4" s="258" t="s">
        <v>434</v>
      </c>
      <c r="AC4" s="258" t="s">
        <v>435</v>
      </c>
      <c r="AD4" s="258" t="s">
        <v>436</v>
      </c>
      <c r="AE4" s="259">
        <v>2015</v>
      </c>
      <c r="AF4" s="259">
        <v>2016</v>
      </c>
      <c r="AG4" s="259">
        <v>2017</v>
      </c>
      <c r="AH4" s="259">
        <v>2018</v>
      </c>
      <c r="AI4" s="259">
        <v>2019</v>
      </c>
      <c r="AJ4" s="259">
        <v>2020</v>
      </c>
      <c r="AK4" s="259">
        <v>2021</v>
      </c>
      <c r="AL4" s="259">
        <v>2022</v>
      </c>
      <c r="AM4" s="259">
        <v>2023</v>
      </c>
      <c r="AN4" s="259">
        <v>2024</v>
      </c>
      <c r="AO4" s="259">
        <v>2025</v>
      </c>
      <c r="AP4" s="259">
        <v>2026</v>
      </c>
      <c r="AQ4" s="259">
        <v>2027</v>
      </c>
      <c r="AR4" s="259">
        <v>2028</v>
      </c>
      <c r="AS4" s="259">
        <v>2029</v>
      </c>
      <c r="AT4" s="259">
        <v>2030</v>
      </c>
      <c r="AU4" s="259">
        <v>2031</v>
      </c>
      <c r="AV4" s="259">
        <v>2032</v>
      </c>
      <c r="AW4" s="259">
        <v>2033</v>
      </c>
      <c r="AX4" s="259">
        <v>2034</v>
      </c>
      <c r="AY4" s="259">
        <v>2035</v>
      </c>
      <c r="AZ4" s="259">
        <v>2036</v>
      </c>
      <c r="BA4" s="259">
        <v>2037</v>
      </c>
      <c r="BB4" s="259">
        <v>2038</v>
      </c>
      <c r="BC4" s="259">
        <v>2039</v>
      </c>
      <c r="BD4" s="259">
        <v>2040</v>
      </c>
    </row>
    <row r="5" spans="1:56">
      <c r="O5" s="260" t="s">
        <v>437</v>
      </c>
      <c r="P5" s="261">
        <v>94.816000000000003</v>
      </c>
      <c r="Q5" s="261">
        <v>95.234999999999999</v>
      </c>
      <c r="R5" s="261">
        <v>92.441999999999993</v>
      </c>
      <c r="S5" s="261">
        <v>93.799000000000007</v>
      </c>
      <c r="T5" s="261">
        <v>90.501999999999995</v>
      </c>
      <c r="U5" s="261">
        <v>82.179000000000002</v>
      </c>
      <c r="V5" s="261">
        <v>74.906999999999996</v>
      </c>
      <c r="W5" s="261">
        <v>66.838999999999999</v>
      </c>
      <c r="X5" s="261">
        <v>63.444000000000003</v>
      </c>
      <c r="Y5" s="261">
        <v>54.758000000000003</v>
      </c>
      <c r="Z5" s="261">
        <v>52.106999999999999</v>
      </c>
      <c r="AA5" s="261">
        <v>40.012999999999998</v>
      </c>
      <c r="AB5" s="261">
        <v>33.228000000000002</v>
      </c>
      <c r="AC5" s="261">
        <v>32</v>
      </c>
      <c r="AD5" s="261">
        <v>31</v>
      </c>
      <c r="AE5" s="261">
        <v>33</v>
      </c>
      <c r="AF5" s="262">
        <v>34.731647082134835</v>
      </c>
      <c r="AG5" s="262">
        <v>35.938332857725662</v>
      </c>
      <c r="AH5" s="262">
        <v>34.177901157426518</v>
      </c>
      <c r="AI5" s="262">
        <v>30.191799423358937</v>
      </c>
      <c r="AJ5" s="262">
        <v>27.500219211024856</v>
      </c>
      <c r="AK5" s="262">
        <v>26.214962730330683</v>
      </c>
      <c r="AL5" s="262">
        <v>25.696660090939154</v>
      </c>
      <c r="AM5" s="262">
        <v>24.70427932056452</v>
      </c>
      <c r="AN5" s="262">
        <v>23.189819116083168</v>
      </c>
      <c r="AO5" s="262">
        <v>20.625595455121289</v>
      </c>
      <c r="AP5" s="262">
        <v>18.769490563918758</v>
      </c>
      <c r="AQ5" s="262">
        <v>16.562272250830613</v>
      </c>
      <c r="AR5" s="262">
        <v>15.436077672460639</v>
      </c>
      <c r="AS5" s="262">
        <v>14.041257523933158</v>
      </c>
      <c r="AT5" s="262">
        <v>12.601915329867776</v>
      </c>
      <c r="AU5" s="262">
        <v>11.148541271182602</v>
      </c>
      <c r="AV5" s="262">
        <v>9.7071896006762337</v>
      </c>
      <c r="AW5" s="262">
        <v>7.9351227931418045</v>
      </c>
      <c r="AX5" s="262">
        <v>7.0911010627222222</v>
      </c>
      <c r="AY5" s="262">
        <v>6.3011944623611109</v>
      </c>
      <c r="AZ5" s="262">
        <v>5.4833846953402778</v>
      </c>
      <c r="BA5" s="262">
        <v>4.5965218938402774</v>
      </c>
      <c r="BB5" s="262">
        <v>3.8597862233819442</v>
      </c>
      <c r="BC5" s="262">
        <v>3.1898941815694437</v>
      </c>
      <c r="BD5" s="262">
        <v>2.6353103730972216</v>
      </c>
    </row>
    <row r="6" spans="1:56">
      <c r="O6" s="260" t="s">
        <v>438</v>
      </c>
      <c r="P6" s="261">
        <v>0</v>
      </c>
      <c r="Q6" s="261">
        <v>0</v>
      </c>
      <c r="R6" s="261">
        <v>0</v>
      </c>
      <c r="S6" s="261">
        <v>0</v>
      </c>
      <c r="T6" s="261">
        <v>0</v>
      </c>
      <c r="U6" s="261">
        <v>0</v>
      </c>
      <c r="V6" s="261">
        <v>0</v>
      </c>
      <c r="W6" s="261">
        <v>0</v>
      </c>
      <c r="X6" s="261">
        <v>0</v>
      </c>
      <c r="Y6" s="261">
        <v>0</v>
      </c>
      <c r="Z6" s="261">
        <v>0</v>
      </c>
      <c r="AA6" s="261">
        <v>0</v>
      </c>
      <c r="AB6" s="261">
        <v>0</v>
      </c>
      <c r="AC6" s="261">
        <v>0</v>
      </c>
      <c r="AD6" s="261">
        <v>0</v>
      </c>
      <c r="AE6" s="261">
        <v>0</v>
      </c>
      <c r="AF6" s="262">
        <v>0</v>
      </c>
      <c r="AG6" s="262">
        <v>0</v>
      </c>
      <c r="AH6" s="262">
        <v>0</v>
      </c>
      <c r="AI6" s="262">
        <v>0</v>
      </c>
      <c r="AJ6" s="262">
        <v>0</v>
      </c>
      <c r="AK6" s="262">
        <v>0.5678037165984744</v>
      </c>
      <c r="AL6" s="262">
        <v>1.1356278139862619</v>
      </c>
      <c r="AM6" s="262">
        <v>2.1271784639836611</v>
      </c>
      <c r="AN6" s="262">
        <v>4.2591869262547322</v>
      </c>
      <c r="AO6" s="262">
        <v>6.3948093000032635</v>
      </c>
      <c r="AP6" s="262">
        <v>8.5254811241728792</v>
      </c>
      <c r="AQ6" s="262">
        <v>11.368415142842338</v>
      </c>
      <c r="AR6" s="262">
        <v>12.776248681299622</v>
      </c>
      <c r="AS6" s="262">
        <v>14.213739556984128</v>
      </c>
      <c r="AT6" s="262">
        <v>14.914240281200406</v>
      </c>
      <c r="AU6" s="262">
        <v>15.936975626646957</v>
      </c>
      <c r="AV6" s="262">
        <v>15.92751620434489</v>
      </c>
      <c r="AW6" s="262">
        <v>15.944401812166982</v>
      </c>
      <c r="AX6" s="262">
        <v>15.94554494048419</v>
      </c>
      <c r="AY6" s="262">
        <v>15.951109481385657</v>
      </c>
      <c r="AZ6" s="262">
        <v>15.950735532806421</v>
      </c>
      <c r="BA6" s="262">
        <v>15.950735532806421</v>
      </c>
      <c r="BB6" s="262">
        <v>15.950735532806421</v>
      </c>
      <c r="BC6" s="262">
        <v>15.950735532806421</v>
      </c>
      <c r="BD6" s="262">
        <v>15.950735532806421</v>
      </c>
    </row>
    <row r="7" spans="1:56">
      <c r="O7" s="260" t="s">
        <v>439</v>
      </c>
      <c r="P7" s="261">
        <v>0</v>
      </c>
      <c r="Q7" s="261">
        <v>0</v>
      </c>
      <c r="R7" s="261">
        <v>0</v>
      </c>
      <c r="S7" s="261">
        <v>0</v>
      </c>
      <c r="T7" s="261">
        <v>0</v>
      </c>
      <c r="U7" s="261">
        <v>0</v>
      </c>
      <c r="V7" s="261">
        <v>0</v>
      </c>
      <c r="W7" s="261">
        <v>0</v>
      </c>
      <c r="X7" s="261">
        <v>0</v>
      </c>
      <c r="Y7" s="261">
        <v>0</v>
      </c>
      <c r="Z7" s="261">
        <v>0</v>
      </c>
      <c r="AA7" s="261">
        <v>0</v>
      </c>
      <c r="AB7" s="261">
        <v>0</v>
      </c>
      <c r="AC7" s="261">
        <v>0</v>
      </c>
      <c r="AD7" s="261">
        <v>0</v>
      </c>
      <c r="AE7" s="261">
        <v>0</v>
      </c>
      <c r="AF7" s="262">
        <v>0.14097988061494118</v>
      </c>
      <c r="AG7" s="262">
        <v>0.17336715048594117</v>
      </c>
      <c r="AH7" s="262">
        <v>0.19622875274782353</v>
      </c>
      <c r="AI7" s="262">
        <v>0.21585162802260591</v>
      </c>
      <c r="AJ7" s="262">
        <v>0.23527827454464043</v>
      </c>
      <c r="AK7" s="262">
        <v>0.23527827454464043</v>
      </c>
      <c r="AL7" s="262">
        <v>0.23527827454464043</v>
      </c>
      <c r="AM7" s="262">
        <v>0.23527827454464043</v>
      </c>
      <c r="AN7" s="262">
        <v>0.23527827454464043</v>
      </c>
      <c r="AO7" s="262">
        <v>0.23527827454464043</v>
      </c>
      <c r="AP7" s="262">
        <v>0.23527827454464043</v>
      </c>
      <c r="AQ7" s="262">
        <v>0.23527827454464043</v>
      </c>
      <c r="AR7" s="262">
        <v>0.23527827454464043</v>
      </c>
      <c r="AS7" s="262">
        <v>0.23527827454464043</v>
      </c>
      <c r="AT7" s="262">
        <v>0.23527827454464043</v>
      </c>
      <c r="AU7" s="262">
        <v>0.23527827454464043</v>
      </c>
      <c r="AV7" s="262">
        <v>0.23527827454464043</v>
      </c>
      <c r="AW7" s="262">
        <v>0.23527827454464043</v>
      </c>
      <c r="AX7" s="262">
        <v>0.23527827454464043</v>
      </c>
      <c r="AY7" s="262">
        <v>0.23527827454464043</v>
      </c>
      <c r="AZ7" s="262">
        <v>0.23527827454464043</v>
      </c>
      <c r="BA7" s="262">
        <v>0.23527827454464043</v>
      </c>
      <c r="BB7" s="262">
        <v>0.23527827454464043</v>
      </c>
      <c r="BC7" s="262">
        <v>0.23527827454464043</v>
      </c>
      <c r="BD7" s="262">
        <v>0.23527827454464043</v>
      </c>
    </row>
    <row r="8" spans="1:56">
      <c r="O8" s="260" t="s">
        <v>440</v>
      </c>
      <c r="P8" s="261">
        <v>1.2</v>
      </c>
      <c r="Q8" s="261">
        <v>1.375</v>
      </c>
      <c r="R8" s="261">
        <v>3.4289999999999998</v>
      </c>
      <c r="S8" s="261">
        <v>5.1609999999999996</v>
      </c>
      <c r="T8" s="261">
        <v>7.069</v>
      </c>
      <c r="U8" s="261">
        <v>9.2880000000000003</v>
      </c>
      <c r="V8" s="261">
        <v>13.113</v>
      </c>
      <c r="W8" s="261">
        <v>20.085000000000001</v>
      </c>
      <c r="X8" s="261">
        <v>26.189</v>
      </c>
      <c r="Y8" s="261">
        <v>23.727</v>
      </c>
      <c r="Z8" s="261">
        <v>25.356999999999999</v>
      </c>
      <c r="AA8" s="261">
        <v>21.864999999999998</v>
      </c>
      <c r="AB8" s="261">
        <v>27.858000000000001</v>
      </c>
      <c r="AC8" s="261">
        <v>29</v>
      </c>
      <c r="AD8" s="261">
        <v>25</v>
      </c>
      <c r="AE8" s="261">
        <v>29</v>
      </c>
      <c r="AF8" s="262">
        <v>29.84363254820224</v>
      </c>
      <c r="AG8" s="262">
        <v>29.93</v>
      </c>
      <c r="AH8" s="262">
        <v>29.93</v>
      </c>
      <c r="AI8" s="262">
        <v>29.93</v>
      </c>
      <c r="AJ8" s="262">
        <v>29.93</v>
      </c>
      <c r="AK8" s="262">
        <v>29.93</v>
      </c>
      <c r="AL8" s="262">
        <v>29.93</v>
      </c>
      <c r="AM8" s="262">
        <v>29.93</v>
      </c>
      <c r="AN8" s="262">
        <v>29.93</v>
      </c>
      <c r="AO8" s="262">
        <v>29.93</v>
      </c>
      <c r="AP8" s="262">
        <v>29.93</v>
      </c>
      <c r="AQ8" s="262">
        <v>29.93</v>
      </c>
      <c r="AR8" s="262">
        <v>29.93</v>
      </c>
      <c r="AS8" s="262">
        <v>29.93</v>
      </c>
      <c r="AT8" s="262">
        <v>29.93</v>
      </c>
      <c r="AU8" s="262">
        <v>29.93</v>
      </c>
      <c r="AV8" s="262">
        <v>29.93</v>
      </c>
      <c r="AW8" s="262">
        <v>29.130967597091075</v>
      </c>
      <c r="AX8" s="262">
        <v>27.707572813095581</v>
      </c>
      <c r="AY8" s="262">
        <v>25.446645863852059</v>
      </c>
      <c r="AZ8" s="262">
        <v>23.838300558607585</v>
      </c>
      <c r="BA8" s="262">
        <v>23.123151541849353</v>
      </c>
      <c r="BB8" s="262">
        <v>22.429456995593871</v>
      </c>
      <c r="BC8" s="262">
        <v>21.756573285726052</v>
      </c>
      <c r="BD8" s="262">
        <v>21.103876087154269</v>
      </c>
    </row>
    <row r="9" spans="1:56">
      <c r="O9" s="260" t="s">
        <v>441</v>
      </c>
      <c r="P9" s="261">
        <v>0.26100000000000001</v>
      </c>
      <c r="Q9" s="261">
        <v>0.36599999999999999</v>
      </c>
      <c r="R9" s="261">
        <v>0.61</v>
      </c>
      <c r="S9" s="261">
        <v>0.59199999999999997</v>
      </c>
      <c r="T9" s="261">
        <v>2.3570000000000002</v>
      </c>
      <c r="U9" s="261">
        <v>2.2269999999999999</v>
      </c>
      <c r="V9" s="261">
        <v>3.6680000000000001</v>
      </c>
      <c r="W9" s="261">
        <v>7.6999999999999993</v>
      </c>
      <c r="X9" s="261">
        <v>9.5569999999999986</v>
      </c>
      <c r="Y9" s="261">
        <v>7.2330000000000005</v>
      </c>
      <c r="Z9" s="261">
        <v>9.5449999999999999</v>
      </c>
      <c r="AA9" s="261">
        <v>6.2640000000000002</v>
      </c>
      <c r="AB9" s="261">
        <v>8.0920000000000005</v>
      </c>
      <c r="AC9" s="261">
        <v>11</v>
      </c>
      <c r="AD9" s="261">
        <v>7</v>
      </c>
      <c r="AE9" s="261">
        <v>3.5</v>
      </c>
      <c r="AF9" s="262">
        <v>3.9339441397752841</v>
      </c>
      <c r="AG9" s="262">
        <v>2.2601880126250058</v>
      </c>
      <c r="AH9" s="262">
        <v>1.4719286119937556</v>
      </c>
      <c r="AI9" s="262">
        <v>1.0515821813940678</v>
      </c>
      <c r="AJ9" s="262">
        <v>0.99900307232436414</v>
      </c>
      <c r="AK9" s="262">
        <v>0.9490529187081459</v>
      </c>
      <c r="AL9" s="262">
        <v>0.90160027277273869</v>
      </c>
      <c r="AM9" s="262">
        <v>0.85652025913410157</v>
      </c>
      <c r="AN9" s="262">
        <v>0.81369424617739639</v>
      </c>
      <c r="AO9" s="262">
        <v>0.77300953386852667</v>
      </c>
      <c r="AP9" s="262">
        <v>0.73435905717510008</v>
      </c>
      <c r="AQ9" s="262">
        <v>0.69764110431634518</v>
      </c>
      <c r="AR9" s="262">
        <v>0.66275904910052796</v>
      </c>
      <c r="AS9" s="262">
        <v>0.62962109664550159</v>
      </c>
      <c r="AT9" s="262">
        <v>0.59814004181322644</v>
      </c>
      <c r="AU9" s="262">
        <v>0.56823303972256511</v>
      </c>
      <c r="AV9" s="262">
        <v>0.53982138773643684</v>
      </c>
      <c r="AW9" s="262">
        <v>0.5128303183496149</v>
      </c>
      <c r="AX9" s="262">
        <v>0.48718880243213414</v>
      </c>
      <c r="AY9" s="262">
        <v>0.4628293623105274</v>
      </c>
      <c r="AZ9" s="262">
        <v>0.43968789419500098</v>
      </c>
      <c r="BA9" s="262">
        <v>0.41770349948525098</v>
      </c>
      <c r="BB9" s="262">
        <v>0.39681832451098836</v>
      </c>
      <c r="BC9" s="262">
        <v>0.37697740828543891</v>
      </c>
      <c r="BD9" s="262">
        <v>0.35812853787116694</v>
      </c>
    </row>
    <row r="10" spans="1:56">
      <c r="O10" s="260" t="s">
        <v>442</v>
      </c>
      <c r="P10" s="261">
        <v>0</v>
      </c>
      <c r="Q10" s="261">
        <v>0</v>
      </c>
      <c r="R10" s="261">
        <v>0</v>
      </c>
      <c r="S10" s="261">
        <v>0</v>
      </c>
      <c r="T10" s="261">
        <v>0</v>
      </c>
      <c r="U10" s="261">
        <v>0</v>
      </c>
      <c r="V10" s="261">
        <v>0</v>
      </c>
      <c r="W10" s="261">
        <v>0</v>
      </c>
      <c r="X10" s="261">
        <v>0</v>
      </c>
      <c r="Y10" s="261">
        <v>6.4050000000000002</v>
      </c>
      <c r="Z10" s="261">
        <v>18.687999999999999</v>
      </c>
      <c r="AA10" s="261">
        <v>24.779</v>
      </c>
      <c r="AB10" s="261">
        <v>13.573</v>
      </c>
      <c r="AC10" s="261">
        <v>9</v>
      </c>
      <c r="AD10" s="261">
        <v>11</v>
      </c>
      <c r="AE10" s="261">
        <v>12.5</v>
      </c>
      <c r="AF10" s="262">
        <v>14.210014931011235</v>
      </c>
      <c r="AG10" s="262">
        <v>5.84</v>
      </c>
      <c r="AH10" s="262">
        <v>4.38</v>
      </c>
      <c r="AI10" s="262">
        <v>3.2850000000000001</v>
      </c>
      <c r="AJ10" s="262">
        <v>2.92</v>
      </c>
      <c r="AK10" s="262">
        <v>2.92</v>
      </c>
      <c r="AL10" s="262">
        <v>2.92</v>
      </c>
      <c r="AM10" s="262">
        <v>2.92</v>
      </c>
      <c r="AN10" s="262">
        <v>2.92</v>
      </c>
      <c r="AO10" s="262">
        <v>2.92</v>
      </c>
      <c r="AP10" s="262">
        <v>2.92</v>
      </c>
      <c r="AQ10" s="262">
        <v>2.92</v>
      </c>
      <c r="AR10" s="262">
        <v>2.92</v>
      </c>
      <c r="AS10" s="262">
        <v>2.92</v>
      </c>
      <c r="AT10" s="262">
        <v>2.92</v>
      </c>
      <c r="AU10" s="262">
        <v>2.92</v>
      </c>
      <c r="AV10" s="262">
        <v>2.92</v>
      </c>
      <c r="AW10" s="262">
        <v>2.92</v>
      </c>
      <c r="AX10" s="262">
        <v>2.92</v>
      </c>
      <c r="AY10" s="262">
        <v>2.92</v>
      </c>
      <c r="AZ10" s="262">
        <v>2.92</v>
      </c>
      <c r="BA10" s="262">
        <v>2.92</v>
      </c>
      <c r="BB10" s="262">
        <v>2.92</v>
      </c>
      <c r="BC10" s="262">
        <v>2.92</v>
      </c>
      <c r="BD10" s="262">
        <v>2.92</v>
      </c>
    </row>
    <row r="11" spans="1:56">
      <c r="O11" s="260" t="s">
        <v>443</v>
      </c>
      <c r="P11" s="261">
        <v>0</v>
      </c>
      <c r="Q11" s="261">
        <v>0</v>
      </c>
      <c r="R11" s="261">
        <v>0</v>
      </c>
      <c r="S11" s="261">
        <v>0</v>
      </c>
      <c r="T11" s="261">
        <v>0</v>
      </c>
      <c r="U11" s="261">
        <v>0</v>
      </c>
      <c r="V11" s="261">
        <v>0</v>
      </c>
      <c r="W11" s="261">
        <v>0</v>
      </c>
      <c r="X11" s="261">
        <v>0</v>
      </c>
      <c r="Y11" s="261">
        <v>0</v>
      </c>
      <c r="Z11" s="261">
        <v>0</v>
      </c>
      <c r="AA11" s="261">
        <v>0</v>
      </c>
      <c r="AB11" s="261">
        <v>0</v>
      </c>
      <c r="AC11" s="261">
        <v>0</v>
      </c>
      <c r="AD11" s="261">
        <v>0</v>
      </c>
      <c r="AE11" s="261">
        <v>0</v>
      </c>
      <c r="AF11" s="262">
        <v>1.7346931165493429</v>
      </c>
      <c r="AG11" s="262">
        <v>5.5695227555032023</v>
      </c>
      <c r="AH11" s="262">
        <v>7.6234048586840046</v>
      </c>
      <c r="AI11" s="262">
        <v>11.578149185667653</v>
      </c>
      <c r="AJ11" s="262">
        <v>15.212927044779176</v>
      </c>
      <c r="AK11" s="262">
        <v>15.274808401402277</v>
      </c>
      <c r="AL11" s="262">
        <v>14.620274781839827</v>
      </c>
      <c r="AM11" s="262">
        <v>14.668319412967719</v>
      </c>
      <c r="AN11" s="262">
        <v>13.603940019467718</v>
      </c>
      <c r="AO11" s="262">
        <v>14.905917177636905</v>
      </c>
      <c r="AP11" s="262">
        <v>13.346359169636282</v>
      </c>
      <c r="AQ11" s="262">
        <v>11.054591324416826</v>
      </c>
      <c r="AR11" s="262">
        <v>9.5964607537000095</v>
      </c>
      <c r="AS11" s="262">
        <v>9.8638137092599596</v>
      </c>
      <c r="AT11" s="262">
        <v>11.935238953581219</v>
      </c>
      <c r="AU11" s="262">
        <v>12.79467332532862</v>
      </c>
      <c r="AV11" s="262">
        <v>13.741131047867889</v>
      </c>
      <c r="AW11" s="262">
        <v>16.286342454401019</v>
      </c>
      <c r="AX11" s="262">
        <v>19.022584496753783</v>
      </c>
      <c r="AY11" s="262">
        <v>22.167132009944034</v>
      </c>
      <c r="AZ11" s="262">
        <v>24.289937200159734</v>
      </c>
      <c r="BA11" s="262">
        <v>25.901144146636586</v>
      </c>
      <c r="BB11" s="262">
        <v>27.367351975201327</v>
      </c>
      <c r="BC11" s="262">
        <v>28.82950151347557</v>
      </c>
      <c r="BD11" s="262">
        <v>29.941442412351115</v>
      </c>
    </row>
    <row r="12" spans="1:56">
      <c r="O12" s="260" t="s">
        <v>444</v>
      </c>
      <c r="P12" s="261">
        <v>103.018</v>
      </c>
      <c r="Q12" s="261">
        <v>105.02200000000001</v>
      </c>
      <c r="R12" s="261">
        <v>103.727</v>
      </c>
      <c r="S12" s="261">
        <v>107.878</v>
      </c>
      <c r="T12" s="261">
        <v>103.91500000000001</v>
      </c>
      <c r="U12" s="261">
        <v>99.929000000000002</v>
      </c>
      <c r="V12" s="261">
        <v>97.686999999999998</v>
      </c>
      <c r="W12" s="261">
        <v>99.813999999999993</v>
      </c>
      <c r="X12" s="261">
        <v>104.295</v>
      </c>
      <c r="Y12" s="261">
        <v>100.212</v>
      </c>
      <c r="Z12" s="261">
        <v>112.572</v>
      </c>
      <c r="AA12" s="261">
        <v>96.215000000000003</v>
      </c>
      <c r="AB12" s="261">
        <v>87.846000000000004</v>
      </c>
      <c r="AC12" s="261">
        <v>81</v>
      </c>
      <c r="AD12" s="261">
        <v>74</v>
      </c>
      <c r="AE12" s="261">
        <v>78</v>
      </c>
      <c r="AF12" s="262">
        <v>84.594911698287859</v>
      </c>
      <c r="AG12" s="262">
        <v>79.711410776339818</v>
      </c>
      <c r="AH12" s="262">
        <v>77.779463380852093</v>
      </c>
      <c r="AI12" s="262">
        <v>76.252382418443261</v>
      </c>
      <c r="AJ12" s="262">
        <v>76.797427602673039</v>
      </c>
      <c r="AK12" s="262">
        <v>76.091906041584224</v>
      </c>
      <c r="AL12" s="262">
        <v>75.439441234082622</v>
      </c>
      <c r="AM12" s="262">
        <v>75.441575731194646</v>
      </c>
      <c r="AN12" s="262">
        <v>74.951918582527654</v>
      </c>
      <c r="AO12" s="262">
        <v>75.78460974117462</v>
      </c>
      <c r="AP12" s="262">
        <v>74.460968189447655</v>
      </c>
      <c r="AQ12" s="262">
        <v>72.768198096950755</v>
      </c>
      <c r="AR12" s="262">
        <v>71.55682443110544</v>
      </c>
      <c r="AS12" s="262">
        <v>71.833710161367392</v>
      </c>
      <c r="AT12" s="262">
        <v>73.134812881007264</v>
      </c>
      <c r="AU12" s="262">
        <v>73.533701537425387</v>
      </c>
      <c r="AV12" s="262">
        <v>73.000936515170082</v>
      </c>
      <c r="AW12" s="262">
        <v>72.964943249695139</v>
      </c>
      <c r="AX12" s="262">
        <v>73.40927039003256</v>
      </c>
      <c r="AY12" s="262">
        <v>73.484189454398035</v>
      </c>
      <c r="AZ12" s="262">
        <v>73.157324155653669</v>
      </c>
      <c r="BA12" s="262">
        <v>73.144534889162529</v>
      </c>
      <c r="BB12" s="262">
        <v>73.159427326039193</v>
      </c>
      <c r="BC12" s="262">
        <v>73.258960196407571</v>
      </c>
      <c r="BD12" s="262">
        <v>73.144771217824825</v>
      </c>
    </row>
    <row r="13" spans="1:56">
      <c r="O13" s="263" t="s">
        <v>445</v>
      </c>
      <c r="P13" s="264">
        <v>1.418198761381506E-2</v>
      </c>
      <c r="Q13" s="264">
        <v>1.6577479004399077E-2</v>
      </c>
      <c r="R13" s="264">
        <v>3.8938752687342731E-2</v>
      </c>
      <c r="S13" s="264">
        <v>5.3328760266226655E-2</v>
      </c>
      <c r="T13" s="264">
        <v>9.0708752345667124E-2</v>
      </c>
      <c r="U13" s="264">
        <v>0.11523181458835774</v>
      </c>
      <c r="V13" s="264">
        <v>0.17178334885911123</v>
      </c>
      <c r="W13" s="264">
        <v>0.27836776404111652</v>
      </c>
      <c r="X13" s="264">
        <v>0.34273934512680371</v>
      </c>
      <c r="Y13" s="264">
        <v>0.3728595377799066</v>
      </c>
      <c r="Z13" s="264">
        <v>0.47605088299044168</v>
      </c>
      <c r="AA13" s="264">
        <v>0.54989346775450809</v>
      </c>
      <c r="AB13" s="264">
        <v>0.56374792250073991</v>
      </c>
      <c r="AC13" s="264">
        <v>0.60493827160493829</v>
      </c>
      <c r="AD13" s="264">
        <v>0.58108108108108103</v>
      </c>
      <c r="AE13" s="264">
        <v>0.57692307692307687</v>
      </c>
      <c r="AF13" s="265">
        <v>0.58776921374272739</v>
      </c>
      <c r="AG13" s="265">
        <v>0.54696950340602435</v>
      </c>
      <c r="AH13" s="265">
        <v>0.55805647897235777</v>
      </c>
      <c r="AI13" s="265">
        <v>0.6012235934542185</v>
      </c>
      <c r="AJ13" s="265">
        <v>0.63884861314542096</v>
      </c>
      <c r="AK13" s="265">
        <v>0.64492879562369687</v>
      </c>
      <c r="AL13" s="265">
        <v>0.64120139628975326</v>
      </c>
      <c r="AM13" s="265">
        <v>0.64122255140144313</v>
      </c>
      <c r="AN13" s="265">
        <v>0.63063941736994933</v>
      </c>
      <c r="AO13" s="265">
        <v>0.64035332341546825</v>
      </c>
      <c r="AP13" s="265">
        <v>0.63027273708565923</v>
      </c>
      <c r="AQ13" s="265">
        <v>0.61293578232222523</v>
      </c>
      <c r="AR13" s="265">
        <v>0.60244735768432378</v>
      </c>
      <c r="AS13" s="265">
        <v>0.60338571832832633</v>
      </c>
      <c r="AT13" s="265">
        <v>0.62054413223473603</v>
      </c>
      <c r="AU13" s="265">
        <v>0.62845886170344445</v>
      </c>
      <c r="AV13" s="265">
        <v>0.6456212027610112</v>
      </c>
      <c r="AW13" s="265">
        <v>0.66950151941694025</v>
      </c>
      <c r="AX13" s="265">
        <v>0.68298384994014449</v>
      </c>
      <c r="AY13" s="265">
        <v>0.69398067277796538</v>
      </c>
      <c r="AZ13" s="265">
        <v>0.7037972786349278</v>
      </c>
      <c r="BA13" s="265">
        <v>0.71587028705994848</v>
      </c>
      <c r="BB13" s="265">
        <v>0.72599840152660378</v>
      </c>
      <c r="BC13" s="265">
        <v>0.73551483754378133</v>
      </c>
      <c r="BD13" s="265">
        <v>0.74268394217272971</v>
      </c>
    </row>
    <row r="16" spans="1:56">
      <c r="O16" s="338"/>
    </row>
    <row r="17" spans="15:15">
      <c r="O17" s="338"/>
    </row>
  </sheetData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D17"/>
  <sheetViews>
    <sheetView zoomScale="85" zoomScaleNormal="85" workbookViewId="0">
      <selection activeCell="A5" sqref="A5"/>
    </sheetView>
  </sheetViews>
  <sheetFormatPr defaultColWidth="9" defaultRowHeight="14.25"/>
  <cols>
    <col min="1" max="14" width="9" style="257"/>
    <col min="15" max="15" width="16.625" style="257" bestFit="1" customWidth="1"/>
    <col min="16" max="16384" width="9" style="257"/>
  </cols>
  <sheetData>
    <row r="1" spans="1:56" ht="20.25">
      <c r="A1" s="266" t="s">
        <v>249</v>
      </c>
    </row>
    <row r="4" spans="1:56">
      <c r="P4" s="258" t="s">
        <v>422</v>
      </c>
      <c r="Q4" s="258" t="s">
        <v>423</v>
      </c>
      <c r="R4" s="258" t="s">
        <v>424</v>
      </c>
      <c r="S4" s="258" t="s">
        <v>425</v>
      </c>
      <c r="T4" s="258" t="s">
        <v>426</v>
      </c>
      <c r="U4" s="258" t="s">
        <v>427</v>
      </c>
      <c r="V4" s="258" t="s">
        <v>428</v>
      </c>
      <c r="W4" s="258" t="s">
        <v>429</v>
      </c>
      <c r="X4" s="258" t="s">
        <v>430</v>
      </c>
      <c r="Y4" s="258" t="s">
        <v>431</v>
      </c>
      <c r="Z4" s="258" t="s">
        <v>432</v>
      </c>
      <c r="AA4" s="258" t="s">
        <v>433</v>
      </c>
      <c r="AB4" s="258" t="s">
        <v>434</v>
      </c>
      <c r="AC4" s="258" t="s">
        <v>435</v>
      </c>
      <c r="AD4" s="258" t="s">
        <v>436</v>
      </c>
      <c r="AE4" s="259">
        <v>2015</v>
      </c>
      <c r="AF4" s="259">
        <v>2016</v>
      </c>
      <c r="AG4" s="259">
        <v>2017</v>
      </c>
      <c r="AH4" s="259">
        <v>2018</v>
      </c>
      <c r="AI4" s="259">
        <v>2019</v>
      </c>
      <c r="AJ4" s="259">
        <v>2020</v>
      </c>
      <c r="AK4" s="259">
        <v>2021</v>
      </c>
      <c r="AL4" s="259">
        <v>2022</v>
      </c>
      <c r="AM4" s="259">
        <v>2023</v>
      </c>
      <c r="AN4" s="259">
        <v>2024</v>
      </c>
      <c r="AO4" s="259">
        <v>2025</v>
      </c>
      <c r="AP4" s="259">
        <v>2026</v>
      </c>
      <c r="AQ4" s="259">
        <v>2027</v>
      </c>
      <c r="AR4" s="259">
        <v>2028</v>
      </c>
      <c r="AS4" s="259">
        <v>2029</v>
      </c>
      <c r="AT4" s="259">
        <v>2030</v>
      </c>
      <c r="AU4" s="259">
        <v>2031</v>
      </c>
      <c r="AV4" s="259">
        <v>2032</v>
      </c>
      <c r="AW4" s="259">
        <v>2033</v>
      </c>
      <c r="AX4" s="259">
        <v>2034</v>
      </c>
      <c r="AY4" s="259">
        <v>2035</v>
      </c>
      <c r="AZ4" s="259">
        <v>2036</v>
      </c>
      <c r="BA4" s="259">
        <v>2037</v>
      </c>
      <c r="BB4" s="259">
        <v>2038</v>
      </c>
      <c r="BC4" s="259">
        <v>2039</v>
      </c>
      <c r="BD4" s="259">
        <v>2040</v>
      </c>
    </row>
    <row r="5" spans="1:56">
      <c r="O5" s="260" t="s">
        <v>437</v>
      </c>
      <c r="P5" s="261">
        <v>94.816000000000003</v>
      </c>
      <c r="Q5" s="261">
        <v>95.234999999999999</v>
      </c>
      <c r="R5" s="261">
        <v>92.441999999999993</v>
      </c>
      <c r="S5" s="261">
        <v>93.799000000000007</v>
      </c>
      <c r="T5" s="261">
        <v>90.501999999999995</v>
      </c>
      <c r="U5" s="261">
        <v>82.179000000000002</v>
      </c>
      <c r="V5" s="261">
        <v>74.906999999999996</v>
      </c>
      <c r="W5" s="261">
        <v>66.838999999999999</v>
      </c>
      <c r="X5" s="261">
        <v>63.444000000000003</v>
      </c>
      <c r="Y5" s="261">
        <v>54.758000000000003</v>
      </c>
      <c r="Z5" s="261">
        <v>52.106999999999999</v>
      </c>
      <c r="AA5" s="261">
        <v>40.012999999999998</v>
      </c>
      <c r="AB5" s="261">
        <v>33.228000000000002</v>
      </c>
      <c r="AC5" s="261">
        <v>32</v>
      </c>
      <c r="AD5" s="261">
        <v>31</v>
      </c>
      <c r="AE5" s="261">
        <v>33</v>
      </c>
      <c r="AF5" s="262">
        <v>34.731647082134835</v>
      </c>
      <c r="AG5" s="262">
        <v>36.406097988952716</v>
      </c>
      <c r="AH5" s="262">
        <v>35.93833130250686</v>
      </c>
      <c r="AI5" s="262">
        <v>33.851156660860347</v>
      </c>
      <c r="AJ5" s="262">
        <v>32.941825893944625</v>
      </c>
      <c r="AK5" s="262">
        <v>32.369206817285168</v>
      </c>
      <c r="AL5" s="262">
        <v>30.911979406962811</v>
      </c>
      <c r="AM5" s="262">
        <v>28.697806315875951</v>
      </c>
      <c r="AN5" s="262">
        <v>27.208199201290178</v>
      </c>
      <c r="AO5" s="262">
        <v>25.693716770135111</v>
      </c>
      <c r="AP5" s="262">
        <v>24.951112373234881</v>
      </c>
      <c r="AQ5" s="262">
        <v>24.074165412452189</v>
      </c>
      <c r="AR5" s="262">
        <v>22.81658227076435</v>
      </c>
      <c r="AS5" s="262">
        <v>21.186214217328189</v>
      </c>
      <c r="AT5" s="262">
        <v>19.229057698859688</v>
      </c>
      <c r="AU5" s="262">
        <v>17.794057616309694</v>
      </c>
      <c r="AV5" s="262">
        <v>16.078546258333329</v>
      </c>
      <c r="AW5" s="262">
        <v>14.979087986111105</v>
      </c>
      <c r="AX5" s="262">
        <v>14.066981577777772</v>
      </c>
      <c r="AY5" s="262">
        <v>12.941671369444439</v>
      </c>
      <c r="AZ5" s="262">
        <v>12.183291402777774</v>
      </c>
      <c r="BA5" s="262">
        <v>11.119339215277776</v>
      </c>
      <c r="BB5" s="262">
        <v>10.380268356944441</v>
      </c>
      <c r="BC5" s="262">
        <v>9.3475042027777757</v>
      </c>
      <c r="BD5" s="262">
        <v>8.8494103999999982</v>
      </c>
    </row>
    <row r="6" spans="1:56">
      <c r="O6" s="260" t="s">
        <v>438</v>
      </c>
      <c r="P6" s="261">
        <v>0</v>
      </c>
      <c r="Q6" s="261">
        <v>0</v>
      </c>
      <c r="R6" s="261">
        <v>0</v>
      </c>
      <c r="S6" s="261">
        <v>0</v>
      </c>
      <c r="T6" s="261">
        <v>0</v>
      </c>
      <c r="U6" s="261">
        <v>0</v>
      </c>
      <c r="V6" s="261">
        <v>0</v>
      </c>
      <c r="W6" s="261">
        <v>0</v>
      </c>
      <c r="X6" s="261">
        <v>0</v>
      </c>
      <c r="Y6" s="261">
        <v>0</v>
      </c>
      <c r="Z6" s="261">
        <v>0</v>
      </c>
      <c r="AA6" s="261">
        <v>0</v>
      </c>
      <c r="AB6" s="261">
        <v>0</v>
      </c>
      <c r="AC6" s="261">
        <v>0</v>
      </c>
      <c r="AD6" s="261">
        <v>0</v>
      </c>
      <c r="AE6" s="261">
        <v>0</v>
      </c>
      <c r="AF6" s="262">
        <v>0</v>
      </c>
      <c r="AG6" s="262">
        <v>0</v>
      </c>
      <c r="AH6" s="262">
        <v>0</v>
      </c>
      <c r="AI6" s="262">
        <v>0</v>
      </c>
      <c r="AJ6" s="262">
        <v>0</v>
      </c>
      <c r="AK6" s="262">
        <v>1.1356074331969488</v>
      </c>
      <c r="AL6" s="262">
        <v>2.2712556279725238</v>
      </c>
      <c r="AM6" s="262">
        <v>4.2543569279673221</v>
      </c>
      <c r="AN6" s="262">
        <v>8.5183738525094643</v>
      </c>
      <c r="AO6" s="262">
        <v>12.789618600006527</v>
      </c>
      <c r="AP6" s="262">
        <v>17.050962248345758</v>
      </c>
      <c r="AQ6" s="262">
        <v>22.736830285684675</v>
      </c>
      <c r="AR6" s="262">
        <v>25.552497362599244</v>
      </c>
      <c r="AS6" s="262">
        <v>28.427479113968257</v>
      </c>
      <c r="AT6" s="262">
        <v>29.828480562400813</v>
      </c>
      <c r="AU6" s="262">
        <v>31.873951253293914</v>
      </c>
      <c r="AV6" s="262">
        <v>31.85503240868978</v>
      </c>
      <c r="AW6" s="262">
        <v>31.888803624333963</v>
      </c>
      <c r="AX6" s="262">
        <v>31.89108988096838</v>
      </c>
      <c r="AY6" s="262">
        <v>31.902218962771315</v>
      </c>
      <c r="AZ6" s="262">
        <v>31.901471065612842</v>
      </c>
      <c r="BA6" s="262">
        <v>31.901471065612842</v>
      </c>
      <c r="BB6" s="262">
        <v>31.901471065612842</v>
      </c>
      <c r="BC6" s="262">
        <v>31.901471065612842</v>
      </c>
      <c r="BD6" s="262">
        <v>31.901471065612842</v>
      </c>
    </row>
    <row r="7" spans="1:56">
      <c r="O7" s="260" t="s">
        <v>439</v>
      </c>
      <c r="P7" s="261">
        <v>0</v>
      </c>
      <c r="Q7" s="261">
        <v>0</v>
      </c>
      <c r="R7" s="261">
        <v>0</v>
      </c>
      <c r="S7" s="261">
        <v>0</v>
      </c>
      <c r="T7" s="261">
        <v>0</v>
      </c>
      <c r="U7" s="261">
        <v>0</v>
      </c>
      <c r="V7" s="261">
        <v>0</v>
      </c>
      <c r="W7" s="261">
        <v>0</v>
      </c>
      <c r="X7" s="261">
        <v>0</v>
      </c>
      <c r="Y7" s="261">
        <v>0</v>
      </c>
      <c r="Z7" s="261">
        <v>0</v>
      </c>
      <c r="AA7" s="261">
        <v>0</v>
      </c>
      <c r="AB7" s="261">
        <v>0</v>
      </c>
      <c r="AC7" s="261">
        <v>0</v>
      </c>
      <c r="AD7" s="261">
        <v>0</v>
      </c>
      <c r="AE7" s="261">
        <v>0</v>
      </c>
      <c r="AF7" s="262">
        <v>0.19383272901517354</v>
      </c>
      <c r="AG7" s="262">
        <v>0.2708061236873609</v>
      </c>
      <c r="AH7" s="262">
        <v>0.33617927468457642</v>
      </c>
      <c r="AI7" s="262">
        <v>0.40775758588274047</v>
      </c>
      <c r="AJ7" s="262">
        <v>0.48951120262103121</v>
      </c>
      <c r="AK7" s="262">
        <v>0.56010602297193757</v>
      </c>
      <c r="AL7" s="262">
        <v>0.63540894321232311</v>
      </c>
      <c r="AM7" s="262">
        <v>0.71416887449144362</v>
      </c>
      <c r="AN7" s="262">
        <v>0.80958891598688187</v>
      </c>
      <c r="AO7" s="262">
        <v>0.9559525423093399</v>
      </c>
      <c r="AP7" s="262">
        <v>1.1080774687049535</v>
      </c>
      <c r="AQ7" s="262">
        <v>1.305898987756628</v>
      </c>
      <c r="AR7" s="262">
        <v>1.4981472842210368</v>
      </c>
      <c r="AS7" s="262">
        <v>1.6336317625430699</v>
      </c>
      <c r="AT7" s="262">
        <v>1.7612947398262466</v>
      </c>
      <c r="AU7" s="262">
        <v>1.8707312958517861</v>
      </c>
      <c r="AV7" s="262">
        <v>1.9302622174375808</v>
      </c>
      <c r="AW7" s="262">
        <v>1.9898884482392334</v>
      </c>
      <c r="AX7" s="262">
        <v>2.0496109413489028</v>
      </c>
      <c r="AY7" s="262">
        <v>2.1094306593896679</v>
      </c>
      <c r="AZ7" s="262">
        <v>2.1344306593896683</v>
      </c>
      <c r="BA7" s="262">
        <v>2.1594306593896682</v>
      </c>
      <c r="BB7" s="262">
        <v>2.1844306593896681</v>
      </c>
      <c r="BC7" s="262">
        <v>2.2094306593896684</v>
      </c>
      <c r="BD7" s="262">
        <v>2.2094306593896684</v>
      </c>
    </row>
    <row r="8" spans="1:56">
      <c r="O8" s="260" t="s">
        <v>440</v>
      </c>
      <c r="P8" s="261">
        <v>1.2</v>
      </c>
      <c r="Q8" s="261">
        <v>1.375</v>
      </c>
      <c r="R8" s="261">
        <v>3.4289999999999998</v>
      </c>
      <c r="S8" s="261">
        <v>5.1609999999999996</v>
      </c>
      <c r="T8" s="261">
        <v>7.069</v>
      </c>
      <c r="U8" s="261">
        <v>9.2880000000000003</v>
      </c>
      <c r="V8" s="261">
        <v>13.113</v>
      </c>
      <c r="W8" s="261">
        <v>20.085000000000001</v>
      </c>
      <c r="X8" s="261">
        <v>26.189</v>
      </c>
      <c r="Y8" s="261">
        <v>23.727</v>
      </c>
      <c r="Z8" s="261">
        <v>25.356999999999999</v>
      </c>
      <c r="AA8" s="261">
        <v>21.864999999999998</v>
      </c>
      <c r="AB8" s="261">
        <v>27.858000000000001</v>
      </c>
      <c r="AC8" s="261">
        <v>29</v>
      </c>
      <c r="AD8" s="261">
        <v>25</v>
      </c>
      <c r="AE8" s="261">
        <v>29</v>
      </c>
      <c r="AF8" s="262">
        <v>29.84363254820224</v>
      </c>
      <c r="AG8" s="262">
        <v>25.988574437499999</v>
      </c>
      <c r="AH8" s="262">
        <v>25.516964312500001</v>
      </c>
      <c r="AI8" s="262">
        <v>26.043483812499996</v>
      </c>
      <c r="AJ8" s="262">
        <v>25.8539560625</v>
      </c>
      <c r="AK8" s="262">
        <v>24.516333999999997</v>
      </c>
      <c r="AL8" s="262">
        <v>23.149930654999999</v>
      </c>
      <c r="AM8" s="262">
        <v>22.003927865199998</v>
      </c>
      <c r="AN8" s="262">
        <v>20.559945778091997</v>
      </c>
      <c r="AO8" s="262">
        <v>18.212047229939213</v>
      </c>
      <c r="AP8" s="262">
        <v>16.529698588709458</v>
      </c>
      <c r="AQ8" s="262">
        <v>13.464836018364654</v>
      </c>
      <c r="AR8" s="262">
        <v>11.138635021186463</v>
      </c>
      <c r="AS8" s="262">
        <v>8.3991220673888467</v>
      </c>
      <c r="AT8" s="262">
        <v>7.5299460106170288</v>
      </c>
      <c r="AU8" s="262">
        <v>6.7564533605243478</v>
      </c>
      <c r="AV8" s="262">
        <v>6.0152589313767155</v>
      </c>
      <c r="AW8" s="262">
        <v>6.9168764149563113</v>
      </c>
      <c r="AX8" s="262">
        <v>7.8858334568071404</v>
      </c>
      <c r="AY8" s="262">
        <v>8.8619159890327186</v>
      </c>
      <c r="AZ8" s="262">
        <v>10.407109312410103</v>
      </c>
      <c r="BA8" s="262">
        <v>10.0948960330378</v>
      </c>
      <c r="BB8" s="262">
        <v>9.7920491520466655</v>
      </c>
      <c r="BC8" s="262">
        <v>9.4982876774852656</v>
      </c>
      <c r="BD8" s="262">
        <v>9.2133390471607068</v>
      </c>
    </row>
    <row r="9" spans="1:56">
      <c r="O9" s="260" t="s">
        <v>441</v>
      </c>
      <c r="P9" s="261">
        <v>0.26100000000000001</v>
      </c>
      <c r="Q9" s="261">
        <v>0.36599999999999999</v>
      </c>
      <c r="R9" s="261">
        <v>0.61</v>
      </c>
      <c r="S9" s="261">
        <v>0.59199999999999997</v>
      </c>
      <c r="T9" s="261">
        <v>2.3570000000000002</v>
      </c>
      <c r="U9" s="261">
        <v>2.2269999999999999</v>
      </c>
      <c r="V9" s="261">
        <v>3.6680000000000001</v>
      </c>
      <c r="W9" s="261">
        <v>7.6999999999999993</v>
      </c>
      <c r="X9" s="261">
        <v>9.5569999999999986</v>
      </c>
      <c r="Y9" s="261">
        <v>7.2330000000000005</v>
      </c>
      <c r="Z9" s="261">
        <v>9.5449999999999999</v>
      </c>
      <c r="AA9" s="261">
        <v>6.2640000000000002</v>
      </c>
      <c r="AB9" s="261">
        <v>8.0920000000000005</v>
      </c>
      <c r="AC9" s="261">
        <v>11</v>
      </c>
      <c r="AD9" s="261">
        <v>7</v>
      </c>
      <c r="AE9" s="261">
        <v>3.5</v>
      </c>
      <c r="AF9" s="262">
        <v>3.9339441397752841</v>
      </c>
      <c r="AG9" s="262">
        <v>2.2601880126250058</v>
      </c>
      <c r="AH9" s="262">
        <v>1.4719286119937556</v>
      </c>
      <c r="AI9" s="262">
        <v>1.0515821813940678</v>
      </c>
      <c r="AJ9" s="262">
        <v>0.99900307232436414</v>
      </c>
      <c r="AK9" s="262">
        <v>0.9490529187081459</v>
      </c>
      <c r="AL9" s="262">
        <v>0.90160027277273869</v>
      </c>
      <c r="AM9" s="262">
        <v>0.85652025913410157</v>
      </c>
      <c r="AN9" s="262">
        <v>0.81369424617739639</v>
      </c>
      <c r="AO9" s="262">
        <v>0.77300953386852667</v>
      </c>
      <c r="AP9" s="262">
        <v>0.73435905717510008</v>
      </c>
      <c r="AQ9" s="262">
        <v>0.69764110431634518</v>
      </c>
      <c r="AR9" s="262">
        <v>0.66275904910052796</v>
      </c>
      <c r="AS9" s="262">
        <v>0.62962109664550159</v>
      </c>
      <c r="AT9" s="262">
        <v>0.59814004181322644</v>
      </c>
      <c r="AU9" s="262">
        <v>0.56823303972256511</v>
      </c>
      <c r="AV9" s="262">
        <v>0.53982138773643684</v>
      </c>
      <c r="AW9" s="262">
        <v>0.5128303183496149</v>
      </c>
      <c r="AX9" s="262">
        <v>0.48718880243213414</v>
      </c>
      <c r="AY9" s="262">
        <v>0.4628293623105274</v>
      </c>
      <c r="AZ9" s="262">
        <v>0.43968789419500098</v>
      </c>
      <c r="BA9" s="262">
        <v>0.41770349948525098</v>
      </c>
      <c r="BB9" s="262">
        <v>0.39681832451098836</v>
      </c>
      <c r="BC9" s="262">
        <v>0.37697740828543891</v>
      </c>
      <c r="BD9" s="262">
        <v>0.35812853787116694</v>
      </c>
    </row>
    <row r="10" spans="1:56">
      <c r="O10" s="260" t="s">
        <v>442</v>
      </c>
      <c r="P10" s="261">
        <v>0</v>
      </c>
      <c r="Q10" s="261">
        <v>0</v>
      </c>
      <c r="R10" s="261">
        <v>0</v>
      </c>
      <c r="S10" s="261">
        <v>0</v>
      </c>
      <c r="T10" s="261">
        <v>0</v>
      </c>
      <c r="U10" s="261">
        <v>0</v>
      </c>
      <c r="V10" s="261">
        <v>0</v>
      </c>
      <c r="W10" s="261">
        <v>0</v>
      </c>
      <c r="X10" s="261">
        <v>0</v>
      </c>
      <c r="Y10" s="261">
        <v>6.4050000000000002</v>
      </c>
      <c r="Z10" s="261">
        <v>18.687999999999999</v>
      </c>
      <c r="AA10" s="261">
        <v>24.779</v>
      </c>
      <c r="AB10" s="261">
        <v>13.573</v>
      </c>
      <c r="AC10" s="261">
        <v>9</v>
      </c>
      <c r="AD10" s="261">
        <v>11</v>
      </c>
      <c r="AE10" s="261">
        <v>12.5</v>
      </c>
      <c r="AF10" s="262">
        <v>14.210014931011235</v>
      </c>
      <c r="AG10" s="262">
        <v>5.84</v>
      </c>
      <c r="AH10" s="262">
        <v>4.38</v>
      </c>
      <c r="AI10" s="262">
        <v>3.2850000000000001</v>
      </c>
      <c r="AJ10" s="262">
        <v>2.92</v>
      </c>
      <c r="AK10" s="262">
        <v>2.92</v>
      </c>
      <c r="AL10" s="262">
        <v>2.92</v>
      </c>
      <c r="AM10" s="262">
        <v>2.92</v>
      </c>
      <c r="AN10" s="262">
        <v>2.92</v>
      </c>
      <c r="AO10" s="262">
        <v>2.92</v>
      </c>
      <c r="AP10" s="262">
        <v>2.92</v>
      </c>
      <c r="AQ10" s="262">
        <v>2.92</v>
      </c>
      <c r="AR10" s="262">
        <v>2.92</v>
      </c>
      <c r="AS10" s="262">
        <v>2.92</v>
      </c>
      <c r="AT10" s="262">
        <v>2.92</v>
      </c>
      <c r="AU10" s="262">
        <v>2.92</v>
      </c>
      <c r="AV10" s="262">
        <v>2.92</v>
      </c>
      <c r="AW10" s="262">
        <v>2.92</v>
      </c>
      <c r="AX10" s="262">
        <v>2.92</v>
      </c>
      <c r="AY10" s="262">
        <v>2.92</v>
      </c>
      <c r="AZ10" s="262">
        <v>2.92</v>
      </c>
      <c r="BA10" s="262">
        <v>2.92</v>
      </c>
      <c r="BB10" s="262">
        <v>2.92</v>
      </c>
      <c r="BC10" s="262">
        <v>2.92</v>
      </c>
      <c r="BD10" s="262">
        <v>2.92</v>
      </c>
    </row>
    <row r="11" spans="1:56">
      <c r="O11" s="260" t="s">
        <v>443</v>
      </c>
      <c r="P11" s="261">
        <v>0</v>
      </c>
      <c r="Q11" s="261">
        <v>0</v>
      </c>
      <c r="R11" s="261">
        <v>0</v>
      </c>
      <c r="S11" s="261">
        <v>0</v>
      </c>
      <c r="T11" s="261">
        <v>0</v>
      </c>
      <c r="U11" s="261">
        <v>0</v>
      </c>
      <c r="V11" s="261">
        <v>0</v>
      </c>
      <c r="W11" s="261">
        <v>0</v>
      </c>
      <c r="X11" s="261">
        <v>0</v>
      </c>
      <c r="Y11" s="261">
        <v>0</v>
      </c>
      <c r="Z11" s="261">
        <v>0</v>
      </c>
      <c r="AA11" s="261">
        <v>0</v>
      </c>
      <c r="AB11" s="261">
        <v>0</v>
      </c>
      <c r="AC11" s="261">
        <v>0</v>
      </c>
      <c r="AD11" s="261">
        <v>0</v>
      </c>
      <c r="AE11" s="261">
        <v>0</v>
      </c>
      <c r="AF11" s="262">
        <v>2.6595093589231067</v>
      </c>
      <c r="AG11" s="262">
        <v>11.645896722400584</v>
      </c>
      <c r="AH11" s="262">
        <v>13.136482268118124</v>
      </c>
      <c r="AI11" s="262">
        <v>13.399901924671839</v>
      </c>
      <c r="AJ11" s="262">
        <v>11.509118889246654</v>
      </c>
      <c r="AK11" s="262">
        <v>8.9626522764284697</v>
      </c>
      <c r="AL11" s="262">
        <v>9.3419089126844952</v>
      </c>
      <c r="AM11" s="262">
        <v>11.101798063994451</v>
      </c>
      <c r="AN11" s="262">
        <v>10.548028181705646</v>
      </c>
      <c r="AO11" s="262">
        <v>9.295110515929295</v>
      </c>
      <c r="AP11" s="262">
        <v>5.4478073589910485</v>
      </c>
      <c r="AQ11" s="262">
        <v>3.1595902840300893</v>
      </c>
      <c r="AR11" s="262">
        <v>3.689529790878193</v>
      </c>
      <c r="AS11" s="262">
        <v>4.5189523808837064</v>
      </c>
      <c r="AT11" s="262">
        <v>5.616890882360309</v>
      </c>
      <c r="AU11" s="262">
        <v>5.7684790481052</v>
      </c>
      <c r="AV11" s="262">
        <v>7.2051742104976606</v>
      </c>
      <c r="AW11" s="262">
        <v>7.2711518760508254</v>
      </c>
      <c r="AX11" s="262">
        <v>7.4150961854614605</v>
      </c>
      <c r="AY11" s="262">
        <v>6.6388868432420702</v>
      </c>
      <c r="AZ11" s="262">
        <v>5.0560808791536749</v>
      </c>
      <c r="BA11" s="262">
        <v>6.1352731866115544</v>
      </c>
      <c r="BB11" s="262">
        <v>6.4704588058535828</v>
      </c>
      <c r="BC11" s="262">
        <v>7.3773378680399668</v>
      </c>
      <c r="BD11" s="262">
        <v>7.8728992029768099</v>
      </c>
    </row>
    <row r="12" spans="1:56">
      <c r="O12" s="260" t="s">
        <v>444</v>
      </c>
      <c r="P12" s="261">
        <v>103.018</v>
      </c>
      <c r="Q12" s="261">
        <v>105.02200000000001</v>
      </c>
      <c r="R12" s="261">
        <v>103.727</v>
      </c>
      <c r="S12" s="261">
        <v>107.878</v>
      </c>
      <c r="T12" s="261">
        <v>103.91500000000001</v>
      </c>
      <c r="U12" s="261">
        <v>99.929000000000002</v>
      </c>
      <c r="V12" s="261">
        <v>97.686999999999998</v>
      </c>
      <c r="W12" s="261">
        <v>99.813999999999993</v>
      </c>
      <c r="X12" s="261">
        <v>104.295</v>
      </c>
      <c r="Y12" s="261">
        <v>100.212</v>
      </c>
      <c r="Z12" s="261">
        <v>112.572</v>
      </c>
      <c r="AA12" s="261">
        <v>96.215000000000003</v>
      </c>
      <c r="AB12" s="261">
        <v>87.846000000000004</v>
      </c>
      <c r="AC12" s="261">
        <v>81</v>
      </c>
      <c r="AD12" s="261">
        <v>74</v>
      </c>
      <c r="AE12" s="261">
        <v>78</v>
      </c>
      <c r="AF12" s="262">
        <v>85.57258078906186</v>
      </c>
      <c r="AG12" s="262">
        <v>82.411563285165656</v>
      </c>
      <c r="AH12" s="262">
        <v>80.779885769803315</v>
      </c>
      <c r="AI12" s="262">
        <v>78.038882165308991</v>
      </c>
      <c r="AJ12" s="262">
        <v>74.713415120636682</v>
      </c>
      <c r="AK12" s="262">
        <v>71.412959468590671</v>
      </c>
      <c r="AL12" s="262">
        <v>70.132083818604897</v>
      </c>
      <c r="AM12" s="262">
        <v>70.548578306663273</v>
      </c>
      <c r="AN12" s="262">
        <v>71.377830175761574</v>
      </c>
      <c r="AO12" s="262">
        <v>70.639455192188024</v>
      </c>
      <c r="AP12" s="262">
        <v>68.742017095161202</v>
      </c>
      <c r="AQ12" s="262">
        <v>68.358962092604585</v>
      </c>
      <c r="AR12" s="262">
        <v>68.278150778749819</v>
      </c>
      <c r="AS12" s="262">
        <v>67.715020638757565</v>
      </c>
      <c r="AT12" s="262">
        <v>67.483809935877318</v>
      </c>
      <c r="AU12" s="262">
        <v>67.551905613807506</v>
      </c>
      <c r="AV12" s="262">
        <v>66.544095414071506</v>
      </c>
      <c r="AW12" s="262">
        <v>66.478638668041057</v>
      </c>
      <c r="AX12" s="262">
        <v>66.715800844795794</v>
      </c>
      <c r="AY12" s="262">
        <v>65.83695318619074</v>
      </c>
      <c r="AZ12" s="262">
        <v>65.04207121353906</v>
      </c>
      <c r="BA12" s="262">
        <v>64.748113659414884</v>
      </c>
      <c r="BB12" s="262">
        <v>64.045496364358186</v>
      </c>
      <c r="BC12" s="262">
        <v>63.631008881590958</v>
      </c>
      <c r="BD12" s="262">
        <v>63.324678913011198</v>
      </c>
    </row>
    <row r="13" spans="1:56">
      <c r="O13" s="263" t="s">
        <v>445</v>
      </c>
      <c r="P13" s="264">
        <v>1.418198761381506E-2</v>
      </c>
      <c r="Q13" s="264">
        <v>1.6577479004399077E-2</v>
      </c>
      <c r="R13" s="264">
        <v>3.8938752687342731E-2</v>
      </c>
      <c r="S13" s="264">
        <v>5.3328760266226655E-2</v>
      </c>
      <c r="T13" s="264">
        <v>9.0708752345667124E-2</v>
      </c>
      <c r="U13" s="264">
        <v>0.11523181458835774</v>
      </c>
      <c r="V13" s="264">
        <v>0.17178334885911123</v>
      </c>
      <c r="W13" s="264">
        <v>0.27836776404111652</v>
      </c>
      <c r="X13" s="264">
        <v>0.34273934512680371</v>
      </c>
      <c r="Y13" s="264">
        <v>0.3728595377799066</v>
      </c>
      <c r="Z13" s="264">
        <v>0.47605088299044168</v>
      </c>
      <c r="AA13" s="264">
        <v>0.54989346775450809</v>
      </c>
      <c r="AB13" s="264">
        <v>0.56374792250073991</v>
      </c>
      <c r="AC13" s="264">
        <v>0.60493827160493829</v>
      </c>
      <c r="AD13" s="264">
        <v>0.58108108108108103</v>
      </c>
      <c r="AE13" s="264">
        <v>0.57692307692307687</v>
      </c>
      <c r="AF13" s="265">
        <v>0.59186132416361259</v>
      </c>
      <c r="AG13" s="265">
        <v>0.55495439413364422</v>
      </c>
      <c r="AH13" s="265">
        <v>0.55094625064756686</v>
      </c>
      <c r="AI13" s="265">
        <v>0.56100198649472233</v>
      </c>
      <c r="AJ13" s="265">
        <v>0.55253903140974803</v>
      </c>
      <c r="AK13" s="265">
        <v>0.52298685663017896</v>
      </c>
      <c r="AL13" s="265">
        <v>0.51778640906180906</v>
      </c>
      <c r="AM13" s="265">
        <v>0.52279219615181172</v>
      </c>
      <c r="AN13" s="265">
        <v>0.48813011155117103</v>
      </c>
      <c r="AO13" s="265">
        <v>0.44168187870151421</v>
      </c>
      <c r="AP13" s="265">
        <v>0.3728704231851796</v>
      </c>
      <c r="AQ13" s="265">
        <v>0.29611431752415351</v>
      </c>
      <c r="AR13" s="265">
        <v>0.26964590650418152</v>
      </c>
      <c r="AS13" s="265">
        <v>0.24319117663374906</v>
      </c>
      <c r="AT13" s="265">
        <v>0.24694777829861</v>
      </c>
      <c r="AU13" s="265">
        <v>0.2370497960471902</v>
      </c>
      <c r="AV13" s="265">
        <v>0.25066468220535137</v>
      </c>
      <c r="AW13" s="265">
        <v>0.26506046096018815</v>
      </c>
      <c r="AX13" s="265">
        <v>0.28041510718311452</v>
      </c>
      <c r="AY13" s="265">
        <v>0.28682421164268196</v>
      </c>
      <c r="AZ13" s="265">
        <v>0.28939542875197738</v>
      </c>
      <c r="BA13" s="265">
        <v>0.30221533282134905</v>
      </c>
      <c r="BB13" s="265">
        <v>0.3057096500747441</v>
      </c>
      <c r="BC13" s="265">
        <v>0.31702472282577293</v>
      </c>
      <c r="BD13" s="265">
        <v>0.32158657789616457</v>
      </c>
    </row>
    <row r="16" spans="1:56">
      <c r="O16" s="338"/>
    </row>
    <row r="17" spans="15:15">
      <c r="O17" s="338"/>
    </row>
  </sheetData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X12"/>
  <sheetViews>
    <sheetView topLeftCell="G1" workbookViewId="0"/>
  </sheetViews>
  <sheetFormatPr defaultColWidth="9" defaultRowHeight="10.5"/>
  <cols>
    <col min="1" max="14" width="9" style="331"/>
    <col min="15" max="15" width="10.875" style="331" customWidth="1"/>
    <col min="16" max="16384" width="9" style="331"/>
  </cols>
  <sheetData>
    <row r="1" spans="1:24" ht="20.25">
      <c r="A1" s="427" t="s">
        <v>516</v>
      </c>
    </row>
    <row r="3" spans="1:24">
      <c r="P3" s="332" t="s">
        <v>506</v>
      </c>
      <c r="Q3" s="332"/>
      <c r="R3" s="332" t="s">
        <v>507</v>
      </c>
      <c r="S3" s="332"/>
      <c r="T3" s="332" t="s">
        <v>508</v>
      </c>
      <c r="U3" s="332"/>
      <c r="V3" s="332" t="s">
        <v>509</v>
      </c>
      <c r="W3" s="332"/>
      <c r="X3" s="332" t="s">
        <v>510</v>
      </c>
    </row>
    <row r="4" spans="1:24">
      <c r="O4" s="332" t="s">
        <v>437</v>
      </c>
      <c r="P4" s="333">
        <f>'[2]GS 1 Peak GG'!P4</f>
        <v>112.36636588765271</v>
      </c>
      <c r="Q4" s="332"/>
      <c r="R4" s="333">
        <f>'[2]GS 1 Peak GG'!AN4</f>
        <v>7.9848864108333295</v>
      </c>
      <c r="S4" s="332"/>
      <c r="T4" s="333">
        <f>'[2]GS 2 Peak SP'!AN4</f>
        <v>5.0625333499999989</v>
      </c>
      <c r="U4" s="332"/>
      <c r="V4" s="333">
        <f>'GS3'!AK6</f>
        <v>9.2110208733333305</v>
      </c>
      <c r="W4" s="332"/>
      <c r="X4" s="333">
        <f>'[2]GS 4 Peak CP'!AN4</f>
        <v>29.585222599999994</v>
      </c>
    </row>
    <row r="5" spans="1:24">
      <c r="O5" s="332" t="s">
        <v>438</v>
      </c>
      <c r="P5" s="333">
        <f>'[2]GS 1 Peak GG'!P5</f>
        <v>0</v>
      </c>
      <c r="Q5" s="332"/>
      <c r="R5" s="333">
        <f>'[2]GS 1 Peak GG'!AN5</f>
        <v>0</v>
      </c>
      <c r="S5" s="332"/>
      <c r="T5" s="333">
        <f>'[2]GS 2 Peak SP'!AN5</f>
        <v>0</v>
      </c>
      <c r="U5" s="332"/>
      <c r="V5" s="333">
        <f>'GS3'!AK7</f>
        <v>52.440774354432065</v>
      </c>
      <c r="W5" s="332"/>
      <c r="X5" s="333">
        <f>'[2]GS 4 Peak CP'!AN5</f>
        <v>104.88154870886413</v>
      </c>
    </row>
    <row r="6" spans="1:24">
      <c r="O6" s="332" t="s">
        <v>439</v>
      </c>
      <c r="P6" s="333">
        <f>'[2]GS 1 Peak GG'!P6</f>
        <v>0.81102107643421117</v>
      </c>
      <c r="Q6" s="332"/>
      <c r="R6" s="333">
        <f>'[2]GS 1 Peak GG'!AN6</f>
        <v>13.754245624881193</v>
      </c>
      <c r="S6" s="332"/>
      <c r="T6" s="333">
        <f>'[2]GS 2 Peak SP'!AN6</f>
        <v>7.2638816199112384</v>
      </c>
      <c r="U6" s="332"/>
      <c r="V6" s="333">
        <f>'GS3'!AK8</f>
        <v>0.77351761494128357</v>
      </c>
      <c r="W6" s="332"/>
      <c r="X6" s="333">
        <f>'[2]GS 4 Peak CP'!AN6</f>
        <v>7.2638816199112384</v>
      </c>
    </row>
    <row r="7" spans="1:24">
      <c r="O7" s="332" t="s">
        <v>440</v>
      </c>
      <c r="P7" s="333">
        <f>'[2]GS 1 Peak GG'!P7</f>
        <v>134</v>
      </c>
      <c r="Q7" s="332"/>
      <c r="R7" s="333">
        <f>'[2]GS 1 Peak GG'!AN7</f>
        <v>134</v>
      </c>
      <c r="S7" s="332"/>
      <c r="T7" s="333">
        <f>'[2]GS 2 Peak SP'!AN7</f>
        <v>134</v>
      </c>
      <c r="U7" s="332"/>
      <c r="V7" s="333">
        <f>'GS3'!AK9</f>
        <v>134</v>
      </c>
      <c r="W7" s="332"/>
      <c r="X7" s="333">
        <f>'[2]GS 4 Peak CP'!AN7</f>
        <v>134</v>
      </c>
    </row>
    <row r="8" spans="1:24">
      <c r="O8" s="332" t="s">
        <v>441</v>
      </c>
      <c r="P8" s="333">
        <f>'[2]GS 1 Peak GG'!P8</f>
        <v>121.95205479452056</v>
      </c>
      <c r="Q8" s="332"/>
      <c r="R8" s="333">
        <f>'[2]GS 1 Peak GG'!AN8</f>
        <v>121.95205479452056</v>
      </c>
      <c r="S8" s="332"/>
      <c r="T8" s="333">
        <f>'[2]GS 2 Peak SP'!AN8</f>
        <v>121.95205479452056</v>
      </c>
      <c r="U8" s="332"/>
      <c r="V8" s="333">
        <f>'GS3'!AK10</f>
        <v>121.95205479452056</v>
      </c>
      <c r="W8" s="332"/>
      <c r="X8" s="333">
        <f>'[2]GS 4 Peak CP'!AN8</f>
        <v>121.95205479452056</v>
      </c>
    </row>
    <row r="9" spans="1:24">
      <c r="O9" s="332" t="s">
        <v>442</v>
      </c>
      <c r="P9" s="333">
        <f>'[2]GS 1 Peak GG'!P9</f>
        <v>146.58000000000001</v>
      </c>
      <c r="Q9" s="332"/>
      <c r="R9" s="333">
        <f>'[2]GS 1 Peak GG'!AN9</f>
        <v>146.58000000000001</v>
      </c>
      <c r="S9" s="332"/>
      <c r="T9" s="333">
        <f>'[2]GS 2 Peak SP'!AN9</f>
        <v>146.58000000000001</v>
      </c>
      <c r="U9" s="332"/>
      <c r="V9" s="333">
        <f>'GS3'!AK11</f>
        <v>146.58000000000001</v>
      </c>
      <c r="W9" s="332"/>
      <c r="X9" s="333">
        <f>'[2]GS 4 Peak CP'!AN9</f>
        <v>146.58000000000001</v>
      </c>
    </row>
    <row r="10" spans="1:24">
      <c r="O10" s="332" t="s">
        <v>267</v>
      </c>
      <c r="P10" s="333">
        <f>'[2]GS 1 Peak GG'!P10</f>
        <v>159.33636363636364</v>
      </c>
      <c r="Q10" s="332"/>
      <c r="R10" s="333">
        <f>'[2]GS 1 Peak GG'!AN10</f>
        <v>173.31818181818181</v>
      </c>
      <c r="S10" s="332"/>
      <c r="T10" s="333">
        <f>'[2]GS 2 Peak SP'!AN10</f>
        <v>173.31818181818181</v>
      </c>
      <c r="U10" s="332"/>
      <c r="V10" s="333">
        <f>'GS3'!AK12</f>
        <v>173.31818181818181</v>
      </c>
      <c r="W10" s="332"/>
      <c r="X10" s="333">
        <f>'[2]GS 4 Peak CP'!AN10</f>
        <v>173.31818181818181</v>
      </c>
    </row>
    <row r="11" spans="1:24">
      <c r="O11" s="332" t="s">
        <v>511</v>
      </c>
      <c r="P11" s="333">
        <f>'[2]GS 1 Peak GG'!P11</f>
        <v>0</v>
      </c>
      <c r="Q11" s="332"/>
      <c r="R11" s="333">
        <f>'[2]GS 1 Peak GG'!AN11</f>
        <v>0</v>
      </c>
      <c r="S11" s="332"/>
      <c r="T11" s="333">
        <f>'[2]GS 2 Peak SP'!AN11</f>
        <v>0</v>
      </c>
      <c r="U11" s="332"/>
      <c r="V11" s="333">
        <f>'GS3'!AK13</f>
        <v>0</v>
      </c>
      <c r="W11" s="332"/>
      <c r="X11" s="333">
        <f>'[2]GS 4 Peak CP'!AN11</f>
        <v>0</v>
      </c>
    </row>
    <row r="12" spans="1:24" ht="15">
      <c r="O12" s="334" t="s">
        <v>512</v>
      </c>
      <c r="P12" s="335"/>
      <c r="Q12" s="336"/>
      <c r="R12" s="336">
        <f>'[2]Peak Supply_Demand'!F57</f>
        <v>313.08139532463633</v>
      </c>
      <c r="S12" s="336"/>
      <c r="T12" s="336">
        <f>'[2]Peak Supply_Demand'!K57</f>
        <v>403.20996422009097</v>
      </c>
      <c r="U12" s="336"/>
      <c r="V12" s="336">
        <f>'[2]Peak Supply_Demand'!P57</f>
        <v>499.26430484618174</v>
      </c>
      <c r="W12" s="337"/>
      <c r="X12" s="336">
        <f>'[2]Peak Supply_Demand'!T57</f>
        <v>433.89473313636358</v>
      </c>
    </row>
  </sheetData>
  <pageMargins left="0.7" right="0.7" top="0.75" bottom="0.75" header="0.3" footer="0.3"/>
  <pageSetup orientation="portrait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N7"/>
  <sheetViews>
    <sheetView workbookViewId="0"/>
  </sheetViews>
  <sheetFormatPr defaultColWidth="9" defaultRowHeight="10.5"/>
  <cols>
    <col min="1" max="14" width="9" style="331"/>
    <col min="15" max="15" width="12.25" style="331" customWidth="1"/>
    <col min="16" max="16384" width="9" style="331"/>
  </cols>
  <sheetData>
    <row r="1" spans="1:40" ht="20.25">
      <c r="A1" s="428" t="s">
        <v>517</v>
      </c>
    </row>
    <row r="3" spans="1:40">
      <c r="O3" s="332"/>
      <c r="P3" s="332">
        <v>2016</v>
      </c>
      <c r="Q3" s="332">
        <v>2017</v>
      </c>
      <c r="R3" s="332">
        <v>2018</v>
      </c>
      <c r="S3" s="332">
        <v>2019</v>
      </c>
      <c r="T3" s="332">
        <v>2020</v>
      </c>
      <c r="U3" s="332">
        <v>2021</v>
      </c>
      <c r="V3" s="332">
        <v>2022</v>
      </c>
      <c r="W3" s="332">
        <v>2023</v>
      </c>
      <c r="X3" s="332">
        <v>2024</v>
      </c>
      <c r="Y3" s="332">
        <v>2025</v>
      </c>
      <c r="Z3" s="332">
        <v>2026</v>
      </c>
      <c r="AA3" s="332">
        <v>2027</v>
      </c>
      <c r="AB3" s="332">
        <v>2028</v>
      </c>
      <c r="AC3" s="332">
        <v>2029</v>
      </c>
      <c r="AD3" s="332">
        <v>2030</v>
      </c>
      <c r="AE3" s="332">
        <v>2031</v>
      </c>
      <c r="AF3" s="332">
        <v>2032</v>
      </c>
      <c r="AG3" s="332">
        <v>2033</v>
      </c>
      <c r="AH3" s="332">
        <v>2034</v>
      </c>
      <c r="AI3" s="332">
        <v>2035</v>
      </c>
      <c r="AJ3" s="332">
        <v>2036</v>
      </c>
      <c r="AK3" s="332">
        <v>2037</v>
      </c>
      <c r="AL3" s="332">
        <v>2038</v>
      </c>
      <c r="AM3" s="332">
        <v>2039</v>
      </c>
      <c r="AN3" s="332">
        <v>2040</v>
      </c>
    </row>
    <row r="4" spans="1:40">
      <c r="O4" s="332" t="s">
        <v>32</v>
      </c>
      <c r="P4" s="333">
        <f>'[2]Peak Margins'!C12</f>
        <v>120.27771535860745</v>
      </c>
      <c r="Q4" s="333">
        <f>'[2]Peak Margins'!D12</f>
        <v>97.271159707095705</v>
      </c>
      <c r="R4" s="333">
        <f>'[2]Peak Margins'!E12</f>
        <v>116.50533875655043</v>
      </c>
      <c r="S4" s="333">
        <f>'[2]Peak Margins'!F12</f>
        <v>114.79503362486037</v>
      </c>
      <c r="T4" s="333">
        <f>'[2]Peak Margins'!G12</f>
        <v>108.96756028012703</v>
      </c>
      <c r="U4" s="333">
        <f>'[2]Peak Margins'!H12</f>
        <v>116.69401194693808</v>
      </c>
      <c r="V4" s="333">
        <f>'[2]Peak Margins'!I12</f>
        <v>120.79226605388948</v>
      </c>
      <c r="W4" s="333">
        <f>'[2]Peak Margins'!J12</f>
        <v>119.09624050057982</v>
      </c>
      <c r="X4" s="333">
        <f>'[2]Peak Margins'!K12</f>
        <v>115.9965597373502</v>
      </c>
      <c r="Y4" s="333">
        <f>'[2]Peak Margins'!L12</f>
        <v>98.089678036974419</v>
      </c>
      <c r="Z4" s="333">
        <f>'[2]Peak Margins'!M12</f>
        <v>95.158528666176835</v>
      </c>
      <c r="AA4" s="333">
        <f>'[2]Peak Margins'!N12</f>
        <v>99.325924323475306</v>
      </c>
      <c r="AB4" s="333">
        <f>'[2]Peak Margins'!O12</f>
        <v>99.428440270485112</v>
      </c>
      <c r="AC4" s="333">
        <f>'[2]Peak Margins'!P12</f>
        <v>112.01098927121552</v>
      </c>
      <c r="AD4" s="333">
        <f>'[2]Peak Margins'!Q12</f>
        <v>113.13394804478298</v>
      </c>
      <c r="AE4" s="333">
        <f>'[2]Peak Margins'!R12</f>
        <v>109.05577797405152</v>
      </c>
      <c r="AF4" s="333">
        <f>'[2]Peak Margins'!S12</f>
        <v>114.25979007168314</v>
      </c>
      <c r="AG4" s="333">
        <f>'[2]Peak Margins'!T12</f>
        <v>117.22773295609977</v>
      </c>
      <c r="AH4" s="333">
        <f>'[2]Peak Margins'!U12</f>
        <v>125.29975258745174</v>
      </c>
      <c r="AI4" s="333">
        <f>'[2]Peak Margins'!V12</f>
        <v>130.68291977586233</v>
      </c>
      <c r="AJ4" s="333">
        <f>'[2]Peak Margins'!W12</f>
        <v>127.83484439448534</v>
      </c>
      <c r="AK4" s="333">
        <f>'[2]Peak Margins'!X12</f>
        <v>118.22207985912934</v>
      </c>
      <c r="AL4" s="333">
        <f>'[2]Peak Margins'!Y12</f>
        <v>118.49234562936408</v>
      </c>
      <c r="AM4" s="333">
        <f>'[2]Peak Margins'!Z12</f>
        <v>112.66390982055316</v>
      </c>
      <c r="AN4" s="333">
        <f>'[2]Peak Margins'!AA12</f>
        <v>116.81800224841686</v>
      </c>
    </row>
    <row r="5" spans="1:40">
      <c r="O5" s="332" t="s">
        <v>33</v>
      </c>
      <c r="P5" s="333">
        <f>'[2]Peak Margins'!C13</f>
        <v>116.7761085784374</v>
      </c>
      <c r="Q5" s="333">
        <f>'[2]Peak Margins'!D13</f>
        <v>91.48476634251756</v>
      </c>
      <c r="R5" s="333">
        <f>'[2]Peak Margins'!E13</f>
        <v>103.54626815664534</v>
      </c>
      <c r="S5" s="333">
        <f>'[2]Peak Margins'!F13</f>
        <v>89.18294460378138</v>
      </c>
      <c r="T5" s="333">
        <f>'[2]Peak Margins'!G13</f>
        <v>83.92594846981433</v>
      </c>
      <c r="U5" s="333">
        <f>'[2]Peak Margins'!H13</f>
        <v>81.023336579929719</v>
      </c>
      <c r="V5" s="333">
        <f>'[2]Peak Margins'!I13</f>
        <v>70.93974359724433</v>
      </c>
      <c r="W5" s="333">
        <f>'[2]Peak Margins'!J13</f>
        <v>68.895187196691779</v>
      </c>
      <c r="X5" s="333">
        <f>'[2]Peak Margins'!K13</f>
        <v>80.693196096353745</v>
      </c>
      <c r="Y5" s="333">
        <f>'[2]Peak Margins'!L13</f>
        <v>72.695352768977784</v>
      </c>
      <c r="Z5" s="333">
        <f>'[2]Peak Margins'!M13</f>
        <v>74.967853194794372</v>
      </c>
      <c r="AA5" s="333">
        <f>'[2]Peak Margins'!N13</f>
        <v>66.084695001850889</v>
      </c>
      <c r="AB5" s="333">
        <f>'[2]Peak Margins'!O13</f>
        <v>75.512140989890042</v>
      </c>
      <c r="AC5" s="333">
        <f>'[2]Peak Margins'!P13</f>
        <v>70.820300144288979</v>
      </c>
      <c r="AD5" s="333">
        <f>'[2]Peak Margins'!Q13</f>
        <v>81.141338620131648</v>
      </c>
      <c r="AE5" s="333">
        <f>'[2]Peak Margins'!R13</f>
        <v>76.159426771291635</v>
      </c>
      <c r="AF5" s="333">
        <f>'[2]Peak Margins'!S13</f>
        <v>87.690633631887238</v>
      </c>
      <c r="AG5" s="333">
        <f>'[2]Peak Margins'!T13</f>
        <v>88.46272818805511</v>
      </c>
      <c r="AH5" s="333">
        <f>'[2]Peak Margins'!U13</f>
        <v>87.293892885805917</v>
      </c>
      <c r="AI5" s="333">
        <f>'[2]Peak Margins'!V13</f>
        <v>86.261723417925282</v>
      </c>
      <c r="AJ5" s="333">
        <f>'[2]Peak Margins'!W13</f>
        <v>88.133723781056915</v>
      </c>
      <c r="AK5" s="333">
        <f>'[2]Peak Margins'!X13</f>
        <v>82.291306490060606</v>
      </c>
      <c r="AL5" s="333">
        <f>'[2]Peak Margins'!Y13</f>
        <v>81.024554642700764</v>
      </c>
      <c r="AM5" s="333">
        <f>'[2]Peak Margins'!Z13</f>
        <v>80.722619864431863</v>
      </c>
      <c r="AN5" s="333">
        <f>'[2]Peak Margins'!AA13</f>
        <v>82.494312128068145</v>
      </c>
    </row>
    <row r="6" spans="1:40">
      <c r="O6" s="332" t="s">
        <v>34</v>
      </c>
      <c r="P6" s="333">
        <f>'[2]Peak Margins'!C14</f>
        <v>116.11864147099459</v>
      </c>
      <c r="Q6" s="333">
        <f>'[2]Peak Margins'!D14</f>
        <v>91.449788793786752</v>
      </c>
      <c r="R6" s="333">
        <f>'[2]Peak Margins'!E14</f>
        <v>95.410752543832075</v>
      </c>
      <c r="S6" s="333">
        <f>'[2]Peak Margins'!F14</f>
        <v>89.489958779861524</v>
      </c>
      <c r="T6" s="333">
        <f>'[2]Peak Margins'!G14</f>
        <v>85.090453857873172</v>
      </c>
      <c r="U6" s="333">
        <f>'[2]Peak Margins'!H14</f>
        <v>73.346809321420608</v>
      </c>
      <c r="V6" s="333">
        <f>'[2]Peak Margins'!I14</f>
        <v>67.455537588168283</v>
      </c>
      <c r="W6" s="333">
        <f>'[2]Peak Margins'!J14</f>
        <v>72.673134180749344</v>
      </c>
      <c r="X6" s="333">
        <f>'[2]Peak Margins'!K14</f>
        <v>77.777716492925549</v>
      </c>
      <c r="Y6" s="333">
        <f>'[2]Peak Margins'!L14</f>
        <v>72.462621187557261</v>
      </c>
      <c r="Z6" s="333">
        <f>'[2]Peak Margins'!M14</f>
        <v>58.843906200114873</v>
      </c>
      <c r="AA6" s="333">
        <f>'[2]Peak Margins'!N14</f>
        <v>66.766262732080065</v>
      </c>
      <c r="AB6" s="333">
        <f>'[2]Peak Margins'!O14</f>
        <v>72.619185803354981</v>
      </c>
      <c r="AC6" s="333">
        <f>'[2]Peak Margins'!P14</f>
        <v>74.993400884250775</v>
      </c>
      <c r="AD6" s="333">
        <f>'[2]Peak Margins'!Q14</f>
        <v>69.608547538129017</v>
      </c>
      <c r="AE6" s="333">
        <f>'[2]Peak Margins'!R14</f>
        <v>59.417898657965964</v>
      </c>
      <c r="AF6" s="333">
        <f>'[2]Peak Margins'!S14</f>
        <v>54.205003574962291</v>
      </c>
      <c r="AG6" s="333">
        <f>'[2]Peak Margins'!T14</f>
        <v>49.347613647049059</v>
      </c>
      <c r="AH6" s="333">
        <f>'[2]Peak Margins'!U14</f>
        <v>44.015428828711208</v>
      </c>
      <c r="AI6" s="333">
        <f>'[2]Peak Margins'!V14</f>
        <v>55.055281358001707</v>
      </c>
      <c r="AJ6" s="333">
        <f>'[2]Peak Margins'!W14</f>
        <v>52.359561706333409</v>
      </c>
      <c r="AK6" s="333">
        <f>'[2]Peak Margins'!X14</f>
        <v>42.216407179742475</v>
      </c>
      <c r="AL6" s="333">
        <f>'[2]Peak Margins'!Y14</f>
        <v>36.079935005651521</v>
      </c>
      <c r="AM6" s="333">
        <f>'[2]Peak Margins'!Z14</f>
        <v>32.995497339060705</v>
      </c>
      <c r="AN6" s="333">
        <f>'[2]Peak Margins'!AA14</f>
        <v>30.911369046318271</v>
      </c>
    </row>
    <row r="7" spans="1:40">
      <c r="O7" s="332" t="s">
        <v>35</v>
      </c>
      <c r="P7" s="333">
        <f>'[2]Peak Margins'!C15</f>
        <v>112.95026078752835</v>
      </c>
      <c r="Q7" s="333">
        <f>'[2]Peak Margins'!D15</f>
        <v>86.995987424371265</v>
      </c>
      <c r="R7" s="333">
        <f>'[2]Peak Margins'!E15</f>
        <v>99.540778229452769</v>
      </c>
      <c r="S7" s="333">
        <f>'[2]Peak Margins'!F15</f>
        <v>89.625404741327372</v>
      </c>
      <c r="T7" s="333">
        <f>'[2]Peak Margins'!G15</f>
        <v>93.468915924571093</v>
      </c>
      <c r="U7" s="333">
        <f>'[2]Peak Margins'!H15</f>
        <v>98.148731589331305</v>
      </c>
      <c r="V7" s="333">
        <f>'[2]Peak Margins'!I15</f>
        <v>103.17803382737867</v>
      </c>
      <c r="W7" s="333">
        <f>'[2]Peak Margins'!J15</f>
        <v>114.58048000565947</v>
      </c>
      <c r="X7" s="333">
        <f>'[2]Peak Margins'!K15</f>
        <v>112.82008774543999</v>
      </c>
      <c r="Y7" s="333">
        <f>'[2]Peak Margins'!L15</f>
        <v>116.86139182409153</v>
      </c>
      <c r="Z7" s="333">
        <f>'[2]Peak Margins'!M15</f>
        <v>137.35774720971222</v>
      </c>
      <c r="AA7" s="333">
        <f>'[2]Peak Margins'!N15</f>
        <v>157.18385363922641</v>
      </c>
      <c r="AB7" s="333">
        <f>'[2]Peak Margins'!O15</f>
        <v>168.27181004288934</v>
      </c>
      <c r="AC7" s="333">
        <f>'[2]Peak Margins'!P15</f>
        <v>179.98385550281171</v>
      </c>
      <c r="AD7" s="333">
        <f>'[2]Peak Margins'!Q15</f>
        <v>180.36015101394281</v>
      </c>
      <c r="AE7" s="333">
        <f>'[2]Peak Margins'!R15</f>
        <v>187.66701655327756</v>
      </c>
      <c r="AF7" s="333">
        <f>'[2]Peak Margins'!S15</f>
        <v>187.24623764258223</v>
      </c>
      <c r="AG7" s="333">
        <f>'[2]Peak Margins'!T15</f>
        <v>191.62675194112899</v>
      </c>
      <c r="AH7" s="333">
        <f>'[2]Peak Margins'!U15</f>
        <v>190.42293934203116</v>
      </c>
      <c r="AI7" s="333">
        <f>'[2]Peak Margins'!V15</f>
        <v>194.0179646248298</v>
      </c>
      <c r="AJ7" s="333">
        <f>'[2]Peak Margins'!W15</f>
        <v>199.96900747476946</v>
      </c>
      <c r="AK7" s="333">
        <f>'[2]Peak Margins'!X15</f>
        <v>195.15567103740966</v>
      </c>
      <c r="AL7" s="333">
        <f>'[2]Peak Margins'!Y15</f>
        <v>191.79217962732241</v>
      </c>
      <c r="AM7" s="333">
        <f>'[2]Peak Margins'!Z15</f>
        <v>197.0471628172354</v>
      </c>
      <c r="AN7" s="333">
        <f>'[2]Peak Margins'!AA15</f>
        <v>197.49706549602325</v>
      </c>
    </row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K14"/>
  <sheetViews>
    <sheetView zoomScale="85" zoomScaleNormal="85" workbookViewId="0"/>
  </sheetViews>
  <sheetFormatPr defaultColWidth="9" defaultRowHeight="10.5"/>
  <cols>
    <col min="1" max="11" width="9" style="358"/>
    <col min="12" max="12" width="10.75" style="358" customWidth="1"/>
    <col min="13" max="16384" width="9" style="358"/>
  </cols>
  <sheetData>
    <row r="1" spans="1:37" ht="20.25">
      <c r="A1" s="428" t="s">
        <v>751</v>
      </c>
    </row>
    <row r="5" spans="1:37">
      <c r="L5" s="475"/>
      <c r="M5" s="475">
        <v>2016</v>
      </c>
      <c r="N5" s="475">
        <v>2017</v>
      </c>
      <c r="O5" s="475">
        <v>2018</v>
      </c>
      <c r="P5" s="475">
        <v>2019</v>
      </c>
      <c r="Q5" s="475">
        <v>2020</v>
      </c>
      <c r="R5" s="475">
        <v>2021</v>
      </c>
      <c r="S5" s="475">
        <v>2022</v>
      </c>
      <c r="T5" s="475">
        <v>2023</v>
      </c>
      <c r="U5" s="475">
        <v>2024</v>
      </c>
      <c r="V5" s="475">
        <v>2025</v>
      </c>
      <c r="W5" s="475">
        <v>2026</v>
      </c>
      <c r="X5" s="475">
        <v>2027</v>
      </c>
      <c r="Y5" s="475">
        <v>2028</v>
      </c>
      <c r="Z5" s="475">
        <v>2029</v>
      </c>
      <c r="AA5" s="475">
        <v>2030</v>
      </c>
      <c r="AB5" s="475">
        <v>2031</v>
      </c>
      <c r="AC5" s="475">
        <v>2032</v>
      </c>
      <c r="AD5" s="475">
        <v>2033</v>
      </c>
      <c r="AE5" s="475">
        <v>2034</v>
      </c>
      <c r="AF5" s="475">
        <v>2035</v>
      </c>
      <c r="AG5" s="475">
        <v>2036</v>
      </c>
      <c r="AH5" s="475">
        <v>2037</v>
      </c>
      <c r="AI5" s="475">
        <v>2038</v>
      </c>
      <c r="AJ5" s="475">
        <v>2039</v>
      </c>
      <c r="AK5" s="475">
        <v>2040</v>
      </c>
    </row>
    <row r="6" spans="1:37">
      <c r="L6" s="475" t="s">
        <v>437</v>
      </c>
      <c r="M6" s="476">
        <v>112.36636588765271</v>
      </c>
      <c r="N6" s="476">
        <v>116.82471226452236</v>
      </c>
      <c r="O6" s="476">
        <v>113.71479670838066</v>
      </c>
      <c r="P6" s="476">
        <v>102.48873761180785</v>
      </c>
      <c r="Q6" s="476">
        <v>91.962932511582537</v>
      </c>
      <c r="R6" s="476">
        <v>86.012688640096258</v>
      </c>
      <c r="S6" s="476">
        <v>83.44503173052297</v>
      </c>
      <c r="T6" s="476">
        <v>80.832815511019518</v>
      </c>
      <c r="U6" s="476">
        <v>76.565061287769922</v>
      </c>
      <c r="V6" s="476">
        <v>69.173589683430947</v>
      </c>
      <c r="W6" s="476">
        <v>62.210044051277244</v>
      </c>
      <c r="X6" s="476">
        <v>55.091513937351664</v>
      </c>
      <c r="Y6" s="476">
        <v>50.115248942104955</v>
      </c>
      <c r="Z6" s="476">
        <v>45.732735489983085</v>
      </c>
      <c r="AA6" s="476">
        <v>41.179782958625282</v>
      </c>
      <c r="AB6" s="476">
        <v>36.519239708298613</v>
      </c>
      <c r="AC6" s="476">
        <v>31.826188927383495</v>
      </c>
      <c r="AD6" s="476">
        <v>26.298446624337231</v>
      </c>
      <c r="AE6" s="476">
        <v>22.537429092402686</v>
      </c>
      <c r="AF6" s="476">
        <v>19.943467393945113</v>
      </c>
      <c r="AG6" s="476">
        <v>17.376545741833329</v>
      </c>
      <c r="AH6" s="476">
        <v>14.60093054483333</v>
      </c>
      <c r="AI6" s="476">
        <v>12.069085144333332</v>
      </c>
      <c r="AJ6" s="476">
        <v>9.8716205193333284</v>
      </c>
      <c r="AK6" s="476">
        <v>7.9848864108333295</v>
      </c>
    </row>
    <row r="7" spans="1:37">
      <c r="L7" s="475" t="s">
        <v>438</v>
      </c>
      <c r="M7" s="476">
        <v>0</v>
      </c>
      <c r="N7" s="476">
        <v>0</v>
      </c>
      <c r="O7" s="476">
        <v>0</v>
      </c>
      <c r="P7" s="476">
        <v>0</v>
      </c>
      <c r="Q7" s="476">
        <v>0</v>
      </c>
      <c r="R7" s="476">
        <v>0</v>
      </c>
      <c r="S7" s="476">
        <v>0</v>
      </c>
      <c r="T7" s="476">
        <v>0</v>
      </c>
      <c r="U7" s="476">
        <v>0</v>
      </c>
      <c r="V7" s="476">
        <v>0</v>
      </c>
      <c r="W7" s="476">
        <v>0</v>
      </c>
      <c r="X7" s="476">
        <v>0</v>
      </c>
      <c r="Y7" s="476">
        <v>0</v>
      </c>
      <c r="Z7" s="476">
        <v>0</v>
      </c>
      <c r="AA7" s="476">
        <v>0</v>
      </c>
      <c r="AB7" s="476">
        <v>0</v>
      </c>
      <c r="AC7" s="476">
        <v>0</v>
      </c>
      <c r="AD7" s="476">
        <v>0</v>
      </c>
      <c r="AE7" s="476">
        <v>0</v>
      </c>
      <c r="AF7" s="476">
        <v>0</v>
      </c>
      <c r="AG7" s="476">
        <v>0</v>
      </c>
      <c r="AH7" s="476">
        <v>0</v>
      </c>
      <c r="AI7" s="476">
        <v>0</v>
      </c>
      <c r="AJ7" s="476">
        <v>0</v>
      </c>
      <c r="AK7" s="476">
        <v>0</v>
      </c>
    </row>
    <row r="8" spans="1:37">
      <c r="L8" s="475" t="s">
        <v>536</v>
      </c>
      <c r="M8" s="476">
        <v>0.81102107643421117</v>
      </c>
      <c r="N8" s="476">
        <v>1.2106688116891418</v>
      </c>
      <c r="O8" s="476">
        <v>1.5653582354673838</v>
      </c>
      <c r="P8" s="476">
        <v>1.9714965821683559</v>
      </c>
      <c r="Q8" s="476">
        <v>2.4451861831148118</v>
      </c>
      <c r="R8" s="476">
        <v>2.9093713032303605</v>
      </c>
      <c r="S8" s="476">
        <v>3.4045137924822111</v>
      </c>
      <c r="T8" s="476">
        <v>3.9223873132216331</v>
      </c>
      <c r="U8" s="476">
        <v>4.5498067641505422</v>
      </c>
      <c r="V8" s="476">
        <v>5.5121977317502662</v>
      </c>
      <c r="W8" s="476">
        <v>6.5124712203789583</v>
      </c>
      <c r="X8" s="476">
        <v>7.8132154552392832</v>
      </c>
      <c r="Y8" s="476">
        <v>9.0773138429504669</v>
      </c>
      <c r="Z8" s="476">
        <v>9.9681706867117779</v>
      </c>
      <c r="AA8" s="476">
        <v>10.807598482546364</v>
      </c>
      <c r="AB8" s="476">
        <v>11.527181316686899</v>
      </c>
      <c r="AC8" s="476">
        <v>11.918617513415411</v>
      </c>
      <c r="AD8" s="476">
        <v>12.310680400878333</v>
      </c>
      <c r="AE8" s="476">
        <v>12.703376245983007</v>
      </c>
      <c r="AF8" s="476">
        <v>13.09671137830585</v>
      </c>
      <c r="AG8" s="476">
        <v>13.261094939949684</v>
      </c>
      <c r="AH8" s="476">
        <v>13.425478501593521</v>
      </c>
      <c r="AI8" s="476">
        <v>13.589862063237355</v>
      </c>
      <c r="AJ8" s="476">
        <v>13.754245624881193</v>
      </c>
      <c r="AK8" s="476">
        <v>13.754245624881193</v>
      </c>
    </row>
    <row r="9" spans="1:37">
      <c r="L9" s="475" t="s">
        <v>440</v>
      </c>
      <c r="M9" s="476">
        <v>134</v>
      </c>
      <c r="N9" s="476">
        <v>134</v>
      </c>
      <c r="O9" s="476">
        <v>134</v>
      </c>
      <c r="P9" s="476">
        <v>134</v>
      </c>
      <c r="Q9" s="476">
        <v>134</v>
      </c>
      <c r="R9" s="476">
        <v>134</v>
      </c>
      <c r="S9" s="476">
        <v>134</v>
      </c>
      <c r="T9" s="476">
        <v>134</v>
      </c>
      <c r="U9" s="476">
        <v>134</v>
      </c>
      <c r="V9" s="476">
        <v>134</v>
      </c>
      <c r="W9" s="476">
        <v>134</v>
      </c>
      <c r="X9" s="476">
        <v>134</v>
      </c>
      <c r="Y9" s="476">
        <v>134</v>
      </c>
      <c r="Z9" s="476">
        <v>134</v>
      </c>
      <c r="AA9" s="476">
        <v>134</v>
      </c>
      <c r="AB9" s="476">
        <v>134</v>
      </c>
      <c r="AC9" s="476">
        <v>134</v>
      </c>
      <c r="AD9" s="476">
        <v>134</v>
      </c>
      <c r="AE9" s="476">
        <v>134</v>
      </c>
      <c r="AF9" s="476">
        <v>134</v>
      </c>
      <c r="AG9" s="476">
        <v>134</v>
      </c>
      <c r="AH9" s="476">
        <v>134</v>
      </c>
      <c r="AI9" s="476">
        <v>134</v>
      </c>
      <c r="AJ9" s="476">
        <v>134</v>
      </c>
      <c r="AK9" s="476">
        <v>134</v>
      </c>
    </row>
    <row r="10" spans="1:37">
      <c r="L10" s="475" t="s">
        <v>441</v>
      </c>
      <c r="M10" s="476">
        <v>121.95205479452056</v>
      </c>
      <c r="N10" s="476">
        <v>121.95205479452056</v>
      </c>
      <c r="O10" s="476">
        <v>121.95205479452056</v>
      </c>
      <c r="P10" s="476">
        <v>121.95205479452056</v>
      </c>
      <c r="Q10" s="476">
        <v>121.95205479452056</v>
      </c>
      <c r="R10" s="476">
        <v>121.95205479452056</v>
      </c>
      <c r="S10" s="476">
        <v>121.95205479452056</v>
      </c>
      <c r="T10" s="476">
        <v>121.95205479452056</v>
      </c>
      <c r="U10" s="476">
        <v>121.95205479452056</v>
      </c>
      <c r="V10" s="476">
        <v>121.95205479452056</v>
      </c>
      <c r="W10" s="476">
        <v>121.95205479452056</v>
      </c>
      <c r="X10" s="476">
        <v>121.95205479452056</v>
      </c>
      <c r="Y10" s="476">
        <v>121.95205479452056</v>
      </c>
      <c r="Z10" s="476">
        <v>121.95205479452056</v>
      </c>
      <c r="AA10" s="476">
        <v>121.95205479452056</v>
      </c>
      <c r="AB10" s="476">
        <v>121.95205479452056</v>
      </c>
      <c r="AC10" s="476">
        <v>121.95205479452056</v>
      </c>
      <c r="AD10" s="476">
        <v>121.95205479452056</v>
      </c>
      <c r="AE10" s="476">
        <v>121.95205479452056</v>
      </c>
      <c r="AF10" s="476">
        <v>121.95205479452056</v>
      </c>
      <c r="AG10" s="476">
        <v>121.95205479452056</v>
      </c>
      <c r="AH10" s="476">
        <v>121.95205479452056</v>
      </c>
      <c r="AI10" s="476">
        <v>121.95205479452056</v>
      </c>
      <c r="AJ10" s="476">
        <v>121.95205479452056</v>
      </c>
      <c r="AK10" s="476">
        <v>121.95205479452056</v>
      </c>
    </row>
    <row r="11" spans="1:37">
      <c r="L11" s="475" t="s">
        <v>442</v>
      </c>
      <c r="M11" s="476">
        <v>146.58000000000001</v>
      </c>
      <c r="N11" s="476">
        <v>146.58000000000001</v>
      </c>
      <c r="O11" s="476">
        <v>146.58000000000001</v>
      </c>
      <c r="P11" s="476">
        <v>146.58000000000001</v>
      </c>
      <c r="Q11" s="476">
        <v>146.58000000000001</v>
      </c>
      <c r="R11" s="476">
        <v>146.58000000000001</v>
      </c>
      <c r="S11" s="476">
        <v>146.58000000000001</v>
      </c>
      <c r="T11" s="476">
        <v>146.58000000000001</v>
      </c>
      <c r="U11" s="476">
        <v>146.58000000000001</v>
      </c>
      <c r="V11" s="476">
        <v>146.58000000000001</v>
      </c>
      <c r="W11" s="476">
        <v>146.58000000000001</v>
      </c>
      <c r="X11" s="476">
        <v>146.58000000000001</v>
      </c>
      <c r="Y11" s="476">
        <v>146.58000000000001</v>
      </c>
      <c r="Z11" s="476">
        <v>146.58000000000001</v>
      </c>
      <c r="AA11" s="476">
        <v>146.58000000000001</v>
      </c>
      <c r="AB11" s="476">
        <v>146.58000000000001</v>
      </c>
      <c r="AC11" s="476">
        <v>146.58000000000001</v>
      </c>
      <c r="AD11" s="476">
        <v>146.58000000000001</v>
      </c>
      <c r="AE11" s="476">
        <v>146.58000000000001</v>
      </c>
      <c r="AF11" s="476">
        <v>146.58000000000001</v>
      </c>
      <c r="AG11" s="476">
        <v>146.58000000000001</v>
      </c>
      <c r="AH11" s="476">
        <v>146.58000000000001</v>
      </c>
      <c r="AI11" s="476">
        <v>146.58000000000001</v>
      </c>
      <c r="AJ11" s="476">
        <v>146.58000000000001</v>
      </c>
      <c r="AK11" s="476">
        <v>146.58000000000001</v>
      </c>
    </row>
    <row r="12" spans="1:37">
      <c r="L12" s="475" t="s">
        <v>267</v>
      </c>
      <c r="M12" s="476">
        <v>159.33636363636364</v>
      </c>
      <c r="N12" s="476">
        <v>155.97272727272727</v>
      </c>
      <c r="O12" s="476">
        <v>161.24545454545455</v>
      </c>
      <c r="P12" s="476">
        <v>163.77272727272725</v>
      </c>
      <c r="Q12" s="476">
        <v>168.77272727272725</v>
      </c>
      <c r="R12" s="476">
        <v>173.31818181818181</v>
      </c>
      <c r="S12" s="476">
        <v>173.31818181818181</v>
      </c>
      <c r="T12" s="476">
        <v>173.31818181818181</v>
      </c>
      <c r="U12" s="476">
        <v>173.31818181818181</v>
      </c>
      <c r="V12" s="476">
        <v>173.31818181818181</v>
      </c>
      <c r="W12" s="476">
        <v>173.31818181818181</v>
      </c>
      <c r="X12" s="476">
        <v>173.31818181818181</v>
      </c>
      <c r="Y12" s="476">
        <v>173.31818181818181</v>
      </c>
      <c r="Z12" s="476">
        <v>173.31818181818181</v>
      </c>
      <c r="AA12" s="476">
        <v>173.31818181818181</v>
      </c>
      <c r="AB12" s="476">
        <v>173.31818181818181</v>
      </c>
      <c r="AC12" s="476">
        <v>173.31818181818181</v>
      </c>
      <c r="AD12" s="476">
        <v>173.31818181818181</v>
      </c>
      <c r="AE12" s="476">
        <v>173.31818181818181</v>
      </c>
      <c r="AF12" s="476">
        <v>173.31818181818181</v>
      </c>
      <c r="AG12" s="476">
        <v>173.31818181818181</v>
      </c>
      <c r="AH12" s="476">
        <v>173.31818181818181</v>
      </c>
      <c r="AI12" s="476">
        <v>173.31818181818181</v>
      </c>
      <c r="AJ12" s="476">
        <v>173.31818181818181</v>
      </c>
      <c r="AK12" s="476">
        <v>173.31818181818181</v>
      </c>
    </row>
    <row r="13" spans="1:37">
      <c r="L13" s="475"/>
      <c r="M13" s="476"/>
      <c r="N13" s="476"/>
      <c r="O13" s="476"/>
      <c r="P13" s="476"/>
      <c r="Q13" s="476"/>
      <c r="R13" s="476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  <c r="AG13" s="476"/>
      <c r="AH13" s="476"/>
      <c r="AI13" s="476"/>
      <c r="AJ13" s="476"/>
      <c r="AK13" s="476"/>
    </row>
    <row r="14" spans="1:37">
      <c r="L14" s="475" t="s">
        <v>38</v>
      </c>
      <c r="M14" s="476">
        <v>675.04580539497113</v>
      </c>
      <c r="N14" s="476">
        <v>676.54016314345938</v>
      </c>
      <c r="O14" s="476">
        <v>679.05766428382321</v>
      </c>
      <c r="P14" s="476">
        <v>670.76501626122399</v>
      </c>
      <c r="Q14" s="476">
        <v>665.71290076194521</v>
      </c>
      <c r="R14" s="476">
        <v>664.772296556029</v>
      </c>
      <c r="S14" s="476">
        <v>662.69978213570766</v>
      </c>
      <c r="T14" s="476">
        <v>660.60543943694347</v>
      </c>
      <c r="U14" s="476">
        <v>656.96510466462291</v>
      </c>
      <c r="V14" s="476">
        <v>650.53602402788351</v>
      </c>
      <c r="W14" s="476">
        <v>644.57275188435869</v>
      </c>
      <c r="X14" s="476">
        <v>638.75496600529345</v>
      </c>
      <c r="Y14" s="476">
        <v>635.04279939775779</v>
      </c>
      <c r="Z14" s="476">
        <v>631.55114278939732</v>
      </c>
      <c r="AA14" s="476">
        <v>627.83761805387394</v>
      </c>
      <c r="AB14" s="476">
        <v>623.89665763768789</v>
      </c>
      <c r="AC14" s="476">
        <v>619.59504305350129</v>
      </c>
      <c r="AD14" s="476">
        <v>614.45936363791793</v>
      </c>
      <c r="AE14" s="476">
        <v>611.09104195108807</v>
      </c>
      <c r="AF14" s="476">
        <v>608.89041538495326</v>
      </c>
      <c r="AG14" s="476">
        <v>606.48787729448532</v>
      </c>
      <c r="AH14" s="476">
        <v>603.87664565912928</v>
      </c>
      <c r="AI14" s="476">
        <v>601.50918382027317</v>
      </c>
      <c r="AJ14" s="476">
        <v>599.47610275691682</v>
      </c>
      <c r="AK14" s="476">
        <v>597.58936864841689</v>
      </c>
    </row>
  </sheetData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K14"/>
  <sheetViews>
    <sheetView workbookViewId="0">
      <selection activeCell="K2" sqref="K2"/>
    </sheetView>
  </sheetViews>
  <sheetFormatPr defaultColWidth="9" defaultRowHeight="10.5"/>
  <cols>
    <col min="1" max="11" width="9" style="358"/>
    <col min="12" max="12" width="10" style="358" customWidth="1"/>
    <col min="13" max="16384" width="9" style="358"/>
  </cols>
  <sheetData>
    <row r="1" spans="1:37" ht="20.25">
      <c r="A1" s="428" t="s">
        <v>752</v>
      </c>
    </row>
    <row r="5" spans="1:37">
      <c r="L5" s="475"/>
      <c r="M5" s="475">
        <v>2016</v>
      </c>
      <c r="N5" s="475">
        <v>2017</v>
      </c>
      <c r="O5" s="475">
        <v>2018</v>
      </c>
      <c r="P5" s="475">
        <v>2019</v>
      </c>
      <c r="Q5" s="475">
        <v>2020</v>
      </c>
      <c r="R5" s="475">
        <v>2021</v>
      </c>
      <c r="S5" s="475">
        <v>2022</v>
      </c>
      <c r="T5" s="475">
        <v>2023</v>
      </c>
      <c r="U5" s="475">
        <v>2024</v>
      </c>
      <c r="V5" s="475">
        <v>2025</v>
      </c>
      <c r="W5" s="475">
        <v>2026</v>
      </c>
      <c r="X5" s="475">
        <v>2027</v>
      </c>
      <c r="Y5" s="475">
        <v>2028</v>
      </c>
      <c r="Z5" s="475">
        <v>2029</v>
      </c>
      <c r="AA5" s="475">
        <v>2030</v>
      </c>
      <c r="AB5" s="475">
        <v>2031</v>
      </c>
      <c r="AC5" s="475">
        <v>2032</v>
      </c>
      <c r="AD5" s="475">
        <v>2033</v>
      </c>
      <c r="AE5" s="475">
        <v>2034</v>
      </c>
      <c r="AF5" s="475">
        <v>2035</v>
      </c>
      <c r="AG5" s="475">
        <v>2036</v>
      </c>
      <c r="AH5" s="475">
        <v>2037</v>
      </c>
      <c r="AI5" s="475">
        <v>2038</v>
      </c>
      <c r="AJ5" s="475">
        <v>2039</v>
      </c>
      <c r="AK5" s="475">
        <v>2040</v>
      </c>
    </row>
    <row r="6" spans="1:37">
      <c r="L6" s="475" t="s">
        <v>437</v>
      </c>
      <c r="M6" s="476">
        <v>112.36636588765273</v>
      </c>
      <c r="N6" s="476">
        <v>115.2686679181904</v>
      </c>
      <c r="O6" s="476">
        <v>110.87033841347309</v>
      </c>
      <c r="P6" s="476">
        <v>99.280648724166866</v>
      </c>
      <c r="Q6" s="476">
        <v>87.129640794447567</v>
      </c>
      <c r="R6" s="476">
        <v>78.161276526323192</v>
      </c>
      <c r="S6" s="476">
        <v>72.098870144466531</v>
      </c>
      <c r="T6" s="476">
        <v>69.222405156271691</v>
      </c>
      <c r="U6" s="476">
        <v>67.537733548650891</v>
      </c>
      <c r="V6" s="476">
        <v>62.652540292020419</v>
      </c>
      <c r="W6" s="476">
        <v>56.192507546249878</v>
      </c>
      <c r="X6" s="476">
        <v>49.277384299512804</v>
      </c>
      <c r="Y6" s="476">
        <v>41.368440630059929</v>
      </c>
      <c r="Z6" s="476">
        <v>35.141021898941851</v>
      </c>
      <c r="AA6" s="476">
        <v>31.733231422321946</v>
      </c>
      <c r="AB6" s="476">
        <v>28.577083038229709</v>
      </c>
      <c r="AC6" s="476">
        <v>24.363661164097429</v>
      </c>
      <c r="AD6" s="476">
        <v>19.582309231079325</v>
      </c>
      <c r="AE6" s="476">
        <v>14.982429069913984</v>
      </c>
      <c r="AF6" s="476">
        <v>12.620368972235587</v>
      </c>
      <c r="AG6" s="476">
        <v>11.6501024</v>
      </c>
      <c r="AH6" s="476">
        <v>9.893384109999996</v>
      </c>
      <c r="AI6" s="476">
        <v>7.9105284999999981</v>
      </c>
      <c r="AJ6" s="476">
        <v>6.2217722499999999</v>
      </c>
      <c r="AK6" s="476">
        <v>5.0625333499999989</v>
      </c>
    </row>
    <row r="7" spans="1:37">
      <c r="L7" s="475" t="s">
        <v>438</v>
      </c>
      <c r="M7" s="476">
        <v>0</v>
      </c>
      <c r="N7" s="476">
        <v>0</v>
      </c>
      <c r="O7" s="476">
        <v>0</v>
      </c>
      <c r="P7" s="476">
        <v>0</v>
      </c>
      <c r="Q7" s="476">
        <v>0</v>
      </c>
      <c r="R7" s="476">
        <v>0</v>
      </c>
      <c r="S7" s="476">
        <v>0</v>
      </c>
      <c r="T7" s="476">
        <v>0</v>
      </c>
      <c r="U7" s="476">
        <v>0</v>
      </c>
      <c r="V7" s="476">
        <v>0</v>
      </c>
      <c r="W7" s="476">
        <v>0</v>
      </c>
      <c r="X7" s="476">
        <v>0</v>
      </c>
      <c r="Y7" s="476">
        <v>0</v>
      </c>
      <c r="Z7" s="476">
        <v>0</v>
      </c>
      <c r="AA7" s="476">
        <v>0</v>
      </c>
      <c r="AB7" s="476">
        <v>0</v>
      </c>
      <c r="AC7" s="476">
        <v>0</v>
      </c>
      <c r="AD7" s="476">
        <v>0</v>
      </c>
      <c r="AE7" s="476">
        <v>0</v>
      </c>
      <c r="AF7" s="476">
        <v>0</v>
      </c>
      <c r="AG7" s="476">
        <v>0</v>
      </c>
      <c r="AH7" s="476">
        <v>0</v>
      </c>
      <c r="AI7" s="476">
        <v>0</v>
      </c>
      <c r="AJ7" s="476">
        <v>0</v>
      </c>
      <c r="AK7" s="476">
        <v>0</v>
      </c>
    </row>
    <row r="8" spans="1:37">
      <c r="L8" s="475" t="s">
        <v>536</v>
      </c>
      <c r="M8" s="476">
        <v>0.63725828717317323</v>
      </c>
      <c r="N8" s="476">
        <v>0.89032150253378928</v>
      </c>
      <c r="O8" s="476">
        <v>1.1052469304698402</v>
      </c>
      <c r="P8" s="476">
        <v>1.3405728850939411</v>
      </c>
      <c r="Q8" s="476">
        <v>1.6093518990280478</v>
      </c>
      <c r="R8" s="476">
        <v>1.8414444590858221</v>
      </c>
      <c r="S8" s="476">
        <v>2.0890157037117474</v>
      </c>
      <c r="T8" s="476">
        <v>2.3479524640814584</v>
      </c>
      <c r="U8" s="476">
        <v>2.6616621895459129</v>
      </c>
      <c r="V8" s="476">
        <v>3.1428576733457749</v>
      </c>
      <c r="W8" s="476">
        <v>3.6429944176601206</v>
      </c>
      <c r="X8" s="476">
        <v>4.2933665350902839</v>
      </c>
      <c r="Y8" s="476">
        <v>4.9254157289458744</v>
      </c>
      <c r="Z8" s="476">
        <v>5.3708441508265308</v>
      </c>
      <c r="AA8" s="476">
        <v>5.790558048743824</v>
      </c>
      <c r="AB8" s="476">
        <v>6.1503494658140916</v>
      </c>
      <c r="AC8" s="476">
        <v>6.3460675641783473</v>
      </c>
      <c r="AD8" s="476">
        <v>6.5420990079098083</v>
      </c>
      <c r="AE8" s="476">
        <v>6.7384469304621453</v>
      </c>
      <c r="AF8" s="476">
        <v>6.9351144966235667</v>
      </c>
      <c r="AG8" s="476">
        <v>7.017306277445484</v>
      </c>
      <c r="AH8" s="476">
        <v>7.0994980582674021</v>
      </c>
      <c r="AI8" s="476">
        <v>7.1816898390893193</v>
      </c>
      <c r="AJ8" s="476">
        <v>7.2638816199112384</v>
      </c>
      <c r="AK8" s="476">
        <v>7.2638816199112384</v>
      </c>
    </row>
    <row r="9" spans="1:37">
      <c r="L9" s="475" t="s">
        <v>440</v>
      </c>
      <c r="M9" s="476">
        <v>134</v>
      </c>
      <c r="N9" s="476">
        <v>134</v>
      </c>
      <c r="O9" s="476">
        <v>134</v>
      </c>
      <c r="P9" s="476">
        <v>134</v>
      </c>
      <c r="Q9" s="476">
        <v>134</v>
      </c>
      <c r="R9" s="476">
        <v>134</v>
      </c>
      <c r="S9" s="476">
        <v>134</v>
      </c>
      <c r="T9" s="476">
        <v>134</v>
      </c>
      <c r="U9" s="476">
        <v>134</v>
      </c>
      <c r="V9" s="476">
        <v>134</v>
      </c>
      <c r="W9" s="476">
        <v>134</v>
      </c>
      <c r="X9" s="476">
        <v>134</v>
      </c>
      <c r="Y9" s="476">
        <v>134</v>
      </c>
      <c r="Z9" s="476">
        <v>134</v>
      </c>
      <c r="AA9" s="476">
        <v>134</v>
      </c>
      <c r="AB9" s="476">
        <v>134</v>
      </c>
      <c r="AC9" s="476">
        <v>134</v>
      </c>
      <c r="AD9" s="476">
        <v>134</v>
      </c>
      <c r="AE9" s="476">
        <v>134</v>
      </c>
      <c r="AF9" s="476">
        <v>134</v>
      </c>
      <c r="AG9" s="476">
        <v>134</v>
      </c>
      <c r="AH9" s="476">
        <v>134</v>
      </c>
      <c r="AI9" s="476">
        <v>134</v>
      </c>
      <c r="AJ9" s="476">
        <v>134</v>
      </c>
      <c r="AK9" s="476">
        <v>134</v>
      </c>
    </row>
    <row r="10" spans="1:37">
      <c r="L10" s="475" t="s">
        <v>441</v>
      </c>
      <c r="M10" s="476">
        <v>121.95205479452056</v>
      </c>
      <c r="N10" s="476">
        <v>121.95205479452056</v>
      </c>
      <c r="O10" s="476">
        <v>121.95205479452056</v>
      </c>
      <c r="P10" s="476">
        <v>121.95205479452056</v>
      </c>
      <c r="Q10" s="476">
        <v>121.95205479452056</v>
      </c>
      <c r="R10" s="476">
        <v>121.95205479452056</v>
      </c>
      <c r="S10" s="476">
        <v>121.95205479452056</v>
      </c>
      <c r="T10" s="476">
        <v>121.95205479452056</v>
      </c>
      <c r="U10" s="476">
        <v>121.95205479452056</v>
      </c>
      <c r="V10" s="476">
        <v>121.95205479452056</v>
      </c>
      <c r="W10" s="476">
        <v>121.95205479452056</v>
      </c>
      <c r="X10" s="476">
        <v>121.95205479452056</v>
      </c>
      <c r="Y10" s="476">
        <v>121.95205479452056</v>
      </c>
      <c r="Z10" s="476">
        <v>121.95205479452056</v>
      </c>
      <c r="AA10" s="476">
        <v>121.95205479452056</v>
      </c>
      <c r="AB10" s="476">
        <v>121.95205479452056</v>
      </c>
      <c r="AC10" s="476">
        <v>121.95205479452056</v>
      </c>
      <c r="AD10" s="476">
        <v>121.95205479452056</v>
      </c>
      <c r="AE10" s="476">
        <v>121.95205479452056</v>
      </c>
      <c r="AF10" s="476">
        <v>121.95205479452056</v>
      </c>
      <c r="AG10" s="476">
        <v>121.95205479452056</v>
      </c>
      <c r="AH10" s="476">
        <v>121.95205479452056</v>
      </c>
      <c r="AI10" s="476">
        <v>121.95205479452056</v>
      </c>
      <c r="AJ10" s="476">
        <v>121.95205479452056</v>
      </c>
      <c r="AK10" s="476">
        <v>121.95205479452056</v>
      </c>
    </row>
    <row r="11" spans="1:37">
      <c r="L11" s="475" t="s">
        <v>442</v>
      </c>
      <c r="M11" s="476">
        <v>146.58000000000001</v>
      </c>
      <c r="N11" s="476">
        <v>146.58000000000001</v>
      </c>
      <c r="O11" s="476">
        <v>146.58000000000001</v>
      </c>
      <c r="P11" s="476">
        <v>146.58000000000001</v>
      </c>
      <c r="Q11" s="476">
        <v>146.58000000000001</v>
      </c>
      <c r="R11" s="476">
        <v>146.58000000000001</v>
      </c>
      <c r="S11" s="476">
        <v>146.58000000000001</v>
      </c>
      <c r="T11" s="476">
        <v>146.58000000000001</v>
      </c>
      <c r="U11" s="476">
        <v>146.58000000000001</v>
      </c>
      <c r="V11" s="476">
        <v>146.58000000000001</v>
      </c>
      <c r="W11" s="476">
        <v>146.58000000000001</v>
      </c>
      <c r="X11" s="476">
        <v>146.58000000000001</v>
      </c>
      <c r="Y11" s="476">
        <v>146.58000000000001</v>
      </c>
      <c r="Z11" s="476">
        <v>146.58000000000001</v>
      </c>
      <c r="AA11" s="476">
        <v>146.58000000000001</v>
      </c>
      <c r="AB11" s="476">
        <v>146.58000000000001</v>
      </c>
      <c r="AC11" s="476">
        <v>146.58000000000001</v>
      </c>
      <c r="AD11" s="476">
        <v>146.58000000000001</v>
      </c>
      <c r="AE11" s="476">
        <v>146.58000000000001</v>
      </c>
      <c r="AF11" s="476">
        <v>146.58000000000001</v>
      </c>
      <c r="AG11" s="476">
        <v>146.58000000000001</v>
      </c>
      <c r="AH11" s="476">
        <v>146.58000000000001</v>
      </c>
      <c r="AI11" s="476">
        <v>146.58000000000001</v>
      </c>
      <c r="AJ11" s="476">
        <v>146.58000000000001</v>
      </c>
      <c r="AK11" s="476">
        <v>146.58000000000001</v>
      </c>
    </row>
    <row r="12" spans="1:37">
      <c r="L12" s="475" t="s">
        <v>267</v>
      </c>
      <c r="M12" s="476">
        <v>159.33636363636364</v>
      </c>
      <c r="N12" s="476">
        <v>155.97272727272727</v>
      </c>
      <c r="O12" s="476">
        <v>161.24545454545455</v>
      </c>
      <c r="P12" s="476">
        <v>163.77272727272725</v>
      </c>
      <c r="Q12" s="476">
        <v>168.77272727272725</v>
      </c>
      <c r="R12" s="476">
        <v>173.31818181818181</v>
      </c>
      <c r="S12" s="476">
        <v>173.31818181818181</v>
      </c>
      <c r="T12" s="476">
        <v>173.31818181818181</v>
      </c>
      <c r="U12" s="476">
        <v>173.31818181818181</v>
      </c>
      <c r="V12" s="476">
        <v>173.31818181818181</v>
      </c>
      <c r="W12" s="476">
        <v>173.31818181818181</v>
      </c>
      <c r="X12" s="476">
        <v>173.31818181818181</v>
      </c>
      <c r="Y12" s="476">
        <v>173.31818181818181</v>
      </c>
      <c r="Z12" s="476">
        <v>173.31818181818181</v>
      </c>
      <c r="AA12" s="476">
        <v>173.31818181818181</v>
      </c>
      <c r="AB12" s="476">
        <v>173.31818181818181</v>
      </c>
      <c r="AC12" s="476">
        <v>173.31818181818181</v>
      </c>
      <c r="AD12" s="476">
        <v>173.31818181818181</v>
      </c>
      <c r="AE12" s="476">
        <v>173.31818181818181</v>
      </c>
      <c r="AF12" s="476">
        <v>173.31818181818181</v>
      </c>
      <c r="AG12" s="476">
        <v>173.31818181818181</v>
      </c>
      <c r="AH12" s="476">
        <v>173.31818181818181</v>
      </c>
      <c r="AI12" s="476">
        <v>173.31818181818181</v>
      </c>
      <c r="AJ12" s="476">
        <v>173.31818181818181</v>
      </c>
      <c r="AK12" s="476">
        <v>173.31818181818181</v>
      </c>
    </row>
    <row r="13" spans="1:37">
      <c r="L13" s="475"/>
      <c r="M13" s="476"/>
      <c r="N13" s="476"/>
      <c r="O13" s="476"/>
      <c r="P13" s="476"/>
      <c r="Q13" s="476"/>
      <c r="R13" s="476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  <c r="AG13" s="476"/>
      <c r="AH13" s="476"/>
      <c r="AI13" s="476"/>
      <c r="AJ13" s="476"/>
      <c r="AK13" s="476"/>
    </row>
    <row r="14" spans="1:37">
      <c r="L14" s="475" t="s">
        <v>38</v>
      </c>
      <c r="M14" s="476">
        <v>674.87204260571013</v>
      </c>
      <c r="N14" s="476">
        <v>674.6637714879721</v>
      </c>
      <c r="O14" s="476">
        <v>675.75309468391811</v>
      </c>
      <c r="P14" s="476">
        <v>666.92600367650869</v>
      </c>
      <c r="Q14" s="476">
        <v>660.04377476072341</v>
      </c>
      <c r="R14" s="476">
        <v>655.85295759811152</v>
      </c>
      <c r="S14" s="476">
        <v>650.03812246088069</v>
      </c>
      <c r="T14" s="476">
        <v>647.42059423305545</v>
      </c>
      <c r="U14" s="476">
        <v>646.04963235089917</v>
      </c>
      <c r="V14" s="476">
        <v>641.64563457806867</v>
      </c>
      <c r="W14" s="476">
        <v>635.68573857661249</v>
      </c>
      <c r="X14" s="476">
        <v>629.42098744730538</v>
      </c>
      <c r="Y14" s="476">
        <v>622.14409297170823</v>
      </c>
      <c r="Z14" s="476">
        <v>616.36210266247076</v>
      </c>
      <c r="AA14" s="476">
        <v>613.37402608376806</v>
      </c>
      <c r="AB14" s="476">
        <v>610.57766911674616</v>
      </c>
      <c r="AC14" s="476">
        <v>606.55996534097812</v>
      </c>
      <c r="AD14" s="476">
        <v>601.97464485169144</v>
      </c>
      <c r="AE14" s="476">
        <v>597.57111261307864</v>
      </c>
      <c r="AF14" s="476">
        <v>595.40572008156164</v>
      </c>
      <c r="AG14" s="476">
        <v>594.51764529014781</v>
      </c>
      <c r="AH14" s="476">
        <v>592.84311878096969</v>
      </c>
      <c r="AI14" s="476">
        <v>590.94245495179166</v>
      </c>
      <c r="AJ14" s="476">
        <v>589.33589048261365</v>
      </c>
      <c r="AK14" s="476">
        <v>588.17665158261366</v>
      </c>
    </row>
  </sheetData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K14"/>
  <sheetViews>
    <sheetView workbookViewId="0">
      <selection activeCell="K2" sqref="K2"/>
    </sheetView>
  </sheetViews>
  <sheetFormatPr defaultColWidth="9" defaultRowHeight="10.5"/>
  <cols>
    <col min="1" max="11" width="9" style="358"/>
    <col min="12" max="12" width="10" style="358" customWidth="1"/>
    <col min="13" max="16384" width="9" style="358"/>
  </cols>
  <sheetData>
    <row r="1" spans="1:37" ht="20.25">
      <c r="A1" s="428" t="s">
        <v>753</v>
      </c>
    </row>
    <row r="5" spans="1:37">
      <c r="L5" s="475"/>
      <c r="M5" s="475">
        <v>2016</v>
      </c>
      <c r="N5" s="475">
        <v>2017</v>
      </c>
      <c r="O5" s="475">
        <v>2018</v>
      </c>
      <c r="P5" s="475">
        <v>2019</v>
      </c>
      <c r="Q5" s="475">
        <v>2020</v>
      </c>
      <c r="R5" s="475">
        <v>2021</v>
      </c>
      <c r="S5" s="475">
        <v>2022</v>
      </c>
      <c r="T5" s="475">
        <v>2023</v>
      </c>
      <c r="U5" s="475">
        <v>2024</v>
      </c>
      <c r="V5" s="475">
        <v>2025</v>
      </c>
      <c r="W5" s="475">
        <v>2026</v>
      </c>
      <c r="X5" s="475">
        <v>2027</v>
      </c>
      <c r="Y5" s="475">
        <v>2028</v>
      </c>
      <c r="Z5" s="475">
        <v>2029</v>
      </c>
      <c r="AA5" s="475">
        <v>2030</v>
      </c>
      <c r="AB5" s="475">
        <v>2031</v>
      </c>
      <c r="AC5" s="475">
        <v>2032</v>
      </c>
      <c r="AD5" s="475">
        <v>2033</v>
      </c>
      <c r="AE5" s="475">
        <v>2034</v>
      </c>
      <c r="AF5" s="475">
        <v>2035</v>
      </c>
      <c r="AG5" s="475">
        <v>2036</v>
      </c>
      <c r="AH5" s="475">
        <v>2037</v>
      </c>
      <c r="AI5" s="475">
        <v>2038</v>
      </c>
      <c r="AJ5" s="475">
        <v>2039</v>
      </c>
      <c r="AK5" s="475">
        <v>2040</v>
      </c>
    </row>
    <row r="6" spans="1:37">
      <c r="L6" s="475" t="s">
        <v>437</v>
      </c>
      <c r="M6" s="476">
        <v>112.36636588765271</v>
      </c>
      <c r="N6" s="476">
        <v>116.96326726043318</v>
      </c>
      <c r="O6" s="476">
        <v>114.10201863293014</v>
      </c>
      <c r="P6" s="476">
        <v>103.19220803368513</v>
      </c>
      <c r="Q6" s="476">
        <v>93.066388848411307</v>
      </c>
      <c r="R6" s="476">
        <v>87.453829066977349</v>
      </c>
      <c r="S6" s="476">
        <v>84.993372765227221</v>
      </c>
      <c r="T6" s="476">
        <v>82.198334964417214</v>
      </c>
      <c r="U6" s="476">
        <v>77.734215377844095</v>
      </c>
      <c r="V6" s="476">
        <v>70.339274148196807</v>
      </c>
      <c r="W6" s="476">
        <v>63.538592979549108</v>
      </c>
      <c r="X6" s="476">
        <v>56.628288475913607</v>
      </c>
      <c r="Y6" s="476">
        <v>51.859515767577975</v>
      </c>
      <c r="Z6" s="476">
        <v>47.538751458053937</v>
      </c>
      <c r="AA6" s="476">
        <v>42.850579686862645</v>
      </c>
      <c r="AB6" s="476">
        <v>38.08620325081035</v>
      </c>
      <c r="AC6" s="476">
        <v>33.335655129298004</v>
      </c>
      <c r="AD6" s="476">
        <v>27.835866856116599</v>
      </c>
      <c r="AE6" s="476">
        <v>24.145668762240316</v>
      </c>
      <c r="AF6" s="476">
        <v>21.495341728666659</v>
      </c>
      <c r="AG6" s="476">
        <v>18.834173015166666</v>
      </c>
      <c r="AH6" s="476">
        <v>15.986566797666665</v>
      </c>
      <c r="AI6" s="476">
        <v>13.416351532666663</v>
      </c>
      <c r="AJ6" s="476">
        <v>11.148038775166663</v>
      </c>
      <c r="AK6" s="476">
        <v>9.2110208733333305</v>
      </c>
    </row>
    <row r="7" spans="1:37">
      <c r="L7" s="475" t="s">
        <v>438</v>
      </c>
      <c r="M7" s="476">
        <v>0</v>
      </c>
      <c r="N7" s="476">
        <v>0</v>
      </c>
      <c r="O7" s="476">
        <v>0</v>
      </c>
      <c r="P7" s="476">
        <v>0</v>
      </c>
      <c r="Q7" s="476">
        <v>0</v>
      </c>
      <c r="R7" s="476">
        <v>1.8667519449812855</v>
      </c>
      <c r="S7" s="476">
        <v>3.7335708952972988</v>
      </c>
      <c r="T7" s="476">
        <v>6.9934634432339537</v>
      </c>
      <c r="U7" s="476">
        <v>14.002806332892272</v>
      </c>
      <c r="V7" s="476">
        <v>21.024030575353191</v>
      </c>
      <c r="W7" s="476">
        <v>28.028979038376583</v>
      </c>
      <c r="X7" s="476">
        <v>37.375611428522753</v>
      </c>
      <c r="Y7" s="476">
        <v>42.004105253587795</v>
      </c>
      <c r="Z7" s="476">
        <v>46.730102653098498</v>
      </c>
      <c r="AA7" s="476">
        <v>49.03311873271366</v>
      </c>
      <c r="AB7" s="476">
        <v>52.395536306784514</v>
      </c>
      <c r="AC7" s="476">
        <v>52.36443683620238</v>
      </c>
      <c r="AD7" s="476">
        <v>52.419951163288708</v>
      </c>
      <c r="AE7" s="476">
        <v>52.423709393372675</v>
      </c>
      <c r="AF7" s="476">
        <v>52.442003774418602</v>
      </c>
      <c r="AG7" s="476">
        <v>52.440774354432065</v>
      </c>
      <c r="AH7" s="476">
        <v>52.440774354432065</v>
      </c>
      <c r="AI7" s="476">
        <v>52.440774354432065</v>
      </c>
      <c r="AJ7" s="476">
        <v>52.440774354432065</v>
      </c>
      <c r="AK7" s="476">
        <v>52.440774354432065</v>
      </c>
    </row>
    <row r="8" spans="1:37">
      <c r="L8" s="475" t="s">
        <v>536</v>
      </c>
      <c r="M8" s="476">
        <v>0.4634954979121354</v>
      </c>
      <c r="N8" s="476">
        <v>0.56997419337843669</v>
      </c>
      <c r="O8" s="476">
        <v>0.64513562547229653</v>
      </c>
      <c r="P8" s="476">
        <v>0.70964918801952614</v>
      </c>
      <c r="Q8" s="476">
        <v>0.77351761494128357</v>
      </c>
      <c r="R8" s="476">
        <v>0.77351761494128357</v>
      </c>
      <c r="S8" s="476">
        <v>0.77351761494128357</v>
      </c>
      <c r="T8" s="476">
        <v>0.77351761494128357</v>
      </c>
      <c r="U8" s="476">
        <v>0.77351761494128357</v>
      </c>
      <c r="V8" s="476">
        <v>0.77351761494128357</v>
      </c>
      <c r="W8" s="476">
        <v>0.77351761494128357</v>
      </c>
      <c r="X8" s="476">
        <v>0.77351761494128357</v>
      </c>
      <c r="Y8" s="476">
        <v>0.77351761494128357</v>
      </c>
      <c r="Z8" s="476">
        <v>0.77351761494128357</v>
      </c>
      <c r="AA8" s="476">
        <v>0.77351761494128357</v>
      </c>
      <c r="AB8" s="476">
        <v>0.77351761494128357</v>
      </c>
      <c r="AC8" s="476">
        <v>0.77351761494128357</v>
      </c>
      <c r="AD8" s="476">
        <v>0.77351761494128357</v>
      </c>
      <c r="AE8" s="476">
        <v>0.77351761494128357</v>
      </c>
      <c r="AF8" s="476">
        <v>0.77351761494128357</v>
      </c>
      <c r="AG8" s="476">
        <v>0.77351761494128357</v>
      </c>
      <c r="AH8" s="476">
        <v>0.77351761494128357</v>
      </c>
      <c r="AI8" s="476">
        <v>0.77351761494128357</v>
      </c>
      <c r="AJ8" s="476">
        <v>0.77351761494128357</v>
      </c>
      <c r="AK8" s="476">
        <v>0.77351761494128357</v>
      </c>
    </row>
    <row r="9" spans="1:37">
      <c r="L9" s="475" t="s">
        <v>440</v>
      </c>
      <c r="M9" s="476">
        <v>134</v>
      </c>
      <c r="N9" s="476">
        <v>134</v>
      </c>
      <c r="O9" s="476">
        <v>134</v>
      </c>
      <c r="P9" s="476">
        <v>134</v>
      </c>
      <c r="Q9" s="476">
        <v>134</v>
      </c>
      <c r="R9" s="476">
        <v>134</v>
      </c>
      <c r="S9" s="476">
        <v>134</v>
      </c>
      <c r="T9" s="476">
        <v>134</v>
      </c>
      <c r="U9" s="476">
        <v>134</v>
      </c>
      <c r="V9" s="476">
        <v>134</v>
      </c>
      <c r="W9" s="476">
        <v>134</v>
      </c>
      <c r="X9" s="476">
        <v>134</v>
      </c>
      <c r="Y9" s="476">
        <v>134</v>
      </c>
      <c r="Z9" s="476">
        <v>134</v>
      </c>
      <c r="AA9" s="476">
        <v>134</v>
      </c>
      <c r="AB9" s="476">
        <v>134</v>
      </c>
      <c r="AC9" s="476">
        <v>134</v>
      </c>
      <c r="AD9" s="476">
        <v>134</v>
      </c>
      <c r="AE9" s="476">
        <v>134</v>
      </c>
      <c r="AF9" s="476">
        <v>134</v>
      </c>
      <c r="AG9" s="476">
        <v>134</v>
      </c>
      <c r="AH9" s="476">
        <v>134</v>
      </c>
      <c r="AI9" s="476">
        <v>134</v>
      </c>
      <c r="AJ9" s="476">
        <v>134</v>
      </c>
      <c r="AK9" s="476">
        <v>134</v>
      </c>
    </row>
    <row r="10" spans="1:37">
      <c r="L10" s="475" t="s">
        <v>441</v>
      </c>
      <c r="M10" s="476">
        <v>121.95205479452056</v>
      </c>
      <c r="N10" s="476">
        <v>121.95205479452056</v>
      </c>
      <c r="O10" s="476">
        <v>121.95205479452056</v>
      </c>
      <c r="P10" s="476">
        <v>121.95205479452056</v>
      </c>
      <c r="Q10" s="476">
        <v>121.95205479452056</v>
      </c>
      <c r="R10" s="476">
        <v>121.95205479452056</v>
      </c>
      <c r="S10" s="476">
        <v>121.95205479452056</v>
      </c>
      <c r="T10" s="476">
        <v>121.95205479452056</v>
      </c>
      <c r="U10" s="476">
        <v>121.95205479452056</v>
      </c>
      <c r="V10" s="476">
        <v>121.95205479452056</v>
      </c>
      <c r="W10" s="476">
        <v>121.95205479452056</v>
      </c>
      <c r="X10" s="476">
        <v>121.95205479452056</v>
      </c>
      <c r="Y10" s="476">
        <v>121.95205479452056</v>
      </c>
      <c r="Z10" s="476">
        <v>121.95205479452056</v>
      </c>
      <c r="AA10" s="476">
        <v>121.95205479452056</v>
      </c>
      <c r="AB10" s="476">
        <v>121.95205479452056</v>
      </c>
      <c r="AC10" s="476">
        <v>121.95205479452056</v>
      </c>
      <c r="AD10" s="476">
        <v>121.95205479452056</v>
      </c>
      <c r="AE10" s="476">
        <v>121.95205479452056</v>
      </c>
      <c r="AF10" s="476">
        <v>121.95205479452056</v>
      </c>
      <c r="AG10" s="476">
        <v>121.95205479452056</v>
      </c>
      <c r="AH10" s="476">
        <v>121.95205479452056</v>
      </c>
      <c r="AI10" s="476">
        <v>121.95205479452056</v>
      </c>
      <c r="AJ10" s="476">
        <v>121.95205479452056</v>
      </c>
      <c r="AK10" s="476">
        <v>121.95205479452056</v>
      </c>
    </row>
    <row r="11" spans="1:37">
      <c r="L11" s="475" t="s">
        <v>442</v>
      </c>
      <c r="M11" s="476">
        <v>146.58000000000001</v>
      </c>
      <c r="N11" s="476">
        <v>146.58000000000001</v>
      </c>
      <c r="O11" s="476">
        <v>146.58000000000001</v>
      </c>
      <c r="P11" s="476">
        <v>146.58000000000001</v>
      </c>
      <c r="Q11" s="476">
        <v>146.58000000000001</v>
      </c>
      <c r="R11" s="476">
        <v>146.58000000000001</v>
      </c>
      <c r="S11" s="476">
        <v>146.58000000000001</v>
      </c>
      <c r="T11" s="476">
        <v>146.58000000000001</v>
      </c>
      <c r="U11" s="476">
        <v>146.58000000000001</v>
      </c>
      <c r="V11" s="476">
        <v>146.58000000000001</v>
      </c>
      <c r="W11" s="476">
        <v>146.58000000000001</v>
      </c>
      <c r="X11" s="476">
        <v>146.58000000000001</v>
      </c>
      <c r="Y11" s="476">
        <v>146.58000000000001</v>
      </c>
      <c r="Z11" s="476">
        <v>146.58000000000001</v>
      </c>
      <c r="AA11" s="476">
        <v>146.58000000000001</v>
      </c>
      <c r="AB11" s="476">
        <v>146.58000000000001</v>
      </c>
      <c r="AC11" s="476">
        <v>146.58000000000001</v>
      </c>
      <c r="AD11" s="476">
        <v>146.58000000000001</v>
      </c>
      <c r="AE11" s="476">
        <v>146.58000000000001</v>
      </c>
      <c r="AF11" s="476">
        <v>146.58000000000001</v>
      </c>
      <c r="AG11" s="476">
        <v>146.58000000000001</v>
      </c>
      <c r="AH11" s="476">
        <v>146.58000000000001</v>
      </c>
      <c r="AI11" s="476">
        <v>146.58000000000001</v>
      </c>
      <c r="AJ11" s="476">
        <v>146.58000000000001</v>
      </c>
      <c r="AK11" s="476">
        <v>146.58000000000001</v>
      </c>
    </row>
    <row r="12" spans="1:37">
      <c r="L12" s="475" t="s">
        <v>267</v>
      </c>
      <c r="M12" s="476">
        <v>159.33636363636364</v>
      </c>
      <c r="N12" s="476">
        <v>155.97272727272727</v>
      </c>
      <c r="O12" s="476">
        <v>161.24545454545455</v>
      </c>
      <c r="P12" s="476">
        <v>163.77272727272725</v>
      </c>
      <c r="Q12" s="476">
        <v>168.77272727272725</v>
      </c>
      <c r="R12" s="476">
        <v>173.31818181818181</v>
      </c>
      <c r="S12" s="476">
        <v>173.31818181818181</v>
      </c>
      <c r="T12" s="476">
        <v>173.31818181818181</v>
      </c>
      <c r="U12" s="476">
        <v>173.31818181818181</v>
      </c>
      <c r="V12" s="476">
        <v>173.31818181818181</v>
      </c>
      <c r="W12" s="476">
        <v>173.31818181818181</v>
      </c>
      <c r="X12" s="476">
        <v>173.31818181818181</v>
      </c>
      <c r="Y12" s="476">
        <v>173.31818181818181</v>
      </c>
      <c r="Z12" s="476">
        <v>173.31818181818181</v>
      </c>
      <c r="AA12" s="476">
        <v>173.31818181818181</v>
      </c>
      <c r="AB12" s="476">
        <v>173.31818181818181</v>
      </c>
      <c r="AC12" s="476">
        <v>173.31818181818181</v>
      </c>
      <c r="AD12" s="476">
        <v>173.31818181818181</v>
      </c>
      <c r="AE12" s="476">
        <v>173.31818181818181</v>
      </c>
      <c r="AF12" s="476">
        <v>173.31818181818181</v>
      </c>
      <c r="AG12" s="476">
        <v>173.31818181818181</v>
      </c>
      <c r="AH12" s="476">
        <v>173.31818181818181</v>
      </c>
      <c r="AI12" s="476">
        <v>173.31818181818181</v>
      </c>
      <c r="AJ12" s="476">
        <v>173.31818181818181</v>
      </c>
      <c r="AK12" s="476">
        <v>173.31818181818181</v>
      </c>
    </row>
    <row r="13" spans="1:37">
      <c r="L13" s="475"/>
      <c r="M13" s="476"/>
      <c r="N13" s="476"/>
      <c r="O13" s="476"/>
      <c r="P13" s="476"/>
      <c r="Q13" s="476"/>
      <c r="R13" s="476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  <c r="AG13" s="476"/>
      <c r="AH13" s="476"/>
      <c r="AI13" s="476"/>
      <c r="AJ13" s="476"/>
      <c r="AK13" s="476"/>
    </row>
    <row r="14" spans="1:37">
      <c r="L14" s="475" t="s">
        <v>38</v>
      </c>
      <c r="M14" s="476">
        <v>674.69827981644914</v>
      </c>
      <c r="N14" s="476">
        <v>676.03802352105947</v>
      </c>
      <c r="O14" s="476">
        <v>678.52466359837751</v>
      </c>
      <c r="P14" s="476">
        <v>670.20663928895249</v>
      </c>
      <c r="Q14" s="476">
        <v>665.14468853060043</v>
      </c>
      <c r="R14" s="476">
        <v>665.94433523960242</v>
      </c>
      <c r="S14" s="476">
        <v>665.35069788816827</v>
      </c>
      <c r="T14" s="476">
        <v>665.81555263529481</v>
      </c>
      <c r="U14" s="476">
        <v>668.36077593838013</v>
      </c>
      <c r="V14" s="476">
        <v>667.9870589511936</v>
      </c>
      <c r="W14" s="476">
        <v>668.19132624556937</v>
      </c>
      <c r="X14" s="476">
        <v>670.62765413208012</v>
      </c>
      <c r="Y14" s="476">
        <v>670.48737524880949</v>
      </c>
      <c r="Z14" s="476">
        <v>670.89260833879621</v>
      </c>
      <c r="AA14" s="476">
        <v>668.50745264721991</v>
      </c>
      <c r="AB14" s="476">
        <v>667.10549378523865</v>
      </c>
      <c r="AC14" s="476">
        <v>662.32384619314416</v>
      </c>
      <c r="AD14" s="476">
        <v>656.87957224704905</v>
      </c>
      <c r="AE14" s="476">
        <v>653.19313238325662</v>
      </c>
      <c r="AF14" s="476">
        <v>650.56109973072898</v>
      </c>
      <c r="AG14" s="476">
        <v>647.89870159724251</v>
      </c>
      <c r="AH14" s="476">
        <v>645.05109537974249</v>
      </c>
      <c r="AI14" s="476">
        <v>642.48088011474238</v>
      </c>
      <c r="AJ14" s="476">
        <v>640.21256735724251</v>
      </c>
      <c r="AK14" s="476">
        <v>638.27554945540919</v>
      </c>
    </row>
  </sheetData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K14"/>
  <sheetViews>
    <sheetView workbookViewId="0">
      <selection activeCell="K2" sqref="K2"/>
    </sheetView>
  </sheetViews>
  <sheetFormatPr defaultColWidth="9" defaultRowHeight="10.5"/>
  <cols>
    <col min="1" max="11" width="9" style="358"/>
    <col min="12" max="12" width="10" style="358" customWidth="1"/>
    <col min="13" max="16384" width="9" style="358"/>
  </cols>
  <sheetData>
    <row r="1" spans="1:37" ht="20.25">
      <c r="A1" s="428" t="s">
        <v>754</v>
      </c>
    </row>
    <row r="5" spans="1:37">
      <c r="L5" s="475"/>
      <c r="M5" s="475">
        <v>2016</v>
      </c>
      <c r="N5" s="475">
        <v>2017</v>
      </c>
      <c r="O5" s="475">
        <v>2018</v>
      </c>
      <c r="P5" s="475">
        <v>2019</v>
      </c>
      <c r="Q5" s="475">
        <v>2020</v>
      </c>
      <c r="R5" s="475">
        <v>2021</v>
      </c>
      <c r="S5" s="475">
        <v>2022</v>
      </c>
      <c r="T5" s="475">
        <v>2023</v>
      </c>
      <c r="U5" s="475">
        <v>2024</v>
      </c>
      <c r="V5" s="475">
        <v>2025</v>
      </c>
      <c r="W5" s="475">
        <v>2026</v>
      </c>
      <c r="X5" s="475">
        <v>2027</v>
      </c>
      <c r="Y5" s="475">
        <v>2028</v>
      </c>
      <c r="Z5" s="475">
        <v>2029</v>
      </c>
      <c r="AA5" s="475">
        <v>2030</v>
      </c>
      <c r="AB5" s="475">
        <v>2031</v>
      </c>
      <c r="AC5" s="475">
        <v>2032</v>
      </c>
      <c r="AD5" s="475">
        <v>2033</v>
      </c>
      <c r="AE5" s="475">
        <v>2034</v>
      </c>
      <c r="AF5" s="475">
        <v>2035</v>
      </c>
      <c r="AG5" s="475">
        <v>2036</v>
      </c>
      <c r="AH5" s="475">
        <v>2037</v>
      </c>
      <c r="AI5" s="475">
        <v>2038</v>
      </c>
      <c r="AJ5" s="475">
        <v>2039</v>
      </c>
      <c r="AK5" s="475">
        <v>2040</v>
      </c>
    </row>
    <row r="6" spans="1:37">
      <c r="L6" s="475" t="s">
        <v>437</v>
      </c>
      <c r="M6" s="476">
        <v>112.36636588765273</v>
      </c>
      <c r="N6" s="476">
        <v>118.0397678364078</v>
      </c>
      <c r="O6" s="476">
        <v>118.61477690446233</v>
      </c>
      <c r="P6" s="476">
        <v>113.35005716171287</v>
      </c>
      <c r="Q6" s="476">
        <v>109.1987675310225</v>
      </c>
      <c r="R6" s="476">
        <v>106.98408506394415</v>
      </c>
      <c r="S6" s="476">
        <v>103.06569083855184</v>
      </c>
      <c r="T6" s="476">
        <v>96.532794224225782</v>
      </c>
      <c r="U6" s="476">
        <v>90.920815350134504</v>
      </c>
      <c r="V6" s="476">
        <v>85.966229587336869</v>
      </c>
      <c r="W6" s="476">
        <v>82.763486111687499</v>
      </c>
      <c r="X6" s="476">
        <v>80.012875070751761</v>
      </c>
      <c r="Y6" s="476">
        <v>76.25377713952011</v>
      </c>
      <c r="Z6" s="476">
        <v>71.261341260358478</v>
      </c>
      <c r="AA6" s="476">
        <v>65.149165987069253</v>
      </c>
      <c r="AB6" s="476">
        <v>59.91635388846472</v>
      </c>
      <c r="AC6" s="476">
        <v>54.552985202387624</v>
      </c>
      <c r="AD6" s="476">
        <v>50.330713866666649</v>
      </c>
      <c r="AE6" s="476">
        <v>47.147222466666648</v>
      </c>
      <c r="AF6" s="476">
        <v>43.657855666666656</v>
      </c>
      <c r="AG6" s="476">
        <v>40.802647866666653</v>
      </c>
      <c r="AH6" s="476">
        <v>37.606109166666656</v>
      </c>
      <c r="AI6" s="476">
        <v>34.855856266666656</v>
      </c>
      <c r="AJ6" s="476">
        <v>31.750137366666657</v>
      </c>
      <c r="AK6" s="476">
        <v>29.585222599999994</v>
      </c>
    </row>
    <row r="7" spans="1:37">
      <c r="L7" s="475" t="s">
        <v>438</v>
      </c>
      <c r="M7" s="476">
        <v>0</v>
      </c>
      <c r="N7" s="476">
        <v>0</v>
      </c>
      <c r="O7" s="476">
        <v>0</v>
      </c>
      <c r="P7" s="476">
        <v>0</v>
      </c>
      <c r="Q7" s="476">
        <v>0</v>
      </c>
      <c r="R7" s="476">
        <v>3.733503889962571</v>
      </c>
      <c r="S7" s="476">
        <v>7.4671417905945976</v>
      </c>
      <c r="T7" s="476">
        <v>13.986926886467907</v>
      </c>
      <c r="U7" s="476">
        <v>28.005612665784543</v>
      </c>
      <c r="V7" s="476">
        <v>42.048061150706381</v>
      </c>
      <c r="W7" s="476">
        <v>56.057958076753167</v>
      </c>
      <c r="X7" s="476">
        <v>74.751222857045505</v>
      </c>
      <c r="Y7" s="476">
        <v>84.00821050717559</v>
      </c>
      <c r="Z7" s="476">
        <v>93.460205306196997</v>
      </c>
      <c r="AA7" s="476">
        <v>98.066237465427321</v>
      </c>
      <c r="AB7" s="476">
        <v>104.79107261356903</v>
      </c>
      <c r="AC7" s="476">
        <v>104.72887367240476</v>
      </c>
      <c r="AD7" s="476">
        <v>104.83990232657742</v>
      </c>
      <c r="AE7" s="476">
        <v>104.84741878674535</v>
      </c>
      <c r="AF7" s="476">
        <v>104.8840075488372</v>
      </c>
      <c r="AG7" s="476">
        <v>104.88154870886413</v>
      </c>
      <c r="AH7" s="476">
        <v>104.88154870886413</v>
      </c>
      <c r="AI7" s="476">
        <v>104.88154870886413</v>
      </c>
      <c r="AJ7" s="476">
        <v>104.88154870886413</v>
      </c>
      <c r="AK7" s="476">
        <v>104.88154870886413</v>
      </c>
    </row>
    <row r="8" spans="1:37">
      <c r="L8" s="475" t="s">
        <v>536</v>
      </c>
      <c r="M8" s="476">
        <v>0.63725828717317323</v>
      </c>
      <c r="N8" s="476">
        <v>0.89032150253378928</v>
      </c>
      <c r="O8" s="476">
        <v>1.1052469304698402</v>
      </c>
      <c r="P8" s="476">
        <v>1.3405728850939411</v>
      </c>
      <c r="Q8" s="476">
        <v>1.6093518990280478</v>
      </c>
      <c r="R8" s="476">
        <v>1.8414444590858221</v>
      </c>
      <c r="S8" s="476">
        <v>2.0890157037117474</v>
      </c>
      <c r="T8" s="476">
        <v>2.3479524640814584</v>
      </c>
      <c r="U8" s="476">
        <v>2.6616621895459129</v>
      </c>
      <c r="V8" s="476">
        <v>3.1428576733457749</v>
      </c>
      <c r="W8" s="476">
        <v>3.6429944176601206</v>
      </c>
      <c r="X8" s="476">
        <v>4.2933665350902839</v>
      </c>
      <c r="Y8" s="476">
        <v>4.9254157289458744</v>
      </c>
      <c r="Z8" s="476">
        <v>5.3708441508265308</v>
      </c>
      <c r="AA8" s="476">
        <v>5.790558048743824</v>
      </c>
      <c r="AB8" s="476">
        <v>6.1503494658140916</v>
      </c>
      <c r="AC8" s="476">
        <v>6.3460675641783473</v>
      </c>
      <c r="AD8" s="476">
        <v>6.5420990079098083</v>
      </c>
      <c r="AE8" s="476">
        <v>6.7384469304621453</v>
      </c>
      <c r="AF8" s="476">
        <v>6.9351144966235667</v>
      </c>
      <c r="AG8" s="476">
        <v>7.017306277445484</v>
      </c>
      <c r="AH8" s="476">
        <v>7.0994980582674021</v>
      </c>
      <c r="AI8" s="476">
        <v>7.1816898390893193</v>
      </c>
      <c r="AJ8" s="476">
        <v>7.2638816199112384</v>
      </c>
      <c r="AK8" s="476">
        <v>7.2638816199112384</v>
      </c>
    </row>
    <row r="9" spans="1:37">
      <c r="L9" s="475" t="s">
        <v>440</v>
      </c>
      <c r="M9" s="476">
        <v>134</v>
      </c>
      <c r="N9" s="476">
        <v>134</v>
      </c>
      <c r="O9" s="476">
        <v>134</v>
      </c>
      <c r="P9" s="476">
        <v>134</v>
      </c>
      <c r="Q9" s="476">
        <v>134</v>
      </c>
      <c r="R9" s="476">
        <v>134</v>
      </c>
      <c r="S9" s="476">
        <v>134</v>
      </c>
      <c r="T9" s="476">
        <v>134</v>
      </c>
      <c r="U9" s="476">
        <v>134</v>
      </c>
      <c r="V9" s="476">
        <v>134</v>
      </c>
      <c r="W9" s="476">
        <v>134</v>
      </c>
      <c r="X9" s="476">
        <v>134</v>
      </c>
      <c r="Y9" s="476">
        <v>134</v>
      </c>
      <c r="Z9" s="476">
        <v>134</v>
      </c>
      <c r="AA9" s="476">
        <v>134</v>
      </c>
      <c r="AB9" s="476">
        <v>134</v>
      </c>
      <c r="AC9" s="476">
        <v>134</v>
      </c>
      <c r="AD9" s="476">
        <v>134</v>
      </c>
      <c r="AE9" s="476">
        <v>134</v>
      </c>
      <c r="AF9" s="476">
        <v>134</v>
      </c>
      <c r="AG9" s="476">
        <v>134</v>
      </c>
      <c r="AH9" s="476">
        <v>134</v>
      </c>
      <c r="AI9" s="476">
        <v>134</v>
      </c>
      <c r="AJ9" s="476">
        <v>134</v>
      </c>
      <c r="AK9" s="476">
        <v>134</v>
      </c>
    </row>
    <row r="10" spans="1:37">
      <c r="L10" s="475" t="s">
        <v>441</v>
      </c>
      <c r="M10" s="476">
        <v>121.95205479452056</v>
      </c>
      <c r="N10" s="476">
        <v>121.95205479452056</v>
      </c>
      <c r="O10" s="476">
        <v>121.95205479452056</v>
      </c>
      <c r="P10" s="476">
        <v>121.95205479452056</v>
      </c>
      <c r="Q10" s="476">
        <v>121.95205479452056</v>
      </c>
      <c r="R10" s="476">
        <v>121.95205479452056</v>
      </c>
      <c r="S10" s="476">
        <v>121.95205479452056</v>
      </c>
      <c r="T10" s="476">
        <v>121.95205479452056</v>
      </c>
      <c r="U10" s="476">
        <v>121.95205479452056</v>
      </c>
      <c r="V10" s="476">
        <v>121.95205479452056</v>
      </c>
      <c r="W10" s="476">
        <v>121.95205479452056</v>
      </c>
      <c r="X10" s="476">
        <v>121.95205479452056</v>
      </c>
      <c r="Y10" s="476">
        <v>121.95205479452056</v>
      </c>
      <c r="Z10" s="476">
        <v>121.95205479452056</v>
      </c>
      <c r="AA10" s="476">
        <v>121.95205479452056</v>
      </c>
      <c r="AB10" s="476">
        <v>121.95205479452056</v>
      </c>
      <c r="AC10" s="476">
        <v>121.95205479452056</v>
      </c>
      <c r="AD10" s="476">
        <v>121.95205479452056</v>
      </c>
      <c r="AE10" s="476">
        <v>121.95205479452056</v>
      </c>
      <c r="AF10" s="476">
        <v>121.95205479452056</v>
      </c>
      <c r="AG10" s="476">
        <v>121.95205479452056</v>
      </c>
      <c r="AH10" s="476">
        <v>121.95205479452056</v>
      </c>
      <c r="AI10" s="476">
        <v>121.95205479452056</v>
      </c>
      <c r="AJ10" s="476">
        <v>121.95205479452056</v>
      </c>
      <c r="AK10" s="476">
        <v>121.95205479452056</v>
      </c>
    </row>
    <row r="11" spans="1:37">
      <c r="L11" s="475" t="s">
        <v>442</v>
      </c>
      <c r="M11" s="476">
        <v>146.58000000000001</v>
      </c>
      <c r="N11" s="476">
        <v>146.58000000000001</v>
      </c>
      <c r="O11" s="476">
        <v>146.58000000000001</v>
      </c>
      <c r="P11" s="476">
        <v>146.58000000000001</v>
      </c>
      <c r="Q11" s="476">
        <v>146.58000000000001</v>
      </c>
      <c r="R11" s="476">
        <v>146.58000000000001</v>
      </c>
      <c r="S11" s="476">
        <v>146.58000000000001</v>
      </c>
      <c r="T11" s="476">
        <v>146.58000000000001</v>
      </c>
      <c r="U11" s="476">
        <v>146.58000000000001</v>
      </c>
      <c r="V11" s="476">
        <v>146.58000000000001</v>
      </c>
      <c r="W11" s="476">
        <v>146.58000000000001</v>
      </c>
      <c r="X11" s="476">
        <v>146.58000000000001</v>
      </c>
      <c r="Y11" s="476">
        <v>146.58000000000001</v>
      </c>
      <c r="Z11" s="476">
        <v>146.58000000000001</v>
      </c>
      <c r="AA11" s="476">
        <v>146.58000000000001</v>
      </c>
      <c r="AB11" s="476">
        <v>146.58000000000001</v>
      </c>
      <c r="AC11" s="476">
        <v>146.58000000000001</v>
      </c>
      <c r="AD11" s="476">
        <v>146.58000000000001</v>
      </c>
      <c r="AE11" s="476">
        <v>146.58000000000001</v>
      </c>
      <c r="AF11" s="476">
        <v>146.58000000000001</v>
      </c>
      <c r="AG11" s="476">
        <v>146.58000000000001</v>
      </c>
      <c r="AH11" s="476">
        <v>146.58000000000001</v>
      </c>
      <c r="AI11" s="476">
        <v>146.58000000000001</v>
      </c>
      <c r="AJ11" s="476">
        <v>146.58000000000001</v>
      </c>
      <c r="AK11" s="476">
        <v>146.58000000000001</v>
      </c>
    </row>
    <row r="12" spans="1:37">
      <c r="L12" s="475" t="s">
        <v>267</v>
      </c>
      <c r="M12" s="476">
        <v>159.33636363636364</v>
      </c>
      <c r="N12" s="476">
        <v>155.97272727272727</v>
      </c>
      <c r="O12" s="476">
        <v>161.24545454545455</v>
      </c>
      <c r="P12" s="476">
        <v>163.77272727272725</v>
      </c>
      <c r="Q12" s="476">
        <v>168.77272727272725</v>
      </c>
      <c r="R12" s="476">
        <v>173.31818181818181</v>
      </c>
      <c r="S12" s="476">
        <v>173.31818181818181</v>
      </c>
      <c r="T12" s="476">
        <v>173.31818181818181</v>
      </c>
      <c r="U12" s="476">
        <v>173.31818181818181</v>
      </c>
      <c r="V12" s="476">
        <v>173.31818181818181</v>
      </c>
      <c r="W12" s="476">
        <v>173.31818181818181</v>
      </c>
      <c r="X12" s="476">
        <v>173.31818181818181</v>
      </c>
      <c r="Y12" s="476">
        <v>173.31818181818181</v>
      </c>
      <c r="Z12" s="476">
        <v>173.31818181818181</v>
      </c>
      <c r="AA12" s="476">
        <v>173.31818181818181</v>
      </c>
      <c r="AB12" s="476">
        <v>173.31818181818181</v>
      </c>
      <c r="AC12" s="476">
        <v>173.31818181818181</v>
      </c>
      <c r="AD12" s="476">
        <v>173.31818181818181</v>
      </c>
      <c r="AE12" s="476">
        <v>173.31818181818181</v>
      </c>
      <c r="AF12" s="476">
        <v>173.31818181818181</v>
      </c>
      <c r="AG12" s="476">
        <v>173.31818181818181</v>
      </c>
      <c r="AH12" s="476">
        <v>173.31818181818181</v>
      </c>
      <c r="AI12" s="476">
        <v>173.31818181818181</v>
      </c>
      <c r="AJ12" s="476">
        <v>173.31818181818181</v>
      </c>
      <c r="AK12" s="476">
        <v>173.31818181818181</v>
      </c>
    </row>
    <row r="13" spans="1:37">
      <c r="L13" s="475"/>
      <c r="M13" s="476"/>
      <c r="N13" s="476"/>
      <c r="O13" s="476"/>
      <c r="P13" s="476"/>
      <c r="Q13" s="476"/>
      <c r="R13" s="476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  <c r="AG13" s="476"/>
      <c r="AH13" s="476"/>
      <c r="AI13" s="476"/>
      <c r="AJ13" s="476"/>
      <c r="AK13" s="476"/>
    </row>
    <row r="14" spans="1:37">
      <c r="L14" s="475" t="s">
        <v>38</v>
      </c>
      <c r="M14" s="476">
        <v>674.87204260571013</v>
      </c>
      <c r="N14" s="476">
        <v>677.43487140618947</v>
      </c>
      <c r="O14" s="476">
        <v>683.49753317490729</v>
      </c>
      <c r="P14" s="476">
        <v>680.9954121140546</v>
      </c>
      <c r="Q14" s="476">
        <v>682.11290149729837</v>
      </c>
      <c r="R14" s="476">
        <v>688.40927002569492</v>
      </c>
      <c r="S14" s="476">
        <v>688.47208494556048</v>
      </c>
      <c r="T14" s="476">
        <v>688.71791018747763</v>
      </c>
      <c r="U14" s="476">
        <v>697.4383268181673</v>
      </c>
      <c r="V14" s="476">
        <v>707.00738502409149</v>
      </c>
      <c r="W14" s="476">
        <v>718.31467521880313</v>
      </c>
      <c r="X14" s="476">
        <v>734.90770107559001</v>
      </c>
      <c r="Y14" s="476">
        <v>741.03763998834393</v>
      </c>
      <c r="Z14" s="476">
        <v>745.94262733008441</v>
      </c>
      <c r="AA14" s="476">
        <v>744.85619811394281</v>
      </c>
      <c r="AB14" s="476">
        <v>746.7080125805503</v>
      </c>
      <c r="AC14" s="476">
        <v>741.47816305167316</v>
      </c>
      <c r="AD14" s="476">
        <v>737.56295181385622</v>
      </c>
      <c r="AE14" s="476">
        <v>734.58332479657656</v>
      </c>
      <c r="AF14" s="476">
        <v>731.32721432482981</v>
      </c>
      <c r="AG14" s="476">
        <v>728.55173946567857</v>
      </c>
      <c r="AH14" s="476">
        <v>725.43739254650063</v>
      </c>
      <c r="AI14" s="476">
        <v>722.76933142732241</v>
      </c>
      <c r="AJ14" s="476">
        <v>719.74580430814444</v>
      </c>
      <c r="AK14" s="476">
        <v>717.58088954147775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1"/>
  </sheetPr>
  <dimension ref="A1"/>
  <sheetViews>
    <sheetView showGridLines="0" workbookViewId="0">
      <selection activeCell="N10" sqref="N10"/>
    </sheetView>
  </sheetViews>
  <sheetFormatPr defaultRowHeight="14.25"/>
  <sheetData>
    <row r="1" spans="1:1" s="42" customFormat="1" ht="27.75">
      <c r="A1" s="41" t="s">
        <v>192</v>
      </c>
    </row>
  </sheetData>
  <pageMargins left="0.7" right="0.7" top="0.75" bottom="0.75" header="0.3" footer="0.3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1"/>
  </sheetPr>
  <dimension ref="A1"/>
  <sheetViews>
    <sheetView showGridLines="0" workbookViewId="0">
      <selection activeCell="A6" sqref="A6"/>
    </sheetView>
  </sheetViews>
  <sheetFormatPr defaultRowHeight="14.25"/>
  <cols>
    <col min="1" max="1" width="9.375" bestFit="1" customWidth="1"/>
  </cols>
  <sheetData>
    <row r="1" spans="1:1" s="42" customFormat="1" ht="27.75">
      <c r="A1" s="41" t="s">
        <v>197</v>
      </c>
    </row>
  </sheetData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5" tint="-0.249977111117893"/>
  </sheetPr>
  <dimension ref="A1"/>
  <sheetViews>
    <sheetView showGridLines="0" workbookViewId="0">
      <selection activeCell="F17" sqref="F17"/>
    </sheetView>
  </sheetViews>
  <sheetFormatPr defaultRowHeight="14.25"/>
  <cols>
    <col min="1" max="1" width="9.375" bestFit="1" customWidth="1"/>
  </cols>
  <sheetData>
    <row r="1" spans="1:1" s="42" customFormat="1" ht="27.75">
      <c r="A1" s="41" t="s">
        <v>198</v>
      </c>
    </row>
  </sheetData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Y11"/>
  <sheetViews>
    <sheetView showGridLines="0" zoomScale="85" zoomScaleNormal="85" workbookViewId="0">
      <selection activeCell="A5" sqref="A5"/>
    </sheetView>
  </sheetViews>
  <sheetFormatPr defaultColWidth="9" defaultRowHeight="14.25"/>
  <cols>
    <col min="1" max="1" width="3.75" style="165" customWidth="1"/>
    <col min="2" max="2" width="13.25" style="165" customWidth="1"/>
    <col min="3" max="3" width="0.125" style="165" customWidth="1"/>
    <col min="4" max="6" width="9" style="165"/>
    <col min="7" max="7" width="0.125" style="165" customWidth="1"/>
    <col min="8" max="10" width="9" style="165"/>
    <col min="11" max="11" width="0.125" style="165" customWidth="1"/>
    <col min="12" max="12" width="9" style="165"/>
    <col min="13" max="13" width="17.5" style="165" bestFit="1" customWidth="1"/>
    <col min="14" max="14" width="9" style="165"/>
    <col min="15" max="15" width="11.125" style="165" bestFit="1" customWidth="1"/>
    <col min="16" max="16" width="19.375" style="165" bestFit="1" customWidth="1"/>
    <col min="17" max="17" width="10.625" style="165" bestFit="1" customWidth="1"/>
    <col min="18" max="18" width="20.5" style="165" bestFit="1" customWidth="1"/>
    <col min="19" max="19" width="29.25" style="165" bestFit="1" customWidth="1"/>
    <col min="20" max="20" width="21.625" style="165" bestFit="1" customWidth="1"/>
    <col min="21" max="21" width="27.875" style="165" bestFit="1" customWidth="1"/>
    <col min="22" max="22" width="23" style="165" bestFit="1" customWidth="1"/>
    <col min="23" max="23" width="29.75" style="165" bestFit="1" customWidth="1"/>
    <col min="24" max="16384" width="9" style="165"/>
  </cols>
  <sheetData>
    <row r="1" spans="1:25" ht="20.25">
      <c r="A1" s="203" t="s">
        <v>452</v>
      </c>
    </row>
    <row r="4" spans="1:25" ht="15">
      <c r="P4" s="268"/>
      <c r="Q4" s="269"/>
      <c r="R4" s="269"/>
      <c r="S4" s="269"/>
      <c r="T4" s="269"/>
      <c r="U4" s="269"/>
      <c r="V4" s="269"/>
      <c r="W4" s="269"/>
      <c r="X4" s="269"/>
      <c r="Y4" s="269"/>
    </row>
    <row r="5" spans="1:25" ht="15">
      <c r="P5" s="270"/>
      <c r="Q5" s="486">
        <v>2007</v>
      </c>
      <c r="R5" s="486">
        <v>2008</v>
      </c>
      <c r="S5" s="486">
        <v>2009</v>
      </c>
      <c r="T5" s="486">
        <v>2010</v>
      </c>
      <c r="U5" s="486">
        <v>2011</v>
      </c>
      <c r="V5" s="486">
        <v>2012</v>
      </c>
      <c r="W5" s="486">
        <v>2013</v>
      </c>
      <c r="X5" s="486">
        <v>2014</v>
      </c>
      <c r="Y5" s="486">
        <v>2015</v>
      </c>
    </row>
    <row r="6" spans="1:25">
      <c r="P6" s="222" t="s">
        <v>349</v>
      </c>
      <c r="Q6" s="271">
        <v>9</v>
      </c>
      <c r="R6" s="271">
        <v>10</v>
      </c>
      <c r="S6" s="271">
        <v>10.714</v>
      </c>
      <c r="T6" s="271">
        <v>11.920999999999999</v>
      </c>
      <c r="U6" s="271">
        <v>12.952999999999999</v>
      </c>
      <c r="V6" s="271">
        <v>14.648</v>
      </c>
      <c r="W6" s="271">
        <v>18.158999999999999</v>
      </c>
      <c r="X6" s="271">
        <v>22.702000000000002</v>
      </c>
      <c r="Y6" s="272">
        <v>29.012</v>
      </c>
    </row>
    <row r="7" spans="1:25">
      <c r="P7" s="223" t="s">
        <v>274</v>
      </c>
      <c r="Q7" s="273">
        <v>5.2279999999999998</v>
      </c>
      <c r="R7" s="273">
        <v>5.2279999999999998</v>
      </c>
      <c r="S7" s="273">
        <v>5.2279999999999998</v>
      </c>
      <c r="T7" s="273">
        <v>3.5649999999999999</v>
      </c>
      <c r="U7" s="273">
        <v>5.68</v>
      </c>
      <c r="V7" s="273">
        <v>5.2850000000000001</v>
      </c>
      <c r="W7" s="273">
        <v>4.702</v>
      </c>
      <c r="X7" s="273">
        <v>5.8849999999999998</v>
      </c>
      <c r="Y7" s="274">
        <v>6.3209999999999997</v>
      </c>
    </row>
    <row r="8" spans="1:25">
      <c r="P8" s="223" t="s">
        <v>323</v>
      </c>
      <c r="Q8" s="273">
        <v>4.5</v>
      </c>
      <c r="R8" s="273">
        <v>6</v>
      </c>
      <c r="S8" s="273">
        <v>7.5270000000000001</v>
      </c>
      <c r="T8" s="273">
        <v>7.181</v>
      </c>
      <c r="U8" s="273">
        <v>10.503</v>
      </c>
      <c r="V8" s="273">
        <v>12.231999999999999</v>
      </c>
      <c r="W8" s="273">
        <v>16.95</v>
      </c>
      <c r="X8" s="273">
        <v>18.611000000000001</v>
      </c>
      <c r="Y8" s="274">
        <v>23.026</v>
      </c>
    </row>
    <row r="9" spans="1:25">
      <c r="P9" s="223" t="s">
        <v>322</v>
      </c>
      <c r="Q9" s="273">
        <v>0.8</v>
      </c>
      <c r="R9" s="273">
        <v>1.1000000000000001</v>
      </c>
      <c r="S9" s="273">
        <v>1.754</v>
      </c>
      <c r="T9" s="273">
        <v>3.073</v>
      </c>
      <c r="U9" s="273">
        <v>5.149</v>
      </c>
      <c r="V9" s="273">
        <v>7.6029999999999998</v>
      </c>
      <c r="W9" s="273">
        <v>11.472</v>
      </c>
      <c r="X9" s="273">
        <v>13.404</v>
      </c>
      <c r="Y9" s="274">
        <v>17.416</v>
      </c>
    </row>
    <row r="10" spans="1:25">
      <c r="P10" s="223" t="s">
        <v>503</v>
      </c>
      <c r="Q10" s="273">
        <v>0.02</v>
      </c>
      <c r="R10" s="273">
        <v>0.02</v>
      </c>
      <c r="S10" s="273">
        <v>0.02</v>
      </c>
      <c r="T10" s="273">
        <v>4.1000000000000002E-2</v>
      </c>
      <c r="U10" s="273">
        <v>0.24399999999999999</v>
      </c>
      <c r="V10" s="273">
        <v>1.3520000000000001</v>
      </c>
      <c r="W10" s="273">
        <v>1.9890000000000001</v>
      </c>
      <c r="X10" s="273">
        <v>4.05</v>
      </c>
      <c r="Y10" s="274">
        <v>7.556</v>
      </c>
    </row>
    <row r="11" spans="1:25">
      <c r="M11"/>
      <c r="N11" s="214"/>
      <c r="O11" s="214"/>
      <c r="P11" s="224" t="s">
        <v>504</v>
      </c>
      <c r="Q11" s="275">
        <v>1E-3</v>
      </c>
      <c r="R11" s="275">
        <v>1E-3</v>
      </c>
      <c r="S11" s="275">
        <v>1E-3</v>
      </c>
      <c r="T11" s="275">
        <v>2E-3</v>
      </c>
      <c r="U11" s="275">
        <v>1E-3</v>
      </c>
      <c r="V11" s="275">
        <v>3.0000000000000001E-3</v>
      </c>
      <c r="W11" s="275">
        <v>6.0000000000000001E-3</v>
      </c>
      <c r="X11" s="275">
        <v>2E-3</v>
      </c>
      <c r="Y11" s="276">
        <v>2E-3</v>
      </c>
    </row>
  </sheetData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5" tint="-0.249977111117893"/>
  </sheetPr>
  <dimension ref="A1"/>
  <sheetViews>
    <sheetView showGridLines="0" workbookViewId="0">
      <selection activeCell="J26" sqref="J26"/>
    </sheetView>
  </sheetViews>
  <sheetFormatPr defaultRowHeight="14.25"/>
  <cols>
    <col min="1" max="1" width="9.375" bestFit="1" customWidth="1"/>
  </cols>
  <sheetData>
    <row r="1" spans="1:1" s="42" customFormat="1" ht="27.75">
      <c r="A1" s="41" t="s">
        <v>199</v>
      </c>
    </row>
  </sheetData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7"/>
  <sheetViews>
    <sheetView showGridLines="0" zoomScale="70" zoomScaleNormal="70" workbookViewId="0">
      <selection activeCell="M17" sqref="M17"/>
    </sheetView>
  </sheetViews>
  <sheetFormatPr defaultColWidth="9" defaultRowHeight="14.25"/>
  <cols>
    <col min="1" max="1" width="3.75" style="165" customWidth="1"/>
    <col min="2" max="2" width="13.25" style="165" customWidth="1"/>
    <col min="3" max="3" width="0.125" style="165" customWidth="1"/>
    <col min="4" max="6" width="9" style="165"/>
    <col min="7" max="7" width="0.125" style="165" customWidth="1"/>
    <col min="8" max="10" width="9" style="165"/>
    <col min="11" max="11" width="0.125" style="165" customWidth="1"/>
    <col min="12" max="12" width="9" style="165"/>
    <col min="13" max="13" width="17.5" style="165" bestFit="1" customWidth="1"/>
    <col min="14" max="16384" width="9" style="165"/>
  </cols>
  <sheetData>
    <row r="1" spans="1:16" ht="20.25">
      <c r="A1" s="203" t="s">
        <v>344</v>
      </c>
    </row>
    <row r="3" spans="1:16" ht="15">
      <c r="M3" s="507"/>
      <c r="N3" s="509"/>
      <c r="O3" s="509"/>
      <c r="P3" s="509"/>
    </row>
    <row r="4" spans="1:16" ht="15">
      <c r="M4" s="508"/>
      <c r="N4" s="206">
        <v>1990</v>
      </c>
      <c r="O4" s="206">
        <v>2010</v>
      </c>
      <c r="P4" s="206">
        <v>2014</v>
      </c>
    </row>
    <row r="5" spans="1:16" ht="15">
      <c r="M5" s="167" t="s">
        <v>60</v>
      </c>
      <c r="N5" s="194">
        <v>277.89999999999998</v>
      </c>
      <c r="O5" s="194">
        <v>206.7</v>
      </c>
      <c r="P5" s="194">
        <v>163.80000000000001</v>
      </c>
    </row>
    <row r="6" spans="1:16" ht="15">
      <c r="M6" s="167" t="s">
        <v>343</v>
      </c>
      <c r="N6" s="194">
        <v>255.49999999999997</v>
      </c>
      <c r="O6" s="194">
        <v>195.20000000000002</v>
      </c>
      <c r="P6" s="194">
        <v>162.60000000000005</v>
      </c>
    </row>
    <row r="7" spans="1:16" ht="15">
      <c r="M7" s="167" t="s">
        <v>261</v>
      </c>
      <c r="N7" s="194">
        <v>121.9</v>
      </c>
      <c r="O7" s="194">
        <v>120.1</v>
      </c>
      <c r="P7" s="194">
        <v>117.9</v>
      </c>
    </row>
  </sheetData>
  <mergeCells count="2">
    <mergeCell ref="M3:M4"/>
    <mergeCell ref="N3:P3"/>
  </mergeCells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T8"/>
  <sheetViews>
    <sheetView showGridLines="0" zoomScale="70" zoomScaleNormal="70" workbookViewId="0">
      <selection activeCell="M15" sqref="M15"/>
    </sheetView>
  </sheetViews>
  <sheetFormatPr defaultColWidth="9" defaultRowHeight="15"/>
  <cols>
    <col min="1" max="1" width="3.625" style="7" customWidth="1"/>
    <col min="2" max="11" width="9" style="7"/>
    <col min="12" max="12" width="17.75" style="30" bestFit="1" customWidth="1"/>
    <col min="13" max="16384" width="9" style="30"/>
  </cols>
  <sheetData>
    <row r="1" spans="1:20" s="7" customFormat="1" ht="25.5">
      <c r="A1" s="210" t="s">
        <v>346</v>
      </c>
      <c r="C1" s="29"/>
      <c r="D1" s="29"/>
      <c r="E1" s="29"/>
      <c r="F1" s="29"/>
      <c r="G1" s="29"/>
      <c r="H1" s="29"/>
      <c r="I1" s="29"/>
    </row>
    <row r="2" spans="1:20" s="7" customFormat="1">
      <c r="A2" s="211"/>
      <c r="K2" s="30"/>
      <c r="L2" s="30"/>
    </row>
    <row r="3" spans="1:20" s="7" customFormat="1">
      <c r="K3" s="30"/>
      <c r="M3" s="4"/>
      <c r="N3" s="4"/>
      <c r="O3" s="4"/>
      <c r="P3" s="4"/>
      <c r="Q3" s="4"/>
      <c r="R3" s="5"/>
      <c r="S3" s="5"/>
      <c r="T3" s="5"/>
    </row>
    <row r="4" spans="1:20" s="7" customFormat="1">
      <c r="K4" s="30"/>
      <c r="L4" s="6" t="s">
        <v>61</v>
      </c>
      <c r="M4" s="80">
        <v>2015</v>
      </c>
      <c r="N4" s="80">
        <v>2020</v>
      </c>
      <c r="O4" s="80">
        <v>2025</v>
      </c>
      <c r="P4" s="80">
        <v>2030</v>
      </c>
      <c r="Q4" s="80">
        <v>2035</v>
      </c>
      <c r="R4" s="80">
        <v>2040</v>
      </c>
      <c r="S4" s="80">
        <v>2045</v>
      </c>
      <c r="T4" s="80">
        <v>2050</v>
      </c>
    </row>
    <row r="5" spans="1:20" s="7" customFormat="1" ht="15.75">
      <c r="K5" s="8"/>
      <c r="L5" s="6" t="s">
        <v>32</v>
      </c>
      <c r="M5" s="477">
        <v>443</v>
      </c>
      <c r="N5" s="477">
        <v>355.73873525019633</v>
      </c>
      <c r="O5" s="477">
        <v>310.13769419123724</v>
      </c>
      <c r="P5" s="477">
        <v>282.39292100554792</v>
      </c>
      <c r="Q5" s="477">
        <v>225.04032428082809</v>
      </c>
      <c r="R5" s="477">
        <v>174.8894248289611</v>
      </c>
      <c r="S5" s="477">
        <v>135.64201950557603</v>
      </c>
      <c r="T5" s="477">
        <v>105.00595469338185</v>
      </c>
    </row>
    <row r="6" spans="1:20" s="7" customFormat="1" ht="15.75">
      <c r="L6" s="6" t="s">
        <v>33</v>
      </c>
      <c r="M6" s="477">
        <v>443</v>
      </c>
      <c r="N6" s="477">
        <v>396.92333279556101</v>
      </c>
      <c r="O6" s="477">
        <v>341.32123126882942</v>
      </c>
      <c r="P6" s="477">
        <v>322.76872132322859</v>
      </c>
      <c r="Q6" s="477">
        <v>278.83225976130154</v>
      </c>
      <c r="R6" s="477">
        <v>238.71153781135405</v>
      </c>
      <c r="S6" s="477">
        <v>207.31361501054118</v>
      </c>
      <c r="T6" s="477">
        <v>182.80476297936769</v>
      </c>
    </row>
    <row r="7" spans="1:20" s="7" customFormat="1" ht="15.75">
      <c r="L7" s="6" t="s">
        <v>34</v>
      </c>
      <c r="M7" s="477">
        <v>443</v>
      </c>
      <c r="N7" s="477">
        <v>407.96155321503886</v>
      </c>
      <c r="O7" s="477">
        <v>364.48612640063277</v>
      </c>
      <c r="P7" s="477">
        <v>360.80353253209734</v>
      </c>
      <c r="Q7" s="477">
        <v>358.01826357736689</v>
      </c>
      <c r="R7" s="477">
        <v>348.05421716474723</v>
      </c>
      <c r="S7" s="477">
        <v>333.86711060572577</v>
      </c>
      <c r="T7" s="477">
        <v>339.43329476853785</v>
      </c>
    </row>
    <row r="8" spans="1:20" s="7" customFormat="1" ht="15.75">
      <c r="L8" s="6" t="s">
        <v>35</v>
      </c>
      <c r="M8" s="477">
        <v>443</v>
      </c>
      <c r="N8" s="477">
        <v>379.16046112510048</v>
      </c>
      <c r="O8" s="477">
        <v>361.49558274848675</v>
      </c>
      <c r="P8" s="477">
        <v>349.77087259011881</v>
      </c>
      <c r="Q8" s="477">
        <v>343.66073881346915</v>
      </c>
      <c r="R8" s="477">
        <v>344.7596639108462</v>
      </c>
      <c r="S8" s="477">
        <v>321.35177979139189</v>
      </c>
      <c r="T8" s="477">
        <v>306.41643181669838</v>
      </c>
    </row>
  </sheetData>
  <pageMargins left="0.7" right="0.7" top="0.75" bottom="0.75" header="0.3" footer="0.3"/>
  <pageSetup paperSize="9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T8"/>
  <sheetViews>
    <sheetView showGridLines="0" zoomScale="70" zoomScaleNormal="70" workbookViewId="0"/>
  </sheetViews>
  <sheetFormatPr defaultColWidth="9" defaultRowHeight="15"/>
  <cols>
    <col min="1" max="1" width="3.625" style="7" customWidth="1"/>
    <col min="2" max="11" width="9" style="7"/>
    <col min="12" max="12" width="17.75" style="30" bestFit="1" customWidth="1"/>
    <col min="13" max="16384" width="9" style="30"/>
  </cols>
  <sheetData>
    <row r="1" spans="1:20" s="7" customFormat="1" ht="25.5">
      <c r="A1" s="210" t="s">
        <v>345</v>
      </c>
      <c r="C1" s="29"/>
      <c r="D1" s="29"/>
      <c r="E1" s="29"/>
      <c r="F1" s="29"/>
      <c r="G1" s="29"/>
      <c r="H1" s="29"/>
      <c r="I1" s="29"/>
    </row>
    <row r="2" spans="1:20" s="7" customFormat="1">
      <c r="K2" s="30"/>
      <c r="L2" s="30"/>
    </row>
    <row r="3" spans="1:20" s="7" customFormat="1">
      <c r="K3" s="30"/>
      <c r="M3" s="4"/>
      <c r="N3" s="4"/>
      <c r="O3" s="4"/>
      <c r="P3" s="4"/>
      <c r="Q3" s="4"/>
      <c r="R3" s="5"/>
      <c r="S3" s="5"/>
      <c r="T3" s="5"/>
    </row>
    <row r="4" spans="1:20" s="7" customFormat="1">
      <c r="K4" s="30"/>
      <c r="L4" s="6" t="s">
        <v>61</v>
      </c>
      <c r="M4" s="80">
        <v>2015</v>
      </c>
      <c r="N4" s="80">
        <v>2020</v>
      </c>
      <c r="O4" s="80">
        <v>2025</v>
      </c>
      <c r="P4" s="80">
        <v>2030</v>
      </c>
      <c r="Q4" s="80">
        <v>2035</v>
      </c>
      <c r="R4" s="80">
        <v>2040</v>
      </c>
      <c r="S4" s="80">
        <v>2045</v>
      </c>
      <c r="T4" s="80">
        <v>2050</v>
      </c>
    </row>
    <row r="5" spans="1:20" s="7" customFormat="1">
      <c r="K5" s="8"/>
      <c r="L5" s="6" t="s">
        <v>32</v>
      </c>
      <c r="M5" s="20">
        <v>290</v>
      </c>
      <c r="N5" s="20">
        <v>112.85278331680222</v>
      </c>
      <c r="O5" s="20">
        <v>55.83595868826599</v>
      </c>
      <c r="P5" s="20">
        <v>37.438553247224945</v>
      </c>
      <c r="Q5" s="20">
        <v>19.639237380670785</v>
      </c>
      <c r="R5" s="20">
        <v>16.285241734316866</v>
      </c>
      <c r="S5" s="20">
        <v>-4.780983988681748</v>
      </c>
      <c r="T5" s="20">
        <v>-5.9777438801768517</v>
      </c>
    </row>
    <row r="6" spans="1:20" s="7" customFormat="1">
      <c r="L6" s="6" t="s">
        <v>33</v>
      </c>
      <c r="M6" s="20">
        <v>290</v>
      </c>
      <c r="N6" s="20">
        <v>214.65413825795625</v>
      </c>
      <c r="O6" s="20">
        <v>106.20963908264059</v>
      </c>
      <c r="P6" s="20">
        <v>79.273747898606928</v>
      </c>
      <c r="Q6" s="20">
        <v>45.949998366988616</v>
      </c>
      <c r="R6" s="20">
        <v>42.071982967372541</v>
      </c>
      <c r="S6" s="20">
        <v>5.4121667614795337</v>
      </c>
      <c r="T6" s="20">
        <v>4.2547585194443469</v>
      </c>
    </row>
    <row r="7" spans="1:20" s="7" customFormat="1">
      <c r="L7" s="6" t="s">
        <v>34</v>
      </c>
      <c r="M7" s="20">
        <v>290</v>
      </c>
      <c r="N7" s="20">
        <v>245.29631392642065</v>
      </c>
      <c r="O7" s="20">
        <v>159.63671747443098</v>
      </c>
      <c r="P7" s="20">
        <v>152.49457503016853</v>
      </c>
      <c r="Q7" s="20">
        <v>157.25563375289789</v>
      </c>
      <c r="R7" s="20">
        <v>154.06724805841318</v>
      </c>
      <c r="S7" s="20">
        <v>144.52461355462387</v>
      </c>
      <c r="T7" s="20">
        <v>141.95743941984503</v>
      </c>
    </row>
    <row r="8" spans="1:20" s="7" customFormat="1">
      <c r="L8" s="6" t="s">
        <v>35</v>
      </c>
      <c r="M8" s="20">
        <v>290</v>
      </c>
      <c r="N8" s="20">
        <v>122.6620683622259</v>
      </c>
      <c r="O8" s="20">
        <v>97.274318684235482</v>
      </c>
      <c r="P8" s="20">
        <v>71.055408912578443</v>
      </c>
      <c r="Q8" s="20">
        <v>67.05843917730553</v>
      </c>
      <c r="R8" s="20">
        <v>62.996877719288165</v>
      </c>
      <c r="S8" s="20">
        <v>58.894345688857172</v>
      </c>
      <c r="T8" s="20">
        <v>55.404421602538072</v>
      </c>
    </row>
  </sheetData>
  <pageMargins left="0.7" right="0.7" top="0.75" bottom="0.75" header="0.3" footer="0.3"/>
  <pageSetup paperSize="9" orientation="portrait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Z97"/>
  <sheetViews>
    <sheetView showGridLines="0" zoomScale="70" zoomScaleNormal="70" workbookViewId="0">
      <selection activeCell="A2" sqref="A2"/>
    </sheetView>
  </sheetViews>
  <sheetFormatPr defaultColWidth="9" defaultRowHeight="14.25"/>
  <cols>
    <col min="1" max="16" width="9" style="165"/>
    <col min="17" max="17" width="23.125" style="165" bestFit="1" customWidth="1"/>
    <col min="18" max="18" width="26.75" style="165" customWidth="1"/>
    <col min="19" max="26" width="8.375" style="165" bestFit="1" customWidth="1"/>
    <col min="27" max="16384" width="9" style="165"/>
  </cols>
  <sheetData>
    <row r="1" spans="1:26" ht="20.25">
      <c r="A1" s="203" t="s">
        <v>758</v>
      </c>
    </row>
    <row r="2" spans="1:26" ht="20.25">
      <c r="A2" s="266"/>
    </row>
    <row r="3" spans="1:26" ht="15">
      <c r="Q3" s="166" t="s">
        <v>32</v>
      </c>
    </row>
    <row r="4" spans="1:26" ht="15">
      <c r="Q4" s="164" t="s">
        <v>347</v>
      </c>
    </row>
    <row r="6" spans="1:26" ht="15">
      <c r="Q6" s="206" t="s">
        <v>269</v>
      </c>
      <c r="R6" s="536"/>
      <c r="S6" s="206">
        <v>2015</v>
      </c>
      <c r="T6" s="206">
        <v>2020</v>
      </c>
      <c r="U6" s="206">
        <v>2025</v>
      </c>
      <c r="V6" s="206">
        <v>2030</v>
      </c>
      <c r="W6" s="206">
        <v>2035</v>
      </c>
      <c r="X6" s="206">
        <v>2040</v>
      </c>
      <c r="Y6" s="206">
        <v>2045</v>
      </c>
      <c r="Z6" s="206">
        <v>2050</v>
      </c>
    </row>
    <row r="7" spans="1:26">
      <c r="Q7" s="193" t="s">
        <v>276</v>
      </c>
      <c r="R7" s="537"/>
      <c r="S7" s="194">
        <v>61.953176398954113</v>
      </c>
      <c r="T7" s="194">
        <v>54.526282356801033</v>
      </c>
      <c r="U7" s="194">
        <v>21.18083316460411</v>
      </c>
      <c r="V7" s="194">
        <v>61.201701588493421</v>
      </c>
      <c r="W7" s="194">
        <v>117.81463182840938</v>
      </c>
      <c r="X7" s="194">
        <v>118.9640016507179</v>
      </c>
      <c r="Y7" s="194">
        <v>158.1355195520666</v>
      </c>
      <c r="Z7" s="194">
        <v>194.91875935408513</v>
      </c>
    </row>
    <row r="8" spans="1:26">
      <c r="Q8" s="225" t="s">
        <v>396</v>
      </c>
      <c r="R8" s="537"/>
      <c r="S8" s="194">
        <v>57.775834859273061</v>
      </c>
      <c r="T8" s="194">
        <v>11.034736704804265</v>
      </c>
      <c r="U8" s="194"/>
      <c r="V8" s="194"/>
      <c r="W8" s="194"/>
      <c r="X8" s="194"/>
      <c r="Y8" s="194">
        <v>1.8076245458833055E-7</v>
      </c>
      <c r="Z8" s="194"/>
    </row>
    <row r="9" spans="1:26">
      <c r="Q9" s="225" t="s">
        <v>393</v>
      </c>
      <c r="R9" s="537"/>
      <c r="S9" s="194"/>
      <c r="T9" s="194"/>
      <c r="U9" s="194"/>
      <c r="V9" s="194"/>
      <c r="W9" s="194"/>
      <c r="X9" s="194"/>
      <c r="Y9" s="194">
        <v>8.2599719154736837E-8</v>
      </c>
      <c r="Z9" s="194"/>
    </row>
    <row r="10" spans="1:26">
      <c r="Q10" s="256" t="s">
        <v>397</v>
      </c>
      <c r="R10" s="537"/>
      <c r="S10" s="194">
        <v>83.869527802672621</v>
      </c>
      <c r="T10" s="194">
        <v>46.121021090920273</v>
      </c>
      <c r="U10" s="194">
        <v>30.879034023724241</v>
      </c>
      <c r="V10" s="194">
        <v>24.845599610527952</v>
      </c>
      <c r="W10" s="194">
        <v>11.526873744016852</v>
      </c>
      <c r="X10" s="194">
        <v>7.6355024803864362</v>
      </c>
      <c r="Y10" s="194">
        <v>0.89887753363145184</v>
      </c>
      <c r="Z10" s="194">
        <v>0.89887757731306528</v>
      </c>
    </row>
    <row r="11" spans="1:26">
      <c r="Q11" s="225" t="s">
        <v>398</v>
      </c>
      <c r="R11" s="537"/>
      <c r="S11" s="194">
        <v>20.002474526894986</v>
      </c>
      <c r="T11" s="194">
        <v>20.753373024873014</v>
      </c>
      <c r="U11" s="194">
        <v>19.33876972548202</v>
      </c>
      <c r="V11" s="194">
        <v>12.212084689753119</v>
      </c>
      <c r="W11" s="194">
        <v>11.471063847335392</v>
      </c>
      <c r="X11" s="194">
        <v>11.471205649299273</v>
      </c>
      <c r="Y11" s="194">
        <v>2.7842552140818886</v>
      </c>
      <c r="Z11" s="194">
        <v>3.5751498650526799E-2</v>
      </c>
    </row>
    <row r="12" spans="1:26">
      <c r="Q12" s="256" t="s">
        <v>394</v>
      </c>
      <c r="R12" s="537"/>
      <c r="S12" s="194"/>
      <c r="T12" s="194"/>
      <c r="U12" s="194"/>
      <c r="V12" s="194">
        <v>8.8207092387054935</v>
      </c>
      <c r="W12" s="194">
        <v>40.011115140121518</v>
      </c>
      <c r="X12" s="194">
        <v>44.237734473347878</v>
      </c>
      <c r="Y12" s="194">
        <v>49.661288379957263</v>
      </c>
      <c r="Z12" s="194">
        <v>49.661288256363122</v>
      </c>
    </row>
    <row r="13" spans="1:26">
      <c r="Q13" s="256" t="s">
        <v>399</v>
      </c>
      <c r="R13" s="537"/>
      <c r="S13" s="194"/>
      <c r="T13" s="194"/>
      <c r="U13" s="194"/>
      <c r="V13" s="194">
        <v>8.2952326468505861E-7</v>
      </c>
      <c r="W13" s="194">
        <v>6.6295485164199175E-7</v>
      </c>
      <c r="X13" s="194">
        <v>33.564228040438266</v>
      </c>
      <c r="Y13" s="194">
        <v>62.978905924476329</v>
      </c>
      <c r="Z13" s="194">
        <v>62.978908192923484</v>
      </c>
    </row>
    <row r="14" spans="1:26">
      <c r="Q14" s="256" t="s">
        <v>400</v>
      </c>
      <c r="R14" s="537"/>
      <c r="S14" s="194"/>
      <c r="T14" s="194"/>
      <c r="U14" s="194">
        <v>3.5336774593540108E-9</v>
      </c>
      <c r="V14" s="194">
        <v>7.4744752400040084E-9</v>
      </c>
      <c r="W14" s="194">
        <v>1.1431799900125135</v>
      </c>
      <c r="X14" s="194">
        <v>2.2863600222637825</v>
      </c>
      <c r="Y14" s="194">
        <v>9.4733106568750838</v>
      </c>
      <c r="Z14" s="194">
        <v>9.4733117619592981</v>
      </c>
    </row>
    <row r="15" spans="1:26">
      <c r="Q15" s="196" t="s">
        <v>401</v>
      </c>
      <c r="R15" s="537"/>
      <c r="S15" s="194">
        <v>31.304135379008912</v>
      </c>
      <c r="T15" s="194">
        <v>32.264803200074354</v>
      </c>
      <c r="U15" s="194">
        <v>33.300782160007557</v>
      </c>
      <c r="V15" s="194">
        <v>26.157557271934987</v>
      </c>
      <c r="W15" s="194">
        <v>12.078788885957467</v>
      </c>
      <c r="X15" s="194">
        <v>6.6444246049046249</v>
      </c>
      <c r="Y15" s="194">
        <v>3.2974649685256425</v>
      </c>
      <c r="Z15" s="194">
        <v>3.3497284575342099</v>
      </c>
    </row>
    <row r="16" spans="1:26">
      <c r="Q16" s="256" t="s">
        <v>322</v>
      </c>
      <c r="R16" s="537"/>
      <c r="S16" s="194">
        <v>16.137219437568</v>
      </c>
      <c r="T16" s="194">
        <v>32.835932220978549</v>
      </c>
      <c r="U16" s="194">
        <v>71.825765279598443</v>
      </c>
      <c r="V16" s="194">
        <v>96.008074649492599</v>
      </c>
      <c r="W16" s="194">
        <v>96.008074649492599</v>
      </c>
      <c r="X16" s="194">
        <v>96.008074658714051</v>
      </c>
      <c r="Y16" s="194">
        <v>99.584665910075373</v>
      </c>
      <c r="Z16" s="194">
        <v>99.584665936113836</v>
      </c>
    </row>
    <row r="17" spans="17:26">
      <c r="Q17" s="225" t="s">
        <v>323</v>
      </c>
      <c r="R17" s="537"/>
      <c r="S17" s="194">
        <v>20.002864651736406</v>
      </c>
      <c r="T17" s="194">
        <v>29.921578270189212</v>
      </c>
      <c r="U17" s="194">
        <v>42.164980814678408</v>
      </c>
      <c r="V17" s="194">
        <v>44.626390534479604</v>
      </c>
      <c r="W17" s="194">
        <v>46.474038124290004</v>
      </c>
      <c r="X17" s="194">
        <v>47.672836032880795</v>
      </c>
      <c r="Y17" s="194">
        <v>48.871633922582774</v>
      </c>
      <c r="Z17" s="194">
        <v>48.871633950202813</v>
      </c>
    </row>
    <row r="18" spans="17:26">
      <c r="Q18" s="225" t="s">
        <v>402</v>
      </c>
      <c r="R18" s="537"/>
      <c r="S18" s="194">
        <v>16.679270185912074</v>
      </c>
      <c r="T18" s="194">
        <v>34.013312998509306</v>
      </c>
      <c r="U18" s="194">
        <v>42.614197403404283</v>
      </c>
      <c r="V18" s="194">
        <v>53.253499707491471</v>
      </c>
      <c r="W18" s="194">
        <v>59.231398505495655</v>
      </c>
      <c r="X18" s="194">
        <v>63.724393881261769</v>
      </c>
      <c r="Y18" s="194">
        <v>63.72439377718193</v>
      </c>
      <c r="Z18" s="194">
        <v>63.317086707789741</v>
      </c>
    </row>
    <row r="19" spans="17:26">
      <c r="Q19" s="256" t="s">
        <v>403</v>
      </c>
      <c r="R19" s="537"/>
      <c r="S19" s="194"/>
      <c r="T19" s="194"/>
      <c r="U19" s="194">
        <v>1.9704551498534803E-8</v>
      </c>
      <c r="V19" s="194">
        <v>1.9704551498534803E-8</v>
      </c>
      <c r="W19" s="194">
        <v>1.9704551498534803E-8</v>
      </c>
      <c r="X19" s="194">
        <v>6.4391263750406709E-8</v>
      </c>
      <c r="Y19" s="194">
        <v>6.4391263750406709E-8</v>
      </c>
      <c r="Z19" s="194">
        <v>6.4391263750406709E-8</v>
      </c>
    </row>
    <row r="20" spans="17:26">
      <c r="Q20" s="171"/>
      <c r="R20" s="537"/>
      <c r="S20" s="194"/>
      <c r="T20" s="194"/>
      <c r="U20" s="194"/>
      <c r="V20" s="194"/>
      <c r="W20" s="194"/>
      <c r="X20" s="194"/>
      <c r="Y20" s="194"/>
      <c r="Z20" s="194"/>
    </row>
    <row r="21" spans="17:26">
      <c r="Q21" s="171" t="s">
        <v>348</v>
      </c>
      <c r="R21" s="537"/>
      <c r="S21" s="194">
        <v>25.000000000040327</v>
      </c>
      <c r="T21" s="194">
        <v>58.890000000073215</v>
      </c>
      <c r="U21" s="194">
        <v>71.370000000091778</v>
      </c>
      <c r="V21" s="194">
        <v>51.510000000110111</v>
      </c>
      <c r="W21" s="194">
        <v>38.429999998106659</v>
      </c>
      <c r="X21" s="194">
        <v>38.429999996770299</v>
      </c>
      <c r="Y21" s="194">
        <v>43.933114917620316</v>
      </c>
      <c r="Z21" s="194">
        <v>40.605410757122264</v>
      </c>
    </row>
    <row r="22" spans="17:26" ht="15">
      <c r="Q22" s="197" t="s">
        <v>282</v>
      </c>
      <c r="R22" s="538"/>
      <c r="S22" s="198">
        <f>SUM(S7:S21)</f>
        <v>332.72450324206039</v>
      </c>
      <c r="T22" s="198">
        <f t="shared" ref="T22:Z22" si="0">SUM(T7:T21)</f>
        <v>320.36103986722321</v>
      </c>
      <c r="U22" s="198">
        <f t="shared" si="0"/>
        <v>332.67436259482906</v>
      </c>
      <c r="V22" s="198">
        <f t="shared" si="0"/>
        <v>378.63561814769099</v>
      </c>
      <c r="W22" s="198">
        <f t="shared" si="0"/>
        <v>434.18916539589742</v>
      </c>
      <c r="X22" s="198">
        <f t="shared" si="0"/>
        <v>470.63876155537633</v>
      </c>
      <c r="Y22" s="198">
        <f t="shared" si="0"/>
        <v>543.34343108482801</v>
      </c>
      <c r="Z22" s="198">
        <f t="shared" si="0"/>
        <v>573.69542251444875</v>
      </c>
    </row>
    <row r="23" spans="17:26">
      <c r="S23" s="199"/>
    </row>
    <row r="24" spans="17:26">
      <c r="S24" s="200"/>
      <c r="T24" s="200"/>
      <c r="U24" s="200"/>
      <c r="V24" s="200"/>
      <c r="W24" s="200"/>
      <c r="X24" s="200"/>
      <c r="Y24" s="200"/>
      <c r="Z24" s="200"/>
    </row>
    <row r="25" spans="17:26">
      <c r="S25" s="201"/>
      <c r="T25" s="201"/>
      <c r="U25" s="201"/>
      <c r="V25" s="201"/>
      <c r="W25" s="201"/>
      <c r="X25" s="201"/>
      <c r="Y25" s="201"/>
      <c r="Z25" s="201"/>
    </row>
    <row r="28" spans="17:26" ht="15">
      <c r="Q28" s="166" t="s">
        <v>33</v>
      </c>
    </row>
    <row r="29" spans="17:26" ht="15">
      <c r="Q29" s="164" t="s">
        <v>347</v>
      </c>
    </row>
    <row r="31" spans="17:26" ht="15">
      <c r="Q31" s="206" t="s">
        <v>269</v>
      </c>
      <c r="R31" s="536"/>
      <c r="S31" s="206">
        <v>2015</v>
      </c>
      <c r="T31" s="206">
        <v>2020</v>
      </c>
      <c r="U31" s="206">
        <v>2025</v>
      </c>
      <c r="V31" s="206">
        <v>2030</v>
      </c>
      <c r="W31" s="206">
        <v>2035</v>
      </c>
      <c r="X31" s="206">
        <v>2040</v>
      </c>
      <c r="Y31" s="206">
        <v>2045</v>
      </c>
      <c r="Z31" s="206">
        <v>2050</v>
      </c>
    </row>
    <row r="32" spans="17:26">
      <c r="Q32" s="193" t="s">
        <v>276</v>
      </c>
      <c r="R32" s="537"/>
      <c r="S32" s="194">
        <v>61.953176398954113</v>
      </c>
      <c r="T32" s="194">
        <v>57.187475410395443</v>
      </c>
      <c r="U32" s="194">
        <v>24.773895095808992</v>
      </c>
      <c r="V32" s="194">
        <v>34.177708160905397</v>
      </c>
      <c r="W32" s="194">
        <v>46.129189146172365</v>
      </c>
      <c r="X32" s="194">
        <v>46.641842908618997</v>
      </c>
      <c r="Y32" s="194">
        <v>93.346561386917514</v>
      </c>
      <c r="Z32" s="194">
        <v>163.42656126715229</v>
      </c>
    </row>
    <row r="33" spans="17:26">
      <c r="Q33" s="225" t="s">
        <v>396</v>
      </c>
      <c r="R33" s="537"/>
      <c r="S33" s="194">
        <v>57.775834859273061</v>
      </c>
      <c r="T33" s="194">
        <v>31.559188916317812</v>
      </c>
      <c r="U33" s="194"/>
      <c r="V33" s="194"/>
      <c r="W33" s="194"/>
      <c r="X33" s="194"/>
      <c r="Y33" s="194">
        <v>1.2948427787978416E-7</v>
      </c>
      <c r="Z33" s="194"/>
    </row>
    <row r="34" spans="17:26">
      <c r="Q34" s="225" t="s">
        <v>393</v>
      </c>
      <c r="R34" s="537"/>
      <c r="S34" s="194"/>
      <c r="T34" s="194">
        <v>1.7350437743039672E-6</v>
      </c>
      <c r="U34" s="194">
        <v>1.7478901706493102E-6</v>
      </c>
      <c r="V34" s="194">
        <v>1.7401576794439935E-6</v>
      </c>
      <c r="W34" s="194">
        <v>1.7364348812760404E-6</v>
      </c>
      <c r="X34" s="194">
        <v>1.7431083655376396E-6</v>
      </c>
      <c r="Y34" s="194">
        <v>1.492275033209301E-6</v>
      </c>
      <c r="Z34" s="194"/>
    </row>
    <row r="35" spans="17:26">
      <c r="Q35" s="256" t="s">
        <v>397</v>
      </c>
      <c r="R35" s="537"/>
      <c r="S35" s="194">
        <v>83.869527802672621</v>
      </c>
      <c r="T35" s="194">
        <v>77.871970153728171</v>
      </c>
      <c r="U35" s="194">
        <v>71.113186212301713</v>
      </c>
      <c r="V35" s="194">
        <v>59.911771213604851</v>
      </c>
      <c r="W35" s="194">
        <v>35.663962277406817</v>
      </c>
      <c r="X35" s="194">
        <v>35.105611866441272</v>
      </c>
      <c r="Y35" s="194">
        <v>0.87757465708821902</v>
      </c>
      <c r="Z35" s="194">
        <v>0.88787054676337607</v>
      </c>
    </row>
    <row r="36" spans="17:26">
      <c r="Q36" s="225" t="s">
        <v>398</v>
      </c>
      <c r="R36" s="537"/>
      <c r="S36" s="194">
        <v>20.002474526894986</v>
      </c>
      <c r="T36" s="194">
        <v>20.802647657307123</v>
      </c>
      <c r="U36" s="194">
        <v>20.102431285452411</v>
      </c>
      <c r="V36" s="194">
        <v>11.528260309171031</v>
      </c>
      <c r="W36" s="194">
        <v>11.467851635218217</v>
      </c>
      <c r="X36" s="194">
        <v>11.469801047892782</v>
      </c>
      <c r="Y36" s="194">
        <v>1.6002457067424927</v>
      </c>
      <c r="Z36" s="194">
        <v>0.18285729996792796</v>
      </c>
    </row>
    <row r="37" spans="17:26">
      <c r="Q37" s="256" t="s">
        <v>394</v>
      </c>
      <c r="R37" s="537"/>
      <c r="S37" s="194"/>
      <c r="T37" s="194"/>
      <c r="U37" s="194"/>
      <c r="V37" s="194"/>
      <c r="W37" s="194"/>
      <c r="X37" s="194"/>
      <c r="Y37" s="194">
        <v>27.453293750181963</v>
      </c>
      <c r="Z37" s="194">
        <v>27.441397577450203</v>
      </c>
    </row>
    <row r="38" spans="17:26">
      <c r="Q38" s="256" t="s">
        <v>399</v>
      </c>
      <c r="R38" s="537"/>
      <c r="S38" s="194"/>
      <c r="T38" s="194"/>
      <c r="U38" s="194"/>
      <c r="V38" s="194"/>
      <c r="W38" s="194"/>
      <c r="X38" s="194"/>
      <c r="Y38" s="194">
        <v>4.6083775726200891</v>
      </c>
      <c r="Z38" s="194">
        <v>7.7800853861390147</v>
      </c>
    </row>
    <row r="39" spans="17:26">
      <c r="Q39" s="256" t="s">
        <v>400</v>
      </c>
      <c r="R39" s="537"/>
      <c r="S39" s="194"/>
      <c r="T39" s="194"/>
      <c r="U39" s="194">
        <v>1.8516844486724325E-9</v>
      </c>
      <c r="V39" s="194">
        <v>4.0347618118382818E-9</v>
      </c>
      <c r="W39" s="194">
        <v>7.6640008620136365E-9</v>
      </c>
      <c r="X39" s="194">
        <v>9.6866191092105026E-9</v>
      </c>
      <c r="Y39" s="194">
        <v>1.8329443189140982E-8</v>
      </c>
      <c r="Z39" s="194">
        <v>2.1293920486052228E-8</v>
      </c>
    </row>
    <row r="40" spans="17:26">
      <c r="Q40" s="196" t="s">
        <v>401</v>
      </c>
      <c r="R40" s="537"/>
      <c r="S40" s="194">
        <v>31.304135379008912</v>
      </c>
      <c r="T40" s="194">
        <v>27.579543274738111</v>
      </c>
      <c r="U40" s="194">
        <v>24.931022547759234</v>
      </c>
      <c r="V40" s="194">
        <v>22.316410371435094</v>
      </c>
      <c r="W40" s="194">
        <v>20.681697045048008</v>
      </c>
      <c r="X40" s="194">
        <v>16.239741266366568</v>
      </c>
      <c r="Y40" s="194">
        <v>3.8761730430113888</v>
      </c>
      <c r="Z40" s="194">
        <v>3.8818977331876647</v>
      </c>
    </row>
    <row r="41" spans="17:26">
      <c r="Q41" s="256" t="s">
        <v>322</v>
      </c>
      <c r="R41" s="537"/>
      <c r="S41" s="194">
        <v>16.137219437568</v>
      </c>
      <c r="T41" s="194">
        <v>27.254456459104475</v>
      </c>
      <c r="U41" s="194">
        <v>56.753229985954498</v>
      </c>
      <c r="V41" s="194">
        <v>73.482087838335417</v>
      </c>
      <c r="W41" s="194">
        <v>80.107378078335429</v>
      </c>
      <c r="X41" s="194">
        <v>80.107378180909024</v>
      </c>
      <c r="Y41" s="194">
        <v>80.107378198174615</v>
      </c>
      <c r="Z41" s="194">
        <v>80.107378219084964</v>
      </c>
    </row>
    <row r="42" spans="17:26">
      <c r="Q42" s="225" t="s">
        <v>323</v>
      </c>
      <c r="R42" s="537"/>
      <c r="S42" s="194">
        <v>20.002864651736406</v>
      </c>
      <c r="T42" s="194">
        <v>28.547310981898796</v>
      </c>
      <c r="U42" s="194">
        <v>37.019312611344006</v>
      </c>
      <c r="V42" s="194">
        <v>39.226566247369213</v>
      </c>
      <c r="W42" s="194">
        <v>40.176574346311199</v>
      </c>
      <c r="X42" s="194">
        <v>40.9025928009384</v>
      </c>
      <c r="Y42" s="194">
        <v>41.926552576798649</v>
      </c>
      <c r="Z42" s="194">
        <v>41.926552609440868</v>
      </c>
    </row>
    <row r="43" spans="17:26">
      <c r="Q43" s="225" t="s">
        <v>402</v>
      </c>
      <c r="R43" s="537"/>
      <c r="S43" s="194">
        <v>16.679270185912074</v>
      </c>
      <c r="T43" s="194">
        <v>22.16135154784104</v>
      </c>
      <c r="U43" s="194">
        <v>27.434020925948506</v>
      </c>
      <c r="V43" s="194">
        <v>38.234247873956008</v>
      </c>
      <c r="W43" s="194">
        <v>79.154782709104722</v>
      </c>
      <c r="X43" s="194">
        <v>118.40220940030464</v>
      </c>
      <c r="Y43" s="194">
        <v>113.30476855897552</v>
      </c>
      <c r="Z43" s="194">
        <v>105.61185767532366</v>
      </c>
    </row>
    <row r="44" spans="17:26">
      <c r="Q44" s="256" t="s">
        <v>403</v>
      </c>
      <c r="R44" s="537"/>
      <c r="S44" s="194"/>
      <c r="T44" s="194"/>
      <c r="U44" s="194"/>
      <c r="V44" s="194"/>
      <c r="W44" s="194"/>
      <c r="X44" s="194">
        <v>2.7655739895162298E-8</v>
      </c>
      <c r="Y44" s="194">
        <v>7.2595162599305206E-8</v>
      </c>
      <c r="Z44" s="194">
        <v>1.013733475120758E-7</v>
      </c>
    </row>
    <row r="45" spans="17:26">
      <c r="Q45" s="171"/>
      <c r="R45" s="537"/>
      <c r="S45" s="194"/>
      <c r="T45" s="194"/>
      <c r="U45" s="194"/>
      <c r="V45" s="194"/>
      <c r="W45" s="194"/>
      <c r="X45" s="194"/>
      <c r="Y45" s="194"/>
      <c r="Z45" s="194"/>
    </row>
    <row r="46" spans="17:26">
      <c r="Q46" s="171" t="s">
        <v>348</v>
      </c>
      <c r="R46" s="537"/>
      <c r="S46" s="194">
        <v>25.000000000040327</v>
      </c>
      <c r="T46" s="194">
        <v>29.00000000005377</v>
      </c>
      <c r="U46" s="194">
        <v>69.000000000067061</v>
      </c>
      <c r="V46" s="194">
        <v>67.000000000080547</v>
      </c>
      <c r="W46" s="194">
        <v>62.000000000094168</v>
      </c>
      <c r="X46" s="194">
        <v>55.999999998186759</v>
      </c>
      <c r="Y46" s="194">
        <v>51.057638498914308</v>
      </c>
      <c r="Z46" s="194">
        <v>25.656159394090832</v>
      </c>
    </row>
    <row r="47" spans="17:26" ht="15">
      <c r="Q47" s="197" t="s">
        <v>282</v>
      </c>
      <c r="R47" s="538"/>
      <c r="S47" s="198">
        <f>SUM(S32:S46)</f>
        <v>332.72450324206039</v>
      </c>
      <c r="T47" s="198">
        <f t="shared" ref="T47" si="1">SUM(T32:T46)</f>
        <v>321.96394613642855</v>
      </c>
      <c r="U47" s="198">
        <f t="shared" ref="U47" si="2">SUM(U32:U46)</f>
        <v>331.12710041437833</v>
      </c>
      <c r="V47" s="198">
        <f t="shared" ref="V47" si="3">SUM(V32:V46)</f>
        <v>345.87705375905006</v>
      </c>
      <c r="W47" s="198">
        <f t="shared" ref="W47" si="4">SUM(W32:W46)</f>
        <v>375.38143698178982</v>
      </c>
      <c r="X47" s="198">
        <f t="shared" ref="X47" si="5">SUM(X32:X46)</f>
        <v>404.86917925010914</v>
      </c>
      <c r="Y47" s="198">
        <f t="shared" ref="Y47" si="6">SUM(Y32:Y46)</f>
        <v>418.15856566210869</v>
      </c>
      <c r="Z47" s="198">
        <f t="shared" ref="Z47" si="7">SUM(Z32:Z46)</f>
        <v>456.90261783126806</v>
      </c>
    </row>
    <row r="48" spans="17:26">
      <c r="S48" s="199"/>
    </row>
    <row r="49" spans="17:26">
      <c r="S49" s="200"/>
      <c r="T49" s="200"/>
      <c r="U49" s="200"/>
      <c r="V49" s="200"/>
      <c r="W49" s="200"/>
      <c r="X49" s="200"/>
      <c r="Y49" s="200"/>
      <c r="Z49" s="200"/>
    </row>
    <row r="50" spans="17:26">
      <c r="S50" s="201"/>
      <c r="T50" s="201"/>
      <c r="U50" s="201"/>
      <c r="V50" s="201"/>
      <c r="W50" s="201"/>
      <c r="X50" s="201"/>
      <c r="Y50" s="201"/>
      <c r="Z50" s="201"/>
    </row>
    <row r="53" spans="17:26" ht="15">
      <c r="Q53" s="166" t="s">
        <v>34</v>
      </c>
    </row>
    <row r="54" spans="17:26" ht="15">
      <c r="Q54" s="164" t="s">
        <v>347</v>
      </c>
    </row>
    <row r="56" spans="17:26" ht="15">
      <c r="Q56" s="206" t="s">
        <v>269</v>
      </c>
      <c r="R56" s="536"/>
      <c r="S56" s="206">
        <v>2015</v>
      </c>
      <c r="T56" s="206">
        <v>2020</v>
      </c>
      <c r="U56" s="206">
        <v>2025</v>
      </c>
      <c r="V56" s="206">
        <v>2030</v>
      </c>
      <c r="W56" s="206">
        <v>2035</v>
      </c>
      <c r="X56" s="206">
        <v>2040</v>
      </c>
      <c r="Y56" s="206">
        <v>2045</v>
      </c>
      <c r="Z56" s="206">
        <v>2050</v>
      </c>
    </row>
    <row r="57" spans="17:26">
      <c r="Q57" s="193" t="s">
        <v>276</v>
      </c>
      <c r="R57" s="537"/>
      <c r="S57" s="194">
        <v>61.953176398954113</v>
      </c>
      <c r="T57" s="194">
        <v>51.29900994244403</v>
      </c>
      <c r="U57" s="194">
        <v>30.862319877612357</v>
      </c>
      <c r="V57" s="194">
        <v>7.9023633088583374</v>
      </c>
      <c r="W57" s="194">
        <v>30.489515773340894</v>
      </c>
      <c r="X57" s="194">
        <v>30.832698423909786</v>
      </c>
      <c r="Y57" s="194">
        <v>35.286421941424329</v>
      </c>
      <c r="Z57" s="194">
        <v>42.78262343282865</v>
      </c>
    </row>
    <row r="58" spans="17:26">
      <c r="Q58" s="225" t="s">
        <v>396</v>
      </c>
      <c r="R58" s="537"/>
      <c r="S58" s="194">
        <v>57.775834859273061</v>
      </c>
      <c r="T58" s="194">
        <v>36.079531717333559</v>
      </c>
      <c r="U58" s="194"/>
      <c r="V58" s="194"/>
      <c r="W58" s="194"/>
      <c r="X58" s="194"/>
      <c r="Y58" s="194">
        <v>1.8667712004987622E-7</v>
      </c>
      <c r="Z58" s="194"/>
    </row>
    <row r="59" spans="17:26">
      <c r="Q59" s="225" t="s">
        <v>393</v>
      </c>
      <c r="R59" s="537"/>
      <c r="S59" s="194"/>
      <c r="T59" s="194">
        <v>6.6221123762559872E-7</v>
      </c>
      <c r="U59" s="194">
        <v>6.9100526870750754E-7</v>
      </c>
      <c r="V59" s="194">
        <v>6.1364177012294678E-7</v>
      </c>
      <c r="W59" s="194">
        <v>4.8578702003109606E-7</v>
      </c>
      <c r="X59" s="194">
        <v>6.6081132425969542E-7</v>
      </c>
      <c r="Y59" s="194">
        <v>5.2458139973279986E-7</v>
      </c>
      <c r="Z59" s="194"/>
    </row>
    <row r="60" spans="17:26">
      <c r="Q60" s="256" t="s">
        <v>397</v>
      </c>
      <c r="R60" s="537"/>
      <c r="S60" s="194">
        <v>83.869527802672621</v>
      </c>
      <c r="T60" s="194">
        <v>97.19032919029469</v>
      </c>
      <c r="U60" s="194">
        <v>115.54162029819088</v>
      </c>
      <c r="V60" s="194">
        <v>111.31854792230469</v>
      </c>
      <c r="W60" s="194">
        <v>120.88864188990114</v>
      </c>
      <c r="X60" s="194">
        <v>121.09710022512648</v>
      </c>
      <c r="Y60" s="194">
        <v>120.54926060890371</v>
      </c>
      <c r="Z60" s="194">
        <v>120.40561398016312</v>
      </c>
    </row>
    <row r="61" spans="17:26">
      <c r="Q61" s="225" t="s">
        <v>398</v>
      </c>
      <c r="R61" s="537"/>
      <c r="S61" s="194">
        <v>20.002474526894986</v>
      </c>
      <c r="T61" s="194">
        <v>20.981637611011134</v>
      </c>
      <c r="U61" s="194">
        <v>21.847494430845796</v>
      </c>
      <c r="V61" s="194">
        <v>22.260407325964938</v>
      </c>
      <c r="W61" s="194">
        <v>21.63856692706559</v>
      </c>
      <c r="X61" s="194">
        <v>20.845156703615064</v>
      </c>
      <c r="Y61" s="194">
        <v>21.392996327018274</v>
      </c>
      <c r="Z61" s="194">
        <v>21.536642957780312</v>
      </c>
    </row>
    <row r="62" spans="17:26">
      <c r="Q62" s="256" t="s">
        <v>394</v>
      </c>
      <c r="R62" s="537"/>
      <c r="S62" s="194"/>
      <c r="T62" s="194"/>
      <c r="U62" s="194"/>
      <c r="V62" s="194"/>
      <c r="W62" s="194"/>
      <c r="X62" s="194"/>
      <c r="Y62" s="194"/>
      <c r="Z62" s="194"/>
    </row>
    <row r="63" spans="17:26">
      <c r="Q63" s="256" t="s">
        <v>399</v>
      </c>
      <c r="R63" s="537"/>
      <c r="S63" s="194"/>
      <c r="T63" s="194"/>
      <c r="U63" s="194"/>
      <c r="V63" s="194"/>
      <c r="W63" s="194"/>
      <c r="X63" s="194"/>
      <c r="Y63" s="194"/>
      <c r="Z63" s="194"/>
    </row>
    <row r="64" spans="17:26">
      <c r="Q64" s="256" t="s">
        <v>400</v>
      </c>
      <c r="R64" s="537"/>
      <c r="S64" s="194"/>
      <c r="T64" s="194"/>
      <c r="U64" s="194">
        <v>2.531273536491112E-9</v>
      </c>
      <c r="V64" s="194">
        <v>4.0607141403552004E-9</v>
      </c>
      <c r="W64" s="194">
        <v>8.0974966213304411E-9</v>
      </c>
      <c r="X64" s="194">
        <v>1.0304758372153723E-8</v>
      </c>
      <c r="Y64" s="194">
        <v>1.3126675546401955E-8</v>
      </c>
      <c r="Z64" s="194">
        <v>1.535581786351147E-8</v>
      </c>
    </row>
    <row r="65" spans="17:26">
      <c r="Q65" s="196" t="s">
        <v>401</v>
      </c>
      <c r="R65" s="537"/>
      <c r="S65" s="194">
        <v>31.304135379008912</v>
      </c>
      <c r="T65" s="194">
        <v>26.672148761095311</v>
      </c>
      <c r="U65" s="194">
        <v>24.595321926463189</v>
      </c>
      <c r="V65" s="194">
        <v>16.084163544871757</v>
      </c>
      <c r="W65" s="194">
        <v>7.7358638190312421</v>
      </c>
      <c r="X65" s="194">
        <v>8.1382123039759158</v>
      </c>
      <c r="Y65" s="194">
        <v>5.1280003991719543</v>
      </c>
      <c r="Z65" s="194">
        <v>6.0981536405721517</v>
      </c>
    </row>
    <row r="66" spans="17:26">
      <c r="Q66" s="256" t="s">
        <v>322</v>
      </c>
      <c r="R66" s="537"/>
      <c r="S66" s="194">
        <v>16.137219437568</v>
      </c>
      <c r="T66" s="194">
        <v>23.2196589259243</v>
      </c>
      <c r="U66" s="194">
        <v>39.657003959989318</v>
      </c>
      <c r="V66" s="194">
        <v>56.63430782223783</v>
      </c>
      <c r="W66" s="194">
        <v>56.634307820110322</v>
      </c>
      <c r="X66" s="194">
        <v>56.634306992394876</v>
      </c>
      <c r="Y66" s="194">
        <v>56.634303636271135</v>
      </c>
      <c r="Z66" s="194">
        <v>56.634304203365311</v>
      </c>
    </row>
    <row r="67" spans="17:26">
      <c r="Q67" s="225" t="s">
        <v>323</v>
      </c>
      <c r="R67" s="537"/>
      <c r="S67" s="194">
        <v>20.002864651736406</v>
      </c>
      <c r="T67" s="194">
        <v>28.178067473215009</v>
      </c>
      <c r="U67" s="194">
        <v>31.468527920397747</v>
      </c>
      <c r="V67" s="194">
        <v>28.049479094430147</v>
      </c>
      <c r="W67" s="194">
        <v>22.750524089386737</v>
      </c>
      <c r="X67" s="194">
        <v>30.123042534925659</v>
      </c>
      <c r="Y67" s="194">
        <v>30.123042329430255</v>
      </c>
      <c r="Z67" s="194">
        <v>34.596792813630266</v>
      </c>
    </row>
    <row r="68" spans="17:26">
      <c r="Q68" s="225" t="s">
        <v>402</v>
      </c>
      <c r="R68" s="537"/>
      <c r="S68" s="194">
        <v>16.679270185912074</v>
      </c>
      <c r="T68" s="194">
        <v>18.678772523307856</v>
      </c>
      <c r="U68" s="194">
        <v>20.394913691055255</v>
      </c>
      <c r="V68" s="194">
        <v>21.094829179223201</v>
      </c>
      <c r="W68" s="194">
        <v>19.077711144828157</v>
      </c>
      <c r="X68" s="194">
        <v>17.006296797131707</v>
      </c>
      <c r="Y68" s="194">
        <v>13.913422607925668</v>
      </c>
      <c r="Z68" s="194">
        <v>12.950450834045407</v>
      </c>
    </row>
    <row r="69" spans="17:26">
      <c r="Q69" s="256" t="s">
        <v>403</v>
      </c>
      <c r="R69" s="537"/>
      <c r="S69" s="194"/>
      <c r="T69" s="194"/>
      <c r="U69" s="194"/>
      <c r="V69" s="194"/>
      <c r="W69" s="194"/>
      <c r="X69" s="194">
        <v>4.0751347217073534E-8</v>
      </c>
      <c r="Y69" s="194">
        <v>8.3179947655116405E-8</v>
      </c>
      <c r="Z69" s="194">
        <v>1.3865185624298627E-7</v>
      </c>
    </row>
    <row r="70" spans="17:26">
      <c r="Q70" s="171"/>
      <c r="R70" s="537"/>
      <c r="S70" s="194"/>
      <c r="T70" s="194"/>
      <c r="U70" s="194"/>
      <c r="V70" s="194"/>
      <c r="W70" s="194"/>
      <c r="X70" s="194"/>
      <c r="Y70" s="194"/>
      <c r="Z70" s="194"/>
    </row>
    <row r="71" spans="17:26">
      <c r="Q71" s="171" t="s">
        <v>348</v>
      </c>
      <c r="R71" s="537"/>
      <c r="S71" s="194">
        <v>25.000000000040327</v>
      </c>
      <c r="T71" s="194">
        <v>29.999999999613898</v>
      </c>
      <c r="U71" s="194">
        <v>45.999999999637943</v>
      </c>
      <c r="V71" s="194">
        <v>64.99999999965236</v>
      </c>
      <c r="W71" s="194">
        <v>59.99999999967222</v>
      </c>
      <c r="X71" s="194">
        <v>59.999999999695838</v>
      </c>
      <c r="Y71" s="194">
        <v>85.554626425480777</v>
      </c>
      <c r="Z71" s="194">
        <v>80.549169898496388</v>
      </c>
    </row>
    <row r="72" spans="17:26" ht="15">
      <c r="Q72" s="197" t="s">
        <v>282</v>
      </c>
      <c r="R72" s="538"/>
      <c r="S72" s="198">
        <f>SUM(S57:S71)</f>
        <v>332.72450324206039</v>
      </c>
      <c r="T72" s="198">
        <f t="shared" ref="T72" si="8">SUM(T57:T71)</f>
        <v>332.29915680645104</v>
      </c>
      <c r="U72" s="198">
        <f t="shared" ref="U72" si="9">SUM(U57:U71)</f>
        <v>330.36720279772902</v>
      </c>
      <c r="V72" s="198">
        <f t="shared" ref="V72" si="10">SUM(V57:V71)</f>
        <v>328.34409881524573</v>
      </c>
      <c r="W72" s="198">
        <f t="shared" ref="W72" si="11">SUM(W57:W71)</f>
        <v>339.21513195722082</v>
      </c>
      <c r="X72" s="198">
        <f t="shared" ref="X72" si="12">SUM(X57:X71)</f>
        <v>344.67681469264272</v>
      </c>
      <c r="Y72" s="198">
        <f t="shared" ref="Y72" si="13">SUM(Y57:Y71)</f>
        <v>368.58207508319123</v>
      </c>
      <c r="Z72" s="198">
        <f t="shared" ref="Z72" si="14">SUM(Z57:Z71)</f>
        <v>375.55375191488929</v>
      </c>
    </row>
    <row r="73" spans="17:26">
      <c r="S73" s="199"/>
    </row>
    <row r="74" spans="17:26">
      <c r="S74" s="200"/>
      <c r="T74" s="200"/>
      <c r="U74" s="200"/>
      <c r="V74" s="200"/>
      <c r="W74" s="200"/>
      <c r="X74" s="200"/>
      <c r="Y74" s="200"/>
      <c r="Z74" s="200"/>
    </row>
    <row r="75" spans="17:26">
      <c r="S75" s="201"/>
      <c r="T75" s="201"/>
      <c r="U75" s="201"/>
      <c r="V75" s="201"/>
      <c r="W75" s="201"/>
      <c r="X75" s="201"/>
      <c r="Y75" s="201"/>
      <c r="Z75" s="201"/>
    </row>
    <row r="78" spans="17:26" ht="15">
      <c r="Q78" s="166" t="s">
        <v>35</v>
      </c>
    </row>
    <row r="79" spans="17:26" ht="15">
      <c r="Q79" s="164" t="s">
        <v>347</v>
      </c>
    </row>
    <row r="81" spans="17:26" ht="15">
      <c r="Q81" s="206" t="s">
        <v>269</v>
      </c>
      <c r="R81" s="536"/>
      <c r="S81" s="206">
        <v>2015</v>
      </c>
      <c r="T81" s="206">
        <v>2020</v>
      </c>
      <c r="U81" s="206">
        <v>2025</v>
      </c>
      <c r="V81" s="206">
        <v>2030</v>
      </c>
      <c r="W81" s="206">
        <v>2035</v>
      </c>
      <c r="X81" s="206">
        <v>2040</v>
      </c>
      <c r="Y81" s="206">
        <v>2045</v>
      </c>
      <c r="Z81" s="206">
        <v>2050</v>
      </c>
    </row>
    <row r="82" spans="17:26">
      <c r="Q82" s="193" t="s">
        <v>276</v>
      </c>
      <c r="R82" s="537"/>
      <c r="S82" s="194">
        <v>61.953176398954113</v>
      </c>
      <c r="T82" s="194">
        <v>55.261519827290414</v>
      </c>
      <c r="U82" s="194">
        <v>23.775396625013567</v>
      </c>
      <c r="V82" s="194">
        <v>35.304501049516396</v>
      </c>
      <c r="W82" s="194">
        <v>68.529293965051949</v>
      </c>
      <c r="X82" s="194">
        <v>83.008135587632836</v>
      </c>
      <c r="Y82" s="194">
        <v>128.74634580958175</v>
      </c>
      <c r="Z82" s="194">
        <v>161.53171086318065</v>
      </c>
    </row>
    <row r="83" spans="17:26">
      <c r="Q83" s="225" t="s">
        <v>396</v>
      </c>
      <c r="R83" s="537"/>
      <c r="S83" s="194">
        <v>57.775834859273061</v>
      </c>
      <c r="T83" s="194">
        <v>7.4566884003623146</v>
      </c>
      <c r="U83" s="194"/>
      <c r="V83" s="194"/>
      <c r="W83" s="194"/>
      <c r="X83" s="194"/>
      <c r="Y83" s="194">
        <v>2.0529122542658321E-7</v>
      </c>
      <c r="Z83" s="194"/>
    </row>
    <row r="84" spans="17:26">
      <c r="Q84" s="225" t="s">
        <v>393</v>
      </c>
      <c r="R84" s="537"/>
      <c r="S84" s="194"/>
      <c r="T84" s="194">
        <v>5.3494079227831376E-7</v>
      </c>
      <c r="U84" s="194">
        <v>4.7066888824580765E-7</v>
      </c>
      <c r="V84" s="194">
        <v>5.7593635965010365E-7</v>
      </c>
      <c r="W84" s="194">
        <v>3.6118111840801756E-7</v>
      </c>
      <c r="X84" s="194">
        <v>5.8089702514836208E-7</v>
      </c>
      <c r="Y84" s="194">
        <v>4.4717402917974791E-7</v>
      </c>
      <c r="Z84" s="194"/>
    </row>
    <row r="85" spans="17:26">
      <c r="Q85" s="256" t="s">
        <v>397</v>
      </c>
      <c r="R85" s="537"/>
      <c r="S85" s="194">
        <v>83.869527802672621</v>
      </c>
      <c r="T85" s="194">
        <v>62.06169405813791</v>
      </c>
      <c r="U85" s="194">
        <v>60.354372161496165</v>
      </c>
      <c r="V85" s="194">
        <v>44.483931237099434</v>
      </c>
      <c r="W85" s="194">
        <v>46.772412241292912</v>
      </c>
      <c r="X85" s="194">
        <v>46.023313503820894</v>
      </c>
      <c r="Y85" s="194">
        <v>43.737178969659837</v>
      </c>
      <c r="Z85" s="194">
        <v>43.604493059278056</v>
      </c>
    </row>
    <row r="86" spans="17:26">
      <c r="Q86" s="225" t="s">
        <v>398</v>
      </c>
      <c r="R86" s="537"/>
      <c r="S86" s="194">
        <v>20.002474526894986</v>
      </c>
      <c r="T86" s="194">
        <v>21.318859862403901</v>
      </c>
      <c r="U86" s="194">
        <v>22.76275435717471</v>
      </c>
      <c r="V86" s="194">
        <v>23.004560129722158</v>
      </c>
      <c r="W86" s="194">
        <v>18.295498817503574</v>
      </c>
      <c r="X86" s="194">
        <v>19.044597563053841</v>
      </c>
      <c r="Y86" s="194">
        <v>21.330732107649052</v>
      </c>
      <c r="Z86" s="194">
        <v>21.46341801804753</v>
      </c>
    </row>
    <row r="87" spans="17:26">
      <c r="Q87" s="256" t="s">
        <v>394</v>
      </c>
      <c r="R87" s="537"/>
      <c r="S87" s="194"/>
      <c r="T87" s="194"/>
      <c r="U87" s="194"/>
      <c r="V87" s="194"/>
      <c r="W87" s="194"/>
      <c r="X87" s="194"/>
      <c r="Y87" s="194">
        <v>4.0311470226282062E-6</v>
      </c>
      <c r="Z87" s="194">
        <v>3.6602577540576666E-6</v>
      </c>
    </row>
    <row r="88" spans="17:26">
      <c r="Q88" s="256" t="s">
        <v>399</v>
      </c>
      <c r="R88" s="537"/>
      <c r="S88" s="194"/>
      <c r="T88" s="194"/>
      <c r="U88" s="194"/>
      <c r="V88" s="194"/>
      <c r="W88" s="194"/>
      <c r="X88" s="194"/>
      <c r="Y88" s="194">
        <v>7.7653527773438324E-7</v>
      </c>
      <c r="Z88" s="194">
        <v>1.3167836700859301E-6</v>
      </c>
    </row>
    <row r="89" spans="17:26">
      <c r="Q89" s="256" t="s">
        <v>400</v>
      </c>
      <c r="R89" s="537"/>
      <c r="S89" s="194"/>
      <c r="T89" s="194"/>
      <c r="U89" s="194">
        <v>2.4411607142387877E-9</v>
      </c>
      <c r="V89" s="194">
        <v>4.2315770523461583E-9</v>
      </c>
      <c r="W89" s="194">
        <v>7.2483183664602775E-9</v>
      </c>
      <c r="X89" s="194">
        <v>1.0545186528793607E-8</v>
      </c>
      <c r="Y89" s="194">
        <v>1.1706421123562171E-8</v>
      </c>
      <c r="Z89" s="194">
        <v>1.336479228597918E-8</v>
      </c>
    </row>
    <row r="90" spans="17:26">
      <c r="Q90" s="196" t="s">
        <v>401</v>
      </c>
      <c r="R90" s="537"/>
      <c r="S90" s="194">
        <v>31.304135379008912</v>
      </c>
      <c r="T90" s="194">
        <v>25.979406965845143</v>
      </c>
      <c r="U90" s="194">
        <v>21.650556827967129</v>
      </c>
      <c r="V90" s="194">
        <v>8.7727537361071306</v>
      </c>
      <c r="W90" s="194">
        <v>5.9569415222576083</v>
      </c>
      <c r="X90" s="194">
        <v>9.3802017767837622</v>
      </c>
      <c r="Y90" s="194">
        <v>5.3577542689118332</v>
      </c>
      <c r="Z90" s="194">
        <v>5.3679816696331759</v>
      </c>
    </row>
    <row r="91" spans="17:26">
      <c r="Q91" s="256" t="s">
        <v>322</v>
      </c>
      <c r="R91" s="537"/>
      <c r="S91" s="194">
        <v>16.137219437568</v>
      </c>
      <c r="T91" s="194">
        <v>27.393587762957551</v>
      </c>
      <c r="U91" s="194">
        <v>51.134984066599408</v>
      </c>
      <c r="V91" s="194">
        <v>71.825765614289693</v>
      </c>
      <c r="W91" s="194">
        <v>75.138410704193788</v>
      </c>
      <c r="X91" s="194">
        <v>75.138410695083394</v>
      </c>
      <c r="Y91" s="194">
        <v>75.13841053429131</v>
      </c>
      <c r="Z91" s="194">
        <v>75.138410528518676</v>
      </c>
    </row>
    <row r="92" spans="17:26">
      <c r="Q92" s="225" t="s">
        <v>323</v>
      </c>
      <c r="R92" s="537"/>
      <c r="S92" s="194">
        <v>20.002864651736406</v>
      </c>
      <c r="T92" s="194">
        <v>34.173721676545526</v>
      </c>
      <c r="U92" s="194">
        <v>35.224826796813879</v>
      </c>
      <c r="V92" s="194">
        <v>38.185880376707189</v>
      </c>
      <c r="W92" s="194">
        <v>39.42441784158158</v>
      </c>
      <c r="X92" s="194">
        <v>43.305901787460904</v>
      </c>
      <c r="Y92" s="194">
        <v>43.305901791747367</v>
      </c>
      <c r="Z92" s="194">
        <v>43.305901796513432</v>
      </c>
    </row>
    <row r="93" spans="17:26">
      <c r="Q93" s="225" t="s">
        <v>402</v>
      </c>
      <c r="R93" s="537"/>
      <c r="S93" s="194">
        <v>16.679270185912074</v>
      </c>
      <c r="T93" s="194">
        <v>22.974589173033991</v>
      </c>
      <c r="U93" s="194">
        <v>31.439051305745753</v>
      </c>
      <c r="V93" s="194">
        <v>39.962043001033194</v>
      </c>
      <c r="W93" s="194">
        <v>45.514807165823889</v>
      </c>
      <c r="X93" s="194">
        <v>49.126445248732423</v>
      </c>
      <c r="Y93" s="194">
        <v>52.242645519362881</v>
      </c>
      <c r="Z93" s="194">
        <v>55.358845742480931</v>
      </c>
    </row>
    <row r="94" spans="17:26">
      <c r="Q94" s="256" t="s">
        <v>403</v>
      </c>
      <c r="R94" s="537"/>
      <c r="S94" s="194"/>
      <c r="T94" s="194"/>
      <c r="U94" s="194"/>
      <c r="V94" s="194"/>
      <c r="W94" s="194"/>
      <c r="X94" s="194">
        <v>3.2696691747684396E-8</v>
      </c>
      <c r="Y94" s="194">
        <v>7.8451407432245452E-8</v>
      </c>
      <c r="Z94" s="194">
        <v>1.3248710785691685E-7</v>
      </c>
    </row>
    <row r="95" spans="17:26">
      <c r="Q95" s="171"/>
      <c r="R95" s="537"/>
      <c r="S95" s="194"/>
      <c r="T95" s="194"/>
      <c r="U95" s="194"/>
      <c r="V95" s="194"/>
      <c r="W95" s="194"/>
      <c r="X95" s="194"/>
      <c r="Y95" s="194"/>
      <c r="Z95" s="194"/>
    </row>
    <row r="96" spans="17:26">
      <c r="Q96" s="171" t="s">
        <v>348</v>
      </c>
      <c r="R96" s="537"/>
      <c r="S96" s="194">
        <v>25.000000000040327</v>
      </c>
      <c r="T96" s="194">
        <v>65.999999999475392</v>
      </c>
      <c r="U96" s="194">
        <v>77.999999999534907</v>
      </c>
      <c r="V96" s="194">
        <v>89.999999999507935</v>
      </c>
      <c r="W96" s="194">
        <v>65.999999999518224</v>
      </c>
      <c r="X96" s="194">
        <v>49.99999999952766</v>
      </c>
      <c r="Y96" s="194">
        <v>29.999999999537923</v>
      </c>
      <c r="Z96" s="194">
        <v>19.999999999548162</v>
      </c>
    </row>
    <row r="97" spans="17:26" ht="15">
      <c r="Q97" s="197" t="s">
        <v>282</v>
      </c>
      <c r="R97" s="538"/>
      <c r="S97" s="198">
        <f>SUM(S82:S96)</f>
        <v>332.72450324206039</v>
      </c>
      <c r="T97" s="198">
        <f t="shared" ref="T97" si="15">SUM(T82:T96)</f>
        <v>322.62006826099292</v>
      </c>
      <c r="U97" s="198">
        <f t="shared" ref="U97" si="16">SUM(U82:U96)</f>
        <v>324.34194261345556</v>
      </c>
      <c r="V97" s="198">
        <f t="shared" ref="V97" si="17">SUM(V82:V96)</f>
        <v>351.53943572415108</v>
      </c>
      <c r="W97" s="198">
        <f t="shared" ref="W97" si="18">SUM(W82:W96)</f>
        <v>365.63178262565293</v>
      </c>
      <c r="X97" s="198">
        <f t="shared" ref="X97" si="19">SUM(X82:X96)</f>
        <v>375.02700678623455</v>
      </c>
      <c r="Y97" s="198">
        <f t="shared" ref="Y97" si="20">SUM(Y82:Y96)</f>
        <v>399.85897455104737</v>
      </c>
      <c r="Z97" s="198">
        <f t="shared" ref="Z97" si="21">SUM(Z82:Z96)</f>
        <v>425.7707668000939</v>
      </c>
    </row>
  </sheetData>
  <mergeCells count="4">
    <mergeCell ref="R31:R47"/>
    <mergeCell ref="R56:R72"/>
    <mergeCell ref="R81:R97"/>
    <mergeCell ref="R6:R22"/>
  </mergeCells>
  <pageMargins left="0.7" right="0.7" top="0.75" bottom="0.75" header="0.3" footer="0.3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Z94"/>
  <sheetViews>
    <sheetView showGridLines="0" topLeftCell="A71" zoomScale="80" zoomScaleNormal="80" workbookViewId="0">
      <selection activeCell="A104" sqref="A104"/>
    </sheetView>
  </sheetViews>
  <sheetFormatPr defaultColWidth="9" defaultRowHeight="14.25"/>
  <cols>
    <col min="1" max="16" width="9" style="165"/>
    <col min="17" max="17" width="23.125" style="165" bestFit="1" customWidth="1"/>
    <col min="18" max="18" width="26.75" style="165" customWidth="1"/>
    <col min="19" max="26" width="8.375" style="165" bestFit="1" customWidth="1"/>
    <col min="27" max="16384" width="9" style="165"/>
  </cols>
  <sheetData>
    <row r="1" spans="1:26" ht="20.25">
      <c r="A1" s="203" t="s">
        <v>762</v>
      </c>
    </row>
    <row r="2" spans="1:26" ht="20.25">
      <c r="A2" s="266"/>
    </row>
    <row r="3" spans="1:26" ht="15">
      <c r="Q3" s="166" t="s">
        <v>32</v>
      </c>
    </row>
    <row r="4" spans="1:26" ht="15">
      <c r="Q4" s="164" t="s">
        <v>347</v>
      </c>
    </row>
    <row r="6" spans="1:26" ht="15">
      <c r="Q6" s="206" t="s">
        <v>269</v>
      </c>
      <c r="R6" s="536"/>
      <c r="S6" s="206">
        <v>2015</v>
      </c>
      <c r="T6" s="206">
        <v>2020</v>
      </c>
      <c r="U6" s="206">
        <v>2025</v>
      </c>
      <c r="V6" s="206">
        <v>2030</v>
      </c>
      <c r="W6" s="206">
        <v>2035</v>
      </c>
      <c r="X6" s="206">
        <v>2040</v>
      </c>
      <c r="Y6" s="206">
        <v>2045</v>
      </c>
      <c r="Z6" s="206">
        <v>2050</v>
      </c>
    </row>
    <row r="7" spans="1:26">
      <c r="Q7" s="193" t="s">
        <v>349</v>
      </c>
      <c r="R7" s="537"/>
      <c r="S7" s="194">
        <v>14.903550001007368</v>
      </c>
      <c r="T7" s="194">
        <v>15.999267077750241</v>
      </c>
      <c r="U7" s="194">
        <v>17.714228267929929</v>
      </c>
      <c r="V7" s="194">
        <v>19.243794224013804</v>
      </c>
      <c r="W7" s="194">
        <v>28.782683726587063</v>
      </c>
      <c r="X7" s="194">
        <v>35.801636778670961</v>
      </c>
      <c r="Y7" s="194">
        <v>23.745444109688698</v>
      </c>
      <c r="Z7" s="194">
        <v>12.726499627712466</v>
      </c>
    </row>
    <row r="8" spans="1:26">
      <c r="Q8" s="193" t="s">
        <v>350</v>
      </c>
      <c r="R8" s="537"/>
      <c r="S8" s="194">
        <v>41.213748961221157</v>
      </c>
      <c r="T8" s="194">
        <v>61.718212125531259</v>
      </c>
      <c r="U8" s="194">
        <v>94.756904069796974</v>
      </c>
      <c r="V8" s="194">
        <v>154.37041944278758</v>
      </c>
      <c r="W8" s="194">
        <v>186.86139557411357</v>
      </c>
      <c r="X8" s="194">
        <v>163.96099441784966</v>
      </c>
      <c r="Y8" s="194">
        <v>211.3096541568961</v>
      </c>
      <c r="Z8" s="194">
        <v>296.67529870826422</v>
      </c>
    </row>
    <row r="9" spans="1:26">
      <c r="Q9" s="193" t="s">
        <v>56</v>
      </c>
      <c r="R9" s="537"/>
      <c r="S9" s="194">
        <v>471.95847842389145</v>
      </c>
      <c r="T9" s="194">
        <v>470.96509030976614</v>
      </c>
      <c r="U9" s="194">
        <v>459.38438236172578</v>
      </c>
      <c r="V9" s="194">
        <v>421.40655318853527</v>
      </c>
      <c r="W9" s="194">
        <v>403.82727296909309</v>
      </c>
      <c r="X9" s="194">
        <v>378.67653155395965</v>
      </c>
      <c r="Y9" s="194">
        <v>305.5718767177774</v>
      </c>
      <c r="Z9" s="194">
        <v>239.07848387206735</v>
      </c>
    </row>
    <row r="10" spans="1:26">
      <c r="Q10" s="256" t="s">
        <v>404</v>
      </c>
      <c r="R10" s="537"/>
      <c r="S10" s="194">
        <v>0</v>
      </c>
      <c r="T10" s="194">
        <v>0</v>
      </c>
      <c r="U10" s="194">
        <v>0</v>
      </c>
      <c r="V10" s="194">
        <v>0</v>
      </c>
      <c r="W10" s="194">
        <v>0</v>
      </c>
      <c r="X10" s="194">
        <v>0</v>
      </c>
      <c r="Y10" s="194">
        <v>0</v>
      </c>
      <c r="Z10" s="194">
        <v>0</v>
      </c>
    </row>
    <row r="11" spans="1:26">
      <c r="Q11" s="225" t="s">
        <v>405</v>
      </c>
      <c r="R11" s="537"/>
      <c r="S11" s="194">
        <v>5</v>
      </c>
      <c r="T11" s="194">
        <v>12</v>
      </c>
      <c r="U11" s="194">
        <v>25</v>
      </c>
      <c r="V11" s="194">
        <v>34</v>
      </c>
      <c r="W11" s="194">
        <v>35</v>
      </c>
      <c r="X11" s="194">
        <v>46</v>
      </c>
      <c r="Y11" s="194">
        <v>60</v>
      </c>
      <c r="Z11" s="194">
        <v>71</v>
      </c>
    </row>
    <row r="12" spans="1:26">
      <c r="Q12" s="256" t="s">
        <v>406</v>
      </c>
      <c r="R12" s="537"/>
      <c r="S12" s="194">
        <v>174.624152157955</v>
      </c>
      <c r="T12" s="194">
        <v>137.53571300551235</v>
      </c>
      <c r="U12" s="194">
        <v>83.177650014772198</v>
      </c>
      <c r="V12" s="194">
        <v>81.017357983763063</v>
      </c>
      <c r="W12" s="194">
        <v>66.252228064166843</v>
      </c>
      <c r="X12" s="194">
        <v>59.977370354062209</v>
      </c>
      <c r="Y12" s="194">
        <v>60.930817659550875</v>
      </c>
      <c r="Z12" s="194">
        <v>63.161818624887026</v>
      </c>
    </row>
    <row r="13" spans="1:26">
      <c r="Q13" s="256" t="s">
        <v>365</v>
      </c>
      <c r="R13" s="537"/>
      <c r="S13" s="194">
        <v>0.28902696689090751</v>
      </c>
      <c r="T13" s="194">
        <v>0.24526371880378017</v>
      </c>
      <c r="U13" s="194">
        <v>0.20149833897063973</v>
      </c>
      <c r="V13" s="194">
        <v>0.15773437976852034</v>
      </c>
      <c r="W13" s="194">
        <v>0</v>
      </c>
      <c r="X13" s="194">
        <v>0</v>
      </c>
      <c r="Y13" s="194">
        <v>0</v>
      </c>
      <c r="Z13" s="194">
        <v>0</v>
      </c>
    </row>
    <row r="14" spans="1:26">
      <c r="Q14" s="195"/>
      <c r="R14" s="537"/>
      <c r="S14" s="194"/>
      <c r="T14" s="194"/>
      <c r="U14" s="194"/>
      <c r="V14" s="194"/>
      <c r="W14" s="194"/>
      <c r="X14" s="194"/>
      <c r="Y14" s="194"/>
      <c r="Z14" s="194"/>
    </row>
    <row r="15" spans="1:26">
      <c r="Q15" s="196"/>
      <c r="R15" s="537"/>
      <c r="S15" s="194"/>
      <c r="T15" s="194"/>
      <c r="U15" s="194"/>
      <c r="V15" s="194"/>
      <c r="W15" s="194"/>
      <c r="X15" s="194"/>
      <c r="Y15" s="194"/>
      <c r="Z15" s="194"/>
    </row>
    <row r="16" spans="1:26">
      <c r="Q16" s="195"/>
      <c r="R16" s="537"/>
      <c r="S16" s="194"/>
      <c r="T16" s="194"/>
      <c r="U16" s="194"/>
      <c r="V16" s="194"/>
      <c r="W16" s="194"/>
      <c r="X16" s="194"/>
      <c r="Y16" s="194"/>
      <c r="Z16" s="194"/>
    </row>
    <row r="17" spans="17:26">
      <c r="Q17" s="193"/>
      <c r="R17" s="537"/>
      <c r="S17" s="194"/>
      <c r="T17" s="194"/>
      <c r="U17" s="194"/>
      <c r="V17" s="194"/>
      <c r="W17" s="194"/>
      <c r="X17" s="194"/>
      <c r="Y17" s="194"/>
      <c r="Z17" s="194"/>
    </row>
    <row r="18" spans="17:26">
      <c r="Q18" s="193"/>
      <c r="R18" s="537"/>
      <c r="S18" s="194"/>
      <c r="T18" s="194"/>
      <c r="U18" s="194"/>
      <c r="V18" s="194"/>
      <c r="W18" s="194"/>
      <c r="X18" s="194"/>
      <c r="Y18" s="194"/>
      <c r="Z18" s="194"/>
    </row>
    <row r="19" spans="17:26">
      <c r="Q19" s="195"/>
      <c r="R19" s="537"/>
      <c r="S19" s="194"/>
      <c r="T19" s="194"/>
      <c r="U19" s="194"/>
      <c r="V19" s="194"/>
      <c r="W19" s="194"/>
      <c r="X19" s="194"/>
      <c r="Y19" s="194"/>
      <c r="Z19" s="194"/>
    </row>
    <row r="20" spans="17:26">
      <c r="Q20" s="171"/>
      <c r="R20" s="537"/>
      <c r="S20" s="194"/>
      <c r="T20" s="194"/>
      <c r="U20" s="194"/>
      <c r="V20" s="194"/>
      <c r="W20" s="194"/>
      <c r="X20" s="194"/>
      <c r="Y20" s="194"/>
      <c r="Z20" s="194"/>
    </row>
    <row r="21" spans="17:26">
      <c r="Q21" s="171"/>
      <c r="R21" s="537"/>
      <c r="S21" s="194"/>
      <c r="T21" s="194"/>
      <c r="U21" s="194"/>
      <c r="V21" s="194"/>
      <c r="W21" s="194"/>
      <c r="X21" s="194"/>
      <c r="Y21" s="194"/>
      <c r="Z21" s="194"/>
    </row>
    <row r="22" spans="17:26" ht="15">
      <c r="Q22" s="197" t="s">
        <v>282</v>
      </c>
      <c r="R22" s="538"/>
      <c r="S22" s="198">
        <f>SUM(S7:S21)</f>
        <v>707.98895651096586</v>
      </c>
      <c r="T22" s="198">
        <f t="shared" ref="T22:Z22" si="0">SUM(T7:T21)</f>
        <v>698.46354623736374</v>
      </c>
      <c r="U22" s="198">
        <f t="shared" si="0"/>
        <v>680.2346630531955</v>
      </c>
      <c r="V22" s="198">
        <f t="shared" si="0"/>
        <v>710.19585921886824</v>
      </c>
      <c r="W22" s="198">
        <f t="shared" si="0"/>
        <v>720.72358033396051</v>
      </c>
      <c r="X22" s="198">
        <f t="shared" si="0"/>
        <v>684.41653310454251</v>
      </c>
      <c r="Y22" s="198">
        <f t="shared" si="0"/>
        <v>661.55779264391299</v>
      </c>
      <c r="Z22" s="198">
        <f t="shared" si="0"/>
        <v>682.64210083293108</v>
      </c>
    </row>
    <row r="23" spans="17:26">
      <c r="S23" s="199"/>
    </row>
    <row r="24" spans="17:26">
      <c r="S24" s="200"/>
      <c r="T24" s="200"/>
      <c r="U24" s="200"/>
      <c r="V24" s="200"/>
      <c r="W24" s="200"/>
      <c r="X24" s="200"/>
      <c r="Y24" s="200"/>
      <c r="Z24" s="200"/>
    </row>
    <row r="25" spans="17:26">
      <c r="S25" s="201"/>
      <c r="T25" s="201"/>
      <c r="U25" s="201"/>
      <c r="V25" s="201"/>
      <c r="W25" s="201"/>
      <c r="X25" s="201"/>
      <c r="Y25" s="201"/>
      <c r="Z25" s="201"/>
    </row>
    <row r="27" spans="17:26" ht="15">
      <c r="Q27" s="313" t="s">
        <v>33</v>
      </c>
    </row>
    <row r="28" spans="17:26" ht="15">
      <c r="Q28" s="324" t="s">
        <v>347</v>
      </c>
    </row>
    <row r="30" spans="17:26" ht="15">
      <c r="Q30" s="480" t="s">
        <v>269</v>
      </c>
      <c r="R30" s="536"/>
      <c r="S30" s="480">
        <v>2015</v>
      </c>
      <c r="T30" s="480">
        <v>2020</v>
      </c>
      <c r="U30" s="480">
        <v>2025</v>
      </c>
      <c r="V30" s="480">
        <v>2030</v>
      </c>
      <c r="W30" s="480">
        <v>2035</v>
      </c>
      <c r="X30" s="480">
        <v>2040</v>
      </c>
      <c r="Y30" s="480">
        <v>2045</v>
      </c>
      <c r="Z30" s="480">
        <v>2050</v>
      </c>
    </row>
    <row r="31" spans="17:26">
      <c r="Q31" s="193" t="s">
        <v>349</v>
      </c>
      <c r="R31" s="537"/>
      <c r="S31" s="194">
        <v>2.8036789724277806</v>
      </c>
      <c r="T31" s="194">
        <v>22.049117312642466</v>
      </c>
      <c r="U31" s="194">
        <v>45.005795747067822</v>
      </c>
      <c r="V31" s="194">
        <v>54.220816953931582</v>
      </c>
      <c r="W31" s="194">
        <v>61.641090832137635</v>
      </c>
      <c r="X31" s="194">
        <v>52.335535442215303</v>
      </c>
      <c r="Y31" s="194">
        <v>39.639937704588192</v>
      </c>
      <c r="Z31" s="194">
        <v>21.199995226335943</v>
      </c>
    </row>
    <row r="32" spans="17:26">
      <c r="Q32" s="193" t="s">
        <v>350</v>
      </c>
      <c r="R32" s="537"/>
      <c r="S32" s="194">
        <v>46.588603601135844</v>
      </c>
      <c r="T32" s="194">
        <v>61.164266444812498</v>
      </c>
      <c r="U32" s="194">
        <v>73.60173417702805</v>
      </c>
      <c r="V32" s="194">
        <v>88.320627672075346</v>
      </c>
      <c r="W32" s="194">
        <v>100.53452246071285</v>
      </c>
      <c r="X32" s="194">
        <v>112.84585382379747</v>
      </c>
      <c r="Y32" s="194">
        <v>135.61566000145081</v>
      </c>
      <c r="Z32" s="194">
        <v>157.04147649615825</v>
      </c>
    </row>
    <row r="33" spans="17:26">
      <c r="Q33" s="193" t="s">
        <v>56</v>
      </c>
      <c r="R33" s="537"/>
      <c r="S33" s="194">
        <v>457.27178666281861</v>
      </c>
      <c r="T33" s="194">
        <v>411.37807524272091</v>
      </c>
      <c r="U33" s="194">
        <v>388.30630679433187</v>
      </c>
      <c r="V33" s="194">
        <v>372.68585685209348</v>
      </c>
      <c r="W33" s="194">
        <v>409.55782809399699</v>
      </c>
      <c r="X33" s="194">
        <v>404.57183969690965</v>
      </c>
      <c r="Y33" s="194">
        <v>429.67714946799009</v>
      </c>
      <c r="Z33" s="194">
        <v>409.19478966316473</v>
      </c>
    </row>
    <row r="34" spans="17:26">
      <c r="Q34" s="256" t="s">
        <v>404</v>
      </c>
      <c r="R34" s="537"/>
      <c r="S34" s="194">
        <v>0</v>
      </c>
      <c r="T34" s="194">
        <v>0</v>
      </c>
      <c r="U34" s="194">
        <v>0</v>
      </c>
      <c r="V34" s="194">
        <v>0</v>
      </c>
      <c r="W34" s="194">
        <v>0</v>
      </c>
      <c r="X34" s="194">
        <v>0</v>
      </c>
      <c r="Y34" s="194">
        <v>0</v>
      </c>
      <c r="Z34" s="194">
        <v>0</v>
      </c>
    </row>
    <row r="35" spans="17:26">
      <c r="Q35" s="225" t="s">
        <v>405</v>
      </c>
      <c r="R35" s="537"/>
      <c r="S35" s="194">
        <v>5</v>
      </c>
      <c r="T35" s="194">
        <v>17</v>
      </c>
      <c r="U35" s="194">
        <v>16</v>
      </c>
      <c r="V35" s="194">
        <v>19</v>
      </c>
      <c r="W35" s="194">
        <v>19</v>
      </c>
      <c r="X35" s="194">
        <v>29</v>
      </c>
      <c r="Y35" s="194">
        <v>45</v>
      </c>
      <c r="Z35" s="194">
        <v>65</v>
      </c>
    </row>
    <row r="36" spans="17:26">
      <c r="Q36" s="256" t="s">
        <v>406</v>
      </c>
      <c r="R36" s="537"/>
      <c r="S36" s="194">
        <v>184.49825133936864</v>
      </c>
      <c r="T36" s="194">
        <v>175.43277030098167</v>
      </c>
      <c r="U36" s="194">
        <v>165.54396740718909</v>
      </c>
      <c r="V36" s="194">
        <v>163.12592371495606</v>
      </c>
      <c r="W36" s="194">
        <v>112.01193613821097</v>
      </c>
      <c r="X36" s="194">
        <v>109.97174166416495</v>
      </c>
      <c r="Y36" s="194">
        <v>68.377404725804126</v>
      </c>
      <c r="Z36" s="194">
        <v>69.162708325859654</v>
      </c>
    </row>
    <row r="37" spans="17:26">
      <c r="Q37" s="256" t="s">
        <v>365</v>
      </c>
      <c r="R37" s="537"/>
      <c r="S37" s="194">
        <v>0.28902696689090746</v>
      </c>
      <c r="T37" s="194">
        <v>0.24526365820381596</v>
      </c>
      <c r="U37" s="194">
        <v>0.20149833897063973</v>
      </c>
      <c r="V37" s="194">
        <v>0.15773431723786824</v>
      </c>
      <c r="W37" s="194">
        <v>0</v>
      </c>
      <c r="X37" s="194">
        <v>0</v>
      </c>
      <c r="Y37" s="194">
        <v>0</v>
      </c>
      <c r="Z37" s="194">
        <v>0</v>
      </c>
    </row>
    <row r="38" spans="17:26">
      <c r="Q38" s="195"/>
      <c r="R38" s="537"/>
      <c r="S38" s="194"/>
      <c r="T38" s="194"/>
      <c r="U38" s="194"/>
      <c r="V38" s="194"/>
      <c r="W38" s="194"/>
      <c r="X38" s="194"/>
      <c r="Y38" s="194"/>
      <c r="Z38" s="194"/>
    </row>
    <row r="39" spans="17:26">
      <c r="Q39" s="283"/>
      <c r="R39" s="537"/>
      <c r="S39" s="194"/>
      <c r="T39" s="194"/>
      <c r="U39" s="194"/>
      <c r="V39" s="194"/>
      <c r="W39" s="194"/>
      <c r="X39" s="194"/>
      <c r="Y39" s="194"/>
      <c r="Z39" s="194"/>
    </row>
    <row r="40" spans="17:26">
      <c r="Q40" s="195"/>
      <c r="R40" s="537"/>
      <c r="S40" s="194"/>
      <c r="T40" s="194"/>
      <c r="U40" s="194"/>
      <c r="V40" s="194"/>
      <c r="W40" s="194"/>
      <c r="X40" s="194"/>
      <c r="Y40" s="194"/>
      <c r="Z40" s="194"/>
    </row>
    <row r="41" spans="17:26">
      <c r="Q41" s="193"/>
      <c r="R41" s="537"/>
      <c r="S41" s="194"/>
      <c r="T41" s="194"/>
      <c r="U41" s="194"/>
      <c r="V41" s="194"/>
      <c r="W41" s="194"/>
      <c r="X41" s="194"/>
      <c r="Y41" s="194"/>
      <c r="Z41" s="194"/>
    </row>
    <row r="42" spans="17:26">
      <c r="Q42" s="193"/>
      <c r="R42" s="537"/>
      <c r="S42" s="194"/>
      <c r="T42" s="194"/>
      <c r="U42" s="194"/>
      <c r="V42" s="194"/>
      <c r="W42" s="194"/>
      <c r="X42" s="194"/>
      <c r="Y42" s="194"/>
      <c r="Z42" s="194"/>
    </row>
    <row r="43" spans="17:26">
      <c r="Q43" s="195"/>
      <c r="R43" s="537"/>
      <c r="S43" s="194"/>
      <c r="T43" s="194"/>
      <c r="U43" s="194"/>
      <c r="V43" s="194"/>
      <c r="W43" s="194"/>
      <c r="X43" s="194"/>
      <c r="Y43" s="194"/>
      <c r="Z43" s="194"/>
    </row>
    <row r="44" spans="17:26">
      <c r="Q44" s="171"/>
      <c r="R44" s="537"/>
      <c r="S44" s="194"/>
      <c r="T44" s="194"/>
      <c r="U44" s="194"/>
      <c r="V44" s="194"/>
      <c r="W44" s="194"/>
      <c r="X44" s="194"/>
      <c r="Y44" s="194"/>
      <c r="Z44" s="194"/>
    </row>
    <row r="45" spans="17:26">
      <c r="Q45" s="171"/>
      <c r="R45" s="537"/>
      <c r="S45" s="194"/>
      <c r="T45" s="194"/>
      <c r="U45" s="194"/>
      <c r="V45" s="194"/>
      <c r="W45" s="194"/>
      <c r="X45" s="194"/>
      <c r="Y45" s="194"/>
      <c r="Z45" s="194"/>
    </row>
    <row r="46" spans="17:26" ht="15">
      <c r="Q46" s="285" t="s">
        <v>282</v>
      </c>
      <c r="R46" s="538"/>
      <c r="S46" s="288">
        <f>SUM(S31:S45)</f>
        <v>696.45134754264177</v>
      </c>
      <c r="T46" s="288">
        <f t="shared" ref="T46:Z46" si="1">SUM(T31:T45)</f>
        <v>687.2694929593614</v>
      </c>
      <c r="U46" s="288">
        <f t="shared" si="1"/>
        <v>688.65930246458743</v>
      </c>
      <c r="V46" s="288">
        <f t="shared" si="1"/>
        <v>697.51095951029436</v>
      </c>
      <c r="W46" s="288">
        <f t="shared" si="1"/>
        <v>702.74537752505853</v>
      </c>
      <c r="X46" s="288">
        <f t="shared" si="1"/>
        <v>708.72497062708737</v>
      </c>
      <c r="Y46" s="288">
        <f t="shared" si="1"/>
        <v>718.31015189983327</v>
      </c>
      <c r="Z46" s="288">
        <f t="shared" si="1"/>
        <v>721.59896971151852</v>
      </c>
    </row>
    <row r="51" spans="17:26" ht="15">
      <c r="Q51" s="166" t="s">
        <v>34</v>
      </c>
    </row>
    <row r="52" spans="17:26" ht="15">
      <c r="Q52" s="164" t="s">
        <v>347</v>
      </c>
    </row>
    <row r="54" spans="17:26" ht="15">
      <c r="Q54" s="206" t="s">
        <v>269</v>
      </c>
      <c r="R54" s="536"/>
      <c r="S54" s="206">
        <v>2015</v>
      </c>
      <c r="T54" s="206">
        <v>2020</v>
      </c>
      <c r="U54" s="206">
        <v>2025</v>
      </c>
      <c r="V54" s="206">
        <v>2030</v>
      </c>
      <c r="W54" s="206">
        <v>2035</v>
      </c>
      <c r="X54" s="206">
        <v>2040</v>
      </c>
      <c r="Y54" s="206">
        <v>2045</v>
      </c>
      <c r="Z54" s="206">
        <v>2050</v>
      </c>
    </row>
    <row r="55" spans="17:26">
      <c r="Q55" s="193" t="s">
        <v>349</v>
      </c>
      <c r="R55" s="537"/>
      <c r="S55" s="194">
        <v>10.715621700378165</v>
      </c>
      <c r="T55" s="194">
        <v>18.304211818933673</v>
      </c>
      <c r="U55" s="194">
        <v>22.355501948811447</v>
      </c>
      <c r="V55" s="194">
        <v>21.563529083374565</v>
      </c>
      <c r="W55" s="194">
        <v>22.052725653265771</v>
      </c>
      <c r="X55" s="194">
        <v>20.875159520720956</v>
      </c>
      <c r="Y55" s="194">
        <v>21.157138366768013</v>
      </c>
      <c r="Z55" s="194">
        <v>13.469893849681947</v>
      </c>
    </row>
    <row r="56" spans="17:26">
      <c r="Q56" s="193" t="s">
        <v>350</v>
      </c>
      <c r="R56" s="537"/>
      <c r="S56" s="194">
        <v>51.47848295616695</v>
      </c>
      <c r="T56" s="194">
        <v>67.706531704867118</v>
      </c>
      <c r="U56" s="194">
        <v>74.40431506538232</v>
      </c>
      <c r="V56" s="194">
        <v>77.642773807087863</v>
      </c>
      <c r="W56" s="194">
        <v>84.561094639188653</v>
      </c>
      <c r="X56" s="194">
        <v>80.824275535265429</v>
      </c>
      <c r="Y56" s="194">
        <v>89.053493800169434</v>
      </c>
      <c r="Z56" s="194">
        <v>92.563740131599673</v>
      </c>
    </row>
    <row r="57" spans="17:26">
      <c r="Q57" s="193" t="s">
        <v>56</v>
      </c>
      <c r="R57" s="537"/>
      <c r="S57" s="194">
        <v>449.55084625847468</v>
      </c>
      <c r="T57" s="194">
        <v>418.71459289411621</v>
      </c>
      <c r="U57" s="194">
        <v>394.67815569496997</v>
      </c>
      <c r="V57" s="194">
        <v>396.59529044815434</v>
      </c>
      <c r="W57" s="194">
        <v>391.97003604547962</v>
      </c>
      <c r="X57" s="194">
        <v>418.9648927471095</v>
      </c>
      <c r="Y57" s="194">
        <v>471.84774790243944</v>
      </c>
      <c r="Z57" s="194">
        <v>484.09232762580291</v>
      </c>
    </row>
    <row r="58" spans="17:26">
      <c r="Q58" s="256" t="s">
        <v>404</v>
      </c>
      <c r="R58" s="537"/>
      <c r="S58" s="194">
        <v>0</v>
      </c>
      <c r="T58" s="194">
        <v>0</v>
      </c>
      <c r="U58" s="194">
        <v>0</v>
      </c>
      <c r="V58" s="194">
        <v>0</v>
      </c>
      <c r="W58" s="194">
        <v>0</v>
      </c>
      <c r="X58" s="194">
        <v>0</v>
      </c>
      <c r="Y58" s="194">
        <v>0</v>
      </c>
      <c r="Z58" s="194">
        <v>0</v>
      </c>
    </row>
    <row r="59" spans="17:26">
      <c r="Q59" s="225" t="s">
        <v>405</v>
      </c>
      <c r="R59" s="537"/>
      <c r="S59" s="194">
        <v>5</v>
      </c>
      <c r="T59" s="194">
        <v>5</v>
      </c>
      <c r="U59" s="194">
        <v>5</v>
      </c>
      <c r="V59" s="194">
        <v>5</v>
      </c>
      <c r="W59" s="194">
        <v>5</v>
      </c>
      <c r="X59" s="194">
        <v>5</v>
      </c>
      <c r="Y59" s="194">
        <v>5</v>
      </c>
      <c r="Z59" s="194">
        <v>5</v>
      </c>
    </row>
    <row r="60" spans="17:26">
      <c r="Q60" s="256" t="s">
        <v>406</v>
      </c>
      <c r="R60" s="537"/>
      <c r="S60" s="194">
        <v>174.18922357351767</v>
      </c>
      <c r="T60" s="194">
        <v>169.2878194384229</v>
      </c>
      <c r="U60" s="194">
        <v>181.87456366912772</v>
      </c>
      <c r="V60" s="194">
        <v>184.91181139423026</v>
      </c>
      <c r="W60" s="194">
        <v>175.90886500587496</v>
      </c>
      <c r="X60" s="194">
        <v>156.85381453369047</v>
      </c>
      <c r="Y60" s="194">
        <v>96.400532000567239</v>
      </c>
      <c r="Z60" s="194">
        <v>95.708487963127951</v>
      </c>
    </row>
    <row r="61" spans="17:26">
      <c r="Q61" s="256" t="s">
        <v>365</v>
      </c>
      <c r="R61" s="537"/>
      <c r="S61" s="194">
        <v>0.17505724267337752</v>
      </c>
      <c r="T61" s="194">
        <v>0.13129400855289</v>
      </c>
      <c r="U61" s="194">
        <v>8.7528628719749993E-2</v>
      </c>
      <c r="V61" s="194">
        <v>4.3764669517629994E-2</v>
      </c>
      <c r="W61" s="194">
        <v>0</v>
      </c>
      <c r="X61" s="194">
        <v>0</v>
      </c>
      <c r="Y61" s="194">
        <v>0</v>
      </c>
      <c r="Z61" s="194">
        <v>0</v>
      </c>
    </row>
    <row r="62" spans="17:26">
      <c r="Q62" s="195"/>
      <c r="R62" s="537"/>
      <c r="S62" s="194"/>
      <c r="T62" s="194"/>
      <c r="U62" s="194"/>
      <c r="V62" s="194"/>
      <c r="W62" s="194"/>
      <c r="X62" s="194"/>
      <c r="Y62" s="194"/>
      <c r="Z62" s="194"/>
    </row>
    <row r="63" spans="17:26">
      <c r="Q63" s="196"/>
      <c r="R63" s="537"/>
      <c r="S63" s="194"/>
      <c r="T63" s="194"/>
      <c r="U63" s="194"/>
      <c r="V63" s="194"/>
      <c r="W63" s="194"/>
      <c r="X63" s="194"/>
      <c r="Y63" s="194"/>
      <c r="Z63" s="194"/>
    </row>
    <row r="64" spans="17:26">
      <c r="Q64" s="195"/>
      <c r="R64" s="537"/>
      <c r="S64" s="194"/>
      <c r="T64" s="194"/>
      <c r="U64" s="194"/>
      <c r="V64" s="194"/>
      <c r="W64" s="194"/>
      <c r="X64" s="194"/>
      <c r="Y64" s="194"/>
      <c r="Z64" s="194"/>
    </row>
    <row r="65" spans="17:26">
      <c r="Q65" s="193"/>
      <c r="R65" s="537"/>
      <c r="S65" s="194"/>
      <c r="T65" s="194"/>
      <c r="U65" s="194"/>
      <c r="V65" s="194"/>
      <c r="W65" s="194"/>
      <c r="X65" s="194"/>
      <c r="Y65" s="194"/>
      <c r="Z65" s="194"/>
    </row>
    <row r="66" spans="17:26">
      <c r="Q66" s="193"/>
      <c r="R66" s="537"/>
      <c r="S66" s="194"/>
      <c r="T66" s="194"/>
      <c r="U66" s="194"/>
      <c r="V66" s="194"/>
      <c r="W66" s="194"/>
      <c r="X66" s="194"/>
      <c r="Y66" s="194"/>
      <c r="Z66" s="194"/>
    </row>
    <row r="67" spans="17:26">
      <c r="Q67" s="195"/>
      <c r="R67" s="537"/>
      <c r="S67" s="194"/>
      <c r="T67" s="194"/>
      <c r="U67" s="194"/>
      <c r="V67" s="194"/>
      <c r="W67" s="194"/>
      <c r="X67" s="194"/>
      <c r="Y67" s="194"/>
      <c r="Z67" s="194"/>
    </row>
    <row r="68" spans="17:26">
      <c r="Q68" s="171"/>
      <c r="R68" s="537"/>
      <c r="S68" s="194"/>
      <c r="T68" s="194"/>
      <c r="U68" s="194"/>
      <c r="V68" s="194"/>
      <c r="W68" s="194"/>
      <c r="X68" s="194"/>
      <c r="Y68" s="194"/>
      <c r="Z68" s="194"/>
    </row>
    <row r="69" spans="17:26">
      <c r="Q69" s="171"/>
      <c r="R69" s="537"/>
      <c r="S69" s="194"/>
      <c r="T69" s="194"/>
      <c r="U69" s="194"/>
      <c r="V69" s="194"/>
      <c r="W69" s="194"/>
      <c r="X69" s="194"/>
      <c r="Y69" s="194"/>
      <c r="Z69" s="194"/>
    </row>
    <row r="70" spans="17:26" ht="15">
      <c r="Q70" s="197" t="s">
        <v>282</v>
      </c>
      <c r="R70" s="538"/>
      <c r="S70" s="198">
        <f>SUM(S55:S69)</f>
        <v>691.1092317312108</v>
      </c>
      <c r="T70" s="198">
        <f t="shared" ref="T70:Z70" si="2">SUM(T55:T69)</f>
        <v>679.14444986489275</v>
      </c>
      <c r="U70" s="198">
        <f t="shared" si="2"/>
        <v>678.40006500701122</v>
      </c>
      <c r="V70" s="198">
        <f t="shared" si="2"/>
        <v>685.75716940236464</v>
      </c>
      <c r="W70" s="198">
        <f t="shared" si="2"/>
        <v>679.49272134380897</v>
      </c>
      <c r="X70" s="198">
        <f t="shared" si="2"/>
        <v>682.51814233678624</v>
      </c>
      <c r="Y70" s="198">
        <f t="shared" si="2"/>
        <v>683.45891206994406</v>
      </c>
      <c r="Z70" s="198">
        <f t="shared" si="2"/>
        <v>690.83444957021243</v>
      </c>
    </row>
    <row r="75" spans="17:26" ht="15">
      <c r="Q75" s="313" t="s">
        <v>35</v>
      </c>
    </row>
    <row r="76" spans="17:26" ht="15">
      <c r="Q76" s="324" t="s">
        <v>347</v>
      </c>
    </row>
    <row r="78" spans="17:26" ht="15">
      <c r="Q78" s="480" t="s">
        <v>269</v>
      </c>
      <c r="R78" s="536"/>
      <c r="S78" s="480">
        <v>2015</v>
      </c>
      <c r="T78" s="480">
        <v>2020</v>
      </c>
      <c r="U78" s="480">
        <v>2025</v>
      </c>
      <c r="V78" s="480">
        <v>2030</v>
      </c>
      <c r="W78" s="480">
        <v>2035</v>
      </c>
      <c r="X78" s="480">
        <v>2040</v>
      </c>
      <c r="Y78" s="480">
        <v>2045</v>
      </c>
      <c r="Z78" s="480">
        <v>2050</v>
      </c>
    </row>
    <row r="79" spans="17:26">
      <c r="Q79" s="193" t="s">
        <v>349</v>
      </c>
      <c r="R79" s="537"/>
      <c r="S79" s="194">
        <v>10.236710402158925</v>
      </c>
      <c r="T79" s="194">
        <v>21.421482754569684</v>
      </c>
      <c r="U79" s="194">
        <v>24.35591111100673</v>
      </c>
      <c r="V79" s="194">
        <v>22.325592986960331</v>
      </c>
      <c r="W79" s="194">
        <v>23.324499136265672</v>
      </c>
      <c r="X79" s="194">
        <v>21.157117106189311</v>
      </c>
      <c r="Y79" s="194">
        <v>19.307870249029492</v>
      </c>
      <c r="Z79" s="194">
        <v>6.7270668179316537</v>
      </c>
    </row>
    <row r="80" spans="17:26">
      <c r="Q80" s="193" t="s">
        <v>350</v>
      </c>
      <c r="R80" s="537"/>
      <c r="S80" s="194">
        <v>44.252022044934833</v>
      </c>
      <c r="T80" s="194">
        <v>51.886194572649551</v>
      </c>
      <c r="U80" s="194">
        <v>57.264953792906809</v>
      </c>
      <c r="V80" s="194">
        <v>75.011881082308079</v>
      </c>
      <c r="W80" s="194">
        <v>86.669846327951021</v>
      </c>
      <c r="X80" s="194">
        <v>82.465258116407966</v>
      </c>
      <c r="Y80" s="194">
        <v>93.370331271127696</v>
      </c>
      <c r="Z80" s="194">
        <v>98.161836373679876</v>
      </c>
    </row>
    <row r="81" spans="17:26">
      <c r="Q81" s="193" t="s">
        <v>56</v>
      </c>
      <c r="R81" s="537"/>
      <c r="S81" s="194">
        <v>487.96862004591782</v>
      </c>
      <c r="T81" s="194">
        <v>446.90866188660749</v>
      </c>
      <c r="U81" s="194">
        <v>419.36506731963306</v>
      </c>
      <c r="V81" s="194">
        <v>401.00970583307623</v>
      </c>
      <c r="W81" s="194">
        <v>395.96906715210559</v>
      </c>
      <c r="X81" s="194">
        <v>397.38198665316554</v>
      </c>
      <c r="Y81" s="194">
        <v>450.12999244286857</v>
      </c>
      <c r="Z81" s="194">
        <v>466.13336838209653</v>
      </c>
    </row>
    <row r="82" spans="17:26">
      <c r="Q82" s="256" t="s">
        <v>404</v>
      </c>
      <c r="R82" s="537"/>
      <c r="S82" s="194">
        <v>0</v>
      </c>
      <c r="T82" s="194">
        <v>0</v>
      </c>
      <c r="U82" s="194">
        <v>0</v>
      </c>
      <c r="V82" s="194">
        <v>0</v>
      </c>
      <c r="W82" s="194">
        <v>0</v>
      </c>
      <c r="X82" s="194">
        <v>0</v>
      </c>
      <c r="Y82" s="194">
        <v>0</v>
      </c>
      <c r="Z82" s="194">
        <v>0</v>
      </c>
    </row>
    <row r="83" spans="17:26">
      <c r="Q83" s="225" t="s">
        <v>405</v>
      </c>
      <c r="R83" s="537"/>
      <c r="S83" s="194">
        <v>14.203771760881367</v>
      </c>
      <c r="T83" s="194">
        <v>14.837345819532668</v>
      </c>
      <c r="U83" s="194">
        <v>15.873706600765079</v>
      </c>
      <c r="V83" s="194">
        <v>15.884601120271352</v>
      </c>
      <c r="W83" s="194">
        <v>16.763805456151776</v>
      </c>
      <c r="X83" s="194">
        <v>15.141352370048345</v>
      </c>
      <c r="Y83" s="194">
        <v>20.391712808068647</v>
      </c>
      <c r="Z83" s="194">
        <v>21.379399045977166</v>
      </c>
    </row>
    <row r="84" spans="17:26">
      <c r="Q84" s="256" t="s">
        <v>406</v>
      </c>
      <c r="R84" s="537"/>
      <c r="S84" s="194">
        <v>146.85295408096937</v>
      </c>
      <c r="T84" s="194">
        <v>158.30136903890528</v>
      </c>
      <c r="U84" s="194">
        <v>176.5337299800664</v>
      </c>
      <c r="V84" s="194">
        <v>184.15065158514321</v>
      </c>
      <c r="W84" s="194">
        <v>180.70649006052969</v>
      </c>
      <c r="X84" s="194">
        <v>193.861663382221</v>
      </c>
      <c r="Y84" s="194">
        <v>130.21010754766877</v>
      </c>
      <c r="Z84" s="194">
        <v>125.22445538837951</v>
      </c>
    </row>
    <row r="85" spans="17:26">
      <c r="Q85" s="256" t="s">
        <v>365</v>
      </c>
      <c r="R85" s="537"/>
      <c r="S85" s="194">
        <v>0.17505722506561386</v>
      </c>
      <c r="T85" s="194">
        <v>0.13129400855289</v>
      </c>
      <c r="U85" s="194">
        <v>8.7528628719749993E-2</v>
      </c>
      <c r="V85" s="194">
        <v>4.376466951763E-2</v>
      </c>
      <c r="W85" s="194">
        <v>0</v>
      </c>
      <c r="X85" s="194">
        <v>0</v>
      </c>
      <c r="Y85" s="194">
        <v>0</v>
      </c>
      <c r="Z85" s="194">
        <v>0</v>
      </c>
    </row>
    <row r="86" spans="17:26">
      <c r="Q86" s="195"/>
      <c r="R86" s="537"/>
      <c r="S86" s="194"/>
      <c r="T86" s="194"/>
      <c r="U86" s="194"/>
      <c r="V86" s="194"/>
      <c r="W86" s="194"/>
      <c r="X86" s="194"/>
      <c r="Y86" s="194"/>
      <c r="Z86" s="194"/>
    </row>
    <row r="87" spans="17:26">
      <c r="Q87" s="283"/>
      <c r="R87" s="537"/>
      <c r="S87" s="194"/>
      <c r="T87" s="194"/>
      <c r="U87" s="194"/>
      <c r="V87" s="194"/>
      <c r="W87" s="194"/>
      <c r="X87" s="194"/>
      <c r="Y87" s="194"/>
      <c r="Z87" s="194"/>
    </row>
    <row r="88" spans="17:26">
      <c r="Q88" s="195"/>
      <c r="R88" s="537"/>
      <c r="S88" s="194"/>
      <c r="T88" s="194"/>
      <c r="U88" s="194"/>
      <c r="V88" s="194"/>
      <c r="W88" s="194"/>
      <c r="X88" s="194"/>
      <c r="Y88" s="194"/>
      <c r="Z88" s="194"/>
    </row>
    <row r="89" spans="17:26">
      <c r="Q89" s="193"/>
      <c r="R89" s="537"/>
      <c r="S89" s="194"/>
      <c r="T89" s="194"/>
      <c r="U89" s="194"/>
      <c r="V89" s="194"/>
      <c r="W89" s="194"/>
      <c r="X89" s="194"/>
      <c r="Y89" s="194"/>
      <c r="Z89" s="194"/>
    </row>
    <row r="90" spans="17:26">
      <c r="Q90" s="193"/>
      <c r="R90" s="537"/>
      <c r="S90" s="194"/>
      <c r="T90" s="194"/>
      <c r="U90" s="194"/>
      <c r="V90" s="194"/>
      <c r="W90" s="194"/>
      <c r="X90" s="194"/>
      <c r="Y90" s="194"/>
      <c r="Z90" s="194"/>
    </row>
    <row r="91" spans="17:26">
      <c r="Q91" s="195"/>
      <c r="R91" s="537"/>
      <c r="S91" s="194"/>
      <c r="T91" s="194"/>
      <c r="U91" s="194"/>
      <c r="V91" s="194"/>
      <c r="W91" s="194"/>
      <c r="X91" s="194"/>
      <c r="Y91" s="194"/>
      <c r="Z91" s="194"/>
    </row>
    <row r="92" spans="17:26">
      <c r="Q92" s="171"/>
      <c r="R92" s="537"/>
      <c r="S92" s="194"/>
      <c r="T92" s="194"/>
      <c r="U92" s="194"/>
      <c r="V92" s="194"/>
      <c r="W92" s="194"/>
      <c r="X92" s="194"/>
      <c r="Y92" s="194"/>
      <c r="Z92" s="194"/>
    </row>
    <row r="93" spans="17:26">
      <c r="Q93" s="171"/>
      <c r="R93" s="537"/>
      <c r="S93" s="194"/>
      <c r="T93" s="194"/>
      <c r="U93" s="194"/>
      <c r="V93" s="194"/>
      <c r="W93" s="194"/>
      <c r="X93" s="194"/>
      <c r="Y93" s="194"/>
      <c r="Z93" s="194"/>
    </row>
    <row r="94" spans="17:26" ht="15">
      <c r="Q94" s="285" t="s">
        <v>282</v>
      </c>
      <c r="R94" s="538"/>
      <c r="S94" s="288">
        <f>SUM(S79:S93)</f>
        <v>703.6891355599281</v>
      </c>
      <c r="T94" s="288">
        <f t="shared" ref="T94:Z94" si="3">SUM(T79:T93)</f>
        <v>693.48634808081749</v>
      </c>
      <c r="U94" s="288">
        <f t="shared" si="3"/>
        <v>693.48089743309777</v>
      </c>
      <c r="V94" s="288">
        <f t="shared" si="3"/>
        <v>698.42619727727686</v>
      </c>
      <c r="W94" s="288">
        <f t="shared" si="3"/>
        <v>703.43370813300385</v>
      </c>
      <c r="X94" s="288">
        <f t="shared" si="3"/>
        <v>710.00737762803215</v>
      </c>
      <c r="Y94" s="288">
        <f t="shared" si="3"/>
        <v>713.41001431876316</v>
      </c>
      <c r="Z94" s="288">
        <f t="shared" si="3"/>
        <v>717.62612600806472</v>
      </c>
    </row>
  </sheetData>
  <mergeCells count="4">
    <mergeCell ref="R78:R94"/>
    <mergeCell ref="R6:R22"/>
    <mergeCell ref="R54:R70"/>
    <mergeCell ref="R30:R46"/>
  </mergeCells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Z95"/>
  <sheetViews>
    <sheetView showGridLines="0" zoomScale="80" zoomScaleNormal="80" workbookViewId="0"/>
  </sheetViews>
  <sheetFormatPr defaultColWidth="9" defaultRowHeight="14.25"/>
  <cols>
    <col min="1" max="16" width="9" style="165"/>
    <col min="17" max="17" width="23.125" style="165" bestFit="1" customWidth="1"/>
    <col min="18" max="18" width="26.75" style="165" customWidth="1"/>
    <col min="19" max="26" width="8.375" style="165" bestFit="1" customWidth="1"/>
    <col min="27" max="16384" width="9" style="165"/>
  </cols>
  <sheetData>
    <row r="1" spans="1:26" ht="20.25">
      <c r="A1" s="266" t="s">
        <v>759</v>
      </c>
    </row>
    <row r="2" spans="1:26" ht="20.25">
      <c r="A2" s="266"/>
    </row>
    <row r="3" spans="1:26" ht="15">
      <c r="Q3" s="166" t="s">
        <v>32</v>
      </c>
    </row>
    <row r="4" spans="1:26" ht="15">
      <c r="Q4" s="164" t="s">
        <v>347</v>
      </c>
    </row>
    <row r="6" spans="1:26" ht="15">
      <c r="Q6" s="206" t="s">
        <v>269</v>
      </c>
      <c r="R6" s="536"/>
      <c r="S6" s="206">
        <v>2015</v>
      </c>
      <c r="T6" s="206">
        <v>2020</v>
      </c>
      <c r="U6" s="206">
        <v>2025</v>
      </c>
      <c r="V6" s="206">
        <v>2030</v>
      </c>
      <c r="W6" s="206">
        <v>2035</v>
      </c>
      <c r="X6" s="206">
        <v>2040</v>
      </c>
      <c r="Y6" s="206">
        <v>2045</v>
      </c>
      <c r="Z6" s="206">
        <v>2050</v>
      </c>
    </row>
    <row r="7" spans="1:26">
      <c r="Q7" s="225" t="s">
        <v>407</v>
      </c>
      <c r="R7" s="537"/>
      <c r="S7" s="194">
        <v>0.1167570148366724</v>
      </c>
      <c r="T7" s="194">
        <v>1.3102792212142198</v>
      </c>
      <c r="U7" s="194">
        <v>5.0000000171113221</v>
      </c>
      <c r="V7" s="194">
        <v>16.047106391771887</v>
      </c>
      <c r="W7" s="194">
        <v>29.018332528233216</v>
      </c>
      <c r="X7" s="194">
        <v>52.340714746888004</v>
      </c>
      <c r="Y7" s="194">
        <v>72.276613797509711</v>
      </c>
      <c r="Z7" s="194">
        <v>86.59346650030119</v>
      </c>
    </row>
    <row r="8" spans="1:26">
      <c r="Q8" s="225" t="s">
        <v>408</v>
      </c>
      <c r="R8" s="537"/>
      <c r="S8" s="194">
        <v>395.24629148210636</v>
      </c>
      <c r="T8" s="194">
        <v>359.52667598565381</v>
      </c>
      <c r="U8" s="194">
        <v>317.19733737364658</v>
      </c>
      <c r="V8" s="194">
        <v>275.33584696633648</v>
      </c>
      <c r="W8" s="194">
        <v>231.54021291258255</v>
      </c>
      <c r="X8" s="194">
        <v>154.75191986294269</v>
      </c>
      <c r="Y8" s="194">
        <v>85.800201219094319</v>
      </c>
      <c r="Z8" s="194">
        <v>52.505143992177807</v>
      </c>
    </row>
    <row r="9" spans="1:26">
      <c r="Q9" s="225" t="s">
        <v>409</v>
      </c>
      <c r="R9" s="537"/>
      <c r="S9" s="194">
        <v>21.14524385490137</v>
      </c>
      <c r="T9" s="194">
        <v>20.191737699879145</v>
      </c>
      <c r="U9" s="194">
        <v>25.255064109294025</v>
      </c>
      <c r="V9" s="194">
        <v>25.006587781580869</v>
      </c>
      <c r="W9" s="194">
        <v>31.239242811086122</v>
      </c>
      <c r="X9" s="194">
        <v>25.191538670788965</v>
      </c>
      <c r="Y9" s="194">
        <v>17.552475398313327</v>
      </c>
      <c r="Z9" s="194">
        <v>11.791666195421881</v>
      </c>
    </row>
    <row r="10" spans="1:26">
      <c r="Q10" s="256" t="s">
        <v>410</v>
      </c>
      <c r="R10" s="537"/>
      <c r="S10" s="194">
        <v>0</v>
      </c>
      <c r="T10" s="194">
        <v>0</v>
      </c>
      <c r="U10" s="194">
        <v>0.41080691611940823</v>
      </c>
      <c r="V10" s="194">
        <v>0.41083662328733811</v>
      </c>
      <c r="W10" s="194">
        <v>6.4476649458605406</v>
      </c>
      <c r="X10" s="194">
        <v>23.821855645152841</v>
      </c>
      <c r="Y10" s="194">
        <v>15.063661169912614</v>
      </c>
      <c r="Z10" s="194">
        <v>15.06319396459047</v>
      </c>
    </row>
    <row r="11" spans="1:26">
      <c r="Q11" s="225" t="s">
        <v>411</v>
      </c>
      <c r="R11" s="537"/>
      <c r="S11" s="194">
        <v>1.9985699213180946E-9</v>
      </c>
      <c r="T11" s="194">
        <v>2.9999999894226992</v>
      </c>
      <c r="U11" s="194">
        <v>10.999999997747995</v>
      </c>
      <c r="V11" s="194">
        <v>24.999999995787817</v>
      </c>
      <c r="W11" s="194">
        <v>33.999999996813884</v>
      </c>
      <c r="X11" s="194">
        <v>35.999999924453071</v>
      </c>
      <c r="Y11" s="194">
        <v>74.124053508679168</v>
      </c>
      <c r="Z11" s="194">
        <v>78.070476646640259</v>
      </c>
    </row>
    <row r="12" spans="1:26">
      <c r="Q12" s="195" t="s">
        <v>351</v>
      </c>
      <c r="R12" s="537"/>
      <c r="S12" s="194">
        <v>37.953905991227288</v>
      </c>
      <c r="T12" s="194">
        <v>37.585422000573679</v>
      </c>
      <c r="U12" s="194">
        <v>37.216936994148021</v>
      </c>
      <c r="V12" s="194">
        <v>36.848452911278834</v>
      </c>
      <c r="W12" s="194">
        <v>36.479967983769505</v>
      </c>
      <c r="X12" s="194">
        <v>36.111483978159718</v>
      </c>
      <c r="Y12" s="194">
        <v>35.742998956694116</v>
      </c>
      <c r="Z12" s="194">
        <v>35.374514958337052</v>
      </c>
    </row>
    <row r="13" spans="1:26">
      <c r="Q13" s="195" t="s">
        <v>352</v>
      </c>
      <c r="R13" s="537"/>
      <c r="S13" s="194">
        <v>147.26993664163678</v>
      </c>
      <c r="T13" s="194">
        <v>155.11862720043544</v>
      </c>
      <c r="U13" s="194">
        <v>161.44564481841414</v>
      </c>
      <c r="V13" s="194">
        <v>166.10029630456904</v>
      </c>
      <c r="W13" s="194">
        <v>169.16125812997291</v>
      </c>
      <c r="X13" s="194">
        <v>168.54218634290953</v>
      </c>
      <c r="Y13" s="194">
        <v>167.70005919406753</v>
      </c>
      <c r="Z13" s="194">
        <v>166.69859093156322</v>
      </c>
    </row>
    <row r="14" spans="1:26">
      <c r="Q14" s="195"/>
      <c r="R14" s="537"/>
      <c r="S14" s="194"/>
      <c r="T14" s="194"/>
      <c r="U14" s="194"/>
      <c r="V14" s="194"/>
      <c r="W14" s="194"/>
      <c r="X14" s="194"/>
      <c r="Y14" s="194"/>
      <c r="Z14" s="194"/>
    </row>
    <row r="15" spans="1:26">
      <c r="Q15" s="196"/>
      <c r="R15" s="537"/>
      <c r="S15" s="194"/>
      <c r="T15" s="194"/>
      <c r="U15" s="194"/>
      <c r="V15" s="194"/>
      <c r="W15" s="194"/>
      <c r="X15" s="194"/>
      <c r="Y15" s="194"/>
      <c r="Z15" s="194"/>
    </row>
    <row r="16" spans="1:26">
      <c r="Q16" s="195"/>
      <c r="R16" s="537"/>
      <c r="S16" s="194"/>
      <c r="T16" s="194"/>
      <c r="U16" s="194"/>
      <c r="V16" s="194"/>
      <c r="W16" s="194"/>
      <c r="X16" s="194"/>
      <c r="Y16" s="194"/>
      <c r="Z16" s="194"/>
    </row>
    <row r="17" spans="17:26">
      <c r="Q17" s="193"/>
      <c r="R17" s="537"/>
      <c r="S17" s="194"/>
      <c r="T17" s="194"/>
      <c r="U17" s="194"/>
      <c r="V17" s="194"/>
      <c r="W17" s="194"/>
      <c r="X17" s="194"/>
      <c r="Y17" s="194"/>
      <c r="Z17" s="194"/>
    </row>
    <row r="18" spans="17:26">
      <c r="Q18" s="193"/>
      <c r="R18" s="537"/>
      <c r="S18" s="194"/>
      <c r="T18" s="194"/>
      <c r="U18" s="194"/>
      <c r="V18" s="194"/>
      <c r="W18" s="194"/>
      <c r="X18" s="194"/>
      <c r="Y18" s="194"/>
      <c r="Z18" s="194"/>
    </row>
    <row r="19" spans="17:26">
      <c r="Q19" s="195"/>
      <c r="R19" s="537"/>
      <c r="S19" s="194"/>
      <c r="T19" s="194"/>
      <c r="U19" s="194"/>
      <c r="V19" s="194"/>
      <c r="W19" s="194"/>
      <c r="X19" s="194"/>
      <c r="Y19" s="194"/>
      <c r="Z19" s="194"/>
    </row>
    <row r="20" spans="17:26">
      <c r="Q20" s="171"/>
      <c r="R20" s="537"/>
      <c r="S20" s="194"/>
      <c r="T20" s="194"/>
      <c r="U20" s="194"/>
      <c r="V20" s="194"/>
      <c r="W20" s="194"/>
      <c r="X20" s="194"/>
      <c r="Y20" s="194"/>
      <c r="Z20" s="194"/>
    </row>
    <row r="21" spans="17:26">
      <c r="Q21" s="171"/>
      <c r="R21" s="537"/>
      <c r="S21" s="194"/>
      <c r="T21" s="194"/>
      <c r="U21" s="194"/>
      <c r="V21" s="194"/>
      <c r="W21" s="194"/>
      <c r="X21" s="194"/>
      <c r="Y21" s="194"/>
      <c r="Z21" s="194"/>
    </row>
    <row r="22" spans="17:26" ht="15">
      <c r="Q22" s="197" t="s">
        <v>282</v>
      </c>
      <c r="R22" s="538"/>
      <c r="S22" s="198">
        <f>SUM(S7:S21)</f>
        <v>601.73213498670702</v>
      </c>
      <c r="T22" s="198">
        <f t="shared" ref="T22:Z22" si="0">SUM(T7:T21)</f>
        <v>576.73274209717897</v>
      </c>
      <c r="U22" s="198">
        <f t="shared" si="0"/>
        <v>557.52579022648149</v>
      </c>
      <c r="V22" s="198">
        <f t="shared" si="0"/>
        <v>544.7491269746123</v>
      </c>
      <c r="W22" s="198">
        <f t="shared" si="0"/>
        <v>537.88667930831866</v>
      </c>
      <c r="X22" s="198">
        <f t="shared" si="0"/>
        <v>496.75969917129476</v>
      </c>
      <c r="Y22" s="198">
        <f t="shared" si="0"/>
        <v>468.26006324427078</v>
      </c>
      <c r="Z22" s="198">
        <f t="shared" si="0"/>
        <v>446.0970531890319</v>
      </c>
    </row>
    <row r="23" spans="17:26">
      <c r="S23" s="199"/>
    </row>
    <row r="24" spans="17:26">
      <c r="S24" s="200"/>
      <c r="T24" s="200"/>
      <c r="U24" s="200"/>
      <c r="V24" s="200"/>
      <c r="W24" s="200"/>
      <c r="X24" s="200"/>
      <c r="Y24" s="200"/>
      <c r="Z24" s="200"/>
    </row>
    <row r="25" spans="17:26">
      <c r="S25" s="201"/>
      <c r="T25" s="201"/>
      <c r="U25" s="201"/>
      <c r="V25" s="201"/>
      <c r="W25" s="201"/>
      <c r="X25" s="201"/>
      <c r="Y25" s="201"/>
      <c r="Z25" s="201"/>
    </row>
    <row r="28" spans="17:26" ht="15">
      <c r="Q28" s="313" t="s">
        <v>33</v>
      </c>
    </row>
    <row r="29" spans="17:26" ht="15">
      <c r="Q29" s="324" t="s">
        <v>347</v>
      </c>
    </row>
    <row r="31" spans="17:26" ht="15">
      <c r="Q31" s="480" t="s">
        <v>269</v>
      </c>
      <c r="R31" s="536"/>
      <c r="S31" s="480">
        <v>2015</v>
      </c>
      <c r="T31" s="480">
        <v>2020</v>
      </c>
      <c r="U31" s="480">
        <v>2025</v>
      </c>
      <c r="V31" s="480">
        <v>2030</v>
      </c>
      <c r="W31" s="480">
        <v>2035</v>
      </c>
      <c r="X31" s="480">
        <v>2040</v>
      </c>
      <c r="Y31" s="480">
        <v>2045</v>
      </c>
      <c r="Z31" s="480">
        <v>2050</v>
      </c>
    </row>
    <row r="32" spans="17:26">
      <c r="Q32" s="225" t="s">
        <v>407</v>
      </c>
      <c r="R32" s="537"/>
      <c r="S32" s="481">
        <v>0.1006950495738911</v>
      </c>
      <c r="T32" s="481">
        <v>0.99015449841174863</v>
      </c>
      <c r="U32" s="481">
        <v>3.914513750151575</v>
      </c>
      <c r="V32" s="481">
        <v>8.5122155881141648</v>
      </c>
      <c r="W32" s="481">
        <v>21.700418138129276</v>
      </c>
      <c r="X32" s="481">
        <v>41.014801694056203</v>
      </c>
      <c r="Y32" s="481">
        <v>59.133699577161202</v>
      </c>
      <c r="Z32" s="481">
        <v>70.280217141466707</v>
      </c>
    </row>
    <row r="33" spans="17:26">
      <c r="Q33" s="225" t="s">
        <v>408</v>
      </c>
      <c r="R33" s="537"/>
      <c r="S33" s="481">
        <v>395.41379615645383</v>
      </c>
      <c r="T33" s="481">
        <v>355.51193710858001</v>
      </c>
      <c r="U33" s="481">
        <v>323.15793553453625</v>
      </c>
      <c r="V33" s="481">
        <v>307.12518173814709</v>
      </c>
      <c r="W33" s="481">
        <v>286.21485373912918</v>
      </c>
      <c r="X33" s="481">
        <v>226.23900019952703</v>
      </c>
      <c r="Y33" s="481">
        <v>136.70268913959802</v>
      </c>
      <c r="Z33" s="481">
        <v>103.55692495186074</v>
      </c>
    </row>
    <row r="34" spans="17:26">
      <c r="Q34" s="225" t="s">
        <v>409</v>
      </c>
      <c r="R34" s="537"/>
      <c r="S34" s="481">
        <v>21.159771673366304</v>
      </c>
      <c r="T34" s="481">
        <v>25.403423046052794</v>
      </c>
      <c r="U34" s="481">
        <v>26.716688279654974</v>
      </c>
      <c r="V34" s="481">
        <v>29.816709005011958</v>
      </c>
      <c r="W34" s="481">
        <v>29.928714757953259</v>
      </c>
      <c r="X34" s="481">
        <v>31.092597379587001</v>
      </c>
      <c r="Y34" s="481">
        <v>17.713765809214532</v>
      </c>
      <c r="Z34" s="481">
        <v>16.835213981481203</v>
      </c>
    </row>
    <row r="35" spans="17:26">
      <c r="Q35" s="256" t="s">
        <v>410</v>
      </c>
      <c r="R35" s="537"/>
      <c r="S35" s="481">
        <v>0</v>
      </c>
      <c r="T35" s="481">
        <v>0</v>
      </c>
      <c r="U35" s="481">
        <v>1.5521437297050807E-7</v>
      </c>
      <c r="V35" s="481">
        <v>2.5103026174357273E-7</v>
      </c>
      <c r="W35" s="481">
        <v>4.873105542224329E-7</v>
      </c>
      <c r="X35" s="481">
        <v>4.8732316129043556E-7</v>
      </c>
      <c r="Y35" s="481">
        <v>1.8445154702134594E-5</v>
      </c>
      <c r="Z35" s="481">
        <v>4.8651765477285016</v>
      </c>
    </row>
    <row r="36" spans="17:26">
      <c r="Q36" s="225" t="s">
        <v>411</v>
      </c>
      <c r="R36" s="537"/>
      <c r="S36" s="481">
        <v>3.4896808771022417E-8</v>
      </c>
      <c r="T36" s="481">
        <v>1.9688881086356562</v>
      </c>
      <c r="U36" s="481">
        <v>4.6319120786796484</v>
      </c>
      <c r="V36" s="481">
        <v>8.7975444928434161</v>
      </c>
      <c r="W36" s="481">
        <v>8.9543415414506544</v>
      </c>
      <c r="X36" s="481">
        <v>20.496100311456942</v>
      </c>
      <c r="Y36" s="481">
        <v>81.962802778986315</v>
      </c>
      <c r="Z36" s="481">
        <v>90.962380537507457</v>
      </c>
    </row>
    <row r="37" spans="17:26">
      <c r="Q37" s="195" t="s">
        <v>351</v>
      </c>
      <c r="R37" s="537"/>
      <c r="S37" s="481">
        <v>37.953906005603173</v>
      </c>
      <c r="T37" s="481">
        <v>37.585422005855477</v>
      </c>
      <c r="U37" s="481">
        <v>37.216937000800954</v>
      </c>
      <c r="V37" s="481">
        <v>36.848452985012806</v>
      </c>
      <c r="W37" s="481">
        <v>36.479968000154706</v>
      </c>
      <c r="X37" s="481">
        <v>36.111483913850762</v>
      </c>
      <c r="Y37" s="481">
        <v>35.742998917996729</v>
      </c>
      <c r="Z37" s="481">
        <v>35.374514900129554</v>
      </c>
    </row>
    <row r="38" spans="17:26">
      <c r="Q38" s="195" t="s">
        <v>352</v>
      </c>
      <c r="R38" s="537"/>
      <c r="S38" s="481">
        <v>147.26993617492846</v>
      </c>
      <c r="T38" s="481">
        <v>155.11862810684286</v>
      </c>
      <c r="U38" s="481">
        <v>161.44564603444974</v>
      </c>
      <c r="V38" s="481">
        <v>166.10029749293889</v>
      </c>
      <c r="W38" s="481">
        <v>169.16126006800584</v>
      </c>
      <c r="X38" s="481">
        <v>168.54218642517702</v>
      </c>
      <c r="Y38" s="481">
        <v>167.70005992283069</v>
      </c>
      <c r="Z38" s="481">
        <v>166.69859222238074</v>
      </c>
    </row>
    <row r="39" spans="17:26">
      <c r="Q39" s="195"/>
      <c r="R39" s="537"/>
      <c r="S39" s="194"/>
      <c r="T39" s="194"/>
      <c r="U39" s="194"/>
      <c r="V39" s="194"/>
      <c r="W39" s="194"/>
      <c r="X39" s="194"/>
      <c r="Y39" s="194"/>
      <c r="Z39" s="194"/>
    </row>
    <row r="40" spans="17:26">
      <c r="Q40" s="283"/>
      <c r="R40" s="537"/>
      <c r="S40" s="194"/>
      <c r="T40" s="194"/>
      <c r="U40" s="194"/>
      <c r="V40" s="194"/>
      <c r="W40" s="194"/>
      <c r="X40" s="194"/>
      <c r="Y40" s="194"/>
      <c r="Z40" s="194"/>
    </row>
    <row r="41" spans="17:26">
      <c r="Q41" s="195"/>
      <c r="R41" s="537"/>
      <c r="S41" s="194"/>
      <c r="T41" s="194"/>
      <c r="U41" s="194"/>
      <c r="V41" s="194"/>
      <c r="W41" s="194"/>
      <c r="X41" s="194"/>
      <c r="Y41" s="194"/>
      <c r="Z41" s="194"/>
    </row>
    <row r="42" spans="17:26">
      <c r="Q42" s="193"/>
      <c r="R42" s="537"/>
      <c r="S42" s="194"/>
      <c r="T42" s="194"/>
      <c r="U42" s="194"/>
      <c r="V42" s="194"/>
      <c r="W42" s="194"/>
      <c r="X42" s="194"/>
      <c r="Y42" s="194"/>
      <c r="Z42" s="194"/>
    </row>
    <row r="43" spans="17:26">
      <c r="Q43" s="193"/>
      <c r="R43" s="537"/>
      <c r="S43" s="194"/>
      <c r="T43" s="194"/>
      <c r="U43" s="194"/>
      <c r="V43" s="194"/>
      <c r="W43" s="194"/>
      <c r="X43" s="194"/>
      <c r="Y43" s="194"/>
      <c r="Z43" s="194"/>
    </row>
    <row r="44" spans="17:26">
      <c r="Q44" s="195"/>
      <c r="R44" s="537"/>
      <c r="S44" s="194"/>
      <c r="T44" s="194"/>
      <c r="U44" s="194"/>
      <c r="V44" s="194"/>
      <c r="W44" s="194"/>
      <c r="X44" s="194"/>
      <c r="Y44" s="194"/>
      <c r="Z44" s="194"/>
    </row>
    <row r="45" spans="17:26">
      <c r="Q45" s="171"/>
      <c r="R45" s="537"/>
      <c r="S45" s="194"/>
      <c r="T45" s="194"/>
      <c r="U45" s="194"/>
      <c r="V45" s="194"/>
      <c r="W45" s="194"/>
      <c r="X45" s="194"/>
      <c r="Y45" s="194"/>
      <c r="Z45" s="194"/>
    </row>
    <row r="46" spans="17:26">
      <c r="Q46" s="171"/>
      <c r="R46" s="537"/>
      <c r="S46" s="194"/>
      <c r="T46" s="194"/>
      <c r="U46" s="194"/>
      <c r="V46" s="194"/>
      <c r="W46" s="194"/>
      <c r="X46" s="194"/>
      <c r="Y46" s="194"/>
      <c r="Z46" s="194"/>
    </row>
    <row r="47" spans="17:26" ht="15">
      <c r="Q47" s="285" t="s">
        <v>282</v>
      </c>
      <c r="R47" s="538"/>
      <c r="S47" s="288">
        <f>SUM(S32:S46)</f>
        <v>601.89810509482254</v>
      </c>
      <c r="T47" s="288">
        <f t="shared" ref="T47:Z47" si="1">SUM(T32:T46)</f>
        <v>576.57845287437863</v>
      </c>
      <c r="U47" s="288">
        <f t="shared" si="1"/>
        <v>557.08363283348751</v>
      </c>
      <c r="V47" s="288">
        <f t="shared" si="1"/>
        <v>557.20040155309857</v>
      </c>
      <c r="W47" s="288">
        <f t="shared" si="1"/>
        <v>552.4395567321335</v>
      </c>
      <c r="X47" s="288">
        <f t="shared" si="1"/>
        <v>523.49617041097804</v>
      </c>
      <c r="Y47" s="288">
        <f t="shared" si="1"/>
        <v>498.95603459094212</v>
      </c>
      <c r="Z47" s="288">
        <f t="shared" si="1"/>
        <v>488.57302028255492</v>
      </c>
    </row>
    <row r="52" spans="17:26" ht="15">
      <c r="Q52" s="313" t="s">
        <v>34</v>
      </c>
      <c r="R52" s="482"/>
      <c r="S52" s="482"/>
      <c r="T52" s="482"/>
      <c r="U52" s="482"/>
      <c r="V52" s="482"/>
      <c r="W52" s="482"/>
      <c r="X52" s="482"/>
      <c r="Y52" s="482"/>
      <c r="Z52" s="482"/>
    </row>
    <row r="53" spans="17:26" ht="15">
      <c r="Q53" s="324" t="s">
        <v>347</v>
      </c>
      <c r="R53" s="482"/>
      <c r="S53" s="482"/>
      <c r="T53" s="482"/>
      <c r="U53" s="482"/>
      <c r="V53" s="482"/>
      <c r="W53" s="482"/>
      <c r="X53" s="482"/>
      <c r="Y53" s="482"/>
      <c r="Z53" s="482"/>
    </row>
    <row r="54" spans="17:26">
      <c r="Q54" s="482"/>
      <c r="R54" s="482"/>
      <c r="S54" s="482"/>
      <c r="T54" s="482"/>
      <c r="U54" s="482"/>
      <c r="V54" s="482"/>
      <c r="W54" s="482"/>
      <c r="X54" s="482"/>
      <c r="Y54" s="482"/>
      <c r="Z54" s="482"/>
    </row>
    <row r="55" spans="17:26" ht="15">
      <c r="Q55" s="480" t="s">
        <v>269</v>
      </c>
      <c r="R55" s="539"/>
      <c r="S55" s="480">
        <v>2015</v>
      </c>
      <c r="T55" s="480">
        <v>2020</v>
      </c>
      <c r="U55" s="480">
        <v>2025</v>
      </c>
      <c r="V55" s="480">
        <v>2030</v>
      </c>
      <c r="W55" s="480">
        <v>2035</v>
      </c>
      <c r="X55" s="480">
        <v>2040</v>
      </c>
      <c r="Y55" s="480">
        <v>2045</v>
      </c>
      <c r="Z55" s="480">
        <v>2050</v>
      </c>
    </row>
    <row r="56" spans="17:26">
      <c r="Q56" s="483" t="s">
        <v>407</v>
      </c>
      <c r="R56" s="540"/>
      <c r="S56" s="481">
        <v>0.10069505181335901</v>
      </c>
      <c r="T56" s="481">
        <v>0.43744101609445818</v>
      </c>
      <c r="U56" s="481">
        <v>1.0476588697347002</v>
      </c>
      <c r="V56" s="481">
        <v>2.4606012604017828</v>
      </c>
      <c r="W56" s="481">
        <v>5.775358160287289</v>
      </c>
      <c r="X56" s="481">
        <v>17.597435840461625</v>
      </c>
      <c r="Y56" s="481">
        <v>27.421643327644325</v>
      </c>
      <c r="Z56" s="481">
        <v>29.737048860427418</v>
      </c>
    </row>
    <row r="57" spans="17:26">
      <c r="Q57" s="483" t="s">
        <v>408</v>
      </c>
      <c r="R57" s="540"/>
      <c r="S57" s="481">
        <v>395.694438960394</v>
      </c>
      <c r="T57" s="481">
        <v>359.79852446249163</v>
      </c>
      <c r="U57" s="481">
        <v>328.41026928715758</v>
      </c>
      <c r="V57" s="481">
        <v>323.25660160155428</v>
      </c>
      <c r="W57" s="481">
        <v>325.56914047684904</v>
      </c>
      <c r="X57" s="481">
        <v>302.48183073955909</v>
      </c>
      <c r="Y57" s="481">
        <v>237.29135309823084</v>
      </c>
      <c r="Z57" s="481">
        <v>219.96679021458243</v>
      </c>
    </row>
    <row r="58" spans="17:26">
      <c r="Q58" s="483" t="s">
        <v>409</v>
      </c>
      <c r="R58" s="540"/>
      <c r="S58" s="481">
        <v>21.168412401620152</v>
      </c>
      <c r="T58" s="481">
        <v>22.557634299298897</v>
      </c>
      <c r="U58" s="481">
        <v>26.38487453166357</v>
      </c>
      <c r="V58" s="481">
        <v>34.313637021523121</v>
      </c>
      <c r="W58" s="481">
        <v>37.090642650308951</v>
      </c>
      <c r="X58" s="481">
        <v>38.803347735052931</v>
      </c>
      <c r="Y58" s="481">
        <v>28.223807097414678</v>
      </c>
      <c r="Z58" s="481">
        <v>25.568777626245545</v>
      </c>
    </row>
    <row r="59" spans="17:26">
      <c r="Q59" s="484" t="s">
        <v>410</v>
      </c>
      <c r="R59" s="540"/>
      <c r="S59" s="481">
        <v>0</v>
      </c>
      <c r="T59" s="481">
        <v>0</v>
      </c>
      <c r="U59" s="481">
        <v>3.0150293599313395E-7</v>
      </c>
      <c r="V59" s="481">
        <v>7.1992785672014419E-6</v>
      </c>
      <c r="W59" s="481">
        <v>8.2144786784339856E-6</v>
      </c>
      <c r="X59" s="481">
        <v>6.8255168898998064E-6</v>
      </c>
      <c r="Y59" s="481">
        <v>3.7656821815464466E-6</v>
      </c>
      <c r="Z59" s="481">
        <v>1.594625271297215E-6</v>
      </c>
    </row>
    <row r="60" spans="17:26">
      <c r="Q60" s="483" t="s">
        <v>411</v>
      </c>
      <c r="R60" s="540"/>
      <c r="S60" s="481">
        <v>6.6835029337522112E-7</v>
      </c>
      <c r="T60" s="481">
        <v>1.0691371485886081</v>
      </c>
      <c r="U60" s="481">
        <v>0.86671426429700171</v>
      </c>
      <c r="V60" s="481">
        <v>3.8908417190417555</v>
      </c>
      <c r="W60" s="481">
        <v>6.0318425137262857</v>
      </c>
      <c r="X60" s="481">
        <v>8.6655444631793035</v>
      </c>
      <c r="Y60" s="481">
        <v>72.115163937058156</v>
      </c>
      <c r="Z60" s="481">
        <v>102.19326283898339</v>
      </c>
    </row>
    <row r="61" spans="17:26">
      <c r="Q61" s="484" t="s">
        <v>351</v>
      </c>
      <c r="R61" s="540"/>
      <c r="S61" s="481">
        <v>37.953906006659203</v>
      </c>
      <c r="T61" s="481">
        <v>37.58542200748979</v>
      </c>
      <c r="U61" s="481">
        <v>37.216937006566091</v>
      </c>
      <c r="V61" s="481">
        <v>36.848452973267896</v>
      </c>
      <c r="W61" s="481">
        <v>36.479967966115083</v>
      </c>
      <c r="X61" s="481">
        <v>36.111483944419447</v>
      </c>
      <c r="Y61" s="481">
        <v>35.742998903403645</v>
      </c>
      <c r="Z61" s="481">
        <v>35.374514842690438</v>
      </c>
    </row>
    <row r="62" spans="17:26">
      <c r="Q62" s="484" t="s">
        <v>352</v>
      </c>
      <c r="R62" s="540"/>
      <c r="S62" s="481">
        <v>164.17491844383684</v>
      </c>
      <c r="T62" s="481">
        <v>188.16709469021475</v>
      </c>
      <c r="U62" s="481">
        <v>209.9417689496041</v>
      </c>
      <c r="V62" s="481">
        <v>229.27934050383308</v>
      </c>
      <c r="W62" s="481">
        <v>246.3306632463032</v>
      </c>
      <c r="X62" s="481">
        <v>255.24987995547289</v>
      </c>
      <c r="Y62" s="481">
        <v>263.33024937533503</v>
      </c>
      <c r="Z62" s="481">
        <v>270.72441937099404</v>
      </c>
    </row>
    <row r="63" spans="17:26">
      <c r="Q63" s="484"/>
      <c r="R63" s="540"/>
      <c r="S63" s="481"/>
      <c r="T63" s="481"/>
      <c r="U63" s="481"/>
      <c r="V63" s="481"/>
      <c r="W63" s="481"/>
      <c r="X63" s="481"/>
      <c r="Y63" s="481"/>
      <c r="Z63" s="481"/>
    </row>
    <row r="64" spans="17:26">
      <c r="Q64" s="283"/>
      <c r="R64" s="540"/>
      <c r="S64" s="481"/>
      <c r="T64" s="481"/>
      <c r="U64" s="481"/>
      <c r="V64" s="481"/>
      <c r="W64" s="481"/>
      <c r="X64" s="481"/>
      <c r="Y64" s="481"/>
      <c r="Z64" s="481"/>
    </row>
    <row r="65" spans="17:26">
      <c r="Q65" s="484"/>
      <c r="R65" s="540"/>
      <c r="S65" s="481"/>
      <c r="T65" s="481"/>
      <c r="U65" s="481"/>
      <c r="V65" s="481"/>
      <c r="W65" s="481"/>
      <c r="X65" s="481"/>
      <c r="Y65" s="481"/>
      <c r="Z65" s="481"/>
    </row>
    <row r="66" spans="17:26">
      <c r="Q66" s="483"/>
      <c r="R66" s="540"/>
      <c r="S66" s="481"/>
      <c r="T66" s="481"/>
      <c r="U66" s="481"/>
      <c r="V66" s="481"/>
      <c r="W66" s="481"/>
      <c r="X66" s="481"/>
      <c r="Y66" s="481"/>
      <c r="Z66" s="481"/>
    </row>
    <row r="67" spans="17:26">
      <c r="Q67" s="483"/>
      <c r="R67" s="540"/>
      <c r="S67" s="481"/>
      <c r="T67" s="481"/>
      <c r="U67" s="481"/>
      <c r="V67" s="481"/>
      <c r="W67" s="481"/>
      <c r="X67" s="481"/>
      <c r="Y67" s="481"/>
      <c r="Z67" s="481"/>
    </row>
    <row r="68" spans="17:26">
      <c r="Q68" s="484"/>
      <c r="R68" s="540"/>
      <c r="S68" s="481"/>
      <c r="T68" s="481"/>
      <c r="U68" s="481"/>
      <c r="V68" s="481"/>
      <c r="W68" s="481"/>
      <c r="X68" s="481"/>
      <c r="Y68" s="481"/>
      <c r="Z68" s="481"/>
    </row>
    <row r="69" spans="17:26">
      <c r="Q69" s="485"/>
      <c r="R69" s="540"/>
      <c r="S69" s="481"/>
      <c r="T69" s="481"/>
      <c r="U69" s="481"/>
      <c r="V69" s="481"/>
      <c r="W69" s="481"/>
      <c r="X69" s="481"/>
      <c r="Y69" s="481"/>
      <c r="Z69" s="481"/>
    </row>
    <row r="70" spans="17:26">
      <c r="Q70" s="485"/>
      <c r="R70" s="540"/>
      <c r="S70" s="481"/>
      <c r="T70" s="481"/>
      <c r="U70" s="481"/>
      <c r="V70" s="481"/>
      <c r="W70" s="481"/>
      <c r="X70" s="481"/>
      <c r="Y70" s="481"/>
      <c r="Z70" s="481"/>
    </row>
    <row r="71" spans="17:26" ht="15">
      <c r="Q71" s="285" t="s">
        <v>282</v>
      </c>
      <c r="R71" s="541"/>
      <c r="S71" s="288">
        <f>SUM(S56:S70)</f>
        <v>619.09237153267395</v>
      </c>
      <c r="T71" s="288">
        <f t="shared" ref="T71:Z71" si="2">SUM(T56:T70)</f>
        <v>609.61525362417819</v>
      </c>
      <c r="U71" s="288">
        <f t="shared" si="2"/>
        <v>603.86822321052591</v>
      </c>
      <c r="V71" s="288">
        <f t="shared" si="2"/>
        <v>630.04948227890054</v>
      </c>
      <c r="W71" s="288">
        <f t="shared" si="2"/>
        <v>657.27762322806848</v>
      </c>
      <c r="X71" s="288">
        <f t="shared" si="2"/>
        <v>658.90952950366216</v>
      </c>
      <c r="Y71" s="288">
        <f t="shared" si="2"/>
        <v>664.12521950476889</v>
      </c>
      <c r="Z71" s="288">
        <f t="shared" si="2"/>
        <v>683.56481534854856</v>
      </c>
    </row>
    <row r="76" spans="17:26" ht="15">
      <c r="Q76" s="166" t="s">
        <v>35</v>
      </c>
    </row>
    <row r="77" spans="17:26" ht="15">
      <c r="Q77" s="164" t="s">
        <v>347</v>
      </c>
    </row>
    <row r="79" spans="17:26" ht="15">
      <c r="Q79" s="206" t="s">
        <v>269</v>
      </c>
      <c r="R79" s="536"/>
      <c r="S79" s="206">
        <v>2015</v>
      </c>
      <c r="T79" s="206">
        <v>2020</v>
      </c>
      <c r="U79" s="206">
        <v>2025</v>
      </c>
      <c r="V79" s="206">
        <v>2030</v>
      </c>
      <c r="W79" s="206">
        <v>2035</v>
      </c>
      <c r="X79" s="206">
        <v>2040</v>
      </c>
      <c r="Y79" s="206">
        <v>2045</v>
      </c>
      <c r="Z79" s="206">
        <v>2050</v>
      </c>
    </row>
    <row r="80" spans="17:26">
      <c r="Q80" s="225" t="s">
        <v>407</v>
      </c>
      <c r="R80" s="537"/>
      <c r="S80" s="194">
        <v>0.10069504662469872</v>
      </c>
      <c r="T80" s="194">
        <v>0.86846919868109784</v>
      </c>
      <c r="U80" s="194">
        <v>3.809347587982141</v>
      </c>
      <c r="V80" s="194">
        <v>9.756043073552517</v>
      </c>
      <c r="W80" s="194">
        <v>16.316429372444496</v>
      </c>
      <c r="X80" s="194">
        <v>23.422829489345048</v>
      </c>
      <c r="Y80" s="194">
        <v>49.721987821488355</v>
      </c>
      <c r="Z80" s="194">
        <v>78.634360830090429</v>
      </c>
    </row>
    <row r="81" spans="17:26">
      <c r="Q81" s="225" t="s">
        <v>408</v>
      </c>
      <c r="R81" s="537"/>
      <c r="S81" s="194">
        <v>395.47175577639337</v>
      </c>
      <c r="T81" s="194">
        <v>353.89589620289826</v>
      </c>
      <c r="U81" s="194">
        <v>308.16960705961213</v>
      </c>
      <c r="V81" s="194">
        <v>285.2235863134091</v>
      </c>
      <c r="W81" s="194">
        <v>272.14617817756243</v>
      </c>
      <c r="X81" s="194">
        <v>261.63317549580194</v>
      </c>
      <c r="Y81" s="194">
        <v>164.08760858276332</v>
      </c>
      <c r="Z81" s="194">
        <v>74.677908265914908</v>
      </c>
    </row>
    <row r="82" spans="17:26">
      <c r="Q82" s="225" t="s">
        <v>409</v>
      </c>
      <c r="R82" s="537"/>
      <c r="S82" s="194">
        <v>21.1566892461272</v>
      </c>
      <c r="T82" s="194">
        <v>25.767786639112785</v>
      </c>
      <c r="U82" s="194">
        <v>34.648407794029396</v>
      </c>
      <c r="V82" s="194">
        <v>32.367403803021489</v>
      </c>
      <c r="W82" s="194">
        <v>34.056538198928834</v>
      </c>
      <c r="X82" s="194">
        <v>34.583329521488629</v>
      </c>
      <c r="Y82" s="194">
        <v>20.329729390709417</v>
      </c>
      <c r="Z82" s="194">
        <v>10.286768336485677</v>
      </c>
    </row>
    <row r="83" spans="17:26">
      <c r="Q83" s="256" t="s">
        <v>410</v>
      </c>
      <c r="R83" s="537"/>
      <c r="S83" s="194">
        <v>0</v>
      </c>
      <c r="T83" s="194">
        <v>0</v>
      </c>
      <c r="U83" s="194">
        <v>2.7692486328287118E-7</v>
      </c>
      <c r="V83" s="194">
        <v>5.1298825076898463E-7</v>
      </c>
      <c r="W83" s="194">
        <v>7.7824614041263866E-7</v>
      </c>
      <c r="X83" s="194">
        <v>4.6628532912021279E-7</v>
      </c>
      <c r="Y83" s="194">
        <v>4.8656186725951658E-7</v>
      </c>
      <c r="Z83" s="194">
        <v>6.2611044642352856E-7</v>
      </c>
    </row>
    <row r="84" spans="17:26">
      <c r="Q84" s="225" t="s">
        <v>411</v>
      </c>
      <c r="R84" s="537"/>
      <c r="S84" s="194">
        <v>1.6162089892603233E-9</v>
      </c>
      <c r="T84" s="194">
        <v>3.2769463959901257</v>
      </c>
      <c r="U84" s="194">
        <v>11.45204050310822</v>
      </c>
      <c r="V84" s="194">
        <v>24.522037307875859</v>
      </c>
      <c r="W84" s="194">
        <v>33.676054890870546</v>
      </c>
      <c r="X84" s="194">
        <v>36.460890995151019</v>
      </c>
      <c r="Y84" s="194">
        <v>80.650033826301978</v>
      </c>
      <c r="Z84" s="194">
        <v>101.32222815554921</v>
      </c>
    </row>
    <row r="85" spans="17:26">
      <c r="Q85" s="195" t="s">
        <v>351</v>
      </c>
      <c r="R85" s="537"/>
      <c r="S85" s="194">
        <v>41.915114979454763</v>
      </c>
      <c r="T85" s="194">
        <v>45.507838993773248</v>
      </c>
      <c r="U85" s="194">
        <v>49.100562988009983</v>
      </c>
      <c r="V85" s="194">
        <v>52.693287945020295</v>
      </c>
      <c r="W85" s="194">
        <v>56.286011953753615</v>
      </c>
      <c r="X85" s="194">
        <v>59.878735938373566</v>
      </c>
      <c r="Y85" s="194">
        <v>63.471459935995512</v>
      </c>
      <c r="Z85" s="194">
        <v>67.06418376355964</v>
      </c>
    </row>
    <row r="86" spans="17:26">
      <c r="Q86" s="195" t="s">
        <v>352</v>
      </c>
      <c r="R86" s="537"/>
      <c r="S86" s="194">
        <v>164.17491844383684</v>
      </c>
      <c r="T86" s="194">
        <v>188.16709469021475</v>
      </c>
      <c r="U86" s="194">
        <v>209.9417689496041</v>
      </c>
      <c r="V86" s="194">
        <v>229.27934050383308</v>
      </c>
      <c r="W86" s="194">
        <v>246.3306632463032</v>
      </c>
      <c r="X86" s="194">
        <v>255.24987995547289</v>
      </c>
      <c r="Y86" s="194">
        <v>263.33024937533503</v>
      </c>
      <c r="Z86" s="194">
        <v>270.72441937099404</v>
      </c>
    </row>
    <row r="87" spans="17:26">
      <c r="Q87" s="195"/>
      <c r="R87" s="537"/>
      <c r="S87" s="194"/>
      <c r="T87" s="194"/>
      <c r="U87" s="194"/>
      <c r="V87" s="194"/>
      <c r="W87" s="194"/>
      <c r="X87" s="194"/>
      <c r="Y87" s="194"/>
      <c r="Z87" s="194"/>
    </row>
    <row r="88" spans="17:26">
      <c r="Q88" s="196"/>
      <c r="R88" s="537"/>
      <c r="S88" s="194"/>
      <c r="T88" s="194"/>
      <c r="U88" s="194"/>
      <c r="V88" s="194"/>
      <c r="W88" s="194"/>
      <c r="X88" s="194"/>
      <c r="Y88" s="194"/>
      <c r="Z88" s="194"/>
    </row>
    <row r="89" spans="17:26">
      <c r="Q89" s="195"/>
      <c r="R89" s="537"/>
      <c r="S89" s="194"/>
      <c r="T89" s="194"/>
      <c r="U89" s="194"/>
      <c r="V89" s="194"/>
      <c r="W89" s="194"/>
      <c r="X89" s="194"/>
      <c r="Y89" s="194"/>
      <c r="Z89" s="194"/>
    </row>
    <row r="90" spans="17:26">
      <c r="Q90" s="193"/>
      <c r="R90" s="537"/>
      <c r="S90" s="194"/>
      <c r="T90" s="194"/>
      <c r="U90" s="194"/>
      <c r="V90" s="194"/>
      <c r="W90" s="194"/>
      <c r="X90" s="194"/>
      <c r="Y90" s="194"/>
      <c r="Z90" s="194"/>
    </row>
    <row r="91" spans="17:26">
      <c r="Q91" s="193"/>
      <c r="R91" s="537"/>
      <c r="S91" s="194"/>
      <c r="T91" s="194"/>
      <c r="U91" s="194"/>
      <c r="V91" s="194"/>
      <c r="W91" s="194"/>
      <c r="X91" s="194"/>
      <c r="Y91" s="194"/>
      <c r="Z91" s="194"/>
    </row>
    <row r="92" spans="17:26">
      <c r="Q92" s="195"/>
      <c r="R92" s="537"/>
      <c r="S92" s="194"/>
      <c r="T92" s="194"/>
      <c r="U92" s="194"/>
      <c r="V92" s="194"/>
      <c r="W92" s="194"/>
      <c r="X92" s="194"/>
      <c r="Y92" s="194"/>
      <c r="Z92" s="194"/>
    </row>
    <row r="93" spans="17:26">
      <c r="Q93" s="171"/>
      <c r="R93" s="537"/>
      <c r="S93" s="194"/>
      <c r="T93" s="194"/>
      <c r="U93" s="194"/>
      <c r="V93" s="194"/>
      <c r="W93" s="194"/>
      <c r="X93" s="194"/>
      <c r="Y93" s="194"/>
      <c r="Z93" s="194"/>
    </row>
    <row r="94" spans="17:26">
      <c r="Q94" s="171"/>
      <c r="R94" s="537"/>
      <c r="S94" s="194"/>
      <c r="T94" s="194"/>
      <c r="U94" s="194"/>
      <c r="V94" s="194"/>
      <c r="W94" s="194"/>
      <c r="X94" s="194"/>
      <c r="Y94" s="194"/>
      <c r="Z94" s="194"/>
    </row>
    <row r="95" spans="17:26" ht="15">
      <c r="Q95" s="197" t="s">
        <v>282</v>
      </c>
      <c r="R95" s="538"/>
      <c r="S95" s="198">
        <f>SUM(S80:S94)</f>
        <v>622.81917349405308</v>
      </c>
      <c r="T95" s="198">
        <f t="shared" ref="T95:Z95" si="3">SUM(T80:T94)</f>
        <v>617.48403212067024</v>
      </c>
      <c r="U95" s="198">
        <f t="shared" si="3"/>
        <v>617.12173515927077</v>
      </c>
      <c r="V95" s="198">
        <f t="shared" si="3"/>
        <v>633.84169945970064</v>
      </c>
      <c r="W95" s="198">
        <f t="shared" si="3"/>
        <v>658.81187661810918</v>
      </c>
      <c r="X95" s="198">
        <f t="shared" si="3"/>
        <v>671.22884186191834</v>
      </c>
      <c r="Y95" s="198">
        <f t="shared" si="3"/>
        <v>641.59106941915547</v>
      </c>
      <c r="Z95" s="198">
        <f t="shared" si="3"/>
        <v>602.70986934870439</v>
      </c>
    </row>
  </sheetData>
  <mergeCells count="4">
    <mergeCell ref="R6:R22"/>
    <mergeCell ref="R79:R95"/>
    <mergeCell ref="R31:R47"/>
    <mergeCell ref="R55:R7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"/>
  <sheetViews>
    <sheetView showGridLines="0" workbookViewId="0">
      <selection activeCell="M24" sqref="M24"/>
    </sheetView>
  </sheetViews>
  <sheetFormatPr defaultRowHeight="14.25"/>
  <sheetData>
    <row r="1" spans="1:1" s="42" customFormat="1" ht="27.75">
      <c r="A1" s="41" t="s">
        <v>193</v>
      </c>
    </row>
  </sheetData>
  <pageMargins left="0.7" right="0.7" top="0.75" bottom="0.75" header="0.3" footer="0.3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Z97"/>
  <sheetViews>
    <sheetView showGridLines="0" zoomScale="80" zoomScaleNormal="80" workbookViewId="0"/>
  </sheetViews>
  <sheetFormatPr defaultColWidth="9" defaultRowHeight="14.25"/>
  <cols>
    <col min="1" max="16" width="9" style="165"/>
    <col min="17" max="17" width="23.125" style="165" bestFit="1" customWidth="1"/>
    <col min="18" max="18" width="26.75" style="165" customWidth="1"/>
    <col min="19" max="26" width="8.375" style="165" bestFit="1" customWidth="1"/>
    <col min="27" max="16384" width="9" style="165"/>
  </cols>
  <sheetData>
    <row r="1" spans="1:26" ht="20.25">
      <c r="A1" s="203" t="s">
        <v>760</v>
      </c>
    </row>
    <row r="2" spans="1:26" ht="20.25">
      <c r="A2" s="266"/>
    </row>
    <row r="3" spans="1:26" ht="15">
      <c r="Q3" s="166" t="s">
        <v>32</v>
      </c>
    </row>
    <row r="4" spans="1:26" ht="15">
      <c r="Q4" s="164" t="s">
        <v>354</v>
      </c>
    </row>
    <row r="6" spans="1:26" ht="15">
      <c r="Q6" s="206" t="s">
        <v>269</v>
      </c>
      <c r="R6" s="536"/>
      <c r="S6" s="206">
        <v>2015</v>
      </c>
      <c r="T6" s="206">
        <v>2020</v>
      </c>
      <c r="U6" s="206">
        <v>2025</v>
      </c>
      <c r="V6" s="206">
        <v>2030</v>
      </c>
      <c r="W6" s="206">
        <v>2035</v>
      </c>
      <c r="X6" s="206">
        <v>2040</v>
      </c>
      <c r="Y6" s="206">
        <v>2045</v>
      </c>
      <c r="Z6" s="206">
        <v>2050</v>
      </c>
    </row>
    <row r="7" spans="1:26">
      <c r="Q7" s="225" t="s">
        <v>412</v>
      </c>
      <c r="R7" s="537"/>
      <c r="S7" s="194">
        <v>261.77946400000002</v>
      </c>
      <c r="T7" s="194">
        <v>255.96012100000002</v>
      </c>
      <c r="U7" s="194">
        <v>244.21822000000003</v>
      </c>
      <c r="V7" s="194">
        <v>236.37046800000002</v>
      </c>
      <c r="W7" s="194">
        <v>234.62271700000002</v>
      </c>
      <c r="X7" s="194">
        <v>232.47496500000003</v>
      </c>
      <c r="Y7" s="194">
        <v>231.32721300000003</v>
      </c>
      <c r="Z7" s="194">
        <v>230.179462</v>
      </c>
    </row>
    <row r="8" spans="1:26">
      <c r="Q8" s="225" t="s">
        <v>413</v>
      </c>
      <c r="R8" s="537"/>
      <c r="S8" s="194">
        <v>10.202809972173878</v>
      </c>
      <c r="T8" s="194">
        <v>17.232853021676441</v>
      </c>
      <c r="U8" s="194">
        <v>47.426275348755794</v>
      </c>
      <c r="V8" s="194">
        <v>44.843127028791685</v>
      </c>
      <c r="W8" s="194">
        <v>46.429058360115498</v>
      </c>
      <c r="X8" s="194">
        <v>32.161935496177612</v>
      </c>
      <c r="Y8" s="194">
        <v>49.085525360058305</v>
      </c>
      <c r="Z8" s="194">
        <v>63.530935506351682</v>
      </c>
    </row>
    <row r="9" spans="1:26">
      <c r="Q9" s="225" t="s">
        <v>414</v>
      </c>
      <c r="R9" s="537"/>
      <c r="S9" s="194">
        <v>14.861115986314994</v>
      </c>
      <c r="T9" s="194">
        <v>10.520990130226547</v>
      </c>
      <c r="U9" s="194">
        <v>5.5944495695279777</v>
      </c>
      <c r="V9" s="194">
        <v>7.0744823601176696</v>
      </c>
      <c r="W9" s="194">
        <v>13.808791618817532</v>
      </c>
      <c r="X9" s="194">
        <v>8.6016890731855273</v>
      </c>
      <c r="Y9" s="194">
        <v>8.8882929000926278</v>
      </c>
      <c r="Z9" s="194">
        <v>9.9079889552501985</v>
      </c>
    </row>
    <row r="10" spans="1:26">
      <c r="Q10" s="256" t="s">
        <v>415</v>
      </c>
      <c r="R10" s="537"/>
      <c r="S10" s="194">
        <v>20.11081639918682</v>
      </c>
      <c r="T10" s="194">
        <v>13.307780443930623</v>
      </c>
      <c r="U10" s="194">
        <v>2.5602977176854633</v>
      </c>
      <c r="V10" s="194">
        <v>4.773239089179075</v>
      </c>
      <c r="W10" s="194">
        <v>5.6519260818174928</v>
      </c>
      <c r="X10" s="194">
        <v>4.0141736610106546</v>
      </c>
      <c r="Y10" s="194">
        <v>4.0544488313664715</v>
      </c>
      <c r="Z10" s="194">
        <v>3.9184209074741116</v>
      </c>
    </row>
    <row r="11" spans="1:26">
      <c r="Q11" s="193" t="s">
        <v>261</v>
      </c>
      <c r="R11" s="537"/>
      <c r="S11" s="194">
        <v>0.1167570148366724</v>
      </c>
      <c r="T11" s="194">
        <v>1.3102792212142198</v>
      </c>
      <c r="U11" s="194">
        <v>5.0000000171113221</v>
      </c>
      <c r="V11" s="194">
        <v>16.047106391771887</v>
      </c>
      <c r="W11" s="194">
        <v>29.018332528233216</v>
      </c>
      <c r="X11" s="194">
        <v>52.340714746888004</v>
      </c>
      <c r="Y11" s="194">
        <v>72.276613797509711</v>
      </c>
      <c r="Z11" s="194">
        <v>86.59346650030119</v>
      </c>
    </row>
    <row r="12" spans="1:26">
      <c r="Q12" s="195" t="s">
        <v>353</v>
      </c>
      <c r="R12" s="537"/>
      <c r="S12" s="194">
        <v>0.11895751979781577</v>
      </c>
      <c r="T12" s="194">
        <v>0.10963441563910671</v>
      </c>
      <c r="U12" s="194">
        <v>0.10412679854868764</v>
      </c>
      <c r="V12" s="194">
        <v>0.10207822386307165</v>
      </c>
      <c r="W12" s="194">
        <v>9.8864696367215676E-2</v>
      </c>
      <c r="X12" s="194">
        <v>2.6375004973575223E-7</v>
      </c>
      <c r="Y12" s="194">
        <v>5.2170568444845142E-7</v>
      </c>
      <c r="Z12" s="194">
        <v>7.7385123682313015E-7</v>
      </c>
    </row>
    <row r="13" spans="1:26">
      <c r="Q13" s="195" t="s">
        <v>262</v>
      </c>
      <c r="R13" s="537"/>
      <c r="S13" s="194">
        <v>8.4330567719007381E-10</v>
      </c>
      <c r="T13" s="194">
        <v>8.5380959902015455E-2</v>
      </c>
      <c r="U13" s="194">
        <v>0.26138098211109112</v>
      </c>
      <c r="V13" s="194">
        <v>0.58721151357063539</v>
      </c>
      <c r="W13" s="194">
        <v>0.91956772307919354</v>
      </c>
      <c r="X13" s="194">
        <v>0.96356762473303714</v>
      </c>
      <c r="Y13" s="194">
        <v>1.801800000694826</v>
      </c>
      <c r="Z13" s="194">
        <v>1.8433226750962466</v>
      </c>
    </row>
    <row r="14" spans="1:26">
      <c r="Q14" s="195" t="s">
        <v>260</v>
      </c>
      <c r="R14" s="537"/>
      <c r="S14" s="194">
        <v>2.7900000000552057</v>
      </c>
      <c r="T14" s="194">
        <v>1.2400000000736213</v>
      </c>
      <c r="U14" s="194">
        <v>11.730000000091954</v>
      </c>
      <c r="V14" s="194">
        <v>48.950000000110116</v>
      </c>
      <c r="W14" s="194">
        <v>71.400000000117871</v>
      </c>
      <c r="X14" s="194">
        <v>71.399999998039988</v>
      </c>
      <c r="Y14" s="194">
        <v>127.75373940629892</v>
      </c>
      <c r="Z14" s="194">
        <v>132.13437283723016</v>
      </c>
    </row>
    <row r="15" spans="1:26">
      <c r="Q15" s="196"/>
      <c r="R15" s="537"/>
      <c r="S15" s="194"/>
      <c r="T15" s="194"/>
      <c r="U15" s="194"/>
      <c r="V15" s="194"/>
      <c r="W15" s="194"/>
      <c r="X15" s="194"/>
      <c r="Y15" s="194"/>
      <c r="Z15" s="194"/>
    </row>
    <row r="16" spans="1:26">
      <c r="Q16" s="195"/>
      <c r="R16" s="537"/>
      <c r="S16" s="194"/>
      <c r="T16" s="194"/>
      <c r="U16" s="194"/>
      <c r="V16" s="194"/>
      <c r="W16" s="194"/>
      <c r="X16" s="194"/>
      <c r="Y16" s="194"/>
      <c r="Z16" s="194"/>
    </row>
    <row r="17" spans="17:26">
      <c r="Q17" s="193"/>
      <c r="R17" s="537"/>
      <c r="S17" s="194"/>
      <c r="T17" s="194"/>
      <c r="U17" s="194"/>
      <c r="V17" s="194"/>
      <c r="W17" s="194"/>
      <c r="X17" s="194"/>
      <c r="Y17" s="194"/>
      <c r="Z17" s="194"/>
    </row>
    <row r="18" spans="17:26">
      <c r="Q18" s="193"/>
      <c r="R18" s="537"/>
      <c r="S18" s="194"/>
      <c r="T18" s="194"/>
      <c r="U18" s="194"/>
      <c r="V18" s="194"/>
      <c r="W18" s="194"/>
      <c r="X18" s="194"/>
      <c r="Y18" s="194"/>
      <c r="Z18" s="194"/>
    </row>
    <row r="19" spans="17:26">
      <c r="Q19" s="195"/>
      <c r="R19" s="537"/>
      <c r="S19" s="194"/>
      <c r="T19" s="194"/>
      <c r="U19" s="194"/>
      <c r="V19" s="194"/>
      <c r="W19" s="194"/>
      <c r="X19" s="194"/>
      <c r="Y19" s="194"/>
      <c r="Z19" s="194"/>
    </row>
    <row r="20" spans="17:26">
      <c r="Q20" s="171"/>
      <c r="R20" s="537"/>
      <c r="S20" s="194"/>
      <c r="T20" s="194"/>
      <c r="U20" s="194"/>
      <c r="V20" s="194"/>
      <c r="W20" s="194"/>
      <c r="X20" s="194"/>
      <c r="Y20" s="194"/>
      <c r="Z20" s="194"/>
    </row>
    <row r="21" spans="17:26">
      <c r="Q21" s="171"/>
      <c r="R21" s="537"/>
      <c r="S21" s="194"/>
      <c r="T21" s="194"/>
      <c r="U21" s="194"/>
      <c r="V21" s="194"/>
      <c r="W21" s="194"/>
      <c r="X21" s="194"/>
      <c r="Y21" s="194"/>
      <c r="Z21" s="194"/>
    </row>
    <row r="22" spans="17:26" ht="15">
      <c r="Q22" s="197" t="s">
        <v>282</v>
      </c>
      <c r="R22" s="538"/>
      <c r="S22" s="198">
        <f>SUM(S7:S21)</f>
        <v>309.97992089320871</v>
      </c>
      <c r="T22" s="198">
        <f t="shared" ref="T22:Z22" si="0">SUM(T7:T21)</f>
        <v>299.76703919266254</v>
      </c>
      <c r="U22" s="198">
        <f t="shared" si="0"/>
        <v>316.89475043383226</v>
      </c>
      <c r="V22" s="198">
        <f t="shared" si="0"/>
        <v>358.74771260740414</v>
      </c>
      <c r="W22" s="198">
        <f t="shared" si="0"/>
        <v>401.94925800854804</v>
      </c>
      <c r="X22" s="198">
        <f t="shared" si="0"/>
        <v>401.95704586378497</v>
      </c>
      <c r="Y22" s="198">
        <f t="shared" si="0"/>
        <v>495.18763381772646</v>
      </c>
      <c r="Z22" s="198">
        <f t="shared" si="0"/>
        <v>528.10797015555477</v>
      </c>
    </row>
    <row r="23" spans="17:26">
      <c r="S23" s="199"/>
    </row>
    <row r="24" spans="17:26">
      <c r="S24" s="200"/>
      <c r="T24" s="200"/>
      <c r="U24" s="200"/>
      <c r="V24" s="200"/>
      <c r="W24" s="200"/>
      <c r="X24" s="200"/>
      <c r="Y24" s="200"/>
      <c r="Z24" s="200"/>
    </row>
    <row r="25" spans="17:26">
      <c r="S25" s="201"/>
      <c r="T25" s="201"/>
      <c r="U25" s="201"/>
      <c r="V25" s="201"/>
      <c r="W25" s="201"/>
      <c r="X25" s="201"/>
      <c r="Y25" s="201"/>
      <c r="Z25" s="201"/>
    </row>
    <row r="28" spans="17:26" ht="15">
      <c r="Q28" s="313" t="s">
        <v>33</v>
      </c>
      <c r="R28" s="482"/>
      <c r="S28" s="482"/>
      <c r="T28" s="482"/>
      <c r="U28" s="482"/>
      <c r="V28" s="482"/>
      <c r="W28" s="482"/>
      <c r="X28" s="482"/>
      <c r="Y28" s="482"/>
      <c r="Z28" s="482"/>
    </row>
    <row r="29" spans="17:26" ht="15">
      <c r="Q29" s="324" t="s">
        <v>354</v>
      </c>
      <c r="R29" s="482"/>
      <c r="S29" s="482"/>
      <c r="T29" s="482"/>
      <c r="U29" s="482"/>
      <c r="V29" s="482"/>
      <c r="W29" s="482"/>
      <c r="X29" s="482"/>
      <c r="Y29" s="482"/>
      <c r="Z29" s="482"/>
    </row>
    <row r="30" spans="17:26">
      <c r="Q30" s="482"/>
      <c r="R30" s="482"/>
      <c r="S30" s="482"/>
      <c r="T30" s="482"/>
      <c r="U30" s="482"/>
      <c r="V30" s="482"/>
      <c r="W30" s="482"/>
      <c r="X30" s="482"/>
      <c r="Y30" s="482"/>
      <c r="Z30" s="482"/>
    </row>
    <row r="31" spans="17:26" ht="15">
      <c r="Q31" s="480" t="s">
        <v>269</v>
      </c>
      <c r="R31" s="539"/>
      <c r="S31" s="480">
        <v>2015</v>
      </c>
      <c r="T31" s="480">
        <v>2020</v>
      </c>
      <c r="U31" s="480">
        <v>2025</v>
      </c>
      <c r="V31" s="480">
        <v>2030</v>
      </c>
      <c r="W31" s="480">
        <v>2035</v>
      </c>
      <c r="X31" s="480">
        <v>2040</v>
      </c>
      <c r="Y31" s="480">
        <v>2045</v>
      </c>
      <c r="Z31" s="480">
        <v>2050</v>
      </c>
    </row>
    <row r="32" spans="17:26">
      <c r="Q32" s="483" t="s">
        <v>412</v>
      </c>
      <c r="R32" s="540"/>
      <c r="S32" s="481">
        <v>262.20965899999999</v>
      </c>
      <c r="T32" s="481">
        <v>256.69584900000001</v>
      </c>
      <c r="U32" s="481">
        <v>250.45948100000001</v>
      </c>
      <c r="V32" s="481">
        <v>243.45035800000002</v>
      </c>
      <c r="W32" s="481">
        <v>239.00814</v>
      </c>
      <c r="X32" s="481">
        <v>235.56592100000003</v>
      </c>
      <c r="Y32" s="481">
        <v>232.12370200000004</v>
      </c>
      <c r="Z32" s="481">
        <v>228.68148300000001</v>
      </c>
    </row>
    <row r="33" spans="17:26">
      <c r="Q33" s="483" t="s">
        <v>413</v>
      </c>
      <c r="R33" s="540"/>
      <c r="S33" s="481">
        <v>11.333303971870508</v>
      </c>
      <c r="T33" s="481">
        <v>17.62535949607885</v>
      </c>
      <c r="U33" s="481">
        <v>36.003972713544194</v>
      </c>
      <c r="V33" s="481">
        <v>45.92218901219973</v>
      </c>
      <c r="W33" s="481">
        <v>46.314608547507738</v>
      </c>
      <c r="X33" s="481">
        <v>48.150843127729637</v>
      </c>
      <c r="Y33" s="481">
        <v>38.835201310635306</v>
      </c>
      <c r="Z33" s="481">
        <v>41.14632448021883</v>
      </c>
    </row>
    <row r="34" spans="17:26">
      <c r="Q34" s="483" t="s">
        <v>414</v>
      </c>
      <c r="R34" s="540"/>
      <c r="S34" s="481">
        <v>15.143113517504757</v>
      </c>
      <c r="T34" s="481">
        <v>11.370079131122115</v>
      </c>
      <c r="U34" s="481">
        <v>8.9732437254147772</v>
      </c>
      <c r="V34" s="481">
        <v>7.9418147194322444</v>
      </c>
      <c r="W34" s="481">
        <v>15.027432091549144</v>
      </c>
      <c r="X34" s="481">
        <v>13.95115066140518</v>
      </c>
      <c r="Y34" s="481">
        <v>8.50483772678826</v>
      </c>
      <c r="Z34" s="481">
        <v>9.7390323240960708</v>
      </c>
    </row>
    <row r="35" spans="17:26">
      <c r="Q35" s="484" t="s">
        <v>415</v>
      </c>
      <c r="R35" s="540"/>
      <c r="S35" s="481">
        <v>20.110816576133526</v>
      </c>
      <c r="T35" s="481">
        <v>13.369769061634207</v>
      </c>
      <c r="U35" s="481">
        <v>4.1028740922067559</v>
      </c>
      <c r="V35" s="481">
        <v>4.5620361090254393</v>
      </c>
      <c r="W35" s="481">
        <v>5.5449040489627279</v>
      </c>
      <c r="X35" s="481">
        <v>5.879401043496074</v>
      </c>
      <c r="Y35" s="481">
        <v>5.5007792746980542</v>
      </c>
      <c r="Z35" s="481">
        <v>5.3181525538086563</v>
      </c>
    </row>
    <row r="36" spans="17:26">
      <c r="Q36" s="483" t="s">
        <v>261</v>
      </c>
      <c r="R36" s="540"/>
      <c r="S36" s="481">
        <v>0.1006950495738911</v>
      </c>
      <c r="T36" s="481">
        <v>0.99015449841174863</v>
      </c>
      <c r="U36" s="481">
        <v>3.914513750151575</v>
      </c>
      <c r="V36" s="481">
        <v>8.5122155881141648</v>
      </c>
      <c r="W36" s="481">
        <v>21.700418138129276</v>
      </c>
      <c r="X36" s="481">
        <v>41.014801694056203</v>
      </c>
      <c r="Y36" s="481">
        <v>59.133699577161202</v>
      </c>
      <c r="Z36" s="481">
        <v>70.280217141466707</v>
      </c>
    </row>
    <row r="37" spans="17:26">
      <c r="Q37" s="484" t="s">
        <v>353</v>
      </c>
      <c r="R37" s="540"/>
      <c r="S37" s="481">
        <v>0.11895751986789826</v>
      </c>
      <c r="T37" s="481">
        <v>0.11572375884034317</v>
      </c>
      <c r="U37" s="481">
        <v>7.885900877422268E-2</v>
      </c>
      <c r="V37" s="481">
        <v>4.2107375260257943E-2</v>
      </c>
      <c r="W37" s="481">
        <v>7.742958629961072E-2</v>
      </c>
      <c r="X37" s="481">
        <v>4.3141875946813285E-7</v>
      </c>
      <c r="Y37" s="481">
        <v>2.0486106160889814E-6</v>
      </c>
      <c r="Z37" s="481">
        <v>0.41362114172179038</v>
      </c>
    </row>
    <row r="38" spans="17:26">
      <c r="Q38" s="484" t="s">
        <v>262</v>
      </c>
      <c r="R38" s="540"/>
      <c r="S38" s="481">
        <v>1.1149964514843305E-8</v>
      </c>
      <c r="T38" s="481">
        <v>0.16583591935277653</v>
      </c>
      <c r="U38" s="481">
        <v>0.14423089033591102</v>
      </c>
      <c r="V38" s="481">
        <v>0.26684908054223039</v>
      </c>
      <c r="W38" s="481">
        <v>0.20607957187695225</v>
      </c>
      <c r="X38" s="481">
        <v>0.6105382635392963</v>
      </c>
      <c r="Y38" s="481">
        <v>1.8863306322099036</v>
      </c>
      <c r="Z38" s="481">
        <v>2.1258777965389442</v>
      </c>
    </row>
    <row r="39" spans="17:26">
      <c r="Q39" s="484" t="s">
        <v>260</v>
      </c>
      <c r="R39" s="540"/>
      <c r="S39" s="481">
        <v>2.0000000000404148</v>
      </c>
      <c r="T39" s="481">
        <v>1.0000000000538967</v>
      </c>
      <c r="U39" s="481">
        <v>6.0000000000671925</v>
      </c>
      <c r="V39" s="481">
        <v>13.000000000080776</v>
      </c>
      <c r="W39" s="481">
        <v>24.000000000094197</v>
      </c>
      <c r="X39" s="481">
        <v>34.999999998746326</v>
      </c>
      <c r="Y39" s="481">
        <v>46.899999998754865</v>
      </c>
      <c r="Z39" s="481">
        <v>72.673383208012211</v>
      </c>
    </row>
    <row r="40" spans="17:26">
      <c r="Q40" s="283"/>
      <c r="R40" s="540"/>
      <c r="S40" s="481"/>
      <c r="T40" s="481"/>
      <c r="U40" s="481"/>
      <c r="V40" s="481"/>
      <c r="W40" s="481"/>
      <c r="X40" s="481"/>
      <c r="Y40" s="481"/>
      <c r="Z40" s="481"/>
    </row>
    <row r="41" spans="17:26">
      <c r="Q41" s="484"/>
      <c r="R41" s="540"/>
      <c r="S41" s="481"/>
      <c r="T41" s="481"/>
      <c r="U41" s="481"/>
      <c r="V41" s="481"/>
      <c r="W41" s="481"/>
      <c r="X41" s="481"/>
      <c r="Y41" s="481"/>
      <c r="Z41" s="481"/>
    </row>
    <row r="42" spans="17:26">
      <c r="Q42" s="483"/>
      <c r="R42" s="540"/>
      <c r="S42" s="481"/>
      <c r="T42" s="481"/>
      <c r="U42" s="481"/>
      <c r="V42" s="481"/>
      <c r="W42" s="481"/>
      <c r="X42" s="481"/>
      <c r="Y42" s="481"/>
      <c r="Z42" s="481"/>
    </row>
    <row r="43" spans="17:26">
      <c r="Q43" s="483"/>
      <c r="R43" s="540"/>
      <c r="S43" s="481"/>
      <c r="T43" s="481"/>
      <c r="U43" s="481"/>
      <c r="V43" s="481"/>
      <c r="W43" s="481"/>
      <c r="X43" s="481"/>
      <c r="Y43" s="481"/>
      <c r="Z43" s="481"/>
    </row>
    <row r="44" spans="17:26">
      <c r="Q44" s="484"/>
      <c r="R44" s="540"/>
      <c r="S44" s="481"/>
      <c r="T44" s="481"/>
      <c r="U44" s="481"/>
      <c r="V44" s="481"/>
      <c r="W44" s="481"/>
      <c r="X44" s="481"/>
      <c r="Y44" s="481"/>
      <c r="Z44" s="481"/>
    </row>
    <row r="45" spans="17:26">
      <c r="Q45" s="485"/>
      <c r="R45" s="540"/>
      <c r="S45" s="481"/>
      <c r="T45" s="481"/>
      <c r="U45" s="481"/>
      <c r="V45" s="481"/>
      <c r="W45" s="481"/>
      <c r="X45" s="481"/>
      <c r="Y45" s="481"/>
      <c r="Z45" s="481"/>
    </row>
    <row r="46" spans="17:26">
      <c r="Q46" s="485"/>
      <c r="R46" s="540"/>
      <c r="S46" s="481"/>
      <c r="T46" s="481"/>
      <c r="U46" s="481"/>
      <c r="V46" s="481"/>
      <c r="W46" s="481"/>
      <c r="X46" s="481"/>
      <c r="Y46" s="481"/>
      <c r="Z46" s="481"/>
    </row>
    <row r="47" spans="17:26" ht="15">
      <c r="Q47" s="285" t="s">
        <v>282</v>
      </c>
      <c r="R47" s="541"/>
      <c r="S47" s="288">
        <f>SUM(S32:S46)</f>
        <v>311.01654564614091</v>
      </c>
      <c r="T47" s="288">
        <f t="shared" ref="T47:Z47" si="1">SUM(T32:T46)</f>
        <v>301.3327708654939</v>
      </c>
      <c r="U47" s="288">
        <f t="shared" si="1"/>
        <v>309.6771751804946</v>
      </c>
      <c r="V47" s="288">
        <f t="shared" si="1"/>
        <v>323.69756988465474</v>
      </c>
      <c r="W47" s="288">
        <f t="shared" si="1"/>
        <v>351.87901198441966</v>
      </c>
      <c r="X47" s="288">
        <f t="shared" si="1"/>
        <v>380.1726562203915</v>
      </c>
      <c r="Y47" s="288">
        <f t="shared" si="1"/>
        <v>392.88455256885823</v>
      </c>
      <c r="Z47" s="288">
        <f t="shared" si="1"/>
        <v>430.37809164586315</v>
      </c>
    </row>
    <row r="53" spans="17:26" ht="15">
      <c r="Q53" s="166" t="s">
        <v>34</v>
      </c>
    </row>
    <row r="54" spans="17:26" ht="15">
      <c r="Q54" s="164" t="s">
        <v>354</v>
      </c>
    </row>
    <row r="56" spans="17:26" ht="15">
      <c r="Q56" s="206" t="s">
        <v>269</v>
      </c>
      <c r="R56" s="536"/>
      <c r="S56" s="206">
        <v>2015</v>
      </c>
      <c r="T56" s="206">
        <v>2020</v>
      </c>
      <c r="U56" s="206">
        <v>2025</v>
      </c>
      <c r="V56" s="206">
        <v>2030</v>
      </c>
      <c r="W56" s="206">
        <v>2035</v>
      </c>
      <c r="X56" s="206">
        <v>2040</v>
      </c>
      <c r="Y56" s="206">
        <v>2045</v>
      </c>
      <c r="Z56" s="206">
        <v>2050</v>
      </c>
    </row>
    <row r="57" spans="17:26">
      <c r="Q57" s="225" t="s">
        <v>412</v>
      </c>
      <c r="R57" s="537"/>
      <c r="S57" s="194">
        <v>261.06748299999998</v>
      </c>
      <c r="T57" s="194">
        <v>258.59589099999999</v>
      </c>
      <c r="U57" s="194">
        <v>254.80174199999999</v>
      </c>
      <c r="V57" s="194">
        <v>251.23483800000002</v>
      </c>
      <c r="W57" s="194">
        <v>250.860153</v>
      </c>
      <c r="X57" s="194">
        <v>249.86015300000003</v>
      </c>
      <c r="Y57" s="194">
        <v>248.86015300000003</v>
      </c>
      <c r="Z57" s="194">
        <v>247.86015300000003</v>
      </c>
    </row>
    <row r="58" spans="17:26">
      <c r="Q58" s="225" t="s">
        <v>413</v>
      </c>
      <c r="R58" s="537"/>
      <c r="S58" s="194">
        <v>15.91819024969077</v>
      </c>
      <c r="T58" s="194">
        <v>20.706216509943687</v>
      </c>
      <c r="U58" s="194">
        <v>29.928801658507798</v>
      </c>
      <c r="V58" s="194">
        <v>35.672034641811003</v>
      </c>
      <c r="W58" s="194">
        <v>34.057463485420222</v>
      </c>
      <c r="X58" s="194">
        <v>32.218446991293845</v>
      </c>
      <c r="Y58" s="194">
        <v>29.665116064637555</v>
      </c>
      <c r="Z58" s="194">
        <v>30.14936388538284</v>
      </c>
    </row>
    <row r="59" spans="17:26">
      <c r="Q59" s="225" t="s">
        <v>414</v>
      </c>
      <c r="R59" s="537"/>
      <c r="S59" s="194">
        <v>15.292899069778265</v>
      </c>
      <c r="T59" s="194">
        <v>15.73637756445954</v>
      </c>
      <c r="U59" s="194">
        <v>13.89714012092492</v>
      </c>
      <c r="V59" s="194">
        <v>6.0812649886785692</v>
      </c>
      <c r="W59" s="194">
        <v>5.5090757350644077</v>
      </c>
      <c r="X59" s="194">
        <v>2.8423526230848313</v>
      </c>
      <c r="Y59" s="194">
        <v>2.579613493582205</v>
      </c>
      <c r="Z59" s="194">
        <v>2.3699264073157478</v>
      </c>
    </row>
    <row r="60" spans="17:26">
      <c r="Q60" s="256" t="s">
        <v>415</v>
      </c>
      <c r="R60" s="537"/>
      <c r="S60" s="194">
        <v>20.110828028659711</v>
      </c>
      <c r="T60" s="194">
        <v>14.162313268218133</v>
      </c>
      <c r="U60" s="194">
        <v>4.4163717485410698</v>
      </c>
      <c r="V60" s="194">
        <v>4.3265336755729606</v>
      </c>
      <c r="W60" s="194">
        <v>4.2360342287614436</v>
      </c>
      <c r="X60" s="194">
        <v>3.1544347259131382</v>
      </c>
      <c r="Y60" s="194">
        <v>1.971536650434381</v>
      </c>
      <c r="Z60" s="194">
        <v>1.2642504096596292</v>
      </c>
    </row>
    <row r="61" spans="17:26">
      <c r="Q61" s="193" t="s">
        <v>261</v>
      </c>
      <c r="R61" s="537"/>
      <c r="S61" s="194">
        <v>0.10069505181335901</v>
      </c>
      <c r="T61" s="194">
        <v>0.43744101609445818</v>
      </c>
      <c r="U61" s="194">
        <v>1.0476588697347002</v>
      </c>
      <c r="V61" s="194">
        <v>2.4606012604017828</v>
      </c>
      <c r="W61" s="194">
        <v>5.775358160287289</v>
      </c>
      <c r="X61" s="194">
        <v>17.597435840461625</v>
      </c>
      <c r="Y61" s="194">
        <v>27.421643327644325</v>
      </c>
      <c r="Z61" s="194">
        <v>29.737048860427418</v>
      </c>
    </row>
    <row r="62" spans="17:26">
      <c r="Q62" s="195" t="s">
        <v>353</v>
      </c>
      <c r="R62" s="537"/>
      <c r="S62" s="194">
        <v>0.11895751980690263</v>
      </c>
      <c r="T62" s="194">
        <v>0.1263461073964445</v>
      </c>
      <c r="U62" s="194">
        <v>9.2585280951020477E-2</v>
      </c>
      <c r="V62" s="194">
        <v>9.7252714728338144E-2</v>
      </c>
      <c r="W62" s="194">
        <v>7.9837560016338988E-2</v>
      </c>
      <c r="X62" s="194">
        <v>7.203432610963828E-2</v>
      </c>
      <c r="Y62" s="194">
        <v>8.284327159509377E-7</v>
      </c>
      <c r="Z62" s="194">
        <v>9.5236874547978191E-7</v>
      </c>
    </row>
    <row r="63" spans="17:26">
      <c r="Q63" s="195" t="s">
        <v>262</v>
      </c>
      <c r="R63" s="537"/>
      <c r="S63" s="194">
        <v>6.0501472022078825E-8</v>
      </c>
      <c r="T63" s="194">
        <v>8.3362161382927291E-2</v>
      </c>
      <c r="U63" s="194">
        <v>6.6689743653466332E-2</v>
      </c>
      <c r="V63" s="194">
        <v>0.25716761588322234</v>
      </c>
      <c r="W63" s="194">
        <v>0.30332739652603619</v>
      </c>
      <c r="X63" s="194">
        <v>0.36126887836762933</v>
      </c>
      <c r="Y63" s="194">
        <v>1.6244562691800919</v>
      </c>
      <c r="Z63" s="194">
        <v>2.2669432123536604</v>
      </c>
    </row>
    <row r="64" spans="17:26">
      <c r="Q64" s="195" t="s">
        <v>260</v>
      </c>
      <c r="R64" s="537"/>
      <c r="S64" s="194">
        <v>3.0000000000580833</v>
      </c>
      <c r="T64" s="194">
        <v>1.0000000000775768</v>
      </c>
      <c r="U64" s="194">
        <v>4.0000000000969109</v>
      </c>
      <c r="V64" s="194">
        <v>6.0000000001162235</v>
      </c>
      <c r="W64" s="194">
        <v>15.000000000135824</v>
      </c>
      <c r="X64" s="194">
        <v>15.000000000155376</v>
      </c>
      <c r="Y64" s="194">
        <v>32.675280331022918</v>
      </c>
      <c r="Z64" s="194">
        <v>39.451582614854402</v>
      </c>
    </row>
    <row r="65" spans="17:26">
      <c r="Q65" s="196"/>
      <c r="R65" s="537"/>
      <c r="S65" s="194"/>
      <c r="T65" s="194"/>
      <c r="U65" s="194"/>
      <c r="V65" s="194"/>
      <c r="W65" s="194"/>
      <c r="X65" s="194"/>
      <c r="Y65" s="194"/>
      <c r="Z65" s="194"/>
    </row>
    <row r="66" spans="17:26">
      <c r="Q66" s="195"/>
      <c r="R66" s="537"/>
      <c r="S66" s="194"/>
      <c r="T66" s="194"/>
      <c r="U66" s="194"/>
      <c r="V66" s="194"/>
      <c r="W66" s="194"/>
      <c r="X66" s="194"/>
      <c r="Y66" s="194"/>
      <c r="Z66" s="194"/>
    </row>
    <row r="67" spans="17:26">
      <c r="Q67" s="193"/>
      <c r="R67" s="537"/>
      <c r="S67" s="194"/>
      <c r="T67" s="194"/>
      <c r="U67" s="194"/>
      <c r="V67" s="194"/>
      <c r="W67" s="194"/>
      <c r="X67" s="194"/>
      <c r="Y67" s="194"/>
      <c r="Z67" s="194"/>
    </row>
    <row r="68" spans="17:26">
      <c r="Q68" s="193"/>
      <c r="R68" s="537"/>
      <c r="S68" s="194"/>
      <c r="T68" s="194"/>
      <c r="U68" s="194"/>
      <c r="V68" s="194"/>
      <c r="W68" s="194"/>
      <c r="X68" s="194"/>
      <c r="Y68" s="194"/>
      <c r="Z68" s="194"/>
    </row>
    <row r="69" spans="17:26">
      <c r="Q69" s="195"/>
      <c r="R69" s="537"/>
      <c r="S69" s="194"/>
      <c r="T69" s="194"/>
      <c r="U69" s="194"/>
      <c r="V69" s="194"/>
      <c r="W69" s="194"/>
      <c r="X69" s="194"/>
      <c r="Y69" s="194"/>
      <c r="Z69" s="194"/>
    </row>
    <row r="70" spans="17:26">
      <c r="Q70" s="171"/>
      <c r="R70" s="537"/>
      <c r="S70" s="194"/>
      <c r="T70" s="194"/>
      <c r="U70" s="194"/>
      <c r="V70" s="194"/>
      <c r="W70" s="194"/>
      <c r="X70" s="194"/>
      <c r="Y70" s="194"/>
      <c r="Z70" s="194"/>
    </row>
    <row r="71" spans="17:26">
      <c r="Q71" s="171"/>
      <c r="R71" s="537"/>
      <c r="S71" s="194"/>
      <c r="T71" s="194"/>
      <c r="U71" s="194"/>
      <c r="V71" s="194"/>
      <c r="W71" s="194"/>
      <c r="X71" s="194"/>
      <c r="Y71" s="194"/>
      <c r="Z71" s="194"/>
    </row>
    <row r="72" spans="17:26" ht="15">
      <c r="Q72" s="197" t="s">
        <v>282</v>
      </c>
      <c r="R72" s="538"/>
      <c r="S72" s="198">
        <f>SUM(S57:S71)</f>
        <v>315.6090529803086</v>
      </c>
      <c r="T72" s="198">
        <f t="shared" ref="T72:Z72" si="2">SUM(T57:T71)</f>
        <v>310.84794762757275</v>
      </c>
      <c r="U72" s="198">
        <f t="shared" si="2"/>
        <v>308.25098942240982</v>
      </c>
      <c r="V72" s="198">
        <f t="shared" si="2"/>
        <v>306.12969289719217</v>
      </c>
      <c r="W72" s="198">
        <f t="shared" si="2"/>
        <v>315.82124956621158</v>
      </c>
      <c r="X72" s="198">
        <f t="shared" si="2"/>
        <v>321.10612638538606</v>
      </c>
      <c r="Y72" s="198">
        <f t="shared" si="2"/>
        <v>344.7977999649342</v>
      </c>
      <c r="Z72" s="198">
        <f t="shared" si="2"/>
        <v>353.0992693423625</v>
      </c>
    </row>
    <row r="78" spans="17:26" ht="15">
      <c r="Q78" s="313" t="s">
        <v>35</v>
      </c>
      <c r="R78" s="482"/>
      <c r="S78" s="482"/>
      <c r="T78" s="482"/>
      <c r="U78" s="482"/>
      <c r="V78" s="482"/>
      <c r="W78" s="482"/>
      <c r="X78" s="482"/>
      <c r="Y78" s="482"/>
      <c r="Z78" s="482"/>
    </row>
    <row r="79" spans="17:26" ht="15">
      <c r="Q79" s="324" t="s">
        <v>354</v>
      </c>
      <c r="R79" s="482"/>
      <c r="S79" s="482"/>
      <c r="T79" s="482"/>
      <c r="U79" s="482"/>
      <c r="V79" s="482"/>
      <c r="W79" s="482"/>
      <c r="X79" s="482"/>
      <c r="Y79" s="482"/>
      <c r="Z79" s="482"/>
    </row>
    <row r="80" spans="17:26">
      <c r="Q80" s="482"/>
      <c r="R80" s="482"/>
      <c r="S80" s="482"/>
      <c r="T80" s="482"/>
      <c r="U80" s="482"/>
      <c r="V80" s="482"/>
      <c r="W80" s="482"/>
      <c r="X80" s="482"/>
      <c r="Y80" s="482"/>
      <c r="Z80" s="482"/>
    </row>
    <row r="81" spans="17:26" ht="15">
      <c r="Q81" s="480" t="s">
        <v>269</v>
      </c>
      <c r="R81" s="539"/>
      <c r="S81" s="480">
        <v>2015</v>
      </c>
      <c r="T81" s="480">
        <v>2020</v>
      </c>
      <c r="U81" s="480">
        <v>2025</v>
      </c>
      <c r="V81" s="480">
        <v>2030</v>
      </c>
      <c r="W81" s="480">
        <v>2035</v>
      </c>
      <c r="X81" s="480">
        <v>2040</v>
      </c>
      <c r="Y81" s="480">
        <v>2045</v>
      </c>
      <c r="Z81" s="480">
        <v>2050</v>
      </c>
    </row>
    <row r="82" spans="17:26">
      <c r="Q82" s="483" t="s">
        <v>412</v>
      </c>
      <c r="R82" s="540"/>
      <c r="S82" s="481">
        <v>264.82018599999998</v>
      </c>
      <c r="T82" s="481">
        <v>264.91690299999999</v>
      </c>
      <c r="U82" s="481">
        <v>265.29106300000007</v>
      </c>
      <c r="V82" s="481">
        <v>266.89246800000001</v>
      </c>
      <c r="W82" s="481">
        <v>270.68609199999997</v>
      </c>
      <c r="X82" s="481">
        <v>275.64910500000002</v>
      </c>
      <c r="Y82" s="481">
        <v>280.76833800000003</v>
      </c>
      <c r="Z82" s="481">
        <v>276.93879800000002</v>
      </c>
    </row>
    <row r="83" spans="17:26">
      <c r="Q83" s="483" t="s">
        <v>413</v>
      </c>
      <c r="R83" s="540"/>
      <c r="S83" s="481">
        <v>9.9648139673705298</v>
      </c>
      <c r="T83" s="481">
        <v>13.266683884291481</v>
      </c>
      <c r="U83" s="481">
        <v>19.600438315403615</v>
      </c>
      <c r="V83" s="481">
        <v>31.327717532287537</v>
      </c>
      <c r="W83" s="481">
        <v>33.955445563066931</v>
      </c>
      <c r="X83" s="481">
        <v>35.568491508472199</v>
      </c>
      <c r="Y83" s="481">
        <v>22.963633155151982</v>
      </c>
      <c r="Z83" s="481">
        <v>20.524603974998321</v>
      </c>
    </row>
    <row r="84" spans="17:26">
      <c r="Q84" s="483" t="s">
        <v>414</v>
      </c>
      <c r="R84" s="540"/>
      <c r="S84" s="481">
        <v>14.861115983794955</v>
      </c>
      <c r="T84" s="481">
        <v>8.9147429276289003</v>
      </c>
      <c r="U84" s="481">
        <v>9.0913012016960497</v>
      </c>
      <c r="V84" s="481">
        <v>7.208977411596809</v>
      </c>
      <c r="W84" s="481">
        <v>5.9046240305978213</v>
      </c>
      <c r="X84" s="481">
        <v>4.1637439006763906</v>
      </c>
      <c r="Y84" s="481">
        <v>4.1767002399494393</v>
      </c>
      <c r="Z84" s="481">
        <v>3.3802905381516601</v>
      </c>
    </row>
    <row r="85" spans="17:26">
      <c r="Q85" s="484" t="s">
        <v>415</v>
      </c>
      <c r="R85" s="540"/>
      <c r="S85" s="481">
        <v>20.110816399182859</v>
      </c>
      <c r="T85" s="481">
        <v>13.626480427349271</v>
      </c>
      <c r="U85" s="481">
        <v>4.176276250796235</v>
      </c>
      <c r="V85" s="481">
        <v>4.2411251117332576</v>
      </c>
      <c r="W85" s="481">
        <v>4.1325386857062885</v>
      </c>
      <c r="X85" s="481">
        <v>2.2728578843587273</v>
      </c>
      <c r="Y85" s="481">
        <v>1.1137410269111374</v>
      </c>
      <c r="Z85" s="481">
        <v>1.5954501261649223E-5</v>
      </c>
    </row>
    <row r="86" spans="17:26">
      <c r="Q86" s="483" t="s">
        <v>261</v>
      </c>
      <c r="R86" s="540"/>
      <c r="S86" s="481">
        <v>0.10069504662469872</v>
      </c>
      <c r="T86" s="481">
        <v>0.86846919868109784</v>
      </c>
      <c r="U86" s="481">
        <v>3.809347587982141</v>
      </c>
      <c r="V86" s="481">
        <v>9.756043073552517</v>
      </c>
      <c r="W86" s="481">
        <v>16.316429372444496</v>
      </c>
      <c r="X86" s="481">
        <v>23.422829489345045</v>
      </c>
      <c r="Y86" s="481">
        <v>49.721987821488355</v>
      </c>
      <c r="Z86" s="481">
        <v>78.634360830090444</v>
      </c>
    </row>
    <row r="87" spans="17:26">
      <c r="Q87" s="484" t="s">
        <v>353</v>
      </c>
      <c r="R87" s="540"/>
      <c r="S87" s="481">
        <v>0.11895751981643778</v>
      </c>
      <c r="T87" s="481">
        <v>0.12839225051590378</v>
      </c>
      <c r="U87" s="481">
        <v>9.5914538258253551E-2</v>
      </c>
      <c r="V87" s="481">
        <v>9.5862900720720762E-2</v>
      </c>
      <c r="W87" s="481">
        <v>9.5862990502910278E-2</v>
      </c>
      <c r="X87" s="481">
        <v>2.8072934076766653E-7</v>
      </c>
      <c r="Y87" s="481">
        <v>4.8296407206500362E-7</v>
      </c>
      <c r="Z87" s="481">
        <v>7.023246697142447E-7</v>
      </c>
    </row>
    <row r="88" spans="17:26">
      <c r="Q88" s="484" t="s">
        <v>262</v>
      </c>
      <c r="R88" s="540"/>
      <c r="S88" s="481">
        <v>4.8500306249479768E-10</v>
      </c>
      <c r="T88" s="481">
        <v>0.20291173658849385</v>
      </c>
      <c r="U88" s="481">
        <v>0.49371371257719754</v>
      </c>
      <c r="V88" s="481">
        <v>0.71105385950772471</v>
      </c>
      <c r="W88" s="481">
        <v>0.91149960660791163</v>
      </c>
      <c r="X88" s="481">
        <v>0.96446751850461254</v>
      </c>
      <c r="Y88" s="481">
        <v>1.8144397148900522</v>
      </c>
      <c r="Z88" s="481">
        <v>2.266943238380652</v>
      </c>
    </row>
    <row r="89" spans="17:26">
      <c r="Q89" s="484" t="s">
        <v>260</v>
      </c>
      <c r="R89" s="540"/>
      <c r="S89" s="481"/>
      <c r="T89" s="481"/>
      <c r="U89" s="481"/>
      <c r="V89" s="481">
        <v>10.00000000006551</v>
      </c>
      <c r="W89" s="481">
        <v>10.000000000076444</v>
      </c>
      <c r="X89" s="481">
        <v>10.000000000087359</v>
      </c>
      <c r="Y89" s="481">
        <v>15.000000000098268</v>
      </c>
      <c r="Z89" s="481">
        <v>20.000000000109182</v>
      </c>
    </row>
    <row r="90" spans="17:26">
      <c r="Q90" s="283"/>
      <c r="R90" s="540"/>
      <c r="S90" s="481"/>
      <c r="T90" s="481"/>
      <c r="U90" s="481"/>
      <c r="V90" s="481"/>
      <c r="W90" s="481"/>
      <c r="X90" s="481"/>
      <c r="Y90" s="481"/>
      <c r="Z90" s="481"/>
    </row>
    <row r="91" spans="17:26">
      <c r="Q91" s="484"/>
      <c r="R91" s="540"/>
      <c r="S91" s="481"/>
      <c r="T91" s="481"/>
      <c r="U91" s="481"/>
      <c r="V91" s="481"/>
      <c r="W91" s="481"/>
      <c r="X91" s="481"/>
      <c r="Y91" s="481"/>
      <c r="Z91" s="481"/>
    </row>
    <row r="92" spans="17:26">
      <c r="Q92" s="483"/>
      <c r="R92" s="540"/>
      <c r="S92" s="481"/>
      <c r="T92" s="481"/>
      <c r="U92" s="481"/>
      <c r="V92" s="481"/>
      <c r="W92" s="481"/>
      <c r="X92" s="481"/>
      <c r="Y92" s="481"/>
      <c r="Z92" s="481"/>
    </row>
    <row r="93" spans="17:26">
      <c r="Q93" s="483"/>
      <c r="R93" s="540"/>
      <c r="S93" s="481"/>
      <c r="T93" s="481"/>
      <c r="U93" s="481"/>
      <c r="V93" s="481"/>
      <c r="W93" s="481"/>
      <c r="X93" s="481"/>
      <c r="Y93" s="481"/>
      <c r="Z93" s="481"/>
    </row>
    <row r="94" spans="17:26">
      <c r="Q94" s="484"/>
      <c r="R94" s="540"/>
      <c r="S94" s="481"/>
      <c r="T94" s="481"/>
      <c r="U94" s="481"/>
      <c r="V94" s="481"/>
      <c r="W94" s="481"/>
      <c r="X94" s="481"/>
      <c r="Y94" s="481"/>
      <c r="Z94" s="481"/>
    </row>
    <row r="95" spans="17:26">
      <c r="Q95" s="485"/>
      <c r="R95" s="540"/>
      <c r="S95" s="481"/>
      <c r="T95" s="481"/>
      <c r="U95" s="481"/>
      <c r="V95" s="481"/>
      <c r="W95" s="481"/>
      <c r="X95" s="481"/>
      <c r="Y95" s="481"/>
      <c r="Z95" s="481"/>
    </row>
    <row r="96" spans="17:26">
      <c r="Q96" s="485"/>
      <c r="R96" s="540"/>
      <c r="S96" s="481"/>
      <c r="T96" s="481"/>
      <c r="U96" s="481"/>
      <c r="V96" s="481"/>
      <c r="W96" s="481"/>
      <c r="X96" s="481"/>
      <c r="Y96" s="481"/>
      <c r="Z96" s="481"/>
    </row>
    <row r="97" spans="17:26" ht="15">
      <c r="Q97" s="285" t="s">
        <v>282</v>
      </c>
      <c r="R97" s="541"/>
      <c r="S97" s="288">
        <f>SUM(S82:S96)</f>
        <v>309.97658491727441</v>
      </c>
      <c r="T97" s="288">
        <f t="shared" ref="T97:Z97" si="3">SUM(T82:T96)</f>
        <v>301.92458342505512</v>
      </c>
      <c r="U97" s="288">
        <f t="shared" si="3"/>
        <v>302.55805460671348</v>
      </c>
      <c r="V97" s="288">
        <f t="shared" si="3"/>
        <v>330.23324788946405</v>
      </c>
      <c r="W97" s="288">
        <f t="shared" si="3"/>
        <v>342.00249224900267</v>
      </c>
      <c r="X97" s="288">
        <f t="shared" si="3"/>
        <v>352.04149558217364</v>
      </c>
      <c r="Y97" s="288">
        <f t="shared" si="3"/>
        <v>375.55884044145336</v>
      </c>
      <c r="Z97" s="288">
        <f t="shared" si="3"/>
        <v>401.74501323855617</v>
      </c>
    </row>
  </sheetData>
  <mergeCells count="4">
    <mergeCell ref="R81:R97"/>
    <mergeCell ref="R6:R22"/>
    <mergeCell ref="R56:R72"/>
    <mergeCell ref="R31:R47"/>
  </mergeCells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Z97"/>
  <sheetViews>
    <sheetView showGridLines="0" zoomScale="80" zoomScaleNormal="80" workbookViewId="0"/>
  </sheetViews>
  <sheetFormatPr defaultColWidth="9" defaultRowHeight="14.25"/>
  <cols>
    <col min="1" max="16" width="9" style="165"/>
    <col min="17" max="17" width="23.125" style="165" bestFit="1" customWidth="1"/>
    <col min="18" max="18" width="26.75" style="165" customWidth="1"/>
    <col min="19" max="26" width="8.375" style="165" bestFit="1" customWidth="1"/>
    <col min="27" max="16384" width="9" style="165"/>
  </cols>
  <sheetData>
    <row r="1" spans="1:26" ht="20.25">
      <c r="A1" s="203" t="s">
        <v>761</v>
      </c>
    </row>
    <row r="2" spans="1:26" ht="20.25">
      <c r="A2" s="266"/>
    </row>
    <row r="3" spans="1:26" ht="15">
      <c r="Q3" s="166" t="s">
        <v>32</v>
      </c>
    </row>
    <row r="4" spans="1:26" ht="15">
      <c r="Q4" s="164" t="s">
        <v>355</v>
      </c>
    </row>
    <row r="6" spans="1:26" ht="15">
      <c r="Q6" s="206" t="s">
        <v>269</v>
      </c>
      <c r="R6" s="536"/>
      <c r="S6" s="206">
        <v>2015</v>
      </c>
      <c r="T6" s="206">
        <v>2020</v>
      </c>
      <c r="U6" s="206">
        <v>2025</v>
      </c>
      <c r="V6" s="206">
        <v>2030</v>
      </c>
      <c r="W6" s="206">
        <v>2035</v>
      </c>
      <c r="X6" s="206">
        <v>2040</v>
      </c>
      <c r="Y6" s="206">
        <v>2045</v>
      </c>
      <c r="Z6" s="206">
        <v>2050</v>
      </c>
    </row>
    <row r="7" spans="1:26">
      <c r="Q7" s="225" t="s">
        <v>416</v>
      </c>
      <c r="R7" s="537"/>
      <c r="S7" s="194">
        <v>203.66723782537284</v>
      </c>
      <c r="T7" s="194">
        <v>110.44009940784196</v>
      </c>
      <c r="U7" s="194">
        <v>72.741857783314344</v>
      </c>
      <c r="V7" s="194">
        <v>76.230647075050641</v>
      </c>
      <c r="W7" s="194">
        <v>118.48309306697884</v>
      </c>
      <c r="X7" s="194">
        <v>118.48309315793104</v>
      </c>
      <c r="Y7" s="194">
        <v>118.48309153148365</v>
      </c>
      <c r="Z7" s="194">
        <v>118.51434608954919</v>
      </c>
    </row>
    <row r="8" spans="1:26">
      <c r="Q8" s="213" t="s">
        <v>356</v>
      </c>
      <c r="R8" s="537"/>
      <c r="S8" s="194">
        <v>49.331014999498692</v>
      </c>
      <c r="T8" s="194">
        <v>51.288606784791078</v>
      </c>
      <c r="U8" s="194">
        <v>50.043337339155713</v>
      </c>
      <c r="V8" s="194">
        <v>37.769562409895883</v>
      </c>
      <c r="W8" s="194">
        <v>28.291330035713177</v>
      </c>
      <c r="X8" s="194">
        <v>124.2348863285299</v>
      </c>
      <c r="Y8" s="194">
        <v>186.89754298411154</v>
      </c>
      <c r="Z8" s="194">
        <v>180.12066952920711</v>
      </c>
    </row>
    <row r="9" spans="1:26">
      <c r="Q9" s="225" t="s">
        <v>417</v>
      </c>
      <c r="R9" s="537"/>
      <c r="S9" s="194">
        <v>362.26218496056157</v>
      </c>
      <c r="T9" s="194">
        <v>349.01616587849043</v>
      </c>
      <c r="U9" s="194">
        <v>281.43370316359858</v>
      </c>
      <c r="V9" s="194">
        <v>258.49730487766436</v>
      </c>
      <c r="W9" s="194">
        <v>250.76516297500646</v>
      </c>
      <c r="X9" s="194">
        <v>238.6904383642192</v>
      </c>
      <c r="Y9" s="194">
        <v>156.09865102526678</v>
      </c>
      <c r="Z9" s="194">
        <v>78.317366437776528</v>
      </c>
    </row>
    <row r="10" spans="1:26">
      <c r="Q10" s="256" t="s">
        <v>418</v>
      </c>
      <c r="R10" s="537"/>
      <c r="S10" s="194">
        <v>89.6057758075614</v>
      </c>
      <c r="T10" s="194">
        <v>80.552899576693974</v>
      </c>
      <c r="U10" s="194">
        <v>84.440422141844223</v>
      </c>
      <c r="V10" s="194">
        <v>67.658064550446625</v>
      </c>
      <c r="W10" s="194">
        <v>51.008610925494935</v>
      </c>
      <c r="X10" s="194">
        <v>45.536252983340397</v>
      </c>
      <c r="Y10" s="194">
        <v>44.231949505692832</v>
      </c>
      <c r="Z10" s="194">
        <v>41.503524171292298</v>
      </c>
    </row>
    <row r="11" spans="1:26">
      <c r="Q11" s="225" t="s">
        <v>419</v>
      </c>
      <c r="R11" s="537"/>
      <c r="S11" s="194">
        <v>134.98706431208373</v>
      </c>
      <c r="T11" s="194">
        <v>137.04701873531076</v>
      </c>
      <c r="U11" s="194">
        <v>162.49530948257825</v>
      </c>
      <c r="V11" s="194">
        <v>150.8635509497918</v>
      </c>
      <c r="W11" s="194">
        <v>156.31341978512611</v>
      </c>
      <c r="X11" s="194">
        <v>138.804956052313</v>
      </c>
      <c r="Y11" s="194">
        <v>137.1647130291272</v>
      </c>
      <c r="Z11" s="194">
        <v>151.85831670104309</v>
      </c>
    </row>
    <row r="12" spans="1:26">
      <c r="Q12" s="256" t="s">
        <v>420</v>
      </c>
      <c r="R12" s="537"/>
      <c r="S12" s="194">
        <v>5.7969387363813961E-9</v>
      </c>
      <c r="T12" s="194">
        <v>3.8809508164324038</v>
      </c>
      <c r="U12" s="194">
        <v>11.880951223431644</v>
      </c>
      <c r="V12" s="194">
        <v>26.69142703127417</v>
      </c>
      <c r="W12" s="194">
        <v>41.798525435187941</v>
      </c>
      <c r="X12" s="194">
        <v>43.79852161588633</v>
      </c>
      <c r="Y12" s="194">
        <v>81.899988229563931</v>
      </c>
      <c r="Z12" s="194">
        <v>83.787380371712217</v>
      </c>
    </row>
    <row r="13" spans="1:26">
      <c r="Q13" s="256"/>
      <c r="R13" s="537"/>
      <c r="S13" s="194"/>
      <c r="T13" s="194"/>
      <c r="U13" s="194"/>
      <c r="V13" s="194"/>
      <c r="W13" s="194"/>
      <c r="X13" s="194"/>
      <c r="Y13" s="194"/>
      <c r="Z13" s="194"/>
    </row>
    <row r="14" spans="1:26">
      <c r="Q14" s="195"/>
      <c r="R14" s="537"/>
      <c r="S14" s="194"/>
      <c r="T14" s="194"/>
      <c r="U14" s="194"/>
      <c r="V14" s="194"/>
      <c r="W14" s="194"/>
      <c r="X14" s="194"/>
      <c r="Y14" s="194"/>
      <c r="Z14" s="194"/>
    </row>
    <row r="15" spans="1:26">
      <c r="Q15" s="196"/>
      <c r="R15" s="537"/>
      <c r="S15" s="194"/>
      <c r="T15" s="194"/>
      <c r="U15" s="194"/>
      <c r="V15" s="194"/>
      <c r="W15" s="194"/>
      <c r="X15" s="194"/>
      <c r="Y15" s="194"/>
      <c r="Z15" s="194"/>
    </row>
    <row r="16" spans="1:26">
      <c r="Q16" s="195"/>
      <c r="R16" s="537"/>
      <c r="S16" s="194"/>
      <c r="T16" s="194"/>
      <c r="U16" s="194"/>
      <c r="V16" s="194"/>
      <c r="W16" s="194"/>
      <c r="X16" s="194"/>
      <c r="Y16" s="194"/>
      <c r="Z16" s="194"/>
    </row>
    <row r="17" spans="17:26">
      <c r="Q17" s="193"/>
      <c r="R17" s="537"/>
      <c r="S17" s="194"/>
      <c r="T17" s="194"/>
      <c r="U17" s="194"/>
      <c r="V17" s="194"/>
      <c r="W17" s="194"/>
      <c r="X17" s="194"/>
      <c r="Y17" s="194"/>
      <c r="Z17" s="194"/>
    </row>
    <row r="18" spans="17:26">
      <c r="Q18" s="193"/>
      <c r="R18" s="537"/>
      <c r="S18" s="194"/>
      <c r="T18" s="194"/>
      <c r="U18" s="194"/>
      <c r="V18" s="194"/>
      <c r="W18" s="194"/>
      <c r="X18" s="194"/>
      <c r="Y18" s="194"/>
      <c r="Z18" s="194"/>
    </row>
    <row r="19" spans="17:26">
      <c r="Q19" s="195"/>
      <c r="R19" s="537"/>
      <c r="S19" s="194"/>
      <c r="T19" s="194"/>
      <c r="U19" s="194"/>
      <c r="V19" s="194"/>
      <c r="W19" s="194"/>
      <c r="X19" s="194"/>
      <c r="Y19" s="194"/>
      <c r="Z19" s="194"/>
    </row>
    <row r="20" spans="17:26">
      <c r="Q20" s="171"/>
      <c r="R20" s="537"/>
      <c r="S20" s="194"/>
      <c r="T20" s="194"/>
      <c r="U20" s="194"/>
      <c r="V20" s="194"/>
      <c r="W20" s="194"/>
      <c r="X20" s="194"/>
      <c r="Y20" s="194"/>
      <c r="Z20" s="194"/>
    </row>
    <row r="21" spans="17:26">
      <c r="Q21" s="171"/>
      <c r="R21" s="537"/>
      <c r="S21" s="194"/>
      <c r="T21" s="194"/>
      <c r="U21" s="194"/>
      <c r="V21" s="194"/>
      <c r="W21" s="194"/>
      <c r="X21" s="194"/>
      <c r="Y21" s="194"/>
      <c r="Z21" s="194"/>
    </row>
    <row r="22" spans="17:26" ht="15">
      <c r="Q22" s="197" t="s">
        <v>282</v>
      </c>
      <c r="R22" s="538"/>
      <c r="S22" s="198">
        <f>SUM(S7:S21)</f>
        <v>839.85327791087514</v>
      </c>
      <c r="T22" s="198">
        <f t="shared" ref="T22:Z22" si="0">SUM(T7:T21)</f>
        <v>732.22574119956073</v>
      </c>
      <c r="U22" s="198">
        <f t="shared" si="0"/>
        <v>663.03558113392285</v>
      </c>
      <c r="V22" s="198">
        <f t="shared" si="0"/>
        <v>617.71055689412356</v>
      </c>
      <c r="W22" s="198">
        <f t="shared" si="0"/>
        <v>646.66014222350748</v>
      </c>
      <c r="X22" s="198">
        <f t="shared" si="0"/>
        <v>709.54814850221987</v>
      </c>
      <c r="Y22" s="198">
        <f t="shared" si="0"/>
        <v>724.77593630524598</v>
      </c>
      <c r="Z22" s="198">
        <f t="shared" si="0"/>
        <v>654.10160330058045</v>
      </c>
    </row>
    <row r="23" spans="17:26">
      <c r="S23" s="199"/>
    </row>
    <row r="24" spans="17:26">
      <c r="S24" s="200"/>
      <c r="T24" s="200"/>
      <c r="U24" s="200"/>
      <c r="V24" s="200"/>
      <c r="W24" s="200"/>
      <c r="X24" s="200"/>
      <c r="Y24" s="200"/>
      <c r="Z24" s="200"/>
    </row>
    <row r="25" spans="17:26">
      <c r="S25" s="201"/>
      <c r="T25" s="201"/>
      <c r="U25" s="201"/>
      <c r="V25" s="201"/>
      <c r="W25" s="201"/>
      <c r="X25" s="201"/>
      <c r="Y25" s="201"/>
      <c r="Z25" s="201"/>
    </row>
    <row r="28" spans="17:26" ht="15">
      <c r="Q28" s="313" t="s">
        <v>33</v>
      </c>
    </row>
    <row r="29" spans="17:26" ht="15">
      <c r="Q29" s="324" t="s">
        <v>355</v>
      </c>
    </row>
    <row r="31" spans="17:26" ht="15">
      <c r="Q31" s="480" t="s">
        <v>269</v>
      </c>
      <c r="R31" s="536"/>
      <c r="S31" s="480">
        <v>2015</v>
      </c>
      <c r="T31" s="480">
        <v>2020</v>
      </c>
      <c r="U31" s="480">
        <v>2025</v>
      </c>
      <c r="V31" s="480">
        <v>2030</v>
      </c>
      <c r="W31" s="480">
        <v>2035</v>
      </c>
      <c r="X31" s="480">
        <v>2040</v>
      </c>
      <c r="Y31" s="480">
        <v>2045</v>
      </c>
      <c r="Z31" s="480">
        <v>2050</v>
      </c>
    </row>
    <row r="32" spans="17:26">
      <c r="Q32" s="225" t="s">
        <v>416</v>
      </c>
      <c r="R32" s="537"/>
      <c r="S32" s="194">
        <v>190.06364938676211</v>
      </c>
      <c r="T32" s="194">
        <v>170.51015810355011</v>
      </c>
      <c r="U32" s="194">
        <v>147.77334168479749</v>
      </c>
      <c r="V32" s="194">
        <v>121.53948155291708</v>
      </c>
      <c r="W32" s="194">
        <v>74.702215799145904</v>
      </c>
      <c r="X32" s="194">
        <v>66.112265437918978</v>
      </c>
      <c r="Y32" s="194">
        <v>66.11226532961291</v>
      </c>
      <c r="Z32" s="194">
        <v>66.112265272899876</v>
      </c>
    </row>
    <row r="33" spans="17:26">
      <c r="Q33" s="213" t="s">
        <v>356</v>
      </c>
      <c r="R33" s="537"/>
      <c r="S33" s="194">
        <v>49.605666937562496</v>
      </c>
      <c r="T33" s="194">
        <v>51.959777495732091</v>
      </c>
      <c r="U33" s="194">
        <v>49.779064862843612</v>
      </c>
      <c r="V33" s="194">
        <v>28.449857418073556</v>
      </c>
      <c r="W33" s="194">
        <v>28.283407286733507</v>
      </c>
      <c r="X33" s="194">
        <v>28.288213798674434</v>
      </c>
      <c r="Y33" s="194">
        <v>17.126258052308668</v>
      </c>
      <c r="Z33" s="194">
        <v>22.697771586398737</v>
      </c>
    </row>
    <row r="34" spans="17:26">
      <c r="Q34" s="225" t="s">
        <v>417</v>
      </c>
      <c r="R34" s="537"/>
      <c r="S34" s="194">
        <v>338.44747537627961</v>
      </c>
      <c r="T34" s="194">
        <v>331.52503038408395</v>
      </c>
      <c r="U34" s="194">
        <v>330.14511896792754</v>
      </c>
      <c r="V34" s="194">
        <v>311.59451952819609</v>
      </c>
      <c r="W34" s="194">
        <v>309.86482641997782</v>
      </c>
      <c r="X34" s="194">
        <v>300.36466873876037</v>
      </c>
      <c r="Y34" s="194">
        <v>265.38151313527914</v>
      </c>
      <c r="Z34" s="194">
        <v>244.06268724545379</v>
      </c>
    </row>
    <row r="35" spans="17:26">
      <c r="Q35" s="256" t="s">
        <v>418</v>
      </c>
      <c r="R35" s="537"/>
      <c r="S35" s="194">
        <v>96.369021971598301</v>
      </c>
      <c r="T35" s="194">
        <v>85.422464747731624</v>
      </c>
      <c r="U35" s="194">
        <v>86.161358099453111</v>
      </c>
      <c r="V35" s="194">
        <v>84.009783868740499</v>
      </c>
      <c r="W35" s="194">
        <v>80.401148723743262</v>
      </c>
      <c r="X35" s="194">
        <v>77.128688737141815</v>
      </c>
      <c r="Y35" s="194">
        <v>72.7080921332728</v>
      </c>
      <c r="Z35" s="194">
        <v>63.288466845534806</v>
      </c>
    </row>
    <row r="36" spans="17:26">
      <c r="Q36" s="225" t="s">
        <v>419</v>
      </c>
      <c r="R36" s="537"/>
      <c r="S36" s="194">
        <v>134.61966490180376</v>
      </c>
      <c r="T36" s="194">
        <v>90.486471706617564</v>
      </c>
      <c r="U36" s="194">
        <v>39.790166037127555</v>
      </c>
      <c r="V36" s="194">
        <v>37.356817909222933</v>
      </c>
      <c r="W36" s="194">
        <v>76.109950395290937</v>
      </c>
      <c r="X36" s="194">
        <v>82.256091980574183</v>
      </c>
      <c r="Y36" s="194">
        <v>143.1738044463753</v>
      </c>
      <c r="Z36" s="194">
        <v>156.31692944049581</v>
      </c>
    </row>
    <row r="37" spans="17:26">
      <c r="Q37" s="256" t="s">
        <v>420</v>
      </c>
      <c r="R37" s="537"/>
      <c r="S37" s="194">
        <v>8.3389286179891373E-8</v>
      </c>
      <c r="T37" s="194">
        <v>7.5379944392160931</v>
      </c>
      <c r="U37" s="194">
        <v>6.5559464700336667</v>
      </c>
      <c r="V37" s="194">
        <v>12.129498944384244</v>
      </c>
      <c r="W37" s="194">
        <v>9.3672467206311971</v>
      </c>
      <c r="X37" s="194">
        <v>27.751730934716832</v>
      </c>
      <c r="Y37" s="194">
        <v>85.742292389440621</v>
      </c>
      <c r="Z37" s="194">
        <v>96.630798809354701</v>
      </c>
    </row>
    <row r="38" spans="17:26">
      <c r="Q38" s="256"/>
      <c r="R38" s="537"/>
      <c r="S38" s="194"/>
      <c r="T38" s="194"/>
      <c r="U38" s="194"/>
      <c r="V38" s="194"/>
      <c r="W38" s="194"/>
      <c r="X38" s="194"/>
      <c r="Y38" s="194"/>
      <c r="Z38" s="194"/>
    </row>
    <row r="39" spans="17:26">
      <c r="Q39" s="195"/>
      <c r="R39" s="537"/>
      <c r="S39" s="194"/>
      <c r="T39" s="194"/>
      <c r="U39" s="194"/>
      <c r="V39" s="194"/>
      <c r="W39" s="194"/>
      <c r="X39" s="194"/>
      <c r="Y39" s="194"/>
      <c r="Z39" s="194"/>
    </row>
    <row r="40" spans="17:26">
      <c r="Q40" s="283"/>
      <c r="R40" s="537"/>
      <c r="S40" s="194"/>
      <c r="T40" s="194"/>
      <c r="U40" s="194"/>
      <c r="V40" s="194"/>
      <c r="W40" s="194"/>
      <c r="X40" s="194"/>
      <c r="Y40" s="194"/>
      <c r="Z40" s="194"/>
    </row>
    <row r="41" spans="17:26">
      <c r="Q41" s="195"/>
      <c r="R41" s="537"/>
      <c r="S41" s="194"/>
      <c r="T41" s="194"/>
      <c r="U41" s="194"/>
      <c r="V41" s="194"/>
      <c r="W41" s="194"/>
      <c r="X41" s="194"/>
      <c r="Y41" s="194"/>
      <c r="Z41" s="194"/>
    </row>
    <row r="42" spans="17:26">
      <c r="Q42" s="193"/>
      <c r="R42" s="537"/>
      <c r="S42" s="194"/>
      <c r="T42" s="194"/>
      <c r="U42" s="194"/>
      <c r="V42" s="194"/>
      <c r="W42" s="194"/>
      <c r="X42" s="194"/>
      <c r="Y42" s="194"/>
      <c r="Z42" s="194"/>
    </row>
    <row r="43" spans="17:26">
      <c r="Q43" s="193"/>
      <c r="R43" s="537"/>
      <c r="S43" s="194"/>
      <c r="T43" s="194"/>
      <c r="U43" s="194"/>
      <c r="V43" s="194"/>
      <c r="W43" s="194"/>
      <c r="X43" s="194"/>
      <c r="Y43" s="194"/>
      <c r="Z43" s="194"/>
    </row>
    <row r="44" spans="17:26">
      <c r="Q44" s="195"/>
      <c r="R44" s="537"/>
      <c r="S44" s="194"/>
      <c r="T44" s="194"/>
      <c r="U44" s="194"/>
      <c r="V44" s="194"/>
      <c r="W44" s="194"/>
      <c r="X44" s="194"/>
      <c r="Y44" s="194"/>
      <c r="Z44" s="194"/>
    </row>
    <row r="45" spans="17:26">
      <c r="Q45" s="171"/>
      <c r="R45" s="537"/>
      <c r="S45" s="194"/>
      <c r="T45" s="194"/>
      <c r="U45" s="194"/>
      <c r="V45" s="194"/>
      <c r="W45" s="194"/>
      <c r="X45" s="194"/>
      <c r="Y45" s="194"/>
      <c r="Z45" s="194"/>
    </row>
    <row r="46" spans="17:26">
      <c r="Q46" s="171"/>
      <c r="R46" s="537"/>
      <c r="S46" s="194"/>
      <c r="T46" s="194"/>
      <c r="U46" s="194"/>
      <c r="V46" s="194"/>
      <c r="W46" s="194"/>
      <c r="X46" s="194"/>
      <c r="Y46" s="194"/>
      <c r="Z46" s="194"/>
    </row>
    <row r="47" spans="17:26" ht="15">
      <c r="Q47" s="285" t="s">
        <v>282</v>
      </c>
      <c r="R47" s="538"/>
      <c r="S47" s="288">
        <f>SUM(S32:S46)</f>
        <v>809.10547865739545</v>
      </c>
      <c r="T47" s="288">
        <f t="shared" ref="T47:Z47" si="1">SUM(T32:T46)</f>
        <v>737.44189687693131</v>
      </c>
      <c r="U47" s="288">
        <f t="shared" si="1"/>
        <v>660.20499612218293</v>
      </c>
      <c r="V47" s="288">
        <f t="shared" si="1"/>
        <v>595.07995922153452</v>
      </c>
      <c r="W47" s="288">
        <f t="shared" si="1"/>
        <v>578.72879534552271</v>
      </c>
      <c r="X47" s="288">
        <f t="shared" si="1"/>
        <v>581.90165962778667</v>
      </c>
      <c r="Y47" s="288">
        <f t="shared" si="1"/>
        <v>650.24422548628957</v>
      </c>
      <c r="Z47" s="288">
        <f t="shared" si="1"/>
        <v>649.10891920013773</v>
      </c>
    </row>
    <row r="53" spans="17:26" ht="15">
      <c r="Q53" s="166" t="s">
        <v>34</v>
      </c>
    </row>
    <row r="54" spans="17:26" ht="15">
      <c r="Q54" s="164" t="s">
        <v>355</v>
      </c>
    </row>
    <row r="56" spans="17:26" ht="15">
      <c r="Q56" s="206" t="s">
        <v>269</v>
      </c>
      <c r="R56" s="536"/>
      <c r="S56" s="206">
        <v>2015</v>
      </c>
      <c r="T56" s="206">
        <v>2020</v>
      </c>
      <c r="U56" s="206">
        <v>2025</v>
      </c>
      <c r="V56" s="206">
        <v>2030</v>
      </c>
      <c r="W56" s="206">
        <v>2035</v>
      </c>
      <c r="X56" s="206">
        <v>2040</v>
      </c>
      <c r="Y56" s="206">
        <v>2045</v>
      </c>
      <c r="Z56" s="206">
        <v>2050</v>
      </c>
    </row>
    <row r="57" spans="17:26">
      <c r="Q57" s="225" t="s">
        <v>416</v>
      </c>
      <c r="R57" s="537"/>
      <c r="S57" s="194">
        <v>199.23557762158634</v>
      </c>
      <c r="T57" s="194">
        <v>209.59939475243226</v>
      </c>
      <c r="U57" s="194">
        <v>225.95286757590898</v>
      </c>
      <c r="V57" s="194">
        <v>211.23460107820458</v>
      </c>
      <c r="W57" s="194">
        <v>228.15199646890289</v>
      </c>
      <c r="X57" s="194">
        <v>228.15199725707123</v>
      </c>
      <c r="Y57" s="194">
        <v>233.04240369359579</v>
      </c>
      <c r="Z57" s="194">
        <v>234.776661900878</v>
      </c>
    </row>
    <row r="58" spans="17:26">
      <c r="Q58" s="213" t="s">
        <v>356</v>
      </c>
      <c r="R58" s="537"/>
      <c r="S58" s="194">
        <v>50.051146427283271</v>
      </c>
      <c r="T58" s="194">
        <v>52.717701253364268</v>
      </c>
      <c r="U58" s="194">
        <v>54.279298953977289</v>
      </c>
      <c r="V58" s="194">
        <v>55.685677394500047</v>
      </c>
      <c r="W58" s="194">
        <v>53.431452429527383</v>
      </c>
      <c r="X58" s="194">
        <v>51.404669566754123</v>
      </c>
      <c r="Y58" s="194">
        <v>53.266896386863053</v>
      </c>
      <c r="Z58" s="194">
        <v>54.578364066369403</v>
      </c>
    </row>
    <row r="59" spans="17:26">
      <c r="Q59" s="225" t="s">
        <v>417</v>
      </c>
      <c r="R59" s="537"/>
      <c r="S59" s="194">
        <v>328.8886089971935</v>
      </c>
      <c r="T59" s="194">
        <v>331.96347019820325</v>
      </c>
      <c r="U59" s="194">
        <v>342.80558784989205</v>
      </c>
      <c r="V59" s="194">
        <v>331.51005816389966</v>
      </c>
      <c r="W59" s="194">
        <v>325.4825697364144</v>
      </c>
      <c r="X59" s="194">
        <v>322.70608447744746</v>
      </c>
      <c r="Y59" s="194">
        <v>315.76136578254642</v>
      </c>
      <c r="Z59" s="194">
        <v>315.88021462479475</v>
      </c>
    </row>
    <row r="60" spans="17:26">
      <c r="Q60" s="256" t="s">
        <v>418</v>
      </c>
      <c r="R60" s="537"/>
      <c r="S60" s="194">
        <v>95.580798236406494</v>
      </c>
      <c r="T60" s="194">
        <v>88.013515666176048</v>
      </c>
      <c r="U60" s="194">
        <v>85.534998445911739</v>
      </c>
      <c r="V60" s="194">
        <v>96.800596405365127</v>
      </c>
      <c r="W60" s="194">
        <v>98.318631720049837</v>
      </c>
      <c r="X60" s="194">
        <v>104.20316435247018</v>
      </c>
      <c r="Y60" s="194">
        <v>106.08396036336508</v>
      </c>
      <c r="Z60" s="194">
        <v>107.9546186563956</v>
      </c>
    </row>
    <row r="61" spans="17:26">
      <c r="Q61" s="225" t="s">
        <v>419</v>
      </c>
      <c r="R61" s="537"/>
      <c r="S61" s="194">
        <v>135.36469604177591</v>
      </c>
      <c r="T61" s="194">
        <v>88.897143931068726</v>
      </c>
      <c r="U61" s="194">
        <v>36.230923583062449</v>
      </c>
      <c r="V61" s="194">
        <v>36.476968673293591</v>
      </c>
      <c r="W61" s="194">
        <v>36.926242232394948</v>
      </c>
      <c r="X61" s="194">
        <v>59.480559030126955</v>
      </c>
      <c r="Y61" s="194">
        <v>122.46997571594822</v>
      </c>
      <c r="Z61" s="194">
        <v>134.73057159673888</v>
      </c>
    </row>
    <row r="62" spans="17:26">
      <c r="Q62" s="256" t="s">
        <v>420</v>
      </c>
      <c r="R62" s="537"/>
      <c r="S62" s="194">
        <v>1.431555508404501E-6</v>
      </c>
      <c r="T62" s="194">
        <v>3.7891860842920777</v>
      </c>
      <c r="U62" s="194">
        <v>3.0313480046776564</v>
      </c>
      <c r="V62" s="194">
        <v>11.689432264368751</v>
      </c>
      <c r="W62" s="194">
        <v>13.787602522655211</v>
      </c>
      <c r="X62" s="194">
        <v>16.421304400505907</v>
      </c>
      <c r="Y62" s="194">
        <v>73.838911541534003</v>
      </c>
      <c r="Z62" s="194">
        <v>103.04286235319147</v>
      </c>
    </row>
    <row r="63" spans="17:26">
      <c r="Q63" s="256"/>
      <c r="R63" s="537"/>
      <c r="S63" s="194"/>
      <c r="T63" s="194"/>
      <c r="U63" s="194"/>
      <c r="V63" s="194"/>
      <c r="W63" s="194"/>
      <c r="X63" s="194"/>
      <c r="Y63" s="194"/>
      <c r="Z63" s="194"/>
    </row>
    <row r="64" spans="17:26">
      <c r="Q64" s="195"/>
      <c r="R64" s="537"/>
      <c r="S64" s="194"/>
      <c r="T64" s="194"/>
      <c r="U64" s="194"/>
      <c r="V64" s="194"/>
      <c r="W64" s="194"/>
      <c r="X64" s="194"/>
      <c r="Y64" s="194"/>
      <c r="Z64" s="194"/>
    </row>
    <row r="65" spans="17:26">
      <c r="Q65" s="196"/>
      <c r="R65" s="537"/>
      <c r="S65" s="194"/>
      <c r="T65" s="194"/>
      <c r="U65" s="194"/>
      <c r="V65" s="194"/>
      <c r="W65" s="194"/>
      <c r="X65" s="194"/>
      <c r="Y65" s="194"/>
      <c r="Z65" s="194"/>
    </row>
    <row r="66" spans="17:26">
      <c r="Q66" s="195"/>
      <c r="R66" s="537"/>
      <c r="S66" s="194"/>
      <c r="T66" s="194"/>
      <c r="U66" s="194"/>
      <c r="V66" s="194"/>
      <c r="W66" s="194"/>
      <c r="X66" s="194"/>
      <c r="Y66" s="194"/>
      <c r="Z66" s="194"/>
    </row>
    <row r="67" spans="17:26">
      <c r="Q67" s="193"/>
      <c r="R67" s="537"/>
      <c r="S67" s="194"/>
      <c r="T67" s="194"/>
      <c r="U67" s="194"/>
      <c r="V67" s="194"/>
      <c r="W67" s="194"/>
      <c r="X67" s="194"/>
      <c r="Y67" s="194"/>
      <c r="Z67" s="194"/>
    </row>
    <row r="68" spans="17:26">
      <c r="Q68" s="193"/>
      <c r="R68" s="537"/>
      <c r="S68" s="194"/>
      <c r="T68" s="194"/>
      <c r="U68" s="194"/>
      <c r="V68" s="194"/>
      <c r="W68" s="194"/>
      <c r="X68" s="194"/>
      <c r="Y68" s="194"/>
      <c r="Z68" s="194"/>
    </row>
    <row r="69" spans="17:26">
      <c r="Q69" s="195"/>
      <c r="R69" s="537"/>
      <c r="S69" s="194"/>
      <c r="T69" s="194"/>
      <c r="U69" s="194"/>
      <c r="V69" s="194"/>
      <c r="W69" s="194"/>
      <c r="X69" s="194"/>
      <c r="Y69" s="194"/>
      <c r="Z69" s="194"/>
    </row>
    <row r="70" spans="17:26">
      <c r="Q70" s="171"/>
      <c r="R70" s="537"/>
      <c r="S70" s="194"/>
      <c r="T70" s="194"/>
      <c r="U70" s="194"/>
      <c r="V70" s="194"/>
      <c r="W70" s="194"/>
      <c r="X70" s="194"/>
      <c r="Y70" s="194"/>
      <c r="Z70" s="194"/>
    </row>
    <row r="71" spans="17:26">
      <c r="Q71" s="171"/>
      <c r="R71" s="537"/>
      <c r="S71" s="194"/>
      <c r="T71" s="194"/>
      <c r="U71" s="194"/>
      <c r="V71" s="194"/>
      <c r="W71" s="194"/>
      <c r="X71" s="194"/>
      <c r="Y71" s="194"/>
      <c r="Z71" s="194"/>
    </row>
    <row r="72" spans="17:26" ht="15">
      <c r="Q72" s="197" t="s">
        <v>282</v>
      </c>
      <c r="R72" s="538"/>
      <c r="S72" s="198">
        <f>SUM(S57:S71)</f>
        <v>809.12082875580097</v>
      </c>
      <c r="T72" s="198">
        <f t="shared" ref="T72:Z72" si="2">SUM(T57:T71)</f>
        <v>774.98041188553668</v>
      </c>
      <c r="U72" s="198">
        <f t="shared" si="2"/>
        <v>747.83502441343012</v>
      </c>
      <c r="V72" s="198">
        <f t="shared" si="2"/>
        <v>743.39733397963187</v>
      </c>
      <c r="W72" s="198">
        <f t="shared" si="2"/>
        <v>756.09849510994479</v>
      </c>
      <c r="X72" s="198">
        <f t="shared" si="2"/>
        <v>782.36777908437591</v>
      </c>
      <c r="Y72" s="198">
        <f t="shared" si="2"/>
        <v>904.46351348385258</v>
      </c>
      <c r="Z72" s="198">
        <f t="shared" si="2"/>
        <v>950.96329319836809</v>
      </c>
    </row>
    <row r="78" spans="17:26" ht="15">
      <c r="Q78" s="313" t="s">
        <v>35</v>
      </c>
    </row>
    <row r="79" spans="17:26" ht="15">
      <c r="Q79" s="324" t="s">
        <v>355</v>
      </c>
    </row>
    <row r="81" spans="17:26" ht="15">
      <c r="Q81" s="480" t="s">
        <v>269</v>
      </c>
      <c r="R81" s="536"/>
      <c r="S81" s="480">
        <v>2015</v>
      </c>
      <c r="T81" s="480">
        <v>2020</v>
      </c>
      <c r="U81" s="480">
        <v>2025</v>
      </c>
      <c r="V81" s="480">
        <v>2030</v>
      </c>
      <c r="W81" s="480">
        <v>2035</v>
      </c>
      <c r="X81" s="480">
        <v>2040</v>
      </c>
      <c r="Y81" s="480">
        <v>2045</v>
      </c>
      <c r="Z81" s="480">
        <v>2050</v>
      </c>
    </row>
    <row r="82" spans="17:26">
      <c r="Q82" s="225" t="s">
        <v>416</v>
      </c>
      <c r="R82" s="537"/>
      <c r="S82" s="194">
        <v>151.70943997619753</v>
      </c>
      <c r="T82" s="194">
        <v>137.83040965066971</v>
      </c>
      <c r="U82" s="194">
        <v>120.26252507617775</v>
      </c>
      <c r="V82" s="194">
        <v>87.826882806169763</v>
      </c>
      <c r="W82" s="194">
        <v>92.577082427825559</v>
      </c>
      <c r="X82" s="194">
        <v>87.532332872889413</v>
      </c>
      <c r="Y82" s="194">
        <v>89.322792610419057</v>
      </c>
      <c r="Z82" s="194">
        <v>89.322793230005431</v>
      </c>
    </row>
    <row r="83" spans="17:26">
      <c r="Q83" s="213" t="s">
        <v>356</v>
      </c>
      <c r="R83" s="537"/>
      <c r="S83" s="194">
        <v>49.513586913512029</v>
      </c>
      <c r="T83" s="194">
        <v>52.826071518679235</v>
      </c>
      <c r="U83" s="194">
        <v>56.405034020884671</v>
      </c>
      <c r="V83" s="194">
        <v>56.79802356996678</v>
      </c>
      <c r="W83" s="194">
        <v>45.118075752120845</v>
      </c>
      <c r="X83" s="194">
        <v>47.381301310506394</v>
      </c>
      <c r="Y83" s="194">
        <v>52.652338148621702</v>
      </c>
      <c r="Z83" s="194">
        <v>53.059403807917128</v>
      </c>
    </row>
    <row r="84" spans="17:26">
      <c r="Q84" s="225" t="s">
        <v>417</v>
      </c>
      <c r="R84" s="537"/>
      <c r="S84" s="194">
        <v>376.27028535958704</v>
      </c>
      <c r="T84" s="194">
        <v>346.33420476416217</v>
      </c>
      <c r="U84" s="194">
        <v>357.50149690263771</v>
      </c>
      <c r="V84" s="194">
        <v>338.78077473698568</v>
      </c>
      <c r="W84" s="194">
        <v>332.75987098642543</v>
      </c>
      <c r="X84" s="194">
        <v>330.71761793647352</v>
      </c>
      <c r="Y84" s="194">
        <v>335.70096802529395</v>
      </c>
      <c r="Z84" s="194">
        <v>338.82318211953668</v>
      </c>
    </row>
    <row r="85" spans="17:26">
      <c r="Q85" s="256" t="s">
        <v>418</v>
      </c>
      <c r="R85" s="537"/>
      <c r="S85" s="194">
        <v>96.359499394711278</v>
      </c>
      <c r="T85" s="194">
        <v>97.282962962387145</v>
      </c>
      <c r="U85" s="194">
        <v>90.497184640598789</v>
      </c>
      <c r="V85" s="194">
        <v>85.984114452309925</v>
      </c>
      <c r="W85" s="194">
        <v>78.957083473724637</v>
      </c>
      <c r="X85" s="194">
        <v>75.638567093868645</v>
      </c>
      <c r="Y85" s="194">
        <v>70.314380741196558</v>
      </c>
      <c r="Z85" s="194">
        <v>70.418319039777742</v>
      </c>
    </row>
    <row r="86" spans="17:26">
      <c r="Q86" s="225" t="s">
        <v>419</v>
      </c>
      <c r="R86" s="537"/>
      <c r="S86" s="194">
        <v>135.27546187624907</v>
      </c>
      <c r="T86" s="194">
        <v>101.85110135260095</v>
      </c>
      <c r="U86" s="194">
        <v>48.176909646805747</v>
      </c>
      <c r="V86" s="194">
        <v>42.769939250477762</v>
      </c>
      <c r="W86" s="194">
        <v>46.369560494669194</v>
      </c>
      <c r="X86" s="194">
        <v>41.226978720331921</v>
      </c>
      <c r="Y86" s="194">
        <v>109.26894516446526</v>
      </c>
      <c r="Z86" s="194">
        <v>130.97820483502645</v>
      </c>
    </row>
    <row r="87" spans="17:26">
      <c r="Q87" s="256" t="s">
        <v>420</v>
      </c>
      <c r="R87" s="537"/>
      <c r="S87" s="194">
        <v>4.659152898891978E-9</v>
      </c>
      <c r="T87" s="194">
        <v>9.2232589917407708</v>
      </c>
      <c r="U87" s="194">
        <v>22.441529188342336</v>
      </c>
      <c r="V87" s="194">
        <v>32.320626221176695</v>
      </c>
      <c r="W87" s="194">
        <v>41.431794299422513</v>
      </c>
      <c r="X87" s="194">
        <v>43.839424952681071</v>
      </c>
      <c r="Y87" s="194">
        <v>82.474523123803181</v>
      </c>
      <c r="Z87" s="194">
        <v>103.04286363894629</v>
      </c>
    </row>
    <row r="88" spans="17:26">
      <c r="Q88" s="256"/>
      <c r="R88" s="537"/>
      <c r="S88" s="194"/>
      <c r="T88" s="194"/>
      <c r="U88" s="194"/>
      <c r="V88" s="194"/>
      <c r="W88" s="194"/>
      <c r="X88" s="194"/>
      <c r="Y88" s="194"/>
      <c r="Z88" s="194"/>
    </row>
    <row r="89" spans="17:26">
      <c r="Q89" s="195"/>
      <c r="R89" s="537"/>
      <c r="S89" s="194"/>
      <c r="T89" s="194"/>
      <c r="U89" s="194"/>
      <c r="V89" s="194"/>
      <c r="W89" s="194"/>
      <c r="X89" s="194"/>
      <c r="Y89" s="194"/>
      <c r="Z89" s="194"/>
    </row>
    <row r="90" spans="17:26">
      <c r="Q90" s="283"/>
      <c r="R90" s="537"/>
      <c r="S90" s="194"/>
      <c r="T90" s="194"/>
      <c r="U90" s="194"/>
      <c r="V90" s="194"/>
      <c r="W90" s="194"/>
      <c r="X90" s="194"/>
      <c r="Y90" s="194"/>
      <c r="Z90" s="194"/>
    </row>
    <row r="91" spans="17:26">
      <c r="Q91" s="195"/>
      <c r="R91" s="537"/>
      <c r="S91" s="194"/>
      <c r="T91" s="194"/>
      <c r="U91" s="194"/>
      <c r="V91" s="194"/>
      <c r="W91" s="194"/>
      <c r="X91" s="194"/>
      <c r="Y91" s="194"/>
      <c r="Z91" s="194"/>
    </row>
    <row r="92" spans="17:26">
      <c r="Q92" s="193"/>
      <c r="R92" s="537"/>
      <c r="S92" s="194"/>
      <c r="T92" s="194"/>
      <c r="U92" s="194"/>
      <c r="V92" s="194"/>
      <c r="W92" s="194"/>
      <c r="X92" s="194"/>
      <c r="Y92" s="194"/>
      <c r="Z92" s="194"/>
    </row>
    <row r="93" spans="17:26">
      <c r="Q93" s="193"/>
      <c r="R93" s="537"/>
      <c r="S93" s="194"/>
      <c r="T93" s="194"/>
      <c r="U93" s="194"/>
      <c r="V93" s="194"/>
      <c r="W93" s="194"/>
      <c r="X93" s="194"/>
      <c r="Y93" s="194"/>
      <c r="Z93" s="194"/>
    </row>
    <row r="94" spans="17:26">
      <c r="Q94" s="195"/>
      <c r="R94" s="537"/>
      <c r="S94" s="194"/>
      <c r="T94" s="194"/>
      <c r="U94" s="194"/>
      <c r="V94" s="194"/>
      <c r="W94" s="194"/>
      <c r="X94" s="194"/>
      <c r="Y94" s="194"/>
      <c r="Z94" s="194"/>
    </row>
    <row r="95" spans="17:26">
      <c r="Q95" s="171"/>
      <c r="R95" s="537"/>
      <c r="S95" s="194"/>
      <c r="T95" s="194"/>
      <c r="U95" s="194"/>
      <c r="V95" s="194"/>
      <c r="W95" s="194"/>
      <c r="X95" s="194"/>
      <c r="Y95" s="194"/>
      <c r="Z95" s="194"/>
    </row>
    <row r="96" spans="17:26">
      <c r="Q96" s="171"/>
      <c r="R96" s="537"/>
      <c r="S96" s="194"/>
      <c r="T96" s="194"/>
      <c r="U96" s="194"/>
      <c r="V96" s="194"/>
      <c r="W96" s="194"/>
      <c r="X96" s="194"/>
      <c r="Y96" s="194"/>
      <c r="Z96" s="194"/>
    </row>
    <row r="97" spans="17:26" ht="15">
      <c r="Q97" s="285" t="s">
        <v>282</v>
      </c>
      <c r="R97" s="538"/>
      <c r="S97" s="288">
        <f>SUM(S82:S96)</f>
        <v>809.12827352491615</v>
      </c>
      <c r="T97" s="288">
        <f t="shared" ref="T97:Z97" si="3">SUM(T82:T96)</f>
        <v>745.34800924024</v>
      </c>
      <c r="U97" s="288">
        <f t="shared" si="3"/>
        <v>695.28467947544698</v>
      </c>
      <c r="V97" s="288">
        <f t="shared" si="3"/>
        <v>644.48036103708648</v>
      </c>
      <c r="W97" s="288">
        <f t="shared" si="3"/>
        <v>637.21346743418815</v>
      </c>
      <c r="X97" s="288">
        <f t="shared" si="3"/>
        <v>626.33622288675087</v>
      </c>
      <c r="Y97" s="288">
        <f t="shared" si="3"/>
        <v>739.73394781379989</v>
      </c>
      <c r="Z97" s="288">
        <f t="shared" si="3"/>
        <v>785.64476667120971</v>
      </c>
    </row>
  </sheetData>
  <mergeCells count="4">
    <mergeCell ref="R6:R22"/>
    <mergeCell ref="R56:R72"/>
    <mergeCell ref="R31:R47"/>
    <mergeCell ref="R81:R97"/>
  </mergeCells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5" tint="-0.249977111117893"/>
  </sheetPr>
  <dimension ref="A1"/>
  <sheetViews>
    <sheetView showGridLines="0" workbookViewId="0">
      <selection activeCell="M21" sqref="M21"/>
    </sheetView>
  </sheetViews>
  <sheetFormatPr defaultRowHeight="14.25"/>
  <cols>
    <col min="1" max="1" width="9.375" bestFit="1" customWidth="1"/>
  </cols>
  <sheetData>
    <row r="1" spans="1:1" s="42" customFormat="1" ht="27.75">
      <c r="A1" s="41" t="s">
        <v>188</v>
      </c>
    </row>
  </sheetData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Z22"/>
  <sheetViews>
    <sheetView showGridLines="0" topLeftCell="O1" zoomScale="70" zoomScaleNormal="70" workbookViewId="0">
      <selection activeCell="Z17" sqref="Z17"/>
    </sheetView>
  </sheetViews>
  <sheetFormatPr defaultColWidth="9" defaultRowHeight="14.25"/>
  <cols>
    <col min="1" max="16" width="9" style="354"/>
    <col min="17" max="17" width="43.125" style="354" bestFit="1" customWidth="1"/>
    <col min="18" max="18" width="26.75" style="354" customWidth="1"/>
    <col min="19" max="26" width="8.375" style="354" bestFit="1" customWidth="1"/>
    <col min="27" max="16384" width="9" style="354"/>
  </cols>
  <sheetData>
    <row r="1" spans="1:26" ht="20.25">
      <c r="A1" s="266" t="s">
        <v>357</v>
      </c>
    </row>
    <row r="2" spans="1:26" ht="20.25">
      <c r="A2" s="266"/>
    </row>
    <row r="3" spans="1:26" ht="15">
      <c r="Q3" s="313"/>
    </row>
    <row r="4" spans="1:26" ht="15">
      <c r="Q4" s="324" t="s">
        <v>355</v>
      </c>
    </row>
    <row r="6" spans="1:26" ht="15">
      <c r="Q6" s="353" t="s">
        <v>269</v>
      </c>
      <c r="R6" s="542"/>
      <c r="S6" s="353">
        <v>2015</v>
      </c>
      <c r="T6" s="353">
        <v>2020</v>
      </c>
      <c r="U6" s="353">
        <v>2025</v>
      </c>
      <c r="V6" s="353">
        <v>2030</v>
      </c>
      <c r="W6" s="353">
        <v>2035</v>
      </c>
      <c r="X6" s="353">
        <v>2040</v>
      </c>
      <c r="Y6" s="353">
        <v>2045</v>
      </c>
      <c r="Z6" s="353">
        <v>2050</v>
      </c>
    </row>
    <row r="7" spans="1:26">
      <c r="Q7" s="372" t="s">
        <v>358</v>
      </c>
      <c r="R7" s="543"/>
      <c r="S7" s="373">
        <v>0.76693375769479677</v>
      </c>
      <c r="T7" s="373">
        <v>5.8087551479337165</v>
      </c>
      <c r="U7" s="373">
        <v>26.201939379305777</v>
      </c>
      <c r="V7" s="373">
        <v>43.516436281865026</v>
      </c>
      <c r="W7" s="373">
        <v>47.246143314625215</v>
      </c>
      <c r="X7" s="373">
        <v>41.253814966262325</v>
      </c>
      <c r="Y7" s="373">
        <v>96.057758340411823</v>
      </c>
      <c r="Z7" s="373">
        <v>147.38464340718008</v>
      </c>
    </row>
    <row r="8" spans="1:26">
      <c r="Q8" s="372" t="s">
        <v>359</v>
      </c>
      <c r="R8" s="543"/>
      <c r="S8" s="373">
        <v>5.2029773938691199E-9</v>
      </c>
      <c r="T8" s="373">
        <v>4.1610042875886356E-2</v>
      </c>
      <c r="U8" s="373">
        <v>4.1614168742330815E-2</v>
      </c>
      <c r="V8" s="373">
        <v>1.1076549247983982E-2</v>
      </c>
      <c r="W8" s="373">
        <v>1.2881090631592402</v>
      </c>
      <c r="X8" s="373">
        <v>21.999072527298932</v>
      </c>
      <c r="Y8" s="373">
        <v>20.739637109354568</v>
      </c>
      <c r="Z8" s="373">
        <v>18.334262975936877</v>
      </c>
    </row>
    <row r="9" spans="1:26">
      <c r="Q9" s="372" t="s">
        <v>350</v>
      </c>
      <c r="R9" s="543"/>
      <c r="S9" s="373"/>
      <c r="T9" s="373">
        <v>7.437826142721442</v>
      </c>
      <c r="U9" s="373">
        <v>28.207152377305931</v>
      </c>
      <c r="V9" s="373">
        <v>19.926319435544563</v>
      </c>
      <c r="W9" s="373">
        <v>19.926319428847748</v>
      </c>
      <c r="X9" s="373">
        <v>1.0862301148177573</v>
      </c>
      <c r="Y9" s="373">
        <v>1.0862301129494769</v>
      </c>
      <c r="Z9" s="373">
        <v>1.0862301100584797</v>
      </c>
    </row>
    <row r="10" spans="1:26">
      <c r="Q10" s="374" t="s">
        <v>360</v>
      </c>
      <c r="R10" s="543"/>
      <c r="S10" s="373">
        <v>9.7753538780542613</v>
      </c>
      <c r="T10" s="373">
        <v>6.0087993841950711</v>
      </c>
      <c r="U10" s="373">
        <v>5.1559789301251424</v>
      </c>
      <c r="V10" s="373">
        <v>5.1812425812617349</v>
      </c>
      <c r="W10" s="373">
        <v>5.2163572260303006</v>
      </c>
      <c r="X10" s="373">
        <v>5.2514717701891138</v>
      </c>
      <c r="Y10" s="373">
        <v>5.2917350326776891</v>
      </c>
      <c r="Z10" s="373">
        <v>5.3319982605859897</v>
      </c>
    </row>
    <row r="11" spans="1:26">
      <c r="Q11" s="372" t="s">
        <v>361</v>
      </c>
      <c r="R11" s="543"/>
      <c r="S11" s="373">
        <v>5.252050174240417E-2</v>
      </c>
      <c r="T11" s="373">
        <v>2.1165134513991801E-4</v>
      </c>
      <c r="U11" s="373">
        <v>3.7407127145173517E-2</v>
      </c>
      <c r="V11" s="373">
        <v>0.10762991088573157</v>
      </c>
      <c r="W11" s="373">
        <v>6.4159603612840543</v>
      </c>
      <c r="X11" s="373">
        <v>20.178583550233846</v>
      </c>
      <c r="Y11" s="373">
        <v>21.725739982139835</v>
      </c>
      <c r="Z11" s="373">
        <v>29.470593676589186</v>
      </c>
    </row>
    <row r="12" spans="1:26">
      <c r="Q12" s="374" t="s">
        <v>362</v>
      </c>
      <c r="R12" s="543"/>
      <c r="S12" s="373">
        <v>269.74982495405737</v>
      </c>
      <c r="T12" s="373">
        <v>269.23110815556521</v>
      </c>
      <c r="U12" s="373">
        <v>224.90255256847001</v>
      </c>
      <c r="V12" s="373">
        <v>210.3906888283791</v>
      </c>
      <c r="W12" s="373">
        <v>200.35162545220666</v>
      </c>
      <c r="X12" s="373">
        <v>181.39446698208778</v>
      </c>
      <c r="Y12" s="373">
        <v>111.97252420449891</v>
      </c>
      <c r="Z12" s="373">
        <v>42.111875937043891</v>
      </c>
    </row>
    <row r="13" spans="1:26">
      <c r="Q13" s="374" t="s">
        <v>363</v>
      </c>
      <c r="R13" s="543"/>
      <c r="S13" s="373">
        <v>0</v>
      </c>
      <c r="T13" s="373">
        <v>0</v>
      </c>
      <c r="U13" s="373">
        <v>0</v>
      </c>
      <c r="V13" s="373">
        <v>0</v>
      </c>
      <c r="W13" s="373">
        <v>0</v>
      </c>
      <c r="X13" s="373">
        <v>0</v>
      </c>
      <c r="Y13" s="373">
        <v>0</v>
      </c>
      <c r="Z13" s="373">
        <v>0</v>
      </c>
    </row>
    <row r="14" spans="1:26">
      <c r="Q14" s="374" t="s">
        <v>364</v>
      </c>
      <c r="R14" s="543"/>
      <c r="S14" s="373">
        <v>5.1676508940400003</v>
      </c>
      <c r="T14" s="373">
        <v>3.4791186508638847</v>
      </c>
      <c r="U14" s="373">
        <v>3.4791186573968216</v>
      </c>
      <c r="V14" s="373">
        <v>3.4791186538601893</v>
      </c>
      <c r="W14" s="373">
        <v>3.4791186536833285</v>
      </c>
      <c r="X14" s="373">
        <v>3.4791186524090261</v>
      </c>
      <c r="Y14" s="373">
        <v>3.4791186536758487</v>
      </c>
      <c r="Z14" s="373">
        <v>3.4791186540710148</v>
      </c>
    </row>
    <row r="15" spans="1:26">
      <c r="Q15" s="374" t="s">
        <v>365</v>
      </c>
      <c r="R15" s="543"/>
      <c r="S15" s="373">
        <v>9.6771233519942462E-2</v>
      </c>
      <c r="T15" s="373">
        <v>7.2578618180779986E-2</v>
      </c>
      <c r="U15" s="373">
        <v>4.8385271910179994E-2</v>
      </c>
      <c r="V15" s="373">
        <v>2.4192635955089997E-2</v>
      </c>
      <c r="W15" s="373"/>
      <c r="X15" s="373"/>
      <c r="Y15" s="373"/>
      <c r="Z15" s="373"/>
    </row>
    <row r="16" spans="1:26">
      <c r="Q16" s="283" t="s">
        <v>366</v>
      </c>
      <c r="R16" s="543"/>
      <c r="S16" s="373">
        <v>26.396418172281997</v>
      </c>
      <c r="T16" s="373">
        <v>7.2846276250615007</v>
      </c>
      <c r="U16" s="373">
        <v>4.6059893315015049E-7</v>
      </c>
      <c r="V16" s="373">
        <v>3.8202410690618448E-7</v>
      </c>
      <c r="W16" s="373">
        <v>2.7847465757313885E-7</v>
      </c>
      <c r="X16" s="373">
        <v>8.7957284899220845E-7</v>
      </c>
      <c r="Y16" s="373">
        <v>4.3094944487714272E-7</v>
      </c>
      <c r="Z16" s="373">
        <v>4.7959430938664982E-7</v>
      </c>
    </row>
    <row r="17" spans="17:26">
      <c r="Q17" s="374" t="s">
        <v>367</v>
      </c>
      <c r="R17" s="543"/>
      <c r="S17" s="373">
        <v>2</v>
      </c>
      <c r="T17" s="373">
        <v>7</v>
      </c>
      <c r="U17" s="373">
        <v>20</v>
      </c>
      <c r="V17" s="373">
        <v>30</v>
      </c>
      <c r="W17" s="373">
        <v>30</v>
      </c>
      <c r="X17" s="373">
        <v>45</v>
      </c>
      <c r="Y17" s="373">
        <v>60</v>
      </c>
      <c r="Z17" s="373">
        <v>72</v>
      </c>
    </row>
    <row r="18" spans="17:26">
      <c r="Q18" s="372" t="s">
        <v>527</v>
      </c>
      <c r="R18" s="543"/>
      <c r="S18" s="373">
        <v>10.59480814269444</v>
      </c>
      <c r="T18" s="373">
        <v>30</v>
      </c>
      <c r="U18" s="373">
        <v>37.438246876194547</v>
      </c>
      <c r="V18" s="373">
        <v>40.334005086062511</v>
      </c>
      <c r="W18" s="373">
        <v>114.95641798953947</v>
      </c>
      <c r="X18" s="373">
        <v>212.73837483756213</v>
      </c>
      <c r="Y18" s="373">
        <v>259.53531726445112</v>
      </c>
      <c r="Z18" s="373">
        <v>281.02639346202727</v>
      </c>
    </row>
    <row r="19" spans="17:26">
      <c r="Q19" s="372" t="s">
        <v>528</v>
      </c>
      <c r="R19" s="543"/>
      <c r="S19" s="373">
        <f>SUM(S7:S11)</f>
        <v>10.59480814269444</v>
      </c>
      <c r="T19" s="373">
        <f t="shared" ref="T19:Z19" si="0">SUM(T7:T11)</f>
        <v>19.297202369071258</v>
      </c>
      <c r="U19" s="373">
        <f t="shared" si="0"/>
        <v>59.64409198262436</v>
      </c>
      <c r="V19" s="373">
        <f t="shared" si="0"/>
        <v>68.742704758805033</v>
      </c>
      <c r="W19" s="373">
        <f t="shared" si="0"/>
        <v>80.09288939394655</v>
      </c>
      <c r="X19" s="373">
        <f t="shared" si="0"/>
        <v>89.769172928801964</v>
      </c>
      <c r="Y19" s="373">
        <f t="shared" si="0"/>
        <v>144.90110057753338</v>
      </c>
      <c r="Z19" s="373">
        <f t="shared" si="0"/>
        <v>201.60772843035056</v>
      </c>
    </row>
    <row r="20" spans="17:26">
      <c r="Q20" s="356"/>
      <c r="R20" s="543"/>
      <c r="S20" s="373"/>
      <c r="T20" s="373"/>
      <c r="U20" s="373"/>
      <c r="V20" s="373"/>
      <c r="W20" s="373"/>
      <c r="X20" s="373"/>
      <c r="Y20" s="373"/>
      <c r="Z20" s="373"/>
    </row>
    <row r="21" spans="17:26">
      <c r="Q21" s="356"/>
      <c r="R21" s="543"/>
      <c r="S21" s="373"/>
      <c r="T21" s="373"/>
      <c r="U21" s="373"/>
      <c r="V21" s="373"/>
      <c r="W21" s="373"/>
      <c r="X21" s="373"/>
      <c r="Y21" s="373"/>
      <c r="Z21" s="373"/>
    </row>
    <row r="22" spans="17:26" ht="15">
      <c r="Q22" s="285" t="s">
        <v>282</v>
      </c>
      <c r="R22" s="544"/>
      <c r="S22" s="288">
        <f>SUM(S7:S21)</f>
        <v>335.19508968198255</v>
      </c>
      <c r="T22" s="288">
        <f t="shared" ref="T22:Z22" si="1">SUM(T7:T21)</f>
        <v>355.66183778781391</v>
      </c>
      <c r="U22" s="288">
        <f t="shared" si="1"/>
        <v>405.15648779981927</v>
      </c>
      <c r="V22" s="288">
        <f t="shared" si="1"/>
        <v>421.71341510389107</v>
      </c>
      <c r="W22" s="288">
        <f t="shared" si="1"/>
        <v>508.97294116179722</v>
      </c>
      <c r="X22" s="288">
        <f t="shared" si="1"/>
        <v>622.15030720923562</v>
      </c>
      <c r="Y22" s="288">
        <f t="shared" si="1"/>
        <v>724.78916170864215</v>
      </c>
      <c r="Z22" s="288">
        <f t="shared" si="1"/>
        <v>801.83284539343765</v>
      </c>
    </row>
  </sheetData>
  <mergeCells count="1">
    <mergeCell ref="R6:R22"/>
  </mergeCells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10"/>
  <sheetViews>
    <sheetView showGridLines="0" zoomScale="90" zoomScaleNormal="90" workbookViewId="0">
      <selection activeCell="L6" sqref="L6"/>
    </sheetView>
  </sheetViews>
  <sheetFormatPr defaultColWidth="9" defaultRowHeight="14.25"/>
  <cols>
    <col min="1" max="1" width="3.75" style="165" customWidth="1"/>
    <col min="2" max="2" width="13.25" style="165" customWidth="1"/>
    <col min="3" max="3" width="0.125" style="165" customWidth="1"/>
    <col min="4" max="6" width="9" style="165"/>
    <col min="7" max="7" width="0.125" style="165" customWidth="1"/>
    <col min="8" max="10" width="9" style="165"/>
    <col min="11" max="11" width="0.125" style="165" customWidth="1"/>
    <col min="12" max="12" width="9" style="165"/>
    <col min="13" max="13" width="17.5" style="165" bestFit="1" customWidth="1"/>
    <col min="14" max="14" width="9" style="165"/>
    <col min="15" max="15" width="15.875" style="165" customWidth="1"/>
    <col min="16" max="16" width="26" style="165" customWidth="1"/>
    <col min="17" max="16384" width="9" style="165"/>
  </cols>
  <sheetData>
    <row r="1" spans="1:16" ht="20.25">
      <c r="A1" s="203" t="s">
        <v>370</v>
      </c>
    </row>
    <row r="3" spans="1:16" ht="15">
      <c r="M3" s="545" t="s">
        <v>379</v>
      </c>
      <c r="N3" s="509"/>
      <c r="O3" s="509"/>
      <c r="P3" s="509"/>
    </row>
    <row r="4" spans="1:16" ht="15">
      <c r="M4" s="546"/>
      <c r="N4" s="479">
        <v>2015</v>
      </c>
      <c r="O4" s="479" t="s">
        <v>368</v>
      </c>
      <c r="P4" s="479" t="s">
        <v>447</v>
      </c>
    </row>
    <row r="5" spans="1:16">
      <c r="M5" s="222" t="s">
        <v>276</v>
      </c>
      <c r="N5" s="216">
        <v>61.953176398246335</v>
      </c>
      <c r="O5" s="216">
        <v>194.91875935408513</v>
      </c>
      <c r="P5" s="217">
        <v>0</v>
      </c>
    </row>
    <row r="6" spans="1:16">
      <c r="M6" s="223" t="s">
        <v>369</v>
      </c>
      <c r="N6" s="218">
        <v>167.48942678644875</v>
      </c>
      <c r="O6" s="218">
        <v>0.93462907596359213</v>
      </c>
      <c r="P6" s="219">
        <v>5.1410388562507103</v>
      </c>
    </row>
    <row r="7" spans="1:16">
      <c r="M7" s="223" t="s">
        <v>271</v>
      </c>
      <c r="N7" s="218">
        <v>0</v>
      </c>
      <c r="O7" s="218">
        <v>122.1135082112459</v>
      </c>
      <c r="P7" s="219">
        <v>0.94662826737279404</v>
      </c>
    </row>
    <row r="8" spans="1:16">
      <c r="M8" s="223" t="s">
        <v>295</v>
      </c>
      <c r="N8" s="218">
        <v>36.140084089304409</v>
      </c>
      <c r="O8" s="218">
        <v>148.45629988631666</v>
      </c>
      <c r="P8" s="219">
        <v>422.29572723519726</v>
      </c>
    </row>
    <row r="9" spans="1:16">
      <c r="M9" s="223" t="s">
        <v>402</v>
      </c>
      <c r="N9" s="218">
        <v>16.095222163052572</v>
      </c>
      <c r="O9" s="218">
        <v>63.317086707789741</v>
      </c>
      <c r="P9" s="219">
        <v>9.2441908814142533</v>
      </c>
    </row>
    <row r="10" spans="1:16">
      <c r="M10" s="224" t="s">
        <v>348</v>
      </c>
      <c r="N10" s="220">
        <v>25.000000000055056</v>
      </c>
      <c r="O10" s="220">
        <v>40.605410757122264</v>
      </c>
      <c r="P10" s="221">
        <v>59.547853207010661</v>
      </c>
    </row>
  </sheetData>
  <mergeCells count="2">
    <mergeCell ref="M3:M4"/>
    <mergeCell ref="N3:P3"/>
  </mergeCells>
  <pageMargins left="0.7" right="0.7" top="0.75" bottom="0.75" header="0.3" footer="0.3"/>
  <pageSetup paperSize="9" orientation="portrait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O12"/>
  <sheetViews>
    <sheetView showGridLines="0" zoomScale="90" zoomScaleNormal="90" workbookViewId="0">
      <selection activeCell="M21" sqref="M21"/>
    </sheetView>
  </sheetViews>
  <sheetFormatPr defaultColWidth="9" defaultRowHeight="14.25"/>
  <cols>
    <col min="1" max="1" width="3.75" style="165" customWidth="1"/>
    <col min="2" max="2" width="13.25" style="165" customWidth="1"/>
    <col min="3" max="3" width="0.125" style="165" customWidth="1"/>
    <col min="4" max="6" width="9" style="165"/>
    <col min="7" max="7" width="0.125" style="165" customWidth="1"/>
    <col min="8" max="10" width="9" style="165"/>
    <col min="11" max="11" width="0.125" style="165" customWidth="1"/>
    <col min="12" max="12" width="9" style="165"/>
    <col min="13" max="13" width="17.5" style="165" bestFit="1" customWidth="1"/>
    <col min="14" max="14" width="26.875" style="165" bestFit="1" customWidth="1"/>
    <col min="15" max="15" width="28.375" style="165" bestFit="1" customWidth="1"/>
    <col min="16" max="16384" width="9" style="165"/>
  </cols>
  <sheetData>
    <row r="1" spans="1:15" ht="20.25">
      <c r="A1" s="203" t="s">
        <v>450</v>
      </c>
    </row>
    <row r="2" spans="1:15" ht="20.25">
      <c r="A2" s="266"/>
    </row>
    <row r="4" spans="1:15" ht="15">
      <c r="M4" s="545" t="s">
        <v>380</v>
      </c>
      <c r="N4" s="509"/>
      <c r="O4" s="509"/>
    </row>
    <row r="5" spans="1:15" ht="15">
      <c r="M5" s="546"/>
      <c r="N5" s="479" t="s">
        <v>448</v>
      </c>
      <c r="O5" s="479" t="s">
        <v>449</v>
      </c>
    </row>
    <row r="6" spans="1:15">
      <c r="M6" s="222" t="s">
        <v>276</v>
      </c>
      <c r="N6" s="231">
        <v>37.999999997080863</v>
      </c>
      <c r="O6" s="217">
        <v>282.94799968744132</v>
      </c>
    </row>
    <row r="7" spans="1:15">
      <c r="M7" s="223" t="s">
        <v>369</v>
      </c>
      <c r="N7" s="232">
        <v>44.362386255198153</v>
      </c>
      <c r="O7" s="219">
        <v>3.3987553750942241</v>
      </c>
    </row>
    <row r="8" spans="1:15">
      <c r="M8" s="223" t="s">
        <v>271</v>
      </c>
      <c r="N8" s="232">
        <v>1.1823480418415411</v>
      </c>
      <c r="O8" s="219">
        <v>7.8901459761597401</v>
      </c>
    </row>
    <row r="9" spans="1:15">
      <c r="M9" s="223" t="s">
        <v>295</v>
      </c>
      <c r="N9" s="232">
        <v>78.765659408162421</v>
      </c>
      <c r="O9" s="219">
        <v>197.90271468464664</v>
      </c>
    </row>
    <row r="10" spans="1:15">
      <c r="M10" s="223" t="s">
        <v>279</v>
      </c>
      <c r="N10" s="232">
        <v>62.110407476028584</v>
      </c>
      <c r="O10" s="219">
        <v>61.860102605350939</v>
      </c>
    </row>
    <row r="11" spans="1:15">
      <c r="M11" s="223" t="s">
        <v>402</v>
      </c>
      <c r="N11" s="232">
        <v>1.7766620338562722</v>
      </c>
      <c r="O11" s="219">
        <v>1.1994630390564602</v>
      </c>
    </row>
    <row r="12" spans="1:15">
      <c r="M12" s="224" t="s">
        <v>348</v>
      </c>
      <c r="N12" s="233">
        <v>10.999999950468839</v>
      </c>
      <c r="O12" s="221">
        <v>8.9910615069483164</v>
      </c>
    </row>
  </sheetData>
  <mergeCells count="2">
    <mergeCell ref="M4:M5"/>
    <mergeCell ref="N4:O4"/>
  </mergeCells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11"/>
  <sheetViews>
    <sheetView showGridLines="0" zoomScale="90" zoomScaleNormal="90" workbookViewId="0">
      <selection activeCell="A5" sqref="A5"/>
    </sheetView>
  </sheetViews>
  <sheetFormatPr defaultColWidth="9" defaultRowHeight="14.25"/>
  <cols>
    <col min="1" max="1" width="3.75" style="165" customWidth="1"/>
    <col min="2" max="2" width="13.25" style="165" customWidth="1"/>
    <col min="3" max="3" width="0.125" style="165" customWidth="1"/>
    <col min="4" max="6" width="9" style="165"/>
    <col min="7" max="7" width="0.125" style="165" customWidth="1"/>
    <col min="8" max="10" width="9" style="165"/>
    <col min="11" max="11" width="0.125" style="165" customWidth="1"/>
    <col min="12" max="12" width="9" style="165"/>
    <col min="13" max="13" width="17.5" style="165" bestFit="1" customWidth="1"/>
    <col min="14" max="14" width="9" style="165"/>
    <col min="15" max="15" width="15.875" style="165" customWidth="1"/>
    <col min="16" max="16" width="26" style="165" customWidth="1"/>
    <col min="17" max="16384" width="9" style="165"/>
  </cols>
  <sheetData>
    <row r="1" spans="1:16" ht="20.25">
      <c r="A1" s="203" t="s">
        <v>371</v>
      </c>
    </row>
    <row r="2" spans="1:16" ht="20.25">
      <c r="A2" s="266"/>
    </row>
    <row r="4" spans="1:16" ht="15">
      <c r="M4" s="545" t="s">
        <v>379</v>
      </c>
      <c r="N4" s="509"/>
      <c r="O4" s="509"/>
      <c r="P4" s="509"/>
    </row>
    <row r="5" spans="1:16" ht="15">
      <c r="M5" s="546"/>
      <c r="N5" s="479">
        <v>2015</v>
      </c>
      <c r="O5" s="479" t="s">
        <v>368</v>
      </c>
      <c r="P5" s="479" t="s">
        <v>446</v>
      </c>
    </row>
    <row r="6" spans="1:16">
      <c r="M6" s="222" t="s">
        <v>276</v>
      </c>
      <c r="N6" s="216">
        <v>61.953176398246335</v>
      </c>
      <c r="O6" s="216">
        <v>194.91875935408513</v>
      </c>
      <c r="P6" s="217">
        <v>0</v>
      </c>
    </row>
    <row r="7" spans="1:16">
      <c r="M7" s="223" t="s">
        <v>369</v>
      </c>
      <c r="N7" s="218">
        <v>167.48942678644875</v>
      </c>
      <c r="O7" s="218">
        <v>0.93462907596359213</v>
      </c>
      <c r="P7" s="219">
        <v>3.0417115842648146</v>
      </c>
    </row>
    <row r="8" spans="1:16">
      <c r="M8" s="223" t="s">
        <v>271</v>
      </c>
      <c r="N8" s="218">
        <v>0</v>
      </c>
      <c r="O8" s="218">
        <v>122.1135082112459</v>
      </c>
      <c r="P8" s="219">
        <v>224.68891696023147</v>
      </c>
    </row>
    <row r="9" spans="1:16">
      <c r="M9" s="223" t="s">
        <v>295</v>
      </c>
      <c r="N9" s="218">
        <v>36.140084089304409</v>
      </c>
      <c r="O9" s="218">
        <v>148.45629988631666</v>
      </c>
      <c r="P9" s="219">
        <v>295.8</v>
      </c>
    </row>
    <row r="10" spans="1:16">
      <c r="M10" s="223" t="s">
        <v>395</v>
      </c>
      <c r="N10" s="218">
        <v>16.095222163052572</v>
      </c>
      <c r="O10" s="218">
        <v>63.317086707789741</v>
      </c>
      <c r="P10" s="219">
        <v>10.5</v>
      </c>
    </row>
    <row r="11" spans="1:16">
      <c r="M11" s="224" t="s">
        <v>348</v>
      </c>
      <c r="N11" s="220">
        <v>25.000000000055056</v>
      </c>
      <c r="O11" s="220">
        <v>40.605410757122264</v>
      </c>
      <c r="P11" s="221">
        <v>18.100000000000001</v>
      </c>
    </row>
  </sheetData>
  <mergeCells count="2">
    <mergeCell ref="M4:M5"/>
    <mergeCell ref="N4:P4"/>
  </mergeCells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-0.249977111117893"/>
  </sheetPr>
  <dimension ref="A1"/>
  <sheetViews>
    <sheetView showGridLines="0" zoomScaleNormal="100" workbookViewId="0">
      <selection activeCell="E9" sqref="E9"/>
    </sheetView>
  </sheetViews>
  <sheetFormatPr defaultRowHeight="14.25"/>
  <cols>
    <col min="1" max="1" width="9.375" bestFit="1" customWidth="1"/>
  </cols>
  <sheetData>
    <row r="1" spans="1:1" s="42" customFormat="1" ht="27.75">
      <c r="A1" s="41" t="s">
        <v>755</v>
      </c>
    </row>
  </sheetData>
  <pageMargins left="0.7" right="0.7" top="0.75" bottom="0.75" header="0.3" footer="0.3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W10"/>
  <sheetViews>
    <sheetView showGridLines="0" zoomScale="90" zoomScaleNormal="90" workbookViewId="0">
      <selection activeCell="I1" sqref="I1"/>
    </sheetView>
  </sheetViews>
  <sheetFormatPr defaultColWidth="9" defaultRowHeight="14.25"/>
  <cols>
    <col min="1" max="1" width="3.75" style="165" customWidth="1"/>
    <col min="2" max="2" width="13.25" style="165" customWidth="1"/>
    <col min="3" max="3" width="0.125" style="165" customWidth="1"/>
    <col min="4" max="6" width="9" style="165"/>
    <col min="7" max="7" width="0.125" style="165" customWidth="1"/>
    <col min="8" max="10" width="9" style="165"/>
    <col min="11" max="11" width="0.125" style="165" customWidth="1"/>
    <col min="12" max="12" width="9" style="165"/>
    <col min="13" max="13" width="17.5" style="165" bestFit="1" customWidth="1"/>
    <col min="14" max="14" width="9" style="165"/>
    <col min="15" max="15" width="11.125" style="165" bestFit="1" customWidth="1"/>
    <col min="16" max="16" width="17.75" style="165" bestFit="1" customWidth="1"/>
    <col min="17" max="17" width="10.625" style="165" bestFit="1" customWidth="1"/>
    <col min="18" max="18" width="20.5" style="165" bestFit="1" customWidth="1"/>
    <col min="19" max="19" width="29.25" style="165" bestFit="1" customWidth="1"/>
    <col min="20" max="20" width="21.625" style="165" bestFit="1" customWidth="1"/>
    <col min="21" max="21" width="27.875" style="165" bestFit="1" customWidth="1"/>
    <col min="22" max="22" width="23" style="165" bestFit="1" customWidth="1"/>
    <col min="23" max="23" width="29.75" style="165" bestFit="1" customWidth="1"/>
    <col min="24" max="16384" width="9" style="165"/>
  </cols>
  <sheetData>
    <row r="1" spans="1:23" ht="20.25">
      <c r="A1" s="203" t="s">
        <v>459</v>
      </c>
    </row>
    <row r="4" spans="1:23" ht="15">
      <c r="P4" s="207"/>
      <c r="Q4" s="208"/>
      <c r="R4" s="208"/>
      <c r="S4" s="208"/>
      <c r="T4" s="208"/>
      <c r="U4" s="208"/>
      <c r="V4" s="208"/>
      <c r="W4" s="208"/>
    </row>
    <row r="5" spans="1:23" ht="15">
      <c r="P5" s="215" t="s">
        <v>379</v>
      </c>
      <c r="Q5" s="478" t="s">
        <v>32</v>
      </c>
      <c r="R5" s="478" t="s">
        <v>372</v>
      </c>
      <c r="S5" s="478" t="s">
        <v>373</v>
      </c>
      <c r="T5" s="478" t="s">
        <v>374</v>
      </c>
      <c r="U5" s="478" t="s">
        <v>375</v>
      </c>
      <c r="V5" s="478" t="s">
        <v>376</v>
      </c>
      <c r="W5" s="478" t="s">
        <v>377</v>
      </c>
    </row>
    <row r="6" spans="1:23">
      <c r="P6" s="222" t="s">
        <v>276</v>
      </c>
      <c r="Q6" s="234">
        <v>195</v>
      </c>
      <c r="R6" s="234">
        <v>163</v>
      </c>
      <c r="S6" s="234">
        <v>163</v>
      </c>
      <c r="T6" s="234">
        <v>33</v>
      </c>
      <c r="U6" s="234">
        <v>114</v>
      </c>
      <c r="V6" s="234">
        <v>125</v>
      </c>
      <c r="W6" s="235">
        <v>189</v>
      </c>
    </row>
    <row r="7" spans="1:23">
      <c r="P7" s="223" t="s">
        <v>265</v>
      </c>
      <c r="Q7" s="236">
        <v>240</v>
      </c>
      <c r="R7" s="236">
        <v>210</v>
      </c>
      <c r="S7" s="236">
        <v>200</v>
      </c>
      <c r="T7" s="236">
        <v>117</v>
      </c>
      <c r="U7" s="236">
        <v>138</v>
      </c>
      <c r="V7" s="236">
        <v>172</v>
      </c>
      <c r="W7" s="237">
        <v>219</v>
      </c>
    </row>
    <row r="8" spans="1:23">
      <c r="P8" s="223" t="s">
        <v>271</v>
      </c>
      <c r="Q8" s="236">
        <v>96</v>
      </c>
      <c r="R8" s="236">
        <v>56</v>
      </c>
      <c r="S8" s="236">
        <v>79</v>
      </c>
      <c r="T8" s="236">
        <v>0</v>
      </c>
      <c r="U8" s="236">
        <v>75</v>
      </c>
      <c r="V8" s="236">
        <v>0</v>
      </c>
      <c r="W8" s="237">
        <v>27</v>
      </c>
    </row>
    <row r="9" spans="1:23">
      <c r="P9" s="223" t="s">
        <v>463</v>
      </c>
      <c r="Q9" s="236">
        <v>0</v>
      </c>
      <c r="R9" s="236">
        <v>0</v>
      </c>
      <c r="S9" s="236">
        <v>0</v>
      </c>
      <c r="T9" s="236">
        <v>63</v>
      </c>
      <c r="U9" s="236">
        <v>60</v>
      </c>
      <c r="V9" s="236">
        <v>0</v>
      </c>
      <c r="W9" s="237">
        <v>66</v>
      </c>
    </row>
    <row r="10" spans="1:23">
      <c r="P10" s="224" t="s">
        <v>378</v>
      </c>
      <c r="Q10" s="238">
        <v>2</v>
      </c>
      <c r="R10" s="238">
        <v>1</v>
      </c>
      <c r="S10" s="238">
        <v>1</v>
      </c>
      <c r="T10" s="238">
        <v>160</v>
      </c>
      <c r="U10" s="238">
        <v>2</v>
      </c>
      <c r="V10" s="238">
        <v>70</v>
      </c>
      <c r="W10" s="239">
        <v>3</v>
      </c>
    </row>
  </sheetData>
  <pageMargins left="0.7" right="0.7" top="0.75" bottom="0.75" header="0.3" footer="0.3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W7"/>
  <sheetViews>
    <sheetView showGridLines="0" zoomScale="70" zoomScaleNormal="70" workbookViewId="0">
      <selection activeCell="N3" sqref="N3"/>
    </sheetView>
  </sheetViews>
  <sheetFormatPr defaultColWidth="9" defaultRowHeight="14.25"/>
  <cols>
    <col min="1" max="1" width="3.75" style="165" customWidth="1"/>
    <col min="2" max="2" width="13.25" style="165" customWidth="1"/>
    <col min="3" max="3" width="0.125" style="165" customWidth="1"/>
    <col min="4" max="6" width="9" style="165"/>
    <col min="7" max="7" width="0.125" style="165" customWidth="1"/>
    <col min="8" max="10" width="9" style="165"/>
    <col min="11" max="11" width="0.125" style="165" customWidth="1"/>
    <col min="12" max="12" width="9" style="165"/>
    <col min="13" max="13" width="17.5" style="165" bestFit="1" customWidth="1"/>
    <col min="14" max="14" width="9" style="165"/>
    <col min="15" max="15" width="11.125" style="165" bestFit="1" customWidth="1"/>
    <col min="16" max="16" width="24.25" style="165" bestFit="1" customWidth="1"/>
    <col min="17" max="17" width="10.625" style="165" bestFit="1" customWidth="1"/>
    <col min="18" max="18" width="20.5" style="165" bestFit="1" customWidth="1"/>
    <col min="19" max="19" width="29.25" style="165" bestFit="1" customWidth="1"/>
    <col min="20" max="20" width="21.625" style="165" bestFit="1" customWidth="1"/>
    <col min="21" max="21" width="27.875" style="165" bestFit="1" customWidth="1"/>
    <col min="22" max="22" width="23" style="165" bestFit="1" customWidth="1"/>
    <col min="23" max="23" width="29.75" style="165" bestFit="1" customWidth="1"/>
    <col min="24" max="16384" width="9" style="165"/>
  </cols>
  <sheetData>
    <row r="1" spans="1:23" ht="20.25">
      <c r="A1" s="203" t="s">
        <v>530</v>
      </c>
    </row>
    <row r="4" spans="1:23" ht="15">
      <c r="P4" s="207"/>
      <c r="Q4" s="208"/>
      <c r="R4" s="208"/>
      <c r="S4" s="208"/>
      <c r="T4" s="208"/>
      <c r="U4" s="208"/>
      <c r="V4" s="208"/>
      <c r="W4" s="208"/>
    </row>
    <row r="5" spans="1:23" ht="15">
      <c r="P5" s="215" t="s">
        <v>379</v>
      </c>
      <c r="Q5" s="478" t="s">
        <v>32</v>
      </c>
      <c r="R5" s="478" t="s">
        <v>372</v>
      </c>
      <c r="S5" s="478" t="s">
        <v>373</v>
      </c>
      <c r="T5" s="478" t="s">
        <v>374</v>
      </c>
      <c r="U5" s="478" t="s">
        <v>375</v>
      </c>
      <c r="V5" s="478" t="s">
        <v>376</v>
      </c>
      <c r="W5" s="478" t="s">
        <v>377</v>
      </c>
    </row>
    <row r="6" spans="1:23">
      <c r="P6" s="222" t="s">
        <v>381</v>
      </c>
      <c r="Q6" s="236">
        <v>376</v>
      </c>
      <c r="R6" s="236">
        <v>613</v>
      </c>
      <c r="S6" s="236">
        <v>613</v>
      </c>
      <c r="T6" s="236">
        <v>620</v>
      </c>
      <c r="U6" s="236">
        <v>516</v>
      </c>
      <c r="V6" s="236">
        <v>635</v>
      </c>
      <c r="W6" s="237">
        <v>538</v>
      </c>
    </row>
    <row r="7" spans="1:23">
      <c r="P7" s="224" t="s">
        <v>382</v>
      </c>
      <c r="Q7" s="238">
        <v>340</v>
      </c>
      <c r="R7" s="238">
        <v>132</v>
      </c>
      <c r="S7" s="238">
        <v>132</v>
      </c>
      <c r="T7" s="238">
        <v>50</v>
      </c>
      <c r="U7" s="238">
        <v>154</v>
      </c>
      <c r="V7" s="238">
        <v>100</v>
      </c>
      <c r="W7" s="239">
        <v>197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8265"/>
  </sheetPr>
  <dimension ref="A1:AV9"/>
  <sheetViews>
    <sheetView showGridLines="0" zoomScale="70" zoomScaleNormal="70" workbookViewId="0"/>
  </sheetViews>
  <sheetFormatPr defaultColWidth="9" defaultRowHeight="15"/>
  <cols>
    <col min="1" max="1" width="3.625" style="7" customWidth="1"/>
    <col min="2" max="8" width="9" style="7"/>
    <col min="9" max="9" width="15.5" style="7" customWidth="1"/>
    <col min="10" max="11" width="9" style="7"/>
    <col min="12" max="12" width="18.5" style="7" customWidth="1"/>
    <col min="13" max="13" width="10.25" style="7" bestFit="1" customWidth="1"/>
    <col min="14" max="22" width="9" style="7"/>
    <col min="23" max="23" width="10.25" style="7" bestFit="1" customWidth="1"/>
    <col min="24" max="16384" width="9" style="7"/>
  </cols>
  <sheetData>
    <row r="1" spans="1:48" ht="25.5">
      <c r="A1" s="15" t="s">
        <v>214</v>
      </c>
      <c r="C1" s="29"/>
      <c r="D1" s="29"/>
      <c r="E1" s="29"/>
      <c r="F1" s="29"/>
      <c r="G1" s="29"/>
      <c r="H1" s="29"/>
      <c r="I1" s="29"/>
    </row>
    <row r="2" spans="1:48">
      <c r="K2" s="30"/>
      <c r="L2" s="30"/>
    </row>
    <row r="3" spans="1:48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30"/>
      <c r="M3" s="4" t="s">
        <v>59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30"/>
      <c r="L4" s="6" t="s">
        <v>61</v>
      </c>
      <c r="M4" s="205">
        <v>38353</v>
      </c>
      <c r="N4" s="205">
        <v>38718</v>
      </c>
      <c r="O4" s="205">
        <v>39083</v>
      </c>
      <c r="P4" s="205">
        <v>39448</v>
      </c>
      <c r="Q4" s="205">
        <v>39814</v>
      </c>
      <c r="R4" s="205">
        <v>40179</v>
      </c>
      <c r="S4" s="205">
        <v>40544</v>
      </c>
      <c r="T4" s="205">
        <v>40909</v>
      </c>
      <c r="U4" s="205">
        <v>41275</v>
      </c>
      <c r="V4" s="205">
        <v>41640</v>
      </c>
      <c r="W4" s="205">
        <v>42005</v>
      </c>
      <c r="X4" s="205">
        <v>42370</v>
      </c>
      <c r="Y4" s="205">
        <v>42736</v>
      </c>
      <c r="Z4" s="205">
        <v>43101</v>
      </c>
      <c r="AA4" s="205">
        <v>43466</v>
      </c>
      <c r="AB4" s="205">
        <v>43831</v>
      </c>
      <c r="AC4" s="205">
        <v>44197</v>
      </c>
      <c r="AD4" s="205">
        <v>44562</v>
      </c>
      <c r="AE4" s="205">
        <v>44927</v>
      </c>
      <c r="AF4" s="205">
        <v>45292</v>
      </c>
      <c r="AG4" s="205">
        <v>45658</v>
      </c>
      <c r="AH4" s="205">
        <v>46023</v>
      </c>
      <c r="AI4" s="205">
        <v>46388</v>
      </c>
      <c r="AJ4" s="205">
        <v>46753</v>
      </c>
      <c r="AK4" s="205">
        <v>47119</v>
      </c>
      <c r="AL4" s="205">
        <v>47484</v>
      </c>
      <c r="AM4" s="205">
        <v>47849</v>
      </c>
      <c r="AN4" s="205">
        <v>48214</v>
      </c>
      <c r="AO4" s="205">
        <v>48580</v>
      </c>
      <c r="AP4" s="205">
        <v>48945</v>
      </c>
      <c r="AQ4" s="205">
        <v>49310</v>
      </c>
      <c r="AR4" s="205">
        <v>49675</v>
      </c>
      <c r="AS4" s="205">
        <v>50041</v>
      </c>
      <c r="AT4" s="205">
        <v>50406</v>
      </c>
      <c r="AU4" s="205">
        <v>50771</v>
      </c>
      <c r="AV4" s="205">
        <v>51136</v>
      </c>
    </row>
    <row r="5" spans="1:48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31</v>
      </c>
      <c r="M5" s="39">
        <v>376.65699999999998</v>
      </c>
      <c r="N5" s="39">
        <v>372.15899999999999</v>
      </c>
      <c r="O5" s="39">
        <v>372.29899999999998</v>
      </c>
      <c r="P5" s="39">
        <v>359.642</v>
      </c>
      <c r="Q5" s="39">
        <v>351.096</v>
      </c>
      <c r="R5" s="39">
        <v>346.18900000000002</v>
      </c>
      <c r="S5" s="39">
        <v>346.488</v>
      </c>
      <c r="T5" s="39">
        <v>345.74</v>
      </c>
      <c r="U5" s="39">
        <v>341.286</v>
      </c>
      <c r="V5" s="39">
        <v>333.50200000000001</v>
      </c>
      <c r="W5" s="39">
        <v>333.577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>
        <v>333.577</v>
      </c>
      <c r="X6" s="39">
        <v>331.346</v>
      </c>
      <c r="Y6" s="39">
        <v>327.78699999999998</v>
      </c>
      <c r="Z6" s="39">
        <v>326.36799999999999</v>
      </c>
      <c r="AA6" s="39">
        <v>324.04500000000002</v>
      </c>
      <c r="AB6" s="39">
        <v>321.84300000000002</v>
      </c>
      <c r="AC6" s="39">
        <v>321.279</v>
      </c>
      <c r="AD6" s="39">
        <v>321.80599999999998</v>
      </c>
      <c r="AE6" s="39">
        <v>322.51600000000002</v>
      </c>
      <c r="AF6" s="39">
        <v>324.56099999999998</v>
      </c>
      <c r="AG6" s="39">
        <v>326.85500000000002</v>
      </c>
      <c r="AH6" s="39">
        <v>330.04300000000001</v>
      </c>
      <c r="AI6" s="39">
        <v>333.71800000000002</v>
      </c>
      <c r="AJ6" s="39">
        <v>337.61500000000001</v>
      </c>
      <c r="AK6" s="39">
        <v>341.66800000000001</v>
      </c>
      <c r="AL6" s="39">
        <v>345.89299999999997</v>
      </c>
      <c r="AM6" s="39">
        <v>350.358</v>
      </c>
      <c r="AN6" s="39">
        <v>354.92899999999997</v>
      </c>
      <c r="AO6" s="39">
        <v>358.94600000000003</v>
      </c>
      <c r="AP6" s="39">
        <v>362.92399999999998</v>
      </c>
      <c r="AQ6" s="39">
        <v>366.38799999999998</v>
      </c>
      <c r="AR6" s="39">
        <v>370.18900000000002</v>
      </c>
      <c r="AS6" s="39">
        <v>373.63499999999999</v>
      </c>
      <c r="AT6" s="39">
        <v>377.14600000000002</v>
      </c>
      <c r="AU6" s="39">
        <v>381.03399999999999</v>
      </c>
      <c r="AV6" s="39">
        <v>384.34199999999998</v>
      </c>
    </row>
    <row r="7" spans="1:48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39"/>
      <c r="N7" s="39"/>
      <c r="O7" s="39"/>
      <c r="P7" s="39"/>
      <c r="Q7" s="39"/>
      <c r="R7" s="39"/>
      <c r="S7" s="39"/>
      <c r="T7" s="39"/>
      <c r="U7" s="39"/>
      <c r="V7" s="39"/>
      <c r="W7" s="39">
        <v>332.95600000000002</v>
      </c>
      <c r="X7" s="39">
        <v>330.18200000000002</v>
      </c>
      <c r="Y7" s="39">
        <v>327.79599999999999</v>
      </c>
      <c r="Z7" s="39">
        <v>326.69900000000001</v>
      </c>
      <c r="AA7" s="39">
        <v>325.351</v>
      </c>
      <c r="AB7" s="39">
        <v>323.78500000000003</v>
      </c>
      <c r="AC7" s="39">
        <v>322.197</v>
      </c>
      <c r="AD7" s="39">
        <v>320.16199999999998</v>
      </c>
      <c r="AE7" s="39">
        <v>319.74900000000002</v>
      </c>
      <c r="AF7" s="39">
        <v>319.46300000000002</v>
      </c>
      <c r="AG7" s="39">
        <v>319.09800000000001</v>
      </c>
      <c r="AH7" s="39">
        <v>318.60599999999999</v>
      </c>
      <c r="AI7" s="39">
        <v>318.19299999999998</v>
      </c>
      <c r="AJ7" s="39">
        <v>318.19200000000001</v>
      </c>
      <c r="AK7" s="39">
        <v>318.30700000000002</v>
      </c>
      <c r="AL7" s="39">
        <v>318.49400000000003</v>
      </c>
      <c r="AM7" s="39">
        <v>319.27800000000002</v>
      </c>
      <c r="AN7" s="39">
        <v>320.47300000000001</v>
      </c>
      <c r="AO7" s="39">
        <v>321.64999999999998</v>
      </c>
      <c r="AP7" s="39">
        <v>322.62599999999998</v>
      </c>
      <c r="AQ7" s="39">
        <v>323.38</v>
      </c>
      <c r="AR7" s="39">
        <v>324.05</v>
      </c>
      <c r="AS7" s="39">
        <v>325.04300000000001</v>
      </c>
      <c r="AT7" s="39">
        <v>326.31299999999999</v>
      </c>
      <c r="AU7" s="39">
        <v>327.63299999999998</v>
      </c>
      <c r="AV7" s="39">
        <v>329.05700000000002</v>
      </c>
    </row>
    <row r="8" spans="1:48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>
        <v>333.87200000000001</v>
      </c>
      <c r="X8" s="39">
        <v>332.46699999999998</v>
      </c>
      <c r="Y8" s="39">
        <v>331.81200000000001</v>
      </c>
      <c r="Z8" s="39">
        <v>331.00200000000001</v>
      </c>
      <c r="AA8" s="39">
        <v>330.64400000000001</v>
      </c>
      <c r="AB8" s="39">
        <v>329.90100000000001</v>
      </c>
      <c r="AC8" s="39">
        <v>329.00299999999999</v>
      </c>
      <c r="AD8" s="39">
        <v>327.89299999999997</v>
      </c>
      <c r="AE8" s="39">
        <v>326.64699999999999</v>
      </c>
      <c r="AF8" s="39">
        <v>325.76</v>
      </c>
      <c r="AG8" s="39">
        <v>325.01600000000002</v>
      </c>
      <c r="AH8" s="39">
        <v>323.983</v>
      </c>
      <c r="AI8" s="39">
        <v>323.27199999999999</v>
      </c>
      <c r="AJ8" s="39">
        <v>323.01299999999998</v>
      </c>
      <c r="AK8" s="39">
        <v>322.76499999999999</v>
      </c>
      <c r="AL8" s="39">
        <v>322.37700000000001</v>
      </c>
      <c r="AM8" s="39">
        <v>322.416</v>
      </c>
      <c r="AN8" s="39">
        <v>322.93</v>
      </c>
      <c r="AO8" s="39">
        <v>323.553</v>
      </c>
      <c r="AP8" s="39">
        <v>324.13</v>
      </c>
      <c r="AQ8" s="39">
        <v>324.97500000000002</v>
      </c>
      <c r="AR8" s="39">
        <v>325.85899999999998</v>
      </c>
      <c r="AS8" s="39">
        <v>327.01100000000002</v>
      </c>
      <c r="AT8" s="39">
        <v>328.38200000000001</v>
      </c>
      <c r="AU8" s="39">
        <v>329.76600000000002</v>
      </c>
      <c r="AV8" s="39">
        <v>331.17700000000002</v>
      </c>
    </row>
    <row r="9" spans="1:48" s="4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>
        <v>334.24099999999999</v>
      </c>
      <c r="X9" s="39">
        <v>332.517</v>
      </c>
      <c r="Y9" s="39">
        <v>329.90800000000002</v>
      </c>
      <c r="Z9" s="39">
        <v>327.29899999999998</v>
      </c>
      <c r="AA9" s="39">
        <v>326.08199999999999</v>
      </c>
      <c r="AB9" s="39">
        <v>326.02100000000002</v>
      </c>
      <c r="AC9" s="39">
        <v>326.05200000000002</v>
      </c>
      <c r="AD9" s="39">
        <v>324.20800000000003</v>
      </c>
      <c r="AE9" s="39">
        <v>324.101</v>
      </c>
      <c r="AF9" s="39">
        <v>324.19900000000001</v>
      </c>
      <c r="AG9" s="39">
        <v>324.488</v>
      </c>
      <c r="AH9" s="39">
        <v>324.92200000000003</v>
      </c>
      <c r="AI9" s="39">
        <v>325.887</v>
      </c>
      <c r="AJ9" s="39">
        <v>327.30099999999999</v>
      </c>
      <c r="AK9" s="39">
        <v>329.05900000000003</v>
      </c>
      <c r="AL9" s="39">
        <v>330.80399999999997</v>
      </c>
      <c r="AM9" s="39">
        <v>333.01100000000002</v>
      </c>
      <c r="AN9" s="39">
        <v>335.56599999999997</v>
      </c>
      <c r="AO9" s="39">
        <v>337.86500000000001</v>
      </c>
      <c r="AP9" s="39">
        <v>339.88400000000001</v>
      </c>
      <c r="AQ9" s="39">
        <v>341.80099999999999</v>
      </c>
      <c r="AR9" s="39">
        <v>343.69400000000002</v>
      </c>
      <c r="AS9" s="39">
        <v>345.91699999999997</v>
      </c>
      <c r="AT9" s="39">
        <v>348.11599999999999</v>
      </c>
      <c r="AU9" s="39">
        <v>350.15199999999999</v>
      </c>
      <c r="AV9" s="39">
        <v>352.24599999999998</v>
      </c>
    </row>
  </sheetData>
  <pageMargins left="0.7" right="0.7" top="0.75" bottom="0.75" header="0.3" footer="0.3"/>
  <pageSetup paperSize="9" orientation="portrait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W7"/>
  <sheetViews>
    <sheetView showGridLines="0" zoomScale="85" zoomScaleNormal="85" workbookViewId="0">
      <selection activeCell="S14" sqref="S14"/>
    </sheetView>
  </sheetViews>
  <sheetFormatPr defaultColWidth="9" defaultRowHeight="14.25"/>
  <cols>
    <col min="1" max="1" width="3.75" style="165" customWidth="1"/>
    <col min="2" max="2" width="13.25" style="165" customWidth="1"/>
    <col min="3" max="3" width="0.125" style="165" customWidth="1"/>
    <col min="4" max="6" width="9" style="165"/>
    <col min="7" max="7" width="0.125" style="165" customWidth="1"/>
    <col min="8" max="10" width="9" style="165"/>
    <col min="11" max="11" width="0.125" style="165" customWidth="1"/>
    <col min="12" max="12" width="9" style="165"/>
    <col min="13" max="13" width="17.5" style="165" bestFit="1" customWidth="1"/>
    <col min="14" max="14" width="9" style="165"/>
    <col min="15" max="15" width="11.125" style="165" bestFit="1" customWidth="1"/>
    <col min="16" max="16" width="22.875" style="165" bestFit="1" customWidth="1"/>
    <col min="17" max="17" width="10.625" style="165" bestFit="1" customWidth="1"/>
    <col min="18" max="18" width="20.5" style="165" bestFit="1" customWidth="1"/>
    <col min="19" max="19" width="29.25" style="165" bestFit="1" customWidth="1"/>
    <col min="20" max="20" width="21.625" style="165" bestFit="1" customWidth="1"/>
    <col min="21" max="21" width="27.875" style="165" bestFit="1" customWidth="1"/>
    <col min="22" max="22" width="23" style="165" bestFit="1" customWidth="1"/>
    <col min="23" max="23" width="29.75" style="165" bestFit="1" customWidth="1"/>
    <col min="24" max="16384" width="9" style="165"/>
  </cols>
  <sheetData>
    <row r="1" spans="1:23" ht="20.25">
      <c r="A1" s="203" t="s">
        <v>531</v>
      </c>
    </row>
    <row r="4" spans="1:23" ht="15">
      <c r="P4" s="207"/>
      <c r="Q4" s="208"/>
      <c r="R4" s="208"/>
      <c r="S4" s="208"/>
      <c r="T4" s="208"/>
      <c r="U4" s="208"/>
      <c r="V4" s="208"/>
      <c r="W4" s="208"/>
    </row>
    <row r="5" spans="1:23" ht="15">
      <c r="P5" s="215" t="s">
        <v>379</v>
      </c>
      <c r="Q5" s="478" t="s">
        <v>32</v>
      </c>
      <c r="R5" s="478" t="s">
        <v>372</v>
      </c>
      <c r="S5" s="478" t="s">
        <v>373</v>
      </c>
      <c r="T5" s="478" t="s">
        <v>374</v>
      </c>
      <c r="U5" s="478" t="s">
        <v>375</v>
      </c>
      <c r="V5" s="478" t="s">
        <v>376</v>
      </c>
      <c r="W5" s="478" t="s">
        <v>377</v>
      </c>
    </row>
    <row r="6" spans="1:23">
      <c r="P6" s="222" t="s">
        <v>383</v>
      </c>
      <c r="Q6" s="236">
        <v>15</v>
      </c>
      <c r="R6" s="236">
        <v>0</v>
      </c>
      <c r="S6" s="236">
        <v>0</v>
      </c>
      <c r="T6" s="236">
        <v>0</v>
      </c>
      <c r="U6" s="236">
        <v>0</v>
      </c>
      <c r="V6" s="236">
        <v>0</v>
      </c>
      <c r="W6" s="237">
        <v>0</v>
      </c>
    </row>
    <row r="7" spans="1:23">
      <c r="P7" s="224" t="s">
        <v>421</v>
      </c>
      <c r="Q7" s="238">
        <v>0</v>
      </c>
      <c r="R7" s="238">
        <v>5</v>
      </c>
      <c r="S7" s="238">
        <v>61</v>
      </c>
      <c r="T7" s="238">
        <v>0</v>
      </c>
      <c r="U7" s="238">
        <v>49</v>
      </c>
      <c r="V7" s="238">
        <v>0</v>
      </c>
      <c r="W7" s="239">
        <v>61</v>
      </c>
    </row>
  </sheetData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M85"/>
  <sheetViews>
    <sheetView showGridLines="0" zoomScale="70" zoomScaleNormal="70" workbookViewId="0">
      <selection activeCell="P21" sqref="P20:P21"/>
    </sheetView>
  </sheetViews>
  <sheetFormatPr defaultColWidth="9" defaultRowHeight="14.25"/>
  <cols>
    <col min="1" max="16" width="9" style="165"/>
    <col min="17" max="17" width="37" style="165" customWidth="1"/>
    <col min="18" max="18" width="26.75" style="165" customWidth="1"/>
    <col min="19" max="26" width="8.375" style="165" bestFit="1" customWidth="1"/>
    <col min="27" max="16384" width="9" style="165"/>
  </cols>
  <sheetData>
    <row r="1" spans="1:39" ht="20.25">
      <c r="A1" s="203" t="s">
        <v>757</v>
      </c>
    </row>
    <row r="2" spans="1:39" ht="20.25">
      <c r="A2" s="266"/>
    </row>
    <row r="3" spans="1:39" ht="15">
      <c r="Q3" s="166" t="s">
        <v>32</v>
      </c>
    </row>
    <row r="4" spans="1:39" ht="15">
      <c r="Q4" s="164" t="s">
        <v>355</v>
      </c>
    </row>
    <row r="6" spans="1:39" ht="15">
      <c r="Q6" s="209" t="s">
        <v>269</v>
      </c>
      <c r="R6" s="536"/>
      <c r="S6" s="209">
        <v>2015</v>
      </c>
      <c r="T6" s="209">
        <v>2020</v>
      </c>
      <c r="U6" s="209">
        <v>2025</v>
      </c>
      <c r="V6" s="209">
        <v>2030</v>
      </c>
      <c r="W6" s="209">
        <v>2035</v>
      </c>
      <c r="X6" s="209">
        <v>2040</v>
      </c>
      <c r="Y6" s="209">
        <v>2045</v>
      </c>
      <c r="Z6" s="209">
        <v>2050</v>
      </c>
    </row>
    <row r="7" spans="1:39" ht="15.75">
      <c r="Q7" s="225" t="s">
        <v>60</v>
      </c>
      <c r="R7" s="537"/>
      <c r="S7" s="194">
        <f>AF8+AF7</f>
        <v>101.8283849335113</v>
      </c>
      <c r="T7" s="194">
        <f t="shared" ref="T7" si="0">AG8+AG7</f>
        <v>41.717273491440459</v>
      </c>
      <c r="U7" s="194">
        <f t="shared" ref="U7" si="1">AH8+AH7</f>
        <v>24.558838534432688</v>
      </c>
      <c r="V7" s="194">
        <f t="shared" ref="V7" si="2">AI8+AI7</f>
        <v>19.957325073762906</v>
      </c>
      <c r="W7" s="194">
        <f t="shared" ref="W7" si="3">AJ8+AJ7</f>
        <v>12.91937440244217</v>
      </c>
      <c r="X7" s="194">
        <f t="shared" ref="X7" si="4">AK8+AK7</f>
        <v>12.247053635827102</v>
      </c>
      <c r="Y7" s="194">
        <f t="shared" ref="Y7" si="5">AL8+AL7</f>
        <v>1.1139642814483093</v>
      </c>
      <c r="Z7" s="194">
        <f t="shared" ref="Z7" si="6">AM8+AM7</f>
        <v>-0.25474842069205539</v>
      </c>
      <c r="AD7" s="240" t="s">
        <v>384</v>
      </c>
      <c r="AE7" s="212">
        <v>0.63297664605005122</v>
      </c>
      <c r="AF7" s="212">
        <v>0.82587735436436327</v>
      </c>
      <c r="AG7" s="212">
        <v>1.3216729166270016</v>
      </c>
      <c r="AH7" s="212">
        <v>1.5690947415108847</v>
      </c>
      <c r="AI7" s="212">
        <v>1.7286603523736739</v>
      </c>
      <c r="AJ7" s="212">
        <v>1.755660674740831</v>
      </c>
      <c r="AK7" s="212">
        <v>1.5063235710781717</v>
      </c>
      <c r="AL7" s="212">
        <v>1.7494346756770853</v>
      </c>
      <c r="AM7" s="212">
        <v>1.7710418203465867</v>
      </c>
    </row>
    <row r="8" spans="1:39" ht="15.75">
      <c r="Q8" s="225" t="s">
        <v>343</v>
      </c>
      <c r="R8" s="537"/>
      <c r="S8" s="194">
        <f>AF9+AF10+AF11</f>
        <v>185.26010155272377</v>
      </c>
      <c r="T8" s="194">
        <f t="shared" ref="T8" si="7">AG9+AG10+AG11</f>
        <v>167.76798222637592</v>
      </c>
      <c r="U8" s="194">
        <f t="shared" ref="U8" si="8">AH9+AH10+AH11</f>
        <v>149.30121980493567</v>
      </c>
      <c r="V8" s="194">
        <f t="shared" ref="V8" si="9">AI9+AI10+AI11</f>
        <v>137.87300628073052</v>
      </c>
      <c r="W8" s="194">
        <f t="shared" ref="W8" si="10">AJ9+AJ10+AJ11</f>
        <v>126.77522164713857</v>
      </c>
      <c r="X8" s="194">
        <f t="shared" ref="X8" si="11">AK9+AK10+AK11</f>
        <v>100.58141449021474</v>
      </c>
      <c r="Y8" s="194">
        <f t="shared" ref="Y8" si="12">AL9+AL10+AL11</f>
        <v>84.657410313372139</v>
      </c>
      <c r="Z8" s="194">
        <f t="shared" ref="Z8" si="13">AM9+AM10+AM11</f>
        <v>67.012944034595492</v>
      </c>
      <c r="AD8" s="227" t="s">
        <v>385</v>
      </c>
      <c r="AE8" s="212">
        <v>12.888856277701361</v>
      </c>
      <c r="AF8" s="212">
        <v>101.00250757914694</v>
      </c>
      <c r="AG8" s="212">
        <v>40.395600574813457</v>
      </c>
      <c r="AH8" s="212">
        <v>22.989743792921804</v>
      </c>
      <c r="AI8" s="212">
        <v>18.228664721389233</v>
      </c>
      <c r="AJ8" s="212">
        <v>11.163713727701339</v>
      </c>
      <c r="AK8" s="212">
        <v>10.740730064748931</v>
      </c>
      <c r="AL8" s="212">
        <v>-0.63547039422877605</v>
      </c>
      <c r="AM8" s="212">
        <v>-2.0257902410386421</v>
      </c>
    </row>
    <row r="9" spans="1:39" ht="15.75">
      <c r="Q9" s="225" t="s">
        <v>261</v>
      </c>
      <c r="R9" s="537"/>
      <c r="S9" s="194">
        <f>AF12+AF13+AF14</f>
        <v>155.44377047554499</v>
      </c>
      <c r="T9" s="194">
        <f t="shared" ref="T9" si="14">AG12+AG13+AG14</f>
        <v>146.25347953237991</v>
      </c>
      <c r="U9" s="194">
        <f t="shared" ref="U9" si="15">AH12+AH13+AH14</f>
        <v>136.27763585186884</v>
      </c>
      <c r="V9" s="194">
        <f t="shared" ref="V9" si="16">AI12+AI13+AI14</f>
        <v>124.56258965105448</v>
      </c>
      <c r="W9" s="194">
        <f t="shared" ref="W9" si="17">AJ12+AJ13+AJ14</f>
        <v>85.34572823124735</v>
      </c>
      <c r="X9" s="194">
        <f t="shared" ref="X9" si="18">AK12+AK13+AK14</f>
        <v>62.060956702919192</v>
      </c>
      <c r="Y9" s="194">
        <f t="shared" ref="Y9" si="19">AL12+AL13+AL14</f>
        <v>49.870644910755573</v>
      </c>
      <c r="Z9" s="194">
        <f t="shared" ref="Z9" si="20">AM12+AM13+AM14</f>
        <v>38.247759079478413</v>
      </c>
      <c r="AD9" s="241" t="s">
        <v>386</v>
      </c>
      <c r="AE9" s="212">
        <v>85.383400455558501</v>
      </c>
      <c r="AF9" s="212">
        <v>83.280038547351566</v>
      </c>
      <c r="AG9" s="212">
        <v>74.132335079198057</v>
      </c>
      <c r="AH9" s="212">
        <v>57.736118526663972</v>
      </c>
      <c r="AI9" s="212">
        <v>53.030718213718323</v>
      </c>
      <c r="AJ9" s="212">
        <v>51.444473223845925</v>
      </c>
      <c r="AK9" s="212">
        <v>48.96734334026327</v>
      </c>
      <c r="AL9" s="212">
        <v>32.021883742128871</v>
      </c>
      <c r="AM9" s="212">
        <v>15.972639039444667</v>
      </c>
    </row>
    <row r="10" spans="1:39" ht="15.75">
      <c r="Q10" s="267" t="s">
        <v>451</v>
      </c>
      <c r="R10" s="538"/>
      <c r="S10" s="194">
        <f t="shared" ref="S10:Z10" si="21">AF16</f>
        <v>0</v>
      </c>
      <c r="T10" s="194">
        <f t="shared" si="21"/>
        <v>0</v>
      </c>
      <c r="U10" s="194">
        <f t="shared" si="21"/>
        <v>0</v>
      </c>
      <c r="V10" s="194">
        <f t="shared" si="21"/>
        <v>0</v>
      </c>
      <c r="W10" s="194">
        <f t="shared" si="21"/>
        <v>0</v>
      </c>
      <c r="X10" s="194">
        <f t="shared" si="21"/>
        <v>0</v>
      </c>
      <c r="Y10" s="194">
        <f t="shared" si="21"/>
        <v>0</v>
      </c>
      <c r="Z10" s="194">
        <f t="shared" si="21"/>
        <v>0</v>
      </c>
      <c r="AD10" s="226" t="s">
        <v>387</v>
      </c>
      <c r="AE10" s="212">
        <v>25.528571797533989</v>
      </c>
      <c r="AF10" s="212">
        <v>20.591131589205585</v>
      </c>
      <c r="AG10" s="212">
        <v>17.655873014178564</v>
      </c>
      <c r="AH10" s="212">
        <v>17.322951854673889</v>
      </c>
      <c r="AI10" s="212">
        <v>13.880051300459337</v>
      </c>
      <c r="AJ10" s="212">
        <v>10.443953572591701</v>
      </c>
      <c r="AK10" s="212">
        <v>9.3417622454893188</v>
      </c>
      <c r="AL10" s="212">
        <v>9.073687274801765</v>
      </c>
      <c r="AM10" s="212">
        <v>8.4645441834055397</v>
      </c>
    </row>
    <row r="11" spans="1:39" ht="15.75">
      <c r="S11" s="201"/>
      <c r="T11" s="201"/>
      <c r="U11" s="201"/>
      <c r="V11" s="201"/>
      <c r="W11" s="201"/>
      <c r="X11" s="201"/>
      <c r="Y11" s="201"/>
      <c r="Z11" s="201"/>
      <c r="AD11" s="228" t="s">
        <v>388</v>
      </c>
      <c r="AE11" s="212">
        <v>84.879907443338894</v>
      </c>
      <c r="AF11" s="212">
        <v>81.388931416166614</v>
      </c>
      <c r="AG11" s="212">
        <v>75.97977413299931</v>
      </c>
      <c r="AH11" s="212">
        <v>74.242149423597823</v>
      </c>
      <c r="AI11" s="212">
        <v>70.962236766552863</v>
      </c>
      <c r="AJ11" s="212">
        <v>64.886794850700937</v>
      </c>
      <c r="AK11" s="212">
        <v>42.27230890446215</v>
      </c>
      <c r="AL11" s="212">
        <v>43.561839296441512</v>
      </c>
      <c r="AM11" s="212">
        <v>42.575760811745283</v>
      </c>
    </row>
    <row r="12" spans="1:39" ht="15.75">
      <c r="S12" s="201"/>
      <c r="T12" s="201"/>
      <c r="U12" s="201"/>
      <c r="V12" s="201"/>
      <c r="W12" s="201"/>
      <c r="X12" s="201"/>
      <c r="Y12" s="201"/>
      <c r="Z12" s="201"/>
      <c r="AD12" s="229" t="s">
        <v>389</v>
      </c>
      <c r="AE12" s="212">
        <v>114.2837512354878</v>
      </c>
      <c r="AF12" s="212">
        <v>104.62644645806256</v>
      </c>
      <c r="AG12" s="212">
        <v>95.283608846271633</v>
      </c>
      <c r="AH12" s="212">
        <v>86.295068758518553</v>
      </c>
      <c r="AI12" s="212">
        <v>78.364702329544002</v>
      </c>
      <c r="AJ12" s="212">
        <v>65.046415406476271</v>
      </c>
      <c r="AK12" s="212">
        <v>45.403294744973749</v>
      </c>
      <c r="AL12" s="212">
        <v>35.412886849853976</v>
      </c>
      <c r="AM12" s="212">
        <v>27.709152471540616</v>
      </c>
    </row>
    <row r="13" spans="1:39" ht="15.75">
      <c r="S13" s="201"/>
      <c r="T13" s="201"/>
      <c r="U13" s="201"/>
      <c r="V13" s="201"/>
      <c r="W13" s="201"/>
      <c r="X13" s="201"/>
      <c r="Y13" s="201"/>
      <c r="Z13" s="201"/>
      <c r="AD13" s="230" t="s">
        <v>390</v>
      </c>
      <c r="AE13" s="212">
        <v>45.247753815930501</v>
      </c>
      <c r="AF13" s="212">
        <v>47.521396921436775</v>
      </c>
      <c r="AG13" s="212">
        <v>47.131531039502796</v>
      </c>
      <c r="AH13" s="212">
        <v>46.362234890905668</v>
      </c>
      <c r="AI13" s="212">
        <v>43.017142789047817</v>
      </c>
      <c r="AJ13" s="212">
        <v>19.954367706667288</v>
      </c>
      <c r="AK13" s="212">
        <v>20.426518899767416</v>
      </c>
      <c r="AL13" s="212">
        <v>18.382812191305248</v>
      </c>
      <c r="AM13" s="212">
        <v>16.433802045090896</v>
      </c>
    </row>
    <row r="14" spans="1:39" ht="15.75">
      <c r="S14" s="201"/>
      <c r="T14" s="201"/>
      <c r="U14" s="201"/>
      <c r="V14" s="201"/>
      <c r="W14" s="201"/>
      <c r="X14" s="201"/>
      <c r="Y14" s="201"/>
      <c r="Z14" s="201"/>
      <c r="AD14" s="242" t="s">
        <v>262</v>
      </c>
      <c r="AE14" s="212">
        <v>5.4417234796644731</v>
      </c>
      <c r="AF14" s="212">
        <v>3.2959270960456486</v>
      </c>
      <c r="AG14" s="212">
        <v>3.83833964660547</v>
      </c>
      <c r="AH14" s="212">
        <v>3.6203322024446023</v>
      </c>
      <c r="AI14" s="212">
        <v>3.1807445324626507</v>
      </c>
      <c r="AJ14" s="212">
        <v>0.34494511810379552</v>
      </c>
      <c r="AK14" s="212">
        <v>-3.7688569418219715</v>
      </c>
      <c r="AL14" s="212">
        <v>-3.9250541304036495</v>
      </c>
      <c r="AM14" s="212">
        <v>-5.8951954371530988</v>
      </c>
    </row>
    <row r="15" spans="1:39" ht="15.75">
      <c r="S15" s="201"/>
      <c r="T15" s="201"/>
      <c r="U15" s="201"/>
      <c r="V15" s="201"/>
      <c r="W15" s="201"/>
      <c r="X15" s="201"/>
      <c r="Y15" s="201"/>
      <c r="Z15" s="201"/>
      <c r="AD15" t="s">
        <v>391</v>
      </c>
      <c r="AE15" s="212">
        <v>374.28694115126564</v>
      </c>
      <c r="AF15" s="212">
        <v>442.53225696178009</v>
      </c>
      <c r="AG15" s="212">
        <v>355.73873525019633</v>
      </c>
      <c r="AH15" s="212">
        <v>310.13769419123724</v>
      </c>
      <c r="AI15" s="212">
        <v>282.39292100554792</v>
      </c>
      <c r="AJ15" s="212">
        <v>225.04032428082809</v>
      </c>
      <c r="AK15" s="212">
        <v>174.8894248289611</v>
      </c>
      <c r="AL15" s="212">
        <v>135.64201950557603</v>
      </c>
      <c r="AM15" s="212">
        <v>105.00595469338185</v>
      </c>
    </row>
    <row r="16" spans="1:39">
      <c r="S16" s="201"/>
      <c r="T16" s="201"/>
      <c r="U16" s="201"/>
      <c r="V16" s="201"/>
      <c r="W16" s="201"/>
      <c r="X16" s="201"/>
      <c r="Y16" s="201"/>
      <c r="Z16" s="201"/>
    </row>
    <row r="17" spans="17:39">
      <c r="S17" s="201"/>
      <c r="T17" s="201"/>
      <c r="U17" s="201"/>
      <c r="V17" s="201"/>
      <c r="W17" s="201"/>
      <c r="X17" s="201"/>
      <c r="Y17" s="201"/>
      <c r="Z17" s="201"/>
    </row>
    <row r="18" spans="17:39">
      <c r="S18" s="201"/>
      <c r="T18" s="201"/>
      <c r="U18" s="201"/>
      <c r="V18" s="201"/>
      <c r="W18" s="201"/>
      <c r="X18" s="201"/>
      <c r="Y18" s="201"/>
      <c r="Z18" s="201"/>
    </row>
    <row r="19" spans="17:39">
      <c r="S19" s="201"/>
      <c r="T19" s="201"/>
      <c r="U19" s="201"/>
      <c r="V19" s="201"/>
      <c r="W19" s="201"/>
      <c r="X19" s="201"/>
      <c r="Y19" s="201"/>
      <c r="Z19" s="201"/>
    </row>
    <row r="20" spans="17:39">
      <c r="S20" s="201"/>
      <c r="T20" s="201"/>
      <c r="U20" s="201"/>
      <c r="V20" s="201"/>
      <c r="W20" s="201"/>
      <c r="X20" s="201"/>
      <c r="Y20" s="201"/>
      <c r="Z20" s="201"/>
    </row>
    <row r="21" spans="17:39">
      <c r="S21" s="201"/>
      <c r="T21" s="201"/>
      <c r="U21" s="201"/>
      <c r="V21" s="201"/>
      <c r="W21" s="201"/>
      <c r="X21" s="201"/>
      <c r="Y21" s="201"/>
      <c r="Z21" s="201"/>
    </row>
    <row r="22" spans="17:39">
      <c r="S22" s="201"/>
      <c r="T22" s="201"/>
      <c r="U22" s="201"/>
      <c r="V22" s="201"/>
      <c r="W22" s="201"/>
      <c r="X22" s="201"/>
      <c r="Y22" s="201"/>
      <c r="Z22" s="201"/>
    </row>
    <row r="23" spans="17:39">
      <c r="S23" s="201"/>
      <c r="T23" s="201"/>
      <c r="U23" s="201"/>
      <c r="V23" s="201"/>
      <c r="W23" s="201"/>
      <c r="X23" s="201"/>
      <c r="Y23" s="201"/>
      <c r="Z23" s="201"/>
    </row>
    <row r="24" spans="17:39">
      <c r="S24" s="201"/>
      <c r="T24" s="201"/>
      <c r="U24" s="201"/>
      <c r="V24" s="201"/>
      <c r="W24" s="201"/>
      <c r="X24" s="201"/>
      <c r="Y24" s="201"/>
      <c r="Z24" s="201"/>
    </row>
    <row r="25" spans="17:39">
      <c r="S25" s="201"/>
      <c r="T25" s="201"/>
      <c r="U25" s="201"/>
      <c r="V25" s="201"/>
      <c r="W25" s="201"/>
      <c r="X25" s="201"/>
      <c r="Y25" s="201"/>
      <c r="Z25" s="201"/>
    </row>
    <row r="26" spans="17:39" ht="15">
      <c r="Q26" s="166" t="s">
        <v>33</v>
      </c>
    </row>
    <row r="27" spans="17:39" ht="15">
      <c r="Q27" s="164" t="s">
        <v>355</v>
      </c>
    </row>
    <row r="29" spans="17:39" ht="15">
      <c r="Q29" s="209" t="s">
        <v>269</v>
      </c>
      <c r="R29" s="536"/>
      <c r="S29" s="209">
        <v>2015</v>
      </c>
      <c r="T29" s="209">
        <v>2020</v>
      </c>
      <c r="U29" s="209">
        <v>2025</v>
      </c>
      <c r="V29" s="209">
        <v>2030</v>
      </c>
      <c r="W29" s="209">
        <v>2035</v>
      </c>
      <c r="X29" s="209">
        <v>2040</v>
      </c>
      <c r="Y29" s="209">
        <v>2045</v>
      </c>
      <c r="Z29" s="209">
        <v>2050</v>
      </c>
    </row>
    <row r="30" spans="17:39" ht="15.75">
      <c r="Q30" s="225" t="s">
        <v>60</v>
      </c>
      <c r="R30" s="537"/>
      <c r="S30" s="194">
        <f>AF31+AF30</f>
        <v>102.80681210545374</v>
      </c>
      <c r="T30" s="194">
        <f t="shared" ref="T30" si="22">AG31+AG30</f>
        <v>76.065773286206536</v>
      </c>
      <c r="U30" s="194">
        <f t="shared" ref="U30" si="23">AH31+AH30</f>
        <v>42.954116944488483</v>
      </c>
      <c r="V30" s="194">
        <f t="shared" ref="V30" si="24">AI31+AI30</f>
        <v>36.50099814707329</v>
      </c>
      <c r="W30" s="194">
        <f t="shared" ref="W30" si="25">AJ31+AJ30</f>
        <v>38.644626464788786</v>
      </c>
      <c r="X30" s="194">
        <f t="shared" ref="X30" si="26">AK31+AK30</f>
        <v>29.857883582244355</v>
      </c>
      <c r="Y30" s="194">
        <f t="shared" ref="Y30" si="27">AL31+AL30</f>
        <v>17.888598053696409</v>
      </c>
      <c r="Z30" s="194">
        <f t="shared" ref="Z30" si="28">AM31+AM30</f>
        <v>6.1460201893161788</v>
      </c>
      <c r="AD30" s="240" t="s">
        <v>384</v>
      </c>
      <c r="AE30" s="212">
        <v>0.58651228671454214</v>
      </c>
      <c r="AF30" s="212">
        <v>0.87892557076386035</v>
      </c>
      <c r="AG30" s="212">
        <v>1.3478968749335711</v>
      </c>
      <c r="AH30" s="212">
        <v>1.5144217235584596</v>
      </c>
      <c r="AI30" s="212">
        <v>1.7590328802097825</v>
      </c>
      <c r="AJ30" s="212">
        <v>1.7867673842418315</v>
      </c>
      <c r="AK30" s="212">
        <v>1.6985595113764216</v>
      </c>
      <c r="AL30" s="212">
        <v>1.6147557488045863</v>
      </c>
      <c r="AM30" s="212">
        <v>1.6781389966776721</v>
      </c>
    </row>
    <row r="31" spans="17:39" ht="15.75">
      <c r="Q31" s="225" t="s">
        <v>343</v>
      </c>
      <c r="R31" s="537"/>
      <c r="S31" s="194">
        <f>AF32+AF33+AF34</f>
        <v>188.35797463467907</v>
      </c>
      <c r="T31" s="194">
        <f t="shared" ref="T31" si="29">AG32+AG33+AG34</f>
        <v>174.34950956682815</v>
      </c>
      <c r="U31" s="194">
        <f t="shared" ref="U31" si="30">AH32+AH33+AH34</f>
        <v>161.09105347489802</v>
      </c>
      <c r="V31" s="194">
        <f t="shared" ref="V31" si="31">AI32+AI33+AI34</f>
        <v>153.22354792703874</v>
      </c>
      <c r="W31" s="194">
        <f t="shared" ref="W31" si="32">AJ32+AJ33+AJ34</f>
        <v>122.42885718589248</v>
      </c>
      <c r="X31" s="194">
        <f t="shared" ref="X31" si="33">AK32+AK33+AK34</f>
        <v>96.584019558327611</v>
      </c>
      <c r="Y31" s="194">
        <f t="shared" ref="Y31" si="34">AL32+AL33+AL34</f>
        <v>102.95423040524896</v>
      </c>
      <c r="Z31" s="194">
        <f t="shared" ref="Z31" si="35">AM32+AM33+AM34</f>
        <v>62.690757595680083</v>
      </c>
      <c r="AD31" s="227" t="s">
        <v>385</v>
      </c>
      <c r="AE31" s="212">
        <v>38.810759115808843</v>
      </c>
      <c r="AF31" s="212">
        <v>101.92788653468989</v>
      </c>
      <c r="AG31" s="212">
        <v>74.717876411272968</v>
      </c>
      <c r="AH31" s="212">
        <v>41.439695220930027</v>
      </c>
      <c r="AI31" s="212">
        <v>34.741965266863509</v>
      </c>
      <c r="AJ31" s="212">
        <v>36.857859080546952</v>
      </c>
      <c r="AK31" s="212">
        <v>28.159324070867935</v>
      </c>
      <c r="AL31" s="212">
        <v>16.273842304891822</v>
      </c>
      <c r="AM31" s="212">
        <v>4.4678811926385071</v>
      </c>
    </row>
    <row r="32" spans="17:39" ht="15.75">
      <c r="Q32" s="225" t="s">
        <v>261</v>
      </c>
      <c r="R32" s="537"/>
      <c r="S32" s="194">
        <f>AF35+AF36+AF37</f>
        <v>154.32712888596353</v>
      </c>
      <c r="T32" s="194">
        <f t="shared" ref="T32" si="36">AG35+AG36+AG37</f>
        <v>143.48499407559694</v>
      </c>
      <c r="U32" s="194">
        <f t="shared" ref="U32" si="37">AH35+AH36+AH37</f>
        <v>136.05230021788825</v>
      </c>
      <c r="V32" s="194">
        <f t="shared" ref="V32" si="38">AI35+AI36+AI37</f>
        <v>124.25385474286031</v>
      </c>
      <c r="W32" s="194">
        <f t="shared" ref="W32" si="39">AJ35+AJ36+AJ37</f>
        <v>117.75877388542878</v>
      </c>
      <c r="X32" s="194">
        <f t="shared" ref="X32" si="40">AK35+AK36+AK37</f>
        <v>112.2696323349753</v>
      </c>
      <c r="Y32" s="194">
        <f t="shared" ref="Y32" si="41">AL35+AL36+AL37</f>
        <v>86.470786088598658</v>
      </c>
      <c r="Z32" s="194">
        <f t="shared" ref="Z32" si="42">AM35+AM36+AM37</f>
        <v>36.163219850651132</v>
      </c>
      <c r="AD32" s="241" t="s">
        <v>386</v>
      </c>
      <c r="AE32" s="212">
        <v>85.044544790041755</v>
      </c>
      <c r="AF32" s="212">
        <v>84.147706632159114</v>
      </c>
      <c r="AG32" s="212">
        <v>75.619718977585066</v>
      </c>
      <c r="AH32" s="212">
        <v>65.945718748930688</v>
      </c>
      <c r="AI32" s="212">
        <v>61.21582751805694</v>
      </c>
      <c r="AJ32" s="212">
        <v>39.685779963479625</v>
      </c>
      <c r="AK32" s="212">
        <v>37.895761149527686</v>
      </c>
      <c r="AL32" s="212">
        <v>25.230341255739109</v>
      </c>
      <c r="AM32" s="212">
        <v>19.415251205055174</v>
      </c>
    </row>
    <row r="33" spans="17:39" ht="15.75">
      <c r="Q33" s="267" t="s">
        <v>451</v>
      </c>
      <c r="R33" s="538"/>
      <c r="S33" s="194">
        <f t="shared" ref="S33:Z33" si="43">AF39</f>
        <v>445.56136517231431</v>
      </c>
      <c r="T33" s="194">
        <f t="shared" si="43"/>
        <v>393.43513105611731</v>
      </c>
      <c r="U33" s="194">
        <f t="shared" si="43"/>
        <v>335.84428805868151</v>
      </c>
      <c r="V33" s="194">
        <f t="shared" si="43"/>
        <v>318.69186491340906</v>
      </c>
      <c r="W33" s="194">
        <f t="shared" si="43"/>
        <v>278.83225890687424</v>
      </c>
      <c r="X33" s="194">
        <f t="shared" si="43"/>
        <v>238.7115356547657</v>
      </c>
      <c r="Y33" s="194">
        <f t="shared" si="43"/>
        <v>207.31361414511326</v>
      </c>
      <c r="Z33" s="194">
        <f t="shared" si="43"/>
        <v>182.80476183884241</v>
      </c>
      <c r="AD33" s="226" t="s">
        <v>387</v>
      </c>
      <c r="AE33" s="212">
        <v>21.353896654106485</v>
      </c>
      <c r="AF33" s="212">
        <v>21.664485225226464</v>
      </c>
      <c r="AG33" s="212">
        <v>17.62182017038684</v>
      </c>
      <c r="AH33" s="212">
        <v>15.723743759623542</v>
      </c>
      <c r="AI33" s="212">
        <v>13.865164982567261</v>
      </c>
      <c r="AJ33" s="212">
        <v>13.409563893653631</v>
      </c>
      <c r="AK33" s="212">
        <v>14.382657160356846</v>
      </c>
      <c r="AL33" s="212">
        <v>13.764418778851894</v>
      </c>
      <c r="AM33" s="212">
        <v>11.990133155433915</v>
      </c>
    </row>
    <row r="34" spans="17:39" ht="15.75">
      <c r="S34" s="201"/>
      <c r="T34" s="201"/>
      <c r="U34" s="201"/>
      <c r="V34" s="201"/>
      <c r="W34" s="201"/>
      <c r="X34" s="201"/>
      <c r="Y34" s="201"/>
      <c r="Z34" s="201"/>
      <c r="AD34" s="228" t="s">
        <v>388</v>
      </c>
      <c r="AE34" s="212">
        <v>83.56270304093367</v>
      </c>
      <c r="AF34" s="212">
        <v>82.545782777293496</v>
      </c>
      <c r="AG34" s="212">
        <v>81.107970418856226</v>
      </c>
      <c r="AH34" s="212">
        <v>79.421590966343786</v>
      </c>
      <c r="AI34" s="212">
        <v>78.142555426414532</v>
      </c>
      <c r="AJ34" s="212">
        <v>69.333513328759224</v>
      </c>
      <c r="AK34" s="212">
        <v>44.305601248443082</v>
      </c>
      <c r="AL34" s="212">
        <v>63.959470370657961</v>
      </c>
      <c r="AM34" s="212">
        <v>31.285373235190992</v>
      </c>
    </row>
    <row r="35" spans="17:39" ht="15.75">
      <c r="S35" s="201"/>
      <c r="T35" s="201"/>
      <c r="U35" s="201"/>
      <c r="V35" s="201"/>
      <c r="W35" s="201"/>
      <c r="X35" s="201"/>
      <c r="Y35" s="201"/>
      <c r="Z35" s="201"/>
      <c r="AD35" s="229" t="s">
        <v>389</v>
      </c>
      <c r="AE35" s="212">
        <v>114.28375178426847</v>
      </c>
      <c r="AF35" s="212">
        <v>104.65992370355978</v>
      </c>
      <c r="AG35" s="212">
        <v>93.709183879027435</v>
      </c>
      <c r="AH35" s="212">
        <v>87.390880886401888</v>
      </c>
      <c r="AI35" s="212">
        <v>82.376207120618417</v>
      </c>
      <c r="AJ35" s="212">
        <v>82.691322506606596</v>
      </c>
      <c r="AK35" s="212">
        <v>78.529680135273608</v>
      </c>
      <c r="AL35" s="212">
        <v>55.160085721623794</v>
      </c>
      <c r="AM35" s="212">
        <v>3.7869974639787003</v>
      </c>
    </row>
    <row r="36" spans="17:39" ht="15.75">
      <c r="S36" s="201"/>
      <c r="T36" s="201"/>
      <c r="U36" s="201"/>
      <c r="V36" s="201"/>
      <c r="W36" s="201"/>
      <c r="X36" s="201"/>
      <c r="Y36" s="201"/>
      <c r="Z36" s="201"/>
      <c r="AD36" s="230" t="s">
        <v>390</v>
      </c>
      <c r="AE36" s="212">
        <v>45.247753762982107</v>
      </c>
      <c r="AF36" s="212">
        <v>47.521396837602637</v>
      </c>
      <c r="AG36" s="212">
        <v>47.131531039718197</v>
      </c>
      <c r="AH36" s="212">
        <v>45.762383491507343</v>
      </c>
      <c r="AI36" s="212">
        <v>37.94658459194622</v>
      </c>
      <c r="AJ36" s="212">
        <v>25.941924831716214</v>
      </c>
      <c r="AK36" s="212">
        <v>20.122014622129644</v>
      </c>
      <c r="AL36" s="212">
        <v>17.073677462328487</v>
      </c>
      <c r="AM36" s="212">
        <v>21.842642253753571</v>
      </c>
    </row>
    <row r="37" spans="17:39" ht="15.75">
      <c r="S37" s="201"/>
      <c r="T37" s="201"/>
      <c r="U37" s="201"/>
      <c r="V37" s="201"/>
      <c r="W37" s="201"/>
      <c r="X37" s="201"/>
      <c r="Y37" s="201"/>
      <c r="Z37" s="201"/>
      <c r="AD37" s="242" t="s">
        <v>262</v>
      </c>
      <c r="AE37" s="212">
        <v>1.677382512256304</v>
      </c>
      <c r="AF37" s="212">
        <v>2.1458083448011136</v>
      </c>
      <c r="AG37" s="212">
        <v>2.6442791568513342</v>
      </c>
      <c r="AH37" s="212">
        <v>2.8990358399789997</v>
      </c>
      <c r="AI37" s="212">
        <v>3.9310630302956717</v>
      </c>
      <c r="AJ37" s="212">
        <v>9.1255265471059843</v>
      </c>
      <c r="AK37" s="212">
        <v>13.617937577572045</v>
      </c>
      <c r="AL37" s="212">
        <v>14.237022904646381</v>
      </c>
      <c r="AM37" s="212">
        <v>10.533580132918861</v>
      </c>
    </row>
    <row r="38" spans="17:39" ht="15.75">
      <c r="S38" s="201"/>
      <c r="T38" s="201"/>
      <c r="U38" s="201"/>
      <c r="V38" s="201"/>
      <c r="W38" s="201"/>
      <c r="X38" s="201"/>
      <c r="Y38" s="201"/>
      <c r="Z38" s="201"/>
      <c r="AD38" t="s">
        <v>391</v>
      </c>
      <c r="AE38" s="212">
        <v>390.56730394711218</v>
      </c>
      <c r="AF38" s="212">
        <v>445.49191562609633</v>
      </c>
      <c r="AG38" s="212">
        <v>393.90027692863157</v>
      </c>
      <c r="AH38" s="212">
        <v>340.09747063727468</v>
      </c>
      <c r="AI38" s="212">
        <v>313.97840081697234</v>
      </c>
      <c r="AJ38" s="212">
        <v>278.83225753611003</v>
      </c>
      <c r="AK38" s="212">
        <v>238.71153547554727</v>
      </c>
      <c r="AL38" s="212">
        <v>207.31361454754403</v>
      </c>
      <c r="AM38" s="212">
        <v>104.9999976356474</v>
      </c>
    </row>
    <row r="39" spans="17:39" ht="15.75">
      <c r="S39" s="201"/>
      <c r="T39" s="201"/>
      <c r="U39" s="201"/>
      <c r="V39" s="201"/>
      <c r="W39" s="201"/>
      <c r="X39" s="201"/>
      <c r="Y39" s="201"/>
      <c r="Z39" s="201"/>
      <c r="AD39" s="243"/>
      <c r="AE39" s="212">
        <v>390.41724954694541</v>
      </c>
      <c r="AF39" s="212">
        <v>445.56136517231431</v>
      </c>
      <c r="AG39" s="212">
        <v>393.43513105611731</v>
      </c>
      <c r="AH39" s="212">
        <v>335.84428805868151</v>
      </c>
      <c r="AI39" s="212">
        <v>318.69186491340906</v>
      </c>
      <c r="AJ39" s="212">
        <v>278.83225890687424</v>
      </c>
      <c r="AK39" s="212">
        <v>238.7115356547657</v>
      </c>
      <c r="AL39" s="212">
        <v>207.31361414511326</v>
      </c>
      <c r="AM39" s="212">
        <v>182.80476183884241</v>
      </c>
    </row>
    <row r="40" spans="17:39">
      <c r="S40" s="201"/>
      <c r="T40" s="201"/>
      <c r="U40" s="201"/>
      <c r="V40" s="201"/>
      <c r="W40" s="201"/>
      <c r="X40" s="201"/>
      <c r="Y40" s="201"/>
      <c r="Z40" s="201"/>
    </row>
    <row r="41" spans="17:39">
      <c r="S41" s="201"/>
      <c r="T41" s="201"/>
      <c r="U41" s="201"/>
      <c r="V41" s="201"/>
      <c r="W41" s="201"/>
      <c r="X41" s="201"/>
      <c r="Y41" s="201"/>
      <c r="Z41" s="201"/>
    </row>
    <row r="42" spans="17:39">
      <c r="S42" s="201"/>
      <c r="T42" s="201"/>
      <c r="U42" s="201"/>
      <c r="V42" s="201"/>
      <c r="W42" s="201"/>
      <c r="X42" s="201"/>
      <c r="Y42" s="201"/>
      <c r="Z42" s="201"/>
    </row>
    <row r="43" spans="17:39">
      <c r="S43" s="201"/>
      <c r="T43" s="201"/>
      <c r="U43" s="201"/>
      <c r="V43" s="201"/>
      <c r="W43" s="201"/>
      <c r="X43" s="201"/>
      <c r="Y43" s="201"/>
      <c r="Z43" s="201"/>
    </row>
    <row r="44" spans="17:39">
      <c r="S44" s="201"/>
      <c r="T44" s="201"/>
      <c r="U44" s="201"/>
      <c r="V44" s="201"/>
      <c r="W44" s="201"/>
      <c r="X44" s="201"/>
      <c r="Y44" s="201"/>
      <c r="Z44" s="201"/>
    </row>
    <row r="45" spans="17:39">
      <c r="S45" s="201"/>
      <c r="T45" s="201"/>
      <c r="U45" s="201"/>
      <c r="V45" s="201"/>
      <c r="W45" s="201"/>
      <c r="X45" s="201"/>
      <c r="Y45" s="201"/>
      <c r="Z45" s="201"/>
    </row>
    <row r="46" spans="17:39">
      <c r="S46" s="201"/>
      <c r="T46" s="201"/>
      <c r="U46" s="201"/>
      <c r="V46" s="201"/>
      <c r="W46" s="201"/>
      <c r="X46" s="201"/>
      <c r="Y46" s="201"/>
      <c r="Z46" s="201"/>
    </row>
    <row r="47" spans="17:39">
      <c r="S47" s="201"/>
      <c r="T47" s="201"/>
      <c r="U47" s="201"/>
      <c r="V47" s="201"/>
      <c r="W47" s="201"/>
      <c r="X47" s="201"/>
      <c r="Y47" s="201"/>
      <c r="Z47" s="201"/>
    </row>
    <row r="48" spans="17:39">
      <c r="S48" s="201"/>
      <c r="T48" s="201"/>
      <c r="U48" s="201"/>
      <c r="V48" s="201"/>
      <c r="W48" s="201"/>
      <c r="X48" s="201"/>
      <c r="Y48" s="201"/>
      <c r="Z48" s="201"/>
    </row>
    <row r="49" spans="17:39" ht="15">
      <c r="Q49" s="166" t="s">
        <v>34</v>
      </c>
    </row>
    <row r="50" spans="17:39" ht="15">
      <c r="Q50" s="164" t="s">
        <v>355</v>
      </c>
    </row>
    <row r="52" spans="17:39" ht="15">
      <c r="Q52" s="209" t="s">
        <v>269</v>
      </c>
      <c r="R52" s="244"/>
      <c r="S52" s="209">
        <v>2015</v>
      </c>
      <c r="T52" s="209">
        <v>2020</v>
      </c>
      <c r="U52" s="209">
        <v>2025</v>
      </c>
      <c r="V52" s="209">
        <v>2030</v>
      </c>
      <c r="W52" s="209">
        <v>2035</v>
      </c>
      <c r="X52" s="209">
        <v>2040</v>
      </c>
      <c r="Y52" s="209">
        <v>2045</v>
      </c>
      <c r="Z52" s="209">
        <v>2050</v>
      </c>
    </row>
    <row r="53" spans="17:39" ht="15.75">
      <c r="Q53" s="225" t="s">
        <v>60</v>
      </c>
      <c r="R53" s="245"/>
      <c r="S53" s="194">
        <f>AF54+AF53</f>
        <v>99.905688601688709</v>
      </c>
      <c r="T53" s="194">
        <f t="shared" ref="T53" si="44">AG54+AG53</f>
        <v>83.124671335392236</v>
      </c>
      <c r="U53" s="194">
        <f t="shared" ref="U53" si="45">AH54+AH53</f>
        <v>60.128169818867711</v>
      </c>
      <c r="V53" s="194">
        <f t="shared" ref="V53" si="46">AI54+AI53</f>
        <v>59.451362061867165</v>
      </c>
      <c r="W53" s="194">
        <f t="shared" ref="W53" si="47">AJ54+AJ53</f>
        <v>55.252400748455948</v>
      </c>
      <c r="X53" s="194">
        <f t="shared" ref="X53" si="48">AK54+AK53</f>
        <v>55.182194228769404</v>
      </c>
      <c r="Y53" s="194">
        <f t="shared" ref="Y53" si="49">AL54+AL53</f>
        <v>56.155119281232558</v>
      </c>
      <c r="Z53" s="194">
        <f t="shared" ref="Z53" si="50">AM54+AM53</f>
        <v>6.4685886270538875</v>
      </c>
      <c r="AD53" s="240" t="s">
        <v>384</v>
      </c>
      <c r="AE53" s="212">
        <v>0.58651226053510197</v>
      </c>
      <c r="AF53" s="212">
        <v>0.83029282524583881</v>
      </c>
      <c r="AG53" s="212">
        <v>1.3074600421995362</v>
      </c>
      <c r="AH53" s="212">
        <v>1.5472211820529029</v>
      </c>
      <c r="AI53" s="212">
        <v>1.7369236265783905</v>
      </c>
      <c r="AJ53" s="212">
        <v>1.6464502429061816</v>
      </c>
      <c r="AK53" s="212">
        <v>1.7081447239366412</v>
      </c>
      <c r="AL53" s="212">
        <v>1.5411179717189791</v>
      </c>
      <c r="AM53" s="212">
        <v>1.9259509672911899</v>
      </c>
    </row>
    <row r="54" spans="17:39" ht="15.75">
      <c r="Q54" s="225" t="s">
        <v>343</v>
      </c>
      <c r="R54" s="245"/>
      <c r="S54" s="194">
        <f>AF55+AF56+AF57</f>
        <v>188.13012480550282</v>
      </c>
      <c r="T54" s="194">
        <f t="shared" ref="T54" si="51">AG55+AG56+AG57</f>
        <v>165.91819671531979</v>
      </c>
      <c r="U54" s="194">
        <f t="shared" ref="U54" si="52">AH55+AH56+AH57</f>
        <v>149.05033840057615</v>
      </c>
      <c r="V54" s="194">
        <f t="shared" ref="V54" si="53">AI55+AI56+AI57</f>
        <v>147.8034156923394</v>
      </c>
      <c r="W54" s="194">
        <f t="shared" ref="W54" si="54">AJ55+AJ56+AJ57</f>
        <v>136.14474847914599</v>
      </c>
      <c r="X54" s="194">
        <f t="shared" ref="X54" si="55">AK55+AK56+AK57</f>
        <v>137.67835888076604</v>
      </c>
      <c r="Y54" s="194">
        <f t="shared" ref="Y54" si="56">AL55+AL56+AL57</f>
        <v>117.36868327115386</v>
      </c>
      <c r="Z54" s="194">
        <f t="shared" ref="Z54" si="57">AM55+AM56+AM57</f>
        <v>74.626417542478706</v>
      </c>
      <c r="AD54" s="227" t="s">
        <v>385</v>
      </c>
      <c r="AE54" s="212">
        <v>36.955781895204737</v>
      </c>
      <c r="AF54" s="212">
        <v>99.075395776442875</v>
      </c>
      <c r="AG54" s="212">
        <v>81.817211293192699</v>
      </c>
      <c r="AH54" s="212">
        <v>58.58094863681481</v>
      </c>
      <c r="AI54" s="212">
        <v>57.714438435288777</v>
      </c>
      <c r="AJ54" s="212">
        <v>53.605950505549764</v>
      </c>
      <c r="AK54" s="212">
        <v>53.474049504832763</v>
      </c>
      <c r="AL54" s="212">
        <v>54.614001309513576</v>
      </c>
      <c r="AM54" s="212">
        <v>4.5426376597626978</v>
      </c>
    </row>
    <row r="55" spans="17:39" ht="15.75">
      <c r="Q55" s="225" t="s">
        <v>261</v>
      </c>
      <c r="R55" s="245"/>
      <c r="S55" s="194">
        <f>AF58+AF59+AF60</f>
        <v>157.29310319815687</v>
      </c>
      <c r="T55" s="194">
        <f t="shared" ref="T55" si="58">AG58+AG59+AG60</f>
        <v>149.97235285646067</v>
      </c>
      <c r="U55" s="194">
        <f t="shared" ref="U55" si="59">AH58+AH59+AH60</f>
        <v>136.78742860799616</v>
      </c>
      <c r="V55" s="194">
        <f t="shared" ref="V55" si="60">AI58+AI59+AI60</f>
        <v>130.41585387914779</v>
      </c>
      <c r="W55" s="194">
        <f t="shared" ref="W55" si="61">AJ58+AJ59+AJ60</f>
        <v>122.69645421770085</v>
      </c>
      <c r="X55" s="194">
        <f t="shared" ref="X55" si="62">AK58+AK59+AK60</f>
        <v>105.94753288492026</v>
      </c>
      <c r="Y55" s="194">
        <f t="shared" ref="Y55" si="63">AL58+AL59+AL60</f>
        <v>86.438442470632197</v>
      </c>
      <c r="Z55" s="194">
        <f t="shared" ref="Z55" si="64">AM58+AM59+AM60</f>
        <v>23.904991722574373</v>
      </c>
      <c r="AD55" s="241" t="s">
        <v>386</v>
      </c>
      <c r="AE55" s="212">
        <v>87.233392464117117</v>
      </c>
      <c r="AF55" s="212">
        <v>82.741052298968754</v>
      </c>
      <c r="AG55" s="212">
        <v>71.339400810585332</v>
      </c>
      <c r="AH55" s="212">
        <v>59.727271862570369</v>
      </c>
      <c r="AI55" s="212">
        <v>56.015354136464858</v>
      </c>
      <c r="AJ55" s="212">
        <v>55.248357614303551</v>
      </c>
      <c r="AK55" s="212">
        <v>56.207407404493907</v>
      </c>
      <c r="AL55" s="212">
        <v>46.217877791376715</v>
      </c>
      <c r="AM55" s="212">
        <v>36.436039548333262</v>
      </c>
    </row>
    <row r="56" spans="17:39" ht="15.75">
      <c r="Q56" s="267" t="s">
        <v>451</v>
      </c>
      <c r="R56" s="246"/>
      <c r="S56" s="194">
        <f t="shared" ref="S56:Z56" si="65">AF62</f>
        <v>443.70702313464204</v>
      </c>
      <c r="T56" s="194">
        <f t="shared" si="65"/>
        <v>399.53209030628733</v>
      </c>
      <c r="U56" s="194">
        <f t="shared" si="65"/>
        <v>349.45783700091698</v>
      </c>
      <c r="V56" s="194">
        <f t="shared" si="65"/>
        <v>347.61141902550685</v>
      </c>
      <c r="W56" s="194">
        <f t="shared" si="65"/>
        <v>336.06765729111532</v>
      </c>
      <c r="X56" s="194">
        <f t="shared" si="65"/>
        <v>336.48064190055806</v>
      </c>
      <c r="Y56" s="194">
        <f t="shared" si="65"/>
        <v>314.39224583149894</v>
      </c>
      <c r="Z56" s="194">
        <f t="shared" si="65"/>
        <v>313.75913425384761</v>
      </c>
      <c r="AD56" s="226" t="s">
        <v>387</v>
      </c>
      <c r="AE56" s="212">
        <v>21.572466289901769</v>
      </c>
      <c r="AF56" s="212">
        <v>21.995824507878257</v>
      </c>
      <c r="AG56" s="212">
        <v>17.13395575944487</v>
      </c>
      <c r="AH56" s="212">
        <v>13.822530917760261</v>
      </c>
      <c r="AI56" s="212">
        <v>12.836844428414645</v>
      </c>
      <c r="AJ56" s="212">
        <v>13.377223308445181</v>
      </c>
      <c r="AK56" s="212">
        <v>14.621298977662438</v>
      </c>
      <c r="AL56" s="212">
        <v>10.297004274215146</v>
      </c>
      <c r="AM56" s="212">
        <v>8.1606411857587151</v>
      </c>
    </row>
    <row r="57" spans="17:39" ht="15.75">
      <c r="S57" s="201"/>
      <c r="T57" s="201"/>
      <c r="U57" s="201"/>
      <c r="V57" s="201"/>
      <c r="W57" s="201"/>
      <c r="X57" s="201"/>
      <c r="Y57" s="201"/>
      <c r="Z57" s="201"/>
      <c r="AD57" s="228" t="s">
        <v>388</v>
      </c>
      <c r="AE57" s="212">
        <v>83.042418816543091</v>
      </c>
      <c r="AF57" s="212">
        <v>83.393247998655823</v>
      </c>
      <c r="AG57" s="212">
        <v>77.444840145289589</v>
      </c>
      <c r="AH57" s="212">
        <v>75.500535620245529</v>
      </c>
      <c r="AI57" s="212">
        <v>78.951217127459884</v>
      </c>
      <c r="AJ57" s="212">
        <v>67.519167556397264</v>
      </c>
      <c r="AK57" s="212">
        <v>66.8496524986097</v>
      </c>
      <c r="AL57" s="212">
        <v>60.853801205561986</v>
      </c>
      <c r="AM57" s="212">
        <v>30.02973680838673</v>
      </c>
    </row>
    <row r="58" spans="17:39" ht="15.75">
      <c r="S58" s="201"/>
      <c r="T58" s="201"/>
      <c r="U58" s="201"/>
      <c r="V58" s="201"/>
      <c r="W58" s="201"/>
      <c r="X58" s="201"/>
      <c r="Y58" s="201"/>
      <c r="Z58" s="201"/>
      <c r="AD58" s="229" t="s">
        <v>389</v>
      </c>
      <c r="AE58" s="212">
        <v>114.28375180071767</v>
      </c>
      <c r="AF58" s="212">
        <v>104.70583383415695</v>
      </c>
      <c r="AG58" s="212">
        <v>93.867208558105531</v>
      </c>
      <c r="AH58" s="212">
        <v>85.158307033934022</v>
      </c>
      <c r="AI58" s="212">
        <v>82.225244490870224</v>
      </c>
      <c r="AJ58" s="212">
        <v>77.835962135885325</v>
      </c>
      <c r="AK58" s="212">
        <v>65.389353508918347</v>
      </c>
      <c r="AL58" s="212">
        <v>47.104878617740482</v>
      </c>
      <c r="AM58" s="212">
        <v>2.4069854597425269</v>
      </c>
    </row>
    <row r="59" spans="17:39" ht="15.75">
      <c r="S59" s="201"/>
      <c r="T59" s="201"/>
      <c r="U59" s="201"/>
      <c r="V59" s="201"/>
      <c r="W59" s="201"/>
      <c r="X59" s="201"/>
      <c r="Y59" s="201"/>
      <c r="Z59" s="201"/>
      <c r="AD59" s="230" t="s">
        <v>390</v>
      </c>
      <c r="AE59" s="212">
        <v>45.247753806752641</v>
      </c>
      <c r="AF59" s="212">
        <v>50.450697353120084</v>
      </c>
      <c r="AG59" s="212">
        <v>53.581919951331379</v>
      </c>
      <c r="AH59" s="212">
        <v>51.167021700014871</v>
      </c>
      <c r="AI59" s="212">
        <v>48.61235318497836</v>
      </c>
      <c r="AJ59" s="212">
        <v>47.80670802366501</v>
      </c>
      <c r="AK59" s="212">
        <v>45.905409887309133</v>
      </c>
      <c r="AL59" s="212">
        <v>47.794970668649775</v>
      </c>
      <c r="AM59" s="212">
        <v>32.023142179207795</v>
      </c>
    </row>
    <row r="60" spans="17:39" ht="15.75">
      <c r="S60" s="201"/>
      <c r="T60" s="201"/>
      <c r="U60" s="201"/>
      <c r="V60" s="201"/>
      <c r="W60" s="201"/>
      <c r="X60" s="201"/>
      <c r="Y60" s="201"/>
      <c r="Z60" s="201"/>
      <c r="AD60" s="242" t="s">
        <v>262</v>
      </c>
      <c r="AE60" s="212">
        <v>1.677382536907488</v>
      </c>
      <c r="AF60" s="212">
        <v>2.1365720108798416</v>
      </c>
      <c r="AG60" s="212">
        <v>2.5232243470237612</v>
      </c>
      <c r="AH60" s="212">
        <v>0.46209987404728725</v>
      </c>
      <c r="AI60" s="212">
        <v>-0.42174379670080853</v>
      </c>
      <c r="AJ60" s="212">
        <v>-2.9462159418494864</v>
      </c>
      <c r="AK60" s="212">
        <v>-5.3472305113072229</v>
      </c>
      <c r="AL60" s="212">
        <v>-8.4614068157580622</v>
      </c>
      <c r="AM60" s="212">
        <v>-10.525135916375953</v>
      </c>
    </row>
    <row r="61" spans="17:39" ht="15.75">
      <c r="S61" s="201"/>
      <c r="T61" s="201"/>
      <c r="U61" s="201"/>
      <c r="V61" s="201"/>
      <c r="W61" s="201"/>
      <c r="X61" s="201"/>
      <c r="Y61" s="201"/>
      <c r="Z61" s="201"/>
      <c r="AD61" t="s">
        <v>391</v>
      </c>
      <c r="AE61" s="212">
        <v>390.5994598706796</v>
      </c>
      <c r="AF61" s="212">
        <v>445.32891660534841</v>
      </c>
      <c r="AG61" s="212">
        <v>399.0152209071727</v>
      </c>
      <c r="AH61" s="212">
        <v>345.96593682744009</v>
      </c>
      <c r="AI61" s="212">
        <v>337.67063163335433</v>
      </c>
      <c r="AJ61" s="212">
        <v>314.09360344530279</v>
      </c>
      <c r="AK61" s="212">
        <v>298.80808599445567</v>
      </c>
      <c r="AL61" s="212">
        <v>259.96224502301862</v>
      </c>
      <c r="AM61" s="212">
        <v>104.99999789210699</v>
      </c>
    </row>
    <row r="62" spans="17:39" ht="15.75">
      <c r="S62" s="201"/>
      <c r="T62" s="201"/>
      <c r="U62" s="201"/>
      <c r="V62" s="201"/>
      <c r="W62" s="201"/>
      <c r="X62" s="201"/>
      <c r="Y62" s="201"/>
      <c r="Z62" s="201"/>
      <c r="AD62" s="243"/>
      <c r="AE62" s="243">
        <v>390.60325111287176</v>
      </c>
      <c r="AF62" s="243">
        <v>443.70702313464204</v>
      </c>
      <c r="AG62" s="243">
        <v>399.53209030628733</v>
      </c>
      <c r="AH62" s="243">
        <v>349.45783700091698</v>
      </c>
      <c r="AI62" s="243">
        <v>347.61141902550685</v>
      </c>
      <c r="AJ62" s="243">
        <v>336.06765729111532</v>
      </c>
      <c r="AK62" s="243">
        <v>336.48064190055806</v>
      </c>
      <c r="AL62" s="243">
        <v>314.39224583149894</v>
      </c>
      <c r="AM62" s="243">
        <v>313.75913425384761</v>
      </c>
    </row>
    <row r="63" spans="17:39">
      <c r="S63" s="201"/>
      <c r="T63" s="201"/>
      <c r="U63" s="201"/>
      <c r="V63" s="201"/>
      <c r="W63" s="201"/>
      <c r="X63" s="201"/>
      <c r="Y63" s="201"/>
      <c r="Z63" s="201"/>
    </row>
    <row r="64" spans="17:39">
      <c r="S64" s="201"/>
      <c r="T64" s="201"/>
      <c r="U64" s="201"/>
      <c r="V64" s="201"/>
      <c r="W64" s="201"/>
      <c r="X64" s="201"/>
      <c r="Y64" s="201"/>
      <c r="Z64" s="201"/>
    </row>
    <row r="65" spans="17:39">
      <c r="S65" s="201"/>
      <c r="T65" s="201"/>
      <c r="U65" s="201"/>
      <c r="V65" s="201"/>
      <c r="W65" s="201"/>
      <c r="X65" s="201"/>
      <c r="Y65" s="201"/>
      <c r="Z65" s="201"/>
    </row>
    <row r="66" spans="17:39">
      <c r="S66" s="201"/>
      <c r="T66" s="201"/>
      <c r="U66" s="201"/>
      <c r="V66" s="201"/>
      <c r="W66" s="201"/>
      <c r="X66" s="201"/>
      <c r="Y66" s="201"/>
      <c r="Z66" s="201"/>
    </row>
    <row r="67" spans="17:39">
      <c r="S67" s="201"/>
      <c r="T67" s="201"/>
      <c r="U67" s="201"/>
      <c r="V67" s="201"/>
      <c r="W67" s="201"/>
      <c r="X67" s="201"/>
      <c r="Y67" s="201"/>
      <c r="Z67" s="201"/>
    </row>
    <row r="68" spans="17:39">
      <c r="S68" s="201"/>
      <c r="T68" s="201"/>
      <c r="U68" s="201"/>
      <c r="V68" s="201"/>
      <c r="W68" s="201"/>
      <c r="X68" s="201"/>
      <c r="Y68" s="201"/>
      <c r="Z68" s="201"/>
    </row>
    <row r="69" spans="17:39">
      <c r="S69" s="201"/>
      <c r="T69" s="201"/>
      <c r="U69" s="201"/>
      <c r="V69" s="201"/>
      <c r="W69" s="201"/>
      <c r="X69" s="201"/>
      <c r="Y69" s="201"/>
      <c r="Z69" s="201"/>
    </row>
    <row r="70" spans="17:39">
      <c r="S70" s="201"/>
      <c r="T70" s="201"/>
      <c r="U70" s="201"/>
      <c r="V70" s="201"/>
      <c r="W70" s="201"/>
      <c r="X70" s="201"/>
      <c r="Y70" s="201"/>
      <c r="Z70" s="201"/>
    </row>
    <row r="71" spans="17:39">
      <c r="S71" s="201"/>
      <c r="T71" s="201"/>
      <c r="U71" s="201"/>
      <c r="V71" s="201"/>
      <c r="W71" s="201"/>
      <c r="X71" s="201"/>
      <c r="Y71" s="201"/>
      <c r="Z71" s="201"/>
    </row>
    <row r="72" spans="17:39" ht="15">
      <c r="Q72" s="166" t="s">
        <v>35</v>
      </c>
    </row>
    <row r="73" spans="17:39" ht="15">
      <c r="Q73" s="164" t="s">
        <v>355</v>
      </c>
    </row>
    <row r="75" spans="17:39" ht="15">
      <c r="Q75" s="209" t="s">
        <v>269</v>
      </c>
      <c r="R75" s="536"/>
      <c r="S75" s="209">
        <v>2015</v>
      </c>
      <c r="T75" s="209">
        <v>2020</v>
      </c>
      <c r="U75" s="209">
        <v>2025</v>
      </c>
      <c r="V75" s="209">
        <v>2030</v>
      </c>
      <c r="W75" s="209">
        <v>2035</v>
      </c>
      <c r="X75" s="209">
        <v>2040</v>
      </c>
      <c r="Y75" s="209">
        <v>2045</v>
      </c>
      <c r="Z75" s="209">
        <v>2050</v>
      </c>
    </row>
    <row r="76" spans="17:39" ht="15.75">
      <c r="Q76" s="225" t="s">
        <v>60</v>
      </c>
      <c r="R76" s="537"/>
      <c r="S76" s="194">
        <f>AF77+AF76</f>
        <v>106.13515089644058</v>
      </c>
      <c r="T76" s="194">
        <f t="shared" ref="T76:Z76" si="66">AG77+AG76</f>
        <v>48.22387379316352</v>
      </c>
      <c r="U76" s="194">
        <f t="shared" si="66"/>
        <v>50.278124665284373</v>
      </c>
      <c r="V76" s="194">
        <f t="shared" si="66"/>
        <v>40.980182088407155</v>
      </c>
      <c r="W76" s="194">
        <f t="shared" si="66"/>
        <v>36.664404470613142</v>
      </c>
      <c r="X76" s="194">
        <f t="shared" si="66"/>
        <v>35.580008376128767</v>
      </c>
      <c r="Y76" s="194">
        <f t="shared" si="66"/>
        <v>36.349775269858988</v>
      </c>
      <c r="Z76" s="194">
        <f t="shared" si="66"/>
        <v>4.3941503946923319</v>
      </c>
      <c r="AD76" s="240" t="s">
        <v>384</v>
      </c>
      <c r="AE76" s="212"/>
      <c r="AF76" s="212">
        <v>0.83448394848909024</v>
      </c>
      <c r="AG76" s="212">
        <v>1.3135838922675356</v>
      </c>
      <c r="AH76" s="212">
        <v>1.5501953018171564</v>
      </c>
      <c r="AI76" s="212">
        <v>1.6989724917496711</v>
      </c>
      <c r="AJ76" s="212">
        <v>1.7203113632204077</v>
      </c>
      <c r="AK76" s="212">
        <v>1.5997681561071542</v>
      </c>
      <c r="AL76" s="212">
        <v>1.5507148211588455</v>
      </c>
      <c r="AM76" s="212">
        <v>1.6796807730094618</v>
      </c>
    </row>
    <row r="77" spans="17:39" ht="15.75">
      <c r="Q77" s="225" t="s">
        <v>343</v>
      </c>
      <c r="R77" s="537"/>
      <c r="S77" s="194">
        <f>AF78+AF79+AF80</f>
        <v>183.85370358709193</v>
      </c>
      <c r="T77" s="194">
        <f t="shared" ref="T77:Z77" si="67">AG78+AG79+AG80</f>
        <v>179.17211724037486</v>
      </c>
      <c r="U77" s="194">
        <f t="shared" si="67"/>
        <v>161.44887404592805</v>
      </c>
      <c r="V77" s="194">
        <f t="shared" si="67"/>
        <v>159.80548834123562</v>
      </c>
      <c r="W77" s="194">
        <f t="shared" si="67"/>
        <v>154.4247212316389</v>
      </c>
      <c r="X77" s="194">
        <f t="shared" si="67"/>
        <v>128.86021539438974</v>
      </c>
      <c r="Y77" s="194">
        <f t="shared" si="67"/>
        <v>112.64067044559189</v>
      </c>
      <c r="Z77" s="194">
        <f t="shared" si="67"/>
        <v>39.033726357623621</v>
      </c>
      <c r="AD77" s="227" t="s">
        <v>385</v>
      </c>
      <c r="AE77" s="212"/>
      <c r="AF77" s="212">
        <v>105.30066694795148</v>
      </c>
      <c r="AG77" s="212">
        <v>46.910289900895982</v>
      </c>
      <c r="AH77" s="212">
        <v>48.727929363467219</v>
      </c>
      <c r="AI77" s="212">
        <v>39.281209596657483</v>
      </c>
      <c r="AJ77" s="212">
        <v>34.944093107392732</v>
      </c>
      <c r="AK77" s="212">
        <v>33.980240220021614</v>
      </c>
      <c r="AL77" s="212">
        <v>34.799060448700139</v>
      </c>
      <c r="AM77" s="212">
        <v>2.7144696216828703</v>
      </c>
    </row>
    <row r="78" spans="17:39" ht="15.75">
      <c r="Q78" s="225" t="s">
        <v>261</v>
      </c>
      <c r="R78" s="537"/>
      <c r="S78" s="194">
        <f>AF81+AF82+AF83</f>
        <v>159.67289347338772</v>
      </c>
      <c r="T78" s="194">
        <f t="shared" ref="T78:Z78" si="68">AG81+AG82+AG83</f>
        <v>154.77811370253843</v>
      </c>
      <c r="U78" s="194">
        <f t="shared" si="68"/>
        <v>146.03679819347471</v>
      </c>
      <c r="V78" s="194">
        <f t="shared" si="68"/>
        <v>140.16368224753344</v>
      </c>
      <c r="W78" s="194">
        <f t="shared" si="68"/>
        <v>146.05324228296968</v>
      </c>
      <c r="X78" s="194">
        <f t="shared" si="68"/>
        <v>143.15489448092583</v>
      </c>
      <c r="Y78" s="194">
        <f t="shared" si="68"/>
        <v>129.56054619653025</v>
      </c>
      <c r="Z78" s="194">
        <f t="shared" si="68"/>
        <v>61.572122771335167</v>
      </c>
      <c r="AD78" s="241" t="s">
        <v>386</v>
      </c>
      <c r="AE78" s="212"/>
      <c r="AF78" s="212">
        <v>84.3461845379191</v>
      </c>
      <c r="AG78" s="212">
        <v>76.545552869091225</v>
      </c>
      <c r="AH78" s="212">
        <v>69.425129584236274</v>
      </c>
      <c r="AI78" s="212">
        <v>67.276829846993536</v>
      </c>
      <c r="AJ78" s="212">
        <v>64.9757683350647</v>
      </c>
      <c r="AK78" s="212">
        <v>46.297261161951859</v>
      </c>
      <c r="AL78" s="212">
        <v>35.83373819791202</v>
      </c>
      <c r="AM78" s="212">
        <v>7.531003748629252</v>
      </c>
    </row>
    <row r="79" spans="17:39" ht="15.75">
      <c r="Q79" s="267" t="s">
        <v>451</v>
      </c>
      <c r="R79" s="538"/>
      <c r="S79" s="194">
        <f t="shared" ref="S79:Z79" si="69">AF85</f>
        <v>450.50584549827801</v>
      </c>
      <c r="T79" s="194">
        <f t="shared" si="69"/>
        <v>382.14702287308563</v>
      </c>
      <c r="U79" s="194">
        <f t="shared" si="69"/>
        <v>352.11290926271204</v>
      </c>
      <c r="V79" s="194">
        <f t="shared" si="69"/>
        <v>339.61203063465587</v>
      </c>
      <c r="W79" s="194">
        <f t="shared" si="69"/>
        <v>335.1264410458781</v>
      </c>
      <c r="X79" s="194">
        <f t="shared" si="69"/>
        <v>330.67638666923125</v>
      </c>
      <c r="Y79" s="194">
        <f t="shared" si="69"/>
        <v>320.15418191917746</v>
      </c>
      <c r="Z79" s="194">
        <f t="shared" si="69"/>
        <v>310.17188919647555</v>
      </c>
      <c r="AD79" s="226" t="s">
        <v>387</v>
      </c>
      <c r="AE79" s="212"/>
      <c r="AF79" s="212">
        <v>18.525263539932819</v>
      </c>
      <c r="AG79" s="212">
        <v>17.834610886912511</v>
      </c>
      <c r="AH79" s="212">
        <v>7.5673346936082204</v>
      </c>
      <c r="AI79" s="212">
        <v>6.7512284342481914</v>
      </c>
      <c r="AJ79" s="212">
        <v>6.5525127586397689</v>
      </c>
      <c r="AK79" s="212">
        <v>8.5110206032039795</v>
      </c>
      <c r="AL79" s="212">
        <v>8.3568163492688132</v>
      </c>
      <c r="AM79" s="212">
        <v>3.4846601071557344</v>
      </c>
    </row>
    <row r="80" spans="17:39" ht="15.75">
      <c r="S80" s="201"/>
      <c r="T80" s="201"/>
      <c r="U80" s="201"/>
      <c r="V80" s="201"/>
      <c r="W80" s="201"/>
      <c r="X80" s="201"/>
      <c r="Y80" s="201"/>
      <c r="Z80" s="201"/>
      <c r="AD80" s="228" t="s">
        <v>388</v>
      </c>
      <c r="AE80" s="212"/>
      <c r="AF80" s="212">
        <v>80.982255509240005</v>
      </c>
      <c r="AG80" s="212">
        <v>84.791953484371106</v>
      </c>
      <c r="AH80" s="212">
        <v>84.456409768083546</v>
      </c>
      <c r="AI80" s="212">
        <v>85.777430059993875</v>
      </c>
      <c r="AJ80" s="212">
        <v>82.896440137934448</v>
      </c>
      <c r="AK80" s="212">
        <v>74.051933629233901</v>
      </c>
      <c r="AL80" s="212">
        <v>68.450115898411056</v>
      </c>
      <c r="AM80" s="212">
        <v>28.018062501838639</v>
      </c>
    </row>
    <row r="81" spans="19:39" ht="15.75">
      <c r="S81" s="201"/>
      <c r="T81" s="201"/>
      <c r="U81" s="201"/>
      <c r="V81" s="201"/>
      <c r="W81" s="201"/>
      <c r="X81" s="201"/>
      <c r="Y81" s="201"/>
      <c r="Z81" s="201"/>
      <c r="AD81" s="229" t="s">
        <v>389</v>
      </c>
      <c r="AE81" s="212"/>
      <c r="AF81" s="212">
        <v>104.67018947970233</v>
      </c>
      <c r="AG81" s="212">
        <v>94.275245424604861</v>
      </c>
      <c r="AH81" s="212">
        <v>84.23339077898369</v>
      </c>
      <c r="AI81" s="212">
        <v>80.897746805600946</v>
      </c>
      <c r="AJ81" s="212">
        <v>80.551841226951055</v>
      </c>
      <c r="AK81" s="212">
        <v>71.197982043207702</v>
      </c>
      <c r="AL81" s="212">
        <v>51.181991758644799</v>
      </c>
      <c r="AM81" s="212">
        <v>1.4287037625268708</v>
      </c>
    </row>
    <row r="82" spans="19:39" ht="15.75">
      <c r="S82" s="201"/>
      <c r="T82" s="201"/>
      <c r="U82" s="201"/>
      <c r="V82" s="201"/>
      <c r="W82" s="201"/>
      <c r="X82" s="201"/>
      <c r="Y82" s="201"/>
      <c r="Z82" s="201"/>
      <c r="AD82" s="230" t="s">
        <v>390</v>
      </c>
      <c r="AE82" s="212"/>
      <c r="AF82" s="212">
        <v>52.865305860384311</v>
      </c>
      <c r="AG82" s="212">
        <v>57.628883062018232</v>
      </c>
      <c r="AH82" s="212">
        <v>58.902187152909718</v>
      </c>
      <c r="AI82" s="212">
        <v>55.809216696975611</v>
      </c>
      <c r="AJ82" s="212">
        <v>59.49105868520595</v>
      </c>
      <c r="AK82" s="212">
        <v>63.593595749148129</v>
      </c>
      <c r="AL82" s="212">
        <v>69.019493624860658</v>
      </c>
      <c r="AM82" s="212">
        <v>55.414349233419209</v>
      </c>
    </row>
    <row r="83" spans="19:39" ht="15.75">
      <c r="S83" s="201"/>
      <c r="T83" s="201"/>
      <c r="U83" s="201"/>
      <c r="V83" s="201"/>
      <c r="W83" s="201"/>
      <c r="X83" s="201"/>
      <c r="Y83" s="201"/>
      <c r="Z83" s="201"/>
      <c r="AD83" s="242" t="s">
        <v>262</v>
      </c>
      <c r="AE83" s="212"/>
      <c r="AF83" s="212">
        <v>2.1373981333010765</v>
      </c>
      <c r="AG83" s="212">
        <v>2.8739852159153179</v>
      </c>
      <c r="AH83" s="212">
        <v>2.9012202615813023</v>
      </c>
      <c r="AI83" s="212">
        <v>3.4567187449568819</v>
      </c>
      <c r="AJ83" s="212">
        <v>6.0103423708126886</v>
      </c>
      <c r="AK83" s="212">
        <v>8.3633166885700003</v>
      </c>
      <c r="AL83" s="212">
        <v>9.359060813024799</v>
      </c>
      <c r="AM83" s="212">
        <v>4.7290697753890871</v>
      </c>
    </row>
    <row r="84" spans="19:39" ht="15.75">
      <c r="S84" s="201"/>
      <c r="T84" s="201"/>
      <c r="U84" s="201"/>
      <c r="V84" s="201"/>
      <c r="W84" s="201"/>
      <c r="X84" s="201"/>
      <c r="Y84" s="201"/>
      <c r="Z84" s="201"/>
      <c r="AD84" t="s">
        <v>391</v>
      </c>
      <c r="AE84" s="212"/>
      <c r="AF84" s="212">
        <v>449.66174795692018</v>
      </c>
      <c r="AG84" s="212">
        <v>382.17410473607686</v>
      </c>
      <c r="AH84" s="212">
        <v>357.76379690468707</v>
      </c>
      <c r="AI84" s="212">
        <v>340.94935267717625</v>
      </c>
      <c r="AJ84" s="212">
        <v>337.14236798522171</v>
      </c>
      <c r="AK84" s="212">
        <v>307.59511825144438</v>
      </c>
      <c r="AL84" s="212">
        <v>278.55099191198116</v>
      </c>
      <c r="AM84" s="212">
        <v>104.9999995236511</v>
      </c>
    </row>
    <row r="85" spans="19:39" ht="15.75">
      <c r="S85" s="201"/>
      <c r="T85" s="201"/>
      <c r="U85" s="201"/>
      <c r="V85" s="201"/>
      <c r="W85" s="201"/>
      <c r="X85" s="201"/>
      <c r="Y85" s="201"/>
      <c r="Z85" s="201"/>
      <c r="AD85" s="243"/>
      <c r="AE85" s="212"/>
      <c r="AF85" s="212">
        <v>450.50584549827801</v>
      </c>
      <c r="AG85" s="212">
        <v>382.14702287308563</v>
      </c>
      <c r="AH85" s="212">
        <v>352.11290926271204</v>
      </c>
      <c r="AI85" s="212">
        <v>339.61203063465587</v>
      </c>
      <c r="AJ85" s="212">
        <v>335.1264410458781</v>
      </c>
      <c r="AK85" s="212">
        <v>330.67638666923125</v>
      </c>
      <c r="AL85" s="212">
        <v>320.15418191917746</v>
      </c>
      <c r="AM85" s="212">
        <v>310.17188919647555</v>
      </c>
    </row>
  </sheetData>
  <mergeCells count="3">
    <mergeCell ref="R75:R79"/>
    <mergeCell ref="R6:R10"/>
    <mergeCell ref="R29:R3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V9"/>
  <sheetViews>
    <sheetView showGridLines="0" zoomScale="85" zoomScaleNormal="85" workbookViewId="0">
      <selection activeCell="L42" sqref="L41:L42"/>
    </sheetView>
  </sheetViews>
  <sheetFormatPr defaultColWidth="9" defaultRowHeight="15"/>
  <cols>
    <col min="1" max="1" width="3.625" style="7" customWidth="1"/>
    <col min="2" max="8" width="9" style="7"/>
    <col min="9" max="9" width="15.5" style="7" customWidth="1"/>
    <col min="10" max="11" width="9" style="7"/>
    <col min="12" max="12" width="18.5" style="7" customWidth="1"/>
    <col min="13" max="13" width="10.25" style="7" bestFit="1" customWidth="1"/>
    <col min="14" max="22" width="9" style="7"/>
    <col min="23" max="23" width="10.25" style="7" bestFit="1" customWidth="1"/>
    <col min="24" max="16384" width="9" style="7"/>
  </cols>
  <sheetData>
    <row r="1" spans="1:48" ht="25.5">
      <c r="A1" s="15" t="s">
        <v>599</v>
      </c>
      <c r="C1" s="350"/>
      <c r="D1" s="350"/>
      <c r="E1" s="350"/>
      <c r="F1" s="350"/>
      <c r="G1" s="350"/>
      <c r="H1" s="350"/>
      <c r="I1" s="350"/>
    </row>
    <row r="2" spans="1:48">
      <c r="K2" s="354"/>
      <c r="L2" s="354"/>
    </row>
    <row r="3" spans="1:48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354"/>
      <c r="M3" s="4" t="s">
        <v>59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354"/>
      <c r="L4" s="6" t="s">
        <v>61</v>
      </c>
      <c r="M4" s="205">
        <v>38353</v>
      </c>
      <c r="N4" s="205">
        <v>38718</v>
      </c>
      <c r="O4" s="205">
        <v>39083</v>
      </c>
      <c r="P4" s="205">
        <v>39448</v>
      </c>
      <c r="Q4" s="205">
        <v>39814</v>
      </c>
      <c r="R4" s="205">
        <v>40179</v>
      </c>
      <c r="S4" s="205">
        <v>40544</v>
      </c>
      <c r="T4" s="205">
        <v>40909</v>
      </c>
      <c r="U4" s="205">
        <v>41275</v>
      </c>
      <c r="V4" s="205">
        <v>41640</v>
      </c>
      <c r="W4" s="205">
        <v>42005</v>
      </c>
      <c r="X4" s="205">
        <v>42370</v>
      </c>
      <c r="Y4" s="205">
        <v>42736</v>
      </c>
      <c r="Z4" s="205">
        <v>43101</v>
      </c>
      <c r="AA4" s="205">
        <v>43466</v>
      </c>
      <c r="AB4" s="205">
        <v>43831</v>
      </c>
      <c r="AC4" s="205">
        <v>44197</v>
      </c>
      <c r="AD4" s="205">
        <v>44562</v>
      </c>
      <c r="AE4" s="205">
        <v>44927</v>
      </c>
      <c r="AF4" s="205">
        <v>45292</v>
      </c>
      <c r="AG4" s="205">
        <v>45658</v>
      </c>
      <c r="AH4" s="205">
        <v>46023</v>
      </c>
      <c r="AI4" s="205">
        <v>46388</v>
      </c>
      <c r="AJ4" s="205">
        <v>46753</v>
      </c>
      <c r="AK4" s="205">
        <v>47119</v>
      </c>
      <c r="AL4" s="205">
        <v>47484</v>
      </c>
      <c r="AM4" s="205">
        <v>47849</v>
      </c>
      <c r="AN4" s="205">
        <v>48214</v>
      </c>
      <c r="AO4" s="205">
        <v>48580</v>
      </c>
      <c r="AP4" s="205">
        <v>48945</v>
      </c>
      <c r="AQ4" s="205">
        <v>49310</v>
      </c>
      <c r="AR4" s="205">
        <v>49675</v>
      </c>
      <c r="AS4" s="205">
        <v>50041</v>
      </c>
      <c r="AT4" s="205">
        <v>50406</v>
      </c>
      <c r="AU4" s="205">
        <v>50771</v>
      </c>
      <c r="AV4" s="205">
        <v>51136</v>
      </c>
    </row>
    <row r="5" spans="1:48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31</v>
      </c>
      <c r="M5" s="39">
        <v>1059.895</v>
      </c>
      <c r="N5" s="39">
        <v>1045.336</v>
      </c>
      <c r="O5" s="39">
        <v>1075.941</v>
      </c>
      <c r="P5" s="39">
        <v>1079.5509999999999</v>
      </c>
      <c r="Q5" s="39">
        <v>1038.1210000000001</v>
      </c>
      <c r="R5" s="39">
        <v>1119.5719999999999</v>
      </c>
      <c r="S5" s="39">
        <v>1031.348</v>
      </c>
      <c r="T5" s="39">
        <v>880.24800000000005</v>
      </c>
      <c r="U5" s="39">
        <v>839.846</v>
      </c>
      <c r="V5" s="39">
        <v>851.51599999999996</v>
      </c>
      <c r="W5" s="39">
        <v>880.03399999999999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>
        <v>880.03399999999999</v>
      </c>
      <c r="X6" s="39">
        <v>926.09500000000003</v>
      </c>
      <c r="Y6" s="39">
        <v>859.37400000000002</v>
      </c>
      <c r="Z6" s="39">
        <v>825.51599999999996</v>
      </c>
      <c r="AA6" s="39">
        <v>786.44500000000005</v>
      </c>
      <c r="AB6" s="39">
        <v>746.32100000000003</v>
      </c>
      <c r="AC6" s="39">
        <v>703.66700000000003</v>
      </c>
      <c r="AD6" s="39">
        <v>683.53499999999997</v>
      </c>
      <c r="AE6" s="39">
        <v>684.7</v>
      </c>
      <c r="AF6" s="39">
        <v>678.79</v>
      </c>
      <c r="AG6" s="39">
        <v>664.75800000000004</v>
      </c>
      <c r="AH6" s="39">
        <v>646.803</v>
      </c>
      <c r="AI6" s="39">
        <v>631.00400000000002</v>
      </c>
      <c r="AJ6" s="39">
        <v>614.33100000000002</v>
      </c>
      <c r="AK6" s="39">
        <v>602.15899999999999</v>
      </c>
      <c r="AL6" s="39">
        <v>602.84199999999998</v>
      </c>
      <c r="AM6" s="39">
        <v>598.16200000000003</v>
      </c>
      <c r="AN6" s="39">
        <v>598.66800000000001</v>
      </c>
      <c r="AO6" s="39">
        <v>600.505</v>
      </c>
      <c r="AP6" s="39">
        <v>602.49300000000005</v>
      </c>
      <c r="AQ6" s="39">
        <v>604.66200000000003</v>
      </c>
      <c r="AR6" s="39">
        <v>611.74900000000002</v>
      </c>
      <c r="AS6" s="39">
        <v>622.88400000000001</v>
      </c>
      <c r="AT6" s="39">
        <v>641.59799999999996</v>
      </c>
      <c r="AU6" s="39">
        <v>647.00800000000004</v>
      </c>
      <c r="AV6" s="39">
        <v>648.20500000000004</v>
      </c>
    </row>
    <row r="7" spans="1:48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39"/>
      <c r="N7" s="39"/>
      <c r="O7" s="39"/>
      <c r="P7" s="39"/>
      <c r="Q7" s="39"/>
      <c r="R7" s="39"/>
      <c r="S7" s="39"/>
      <c r="T7" s="39"/>
      <c r="U7" s="39"/>
      <c r="V7" s="39"/>
      <c r="W7" s="39">
        <v>880.03399999999999</v>
      </c>
      <c r="X7" s="39">
        <v>924.4</v>
      </c>
      <c r="Y7" s="39">
        <v>854.98400000000004</v>
      </c>
      <c r="Z7" s="39">
        <v>835.61599999999999</v>
      </c>
      <c r="AA7" s="39">
        <v>816.26700000000005</v>
      </c>
      <c r="AB7" s="39">
        <v>803.83299999999997</v>
      </c>
      <c r="AC7" s="39">
        <v>788.33399999999995</v>
      </c>
      <c r="AD7" s="39">
        <v>778.48900000000003</v>
      </c>
      <c r="AE7" s="39">
        <v>755.82500000000005</v>
      </c>
      <c r="AF7" s="39">
        <v>735.84199999999998</v>
      </c>
      <c r="AG7" s="39">
        <v>715.346</v>
      </c>
      <c r="AH7" s="39">
        <v>708.13699999999994</v>
      </c>
      <c r="AI7" s="39">
        <v>687.79399999999998</v>
      </c>
      <c r="AJ7" s="39">
        <v>673.89300000000003</v>
      </c>
      <c r="AK7" s="39">
        <v>647.71299999999997</v>
      </c>
      <c r="AL7" s="39">
        <v>633.26599999999996</v>
      </c>
      <c r="AM7" s="39">
        <v>619.79899999999998</v>
      </c>
      <c r="AN7" s="39">
        <v>612.95100000000002</v>
      </c>
      <c r="AO7" s="39">
        <v>605.85400000000004</v>
      </c>
      <c r="AP7" s="39">
        <v>602.00800000000004</v>
      </c>
      <c r="AQ7" s="39">
        <v>597.17100000000005</v>
      </c>
      <c r="AR7" s="39">
        <v>592.26400000000001</v>
      </c>
      <c r="AS7" s="39">
        <v>591.91399999999999</v>
      </c>
      <c r="AT7" s="39">
        <v>591.41800000000001</v>
      </c>
      <c r="AU7" s="39">
        <v>590.27599999999995</v>
      </c>
      <c r="AV7" s="39">
        <v>588.798</v>
      </c>
    </row>
    <row r="8" spans="1:48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>
        <v>880.03399999999999</v>
      </c>
      <c r="X8" s="39">
        <v>933.06700000000001</v>
      </c>
      <c r="Y8" s="39">
        <v>880.274</v>
      </c>
      <c r="Z8" s="39">
        <v>859.10699999999997</v>
      </c>
      <c r="AA8" s="39">
        <v>842.37400000000002</v>
      </c>
      <c r="AB8" s="39">
        <v>848.41600000000005</v>
      </c>
      <c r="AC8" s="39">
        <v>840.75300000000004</v>
      </c>
      <c r="AD8" s="39">
        <v>833.66600000000005</v>
      </c>
      <c r="AE8" s="39">
        <v>833.68100000000004</v>
      </c>
      <c r="AF8" s="39">
        <v>828.33</v>
      </c>
      <c r="AG8" s="39">
        <v>837.529</v>
      </c>
      <c r="AH8" s="39">
        <v>822.96900000000005</v>
      </c>
      <c r="AI8" s="39">
        <v>804.37900000000002</v>
      </c>
      <c r="AJ8" s="39">
        <v>791.096</v>
      </c>
      <c r="AK8" s="39">
        <v>794.16399999999999</v>
      </c>
      <c r="AL8" s="39">
        <v>808.476</v>
      </c>
      <c r="AM8" s="39">
        <v>812.85400000000004</v>
      </c>
      <c r="AN8" s="39">
        <v>807.02200000000005</v>
      </c>
      <c r="AO8" s="39">
        <v>806.61</v>
      </c>
      <c r="AP8" s="39">
        <v>811.51300000000003</v>
      </c>
      <c r="AQ8" s="39">
        <v>812.31899999999996</v>
      </c>
      <c r="AR8" s="39">
        <v>808.72699999999998</v>
      </c>
      <c r="AS8" s="39">
        <v>808.58399999999995</v>
      </c>
      <c r="AT8" s="39">
        <v>808.75099999999998</v>
      </c>
      <c r="AU8" s="39">
        <v>809.83600000000001</v>
      </c>
      <c r="AV8" s="39">
        <v>808.57399999999996</v>
      </c>
    </row>
    <row r="9" spans="1:48" s="4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>
        <v>880.03399999999999</v>
      </c>
      <c r="X9" s="39">
        <v>943.71</v>
      </c>
      <c r="Y9" s="39">
        <v>909.83900000000006</v>
      </c>
      <c r="Z9" s="39">
        <v>891.91099999999994</v>
      </c>
      <c r="AA9" s="39">
        <v>861.75699999999995</v>
      </c>
      <c r="AB9" s="39">
        <v>825.24199999999996</v>
      </c>
      <c r="AC9" s="39">
        <v>788.85199999999998</v>
      </c>
      <c r="AD9" s="39">
        <v>774.71699999999998</v>
      </c>
      <c r="AE9" s="39">
        <v>779.27700000000004</v>
      </c>
      <c r="AF9" s="39">
        <v>788.37699999999995</v>
      </c>
      <c r="AG9" s="39">
        <v>780.28700000000003</v>
      </c>
      <c r="AH9" s="39">
        <v>759.41499999999996</v>
      </c>
      <c r="AI9" s="39">
        <v>755.202</v>
      </c>
      <c r="AJ9" s="39">
        <v>754.34</v>
      </c>
      <c r="AK9" s="39">
        <v>748.14200000000005</v>
      </c>
      <c r="AL9" s="39">
        <v>745.62400000000002</v>
      </c>
      <c r="AM9" s="39">
        <v>746.4</v>
      </c>
      <c r="AN9" s="39">
        <v>735.36199999999997</v>
      </c>
      <c r="AO9" s="39">
        <v>734.66499999999996</v>
      </c>
      <c r="AP9" s="39">
        <v>737.33500000000004</v>
      </c>
      <c r="AQ9" s="39">
        <v>727.66399999999999</v>
      </c>
      <c r="AR9" s="39">
        <v>718.93299999999999</v>
      </c>
      <c r="AS9" s="39">
        <v>715.69899999999996</v>
      </c>
      <c r="AT9" s="39">
        <v>707.97799999999995</v>
      </c>
      <c r="AU9" s="39">
        <v>703.428</v>
      </c>
      <c r="AV9" s="39">
        <v>700.05899999999997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T10"/>
  <sheetViews>
    <sheetView showGridLines="0" zoomScale="70" zoomScaleNormal="70" workbookViewId="0">
      <selection activeCell="L17" sqref="L17"/>
    </sheetView>
  </sheetViews>
  <sheetFormatPr defaultColWidth="9" defaultRowHeight="15"/>
  <cols>
    <col min="1" max="1" width="3.75" style="7" customWidth="1"/>
    <col min="2" max="11" width="9" style="7"/>
    <col min="12" max="12" width="28.5" style="7" bestFit="1" customWidth="1"/>
    <col min="13" max="16384" width="9" style="7"/>
  </cols>
  <sheetData>
    <row r="1" spans="1:46" ht="25.5" customHeight="1">
      <c r="A1" s="15" t="s">
        <v>602</v>
      </c>
      <c r="C1" s="361"/>
      <c r="D1" s="361"/>
      <c r="E1" s="361"/>
      <c r="F1" s="361"/>
      <c r="G1" s="361"/>
      <c r="H1" s="361"/>
      <c r="I1" s="361"/>
    </row>
    <row r="2" spans="1:46">
      <c r="K2" s="362"/>
      <c r="L2" s="362"/>
    </row>
    <row r="3" spans="1:46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362"/>
      <c r="M3" s="4" t="s">
        <v>149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6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362"/>
      <c r="L4" s="6" t="s">
        <v>61</v>
      </c>
      <c r="M4" s="150">
        <v>2015</v>
      </c>
      <c r="N4" s="150">
        <v>2016</v>
      </c>
      <c r="O4" s="150">
        <v>2017</v>
      </c>
      <c r="P4" s="150">
        <v>2018</v>
      </c>
      <c r="Q4" s="150">
        <v>2019</v>
      </c>
      <c r="R4" s="150">
        <v>2020</v>
      </c>
      <c r="S4" s="150">
        <v>2021</v>
      </c>
      <c r="T4" s="150">
        <v>2022</v>
      </c>
      <c r="U4" s="150">
        <v>2023</v>
      </c>
      <c r="V4" s="150">
        <v>2024</v>
      </c>
      <c r="W4" s="150">
        <v>2025</v>
      </c>
      <c r="X4" s="150">
        <v>2026</v>
      </c>
      <c r="Y4" s="150">
        <v>2027</v>
      </c>
      <c r="Z4" s="150">
        <v>2028</v>
      </c>
      <c r="AA4" s="150">
        <v>2029</v>
      </c>
      <c r="AB4" s="150">
        <v>2030</v>
      </c>
      <c r="AC4" s="150">
        <v>2031</v>
      </c>
      <c r="AD4" s="150">
        <v>2032</v>
      </c>
      <c r="AE4" s="155">
        <v>2033</v>
      </c>
      <c r="AF4" s="155">
        <v>2034</v>
      </c>
      <c r="AG4" s="155">
        <v>2035</v>
      </c>
      <c r="AH4" s="155">
        <v>2036</v>
      </c>
      <c r="AI4" s="155">
        <v>2037</v>
      </c>
      <c r="AJ4" s="155">
        <v>2038</v>
      </c>
      <c r="AK4" s="155">
        <v>2039</v>
      </c>
      <c r="AL4" s="155">
        <v>2040</v>
      </c>
    </row>
    <row r="5" spans="1:46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39</v>
      </c>
      <c r="M5" s="154">
        <v>0</v>
      </c>
      <c r="N5" s="154">
        <v>-5.0870335395971779E-2</v>
      </c>
      <c r="O5" s="154">
        <v>-0.27761025272363621</v>
      </c>
      <c r="P5" s="154">
        <v>-0.78498879546410172</v>
      </c>
      <c r="Q5" s="154">
        <v>-1.6277509656119655</v>
      </c>
      <c r="R5" s="154">
        <v>-2.5382341232050969</v>
      </c>
      <c r="S5" s="154">
        <v>-3.3342354363815101</v>
      </c>
      <c r="T5" s="154">
        <v>-3.7092783646991592</v>
      </c>
      <c r="U5" s="154">
        <v>-4.2185478352177892</v>
      </c>
      <c r="V5" s="154">
        <v>-3.490112970300979</v>
      </c>
      <c r="W5" s="154">
        <v>-2.3232549615198659</v>
      </c>
      <c r="X5" s="154">
        <v>-0.65619597962200349</v>
      </c>
      <c r="Y5" s="154">
        <v>0.85215671564436346</v>
      </c>
      <c r="Z5" s="154">
        <v>2.5135322591486911</v>
      </c>
      <c r="AA5" s="154">
        <v>4.1542025597614991</v>
      </c>
      <c r="AB5" s="154">
        <v>5.7771175327973321</v>
      </c>
      <c r="AC5" s="154">
        <v>7.5865534843889177</v>
      </c>
      <c r="AD5" s="154">
        <v>9.3646005977648024</v>
      </c>
      <c r="AE5" s="154">
        <v>10.926767198969319</v>
      </c>
      <c r="AF5" s="154">
        <v>12.479033693857767</v>
      </c>
      <c r="AG5" s="154">
        <v>13.837661981920668</v>
      </c>
      <c r="AH5" s="154">
        <v>15.429114049881566</v>
      </c>
      <c r="AI5" s="154">
        <v>16.527488454047678</v>
      </c>
      <c r="AJ5" s="154">
        <v>17.794130136245919</v>
      </c>
      <c r="AK5" s="154">
        <v>19.174637492523704</v>
      </c>
      <c r="AL5" s="154">
        <v>20.520654179032675</v>
      </c>
      <c r="AM5" s="252"/>
      <c r="AN5" s="252"/>
      <c r="AO5" s="252"/>
      <c r="AP5" s="252"/>
      <c r="AQ5" s="252"/>
      <c r="AR5" s="252"/>
      <c r="AS5" s="252"/>
      <c r="AT5" s="252"/>
    </row>
    <row r="6" spans="1:46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36</v>
      </c>
      <c r="M6" s="154">
        <v>0</v>
      </c>
      <c r="N6" s="154">
        <v>-1.5150335949764848</v>
      </c>
      <c r="O6" s="154">
        <v>-2.9077934082272985</v>
      </c>
      <c r="P6" s="154">
        <v>-3.3901776395813941</v>
      </c>
      <c r="Q6" s="154">
        <v>-4.2788515297824921</v>
      </c>
      <c r="R6" s="154">
        <v>-5.1475366914364278</v>
      </c>
      <c r="S6" s="154">
        <v>-5.3512369604591514</v>
      </c>
      <c r="T6" s="154">
        <v>-5.1623039639350461</v>
      </c>
      <c r="U6" s="154">
        <v>-4.7641826073549742</v>
      </c>
      <c r="V6" s="154">
        <v>-4.3568684231133226</v>
      </c>
      <c r="W6" s="154">
        <v>-4.1378357103977033</v>
      </c>
      <c r="X6" s="154">
        <v>-3.8381350767950497</v>
      </c>
      <c r="Y6" s="154">
        <v>-3.3060130215938117</v>
      </c>
      <c r="Z6" s="154">
        <v>-2.7868919025222274</v>
      </c>
      <c r="AA6" s="154">
        <v>-2.2393458590346706</v>
      </c>
      <c r="AB6" s="154">
        <v>-1.5845646710102301</v>
      </c>
      <c r="AC6" s="154">
        <v>-0.90512980040848201</v>
      </c>
      <c r="AD6" s="154">
        <v>-0.14851271505226032</v>
      </c>
      <c r="AE6" s="154">
        <v>0.46423100135687856</v>
      </c>
      <c r="AF6" s="154">
        <v>1.1314948754700744</v>
      </c>
      <c r="AG6" s="154">
        <v>1.6250722514251974</v>
      </c>
      <c r="AH6" s="154">
        <v>2.2129233442187397</v>
      </c>
      <c r="AI6" s="154">
        <v>2.8950759081960133</v>
      </c>
      <c r="AJ6" s="154">
        <v>3.6112158531130261</v>
      </c>
      <c r="AK6" s="154">
        <v>4.5228375496566438</v>
      </c>
      <c r="AL6" s="154">
        <v>5.2249857585808206</v>
      </c>
      <c r="AM6" s="251"/>
      <c r="AN6" s="251"/>
      <c r="AO6" s="251"/>
      <c r="AP6" s="251"/>
      <c r="AQ6" s="251"/>
      <c r="AR6" s="251"/>
      <c r="AS6" s="251"/>
      <c r="AT6" s="251"/>
    </row>
    <row r="7" spans="1:46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37</v>
      </c>
      <c r="M7" s="154">
        <v>0</v>
      </c>
      <c r="N7" s="154">
        <v>-0.43538426339166469</v>
      </c>
      <c r="O7" s="154">
        <v>-2.1513429023987993</v>
      </c>
      <c r="P7" s="154">
        <v>-2.5794794944982713</v>
      </c>
      <c r="Q7" s="154">
        <v>-3.183504968294903</v>
      </c>
      <c r="R7" s="154">
        <v>-3.7174663374924419</v>
      </c>
      <c r="S7" s="154">
        <v>-3.6309754284662192</v>
      </c>
      <c r="T7" s="154">
        <v>-3.4649593888950476</v>
      </c>
      <c r="U7" s="154">
        <v>-3.3262195647559127</v>
      </c>
      <c r="V7" s="154">
        <v>-3.3541305374572694</v>
      </c>
      <c r="W7" s="154">
        <v>-3.5519778425081023</v>
      </c>
      <c r="X7" s="154">
        <v>-3.6115786993393848</v>
      </c>
      <c r="Y7" s="154">
        <v>-3.4084947615987913</v>
      </c>
      <c r="Z7" s="154">
        <v>-3.2369608780580457</v>
      </c>
      <c r="AA7" s="154">
        <v>-3.0366416096333122</v>
      </c>
      <c r="AB7" s="154">
        <v>-2.8341806822318611</v>
      </c>
      <c r="AC7" s="154">
        <v>-2.5958610531049633</v>
      </c>
      <c r="AD7" s="154">
        <v>-2.255080357704617</v>
      </c>
      <c r="AE7" s="154">
        <v>-2.0005561271862096</v>
      </c>
      <c r="AF7" s="154">
        <v>-1.731587428230152</v>
      </c>
      <c r="AG7" s="154">
        <v>-1.5001932024396956</v>
      </c>
      <c r="AH7" s="154">
        <v>-1.1970361743438698</v>
      </c>
      <c r="AI7" s="154">
        <v>-0.73267558015018586</v>
      </c>
      <c r="AJ7" s="154">
        <v>-0.32691006015271706</v>
      </c>
      <c r="AK7" s="154">
        <v>0.19494904946493624</v>
      </c>
      <c r="AL7" s="154">
        <v>0.47919628865519187</v>
      </c>
      <c r="AM7" s="251"/>
      <c r="AN7" s="251"/>
      <c r="AO7" s="251"/>
      <c r="AP7" s="251"/>
      <c r="AQ7" s="251"/>
      <c r="AR7" s="251"/>
      <c r="AS7" s="251"/>
      <c r="AT7" s="251"/>
    </row>
    <row r="8" spans="1:46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170</v>
      </c>
      <c r="M8" s="154">
        <v>0</v>
      </c>
      <c r="N8" s="154">
        <v>8.9194286778185708E-2</v>
      </c>
      <c r="O8" s="154">
        <v>0.2251406120790525</v>
      </c>
      <c r="P8" s="154">
        <v>0.42787921421683894</v>
      </c>
      <c r="Q8" s="154">
        <v>0.71587680326355707</v>
      </c>
      <c r="R8" s="154">
        <v>1.1061315579403834</v>
      </c>
      <c r="S8" s="154">
        <v>1.613785002980755</v>
      </c>
      <c r="T8" s="154">
        <v>2.2518243451547386</v>
      </c>
      <c r="U8" s="154">
        <v>3.0310341790394775</v>
      </c>
      <c r="V8" s="154">
        <v>3.9601214538090845</v>
      </c>
      <c r="W8" s="154">
        <v>5.0405719083352052</v>
      </c>
      <c r="X8" s="154">
        <v>6.2296088175456772</v>
      </c>
      <c r="Y8" s="154">
        <v>7.5234225999851985</v>
      </c>
      <c r="Z8" s="154">
        <v>8.9172588923493876</v>
      </c>
      <c r="AA8" s="154">
        <v>10.406181683026789</v>
      </c>
      <c r="AB8" s="154">
        <v>11.972690498221827</v>
      </c>
      <c r="AC8" s="154">
        <v>13.498229356028338</v>
      </c>
      <c r="AD8" s="154">
        <v>14.965076626544651</v>
      </c>
      <c r="AE8" s="154">
        <v>16.359095169973756</v>
      </c>
      <c r="AF8" s="154">
        <v>17.669585942034285</v>
      </c>
      <c r="AG8" s="154">
        <v>18.888480540688764</v>
      </c>
      <c r="AH8" s="154">
        <v>20.010534771096982</v>
      </c>
      <c r="AI8" s="154">
        <v>21.035402704374405</v>
      </c>
      <c r="AJ8" s="154">
        <v>21.969947188069128</v>
      </c>
      <c r="AK8" s="154">
        <v>22.827715321037182</v>
      </c>
      <c r="AL8" s="154">
        <v>23.624783961202571</v>
      </c>
      <c r="AM8" s="251"/>
      <c r="AN8" s="251"/>
      <c r="AO8" s="251"/>
      <c r="AP8" s="251"/>
      <c r="AQ8" s="251"/>
      <c r="AR8" s="251"/>
      <c r="AS8" s="251"/>
      <c r="AT8" s="251"/>
    </row>
    <row r="9" spans="1:46">
      <c r="L9" s="6" t="s">
        <v>38</v>
      </c>
      <c r="M9" s="154">
        <v>0</v>
      </c>
      <c r="N9" s="154">
        <v>-1.9120939069859357</v>
      </c>
      <c r="O9" s="154">
        <v>-5.1116059512706817</v>
      </c>
      <c r="P9" s="154">
        <v>-6.3267667153269276</v>
      </c>
      <c r="Q9" s="154">
        <v>-8.3742306604258037</v>
      </c>
      <c r="R9" s="154">
        <v>-10.297105594193583</v>
      </c>
      <c r="S9" s="154">
        <v>-10.702662822326126</v>
      </c>
      <c r="T9" s="154">
        <v>-10.084717372374513</v>
      </c>
      <c r="U9" s="154">
        <v>-9.2779158282891991</v>
      </c>
      <c r="V9" s="154">
        <v>-7.2409904770624864</v>
      </c>
      <c r="W9" s="154">
        <v>-4.9724966060904672</v>
      </c>
      <c r="X9" s="154">
        <v>-1.8763009382107603</v>
      </c>
      <c r="Y9" s="154">
        <v>1.6610715324369592</v>
      </c>
      <c r="Z9" s="154">
        <v>5.4069383709178052</v>
      </c>
      <c r="AA9" s="154">
        <v>9.2843967741203048</v>
      </c>
      <c r="AB9" s="154">
        <v>13.331062677777068</v>
      </c>
      <c r="AC9" s="154">
        <v>17.583791986903812</v>
      </c>
      <c r="AD9" s="154">
        <v>21.926084151552573</v>
      </c>
      <c r="AE9" s="154">
        <v>25.749537243113743</v>
      </c>
      <c r="AF9" s="154">
        <v>29.548527083131976</v>
      </c>
      <c r="AG9" s="154">
        <v>32.851021571594934</v>
      </c>
      <c r="AH9" s="154">
        <v>36.45553599085342</v>
      </c>
      <c r="AI9" s="154">
        <v>39.72529148646791</v>
      </c>
      <c r="AJ9" s="154">
        <v>43.048383117275357</v>
      </c>
      <c r="AK9" s="154">
        <v>46.720139412682464</v>
      </c>
      <c r="AL9" s="154">
        <v>49.84962018747126</v>
      </c>
      <c r="AM9" s="247"/>
      <c r="AN9" s="247"/>
      <c r="AO9" s="247"/>
      <c r="AP9" s="247"/>
      <c r="AQ9" s="247"/>
      <c r="AR9" s="247"/>
      <c r="AS9" s="247"/>
      <c r="AT9" s="247"/>
    </row>
    <row r="10" spans="1:46" s="248" customFormat="1" hidden="1">
      <c r="L10" s="250" t="s">
        <v>392</v>
      </c>
      <c r="M10" s="250">
        <v>334</v>
      </c>
      <c r="N10" s="248">
        <v>308.78634566333028</v>
      </c>
      <c r="O10" s="248">
        <v>308.24158490455579</v>
      </c>
      <c r="P10" s="248">
        <v>307.54415215852043</v>
      </c>
      <c r="Q10" s="248">
        <v>307.25505893210862</v>
      </c>
      <c r="R10" s="248">
        <v>306.59834995191267</v>
      </c>
      <c r="S10" s="248">
        <v>305.79015718967821</v>
      </c>
      <c r="T10" s="248">
        <v>304.78603852903694</v>
      </c>
      <c r="U10" s="248">
        <v>303.67911224899984</v>
      </c>
      <c r="V10" s="248">
        <v>302.88498776718137</v>
      </c>
      <c r="W10" s="248">
        <v>302.22168355669498</v>
      </c>
      <c r="X10" s="248">
        <v>301.28764251077899</v>
      </c>
      <c r="Y10" s="248">
        <v>300.64340014999703</v>
      </c>
      <c r="Z10" s="248">
        <v>300.43320968293733</v>
      </c>
      <c r="AA10" s="248">
        <v>300.22706493746318</v>
      </c>
      <c r="AB10" s="248">
        <v>299.89571674564326</v>
      </c>
      <c r="AC10" s="248">
        <v>299.95838243372498</v>
      </c>
      <c r="AD10" s="248">
        <v>300.45159213773212</v>
      </c>
      <c r="AE10" s="248">
        <v>301.04005512481194</v>
      </c>
      <c r="AF10" s="248">
        <v>301.57027820709828</v>
      </c>
      <c r="AG10" s="248">
        <v>302.35082758516819</v>
      </c>
      <c r="AH10" s="249">
        <v>303.16361755536025</v>
      </c>
      <c r="AI10" s="249">
        <v>304.22230337980642</v>
      </c>
      <c r="AJ10" s="249">
        <v>305.47763602838114</v>
      </c>
      <c r="AK10" s="249">
        <v>306.74658800881173</v>
      </c>
      <c r="AL10" s="249">
        <v>308.0638846071447</v>
      </c>
      <c r="AM10" s="249"/>
      <c r="AN10" s="249"/>
      <c r="AO10" s="249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M13"/>
  <sheetViews>
    <sheetView showGridLines="0" zoomScale="85" zoomScaleNormal="85" workbookViewId="0">
      <selection activeCell="I1" sqref="I1"/>
    </sheetView>
  </sheetViews>
  <sheetFormatPr defaultColWidth="9" defaultRowHeight="15"/>
  <cols>
    <col min="1" max="1" width="3.625" style="7" customWidth="1"/>
    <col min="2" max="11" width="9" style="7"/>
    <col min="12" max="12" width="19.5" style="19" bestFit="1" customWidth="1"/>
    <col min="13" max="13" width="11.625" style="19" bestFit="1" customWidth="1"/>
    <col min="14" max="16384" width="9" style="19"/>
  </cols>
  <sheetData>
    <row r="1" spans="1:39" s="7" customFormat="1" ht="25.5">
      <c r="A1" s="15" t="s">
        <v>240</v>
      </c>
      <c r="C1" s="363"/>
      <c r="D1" s="363"/>
      <c r="E1" s="363"/>
      <c r="F1" s="363"/>
      <c r="G1" s="363"/>
      <c r="H1" s="363"/>
      <c r="I1" s="363"/>
    </row>
    <row r="2" spans="1:39" s="7" customFormat="1">
      <c r="K2" s="364"/>
      <c r="L2" s="364"/>
    </row>
    <row r="3" spans="1:39" s="7" customFormat="1">
      <c r="K3" s="364"/>
      <c r="L3" s="4"/>
      <c r="M3" s="4" t="s">
        <v>258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9" s="7" customFormat="1">
      <c r="K4" s="364"/>
      <c r="L4" s="35" t="s">
        <v>61</v>
      </c>
      <c r="M4" s="150" t="s">
        <v>259</v>
      </c>
      <c r="N4" s="151">
        <v>2015</v>
      </c>
      <c r="O4" s="151">
        <v>2016</v>
      </c>
      <c r="P4" s="151">
        <v>2017</v>
      </c>
      <c r="Q4" s="151">
        <v>2018</v>
      </c>
      <c r="R4" s="151">
        <v>2019</v>
      </c>
      <c r="S4" s="151">
        <v>2020</v>
      </c>
      <c r="T4" s="151">
        <v>2021</v>
      </c>
      <c r="U4" s="151">
        <v>2022</v>
      </c>
      <c r="V4" s="151">
        <v>2023</v>
      </c>
      <c r="W4" s="151">
        <v>2024</v>
      </c>
      <c r="X4" s="151">
        <v>2025</v>
      </c>
      <c r="Y4" s="151">
        <v>2026</v>
      </c>
      <c r="Z4" s="151">
        <v>2027</v>
      </c>
      <c r="AA4" s="151">
        <v>2028</v>
      </c>
      <c r="AB4" s="151">
        <v>2029</v>
      </c>
      <c r="AC4" s="151">
        <v>2030</v>
      </c>
      <c r="AD4" s="151">
        <v>2031</v>
      </c>
      <c r="AE4" s="151">
        <v>2032</v>
      </c>
      <c r="AF4" s="151">
        <v>2033</v>
      </c>
      <c r="AG4" s="152">
        <v>2034</v>
      </c>
      <c r="AH4" s="152">
        <v>2035</v>
      </c>
      <c r="AI4" s="152">
        <v>2036</v>
      </c>
      <c r="AJ4" s="152">
        <v>2037</v>
      </c>
      <c r="AK4" s="152">
        <v>2038</v>
      </c>
      <c r="AL4" s="152">
        <v>2039</v>
      </c>
      <c r="AM4" s="152">
        <v>2040</v>
      </c>
    </row>
    <row r="5" spans="1:39" s="7" customFormat="1">
      <c r="L5" s="6" t="s">
        <v>39</v>
      </c>
      <c r="M5" s="153">
        <v>326.20896162200592</v>
      </c>
      <c r="N5" s="154">
        <v>0</v>
      </c>
      <c r="O5" s="154">
        <v>-17.798285236084077</v>
      </c>
      <c r="P5" s="154">
        <v>-27.606139878195478</v>
      </c>
      <c r="Q5" s="154">
        <v>-37.358574353332457</v>
      </c>
      <c r="R5" s="154">
        <v>-47.341512078128694</v>
      </c>
      <c r="S5" s="154">
        <v>-57.265397006658254</v>
      </c>
      <c r="T5" s="154">
        <v>-66.017412059369619</v>
      </c>
      <c r="U5" s="154">
        <v>-73.649660321624893</v>
      </c>
      <c r="V5" s="154">
        <v>-81.239859951252697</v>
      </c>
      <c r="W5" s="154">
        <v>-90.699850872980775</v>
      </c>
      <c r="X5" s="154">
        <v>-100.24898889287223</v>
      </c>
      <c r="Y5" s="154">
        <v>-109.27634869172884</v>
      </c>
      <c r="Z5" s="154">
        <v>-116.86299838018336</v>
      </c>
      <c r="AA5" s="154">
        <v>-124.0147325347786</v>
      </c>
      <c r="AB5" s="154">
        <v>-130.86233490374102</v>
      </c>
      <c r="AC5" s="154">
        <v>-136.74034648348368</v>
      </c>
      <c r="AD5" s="154">
        <v>-142.35126836399658</v>
      </c>
      <c r="AE5" s="154">
        <v>-147.158021769915</v>
      </c>
      <c r="AF5" s="154">
        <v>-151.37614683845703</v>
      </c>
      <c r="AG5" s="154">
        <v>-155.62167388666256</v>
      </c>
      <c r="AH5" s="154">
        <v>-159.80114840953544</v>
      </c>
      <c r="AI5" s="154">
        <v>-163.78802666253367</v>
      </c>
      <c r="AJ5" s="154">
        <v>-167.63037117306135</v>
      </c>
      <c r="AK5" s="154">
        <v>-171.38394391654896</v>
      </c>
      <c r="AL5" s="154">
        <v>-175.05363098895285</v>
      </c>
      <c r="AM5" s="154">
        <v>-178.65477204506502</v>
      </c>
    </row>
    <row r="6" spans="1:39" s="7" customFormat="1">
      <c r="K6" s="8"/>
      <c r="L6" s="6" t="s">
        <v>36</v>
      </c>
      <c r="M6" s="153">
        <v>115.21393305282017</v>
      </c>
      <c r="N6" s="154">
        <v>0</v>
      </c>
      <c r="O6" s="154">
        <v>-5.7426942783227588</v>
      </c>
      <c r="P6" s="154">
        <v>-6.6757111061706951</v>
      </c>
      <c r="Q6" s="154">
        <v>-6.4761959855180322</v>
      </c>
      <c r="R6" s="154">
        <v>-6.3303319852955298</v>
      </c>
      <c r="S6" s="154">
        <v>-6.2666306244703094</v>
      </c>
      <c r="T6" s="154">
        <v>-6.5450575484534284</v>
      </c>
      <c r="U6" s="154">
        <v>-7.1338209173543987</v>
      </c>
      <c r="V6" s="154">
        <v>-7.7985553708573008</v>
      </c>
      <c r="W6" s="154">
        <v>-8.4658665008840046</v>
      </c>
      <c r="X6" s="154">
        <v>-9.0839660356783867</v>
      </c>
      <c r="Y6" s="154">
        <v>-9.6381068897298832</v>
      </c>
      <c r="Z6" s="154">
        <v>-10.384036127704633</v>
      </c>
      <c r="AA6" s="154">
        <v>-11.343267445182008</v>
      </c>
      <c r="AB6" s="154">
        <v>-12.352692189307817</v>
      </c>
      <c r="AC6" s="154">
        <v>-13.450039276537439</v>
      </c>
      <c r="AD6" s="154">
        <v>-14.386364452066218</v>
      </c>
      <c r="AE6" s="154">
        <v>-15.586361022742139</v>
      </c>
      <c r="AF6" s="154">
        <v>-16.494866471399831</v>
      </c>
      <c r="AG6" s="154">
        <v>-17.771294986498745</v>
      </c>
      <c r="AH6" s="154">
        <v>-19.298874528152837</v>
      </c>
      <c r="AI6" s="154">
        <v>-21.069248888911758</v>
      </c>
      <c r="AJ6" s="154">
        <v>-23.286965011963645</v>
      </c>
      <c r="AK6" s="154">
        <v>-25.619583492448626</v>
      </c>
      <c r="AL6" s="154">
        <v>-28.435140108019411</v>
      </c>
      <c r="AM6" s="154">
        <v>-31.38889501613771</v>
      </c>
    </row>
    <row r="7" spans="1:39" s="7" customFormat="1">
      <c r="L7" s="6" t="s">
        <v>37</v>
      </c>
      <c r="M7" s="153">
        <v>104.05230542734255</v>
      </c>
      <c r="N7" s="154">
        <v>0</v>
      </c>
      <c r="O7" s="154">
        <v>-3.0068131651627965</v>
      </c>
      <c r="P7" s="154">
        <v>-3.2983134928929445</v>
      </c>
      <c r="Q7" s="154">
        <v>-3.2069910478260368</v>
      </c>
      <c r="R7" s="154">
        <v>-4.2050648075734216</v>
      </c>
      <c r="S7" s="154">
        <v>-5.0702171823390358</v>
      </c>
      <c r="T7" s="154">
        <v>-5.9816267795030029</v>
      </c>
      <c r="U7" s="154">
        <v>-6.7319540255755328</v>
      </c>
      <c r="V7" s="154">
        <v>-7.205812851550121</v>
      </c>
      <c r="W7" s="154">
        <v>-7.4943763092840214</v>
      </c>
      <c r="X7" s="154">
        <v>-8.1244880867943721</v>
      </c>
      <c r="Y7" s="154">
        <v>-8.5536052545746202</v>
      </c>
      <c r="Z7" s="154">
        <v>-9.0500386342637</v>
      </c>
      <c r="AA7" s="154">
        <v>-9.6561738462858244</v>
      </c>
      <c r="AB7" s="154">
        <v>-10.257629896338813</v>
      </c>
      <c r="AC7" s="154">
        <v>-10.917598673004775</v>
      </c>
      <c r="AD7" s="154">
        <v>-11.107443604722178</v>
      </c>
      <c r="AE7" s="154">
        <v>-11.736391585973237</v>
      </c>
      <c r="AF7" s="154">
        <v>-11.879377748998223</v>
      </c>
      <c r="AG7" s="154">
        <v>-12.312828941615251</v>
      </c>
      <c r="AH7" s="154">
        <v>-13.32284788918885</v>
      </c>
      <c r="AI7" s="154">
        <v>-14.429046436381114</v>
      </c>
      <c r="AJ7" s="154">
        <v>-15.749080288587422</v>
      </c>
      <c r="AK7" s="154">
        <v>-17.089821522110014</v>
      </c>
      <c r="AL7" s="154">
        <v>-18.689832446073424</v>
      </c>
      <c r="AM7" s="154">
        <v>-20.259298111867977</v>
      </c>
    </row>
    <row r="8" spans="1:39" s="7" customFormat="1">
      <c r="L8" s="6" t="s">
        <v>260</v>
      </c>
      <c r="M8" s="153">
        <v>148.4</v>
      </c>
      <c r="N8" s="154">
        <v>0</v>
      </c>
      <c r="O8" s="154">
        <v>-27.400000000000006</v>
      </c>
      <c r="P8" s="154">
        <v>-30.600000000000009</v>
      </c>
      <c r="Q8" s="154">
        <v>-29.900000000000006</v>
      </c>
      <c r="R8" s="154">
        <v>-37.200000000000003</v>
      </c>
      <c r="S8" s="154">
        <v>-38.200000000000003</v>
      </c>
      <c r="T8" s="154">
        <v>-41</v>
      </c>
      <c r="U8" s="154">
        <v>-41.900000000000006</v>
      </c>
      <c r="V8" s="154">
        <v>-38.200000000000003</v>
      </c>
      <c r="W8" s="154">
        <v>-40.800000000000011</v>
      </c>
      <c r="X8" s="154">
        <v>-43.100000000000009</v>
      </c>
      <c r="Y8" s="154">
        <v>-47.300000000000011</v>
      </c>
      <c r="Z8" s="154">
        <v>-49.800000000000011</v>
      </c>
      <c r="AA8" s="154">
        <v>-55.600000000000009</v>
      </c>
      <c r="AB8" s="154">
        <v>-60</v>
      </c>
      <c r="AC8" s="154">
        <v>-62.5</v>
      </c>
      <c r="AD8" s="154">
        <v>-66.300000000000011</v>
      </c>
      <c r="AE8" s="154">
        <v>-70</v>
      </c>
      <c r="AF8" s="154">
        <v>-73.5</v>
      </c>
      <c r="AG8" s="154">
        <v>-77.300000000000011</v>
      </c>
      <c r="AH8" s="154">
        <v>-80.100000000000009</v>
      </c>
      <c r="AI8" s="154">
        <v>-82.600000000000009</v>
      </c>
      <c r="AJ8" s="154">
        <v>-83.100000000000009</v>
      </c>
      <c r="AK8" s="154">
        <v>-83.800000000000011</v>
      </c>
      <c r="AL8" s="154">
        <v>-84.4</v>
      </c>
      <c r="AM8" s="154">
        <v>-84.9</v>
      </c>
    </row>
    <row r="9" spans="1:39" s="7" customFormat="1">
      <c r="L9" s="6" t="s">
        <v>319</v>
      </c>
      <c r="M9" s="153">
        <v>177.8</v>
      </c>
      <c r="N9" s="154">
        <v>0</v>
      </c>
      <c r="O9" s="154">
        <v>75.099999999999994</v>
      </c>
      <c r="P9" s="154">
        <v>20.899999999999977</v>
      </c>
      <c r="Q9" s="154">
        <v>-5.9000000000000057</v>
      </c>
      <c r="R9" s="154">
        <v>-28.200000000000017</v>
      </c>
      <c r="S9" s="154">
        <v>-58.400000000000006</v>
      </c>
      <c r="T9" s="154">
        <v>-91.100000000000009</v>
      </c>
      <c r="U9" s="154">
        <v>-104.00000000000001</v>
      </c>
      <c r="V9" s="154">
        <v>-101.00000000000001</v>
      </c>
      <c r="W9" s="154">
        <v>-97.200000000000017</v>
      </c>
      <c r="X9" s="154">
        <v>-101.20000000000002</v>
      </c>
      <c r="Y9" s="154">
        <v>-107.9</v>
      </c>
      <c r="Z9" s="154">
        <v>-115.20000000000002</v>
      </c>
      <c r="AA9" s="154">
        <v>-120.10000000000001</v>
      </c>
      <c r="AB9" s="154">
        <v>-122.20000000000002</v>
      </c>
      <c r="AC9" s="154">
        <v>-114.00000000000001</v>
      </c>
      <c r="AD9" s="154">
        <v>-109.4</v>
      </c>
      <c r="AE9" s="154">
        <v>-99.200000000000017</v>
      </c>
      <c r="AF9" s="154">
        <v>-89.4</v>
      </c>
      <c r="AG9" s="154">
        <v>-78.500000000000014</v>
      </c>
      <c r="AH9" s="154">
        <v>-67.300000000000011</v>
      </c>
      <c r="AI9" s="154">
        <v>-52.500000000000014</v>
      </c>
      <c r="AJ9" s="154">
        <v>-35</v>
      </c>
      <c r="AK9" s="154">
        <v>-9.8000000000000114</v>
      </c>
      <c r="AL9" s="154">
        <v>2.6999999999999886</v>
      </c>
      <c r="AM9" s="154">
        <v>10.799999999999983</v>
      </c>
    </row>
    <row r="10" spans="1:39" s="7" customFormat="1">
      <c r="L10" s="6" t="s">
        <v>261</v>
      </c>
      <c r="M10" s="98">
        <v>1.4485518117194224E-4</v>
      </c>
      <c r="N10" s="18">
        <v>0</v>
      </c>
      <c r="O10" s="18">
        <v>0.11926205141650326</v>
      </c>
      <c r="P10" s="18">
        <v>0.31137114014795858</v>
      </c>
      <c r="Q10" s="18">
        <v>0.55226773990700484</v>
      </c>
      <c r="R10" s="18">
        <v>0.84086518538173793</v>
      </c>
      <c r="S10" s="18">
        <v>1.1762963430841851</v>
      </c>
      <c r="T10" s="18">
        <v>1.5578416564238164</v>
      </c>
      <c r="U10" s="18">
        <v>1.9848874391741889</v>
      </c>
      <c r="V10" s="18">
        <v>2.456899556920729</v>
      </c>
      <c r="W10" s="18">
        <v>2.9734057678222126</v>
      </c>
      <c r="X10" s="18">
        <v>3.5339833085254106</v>
      </c>
      <c r="Y10" s="18">
        <v>4.2510381371070425</v>
      </c>
      <c r="Z10" s="18">
        <v>4.9292845732073483</v>
      </c>
      <c r="AA10" s="18">
        <v>5.5663599936107682</v>
      </c>
      <c r="AB10" s="18">
        <v>6.1594084621509992</v>
      </c>
      <c r="AC10" s="18">
        <v>6.7048801994851681</v>
      </c>
      <c r="AD10" s="18">
        <v>7.1981936925125494</v>
      </c>
      <c r="AE10" s="18">
        <v>7.6331081642983589</v>
      </c>
      <c r="AF10" s="18">
        <v>8.0003742045909014</v>
      </c>
      <c r="AG10" s="18">
        <v>8.2839878445040505</v>
      </c>
      <c r="AH10" s="18">
        <v>8.43910129478855</v>
      </c>
      <c r="AI10" s="18">
        <v>8.5812724553879356</v>
      </c>
      <c r="AJ10" s="154">
        <v>8.6968931435498487</v>
      </c>
      <c r="AK10" s="154">
        <v>8.7906152680418792</v>
      </c>
      <c r="AL10" s="154">
        <v>8.8663877277934908</v>
      </c>
      <c r="AM10" s="154">
        <v>8.9236989833546083</v>
      </c>
    </row>
    <row r="11" spans="1:39" s="7" customFormat="1">
      <c r="L11" s="6" t="s">
        <v>526</v>
      </c>
      <c r="M11" s="98"/>
      <c r="N11" s="18"/>
      <c r="O11" s="154">
        <v>7.57</v>
      </c>
      <c r="P11" s="154">
        <v>8.7750000000000004</v>
      </c>
      <c r="Q11" s="154">
        <v>9.9809999999999999</v>
      </c>
      <c r="R11" s="154">
        <v>11.186999999999999</v>
      </c>
      <c r="S11" s="154">
        <v>12.391999999999999</v>
      </c>
      <c r="T11" s="154">
        <v>14.413</v>
      </c>
      <c r="U11" s="154">
        <v>16.434999999999999</v>
      </c>
      <c r="V11" s="154">
        <v>18.456</v>
      </c>
      <c r="W11" s="154">
        <v>20.477</v>
      </c>
      <c r="X11" s="154">
        <v>22.498000000000001</v>
      </c>
      <c r="Y11" s="154">
        <v>24.137</v>
      </c>
      <c r="Z11" s="154">
        <v>25.777000000000001</v>
      </c>
      <c r="AA11" s="154">
        <v>27.416</v>
      </c>
      <c r="AB11" s="154">
        <v>29.056000000000001</v>
      </c>
      <c r="AC11" s="154">
        <v>30.695</v>
      </c>
      <c r="AD11" s="154">
        <v>30.87</v>
      </c>
      <c r="AE11" s="154">
        <v>31.044</v>
      </c>
      <c r="AF11" s="154">
        <v>31.219000000000001</v>
      </c>
      <c r="AG11" s="154">
        <v>31.393000000000001</v>
      </c>
      <c r="AH11" s="154">
        <v>31.568000000000001</v>
      </c>
      <c r="AI11" s="154">
        <v>32.798999999999999</v>
      </c>
      <c r="AJ11" s="154">
        <v>34.03</v>
      </c>
      <c r="AK11" s="154">
        <v>35.261000000000003</v>
      </c>
      <c r="AL11" s="154">
        <v>36.491</v>
      </c>
      <c r="AM11" s="154">
        <v>37.722000000000001</v>
      </c>
    </row>
    <row r="12" spans="1:39" s="7" customFormat="1">
      <c r="L12" s="6" t="s">
        <v>262</v>
      </c>
      <c r="M12" s="98">
        <v>9</v>
      </c>
      <c r="N12" s="18"/>
      <c r="O12" s="18">
        <v>17.219530628153166</v>
      </c>
      <c r="P12" s="18">
        <v>17.533793337111206</v>
      </c>
      <c r="Q12" s="18">
        <v>17.790493646769505</v>
      </c>
      <c r="R12" s="18">
        <v>17.66004368561596</v>
      </c>
      <c r="S12" s="18">
        <v>17.920948470383451</v>
      </c>
      <c r="T12" s="18">
        <v>18.306254730902197</v>
      </c>
      <c r="U12" s="18">
        <v>18.496547825380617</v>
      </c>
      <c r="V12" s="18">
        <v>19.197328616739469</v>
      </c>
      <c r="W12" s="18">
        <v>19.965687915326612</v>
      </c>
      <c r="X12" s="18">
        <v>20.449459706819653</v>
      </c>
      <c r="Y12" s="18">
        <v>21.049022698926251</v>
      </c>
      <c r="Z12" s="18">
        <v>21.560788568944417</v>
      </c>
      <c r="AA12" s="18">
        <v>22.028813832635706</v>
      </c>
      <c r="AB12" s="18">
        <v>22.582248527236629</v>
      </c>
      <c r="AC12" s="18">
        <v>23.016104233540659</v>
      </c>
      <c r="AD12" s="18">
        <v>23.604882728272514</v>
      </c>
      <c r="AE12" s="18">
        <v>23.637666214332171</v>
      </c>
      <c r="AF12" s="18">
        <v>23.902016854264161</v>
      </c>
      <c r="AG12" s="18">
        <v>24.287809970272519</v>
      </c>
      <c r="AH12" s="18">
        <v>24.443769532088709</v>
      </c>
      <c r="AI12" s="18">
        <v>24.721049532438656</v>
      </c>
      <c r="AJ12" s="18">
        <v>24.889523330062616</v>
      </c>
      <c r="AK12" s="18">
        <v>25.205733663065644</v>
      </c>
      <c r="AL12" s="18">
        <v>25.495215815252322</v>
      </c>
      <c r="AM12" s="18">
        <v>25.928266189716169</v>
      </c>
    </row>
    <row r="13" spans="1:39" s="8" customFormat="1">
      <c r="A13" s="7"/>
      <c r="B13" s="7"/>
      <c r="C13" s="7"/>
      <c r="D13" s="7"/>
      <c r="E13" s="7"/>
      <c r="K13" s="12"/>
      <c r="L13" s="6" t="s">
        <v>38</v>
      </c>
      <c r="M13" s="18">
        <v>880.03399999999999</v>
      </c>
      <c r="N13" s="18">
        <v>880.03399999999999</v>
      </c>
      <c r="O13" s="18">
        <v>926.09500000000003</v>
      </c>
      <c r="P13" s="18">
        <v>859.37400000000002</v>
      </c>
      <c r="Q13" s="18">
        <v>825.51599999999996</v>
      </c>
      <c r="R13" s="18">
        <v>786.44500000000005</v>
      </c>
      <c r="S13" s="18">
        <v>746.32100000000003</v>
      </c>
      <c r="T13" s="18">
        <v>703.66700000000003</v>
      </c>
      <c r="U13" s="18">
        <v>683.53499999999997</v>
      </c>
      <c r="V13" s="18">
        <v>684.7</v>
      </c>
      <c r="W13" s="18">
        <v>678.79</v>
      </c>
      <c r="X13" s="18">
        <v>664.75800000000004</v>
      </c>
      <c r="Y13" s="18">
        <v>646.803</v>
      </c>
      <c r="Z13" s="18">
        <v>631.00400000000002</v>
      </c>
      <c r="AA13" s="18">
        <v>614.33100000000002</v>
      </c>
      <c r="AB13" s="18">
        <v>602.15899999999999</v>
      </c>
      <c r="AC13" s="18">
        <v>602.84199999999998</v>
      </c>
      <c r="AD13" s="18">
        <v>598.16200000000003</v>
      </c>
      <c r="AE13" s="18">
        <v>598.66800000000001</v>
      </c>
      <c r="AF13" s="18">
        <v>600.505</v>
      </c>
      <c r="AG13" s="18">
        <v>602.49300000000005</v>
      </c>
      <c r="AH13" s="18">
        <v>604.66200000000003</v>
      </c>
      <c r="AI13" s="18">
        <v>611.74900000000002</v>
      </c>
      <c r="AJ13" s="18">
        <v>622.88400000000001</v>
      </c>
      <c r="AK13" s="18">
        <v>641.59799999999996</v>
      </c>
      <c r="AL13" s="18">
        <v>647.00800000000004</v>
      </c>
      <c r="AM13" s="18">
        <v>648.20500000000004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L10"/>
  <sheetViews>
    <sheetView showGridLines="0" topLeftCell="G1" zoomScale="85" zoomScaleNormal="85" workbookViewId="0">
      <selection activeCell="P24" sqref="P24"/>
    </sheetView>
  </sheetViews>
  <sheetFormatPr defaultColWidth="9" defaultRowHeight="15"/>
  <cols>
    <col min="1" max="1" width="3.75" style="7" customWidth="1"/>
    <col min="2" max="10" width="9" style="7"/>
    <col min="11" max="11" width="9" style="7" customWidth="1"/>
    <col min="12" max="12" width="28.5" style="7" bestFit="1" customWidth="1"/>
    <col min="13" max="16384" width="9" style="7"/>
  </cols>
  <sheetData>
    <row r="1" spans="1:38" ht="25.5">
      <c r="A1" s="15" t="s">
        <v>603</v>
      </c>
      <c r="C1" s="361"/>
      <c r="D1" s="361"/>
      <c r="E1" s="361"/>
      <c r="F1" s="361"/>
      <c r="G1" s="361"/>
      <c r="H1" s="361"/>
      <c r="I1" s="361"/>
    </row>
    <row r="2" spans="1:38">
      <c r="K2" s="362"/>
      <c r="L2" s="362"/>
    </row>
    <row r="3" spans="1:38">
      <c r="K3" s="362"/>
      <c r="L3" s="3"/>
      <c r="M3" s="4" t="s">
        <v>149</v>
      </c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8">
      <c r="K4" s="362"/>
      <c r="L4" s="6" t="s">
        <v>61</v>
      </c>
      <c r="M4" s="150">
        <v>2015</v>
      </c>
      <c r="N4" s="150">
        <v>2016</v>
      </c>
      <c r="O4" s="150">
        <v>2017</v>
      </c>
      <c r="P4" s="150">
        <v>2018</v>
      </c>
      <c r="Q4" s="150">
        <v>2019</v>
      </c>
      <c r="R4" s="150">
        <v>2020</v>
      </c>
      <c r="S4" s="150">
        <v>2021</v>
      </c>
      <c r="T4" s="150">
        <v>2022</v>
      </c>
      <c r="U4" s="150">
        <v>2023</v>
      </c>
      <c r="V4" s="150">
        <v>2024</v>
      </c>
      <c r="W4" s="150">
        <v>2025</v>
      </c>
      <c r="X4" s="150">
        <v>2026</v>
      </c>
      <c r="Y4" s="150">
        <v>2027</v>
      </c>
      <c r="Z4" s="150">
        <v>2028</v>
      </c>
      <c r="AA4" s="150">
        <v>2029</v>
      </c>
      <c r="AB4" s="150">
        <v>2030</v>
      </c>
      <c r="AC4" s="150">
        <v>2031</v>
      </c>
      <c r="AD4" s="150">
        <v>2032</v>
      </c>
      <c r="AE4" s="155">
        <v>2033</v>
      </c>
      <c r="AF4" s="155">
        <v>2034</v>
      </c>
      <c r="AG4" s="155">
        <v>2035</v>
      </c>
      <c r="AH4" s="155">
        <v>2036</v>
      </c>
      <c r="AI4" s="155">
        <v>2037</v>
      </c>
      <c r="AJ4" s="155">
        <v>2038</v>
      </c>
      <c r="AK4" s="155">
        <v>2039</v>
      </c>
      <c r="AL4" s="155">
        <v>2040</v>
      </c>
    </row>
    <row r="5" spans="1:38">
      <c r="L5" s="6" t="s">
        <v>39</v>
      </c>
      <c r="M5" s="156">
        <v>0</v>
      </c>
      <c r="N5" s="156">
        <v>-0.13744071325958065</v>
      </c>
      <c r="O5" s="156">
        <v>-0.40807917662578985</v>
      </c>
      <c r="P5" s="156">
        <v>-0.68005885199052862</v>
      </c>
      <c r="Q5" s="156">
        <v>-1.1194841697082594</v>
      </c>
      <c r="R5" s="156">
        <v>-1.730460770564503</v>
      </c>
      <c r="S5" s="156">
        <v>-2.280603549318621</v>
      </c>
      <c r="T5" s="156">
        <v>-2.8298915391912742</v>
      </c>
      <c r="U5" s="156">
        <v>-3.1048061377114644</v>
      </c>
      <c r="V5" s="156">
        <v>-3.2869433813563957</v>
      </c>
      <c r="W5" s="156">
        <v>-3.5454414384800184</v>
      </c>
      <c r="X5" s="156">
        <v>-3.7723741874017578</v>
      </c>
      <c r="Y5" s="156">
        <v>-4.2190304671054184</v>
      </c>
      <c r="Z5" s="156">
        <v>-4.543647220736573</v>
      </c>
      <c r="AA5" s="156">
        <v>-4.8052310381023275</v>
      </c>
      <c r="AB5" s="156">
        <v>-4.7931789288081781</v>
      </c>
      <c r="AC5" s="156">
        <v>-4.4792125487188024</v>
      </c>
      <c r="AD5" s="156">
        <v>-3.7679736614369612</v>
      </c>
      <c r="AE5" s="156">
        <v>-2.9906134665827704</v>
      </c>
      <c r="AF5" s="156">
        <v>-2.140123306352776</v>
      </c>
      <c r="AG5" s="156">
        <v>-1.2849135416685167</v>
      </c>
      <c r="AH5" s="156">
        <v>-0.38372306067861789</v>
      </c>
      <c r="AI5" s="156">
        <v>0.5073044467143627</v>
      </c>
      <c r="AJ5" s="156">
        <v>1.5133574540892878</v>
      </c>
      <c r="AK5" s="156">
        <v>2.6075869904875146</v>
      </c>
      <c r="AL5" s="156">
        <v>3.6307045616146643</v>
      </c>
    </row>
    <row r="6" spans="1:38">
      <c r="K6" s="8"/>
      <c r="L6" s="6" t="s">
        <v>36</v>
      </c>
      <c r="M6" s="156">
        <v>0</v>
      </c>
      <c r="N6" s="156">
        <v>-1.5741574991698291</v>
      </c>
      <c r="O6" s="156">
        <v>-2.1552788119869364</v>
      </c>
      <c r="P6" s="156">
        <v>-2.1557605764111796</v>
      </c>
      <c r="Q6" s="156">
        <v>-2.2488654798056085</v>
      </c>
      <c r="R6" s="156">
        <v>-2.4805179186487947</v>
      </c>
      <c r="S6" s="156">
        <v>-2.7455809259658999</v>
      </c>
      <c r="T6" s="156">
        <v>-3.3459400719576369</v>
      </c>
      <c r="U6" s="156">
        <v>-3.3524929592060069</v>
      </c>
      <c r="V6" s="156">
        <v>-3.3363051205021477</v>
      </c>
      <c r="W6" s="156">
        <v>-3.2994539076939984</v>
      </c>
      <c r="X6" s="156">
        <v>-3.375358456709495</v>
      </c>
      <c r="Y6" s="156">
        <v>-3.3838556681007033</v>
      </c>
      <c r="Z6" s="156">
        <v>-3.247840043271033</v>
      </c>
      <c r="AA6" s="156">
        <v>-3.0815939439659852</v>
      </c>
      <c r="AB6" s="156">
        <v>-2.9990234797869633</v>
      </c>
      <c r="AC6" s="156">
        <v>-2.776260326444957</v>
      </c>
      <c r="AD6" s="156">
        <v>-2.586821107054857</v>
      </c>
      <c r="AE6" s="156">
        <v>-2.3803666598763522</v>
      </c>
      <c r="AF6" s="156">
        <v>-2.3297905455615111</v>
      </c>
      <c r="AG6" s="156">
        <v>-2.3878991252013364</v>
      </c>
      <c r="AH6" s="156">
        <v>-2.5619093958224113</v>
      </c>
      <c r="AI6" s="156">
        <v>-2.579553477614303</v>
      </c>
      <c r="AJ6" s="156">
        <v>-2.4638100243726222</v>
      </c>
      <c r="AK6" s="156">
        <v>-2.3061716691298497</v>
      </c>
      <c r="AL6" s="156">
        <v>-2.0715871207548915</v>
      </c>
    </row>
    <row r="7" spans="1:38">
      <c r="L7" s="6" t="s">
        <v>37</v>
      </c>
      <c r="M7" s="156">
        <v>0</v>
      </c>
      <c r="N7" s="156">
        <v>-0.78445285153911393</v>
      </c>
      <c r="O7" s="156">
        <v>-2.1698342749206638</v>
      </c>
      <c r="P7" s="156">
        <v>-3.003253846277774</v>
      </c>
      <c r="Q7" s="156">
        <v>-3.8961724948926566</v>
      </c>
      <c r="R7" s="156">
        <v>-4.7571310253635168</v>
      </c>
      <c r="S7" s="156">
        <v>-5.7491938503228015</v>
      </c>
      <c r="T7" s="156">
        <v>-6.9118074966941636</v>
      </c>
      <c r="U7" s="156">
        <v>-7.5145467320639003</v>
      </c>
      <c r="V7" s="156">
        <v>-8.2305128498718396</v>
      </c>
      <c r="W7" s="156">
        <v>-9.0621066270965098</v>
      </c>
      <c r="X7" s="156">
        <v>-9.9792509391588826</v>
      </c>
      <c r="Y7" s="156">
        <v>-10.725584786814943</v>
      </c>
      <c r="Z7" s="156">
        <v>-11.393365762208589</v>
      </c>
      <c r="AA7" s="156">
        <v>-12.08073497514089</v>
      </c>
      <c r="AB7" s="156">
        <v>-12.911409643484774</v>
      </c>
      <c r="AC7" s="156">
        <v>-13.610458416685665</v>
      </c>
      <c r="AD7" s="156">
        <v>-14.263994640589241</v>
      </c>
      <c r="AE7" s="156">
        <v>-14.979755614400448</v>
      </c>
      <c r="AF7" s="156">
        <v>-15.746635844418561</v>
      </c>
      <c r="AG7" s="156">
        <v>-16.589933996399473</v>
      </c>
      <c r="AH7" s="156">
        <v>-17.416447362251812</v>
      </c>
      <c r="AI7" s="156">
        <v>-18.060453715480559</v>
      </c>
      <c r="AJ7" s="156">
        <v>-18.668050931387903</v>
      </c>
      <c r="AK7" s="156">
        <v>-19.325197671941176</v>
      </c>
      <c r="AL7" s="156">
        <v>-19.868311355723201</v>
      </c>
    </row>
    <row r="8" spans="1:38">
      <c r="L8" s="6" t="s">
        <v>746</v>
      </c>
      <c r="M8" s="156">
        <v>0</v>
      </c>
      <c r="N8" s="156">
        <v>7.4876375604461365E-2</v>
      </c>
      <c r="O8" s="156">
        <v>0.18791225585204363</v>
      </c>
      <c r="P8" s="156">
        <v>0.35331153575387803</v>
      </c>
      <c r="Q8" s="156">
        <v>0.58352452373706998</v>
      </c>
      <c r="R8" s="156">
        <v>0.8894594420072407</v>
      </c>
      <c r="S8" s="156">
        <v>1.2803120465496289</v>
      </c>
      <c r="T8" s="156">
        <v>1.7635329729125375</v>
      </c>
      <c r="U8" s="156">
        <v>2.3450160413616854</v>
      </c>
      <c r="V8" s="156">
        <v>3.0292099686982987</v>
      </c>
      <c r="W8" s="156">
        <v>3.8138186904145277</v>
      </c>
      <c r="X8" s="156">
        <v>4.6526550763587595</v>
      </c>
      <c r="Y8" s="156">
        <v>5.5389349210293606</v>
      </c>
      <c r="Z8" s="156">
        <v>6.4653864188906534</v>
      </c>
      <c r="AA8" s="156">
        <v>7.4249485744618138</v>
      </c>
      <c r="AB8" s="156">
        <v>8.4115205243717988</v>
      </c>
      <c r="AC8" s="156">
        <v>9.3724480758393671</v>
      </c>
      <c r="AD8" s="156">
        <v>10.299287307058121</v>
      </c>
      <c r="AE8" s="156">
        <v>11.187416967432069</v>
      </c>
      <c r="AF8" s="156">
        <v>12.035558467395649</v>
      </c>
      <c r="AG8" s="156">
        <v>12.844150942142068</v>
      </c>
      <c r="AH8" s="156">
        <v>13.613945758017662</v>
      </c>
      <c r="AI8" s="156">
        <v>14.346134375600062</v>
      </c>
      <c r="AJ8" s="156">
        <v>15.043464106886246</v>
      </c>
      <c r="AK8" s="156">
        <v>15.710697038267178</v>
      </c>
      <c r="AL8" s="156">
        <v>16.353500448232722</v>
      </c>
    </row>
    <row r="9" spans="1:38">
      <c r="L9" s="6" t="s">
        <v>38</v>
      </c>
      <c r="M9" s="156">
        <v>0</v>
      </c>
      <c r="N9" s="156">
        <v>-2.4211746883640624</v>
      </c>
      <c r="O9" s="156">
        <v>-4.5452800076813462</v>
      </c>
      <c r="P9" s="156">
        <v>-5.4857617389256035</v>
      </c>
      <c r="Q9" s="156">
        <v>-6.6809976206694541</v>
      </c>
      <c r="R9" s="156">
        <v>-8.0786502725695755</v>
      </c>
      <c r="S9" s="156">
        <v>-9.4950662790576938</v>
      </c>
      <c r="T9" s="156">
        <v>-11.324106134930537</v>
      </c>
      <c r="U9" s="156">
        <v>-11.626829787619688</v>
      </c>
      <c r="V9" s="156">
        <v>-11.824551383032086</v>
      </c>
      <c r="W9" s="156">
        <v>-12.093183282856</v>
      </c>
      <c r="X9" s="156">
        <v>-12.474328506911377</v>
      </c>
      <c r="Y9" s="156">
        <v>-12.789536000991705</v>
      </c>
      <c r="Z9" s="156">
        <v>-12.719466607325543</v>
      </c>
      <c r="AA9" s="156">
        <v>-12.54261138274739</v>
      </c>
      <c r="AB9" s="156">
        <v>-12.292091527708116</v>
      </c>
      <c r="AC9" s="156">
        <v>-11.493483216010057</v>
      </c>
      <c r="AD9" s="156">
        <v>-10.319502102022939</v>
      </c>
      <c r="AE9" s="156">
        <v>-9.1633187734275001</v>
      </c>
      <c r="AF9" s="156">
        <v>-8.1809912289371987</v>
      </c>
      <c r="AG9" s="156">
        <v>-7.4185957211272573</v>
      </c>
      <c r="AH9" s="156">
        <v>-6.7481340607351807</v>
      </c>
      <c r="AI9" s="156">
        <v>-5.7865683707804365</v>
      </c>
      <c r="AJ9" s="156">
        <v>-4.5750393947849926</v>
      </c>
      <c r="AK9" s="156">
        <v>-3.313085312316332</v>
      </c>
      <c r="AL9" s="156">
        <v>-1.9556934666307058</v>
      </c>
    </row>
    <row r="10" spans="1:38" hidden="1">
      <c r="L10" s="250" t="s">
        <v>392</v>
      </c>
      <c r="M10" s="250">
        <v>334</v>
      </c>
      <c r="N10" s="248">
        <v>308.78634566333028</v>
      </c>
      <c r="O10" s="248">
        <v>308.24158490455579</v>
      </c>
      <c r="P10" s="248">
        <v>307.54415215852043</v>
      </c>
      <c r="Q10" s="248">
        <v>307.25505893210862</v>
      </c>
      <c r="R10" s="248">
        <v>306.59834995191267</v>
      </c>
      <c r="S10" s="248">
        <v>305.79015718967821</v>
      </c>
      <c r="T10" s="248">
        <v>304.78603852903694</v>
      </c>
      <c r="U10" s="248">
        <v>303.67911224899984</v>
      </c>
      <c r="V10" s="248">
        <v>302.88498776718137</v>
      </c>
      <c r="W10" s="248">
        <v>302.22168355669498</v>
      </c>
      <c r="X10" s="248">
        <v>301.28764251077899</v>
      </c>
      <c r="Y10" s="248">
        <v>300.64340014999703</v>
      </c>
      <c r="Z10" s="248">
        <v>300.43320968293733</v>
      </c>
      <c r="AA10" s="248">
        <v>300.22706493746318</v>
      </c>
      <c r="AB10" s="248">
        <v>299.89571674564326</v>
      </c>
      <c r="AC10" s="248">
        <v>299.95838243372498</v>
      </c>
      <c r="AD10" s="248">
        <v>300.45159213773212</v>
      </c>
      <c r="AE10" s="248">
        <v>301.04005512481194</v>
      </c>
      <c r="AF10" s="248">
        <v>301.57027820709828</v>
      </c>
      <c r="AG10" s="248">
        <v>302.35082758516819</v>
      </c>
      <c r="AH10" s="249">
        <v>303.16361755536025</v>
      </c>
      <c r="AI10" s="249">
        <v>304.22230337980642</v>
      </c>
      <c r="AJ10" s="249">
        <v>305.47763602838114</v>
      </c>
      <c r="AK10" s="249">
        <v>306.74658800881173</v>
      </c>
      <c r="AL10" s="249">
        <v>308.0638846071447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"/>
  <sheetViews>
    <sheetView showGridLines="0" workbookViewId="0">
      <selection activeCell="F16" sqref="F16"/>
    </sheetView>
  </sheetViews>
  <sheetFormatPr defaultRowHeight="14.25"/>
  <sheetData>
    <row r="1" spans="1:1" s="42" customFormat="1" ht="27.75">
      <c r="A1" s="132" t="s">
        <v>620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T10"/>
  <sheetViews>
    <sheetView showGridLines="0" zoomScale="70" zoomScaleNormal="70" workbookViewId="0">
      <selection activeCell="L16" sqref="L16"/>
    </sheetView>
  </sheetViews>
  <sheetFormatPr defaultColWidth="9" defaultRowHeight="15"/>
  <cols>
    <col min="1" max="1" width="3.75" style="7" customWidth="1"/>
    <col min="2" max="11" width="9" style="7"/>
    <col min="12" max="12" width="28.5" style="7" bestFit="1" customWidth="1"/>
    <col min="13" max="16384" width="9" style="7"/>
  </cols>
  <sheetData>
    <row r="1" spans="1:46" ht="25.5">
      <c r="A1" s="15" t="s">
        <v>601</v>
      </c>
      <c r="C1" s="361"/>
      <c r="D1" s="361"/>
      <c r="E1" s="361"/>
      <c r="F1" s="361"/>
      <c r="G1" s="361"/>
      <c r="H1" s="361"/>
      <c r="I1" s="361"/>
    </row>
    <row r="2" spans="1:46">
      <c r="K2" s="362"/>
      <c r="L2" s="362"/>
    </row>
    <row r="3" spans="1:46">
      <c r="K3" s="362"/>
      <c r="L3" s="3"/>
      <c r="M3" s="4" t="s">
        <v>149</v>
      </c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6">
      <c r="K4" s="362"/>
      <c r="L4" s="6" t="s">
        <v>61</v>
      </c>
      <c r="M4" s="150">
        <v>2015</v>
      </c>
      <c r="N4" s="150">
        <v>2016</v>
      </c>
      <c r="O4" s="150">
        <v>2017</v>
      </c>
      <c r="P4" s="150">
        <v>2018</v>
      </c>
      <c r="Q4" s="150">
        <v>2019</v>
      </c>
      <c r="R4" s="150">
        <v>2020</v>
      </c>
      <c r="S4" s="150">
        <v>2021</v>
      </c>
      <c r="T4" s="150">
        <v>2022</v>
      </c>
      <c r="U4" s="150">
        <v>2023</v>
      </c>
      <c r="V4" s="150">
        <v>2024</v>
      </c>
      <c r="W4" s="150">
        <v>2025</v>
      </c>
      <c r="X4" s="150">
        <v>2026</v>
      </c>
      <c r="Y4" s="150">
        <v>2027</v>
      </c>
      <c r="Z4" s="150">
        <v>2028</v>
      </c>
      <c r="AA4" s="150">
        <v>2029</v>
      </c>
      <c r="AB4" s="150">
        <v>2030</v>
      </c>
      <c r="AC4" s="150">
        <v>2031</v>
      </c>
      <c r="AD4" s="150">
        <v>2032</v>
      </c>
      <c r="AE4" s="155">
        <v>2033</v>
      </c>
      <c r="AF4" s="155">
        <v>2034</v>
      </c>
      <c r="AG4" s="155">
        <v>2035</v>
      </c>
      <c r="AH4" s="155">
        <v>2036</v>
      </c>
      <c r="AI4" s="155">
        <v>2037</v>
      </c>
      <c r="AJ4" s="155">
        <v>2038</v>
      </c>
      <c r="AK4" s="155">
        <v>2039</v>
      </c>
      <c r="AL4" s="155">
        <v>2040</v>
      </c>
    </row>
    <row r="5" spans="1:46">
      <c r="L5" s="6" t="s">
        <v>39</v>
      </c>
      <c r="M5" s="156">
        <v>0</v>
      </c>
      <c r="N5" s="156">
        <v>0.52301228469955097</v>
      </c>
      <c r="O5" s="156">
        <v>0.93642189877131021</v>
      </c>
      <c r="P5" s="156">
        <v>1.3726703675818572</v>
      </c>
      <c r="Q5" s="156">
        <v>1.6465083708251187</v>
      </c>
      <c r="R5" s="156">
        <v>1.7386494957535179</v>
      </c>
      <c r="S5" s="156">
        <v>1.7989054998752836</v>
      </c>
      <c r="T5" s="156">
        <v>1.5414817195518262</v>
      </c>
      <c r="U5" s="156">
        <v>1.3118142213454849</v>
      </c>
      <c r="V5" s="156">
        <v>1.1748000241640693</v>
      </c>
      <c r="W5" s="156">
        <v>1.1153053317883459</v>
      </c>
      <c r="X5" s="156">
        <v>1.1073286237267748</v>
      </c>
      <c r="Y5" s="156">
        <v>1.104454116428853</v>
      </c>
      <c r="Z5" s="156">
        <v>1.1656380829140689</v>
      </c>
      <c r="AA5" s="156">
        <v>1.3494433608927647</v>
      </c>
      <c r="AB5" s="156">
        <v>1.5931234572559188</v>
      </c>
      <c r="AC5" s="156">
        <v>1.9330604950226116</v>
      </c>
      <c r="AD5" s="156">
        <v>2.4830959055463899</v>
      </c>
      <c r="AE5" s="156">
        <v>3.03796846268067</v>
      </c>
      <c r="AF5" s="156">
        <v>3.7025176201956347</v>
      </c>
      <c r="AG5" s="156">
        <v>4.5100780483255658</v>
      </c>
      <c r="AH5" s="156">
        <v>5.4144920356289363</v>
      </c>
      <c r="AI5" s="156">
        <v>6.2586837810418077</v>
      </c>
      <c r="AJ5" s="156">
        <v>7.1103776628289053</v>
      </c>
      <c r="AK5" s="156">
        <v>7.967330451136208</v>
      </c>
      <c r="AL5" s="156">
        <v>8.703631153222144</v>
      </c>
      <c r="AM5" s="252"/>
      <c r="AN5" s="252"/>
      <c r="AO5" s="252"/>
      <c r="AP5" s="252"/>
      <c r="AQ5" s="252"/>
      <c r="AR5" s="252"/>
      <c r="AS5" s="252"/>
      <c r="AT5" s="252"/>
    </row>
    <row r="6" spans="1:46">
      <c r="K6" s="8"/>
      <c r="L6" s="6" t="s">
        <v>36</v>
      </c>
      <c r="M6" s="156">
        <v>0</v>
      </c>
      <c r="N6" s="156">
        <v>-1.4340012393484358</v>
      </c>
      <c r="O6" s="156">
        <v>-1.8537486030119763</v>
      </c>
      <c r="P6" s="156">
        <v>-2.3156882866067172</v>
      </c>
      <c r="Q6" s="156">
        <v>-2.2744338990121613</v>
      </c>
      <c r="R6" s="156">
        <v>-2.3309438845048862</v>
      </c>
      <c r="S6" s="156">
        <v>-2.3590999861225428</v>
      </c>
      <c r="T6" s="156">
        <v>-2.3404922577734251</v>
      </c>
      <c r="U6" s="156">
        <v>-2.3833380218520905</v>
      </c>
      <c r="V6" s="156">
        <v>-2.3229681463575398</v>
      </c>
      <c r="W6" s="156">
        <v>-2.2436087936054099</v>
      </c>
      <c r="X6" s="156">
        <v>-2.3325439387921945</v>
      </c>
      <c r="Y6" s="156">
        <v>-2.3420171575636339</v>
      </c>
      <c r="Z6" s="156">
        <v>-2.1665563909973864</v>
      </c>
      <c r="AA6" s="156">
        <v>-2.0871943859229796</v>
      </c>
      <c r="AB6" s="156">
        <v>-2.1179275804539794</v>
      </c>
      <c r="AC6" s="156">
        <v>-2.0440255596600765</v>
      </c>
      <c r="AD6" s="156">
        <v>-1.8965838689382655</v>
      </c>
      <c r="AE6" s="156">
        <v>-1.6459843386497377</v>
      </c>
      <c r="AF6" s="156">
        <v>-1.5322473984732496</v>
      </c>
      <c r="AG6" s="156">
        <v>-1.3612225160112283</v>
      </c>
      <c r="AH6" s="156">
        <v>-1.2728711594405178</v>
      </c>
      <c r="AI6" s="156">
        <v>-1.0547433883507182</v>
      </c>
      <c r="AJ6" s="156">
        <v>-0.73362636645454038</v>
      </c>
      <c r="AK6" s="156">
        <v>-0.40533349972197902</v>
      </c>
      <c r="AL6" s="156">
        <v>-8.6838631465259816E-2</v>
      </c>
      <c r="AM6" s="247"/>
      <c r="AN6" s="247"/>
      <c r="AO6" s="247"/>
      <c r="AP6" s="247"/>
      <c r="AQ6" s="247"/>
      <c r="AR6" s="247"/>
      <c r="AS6" s="247"/>
      <c r="AT6" s="247"/>
    </row>
    <row r="7" spans="1:46">
      <c r="L7" s="6" t="s">
        <v>37</v>
      </c>
      <c r="M7" s="156">
        <v>0</v>
      </c>
      <c r="N7" s="156">
        <v>-0.35962947553042612</v>
      </c>
      <c r="O7" s="156">
        <v>-0.95837891987066537</v>
      </c>
      <c r="P7" s="156">
        <v>-1.6956947882875975</v>
      </c>
      <c r="Q7" s="156">
        <v>-2.3725244919340622</v>
      </c>
      <c r="R7" s="156">
        <v>-3.1461016137510889</v>
      </c>
      <c r="S7" s="156">
        <v>-4.0774802174535578</v>
      </c>
      <c r="T7" s="156">
        <v>-4.9453671606671996</v>
      </c>
      <c r="U7" s="156">
        <v>-5.8969114058074776</v>
      </c>
      <c r="V7" s="156">
        <v>-6.7510829158377454</v>
      </c>
      <c r="W7" s="156">
        <v>-7.5969767864426245</v>
      </c>
      <c r="X7" s="156">
        <v>-8.6296500102174463</v>
      </c>
      <c r="Y7" s="156">
        <v>-9.4960783199964496</v>
      </c>
      <c r="Z7" s="156">
        <v>-10.221774662703581</v>
      </c>
      <c r="AA7" s="156">
        <v>-11.019038219681272</v>
      </c>
      <c r="AB7" s="156">
        <v>-11.939385338666384</v>
      </c>
      <c r="AC7" s="156">
        <v>-12.710246889407689</v>
      </c>
      <c r="AD7" s="156">
        <v>-13.370169594748353</v>
      </c>
      <c r="AE7" s="156">
        <v>-14.083335766699122</v>
      </c>
      <c r="AF7" s="156">
        <v>-14.870579774093654</v>
      </c>
      <c r="AG7" s="156">
        <v>-15.652300899253067</v>
      </c>
      <c r="AH7" s="156">
        <v>-16.461566903261236</v>
      </c>
      <c r="AI7" s="156">
        <v>-17.141480040998299</v>
      </c>
      <c r="AJ7" s="156">
        <v>-17.784292968268563</v>
      </c>
      <c r="AK7" s="156">
        <v>-18.477626892342247</v>
      </c>
      <c r="AL7" s="156">
        <v>-19.046472619933674</v>
      </c>
      <c r="AM7" s="247"/>
      <c r="AN7" s="247"/>
      <c r="AO7" s="247"/>
      <c r="AP7" s="247"/>
      <c r="AQ7" s="247"/>
      <c r="AR7" s="247"/>
      <c r="AS7" s="247"/>
      <c r="AT7" s="247"/>
    </row>
    <row r="8" spans="1:46">
      <c r="L8" s="6" t="s">
        <v>746</v>
      </c>
      <c r="M8" s="156">
        <v>0</v>
      </c>
      <c r="N8" s="156">
        <v>5.6964093509592986E-2</v>
      </c>
      <c r="O8" s="156">
        <v>0.11729052866709855</v>
      </c>
      <c r="P8" s="156">
        <v>0.18286486583290418</v>
      </c>
      <c r="Q8" s="156">
        <v>0.25550895222970371</v>
      </c>
      <c r="R8" s="156">
        <v>0.33674595441512983</v>
      </c>
      <c r="S8" s="156">
        <v>0.42783189337905186</v>
      </c>
      <c r="T8" s="156">
        <v>0.53041622792576493</v>
      </c>
      <c r="U8" s="156">
        <v>0.64754745531394853</v>
      </c>
      <c r="V8" s="156">
        <v>0.78423880521259304</v>
      </c>
      <c r="W8" s="156">
        <v>0.94696380495469401</v>
      </c>
      <c r="X8" s="156">
        <v>1.142507836061881</v>
      </c>
      <c r="Y8" s="156">
        <v>1.3770415111282657</v>
      </c>
      <c r="Z8" s="156">
        <v>1.6559026537242467</v>
      </c>
      <c r="AA8" s="156">
        <v>1.9838541821746929</v>
      </c>
      <c r="AB8" s="156">
        <v>2.3599062075076822</v>
      </c>
      <c r="AC8" s="156">
        <v>2.7795943877701168</v>
      </c>
      <c r="AD8" s="156">
        <v>3.2352496958723229</v>
      </c>
      <c r="AE8" s="156">
        <v>3.7314067674801259</v>
      </c>
      <c r="AF8" s="156">
        <v>4.2705877594695396</v>
      </c>
      <c r="AG8" s="156">
        <v>4.854272952106931</v>
      </c>
      <c r="AH8" s="156">
        <v>5.4835635824330842</v>
      </c>
      <c r="AI8" s="156">
        <v>6.1598430281136052</v>
      </c>
      <c r="AJ8" s="156">
        <v>6.8851777002753494</v>
      </c>
      <c r="AK8" s="156">
        <v>7.6622179497397669</v>
      </c>
      <c r="AL8" s="156">
        <v>8.4935647053215018</v>
      </c>
      <c r="AM8" s="247"/>
      <c r="AN8" s="247"/>
      <c r="AO8" s="247"/>
      <c r="AP8" s="247"/>
      <c r="AQ8" s="247"/>
      <c r="AR8" s="247"/>
      <c r="AS8" s="247"/>
      <c r="AT8" s="247"/>
    </row>
    <row r="9" spans="1:46">
      <c r="L9" s="6" t="s">
        <v>38</v>
      </c>
      <c r="M9" s="156">
        <v>0</v>
      </c>
      <c r="N9" s="156">
        <v>-1.2136543366697181</v>
      </c>
      <c r="O9" s="156">
        <v>-1.7584150954442328</v>
      </c>
      <c r="P9" s="156">
        <v>-2.455847841479553</v>
      </c>
      <c r="Q9" s="156">
        <v>-2.7449410678914008</v>
      </c>
      <c r="R9" s="156">
        <v>-3.4016500480873275</v>
      </c>
      <c r="S9" s="156">
        <v>-4.2098428103217653</v>
      </c>
      <c r="T9" s="156">
        <v>-5.2139614709630333</v>
      </c>
      <c r="U9" s="156">
        <v>-6.3208877510001349</v>
      </c>
      <c r="V9" s="156">
        <v>-7.1150122328186232</v>
      </c>
      <c r="W9" s="156">
        <v>-7.7783164433049938</v>
      </c>
      <c r="X9" s="156">
        <v>-8.7123574892209845</v>
      </c>
      <c r="Y9" s="156">
        <v>-9.356599850002965</v>
      </c>
      <c r="Z9" s="156">
        <v>-9.5667903170626509</v>
      </c>
      <c r="AA9" s="156">
        <v>-9.7729350625367957</v>
      </c>
      <c r="AB9" s="156">
        <v>-10.104283254356762</v>
      </c>
      <c r="AC9" s="156">
        <v>-10.041617566275036</v>
      </c>
      <c r="AD9" s="156">
        <v>-9.5484078622679043</v>
      </c>
      <c r="AE9" s="156">
        <v>-8.9599448751880644</v>
      </c>
      <c r="AF9" s="156">
        <v>-8.4297217929017307</v>
      </c>
      <c r="AG9" s="156">
        <v>-7.6491724148317983</v>
      </c>
      <c r="AH9" s="156">
        <v>-6.8363824446397325</v>
      </c>
      <c r="AI9" s="156">
        <v>-5.7776966201936046</v>
      </c>
      <c r="AJ9" s="156">
        <v>-4.522363971618848</v>
      </c>
      <c r="AK9" s="156">
        <v>-3.2534119911882504</v>
      </c>
      <c r="AL9" s="156">
        <v>-1.936115392855287</v>
      </c>
      <c r="AM9" s="247"/>
      <c r="AN9" s="247"/>
      <c r="AO9" s="247"/>
      <c r="AP9" s="247"/>
      <c r="AQ9" s="247"/>
      <c r="AR9" s="247"/>
      <c r="AS9" s="247"/>
      <c r="AT9" s="247"/>
    </row>
    <row r="10" spans="1:46" s="248" customFormat="1" hidden="1">
      <c r="L10" s="250" t="s">
        <v>392</v>
      </c>
      <c r="M10" s="250">
        <v>334</v>
      </c>
      <c r="N10" s="248">
        <v>308.78634566333028</v>
      </c>
      <c r="O10" s="248">
        <v>308.24158490455579</v>
      </c>
      <c r="P10" s="248">
        <v>307.54415215852043</v>
      </c>
      <c r="Q10" s="248">
        <v>307.25505893210862</v>
      </c>
      <c r="R10" s="248">
        <v>306.59834995191267</v>
      </c>
      <c r="S10" s="248">
        <v>305.79015718967821</v>
      </c>
      <c r="T10" s="248">
        <v>304.78603852903694</v>
      </c>
      <c r="U10" s="248">
        <v>303.67911224899984</v>
      </c>
      <c r="V10" s="248">
        <v>302.88498776718137</v>
      </c>
      <c r="W10" s="248">
        <v>302.22168355669498</v>
      </c>
      <c r="X10" s="248">
        <v>301.28764251077899</v>
      </c>
      <c r="Y10" s="248">
        <v>300.64340014999703</v>
      </c>
      <c r="Z10" s="248">
        <v>300.43320968293733</v>
      </c>
      <c r="AA10" s="248">
        <v>300.22706493746318</v>
      </c>
      <c r="AB10" s="248">
        <v>299.89571674564326</v>
      </c>
      <c r="AC10" s="248">
        <v>299.95838243372498</v>
      </c>
      <c r="AD10" s="248">
        <v>300.45159213773212</v>
      </c>
      <c r="AE10" s="248">
        <v>301.04005512481194</v>
      </c>
      <c r="AF10" s="248">
        <v>301.57027820709828</v>
      </c>
      <c r="AG10" s="248">
        <v>302.35082758516819</v>
      </c>
      <c r="AH10" s="249">
        <v>303.16361755536025</v>
      </c>
      <c r="AI10" s="249">
        <v>304.22230337980642</v>
      </c>
      <c r="AJ10" s="249">
        <v>305.47763602838114</v>
      </c>
      <c r="AK10" s="249">
        <v>306.74658800881173</v>
      </c>
      <c r="AL10" s="249">
        <v>308.0638846071447</v>
      </c>
      <c r="AM10" s="249"/>
      <c r="AN10" s="249"/>
      <c r="AO10" s="249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M13"/>
  <sheetViews>
    <sheetView showGridLines="0" zoomScale="85" zoomScaleNormal="85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9.5" style="19" bestFit="1" customWidth="1"/>
    <col min="13" max="13" width="11.625" style="19" bestFit="1" customWidth="1"/>
    <col min="14" max="16384" width="9" style="19"/>
  </cols>
  <sheetData>
    <row r="1" spans="1:39" s="7" customFormat="1" ht="25.5">
      <c r="A1" s="15" t="s">
        <v>241</v>
      </c>
      <c r="C1" s="363"/>
      <c r="D1" s="363"/>
      <c r="E1" s="363"/>
      <c r="F1" s="363"/>
      <c r="G1" s="363"/>
      <c r="H1" s="363"/>
      <c r="I1" s="363"/>
    </row>
    <row r="2" spans="1:39" s="7" customFormat="1">
      <c r="K2" s="364"/>
      <c r="L2" s="364"/>
    </row>
    <row r="3" spans="1:39" s="7" customFormat="1">
      <c r="K3" s="364"/>
      <c r="L3" s="4"/>
      <c r="M3" s="4" t="s">
        <v>258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9" s="7" customFormat="1">
      <c r="K4" s="364"/>
      <c r="L4" s="35" t="s">
        <v>61</v>
      </c>
      <c r="M4" s="150" t="s">
        <v>259</v>
      </c>
      <c r="N4" s="151">
        <v>2015</v>
      </c>
      <c r="O4" s="151">
        <v>2016</v>
      </c>
      <c r="P4" s="151">
        <v>2017</v>
      </c>
      <c r="Q4" s="151">
        <v>2018</v>
      </c>
      <c r="R4" s="151">
        <v>2019</v>
      </c>
      <c r="S4" s="151">
        <v>2020</v>
      </c>
      <c r="T4" s="151">
        <v>2021</v>
      </c>
      <c r="U4" s="151">
        <v>2022</v>
      </c>
      <c r="V4" s="151">
        <v>2023</v>
      </c>
      <c r="W4" s="151">
        <v>2024</v>
      </c>
      <c r="X4" s="151">
        <v>2025</v>
      </c>
      <c r="Y4" s="151">
        <v>2026</v>
      </c>
      <c r="Z4" s="151">
        <v>2027</v>
      </c>
      <c r="AA4" s="151">
        <v>2028</v>
      </c>
      <c r="AB4" s="151">
        <v>2029</v>
      </c>
      <c r="AC4" s="151">
        <v>2030</v>
      </c>
      <c r="AD4" s="151">
        <v>2031</v>
      </c>
      <c r="AE4" s="151">
        <v>2032</v>
      </c>
      <c r="AF4" s="151">
        <v>2033</v>
      </c>
      <c r="AG4" s="152">
        <v>2034</v>
      </c>
      <c r="AH4" s="152">
        <v>2035</v>
      </c>
      <c r="AI4" s="152">
        <v>2036</v>
      </c>
      <c r="AJ4" s="152">
        <v>2037</v>
      </c>
      <c r="AK4" s="152">
        <v>2038</v>
      </c>
      <c r="AL4" s="152">
        <v>2039</v>
      </c>
      <c r="AM4" s="152">
        <v>2040</v>
      </c>
    </row>
    <row r="5" spans="1:39" s="7" customFormat="1">
      <c r="L5" s="6" t="s">
        <v>39</v>
      </c>
      <c r="M5" s="154">
        <v>326.20896162200592</v>
      </c>
      <c r="N5" s="154">
        <v>0</v>
      </c>
      <c r="O5" s="154">
        <v>-11.650375691941706</v>
      </c>
      <c r="P5" s="154">
        <v>-15.888833620400982</v>
      </c>
      <c r="Q5" s="154">
        <v>-19.833743694517935</v>
      </c>
      <c r="R5" s="154">
        <v>-23.824102873257072</v>
      </c>
      <c r="S5" s="154">
        <v>-28.067920813286676</v>
      </c>
      <c r="T5" s="154">
        <v>-34.235247828258494</v>
      </c>
      <c r="U5" s="154">
        <v>-40.1338696242398</v>
      </c>
      <c r="V5" s="154">
        <v>-46.150133008469773</v>
      </c>
      <c r="W5" s="154">
        <v>-51.891720397910802</v>
      </c>
      <c r="X5" s="154">
        <v>-57.558475923122607</v>
      </c>
      <c r="Y5" s="154">
        <v>-62.27207204700855</v>
      </c>
      <c r="Z5" s="154">
        <v>-66.118267371422547</v>
      </c>
      <c r="AA5" s="154">
        <v>-69.609318803419299</v>
      </c>
      <c r="AB5" s="154">
        <v>-72.77488507517235</v>
      </c>
      <c r="AC5" s="154">
        <v>-75.59387352623115</v>
      </c>
      <c r="AD5" s="154">
        <v>-77.581613981668838</v>
      </c>
      <c r="AE5" s="154">
        <v>-79.70867859402459</v>
      </c>
      <c r="AF5" s="154">
        <v>-82.034983211483492</v>
      </c>
      <c r="AG5" s="154">
        <v>-84.619953028415679</v>
      </c>
      <c r="AH5" s="154">
        <v>-87.261120405041552</v>
      </c>
      <c r="AI5" s="154">
        <v>-89.25462163218009</v>
      </c>
      <c r="AJ5" s="154">
        <v>-91.665857020886847</v>
      </c>
      <c r="AK5" s="154">
        <v>-93.985383211860196</v>
      </c>
      <c r="AL5" s="154">
        <v>-96.224897883105299</v>
      </c>
      <c r="AM5" s="154">
        <v>-98.394820892553369</v>
      </c>
    </row>
    <row r="6" spans="1:39" s="7" customFormat="1">
      <c r="K6" s="8"/>
      <c r="L6" s="6" t="s">
        <v>36</v>
      </c>
      <c r="M6" s="20">
        <v>115.21393305282017</v>
      </c>
      <c r="N6" s="154">
        <v>0</v>
      </c>
      <c r="O6" s="154">
        <v>-1.0315274538453849</v>
      </c>
      <c r="P6" s="154">
        <v>-1.7559454733555953</v>
      </c>
      <c r="Q6" s="154">
        <v>-2.6802390134332086</v>
      </c>
      <c r="R6" s="154">
        <v>-3.8033745561227761</v>
      </c>
      <c r="S6" s="154">
        <v>-4.8107052719932</v>
      </c>
      <c r="T6" s="154">
        <v>-5.6830662439451629</v>
      </c>
      <c r="U6" s="154">
        <v>-5.9465218022373705</v>
      </c>
      <c r="V6" s="154">
        <v>-6.5728241055359717</v>
      </c>
      <c r="W6" s="154">
        <v>-7.1565426357156241</v>
      </c>
      <c r="X6" s="154">
        <v>-7.6087188907906409</v>
      </c>
      <c r="Y6" s="154">
        <v>-7.8044160202029218</v>
      </c>
      <c r="Z6" s="154">
        <v>-8.0120045636549406</v>
      </c>
      <c r="AA6" s="154">
        <v>-8.2609654049097259</v>
      </c>
      <c r="AB6" s="154">
        <v>-8.5386178376039652</v>
      </c>
      <c r="AC6" s="154">
        <v>-8.6185941568200093</v>
      </c>
      <c r="AD6" s="154">
        <v>-8.6670683645346429</v>
      </c>
      <c r="AE6" s="154">
        <v>-8.6387826300762214</v>
      </c>
      <c r="AF6" s="154">
        <v>-8.5518195914328032</v>
      </c>
      <c r="AG6" s="154">
        <v>-8.333286316654295</v>
      </c>
      <c r="AH6" s="154">
        <v>-8.1188211812646642</v>
      </c>
      <c r="AI6" s="154">
        <v>-7.8645462739411869</v>
      </c>
      <c r="AJ6" s="154">
        <v>-7.6447084269573793</v>
      </c>
      <c r="AK6" s="154">
        <v>-7.5310441300059523</v>
      </c>
      <c r="AL6" s="154">
        <v>-7.4333387877568953</v>
      </c>
      <c r="AM6" s="154">
        <v>-7.3352212526565239</v>
      </c>
    </row>
    <row r="7" spans="1:39" s="7" customFormat="1">
      <c r="L7" s="6" t="s">
        <v>37</v>
      </c>
      <c r="M7" s="20">
        <v>104.05230542734255</v>
      </c>
      <c r="N7" s="154">
        <v>0</v>
      </c>
      <c r="O7" s="154">
        <v>-4.188774789432486</v>
      </c>
      <c r="P7" s="154">
        <v>-4.4819306063943571</v>
      </c>
      <c r="Q7" s="154">
        <v>-5.059168242864672</v>
      </c>
      <c r="R7" s="154">
        <v>-5.8975472505508577</v>
      </c>
      <c r="S7" s="154">
        <v>-6.1464901468425666</v>
      </c>
      <c r="T7" s="154">
        <v>-7.5726563129299365</v>
      </c>
      <c r="U7" s="154">
        <v>-8.5355334455433649</v>
      </c>
      <c r="V7" s="154">
        <v>-9.5294980134904534</v>
      </c>
      <c r="W7" s="154">
        <v>-10.302185134203043</v>
      </c>
      <c r="X7" s="154">
        <v>-11.048492523210413</v>
      </c>
      <c r="Y7" s="154">
        <v>-11.844155719375337</v>
      </c>
      <c r="Z7" s="154">
        <v>-12.730374758203467</v>
      </c>
      <c r="AA7" s="154">
        <v>-13.310144919030236</v>
      </c>
      <c r="AB7" s="154">
        <v>-14.208869973506964</v>
      </c>
      <c r="AC7" s="154">
        <v>-14.816745915807147</v>
      </c>
      <c r="AD7" s="154">
        <v>-15.305159075575489</v>
      </c>
      <c r="AE7" s="154">
        <v>-15.762437942718321</v>
      </c>
      <c r="AF7" s="154">
        <v>-16.220291966805277</v>
      </c>
      <c r="AG7" s="154">
        <v>-16.636482371889898</v>
      </c>
      <c r="AH7" s="154">
        <v>-17.408001871036063</v>
      </c>
      <c r="AI7" s="154">
        <v>-18.086164427011596</v>
      </c>
      <c r="AJ7" s="154">
        <v>-18.744793617056359</v>
      </c>
      <c r="AK7" s="154">
        <v>-19.38788309709301</v>
      </c>
      <c r="AL7" s="154">
        <v>-20.200730819566573</v>
      </c>
      <c r="AM7" s="154">
        <v>-20.905110164279861</v>
      </c>
    </row>
    <row r="8" spans="1:39" s="7" customFormat="1">
      <c r="L8" s="6" t="s">
        <v>260</v>
      </c>
      <c r="M8" s="19">
        <v>148.4</v>
      </c>
      <c r="N8" s="154">
        <v>0</v>
      </c>
      <c r="O8" s="154">
        <v>-28.800000000000011</v>
      </c>
      <c r="P8" s="154">
        <v>-33.300000000000011</v>
      </c>
      <c r="Q8" s="154">
        <v>-34.400000000000006</v>
      </c>
      <c r="R8" s="154">
        <v>-42.2</v>
      </c>
      <c r="S8" s="154">
        <v>-43.2</v>
      </c>
      <c r="T8" s="154">
        <v>-45.5</v>
      </c>
      <c r="U8" s="154">
        <v>-46.5</v>
      </c>
      <c r="V8" s="154">
        <v>-43.5</v>
      </c>
      <c r="W8" s="154">
        <v>-45.800000000000011</v>
      </c>
      <c r="X8" s="154">
        <v>-47.2</v>
      </c>
      <c r="Y8" s="154">
        <v>-51.900000000000006</v>
      </c>
      <c r="Z8" s="154">
        <v>-54.5</v>
      </c>
      <c r="AA8" s="154">
        <v>-58.900000000000006</v>
      </c>
      <c r="AB8" s="154">
        <v>-62.900000000000006</v>
      </c>
      <c r="AC8" s="154">
        <v>-65.300000000000011</v>
      </c>
      <c r="AD8" s="154">
        <v>-69.400000000000006</v>
      </c>
      <c r="AE8" s="154">
        <v>-73.100000000000009</v>
      </c>
      <c r="AF8" s="154">
        <v>-77.5</v>
      </c>
      <c r="AG8" s="154">
        <v>-82.5</v>
      </c>
      <c r="AH8" s="154">
        <v>-85.600000000000009</v>
      </c>
      <c r="AI8" s="154">
        <v>-88.9</v>
      </c>
      <c r="AJ8" s="154">
        <v>-90.300000000000011</v>
      </c>
      <c r="AK8" s="154">
        <v>-91.5</v>
      </c>
      <c r="AL8" s="154">
        <v>-92.9</v>
      </c>
      <c r="AM8" s="154">
        <v>-94.300000000000011</v>
      </c>
    </row>
    <row r="9" spans="1:39" s="7" customFormat="1">
      <c r="L9" s="6" t="s">
        <v>319</v>
      </c>
      <c r="M9" s="19">
        <v>177.8</v>
      </c>
      <c r="N9" s="154">
        <v>0</v>
      </c>
      <c r="O9" s="154">
        <v>67.099999999999994</v>
      </c>
      <c r="P9" s="154">
        <v>5.7999999999999829</v>
      </c>
      <c r="Q9" s="154">
        <v>-8.2000000000000171</v>
      </c>
      <c r="R9" s="154">
        <v>-15.300000000000011</v>
      </c>
      <c r="S9" s="154">
        <v>-23.300000000000011</v>
      </c>
      <c r="T9" s="154">
        <v>-29.200000000000017</v>
      </c>
      <c r="U9" s="154">
        <v>-32</v>
      </c>
      <c r="V9" s="154">
        <v>-51.300000000000011</v>
      </c>
      <c r="W9" s="154">
        <v>-63.300000000000011</v>
      </c>
      <c r="X9" s="154">
        <v>-77.000000000000014</v>
      </c>
      <c r="Y9" s="154">
        <v>-75.000000000000014</v>
      </c>
      <c r="Z9" s="154">
        <v>-88.800000000000011</v>
      </c>
      <c r="AA9" s="154">
        <v>-95.100000000000009</v>
      </c>
      <c r="AB9" s="154">
        <v>-114.20000000000002</v>
      </c>
      <c r="AC9" s="154">
        <v>-123.9</v>
      </c>
      <c r="AD9" s="154">
        <v>-131.80000000000001</v>
      </c>
      <c r="AE9" s="154">
        <v>-133.10000000000002</v>
      </c>
      <c r="AF9" s="154">
        <v>-133.9</v>
      </c>
      <c r="AG9" s="154">
        <v>-130.80000000000001</v>
      </c>
      <c r="AH9" s="154">
        <v>-130.10000000000002</v>
      </c>
      <c r="AI9" s="154">
        <v>-131.70000000000002</v>
      </c>
      <c r="AJ9" s="154">
        <v>-130</v>
      </c>
      <c r="AK9" s="154">
        <v>-128.80000000000001</v>
      </c>
      <c r="AL9" s="154">
        <v>-127.9</v>
      </c>
      <c r="AM9" s="154">
        <v>-127.60000000000001</v>
      </c>
    </row>
    <row r="10" spans="1:39" s="7" customFormat="1">
      <c r="L10" s="6" t="s">
        <v>261</v>
      </c>
      <c r="M10" s="18"/>
      <c r="N10" s="18">
        <v>0</v>
      </c>
      <c r="O10" s="18">
        <v>0.22535157930074684</v>
      </c>
      <c r="P10" s="18">
        <v>0.31618238865240533</v>
      </c>
      <c r="Q10" s="18">
        <v>0.41846832612497398</v>
      </c>
      <c r="R10" s="18">
        <v>0.53339334592455345</v>
      </c>
      <c r="S10" s="18">
        <v>0.66219092814552438</v>
      </c>
      <c r="T10" s="18">
        <v>0.8061244795772422</v>
      </c>
      <c r="U10" s="18">
        <v>0.96646091773388443</v>
      </c>
      <c r="V10" s="18">
        <v>1.1444366638082355</v>
      </c>
      <c r="W10" s="18">
        <v>1.3412155729269413</v>
      </c>
      <c r="X10" s="18">
        <v>1.5578388148099434</v>
      </c>
      <c r="Y10" s="18">
        <v>1.7951674072500747</v>
      </c>
      <c r="Z10" s="18">
        <v>2.0538189981048665</v>
      </c>
      <c r="AA10" s="18">
        <v>2.3341015515471359</v>
      </c>
      <c r="AB10" s="18">
        <v>2.635947735064518</v>
      </c>
      <c r="AC10" s="18">
        <v>2.9588548833687551</v>
      </c>
      <c r="AD10" s="18">
        <v>3.3018362410532638</v>
      </c>
      <c r="AE10" s="18">
        <v>3.6633895345550789</v>
      </c>
      <c r="AF10" s="18">
        <v>4.0414885827761262</v>
      </c>
      <c r="AG10" s="18">
        <v>4.4336024770800817</v>
      </c>
      <c r="AH10" s="18">
        <v>4.8367448226055796</v>
      </c>
      <c r="AI10" s="18">
        <v>5.2475527809478608</v>
      </c>
      <c r="AJ10" s="154">
        <v>5.6623925158810025</v>
      </c>
      <c r="AK10" s="154">
        <v>6.0774845855866886</v>
      </c>
      <c r="AL10" s="154">
        <v>6.4890403648908466</v>
      </c>
      <c r="AM10" s="154">
        <v>6.8933991703572302</v>
      </c>
    </row>
    <row r="11" spans="1:39" s="7" customFormat="1">
      <c r="L11" s="6" t="s">
        <v>526</v>
      </c>
      <c r="M11" s="18"/>
      <c r="N11" s="18"/>
      <c r="O11" s="18">
        <v>6.827</v>
      </c>
      <c r="P11" s="18">
        <v>7.8789999999999996</v>
      </c>
      <c r="Q11" s="18">
        <v>8.9309999999999992</v>
      </c>
      <c r="R11" s="18">
        <v>9.984</v>
      </c>
      <c r="S11" s="18">
        <v>11.036</v>
      </c>
      <c r="T11" s="18">
        <v>11.888</v>
      </c>
      <c r="U11" s="18">
        <v>12.74</v>
      </c>
      <c r="V11" s="18">
        <v>13.592000000000001</v>
      </c>
      <c r="W11" s="18">
        <v>14.444000000000001</v>
      </c>
      <c r="X11" s="18">
        <v>15.295</v>
      </c>
      <c r="Y11" s="18">
        <v>16.094999999999999</v>
      </c>
      <c r="Z11" s="18">
        <v>16.895</v>
      </c>
      <c r="AA11" s="18">
        <v>17.693999999999999</v>
      </c>
      <c r="AB11" s="18">
        <v>18.494</v>
      </c>
      <c r="AC11" s="18">
        <v>19.294</v>
      </c>
      <c r="AD11" s="18">
        <v>19.687000000000001</v>
      </c>
      <c r="AE11" s="18">
        <v>20.081</v>
      </c>
      <c r="AF11" s="18">
        <v>20.474</v>
      </c>
      <c r="AG11" s="18">
        <v>20.867999999999999</v>
      </c>
      <c r="AH11" s="18">
        <v>21.260999999999999</v>
      </c>
      <c r="AI11" s="18">
        <v>22.738</v>
      </c>
      <c r="AJ11" s="154">
        <v>24.215</v>
      </c>
      <c r="AK11" s="154">
        <v>25.692</v>
      </c>
      <c r="AL11" s="154">
        <v>27.169</v>
      </c>
      <c r="AM11" s="154">
        <v>28.646000000000001</v>
      </c>
    </row>
    <row r="12" spans="1:39" s="7" customFormat="1">
      <c r="L12" s="6" t="s">
        <v>262</v>
      </c>
      <c r="M12" s="18"/>
      <c r="N12" s="18"/>
      <c r="O12" s="18">
        <v>15.884326355918802</v>
      </c>
      <c r="P12" s="18">
        <v>16.381527311498644</v>
      </c>
      <c r="Q12" s="18">
        <v>16.405682624690826</v>
      </c>
      <c r="R12" s="18">
        <v>16.740631334006252</v>
      </c>
      <c r="S12" s="18">
        <v>17.625925303976942</v>
      </c>
      <c r="T12" s="18">
        <v>17.796845905556324</v>
      </c>
      <c r="U12" s="18">
        <v>17.864463954286748</v>
      </c>
      <c r="V12" s="18">
        <v>18.107018463688064</v>
      </c>
      <c r="W12" s="18">
        <v>18.473232594902584</v>
      </c>
      <c r="X12" s="18">
        <v>18.874848522313755</v>
      </c>
      <c r="Y12" s="18">
        <v>19.033476379336662</v>
      </c>
      <c r="Z12" s="18">
        <v>18.971827695176103</v>
      </c>
      <c r="AA12" s="18">
        <v>19.011327575812174</v>
      </c>
      <c r="AB12" s="18">
        <v>19.171425151218727</v>
      </c>
      <c r="AC12" s="18">
        <v>19.208358715489567</v>
      </c>
      <c r="AD12" s="18">
        <v>19.530005180725766</v>
      </c>
      <c r="AE12" s="18">
        <v>19.482509632264055</v>
      </c>
      <c r="AF12" s="18">
        <v>19.511606186945528</v>
      </c>
      <c r="AG12" s="18">
        <v>19.562119239879848</v>
      </c>
      <c r="AH12" s="18">
        <v>19.527198634736806</v>
      </c>
      <c r="AI12" s="18">
        <v>20.0497795521851</v>
      </c>
      <c r="AJ12" s="18">
        <v>20.357966549019693</v>
      </c>
      <c r="AK12" s="18">
        <v>20.818825853372459</v>
      </c>
      <c r="AL12" s="18">
        <v>21.242927125537904</v>
      </c>
      <c r="AM12" s="18">
        <v>21.759753139132499</v>
      </c>
    </row>
    <row r="13" spans="1:39" s="8" customFormat="1">
      <c r="A13" s="7"/>
      <c r="B13" s="7"/>
      <c r="C13" s="7"/>
      <c r="D13" s="7"/>
      <c r="E13" s="7"/>
      <c r="K13" s="12"/>
      <c r="L13" s="6" t="s">
        <v>38</v>
      </c>
      <c r="M13" s="18">
        <v>880.03399999999999</v>
      </c>
      <c r="N13" s="18">
        <v>880.03399999999999</v>
      </c>
      <c r="O13" s="18">
        <v>924.4</v>
      </c>
      <c r="P13" s="18">
        <v>854.98400000000004</v>
      </c>
      <c r="Q13" s="18">
        <v>835.61599999999999</v>
      </c>
      <c r="R13" s="18">
        <v>816.26700000000005</v>
      </c>
      <c r="S13" s="18">
        <v>803.83299999999997</v>
      </c>
      <c r="T13" s="18">
        <v>788.33399999999995</v>
      </c>
      <c r="U13" s="18">
        <v>778.48900000000003</v>
      </c>
      <c r="V13" s="18">
        <v>755.82500000000005</v>
      </c>
      <c r="W13" s="18">
        <v>735.84199999999998</v>
      </c>
      <c r="X13" s="18">
        <v>715.346</v>
      </c>
      <c r="Y13" s="18">
        <v>708.13699999999994</v>
      </c>
      <c r="Z13" s="18">
        <v>687.79399999999998</v>
      </c>
      <c r="AA13" s="18">
        <v>673.89300000000003</v>
      </c>
      <c r="AB13" s="18">
        <v>647.71299999999997</v>
      </c>
      <c r="AC13" s="18">
        <v>633.26599999999996</v>
      </c>
      <c r="AD13" s="18">
        <v>619.79899999999998</v>
      </c>
      <c r="AE13" s="18">
        <v>612.95100000000002</v>
      </c>
      <c r="AF13" s="18">
        <v>605.85400000000004</v>
      </c>
      <c r="AG13" s="18">
        <v>602.00800000000004</v>
      </c>
      <c r="AH13" s="18">
        <v>597.17100000000005</v>
      </c>
      <c r="AI13" s="18">
        <v>592.26400000000001</v>
      </c>
      <c r="AJ13" s="154">
        <v>591.91399999999999</v>
      </c>
      <c r="AK13" s="154">
        <v>591.41800000000001</v>
      </c>
      <c r="AL13" s="154">
        <v>590.27599999999995</v>
      </c>
      <c r="AM13" s="154">
        <v>588.798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M13"/>
  <sheetViews>
    <sheetView showGridLines="0" zoomScale="85" zoomScaleNormal="85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9.5" style="19" bestFit="1" customWidth="1"/>
    <col min="13" max="13" width="11.625" style="19" bestFit="1" customWidth="1"/>
    <col min="14" max="16384" width="9" style="19"/>
  </cols>
  <sheetData>
    <row r="1" spans="1:39" s="7" customFormat="1" ht="25.5">
      <c r="A1" s="15" t="s">
        <v>242</v>
      </c>
      <c r="C1" s="363"/>
      <c r="D1" s="363"/>
      <c r="E1" s="363"/>
      <c r="F1" s="363"/>
      <c r="G1" s="363"/>
      <c r="H1" s="363"/>
      <c r="I1" s="363"/>
    </row>
    <row r="2" spans="1:39" s="7" customFormat="1">
      <c r="K2" s="364"/>
      <c r="L2" s="364"/>
    </row>
    <row r="3" spans="1:39" s="7" customFormat="1">
      <c r="K3" s="364"/>
      <c r="L3" s="4"/>
      <c r="M3" s="4" t="s">
        <v>258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9" s="7" customFormat="1">
      <c r="K4" s="364"/>
      <c r="L4" s="35" t="s">
        <v>61</v>
      </c>
      <c r="M4" s="346" t="s">
        <v>259</v>
      </c>
      <c r="N4" s="347">
        <v>2015</v>
      </c>
      <c r="O4" s="347">
        <v>2016</v>
      </c>
      <c r="P4" s="347">
        <v>2017</v>
      </c>
      <c r="Q4" s="347">
        <v>2018</v>
      </c>
      <c r="R4" s="347">
        <v>2019</v>
      </c>
      <c r="S4" s="347">
        <v>2020</v>
      </c>
      <c r="T4" s="347">
        <v>2021</v>
      </c>
      <c r="U4" s="347">
        <v>2022</v>
      </c>
      <c r="V4" s="347">
        <v>2023</v>
      </c>
      <c r="W4" s="347">
        <v>2024</v>
      </c>
      <c r="X4" s="347">
        <v>2025</v>
      </c>
      <c r="Y4" s="347">
        <v>2026</v>
      </c>
      <c r="Z4" s="347">
        <v>2027</v>
      </c>
      <c r="AA4" s="347">
        <v>2028</v>
      </c>
      <c r="AB4" s="347">
        <v>2029</v>
      </c>
      <c r="AC4" s="347">
        <v>2030</v>
      </c>
      <c r="AD4" s="347">
        <v>2031</v>
      </c>
      <c r="AE4" s="347">
        <v>2032</v>
      </c>
      <c r="AF4" s="347">
        <v>2033</v>
      </c>
      <c r="AG4" s="348">
        <v>2034</v>
      </c>
      <c r="AH4" s="348">
        <v>2035</v>
      </c>
      <c r="AI4" s="348">
        <v>2036</v>
      </c>
      <c r="AJ4" s="348">
        <v>2037</v>
      </c>
      <c r="AK4" s="348">
        <v>2038</v>
      </c>
      <c r="AL4" s="348">
        <v>2039</v>
      </c>
      <c r="AM4" s="348">
        <v>2040</v>
      </c>
    </row>
    <row r="5" spans="1:39" s="7" customFormat="1">
      <c r="L5" s="6" t="s">
        <v>39</v>
      </c>
      <c r="M5" s="154">
        <v>326.20896162200592</v>
      </c>
      <c r="N5" s="154">
        <v>0</v>
      </c>
      <c r="O5" s="154">
        <v>-5.4834233607311615</v>
      </c>
      <c r="P5" s="154">
        <v>-6.3569970610797171</v>
      </c>
      <c r="Q5" s="154">
        <v>-7.0083009015339774</v>
      </c>
      <c r="R5" s="154">
        <v>-7.5390614622223078</v>
      </c>
      <c r="S5" s="154">
        <v>-8.3307698235738208</v>
      </c>
      <c r="T5" s="154">
        <v>-10.980775432396099</v>
      </c>
      <c r="U5" s="154">
        <v>-13.14837826261425</v>
      </c>
      <c r="V5" s="154">
        <v>-15.189424654498348</v>
      </c>
      <c r="W5" s="154">
        <v>-17.186098863753955</v>
      </c>
      <c r="X5" s="154">
        <v>-19.11396351372532</v>
      </c>
      <c r="Y5" s="154">
        <v>-21.096360922205086</v>
      </c>
      <c r="Z5" s="154">
        <v>-23.006514364104426</v>
      </c>
      <c r="AA5" s="154">
        <v>-24.856395919737871</v>
      </c>
      <c r="AB5" s="154">
        <v>-26.507174553049612</v>
      </c>
      <c r="AC5" s="154">
        <v>-27.022001938685019</v>
      </c>
      <c r="AD5" s="154">
        <v>-26.600077114342945</v>
      </c>
      <c r="AE5" s="154">
        <v>-26.213510414142451</v>
      </c>
      <c r="AF5" s="154">
        <v>-25.944994879453269</v>
      </c>
      <c r="AG5" s="154">
        <v>-25.763295227930008</v>
      </c>
      <c r="AH5" s="154">
        <v>-25.65666217311588</v>
      </c>
      <c r="AI5" s="154">
        <v>-25.6275549114382</v>
      </c>
      <c r="AJ5" s="154">
        <v>-25.668813950621931</v>
      </c>
      <c r="AK5" s="154">
        <v>-25.011710235239239</v>
      </c>
      <c r="AL5" s="154">
        <v>-24.298549201601009</v>
      </c>
      <c r="AM5" s="154">
        <v>-23.537810756884515</v>
      </c>
    </row>
    <row r="6" spans="1:39" s="7" customFormat="1">
      <c r="K6" s="8"/>
      <c r="L6" s="6" t="s">
        <v>36</v>
      </c>
      <c r="M6" s="154">
        <v>115.21393305282017</v>
      </c>
      <c r="N6" s="154">
        <v>0</v>
      </c>
      <c r="O6" s="154">
        <v>1.6437445792949745</v>
      </c>
      <c r="P6" s="154">
        <v>1.8320349267100937</v>
      </c>
      <c r="Q6" s="154">
        <v>2.2378682655849786</v>
      </c>
      <c r="R6" s="154">
        <v>2.2315191432288657</v>
      </c>
      <c r="S6" s="154">
        <v>2.2387165723156244</v>
      </c>
      <c r="T6" s="154">
        <v>2.2675478939388114</v>
      </c>
      <c r="U6" s="154">
        <v>2.336775831500006</v>
      </c>
      <c r="V6" s="154">
        <v>2.5140615986833552</v>
      </c>
      <c r="W6" s="154">
        <v>2.6080013192423763</v>
      </c>
      <c r="X6" s="154">
        <v>2.6472027354508612</v>
      </c>
      <c r="Y6" s="154">
        <v>2.8568205933530066</v>
      </c>
      <c r="Z6" s="154">
        <v>3.2142400221847254</v>
      </c>
      <c r="AA6" s="154">
        <v>3.5313084299855149</v>
      </c>
      <c r="AB6" s="154">
        <v>3.8123521067885235</v>
      </c>
      <c r="AC6" s="154">
        <v>4.3236635563326757</v>
      </c>
      <c r="AD6" s="154">
        <v>4.7188362305277707</v>
      </c>
      <c r="AE6" s="154">
        <v>5.1077992413689515</v>
      </c>
      <c r="AF6" s="154">
        <v>5.4005966627870094</v>
      </c>
      <c r="AG6" s="154">
        <v>5.7921177992706987</v>
      </c>
      <c r="AH6" s="154">
        <v>6.0544136684892891</v>
      </c>
      <c r="AI6" s="154">
        <v>6.3325341605069099</v>
      </c>
      <c r="AJ6" s="154">
        <v>6.6241059836204101</v>
      </c>
      <c r="AK6" s="154">
        <v>6.8211515436206724</v>
      </c>
      <c r="AL6" s="154">
        <v>7.006641266358713</v>
      </c>
      <c r="AM6" s="154">
        <v>7.2163090506447247</v>
      </c>
    </row>
    <row r="7" spans="1:39" s="7" customFormat="1">
      <c r="L7" s="6" t="s">
        <v>37</v>
      </c>
      <c r="M7" s="154">
        <v>104.05230542734255</v>
      </c>
      <c r="N7" s="154">
        <v>0</v>
      </c>
      <c r="O7" s="154">
        <v>-0.24338737211130024</v>
      </c>
      <c r="P7" s="154">
        <v>-0.8160014150502235</v>
      </c>
      <c r="Q7" s="154">
        <v>-1.2450205626453652</v>
      </c>
      <c r="R7" s="154">
        <v>-1.5824864838729411</v>
      </c>
      <c r="S7" s="154">
        <v>-2.1910561907400279</v>
      </c>
      <c r="T7" s="154">
        <v>-2.771662057267136</v>
      </c>
      <c r="U7" s="154">
        <v>-3.4541907074826668</v>
      </c>
      <c r="V7" s="154">
        <v>-4.2629745240675589</v>
      </c>
      <c r="W7" s="154">
        <v>-4.6867381719052332</v>
      </c>
      <c r="X7" s="154">
        <v>-5.3283778730247917</v>
      </c>
      <c r="Y7" s="154">
        <v>-6.0501972590328705</v>
      </c>
      <c r="Z7" s="154">
        <v>-6.5793345721935594</v>
      </c>
      <c r="AA7" s="154">
        <v>-6.931279111622743</v>
      </c>
      <c r="AB7" s="154">
        <v>-7.5939800679909837</v>
      </c>
      <c r="AC7" s="154">
        <v>-8.311830437235372</v>
      </c>
      <c r="AD7" s="154">
        <v>-8.9663358900803587</v>
      </c>
      <c r="AE7" s="154">
        <v>-9.4597808568811672</v>
      </c>
      <c r="AF7" s="154">
        <v>-10.168780357816786</v>
      </c>
      <c r="AG7" s="154">
        <v>-10.743709493872316</v>
      </c>
      <c r="AH7" s="154">
        <v>-11.558046417547686</v>
      </c>
      <c r="AI7" s="154">
        <v>-12.233834140021116</v>
      </c>
      <c r="AJ7" s="154">
        <v>-12.876100499739977</v>
      </c>
      <c r="AK7" s="154">
        <v>-13.516598320655277</v>
      </c>
      <c r="AL7" s="154">
        <v>-14.37674167494454</v>
      </c>
      <c r="AM7" s="154">
        <v>-15.124315650181615</v>
      </c>
    </row>
    <row r="8" spans="1:39" s="7" customFormat="1">
      <c r="L8" s="6" t="s">
        <v>260</v>
      </c>
      <c r="M8" s="154">
        <v>148.4</v>
      </c>
      <c r="N8" s="154">
        <v>0</v>
      </c>
      <c r="O8" s="154">
        <v>-28.700000000000003</v>
      </c>
      <c r="P8" s="154">
        <v>-31.100000000000009</v>
      </c>
      <c r="Q8" s="154">
        <v>-28.400000000000006</v>
      </c>
      <c r="R8" s="154">
        <v>-34.100000000000009</v>
      </c>
      <c r="S8" s="154">
        <v>-32</v>
      </c>
      <c r="T8" s="154">
        <v>-32.5</v>
      </c>
      <c r="U8" s="154">
        <v>-32</v>
      </c>
      <c r="V8" s="154">
        <v>-31</v>
      </c>
      <c r="W8" s="154">
        <v>-30.600000000000009</v>
      </c>
      <c r="X8" s="154">
        <v>-29.200000000000003</v>
      </c>
      <c r="Y8" s="154">
        <v>-30.800000000000011</v>
      </c>
      <c r="Z8" s="154">
        <v>-31.600000000000009</v>
      </c>
      <c r="AA8" s="154">
        <v>-33.300000000000011</v>
      </c>
      <c r="AB8" s="154">
        <v>-34.700000000000003</v>
      </c>
      <c r="AC8" s="154">
        <v>-34.800000000000011</v>
      </c>
      <c r="AD8" s="154">
        <v>-36.400000000000006</v>
      </c>
      <c r="AE8" s="154">
        <v>-37</v>
      </c>
      <c r="AF8" s="154">
        <v>-39</v>
      </c>
      <c r="AG8" s="154">
        <v>-45.400000000000006</v>
      </c>
      <c r="AH8" s="154">
        <v>-50.7</v>
      </c>
      <c r="AI8" s="154">
        <v>-57.800000000000011</v>
      </c>
      <c r="AJ8" s="154">
        <v>-65.100000000000009</v>
      </c>
      <c r="AK8" s="154">
        <v>-72.300000000000011</v>
      </c>
      <c r="AL8" s="154">
        <v>-77.7</v>
      </c>
      <c r="AM8" s="154">
        <v>-83</v>
      </c>
    </row>
    <row r="9" spans="1:39" s="7" customFormat="1">
      <c r="L9" s="6" t="s">
        <v>319</v>
      </c>
      <c r="M9" s="154">
        <v>177.8</v>
      </c>
      <c r="N9" s="154">
        <v>0</v>
      </c>
      <c r="O9" s="154">
        <v>74.099999999999994</v>
      </c>
      <c r="P9" s="154">
        <v>25.099999999999994</v>
      </c>
      <c r="Q9" s="154">
        <v>2.1999999999999886</v>
      </c>
      <c r="R9" s="154">
        <v>-8</v>
      </c>
      <c r="S9" s="154">
        <v>-2.6000000000000227</v>
      </c>
      <c r="T9" s="154">
        <v>-7</v>
      </c>
      <c r="U9" s="154">
        <v>-12</v>
      </c>
      <c r="V9" s="154">
        <v>-10.300000000000011</v>
      </c>
      <c r="W9" s="154">
        <v>-14</v>
      </c>
      <c r="X9" s="154">
        <v>-3.8000000000000114</v>
      </c>
      <c r="Y9" s="154">
        <v>-14.300000000000011</v>
      </c>
      <c r="Z9" s="154">
        <v>-30</v>
      </c>
      <c r="AA9" s="154">
        <v>-39.600000000000023</v>
      </c>
      <c r="AB9" s="154">
        <v>-33.200000000000017</v>
      </c>
      <c r="AC9" s="154">
        <v>-17.800000000000011</v>
      </c>
      <c r="AD9" s="154">
        <v>-12</v>
      </c>
      <c r="AE9" s="154">
        <v>-17.400000000000006</v>
      </c>
      <c r="AF9" s="154">
        <v>-15.5</v>
      </c>
      <c r="AG9" s="154">
        <v>-4.3000000000000114</v>
      </c>
      <c r="AH9" s="154">
        <v>2.1999999999999886</v>
      </c>
      <c r="AI9" s="154">
        <v>6.0999999999999943</v>
      </c>
      <c r="AJ9" s="154">
        <v>13.599999999999994</v>
      </c>
      <c r="AK9" s="154">
        <v>20.699999999999989</v>
      </c>
      <c r="AL9" s="154">
        <v>26.899999999999977</v>
      </c>
      <c r="AM9" s="154">
        <v>30.699999999999989</v>
      </c>
    </row>
    <row r="10" spans="1:39" s="7" customFormat="1">
      <c r="L10" s="6" t="s">
        <v>261</v>
      </c>
      <c r="M10" s="18"/>
      <c r="N10" s="18">
        <v>0</v>
      </c>
      <c r="O10" s="18">
        <v>0.12735287194529496</v>
      </c>
      <c r="P10" s="18">
        <v>0.17915722935306477</v>
      </c>
      <c r="Q10" s="18">
        <v>0.23496228641306816</v>
      </c>
      <c r="R10" s="18">
        <v>0.29501806004237496</v>
      </c>
      <c r="S10" s="18">
        <v>0.35958013549604489</v>
      </c>
      <c r="T10" s="18">
        <v>0.42890792044360659</v>
      </c>
      <c r="U10" s="18">
        <v>0.5032625356388114</v>
      </c>
      <c r="V10" s="18">
        <v>0.58290431449924396</v>
      </c>
      <c r="W10" s="18">
        <v>0.66808988915420431</v>
      </c>
      <c r="X10" s="18">
        <v>0.75906884803112906</v>
      </c>
      <c r="Y10" s="18">
        <v>0.85607996012349452</v>
      </c>
      <c r="Z10" s="18">
        <v>0.95934697394101365</v>
      </c>
      <c r="AA10" s="18">
        <v>1.0690740149022717</v>
      </c>
      <c r="AB10" s="18">
        <v>1.1854406235519759</v>
      </c>
      <c r="AC10" s="18">
        <v>1.308596498225878</v>
      </c>
      <c r="AD10" s="18">
        <v>1.4386560291482922</v>
      </c>
      <c r="AE10" s="18">
        <v>1.5756927356372363</v>
      </c>
      <c r="AF10" s="18">
        <v>1.7197337429971695</v>
      </c>
      <c r="AG10" s="18">
        <v>1.8707544593638927</v>
      </c>
      <c r="AH10" s="18">
        <v>2.0286736335058611</v>
      </c>
      <c r="AI10" s="18">
        <v>2.1933489904402066</v>
      </c>
      <c r="AJ10" s="154">
        <v>2.3645736506533992</v>
      </c>
      <c r="AK10" s="154">
        <v>2.54207353875666</v>
      </c>
      <c r="AL10" s="154">
        <v>2.7255059768573244</v>
      </c>
      <c r="AM10" s="154">
        <v>2.9144596355869159</v>
      </c>
    </row>
    <row r="11" spans="1:39" s="7" customFormat="1">
      <c r="L11" s="6" t="s">
        <v>526</v>
      </c>
      <c r="M11" s="18"/>
      <c r="N11" s="18"/>
      <c r="O11" s="18">
        <v>-0.96799999999999997</v>
      </c>
      <c r="P11" s="18">
        <v>-0.873</v>
      </c>
      <c r="Q11" s="18">
        <v>-0.77800000000000002</v>
      </c>
      <c r="R11" s="18">
        <v>-0.68300000000000005</v>
      </c>
      <c r="S11" s="18">
        <v>-0.58899999999999997</v>
      </c>
      <c r="T11" s="18">
        <v>-0.52500000000000002</v>
      </c>
      <c r="U11" s="18">
        <v>-0.46200000000000002</v>
      </c>
      <c r="V11" s="18">
        <v>-0.39900000000000002</v>
      </c>
      <c r="W11" s="18">
        <v>-0.33600000000000002</v>
      </c>
      <c r="X11" s="18">
        <v>-0.27200000000000002</v>
      </c>
      <c r="Y11" s="18">
        <v>-0.218</v>
      </c>
      <c r="Z11" s="18">
        <v>-0.16300000000000001</v>
      </c>
      <c r="AA11" s="18">
        <v>-0.108</v>
      </c>
      <c r="AB11" s="18">
        <v>-5.2999999999999999E-2</v>
      </c>
      <c r="AC11" s="18">
        <v>2E-3</v>
      </c>
      <c r="AD11" s="18">
        <v>5.3999999999999999E-2</v>
      </c>
      <c r="AE11" s="18">
        <v>0.105</v>
      </c>
      <c r="AF11" s="18">
        <v>0.157</v>
      </c>
      <c r="AG11" s="18">
        <v>0.20899999999999999</v>
      </c>
      <c r="AH11" s="18">
        <v>0.26100000000000001</v>
      </c>
      <c r="AI11" s="18">
        <v>0.38300000000000001</v>
      </c>
      <c r="AJ11" s="154">
        <v>0.50600000000000001</v>
      </c>
      <c r="AK11" s="154">
        <v>0.629</v>
      </c>
      <c r="AL11" s="154">
        <v>0.752</v>
      </c>
      <c r="AM11" s="154">
        <v>0.874</v>
      </c>
    </row>
    <row r="12" spans="1:39" s="7" customFormat="1">
      <c r="L12" s="6" t="s">
        <v>262</v>
      </c>
      <c r="M12" s="18"/>
      <c r="N12" s="18"/>
      <c r="O12" s="18">
        <v>12.556713281602242</v>
      </c>
      <c r="P12" s="18">
        <v>12.274806320066773</v>
      </c>
      <c r="Q12" s="18">
        <v>11.831490912181266</v>
      </c>
      <c r="R12" s="18">
        <v>11.718010742824049</v>
      </c>
      <c r="S12" s="18">
        <v>11.494529306502272</v>
      </c>
      <c r="T12" s="18">
        <v>11.799981675280833</v>
      </c>
      <c r="U12" s="18">
        <v>11.856530602958173</v>
      </c>
      <c r="V12" s="18">
        <v>11.701433265383343</v>
      </c>
      <c r="W12" s="18">
        <v>11.828745827262651</v>
      </c>
      <c r="X12" s="18">
        <v>11.803069803268158</v>
      </c>
      <c r="Y12" s="18">
        <v>11.68665762776152</v>
      </c>
      <c r="Z12" s="18">
        <v>11.520261940172304</v>
      </c>
      <c r="AA12" s="18">
        <v>11.257292586472886</v>
      </c>
      <c r="AB12" s="18">
        <v>11.186361890700141</v>
      </c>
      <c r="AC12" s="18">
        <v>10.7415723213619</v>
      </c>
      <c r="AD12" s="18">
        <v>10.57492074474726</v>
      </c>
      <c r="AE12" s="18">
        <v>10.272799294017545</v>
      </c>
      <c r="AF12" s="18">
        <v>9.9124448314859137</v>
      </c>
      <c r="AG12" s="18">
        <v>9.8141324631677662</v>
      </c>
      <c r="AH12" s="18">
        <v>9.6556212886683852</v>
      </c>
      <c r="AI12" s="18">
        <v>9.3455059005121939</v>
      </c>
      <c r="AJ12" s="18">
        <v>9.1002348160881184</v>
      </c>
      <c r="AK12" s="18">
        <v>8.8530834735172448</v>
      </c>
      <c r="AL12" s="18">
        <v>8.7931436333295778</v>
      </c>
      <c r="AM12" s="18">
        <v>8.4973577208344295</v>
      </c>
    </row>
    <row r="13" spans="1:39" s="8" customFormat="1">
      <c r="A13" s="7"/>
      <c r="B13" s="7"/>
      <c r="C13" s="7"/>
      <c r="D13" s="7"/>
      <c r="E13" s="7"/>
      <c r="K13" s="12"/>
      <c r="L13" s="6" t="s">
        <v>38</v>
      </c>
      <c r="M13" s="18">
        <v>880.03399999999999</v>
      </c>
      <c r="N13" s="18">
        <v>880.03399999999999</v>
      </c>
      <c r="O13" s="18">
        <v>933.06700000000001</v>
      </c>
      <c r="P13" s="18">
        <v>880.274</v>
      </c>
      <c r="Q13" s="18">
        <v>859.10699999999997</v>
      </c>
      <c r="R13" s="18">
        <v>842.37400000000002</v>
      </c>
      <c r="S13" s="18">
        <v>848.41600000000005</v>
      </c>
      <c r="T13" s="18">
        <v>840.75300000000004</v>
      </c>
      <c r="U13" s="18">
        <v>833.66600000000005</v>
      </c>
      <c r="V13" s="18">
        <v>833.68100000000004</v>
      </c>
      <c r="W13" s="18">
        <v>828.33</v>
      </c>
      <c r="X13" s="18">
        <v>837.529</v>
      </c>
      <c r="Y13" s="18">
        <v>822.96900000000005</v>
      </c>
      <c r="Z13" s="18">
        <v>804.37900000000002</v>
      </c>
      <c r="AA13" s="18">
        <v>791.096</v>
      </c>
      <c r="AB13" s="18">
        <v>794.16399999999999</v>
      </c>
      <c r="AC13" s="18">
        <v>808.476</v>
      </c>
      <c r="AD13" s="18">
        <v>812.85400000000004</v>
      </c>
      <c r="AE13" s="18">
        <v>807.02200000000005</v>
      </c>
      <c r="AF13" s="18">
        <v>806.61</v>
      </c>
      <c r="AG13" s="18">
        <v>811.51300000000003</v>
      </c>
      <c r="AH13" s="18">
        <v>812.31899999999996</v>
      </c>
      <c r="AI13" s="18">
        <v>808.72699999999998</v>
      </c>
      <c r="AJ13" s="154">
        <v>808.58399999999995</v>
      </c>
      <c r="AK13" s="154">
        <v>808.75099999999998</v>
      </c>
      <c r="AL13" s="154">
        <v>809.83600000000001</v>
      </c>
      <c r="AM13" s="154">
        <v>808.57399999999996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L10"/>
  <sheetViews>
    <sheetView showGridLines="0" topLeftCell="I1" zoomScale="85" zoomScaleNormal="85" workbookViewId="0">
      <selection activeCell="L20" sqref="L20"/>
    </sheetView>
  </sheetViews>
  <sheetFormatPr defaultColWidth="9" defaultRowHeight="15"/>
  <cols>
    <col min="1" max="1" width="3.75" style="7" customWidth="1"/>
    <col min="2" max="10" width="9" style="7"/>
    <col min="11" max="11" width="27.5" style="7" customWidth="1"/>
    <col min="12" max="12" width="28.5" style="7" bestFit="1" customWidth="1"/>
    <col min="13" max="16384" width="9" style="7"/>
  </cols>
  <sheetData>
    <row r="1" spans="1:38" ht="25.5">
      <c r="A1" s="15" t="s">
        <v>604</v>
      </c>
      <c r="C1" s="361"/>
      <c r="D1" s="361"/>
      <c r="E1" s="361"/>
      <c r="F1" s="361"/>
      <c r="G1" s="361"/>
      <c r="H1" s="361"/>
      <c r="I1" s="361"/>
    </row>
    <row r="2" spans="1:38">
      <c r="K2" s="362"/>
      <c r="L2" s="362"/>
    </row>
    <row r="3" spans="1:38">
      <c r="K3" s="362"/>
      <c r="L3" s="3"/>
      <c r="M3" s="4" t="s">
        <v>149</v>
      </c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8">
      <c r="K4" s="362"/>
      <c r="L4" s="6" t="s">
        <v>61</v>
      </c>
      <c r="M4" s="150">
        <v>2015</v>
      </c>
      <c r="N4" s="150">
        <v>2016</v>
      </c>
      <c r="O4" s="150">
        <v>2017</v>
      </c>
      <c r="P4" s="150">
        <v>2018</v>
      </c>
      <c r="Q4" s="150">
        <v>2019</v>
      </c>
      <c r="R4" s="150">
        <v>2020</v>
      </c>
      <c r="S4" s="150">
        <v>2021</v>
      </c>
      <c r="T4" s="150">
        <v>2022</v>
      </c>
      <c r="U4" s="150">
        <v>2023</v>
      </c>
      <c r="V4" s="150">
        <v>2024</v>
      </c>
      <c r="W4" s="150">
        <v>2025</v>
      </c>
      <c r="X4" s="150">
        <v>2026</v>
      </c>
      <c r="Y4" s="150">
        <v>2027</v>
      </c>
      <c r="Z4" s="150">
        <v>2028</v>
      </c>
      <c r="AA4" s="150">
        <v>2029</v>
      </c>
      <c r="AB4" s="150">
        <v>2030</v>
      </c>
      <c r="AC4" s="150">
        <v>2031</v>
      </c>
      <c r="AD4" s="150">
        <v>2032</v>
      </c>
      <c r="AE4" s="150">
        <v>2033</v>
      </c>
      <c r="AF4" s="150">
        <v>2034</v>
      </c>
      <c r="AG4" s="150">
        <v>2035</v>
      </c>
      <c r="AH4" s="150">
        <v>2036</v>
      </c>
      <c r="AI4" s="150">
        <v>2037</v>
      </c>
      <c r="AJ4" s="150">
        <v>2038</v>
      </c>
      <c r="AK4" s="150">
        <v>2039</v>
      </c>
      <c r="AL4" s="150">
        <v>2040</v>
      </c>
    </row>
    <row r="5" spans="1:38">
      <c r="L5" s="6" t="s">
        <v>171</v>
      </c>
      <c r="M5" s="156">
        <v>0</v>
      </c>
      <c r="N5" s="156">
        <v>0.61288723564393877</v>
      </c>
      <c r="O5" s="156">
        <v>1.1302937383429381</v>
      </c>
      <c r="P5" s="156">
        <v>1.6497840724589188</v>
      </c>
      <c r="Q5" s="156">
        <v>2.2495794786880143</v>
      </c>
      <c r="R5" s="156">
        <v>3.7709200976212598</v>
      </c>
      <c r="S5" s="156">
        <v>5.1910686753080952</v>
      </c>
      <c r="T5" s="156">
        <v>5.1993847774578752</v>
      </c>
      <c r="U5" s="156">
        <v>5.257199813710657</v>
      </c>
      <c r="V5" s="156">
        <v>5.4157168967354226</v>
      </c>
      <c r="W5" s="156">
        <v>5.6581165184821582</v>
      </c>
      <c r="X5" s="156">
        <v>5.9406754163187285</v>
      </c>
      <c r="Y5" s="156">
        <v>6.3023991246391819</v>
      </c>
      <c r="Z5" s="156">
        <v>6.8210601313913797</v>
      </c>
      <c r="AA5" s="156">
        <v>7.4686397791619674</v>
      </c>
      <c r="AB5" s="156">
        <v>8.1925345724142531</v>
      </c>
      <c r="AC5" s="156">
        <v>9.0420685890375463</v>
      </c>
      <c r="AD5" s="156">
        <v>10.147853153953271</v>
      </c>
      <c r="AE5" s="156">
        <v>11.232080812607441</v>
      </c>
      <c r="AF5" s="156">
        <v>12.340048133388322</v>
      </c>
      <c r="AG5" s="156">
        <v>13.598102726275858</v>
      </c>
      <c r="AH5" s="156">
        <v>15.012749406283051</v>
      </c>
      <c r="AI5" s="156">
        <v>16.376314852837574</v>
      </c>
      <c r="AJ5" s="156">
        <v>17.731095746483494</v>
      </c>
      <c r="AK5" s="156">
        <v>19.093610829442433</v>
      </c>
      <c r="AL5" s="156">
        <v>20.407365941365018</v>
      </c>
    </row>
    <row r="6" spans="1:38">
      <c r="K6" s="8"/>
      <c r="L6" s="6" t="s">
        <v>36</v>
      </c>
      <c r="M6" s="156">
        <v>0</v>
      </c>
      <c r="N6" s="156">
        <v>-1.8210715946527489</v>
      </c>
      <c r="O6" s="156">
        <v>-3.9653275202978984</v>
      </c>
      <c r="P6" s="156">
        <v>-6.2645864129437392</v>
      </c>
      <c r="Q6" s="156">
        <v>-7.5718610963625252</v>
      </c>
      <c r="R6" s="156">
        <v>-8.7610208503512403</v>
      </c>
      <c r="S6" s="156">
        <v>-9.7350715569837778</v>
      </c>
      <c r="T6" s="156">
        <v>-10.875790562926763</v>
      </c>
      <c r="U6" s="156">
        <v>-11.196633312274571</v>
      </c>
      <c r="V6" s="156">
        <v>-11.414603729939932</v>
      </c>
      <c r="W6" s="156">
        <v>-11.506882284077262</v>
      </c>
      <c r="X6" s="156">
        <v>-11.58422648890507</v>
      </c>
      <c r="Y6" s="156">
        <v>-11.535110091551294</v>
      </c>
      <c r="Z6" s="156">
        <v>-11.377604442875629</v>
      </c>
      <c r="AA6" s="156">
        <v>-11.149850627759719</v>
      </c>
      <c r="AB6" s="156">
        <v>-10.939511567972353</v>
      </c>
      <c r="AC6" s="156">
        <v>-10.633600953726956</v>
      </c>
      <c r="AD6" s="156">
        <v>-10.256499983783739</v>
      </c>
      <c r="AE6" s="156">
        <v>-9.9883981885752444</v>
      </c>
      <c r="AF6" s="156">
        <v>-9.8085505852939825</v>
      </c>
      <c r="AG6" s="156">
        <v>-9.7660877555192123</v>
      </c>
      <c r="AH6" s="156">
        <v>-9.8442086207763211</v>
      </c>
      <c r="AI6" s="156">
        <v>-9.7142872868067638</v>
      </c>
      <c r="AJ6" s="156">
        <v>-9.5098270840594346</v>
      </c>
      <c r="AK6" s="156">
        <v>-9.2803646702318794</v>
      </c>
      <c r="AL6" s="156">
        <v>-9.0031922017744073</v>
      </c>
    </row>
    <row r="7" spans="1:38">
      <c r="L7" s="6" t="s">
        <v>37</v>
      </c>
      <c r="M7" s="156">
        <v>0</v>
      </c>
      <c r="N7" s="156">
        <v>-0.23599312780727633</v>
      </c>
      <c r="O7" s="156">
        <v>-1.0198233954317693</v>
      </c>
      <c r="P7" s="156">
        <v>-1.6854419760816091</v>
      </c>
      <c r="Q7" s="156">
        <v>-2.1954897162259583</v>
      </c>
      <c r="R7" s="156">
        <v>-2.724848271134455</v>
      </c>
      <c r="S7" s="156">
        <v>-3.3697651260843848</v>
      </c>
      <c r="T7" s="156">
        <v>-4.2795275147411305</v>
      </c>
      <c r="U7" s="156">
        <v>-4.5069875248895261</v>
      </c>
      <c r="V7" s="156">
        <v>-4.8764776630963897</v>
      </c>
      <c r="W7" s="156">
        <v>-5.3955741354663331</v>
      </c>
      <c r="X7" s="156">
        <v>-5.965320516995722</v>
      </c>
      <c r="Y7" s="156">
        <v>-6.3855702725478043</v>
      </c>
      <c r="Z7" s="156">
        <v>-6.7265273892306725</v>
      </c>
      <c r="AA7" s="156">
        <v>-7.0853935132657933</v>
      </c>
      <c r="AB7" s="156">
        <v>-7.6215663678733252</v>
      </c>
      <c r="AC7" s="156">
        <v>-7.9534890079278124</v>
      </c>
      <c r="AD7" s="156">
        <v>-8.2616271022996077</v>
      </c>
      <c r="AE7" s="156">
        <v>-8.6065180405957662</v>
      </c>
      <c r="AF7" s="156">
        <v>-9.0859205251507369</v>
      </c>
      <c r="AG7" s="156">
        <v>-9.6135257135939618</v>
      </c>
      <c r="AH7" s="156">
        <v>-10.137776331245389</v>
      </c>
      <c r="AI7" s="156">
        <v>-10.431834151306713</v>
      </c>
      <c r="AJ7" s="156">
        <v>-10.730991433338321</v>
      </c>
      <c r="AK7" s="156">
        <v>-11.12567766532027</v>
      </c>
      <c r="AL7" s="156">
        <v>-11.3957780121385</v>
      </c>
    </row>
    <row r="8" spans="1:38">
      <c r="L8" s="6" t="s">
        <v>746</v>
      </c>
      <c r="M8" s="156">
        <v>0</v>
      </c>
      <c r="N8" s="156">
        <v>6.6444423822595425E-2</v>
      </c>
      <c r="O8" s="156">
        <v>0.1624941352524118</v>
      </c>
      <c r="P8" s="156">
        <v>0.30215521926659639</v>
      </c>
      <c r="Q8" s="156">
        <v>0.49939744323508728</v>
      </c>
      <c r="R8" s="156">
        <v>0.76777414716350856</v>
      </c>
      <c r="S8" s="156">
        <v>1.1333817830453792</v>
      </c>
      <c r="T8" s="156">
        <v>1.6038390479359774</v>
      </c>
      <c r="U8" s="156">
        <v>2.1860721303364032</v>
      </c>
      <c r="V8" s="156">
        <v>2.8861568338498582</v>
      </c>
      <c r="W8" s="156">
        <v>3.708652538176437</v>
      </c>
      <c r="X8" s="156">
        <v>4.6558741330610944</v>
      </c>
      <c r="Y8" s="156">
        <v>5.7276900363551047</v>
      </c>
      <c r="Z8" s="156">
        <v>6.9221203686766861</v>
      </c>
      <c r="AA8" s="156">
        <v>8.2364820982100255</v>
      </c>
      <c r="AB8" s="156">
        <v>9.6553480369660374</v>
      </c>
      <c r="AC8" s="156">
        <v>11.061723078122299</v>
      </c>
      <c r="AD8" s="156">
        <v>12.437738579193127</v>
      </c>
      <c r="AE8" s="156">
        <v>13.766204050466376</v>
      </c>
      <c r="AF8" s="156">
        <v>15.030555354470955</v>
      </c>
      <c r="AG8" s="156">
        <v>16.215734331572662</v>
      </c>
      <c r="AH8" s="156">
        <v>17.310502520603883</v>
      </c>
      <c r="AI8" s="156">
        <v>18.310632809451977</v>
      </c>
      <c r="AJ8" s="156">
        <v>19.221053654559608</v>
      </c>
      <c r="AK8" s="156">
        <v>20.054567956490139</v>
      </c>
      <c r="AL8" s="156">
        <v>20.827019125751594</v>
      </c>
    </row>
    <row r="9" spans="1:38">
      <c r="L9" s="6" t="s">
        <v>38</v>
      </c>
      <c r="M9" s="156">
        <v>0</v>
      </c>
      <c r="N9" s="156">
        <v>-1.377733062993491</v>
      </c>
      <c r="O9" s="156">
        <v>-3.6923630421343181</v>
      </c>
      <c r="P9" s="156">
        <v>-5.9980890972998324</v>
      </c>
      <c r="Q9" s="156">
        <v>-7.0183738906653828</v>
      </c>
      <c r="R9" s="156">
        <v>-6.9471748767009274</v>
      </c>
      <c r="S9" s="156">
        <v>-6.7803862247146878</v>
      </c>
      <c r="T9" s="156">
        <v>-8.3520942522740409</v>
      </c>
      <c r="U9" s="156">
        <v>-8.2603488931170368</v>
      </c>
      <c r="V9" s="156">
        <v>-7.989207662451042</v>
      </c>
      <c r="W9" s="156">
        <v>-7.5356873628849996</v>
      </c>
      <c r="X9" s="156">
        <v>-6.9529974565209693</v>
      </c>
      <c r="Y9" s="156">
        <v>-5.8905912031048118</v>
      </c>
      <c r="Z9" s="156">
        <v>-4.360951332038236</v>
      </c>
      <c r="AA9" s="156">
        <v>-2.530122263653519</v>
      </c>
      <c r="AB9" s="156">
        <v>-0.71319532646538697</v>
      </c>
      <c r="AC9" s="156">
        <v>1.516701705505076</v>
      </c>
      <c r="AD9" s="156">
        <v>4.0674646470630513</v>
      </c>
      <c r="AE9" s="156">
        <v>6.4033686339028062</v>
      </c>
      <c r="AF9" s="156">
        <v>8.4761323774145581</v>
      </c>
      <c r="AG9" s="156">
        <v>10.434223588735346</v>
      </c>
      <c r="AH9" s="156">
        <v>12.341266974865224</v>
      </c>
      <c r="AI9" s="156">
        <v>14.540826224176074</v>
      </c>
      <c r="AJ9" s="156">
        <v>16.711330883645346</v>
      </c>
      <c r="AK9" s="156">
        <v>18.742136450380421</v>
      </c>
      <c r="AL9" s="156">
        <v>20.835414853203705</v>
      </c>
    </row>
    <row r="10" spans="1:38" hidden="1">
      <c r="L10" s="253" t="s">
        <v>392</v>
      </c>
      <c r="M10" s="253">
        <v>334</v>
      </c>
      <c r="N10" s="254">
        <v>308.78634566333028</v>
      </c>
      <c r="O10" s="254">
        <v>308.24158490455579</v>
      </c>
      <c r="P10" s="254">
        <v>307.54415215852043</v>
      </c>
      <c r="Q10" s="254">
        <v>307.25505893210862</v>
      </c>
      <c r="R10" s="254">
        <v>306.59834995191267</v>
      </c>
      <c r="S10" s="254">
        <v>305.79015718967821</v>
      </c>
      <c r="T10" s="254">
        <v>304.78603852903694</v>
      </c>
      <c r="U10" s="254">
        <v>303.67911224899984</v>
      </c>
      <c r="V10" s="254">
        <v>302.88498776718137</v>
      </c>
      <c r="W10" s="254">
        <v>302.22168355669498</v>
      </c>
      <c r="X10" s="254">
        <v>301.28764251077899</v>
      </c>
      <c r="Y10" s="254">
        <v>300.64340014999703</v>
      </c>
      <c r="Z10" s="254">
        <v>300.43320968293733</v>
      </c>
      <c r="AA10" s="254">
        <v>300.22706493746318</v>
      </c>
      <c r="AB10" s="254">
        <v>299.89571674564326</v>
      </c>
      <c r="AC10" s="254">
        <v>299.95838243372498</v>
      </c>
      <c r="AD10" s="254">
        <v>300.45159213773212</v>
      </c>
      <c r="AE10" s="254">
        <v>301.04005512481194</v>
      </c>
      <c r="AF10" s="254">
        <v>301.57027820709828</v>
      </c>
      <c r="AG10" s="254">
        <v>302.35082758516819</v>
      </c>
      <c r="AH10" s="255">
        <v>303.16361755536025</v>
      </c>
      <c r="AI10" s="255">
        <v>304.22230337980642</v>
      </c>
      <c r="AJ10" s="255">
        <v>305.47763602838114</v>
      </c>
      <c r="AK10" s="255">
        <v>306.74658800881173</v>
      </c>
      <c r="AL10" s="255">
        <v>308.0638846071447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M27"/>
  <sheetViews>
    <sheetView showGridLines="0" topLeftCell="A4" zoomScaleNormal="100" workbookViewId="0">
      <selection activeCell="M20" sqref="M20"/>
    </sheetView>
  </sheetViews>
  <sheetFormatPr defaultColWidth="9" defaultRowHeight="15"/>
  <cols>
    <col min="1" max="1" width="3.625" style="7" customWidth="1"/>
    <col min="2" max="11" width="9" style="7"/>
    <col min="12" max="12" width="19.5" style="19" bestFit="1" customWidth="1"/>
    <col min="13" max="13" width="11.625" style="19" bestFit="1" customWidth="1"/>
    <col min="14" max="14" width="15.125" style="19" bestFit="1" customWidth="1"/>
    <col min="15" max="16384" width="9" style="19"/>
  </cols>
  <sheetData>
    <row r="1" spans="1:39" s="7" customFormat="1" ht="25.5">
      <c r="A1" s="15" t="s">
        <v>243</v>
      </c>
      <c r="C1" s="363"/>
      <c r="D1" s="363"/>
      <c r="E1" s="363"/>
      <c r="F1" s="363"/>
      <c r="G1" s="363"/>
      <c r="H1" s="363"/>
      <c r="I1" s="363"/>
    </row>
    <row r="2" spans="1:39" s="7" customFormat="1">
      <c r="K2" s="364"/>
      <c r="L2" s="364"/>
    </row>
    <row r="3" spans="1:39" s="7" customFormat="1">
      <c r="K3" s="364"/>
      <c r="L3" s="4"/>
      <c r="M3" s="4" t="s">
        <v>258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9" s="7" customFormat="1">
      <c r="K4" s="364"/>
      <c r="L4" s="35" t="s">
        <v>61</v>
      </c>
      <c r="M4" s="150" t="s">
        <v>259</v>
      </c>
      <c r="N4" s="151">
        <v>2015</v>
      </c>
      <c r="O4" s="151">
        <v>2016</v>
      </c>
      <c r="P4" s="151">
        <v>2017</v>
      </c>
      <c r="Q4" s="151">
        <v>2018</v>
      </c>
      <c r="R4" s="151">
        <v>2019</v>
      </c>
      <c r="S4" s="151">
        <v>2020</v>
      </c>
      <c r="T4" s="151">
        <v>2021</v>
      </c>
      <c r="U4" s="151">
        <v>2022</v>
      </c>
      <c r="V4" s="151">
        <v>2023</v>
      </c>
      <c r="W4" s="151">
        <v>2024</v>
      </c>
      <c r="X4" s="151">
        <v>2025</v>
      </c>
      <c r="Y4" s="151">
        <v>2026</v>
      </c>
      <c r="Z4" s="151">
        <v>2027</v>
      </c>
      <c r="AA4" s="151">
        <v>2028</v>
      </c>
      <c r="AB4" s="151">
        <v>2029</v>
      </c>
      <c r="AC4" s="151">
        <v>2030</v>
      </c>
      <c r="AD4" s="151">
        <v>2031</v>
      </c>
      <c r="AE4" s="151">
        <v>2032</v>
      </c>
      <c r="AF4" s="151">
        <v>2033</v>
      </c>
      <c r="AG4" s="152">
        <v>2034</v>
      </c>
      <c r="AH4" s="152">
        <v>2035</v>
      </c>
      <c r="AI4" s="152">
        <v>2036</v>
      </c>
      <c r="AJ4" s="152">
        <v>2037</v>
      </c>
      <c r="AK4" s="152">
        <v>2038</v>
      </c>
      <c r="AL4" s="152">
        <v>2039</v>
      </c>
      <c r="AM4" s="152">
        <v>2040</v>
      </c>
    </row>
    <row r="5" spans="1:39" s="7" customFormat="1">
      <c r="L5" s="6" t="s">
        <v>39</v>
      </c>
      <c r="M5" s="153">
        <v>326.20896162200592</v>
      </c>
      <c r="N5" s="154">
        <v>0</v>
      </c>
      <c r="O5" s="154">
        <v>-6.6179299379711738</v>
      </c>
      <c r="P5" s="154">
        <v>-8.5561005810631912</v>
      </c>
      <c r="Q5" s="154">
        <v>-10.227686962445965</v>
      </c>
      <c r="R5" s="154">
        <v>-12.01183548988076</v>
      </c>
      <c r="S5" s="154">
        <v>-16.239487896921869</v>
      </c>
      <c r="T5" s="154">
        <v>-22.018561441084021</v>
      </c>
      <c r="U5" s="154">
        <v>-26.004310313252848</v>
      </c>
      <c r="V5" s="154">
        <v>-30.240088432930062</v>
      </c>
      <c r="W5" s="154">
        <v>-34.672963571036469</v>
      </c>
      <c r="X5" s="154">
        <v>-39.225796828386315</v>
      </c>
      <c r="Y5" s="154">
        <v>-41.787266083108264</v>
      </c>
      <c r="Z5" s="154">
        <v>-43.805618955761425</v>
      </c>
      <c r="AA5" s="154">
        <v>-46.567300082697301</v>
      </c>
      <c r="AB5" s="154">
        <v>-49.16870388624136</v>
      </c>
      <c r="AC5" s="154">
        <v>-51.053138047774674</v>
      </c>
      <c r="AD5" s="154">
        <v>-52.725515905208709</v>
      </c>
      <c r="AE5" s="154">
        <v>-54.708269330814829</v>
      </c>
      <c r="AF5" s="154">
        <v>-56.510865210614341</v>
      </c>
      <c r="AG5" s="154">
        <v>-58.253629437374187</v>
      </c>
      <c r="AH5" s="154">
        <v>-59.863811131332362</v>
      </c>
      <c r="AI5" s="154">
        <v>-60.994914155756938</v>
      </c>
      <c r="AJ5" s="154">
        <v>-61.926383399187529</v>
      </c>
      <c r="AK5" s="154">
        <v>-63.518790877375579</v>
      </c>
      <c r="AL5" s="154">
        <v>-65.095835644640516</v>
      </c>
      <c r="AM5" s="154">
        <v>-66.611900891507304</v>
      </c>
    </row>
    <row r="6" spans="1:39" s="7" customFormat="1">
      <c r="K6" s="8"/>
      <c r="L6" s="6" t="s">
        <v>36</v>
      </c>
      <c r="M6" s="153">
        <v>115.21393305282017</v>
      </c>
      <c r="N6" s="154">
        <v>0</v>
      </c>
      <c r="O6" s="154">
        <v>7.5539107670270909</v>
      </c>
      <c r="P6" s="154">
        <v>9.7816986881542647</v>
      </c>
      <c r="Q6" s="154">
        <v>12.496076954402142</v>
      </c>
      <c r="R6" s="154">
        <v>14.44118292556935</v>
      </c>
      <c r="S6" s="154">
        <v>16.447206152031569</v>
      </c>
      <c r="T6" s="154">
        <v>17.647547764144676</v>
      </c>
      <c r="U6" s="154">
        <v>19.352980125619283</v>
      </c>
      <c r="V6" s="154">
        <v>20.295195178996224</v>
      </c>
      <c r="W6" s="154">
        <v>21.068002620146345</v>
      </c>
      <c r="X6" s="154">
        <v>21.453381924000141</v>
      </c>
      <c r="Y6" s="154">
        <v>22.14098633633408</v>
      </c>
      <c r="Z6" s="154">
        <v>22.61282451092778</v>
      </c>
      <c r="AA6" s="154">
        <v>23.021003578405001</v>
      </c>
      <c r="AB6" s="154">
        <v>23.249725424001625</v>
      </c>
      <c r="AC6" s="154">
        <v>23.494585966783362</v>
      </c>
      <c r="AD6" s="154">
        <v>24.004518890113175</v>
      </c>
      <c r="AE6" s="154">
        <v>24.479869294136918</v>
      </c>
      <c r="AF6" s="154">
        <v>25.092159967121788</v>
      </c>
      <c r="AG6" s="154">
        <v>25.867267028440651</v>
      </c>
      <c r="AH6" s="154">
        <v>26.304511058050579</v>
      </c>
      <c r="AI6" s="154">
        <v>26.957248976650007</v>
      </c>
      <c r="AJ6" s="154">
        <v>27.549666345302754</v>
      </c>
      <c r="AK6" s="154">
        <v>27.842872987061199</v>
      </c>
      <c r="AL6" s="154">
        <v>28.369507332318037</v>
      </c>
      <c r="AM6" s="154">
        <v>28.608946091943508</v>
      </c>
    </row>
    <row r="7" spans="1:39" s="7" customFormat="1">
      <c r="L7" s="6" t="s">
        <v>37</v>
      </c>
      <c r="M7" s="153">
        <v>104.05230542734255</v>
      </c>
      <c r="N7" s="154">
        <v>0</v>
      </c>
      <c r="O7" s="154">
        <v>4.1295519873504389</v>
      </c>
      <c r="P7" s="154">
        <v>3.2299026280226144</v>
      </c>
      <c r="Q7" s="154">
        <v>2.6933385724917116</v>
      </c>
      <c r="R7" s="154">
        <v>2.1190772538252816</v>
      </c>
      <c r="S7" s="154">
        <v>2.1258700269866893</v>
      </c>
      <c r="T7" s="154">
        <v>0.71407685889762718</v>
      </c>
      <c r="U7" s="154">
        <v>3.565978707590034E-2</v>
      </c>
      <c r="V7" s="154">
        <v>-0.55709656558835263</v>
      </c>
      <c r="W7" s="154">
        <v>-1.1481749678682007</v>
      </c>
      <c r="X7" s="154">
        <v>-1.5195357092938337</v>
      </c>
      <c r="Y7" s="154">
        <v>-1.9480349793949472</v>
      </c>
      <c r="Z7" s="154">
        <v>-2.4521411321407669</v>
      </c>
      <c r="AA7" s="154">
        <v>-2.6142528100349409</v>
      </c>
      <c r="AB7" s="154">
        <v>-3.2268199514927147</v>
      </c>
      <c r="AC7" s="154">
        <v>-3.4150531028827231</v>
      </c>
      <c r="AD7" s="154">
        <v>-3.481476274216817</v>
      </c>
      <c r="AE7" s="154">
        <v>-3.2915037124450777</v>
      </c>
      <c r="AF7" s="154">
        <v>-3.3025500044636686</v>
      </c>
      <c r="AG7" s="154">
        <v>-3.0849699888267423</v>
      </c>
      <c r="AH7" s="154">
        <v>-3.4825503694760869</v>
      </c>
      <c r="AI7" s="154">
        <v>-3.6954210538805654</v>
      </c>
      <c r="AJ7" s="154">
        <v>-3.9029476910139067</v>
      </c>
      <c r="AK7" s="154">
        <v>-4.212812119479338</v>
      </c>
      <c r="AL7" s="154">
        <v>-4.4785319237350336</v>
      </c>
      <c r="AM7" s="154">
        <v>-4.8536480103137336</v>
      </c>
    </row>
    <row r="8" spans="1:39" s="7" customFormat="1">
      <c r="L8" s="6" t="s">
        <v>260</v>
      </c>
      <c r="M8" s="153">
        <v>148.4</v>
      </c>
      <c r="N8" s="154">
        <v>0</v>
      </c>
      <c r="O8" s="154">
        <v>-24.900000000000006</v>
      </c>
      <c r="P8" s="154">
        <v>-25</v>
      </c>
      <c r="Q8" s="154">
        <v>-21.600000000000009</v>
      </c>
      <c r="R8" s="154">
        <v>-26.200000000000003</v>
      </c>
      <c r="S8" s="154">
        <v>-24.200000000000003</v>
      </c>
      <c r="T8" s="154">
        <v>-22.400000000000006</v>
      </c>
      <c r="U8" s="154">
        <v>-17.599999999999994</v>
      </c>
      <c r="V8" s="154">
        <v>-14.599999999999994</v>
      </c>
      <c r="W8" s="154">
        <v>-11.800000000000011</v>
      </c>
      <c r="X8" s="154">
        <v>-3.3000000000000114</v>
      </c>
      <c r="Y8" s="154">
        <v>0.40000000000000568</v>
      </c>
      <c r="Z8" s="154">
        <v>5.9000000000000057</v>
      </c>
      <c r="AA8" s="154">
        <v>9.9000000000000057</v>
      </c>
      <c r="AB8" s="154">
        <v>10.699999999999989</v>
      </c>
      <c r="AC8" s="154">
        <v>14.5</v>
      </c>
      <c r="AD8" s="154">
        <v>14.699999999999989</v>
      </c>
      <c r="AE8" s="154">
        <v>16.400000000000006</v>
      </c>
      <c r="AF8" s="154">
        <v>16</v>
      </c>
      <c r="AG8" s="154">
        <v>10.400000000000006</v>
      </c>
      <c r="AH8" s="154">
        <v>7.9000000000000057</v>
      </c>
      <c r="AI8" s="154">
        <v>5.6999999999999886</v>
      </c>
      <c r="AJ8" s="154">
        <v>3.4000000000000057</v>
      </c>
      <c r="AK8" s="154">
        <v>0.69999999999998863</v>
      </c>
      <c r="AL8" s="154">
        <v>-1.9000000000000057</v>
      </c>
      <c r="AM8" s="154">
        <v>-4.3000000000000114</v>
      </c>
    </row>
    <row r="9" spans="1:39" s="7" customFormat="1">
      <c r="L9" s="6" t="s">
        <v>319</v>
      </c>
      <c r="M9" s="153">
        <v>177.8</v>
      </c>
      <c r="N9" s="154">
        <v>0</v>
      </c>
      <c r="O9" s="154">
        <v>71.899999999999977</v>
      </c>
      <c r="P9" s="154">
        <v>39.199999999999989</v>
      </c>
      <c r="Q9" s="154">
        <v>17.799999999999983</v>
      </c>
      <c r="R9" s="154">
        <v>-7.3000000000000114</v>
      </c>
      <c r="S9" s="154">
        <v>-44.300000000000011</v>
      </c>
      <c r="T9" s="154">
        <v>-76.500000000000014</v>
      </c>
      <c r="U9" s="154">
        <v>-92.700000000000017</v>
      </c>
      <c r="V9" s="154">
        <v>-87.800000000000011</v>
      </c>
      <c r="W9" s="154">
        <v>-78.200000000000017</v>
      </c>
      <c r="X9" s="154">
        <v>-91.100000000000009</v>
      </c>
      <c r="Y9" s="154">
        <v>-114.20000000000002</v>
      </c>
      <c r="Z9" s="154">
        <v>-122.60000000000001</v>
      </c>
      <c r="AA9" s="154">
        <v>-125.70000000000002</v>
      </c>
      <c r="AB9" s="154">
        <v>-130.5</v>
      </c>
      <c r="AC9" s="154">
        <v>-135.70000000000002</v>
      </c>
      <c r="AD9" s="154">
        <v>-134.9</v>
      </c>
      <c r="AE9" s="154">
        <v>-147.20000000000002</v>
      </c>
      <c r="AF9" s="154">
        <v>-146.9</v>
      </c>
      <c r="AG9" s="154">
        <v>-138.70000000000002</v>
      </c>
      <c r="AH9" s="154">
        <v>-144.80000000000001</v>
      </c>
      <c r="AI9" s="154">
        <v>-151.30000000000001</v>
      </c>
      <c r="AJ9" s="154">
        <v>-152.20000000000002</v>
      </c>
      <c r="AK9" s="154">
        <v>-156.20000000000002</v>
      </c>
      <c r="AL9" s="154">
        <v>-157.4</v>
      </c>
      <c r="AM9" s="154">
        <v>-157.30000000000001</v>
      </c>
    </row>
    <row r="10" spans="1:39" s="7" customFormat="1">
      <c r="L10" s="6" t="s">
        <v>261</v>
      </c>
      <c r="M10" s="18"/>
      <c r="N10" s="18">
        <v>0</v>
      </c>
      <c r="O10" s="18">
        <v>0.26411723258844549</v>
      </c>
      <c r="P10" s="18">
        <v>0.45622632131990082</v>
      </c>
      <c r="Q10" s="18">
        <v>0.69712292107894702</v>
      </c>
      <c r="R10" s="18">
        <v>0.98572036655368012</v>
      </c>
      <c r="S10" s="18">
        <v>1.3211515242561274</v>
      </c>
      <c r="T10" s="18">
        <v>1.7026968375957587</v>
      </c>
      <c r="U10" s="18">
        <v>2.1297426203461312</v>
      </c>
      <c r="V10" s="18">
        <v>2.6017547380926711</v>
      </c>
      <c r="W10" s="18">
        <v>3.1182609489941546</v>
      </c>
      <c r="X10" s="18">
        <v>3.6788384896973527</v>
      </c>
      <c r="Y10" s="18">
        <v>4.3958933182789846</v>
      </c>
      <c r="Z10" s="18">
        <v>5.0741397543792903</v>
      </c>
      <c r="AA10" s="18">
        <v>5.7112151747827102</v>
      </c>
      <c r="AB10" s="18">
        <v>6.3042636433229413</v>
      </c>
      <c r="AC10" s="18">
        <v>6.8497353806571102</v>
      </c>
      <c r="AD10" s="18">
        <v>7.3430488736844914</v>
      </c>
      <c r="AE10" s="18">
        <v>7.777963345470301</v>
      </c>
      <c r="AF10" s="18">
        <v>8.1452293857628444</v>
      </c>
      <c r="AG10" s="18">
        <v>8.4288430256759934</v>
      </c>
      <c r="AH10" s="18">
        <v>8.5839564759604929</v>
      </c>
      <c r="AI10" s="18">
        <v>8.7261276365598786</v>
      </c>
      <c r="AJ10" s="154">
        <v>8.8417483247217916</v>
      </c>
      <c r="AK10" s="154">
        <v>8.9354704492138222</v>
      </c>
      <c r="AL10" s="154">
        <v>9.0112429089654338</v>
      </c>
      <c r="AM10" s="154">
        <v>9.0685541645265513</v>
      </c>
    </row>
    <row r="11" spans="1:39" s="7" customFormat="1">
      <c r="L11" s="6" t="s">
        <v>526</v>
      </c>
      <c r="M11" s="18"/>
      <c r="N11" s="18"/>
      <c r="O11" s="18">
        <v>0.51800000000000002</v>
      </c>
      <c r="P11" s="18">
        <v>0.82</v>
      </c>
      <c r="Q11" s="18">
        <v>1.121</v>
      </c>
      <c r="R11" s="18">
        <v>1.423</v>
      </c>
      <c r="S11" s="18">
        <v>1.724</v>
      </c>
      <c r="T11" s="18">
        <v>2.0790000000000002</v>
      </c>
      <c r="U11" s="18">
        <v>2.4340000000000002</v>
      </c>
      <c r="V11" s="18">
        <v>2.7890000000000001</v>
      </c>
      <c r="W11" s="18">
        <v>3.1440000000000001</v>
      </c>
      <c r="X11" s="18">
        <v>3.4990000000000001</v>
      </c>
      <c r="Y11" s="18">
        <v>3.7730000000000001</v>
      </c>
      <c r="Z11" s="18">
        <v>4.0460000000000003</v>
      </c>
      <c r="AA11" s="18">
        <v>4.32</v>
      </c>
      <c r="AB11" s="18">
        <v>4.5940000000000003</v>
      </c>
      <c r="AC11" s="18">
        <v>4.867</v>
      </c>
      <c r="AD11" s="18">
        <v>5.28</v>
      </c>
      <c r="AE11" s="18">
        <v>5.6920000000000002</v>
      </c>
      <c r="AF11" s="18">
        <v>6.1040000000000001</v>
      </c>
      <c r="AG11" s="18">
        <v>6.516</v>
      </c>
      <c r="AH11" s="18">
        <v>6.9279999999999999</v>
      </c>
      <c r="AI11" s="18">
        <v>7.48</v>
      </c>
      <c r="AJ11" s="154">
        <v>8.032</v>
      </c>
      <c r="AK11" s="154">
        <v>8.5839999999999996</v>
      </c>
      <c r="AL11" s="154">
        <v>9.1359999999999992</v>
      </c>
      <c r="AM11" s="154">
        <v>9.6880000000000006</v>
      </c>
    </row>
    <row r="12" spans="1:39" s="7" customFormat="1">
      <c r="L12" s="6" t="s">
        <v>262</v>
      </c>
      <c r="M12" s="18"/>
      <c r="N12" s="18"/>
      <c r="O12" s="18">
        <v>10.828349951005293</v>
      </c>
      <c r="P12" s="18">
        <v>9.8732729435664623</v>
      </c>
      <c r="Q12" s="18">
        <v>8.8971485144730877</v>
      </c>
      <c r="R12" s="18">
        <v>8.2658549439323679</v>
      </c>
      <c r="S12" s="18">
        <v>8.3292601936474284</v>
      </c>
      <c r="T12" s="18">
        <v>7.5932399804460147</v>
      </c>
      <c r="U12" s="18">
        <v>7.0349277802115466</v>
      </c>
      <c r="V12" s="18">
        <v>6.754235081429556</v>
      </c>
      <c r="W12" s="18">
        <v>6.8338749697641106</v>
      </c>
      <c r="X12" s="18">
        <v>6.7671121239827698</v>
      </c>
      <c r="Y12" s="18">
        <v>6.6064214078901387</v>
      </c>
      <c r="Z12" s="18">
        <v>6.3927958225951897</v>
      </c>
      <c r="AA12" s="18">
        <v>6.2353341395445341</v>
      </c>
      <c r="AB12" s="18">
        <v>6.1555347704095311</v>
      </c>
      <c r="AC12" s="18">
        <v>6.0468698032169641</v>
      </c>
      <c r="AD12" s="18">
        <v>6.1454244156278719</v>
      </c>
      <c r="AE12" s="18">
        <v>6.1779404036526557</v>
      </c>
      <c r="AF12" s="18">
        <v>6.0030258621933399</v>
      </c>
      <c r="AG12" s="18">
        <v>6.1274893720843693</v>
      </c>
      <c r="AH12" s="18">
        <v>6.0598939667974037</v>
      </c>
      <c r="AI12" s="18">
        <v>6.0259585964276994</v>
      </c>
      <c r="AJ12" s="18">
        <v>5.8709164201768544</v>
      </c>
      <c r="AK12" s="18">
        <v>5.8132595605799224</v>
      </c>
      <c r="AL12" s="18">
        <v>5.751617327092049</v>
      </c>
      <c r="AM12" s="18">
        <v>5.7250486453509666</v>
      </c>
    </row>
    <row r="13" spans="1:39" s="8" customFormat="1">
      <c r="A13" s="7"/>
      <c r="B13" s="7"/>
      <c r="C13" s="7"/>
      <c r="D13" s="7"/>
      <c r="E13" s="7"/>
      <c r="K13" s="12"/>
      <c r="L13" s="6" t="s">
        <v>38</v>
      </c>
      <c r="M13" s="18">
        <v>880.03399999999999</v>
      </c>
      <c r="N13" s="18">
        <v>880.03399999999999</v>
      </c>
      <c r="O13" s="18">
        <v>943.71</v>
      </c>
      <c r="P13" s="18">
        <v>909.83900000000006</v>
      </c>
      <c r="Q13" s="18">
        <v>891.91099999999994</v>
      </c>
      <c r="R13" s="18">
        <v>861.75699999999995</v>
      </c>
      <c r="S13" s="18">
        <v>825.24199999999996</v>
      </c>
      <c r="T13" s="18">
        <v>788.85199999999998</v>
      </c>
      <c r="U13" s="18">
        <v>774.71699999999998</v>
      </c>
      <c r="V13" s="18">
        <v>779.27700000000004</v>
      </c>
      <c r="W13" s="18">
        <v>788.37699999999995</v>
      </c>
      <c r="X13" s="18">
        <v>780.28700000000003</v>
      </c>
      <c r="Y13" s="18">
        <v>759.41499999999996</v>
      </c>
      <c r="Z13" s="18">
        <v>755.202</v>
      </c>
      <c r="AA13" s="18">
        <v>754.34</v>
      </c>
      <c r="AB13" s="18">
        <v>748.14200000000005</v>
      </c>
      <c r="AC13" s="18">
        <v>745.62400000000002</v>
      </c>
      <c r="AD13" s="18">
        <v>746.4</v>
      </c>
      <c r="AE13" s="18">
        <v>735.36199999999997</v>
      </c>
      <c r="AF13" s="18">
        <v>734.66499999999996</v>
      </c>
      <c r="AG13" s="18">
        <v>737.33500000000004</v>
      </c>
      <c r="AH13" s="18">
        <v>727.66399999999999</v>
      </c>
      <c r="AI13" s="18">
        <v>718.93299999999999</v>
      </c>
      <c r="AJ13" s="154">
        <v>715.69899999999996</v>
      </c>
      <c r="AK13" s="154">
        <v>707.97799999999995</v>
      </c>
      <c r="AL13" s="154">
        <v>703.428</v>
      </c>
      <c r="AM13" s="154">
        <v>700.05899999999997</v>
      </c>
    </row>
    <row r="17" spans="12:39"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2:39"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2:39"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2:39"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2:39"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7" spans="12:39">
      <c r="N27" s="19" t="s">
        <v>533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8265"/>
  </sheetPr>
  <dimension ref="A1:AV9"/>
  <sheetViews>
    <sheetView showGridLines="0" topLeftCell="G1" zoomScale="85" zoomScaleNormal="85" workbookViewId="0">
      <selection activeCell="L5" sqref="L5:AV9"/>
    </sheetView>
  </sheetViews>
  <sheetFormatPr defaultColWidth="9" defaultRowHeight="15"/>
  <cols>
    <col min="1" max="1" width="3.625" style="7" customWidth="1"/>
    <col min="2" max="11" width="9" style="7"/>
    <col min="12" max="12" width="17.75" style="30" bestFit="1" customWidth="1"/>
    <col min="13" max="16384" width="9" style="30"/>
  </cols>
  <sheetData>
    <row r="1" spans="1:48" s="7" customFormat="1" ht="25.5">
      <c r="A1" s="15" t="s">
        <v>605</v>
      </c>
      <c r="C1" s="29"/>
      <c r="D1" s="29"/>
      <c r="E1" s="29"/>
      <c r="F1" s="29"/>
      <c r="G1" s="29"/>
      <c r="H1" s="29"/>
      <c r="I1" s="29"/>
    </row>
    <row r="2" spans="1:48" s="7" customFormat="1">
      <c r="K2" s="30"/>
      <c r="L2" s="30"/>
    </row>
    <row r="3" spans="1:48" s="7" customFormat="1">
      <c r="K3" s="30"/>
      <c r="M3" s="4" t="s">
        <v>57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7" customFormat="1">
      <c r="K4" s="30"/>
      <c r="L4" s="6" t="s">
        <v>61</v>
      </c>
      <c r="M4" s="28">
        <v>2005</v>
      </c>
      <c r="N4" s="28">
        <v>2006</v>
      </c>
      <c r="O4" s="28">
        <v>2007</v>
      </c>
      <c r="P4" s="28">
        <v>2008</v>
      </c>
      <c r="Q4" s="28">
        <v>2009</v>
      </c>
      <c r="R4" s="28">
        <v>2010</v>
      </c>
      <c r="S4" s="28">
        <v>2011</v>
      </c>
      <c r="T4" s="28">
        <v>2012</v>
      </c>
      <c r="U4" s="28">
        <v>2013</v>
      </c>
      <c r="V4" s="28">
        <v>2014</v>
      </c>
      <c r="W4" s="28">
        <v>2015</v>
      </c>
      <c r="X4" s="28">
        <v>2016</v>
      </c>
      <c r="Y4" s="28">
        <v>2017</v>
      </c>
      <c r="Z4" s="28">
        <v>2018</v>
      </c>
      <c r="AA4" s="28">
        <v>2019</v>
      </c>
      <c r="AB4" s="28">
        <v>2020</v>
      </c>
      <c r="AC4" s="28">
        <v>2021</v>
      </c>
      <c r="AD4" s="28">
        <v>2022</v>
      </c>
      <c r="AE4" s="28">
        <v>2023</v>
      </c>
      <c r="AF4" s="28">
        <v>2024</v>
      </c>
      <c r="AG4" s="36">
        <v>2025</v>
      </c>
      <c r="AH4" s="36">
        <v>2026</v>
      </c>
      <c r="AI4" s="36">
        <v>2027</v>
      </c>
      <c r="AJ4" s="36">
        <v>2028</v>
      </c>
      <c r="AK4" s="36">
        <v>2029</v>
      </c>
      <c r="AL4" s="36">
        <v>2030</v>
      </c>
      <c r="AM4" s="36">
        <v>2031</v>
      </c>
      <c r="AN4" s="36">
        <v>2032</v>
      </c>
      <c r="AO4" s="36">
        <v>2033</v>
      </c>
      <c r="AP4" s="36">
        <v>2034</v>
      </c>
      <c r="AQ4" s="36">
        <v>2035</v>
      </c>
      <c r="AR4" s="36">
        <v>2036</v>
      </c>
      <c r="AS4" s="36">
        <v>2037</v>
      </c>
      <c r="AT4" s="36">
        <v>2038</v>
      </c>
      <c r="AU4" s="36">
        <v>2039</v>
      </c>
      <c r="AV4" s="36">
        <v>2040</v>
      </c>
    </row>
    <row r="5" spans="1:48" s="7" customFormat="1">
      <c r="L5" s="6" t="s">
        <v>31</v>
      </c>
      <c r="M5" s="9">
        <v>64.8</v>
      </c>
      <c r="N5" s="9">
        <v>64.3</v>
      </c>
      <c r="O5" s="9">
        <v>64.400000000000006</v>
      </c>
      <c r="P5" s="9">
        <v>62.1</v>
      </c>
      <c r="Q5" s="9">
        <v>62</v>
      </c>
      <c r="R5" s="9">
        <v>62.4</v>
      </c>
      <c r="S5" s="9">
        <v>60.6</v>
      </c>
      <c r="T5" s="9">
        <v>61.1</v>
      </c>
      <c r="U5" s="9">
        <v>61</v>
      </c>
      <c r="V5" s="9">
        <v>61.2</v>
      </c>
      <c r="W5" s="9">
        <v>61.1</v>
      </c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</row>
    <row r="6" spans="1:48" s="7" customFormat="1">
      <c r="K6" s="8"/>
      <c r="L6" s="6" t="s">
        <v>32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61.1</v>
      </c>
      <c r="X6" s="9">
        <v>60.8</v>
      </c>
      <c r="Y6" s="9">
        <v>60.3</v>
      </c>
      <c r="Z6" s="9">
        <v>60.2</v>
      </c>
      <c r="AA6" s="9">
        <v>59.9</v>
      </c>
      <c r="AB6" s="9">
        <v>59.7</v>
      </c>
      <c r="AC6" s="9">
        <v>60</v>
      </c>
      <c r="AD6" s="9">
        <v>60.9</v>
      </c>
      <c r="AE6" s="9">
        <v>61</v>
      </c>
      <c r="AF6" s="9">
        <v>61.9</v>
      </c>
      <c r="AG6" s="9">
        <v>62.4</v>
      </c>
      <c r="AH6" s="9">
        <v>63.3</v>
      </c>
      <c r="AI6" s="9">
        <v>64.400000000000006</v>
      </c>
      <c r="AJ6" s="9">
        <v>65.400000000000006</v>
      </c>
      <c r="AK6" s="9">
        <v>66.2</v>
      </c>
      <c r="AL6" s="9">
        <v>67.3</v>
      </c>
      <c r="AM6" s="9">
        <v>68.3</v>
      </c>
      <c r="AN6" s="9">
        <v>69.3</v>
      </c>
      <c r="AO6" s="9">
        <v>70.099999999999994</v>
      </c>
      <c r="AP6" s="9">
        <v>71.099999999999994</v>
      </c>
      <c r="AQ6" s="9">
        <v>71.8</v>
      </c>
      <c r="AR6" s="9">
        <v>72.599999999999994</v>
      </c>
      <c r="AS6" s="9">
        <v>73.2</v>
      </c>
      <c r="AT6" s="9">
        <v>74.099999999999994</v>
      </c>
      <c r="AU6" s="9">
        <v>74.8</v>
      </c>
      <c r="AV6" s="9">
        <v>75.5</v>
      </c>
    </row>
    <row r="7" spans="1:48" s="7" customFormat="1">
      <c r="L7" s="6" t="s">
        <v>33</v>
      </c>
      <c r="M7" s="9"/>
      <c r="N7" s="9"/>
      <c r="O7" s="9"/>
      <c r="P7" s="9"/>
      <c r="Q7" s="9"/>
      <c r="R7" s="9"/>
      <c r="S7" s="9"/>
      <c r="T7" s="9"/>
      <c r="U7" s="9"/>
      <c r="V7" s="9"/>
      <c r="W7" s="9">
        <v>61.2</v>
      </c>
      <c r="X7" s="9">
        <v>60.8</v>
      </c>
      <c r="Y7" s="9">
        <v>60.3</v>
      </c>
      <c r="Z7" s="9">
        <v>60.1</v>
      </c>
      <c r="AA7" s="9">
        <v>59.8</v>
      </c>
      <c r="AB7" s="9">
        <v>59.9</v>
      </c>
      <c r="AC7" s="9">
        <v>59.8</v>
      </c>
      <c r="AD7" s="9">
        <v>59.5</v>
      </c>
      <c r="AE7" s="9">
        <v>59.4</v>
      </c>
      <c r="AF7" s="9">
        <v>59.5</v>
      </c>
      <c r="AG7" s="9">
        <v>59.5</v>
      </c>
      <c r="AH7" s="9">
        <v>59.5</v>
      </c>
      <c r="AI7" s="9">
        <v>59.3</v>
      </c>
      <c r="AJ7" s="9">
        <v>59.3</v>
      </c>
      <c r="AK7" s="9">
        <v>59.2</v>
      </c>
      <c r="AL7" s="9">
        <v>59.1</v>
      </c>
      <c r="AM7" s="9">
        <v>59.2</v>
      </c>
      <c r="AN7" s="9">
        <v>59.4</v>
      </c>
      <c r="AO7" s="9">
        <v>59.5</v>
      </c>
      <c r="AP7" s="9">
        <v>59.6</v>
      </c>
      <c r="AQ7" s="9">
        <v>59.6</v>
      </c>
      <c r="AR7" s="9">
        <v>59.6</v>
      </c>
      <c r="AS7" s="9">
        <v>59.7</v>
      </c>
      <c r="AT7" s="9">
        <v>59.8</v>
      </c>
      <c r="AU7" s="9">
        <v>59.9</v>
      </c>
      <c r="AV7" s="9">
        <v>60.2</v>
      </c>
    </row>
    <row r="8" spans="1:48" s="7" customFormat="1">
      <c r="L8" s="6" t="s">
        <v>34</v>
      </c>
      <c r="M8" s="9"/>
      <c r="N8" s="9"/>
      <c r="O8" s="9"/>
      <c r="P8" s="9"/>
      <c r="Q8" s="9"/>
      <c r="R8" s="9"/>
      <c r="S8" s="9"/>
      <c r="T8" s="9"/>
      <c r="U8" s="9"/>
      <c r="V8" s="9"/>
      <c r="W8" s="9">
        <v>61.1</v>
      </c>
      <c r="X8" s="9">
        <v>61</v>
      </c>
      <c r="Y8" s="9">
        <v>60.9</v>
      </c>
      <c r="Z8" s="9">
        <v>60.8</v>
      </c>
      <c r="AA8" s="9">
        <v>60.7</v>
      </c>
      <c r="AB8" s="9">
        <v>60.8</v>
      </c>
      <c r="AC8" s="9">
        <v>60.8</v>
      </c>
      <c r="AD8" s="9">
        <v>60.6</v>
      </c>
      <c r="AE8" s="9">
        <v>60.6</v>
      </c>
      <c r="AF8" s="9">
        <v>60.5</v>
      </c>
      <c r="AG8" s="9">
        <v>60.4</v>
      </c>
      <c r="AH8" s="9">
        <v>60.3</v>
      </c>
      <c r="AI8" s="9">
        <v>60.3</v>
      </c>
      <c r="AJ8" s="9">
        <v>60.4</v>
      </c>
      <c r="AK8" s="9">
        <v>60.5</v>
      </c>
      <c r="AL8" s="9">
        <v>60.5</v>
      </c>
      <c r="AM8" s="9">
        <v>60.5</v>
      </c>
      <c r="AN8" s="9">
        <v>60.7</v>
      </c>
      <c r="AO8" s="9">
        <v>61.1</v>
      </c>
      <c r="AP8" s="9">
        <v>61.2</v>
      </c>
      <c r="AQ8" s="9">
        <v>61.4</v>
      </c>
      <c r="AR8" s="9">
        <v>61.7</v>
      </c>
      <c r="AS8" s="9">
        <v>62.1</v>
      </c>
      <c r="AT8" s="9">
        <v>62.4</v>
      </c>
      <c r="AU8" s="9">
        <v>62.8</v>
      </c>
      <c r="AV8" s="9">
        <v>63.3</v>
      </c>
    </row>
    <row r="9" spans="1:48" s="7" customFormat="1">
      <c r="L9" s="6" t="s">
        <v>35</v>
      </c>
      <c r="M9" s="9"/>
      <c r="N9" s="9"/>
      <c r="O9" s="9"/>
      <c r="P9" s="9"/>
      <c r="Q9" s="9"/>
      <c r="R9" s="9"/>
      <c r="S9" s="9"/>
      <c r="T9" s="9"/>
      <c r="U9" s="9"/>
      <c r="V9" s="9"/>
      <c r="W9" s="27">
        <v>61.1</v>
      </c>
      <c r="X9" s="27">
        <v>61</v>
      </c>
      <c r="Y9" s="27">
        <v>60.7</v>
      </c>
      <c r="Z9" s="27">
        <v>60.4</v>
      </c>
      <c r="AA9" s="27">
        <v>60.3</v>
      </c>
      <c r="AB9" s="27">
        <v>60.7</v>
      </c>
      <c r="AC9" s="27">
        <v>61</v>
      </c>
      <c r="AD9" s="27">
        <v>60.9</v>
      </c>
      <c r="AE9" s="27">
        <v>60.9</v>
      </c>
      <c r="AF9" s="27">
        <v>61.2</v>
      </c>
      <c r="AG9" s="27">
        <v>61.4</v>
      </c>
      <c r="AH9" s="27">
        <v>61.7</v>
      </c>
      <c r="AI9" s="27">
        <v>61.9</v>
      </c>
      <c r="AJ9" s="27">
        <v>62.3</v>
      </c>
      <c r="AK9" s="27">
        <v>62.6</v>
      </c>
      <c r="AL9" s="27">
        <v>63.2</v>
      </c>
      <c r="AM9" s="27">
        <v>63.7</v>
      </c>
      <c r="AN9" s="27">
        <v>64.2</v>
      </c>
      <c r="AO9" s="27">
        <v>64.8</v>
      </c>
      <c r="AP9" s="27">
        <v>65.2</v>
      </c>
      <c r="AQ9" s="27">
        <v>65.599999999999994</v>
      </c>
      <c r="AR9" s="27">
        <v>66</v>
      </c>
      <c r="AS9" s="27">
        <v>66.400000000000006</v>
      </c>
      <c r="AT9" s="27">
        <v>66.8</v>
      </c>
      <c r="AU9" s="27">
        <v>67.2</v>
      </c>
      <c r="AV9" s="27">
        <v>67.7</v>
      </c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K10"/>
  <sheetViews>
    <sheetView showGridLines="0" zoomScale="70" zoomScaleNormal="70" workbookViewId="0"/>
  </sheetViews>
  <sheetFormatPr defaultColWidth="9" defaultRowHeight="15"/>
  <cols>
    <col min="1" max="1" width="3.625" style="7" customWidth="1"/>
    <col min="2" max="11" width="9" style="7"/>
    <col min="12" max="12" width="17.75" style="30" bestFit="1" customWidth="1"/>
    <col min="13" max="16384" width="9" style="30"/>
  </cols>
  <sheetData>
    <row r="1" spans="1:37" s="7" customFormat="1" ht="25.5">
      <c r="A1" s="15" t="s">
        <v>606</v>
      </c>
      <c r="C1" s="29"/>
      <c r="D1" s="29"/>
      <c r="E1" s="29"/>
      <c r="F1" s="29"/>
      <c r="G1" s="29"/>
      <c r="H1" s="29"/>
      <c r="I1" s="29"/>
    </row>
    <row r="2" spans="1:37" s="7" customFormat="1">
      <c r="K2" s="30"/>
      <c r="L2" s="30"/>
    </row>
    <row r="3" spans="1:37" s="7" customFormat="1">
      <c r="K3" s="30"/>
      <c r="M3" s="5" t="s">
        <v>505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37" s="7" customFormat="1">
      <c r="K4" s="30"/>
      <c r="L4" s="6" t="s">
        <v>61</v>
      </c>
      <c r="M4" s="80">
        <v>2016</v>
      </c>
      <c r="N4" s="80">
        <v>2017</v>
      </c>
      <c r="O4" s="80">
        <v>2018</v>
      </c>
      <c r="P4" s="80">
        <v>2019</v>
      </c>
      <c r="Q4" s="80">
        <v>2020</v>
      </c>
      <c r="R4" s="80">
        <v>2021</v>
      </c>
      <c r="S4" s="80">
        <v>2022</v>
      </c>
      <c r="T4" s="80">
        <v>2023</v>
      </c>
      <c r="U4" s="80">
        <v>2024</v>
      </c>
      <c r="V4" s="82">
        <v>2025</v>
      </c>
      <c r="W4" s="82">
        <v>2026</v>
      </c>
      <c r="X4" s="82">
        <v>2027</v>
      </c>
      <c r="Y4" s="82">
        <v>2028</v>
      </c>
      <c r="Z4" s="82">
        <v>2029</v>
      </c>
      <c r="AA4" s="82">
        <v>2030</v>
      </c>
      <c r="AB4" s="82">
        <v>2031</v>
      </c>
      <c r="AC4" s="82">
        <v>2032</v>
      </c>
      <c r="AD4" s="82">
        <v>2033</v>
      </c>
      <c r="AE4" s="82">
        <v>2034</v>
      </c>
      <c r="AF4" s="82">
        <v>2035</v>
      </c>
      <c r="AG4" s="82">
        <v>2036</v>
      </c>
      <c r="AH4" s="82">
        <v>2037</v>
      </c>
      <c r="AI4" s="82">
        <v>2038</v>
      </c>
      <c r="AJ4" s="82">
        <v>2039</v>
      </c>
      <c r="AK4" s="82">
        <v>2040</v>
      </c>
    </row>
    <row r="5" spans="1:37" s="7" customFormat="1">
      <c r="L5" s="6" t="s">
        <v>32</v>
      </c>
      <c r="M5" s="20">
        <v>5150.7820443999999</v>
      </c>
      <c r="N5" s="20">
        <v>5031.2998786999997</v>
      </c>
      <c r="O5" s="20">
        <v>4886.6067503000004</v>
      </c>
      <c r="P5" s="20">
        <v>4815.7501381000002</v>
      </c>
      <c r="Q5" s="20">
        <v>4792.7028344</v>
      </c>
      <c r="R5" s="20">
        <v>4718.4080986999998</v>
      </c>
      <c r="S5" s="20">
        <v>4678.6655111</v>
      </c>
      <c r="T5" s="20">
        <v>4669.8657056000002</v>
      </c>
      <c r="U5" s="20">
        <v>4675.3377114000004</v>
      </c>
      <c r="V5" s="20">
        <v>4751.8399227</v>
      </c>
      <c r="W5" s="20">
        <v>4716.0697320999998</v>
      </c>
      <c r="X5" s="20">
        <v>4619.8766555000002</v>
      </c>
      <c r="Y5" s="20">
        <v>4574.2895185999996</v>
      </c>
      <c r="Z5" s="20">
        <v>4460.5336563999999</v>
      </c>
      <c r="AA5" s="20">
        <v>4403.3962410000004</v>
      </c>
      <c r="AB5" s="20">
        <v>4390.6003806999997</v>
      </c>
      <c r="AC5" s="20">
        <v>4304.3998904</v>
      </c>
      <c r="AD5" s="20">
        <v>4252.1152450999998</v>
      </c>
      <c r="AE5" s="20">
        <v>4154.7758477999996</v>
      </c>
      <c r="AF5" s="20">
        <v>4103.4834535</v>
      </c>
      <c r="AG5" s="20">
        <v>4090.0342101000001</v>
      </c>
      <c r="AH5" s="20">
        <v>4136.2427344999996</v>
      </c>
      <c r="AI5" s="20">
        <v>4102.6129164000004</v>
      </c>
      <c r="AJ5" s="20">
        <v>4126.4683447999996</v>
      </c>
      <c r="AK5" s="20">
        <v>4063.0572919000001</v>
      </c>
    </row>
    <row r="6" spans="1:37" s="7" customFormat="1">
      <c r="K6" s="8"/>
      <c r="L6" s="6" t="s">
        <v>33</v>
      </c>
      <c r="M6" s="20">
        <v>5187.3814345000001</v>
      </c>
      <c r="N6" s="20">
        <v>5084.7777214999996</v>
      </c>
      <c r="O6" s="20">
        <v>4999.2958182000002</v>
      </c>
      <c r="P6" s="20">
        <v>5044.5531744</v>
      </c>
      <c r="Q6" s="20">
        <v>5011.0894405999998</v>
      </c>
      <c r="R6" s="20">
        <v>4988.1216655999997</v>
      </c>
      <c r="S6" s="20">
        <v>5031.3967156999997</v>
      </c>
      <c r="T6" s="20">
        <v>5040.5568878000004</v>
      </c>
      <c r="U6" s="20">
        <v>4955.2956911000001</v>
      </c>
      <c r="V6" s="20">
        <v>4969.3838185000004</v>
      </c>
      <c r="W6" s="20">
        <v>4890.4074486</v>
      </c>
      <c r="X6" s="20">
        <v>4902.2085003000002</v>
      </c>
      <c r="Y6" s="20">
        <v>4770.3043287999999</v>
      </c>
      <c r="Z6" s="20">
        <v>4785.0162989999999</v>
      </c>
      <c r="AA6" s="20">
        <v>4668.6830477000003</v>
      </c>
      <c r="AB6" s="20">
        <v>4674.0069593999997</v>
      </c>
      <c r="AC6" s="20">
        <v>4546.7188992000001</v>
      </c>
      <c r="AD6" s="20">
        <v>4512.5598002999996</v>
      </c>
      <c r="AE6" s="20">
        <v>4488.4460896000001</v>
      </c>
      <c r="AF6" s="20">
        <v>4484.7753878000003</v>
      </c>
      <c r="AG6" s="20">
        <v>4450.4048865000004</v>
      </c>
      <c r="AH6" s="20">
        <v>4482.4081048999997</v>
      </c>
      <c r="AI6" s="20">
        <v>4472.0335359000001</v>
      </c>
      <c r="AJ6" s="20">
        <v>4461.8616921000003</v>
      </c>
      <c r="AK6" s="20">
        <v>4433.4177986000004</v>
      </c>
    </row>
    <row r="7" spans="1:37" s="7" customFormat="1">
      <c r="L7" s="6" t="s">
        <v>34</v>
      </c>
      <c r="M7" s="20">
        <v>5192.6004334999998</v>
      </c>
      <c r="N7" s="20">
        <v>5099.6175105000002</v>
      </c>
      <c r="O7" s="20">
        <v>5100.4552130000002</v>
      </c>
      <c r="P7" s="20">
        <v>5092.6414130000003</v>
      </c>
      <c r="Q7" s="20">
        <v>5068.0287162000004</v>
      </c>
      <c r="R7" s="20">
        <v>5168.1136924000002</v>
      </c>
      <c r="S7" s="20">
        <v>5241.8147648000004</v>
      </c>
      <c r="T7" s="20">
        <v>5210.2507562000001</v>
      </c>
      <c r="U7" s="20">
        <v>5198.4307179999996</v>
      </c>
      <c r="V7" s="20">
        <v>5238.0150624999997</v>
      </c>
      <c r="W7" s="20">
        <v>5340.1814746999999</v>
      </c>
      <c r="X7" s="20">
        <v>5295.5425185000004</v>
      </c>
      <c r="Y7" s="20">
        <v>5244.3541183999996</v>
      </c>
      <c r="Z7" s="20">
        <v>5259.1981899000002</v>
      </c>
      <c r="AA7" s="20">
        <v>5294.9594422999999</v>
      </c>
      <c r="AB7" s="20">
        <v>5356.8835996999996</v>
      </c>
      <c r="AC7" s="20">
        <v>5345.7842045999996</v>
      </c>
      <c r="AD7" s="20">
        <v>5355.7353708999999</v>
      </c>
      <c r="AE7" s="20">
        <v>5373.6754895000004</v>
      </c>
      <c r="AF7" s="20">
        <v>5288.8899142999999</v>
      </c>
      <c r="AG7" s="20">
        <v>5277.2092338000002</v>
      </c>
      <c r="AH7" s="20">
        <v>5323.7213333999998</v>
      </c>
      <c r="AI7" s="20">
        <v>5348.3929079</v>
      </c>
      <c r="AJ7" s="20">
        <v>5361.3055901999996</v>
      </c>
      <c r="AK7" s="20">
        <v>5359.6200213000002</v>
      </c>
    </row>
    <row r="8" spans="1:37" s="7" customFormat="1">
      <c r="L8" s="6" t="s">
        <v>35</v>
      </c>
      <c r="M8" s="20">
        <v>5229.0856465999996</v>
      </c>
      <c r="N8" s="20">
        <v>5171.4681841000001</v>
      </c>
      <c r="O8" s="20">
        <v>5130.8327348000003</v>
      </c>
      <c r="P8" s="20">
        <v>5201.8353145000001</v>
      </c>
      <c r="Q8" s="20">
        <v>5155.9071692999996</v>
      </c>
      <c r="R8" s="20">
        <v>5175.3063251000003</v>
      </c>
      <c r="S8" s="20">
        <v>5140.6317111999997</v>
      </c>
      <c r="T8" s="20">
        <v>5046.4241273999996</v>
      </c>
      <c r="U8" s="20">
        <v>5150.5472645999998</v>
      </c>
      <c r="V8" s="20">
        <v>5191.6478950999999</v>
      </c>
      <c r="W8" s="20">
        <v>5115.708251</v>
      </c>
      <c r="X8" s="20">
        <v>5080.9675121</v>
      </c>
      <c r="Y8" s="20">
        <v>5047.5549117999999</v>
      </c>
      <c r="Z8" s="20">
        <v>5016.2324025999997</v>
      </c>
      <c r="AA8" s="20">
        <v>5000.6583498999998</v>
      </c>
      <c r="AB8" s="20">
        <v>4956.0051045999999</v>
      </c>
      <c r="AC8" s="20">
        <v>4908.4762674000003</v>
      </c>
      <c r="AD8" s="20">
        <v>4848.5119562</v>
      </c>
      <c r="AE8" s="20">
        <v>4833.7126422000001</v>
      </c>
      <c r="AF8" s="20">
        <v>4784.8692031</v>
      </c>
      <c r="AG8" s="20">
        <v>4698.2634587000002</v>
      </c>
      <c r="AH8" s="20">
        <v>4705.8056219</v>
      </c>
      <c r="AI8" s="20">
        <v>4709.5160145999998</v>
      </c>
      <c r="AJ8" s="20">
        <v>4640.9775570000002</v>
      </c>
      <c r="AK8" s="20">
        <v>4615.0305910999996</v>
      </c>
    </row>
    <row r="10" spans="1:37">
      <c r="M10" s="490" t="s">
        <v>770</v>
      </c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8265"/>
  </sheetPr>
  <dimension ref="A1:AV23"/>
  <sheetViews>
    <sheetView zoomScale="70" zoomScaleNormal="70" workbookViewId="0">
      <selection activeCell="L42" sqref="L41:L42"/>
    </sheetView>
  </sheetViews>
  <sheetFormatPr defaultColWidth="9" defaultRowHeight="15"/>
  <cols>
    <col min="1" max="1" width="3.625" style="7" customWidth="1"/>
    <col min="2" max="8" width="9" style="7"/>
    <col min="9" max="9" width="15.5" style="7" customWidth="1"/>
    <col min="10" max="11" width="9" style="7"/>
    <col min="12" max="12" width="14.875" style="7" bestFit="1" customWidth="1"/>
    <col min="13" max="13" width="10.25" style="7" bestFit="1" customWidth="1"/>
    <col min="14" max="22" width="9" style="7"/>
    <col min="23" max="23" width="10.25" style="7" bestFit="1" customWidth="1"/>
    <col min="24" max="16384" width="9" style="7"/>
  </cols>
  <sheetData>
    <row r="1" spans="1:48" ht="25.5">
      <c r="A1" s="15" t="s">
        <v>173</v>
      </c>
      <c r="C1" s="29"/>
      <c r="D1" s="29"/>
      <c r="E1" s="29"/>
      <c r="F1" s="29"/>
      <c r="G1" s="29"/>
      <c r="H1" s="29"/>
      <c r="I1" s="29"/>
    </row>
    <row r="2" spans="1:48">
      <c r="K2" s="30"/>
      <c r="L2" s="30"/>
    </row>
    <row r="3" spans="1:48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30"/>
      <c r="L3" s="4" t="s">
        <v>60</v>
      </c>
      <c r="M3" s="4" t="s">
        <v>59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30"/>
      <c r="L4" s="6" t="s">
        <v>61</v>
      </c>
      <c r="M4" s="28" t="s">
        <v>0</v>
      </c>
      <c r="N4" s="28" t="s">
        <v>1</v>
      </c>
      <c r="O4" s="28" t="s">
        <v>2</v>
      </c>
      <c r="P4" s="28" t="s">
        <v>3</v>
      </c>
      <c r="Q4" s="28" t="s">
        <v>4</v>
      </c>
      <c r="R4" s="28" t="s">
        <v>5</v>
      </c>
      <c r="S4" s="28" t="s">
        <v>6</v>
      </c>
      <c r="T4" s="28" t="s">
        <v>7</v>
      </c>
      <c r="U4" s="28" t="s">
        <v>8</v>
      </c>
      <c r="V4" s="28" t="s">
        <v>9</v>
      </c>
      <c r="W4" s="28" t="s">
        <v>10</v>
      </c>
      <c r="X4" s="28" t="s">
        <v>11</v>
      </c>
      <c r="Y4" s="28" t="s">
        <v>12</v>
      </c>
      <c r="Z4" s="28" t="s">
        <v>13</v>
      </c>
      <c r="AA4" s="28" t="s">
        <v>14</v>
      </c>
      <c r="AB4" s="28" t="s">
        <v>15</v>
      </c>
      <c r="AC4" s="28" t="s">
        <v>16</v>
      </c>
      <c r="AD4" s="28" t="s">
        <v>17</v>
      </c>
      <c r="AE4" s="28" t="s">
        <v>18</v>
      </c>
      <c r="AF4" s="28" t="s">
        <v>19</v>
      </c>
      <c r="AG4" s="36" t="s">
        <v>20</v>
      </c>
      <c r="AH4" s="36" t="s">
        <v>21</v>
      </c>
      <c r="AI4" s="36" t="s">
        <v>22</v>
      </c>
      <c r="AJ4" s="36" t="s">
        <v>23</v>
      </c>
      <c r="AK4" s="36" t="s">
        <v>24</v>
      </c>
      <c r="AL4" s="36" t="s">
        <v>25</v>
      </c>
      <c r="AM4" s="36" t="s">
        <v>26</v>
      </c>
      <c r="AN4" s="36" t="s">
        <v>27</v>
      </c>
      <c r="AO4" s="36" t="s">
        <v>28</v>
      </c>
      <c r="AP4" s="36" t="s">
        <v>29</v>
      </c>
      <c r="AQ4" s="36" t="s">
        <v>30</v>
      </c>
      <c r="AR4" s="36" t="s">
        <v>142</v>
      </c>
      <c r="AS4" s="36" t="s">
        <v>143</v>
      </c>
      <c r="AT4" s="36" t="s">
        <v>144</v>
      </c>
      <c r="AU4" s="36" t="s">
        <v>145</v>
      </c>
      <c r="AV4" s="36" t="s">
        <v>146</v>
      </c>
    </row>
    <row r="5" spans="1:48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31</v>
      </c>
      <c r="M5" s="39">
        <v>376.65699999999998</v>
      </c>
      <c r="N5" s="39">
        <v>372.15899999999999</v>
      </c>
      <c r="O5" s="39">
        <v>372.29899999999998</v>
      </c>
      <c r="P5" s="39">
        <v>359.642</v>
      </c>
      <c r="Q5" s="39">
        <v>351.096</v>
      </c>
      <c r="R5" s="39">
        <v>346.18900000000002</v>
      </c>
      <c r="S5" s="39">
        <v>346.488</v>
      </c>
      <c r="T5" s="39">
        <v>345.74</v>
      </c>
      <c r="U5" s="39">
        <v>341.286</v>
      </c>
      <c r="V5" s="39">
        <v>333.50200000000001</v>
      </c>
      <c r="W5" s="39">
        <v>333.577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>
        <v>333.577</v>
      </c>
      <c r="X6" s="39">
        <v>331.346</v>
      </c>
      <c r="Y6" s="39">
        <v>327.78699999999998</v>
      </c>
      <c r="Z6" s="39">
        <v>326.36799999999999</v>
      </c>
      <c r="AA6" s="39">
        <v>324.04500000000002</v>
      </c>
      <c r="AB6" s="39">
        <v>321.84300000000002</v>
      </c>
      <c r="AC6" s="39">
        <v>321.279</v>
      </c>
      <c r="AD6" s="39">
        <v>321.80599999999998</v>
      </c>
      <c r="AE6" s="39">
        <v>322.51600000000002</v>
      </c>
      <c r="AF6" s="39">
        <v>324.56099999999998</v>
      </c>
      <c r="AG6" s="39">
        <v>326.85500000000002</v>
      </c>
      <c r="AH6" s="39">
        <v>330.04300000000001</v>
      </c>
      <c r="AI6" s="39">
        <v>333.71800000000002</v>
      </c>
      <c r="AJ6" s="39">
        <v>337.61500000000001</v>
      </c>
      <c r="AK6" s="39">
        <v>341.66800000000001</v>
      </c>
      <c r="AL6" s="39">
        <v>345.89299999999997</v>
      </c>
      <c r="AM6" s="39">
        <v>350.358</v>
      </c>
      <c r="AN6" s="39">
        <v>354.92899999999997</v>
      </c>
      <c r="AO6" s="39">
        <v>358.94600000000003</v>
      </c>
      <c r="AP6" s="39">
        <v>362.92399999999998</v>
      </c>
      <c r="AQ6" s="39">
        <v>366.38799999999998</v>
      </c>
      <c r="AR6" s="39">
        <v>370.18900000000002</v>
      </c>
      <c r="AS6" s="39">
        <v>373.63499999999999</v>
      </c>
      <c r="AT6" s="39">
        <v>377.14600000000002</v>
      </c>
      <c r="AU6" s="39">
        <v>381.03399999999999</v>
      </c>
      <c r="AV6" s="39">
        <v>384.34199999999998</v>
      </c>
    </row>
    <row r="7" spans="1:48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39"/>
      <c r="N7" s="39"/>
      <c r="O7" s="39"/>
      <c r="P7" s="39"/>
      <c r="Q7" s="39"/>
      <c r="R7" s="39"/>
      <c r="S7" s="39"/>
      <c r="T7" s="39"/>
      <c r="U7" s="39"/>
      <c r="V7" s="39"/>
      <c r="W7" s="39">
        <v>332.95600000000002</v>
      </c>
      <c r="X7" s="39">
        <v>330.18200000000002</v>
      </c>
      <c r="Y7" s="39">
        <v>327.79599999999999</v>
      </c>
      <c r="Z7" s="39">
        <v>326.69900000000001</v>
      </c>
      <c r="AA7" s="39">
        <v>325.351</v>
      </c>
      <c r="AB7" s="39">
        <v>323.78500000000003</v>
      </c>
      <c r="AC7" s="39">
        <v>322.197</v>
      </c>
      <c r="AD7" s="39">
        <v>320.16199999999998</v>
      </c>
      <c r="AE7" s="39">
        <v>319.74900000000002</v>
      </c>
      <c r="AF7" s="39">
        <v>319.46300000000002</v>
      </c>
      <c r="AG7" s="39">
        <v>319.09800000000001</v>
      </c>
      <c r="AH7" s="39">
        <v>318.60599999999999</v>
      </c>
      <c r="AI7" s="39">
        <v>318.19299999999998</v>
      </c>
      <c r="AJ7" s="39">
        <v>318.19200000000001</v>
      </c>
      <c r="AK7" s="39">
        <v>318.30700000000002</v>
      </c>
      <c r="AL7" s="39">
        <v>318.49400000000003</v>
      </c>
      <c r="AM7" s="39">
        <v>319.27800000000002</v>
      </c>
      <c r="AN7" s="39">
        <v>320.47300000000001</v>
      </c>
      <c r="AO7" s="39">
        <v>321.64999999999998</v>
      </c>
      <c r="AP7" s="39">
        <v>322.62599999999998</v>
      </c>
      <c r="AQ7" s="39">
        <v>323.38</v>
      </c>
      <c r="AR7" s="39">
        <v>324.05</v>
      </c>
      <c r="AS7" s="39">
        <v>325.04300000000001</v>
      </c>
      <c r="AT7" s="39">
        <v>326.31299999999999</v>
      </c>
      <c r="AU7" s="39">
        <v>327.63299999999998</v>
      </c>
      <c r="AV7" s="39">
        <v>329.05700000000002</v>
      </c>
    </row>
    <row r="8" spans="1:48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>
        <v>333.87200000000001</v>
      </c>
      <c r="X8" s="39">
        <v>332.46699999999998</v>
      </c>
      <c r="Y8" s="39">
        <v>331.81200000000001</v>
      </c>
      <c r="Z8" s="39">
        <v>331.00200000000001</v>
      </c>
      <c r="AA8" s="39">
        <v>330.64400000000001</v>
      </c>
      <c r="AB8" s="39">
        <v>329.90100000000001</v>
      </c>
      <c r="AC8" s="39">
        <v>329.00299999999999</v>
      </c>
      <c r="AD8" s="39">
        <v>327.89299999999997</v>
      </c>
      <c r="AE8" s="39">
        <v>326.64699999999999</v>
      </c>
      <c r="AF8" s="39">
        <v>325.76</v>
      </c>
      <c r="AG8" s="39">
        <v>325.01600000000002</v>
      </c>
      <c r="AH8" s="39">
        <v>323.983</v>
      </c>
      <c r="AI8" s="39">
        <v>323.27199999999999</v>
      </c>
      <c r="AJ8" s="39">
        <v>323.01299999999998</v>
      </c>
      <c r="AK8" s="39">
        <v>322.76499999999999</v>
      </c>
      <c r="AL8" s="39">
        <v>322.37700000000001</v>
      </c>
      <c r="AM8" s="39">
        <v>322.416</v>
      </c>
      <c r="AN8" s="39">
        <v>322.93</v>
      </c>
      <c r="AO8" s="39">
        <v>323.553</v>
      </c>
      <c r="AP8" s="39">
        <v>324.13</v>
      </c>
      <c r="AQ8" s="39">
        <v>324.97500000000002</v>
      </c>
      <c r="AR8" s="39">
        <v>325.85899999999998</v>
      </c>
      <c r="AS8" s="39">
        <v>327.01100000000002</v>
      </c>
      <c r="AT8" s="39">
        <v>328.38200000000001</v>
      </c>
      <c r="AU8" s="39">
        <v>329.76600000000002</v>
      </c>
      <c r="AV8" s="39">
        <v>331.17700000000002</v>
      </c>
    </row>
    <row r="9" spans="1:48" s="4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>
        <v>334.24099999999999</v>
      </c>
      <c r="X9" s="39">
        <v>332.54899999999998</v>
      </c>
      <c r="Y9" s="39">
        <v>329.952</v>
      </c>
      <c r="Z9" s="39">
        <v>327.358</v>
      </c>
      <c r="AA9" s="39">
        <v>326.17099999999999</v>
      </c>
      <c r="AB9" s="39">
        <v>326.15899999999999</v>
      </c>
      <c r="AC9" s="39">
        <v>326.25</v>
      </c>
      <c r="AD9" s="39">
        <v>324.47000000000003</v>
      </c>
      <c r="AE9" s="39">
        <v>324.42399999999998</v>
      </c>
      <c r="AF9" s="39">
        <v>324.584</v>
      </c>
      <c r="AG9" s="39">
        <v>324.93099999999998</v>
      </c>
      <c r="AH9" s="39">
        <v>325.423</v>
      </c>
      <c r="AI9" s="39">
        <v>326.44299999999998</v>
      </c>
      <c r="AJ9" s="39">
        <v>327.90800000000002</v>
      </c>
      <c r="AK9" s="39">
        <v>329.714</v>
      </c>
      <c r="AL9" s="39">
        <v>331.5</v>
      </c>
      <c r="AM9" s="39">
        <v>333.74400000000003</v>
      </c>
      <c r="AN9" s="39">
        <v>336.33300000000003</v>
      </c>
      <c r="AO9" s="39">
        <v>338.66399999999999</v>
      </c>
      <c r="AP9" s="39">
        <v>340.71300000000002</v>
      </c>
      <c r="AQ9" s="39">
        <v>342.65800000000002</v>
      </c>
      <c r="AR9" s="39">
        <v>344.57600000000002</v>
      </c>
      <c r="AS9" s="39">
        <v>346.82100000000003</v>
      </c>
      <c r="AT9" s="39">
        <v>349.04300000000001</v>
      </c>
      <c r="AU9" s="39">
        <v>351.09899999999999</v>
      </c>
      <c r="AV9" s="39">
        <v>353.21199999999999</v>
      </c>
    </row>
    <row r="10" spans="1:48">
      <c r="L10" s="7" t="s">
        <v>56</v>
      </c>
    </row>
    <row r="11" spans="1:48" s="8" customFormat="1">
      <c r="A11" s="7"/>
      <c r="B11" s="7"/>
      <c r="C11" s="7"/>
      <c r="D11" s="7"/>
      <c r="E11" s="7"/>
      <c r="K11" s="12"/>
      <c r="L11" s="6" t="s">
        <v>61</v>
      </c>
      <c r="M11" s="28">
        <v>2005</v>
      </c>
      <c r="N11" s="28">
        <v>2006</v>
      </c>
      <c r="O11" s="28">
        <v>2007</v>
      </c>
      <c r="P11" s="28">
        <v>2008</v>
      </c>
      <c r="Q11" s="28">
        <v>2009</v>
      </c>
      <c r="R11" s="28">
        <v>2010</v>
      </c>
      <c r="S11" s="28">
        <v>2011</v>
      </c>
      <c r="T11" s="28">
        <v>2012</v>
      </c>
      <c r="U11" s="28">
        <v>2013</v>
      </c>
      <c r="V11" s="28">
        <v>2014</v>
      </c>
      <c r="W11" s="28">
        <v>2015</v>
      </c>
      <c r="X11" s="28">
        <v>2016</v>
      </c>
      <c r="Y11" s="28">
        <v>2017</v>
      </c>
      <c r="Z11" s="28">
        <v>2018</v>
      </c>
      <c r="AA11" s="28">
        <v>2019</v>
      </c>
      <c r="AB11" s="28">
        <v>2020</v>
      </c>
      <c r="AC11" s="36">
        <v>2021</v>
      </c>
      <c r="AD11" s="36">
        <v>2022</v>
      </c>
      <c r="AE11" s="36">
        <v>2023</v>
      </c>
      <c r="AF11" s="36">
        <v>2024</v>
      </c>
      <c r="AG11" s="36">
        <v>2025</v>
      </c>
      <c r="AH11" s="36">
        <v>2026</v>
      </c>
      <c r="AI11" s="36">
        <v>2027</v>
      </c>
      <c r="AJ11" s="36">
        <v>2028</v>
      </c>
      <c r="AK11" s="36">
        <v>2029</v>
      </c>
      <c r="AL11" s="36">
        <v>2030</v>
      </c>
      <c r="AM11" s="36">
        <v>2031</v>
      </c>
      <c r="AN11" s="36">
        <v>2032</v>
      </c>
      <c r="AO11" s="36">
        <v>2033</v>
      </c>
      <c r="AP11" s="36">
        <v>2034</v>
      </c>
      <c r="AQ11" s="36">
        <v>2035</v>
      </c>
      <c r="AR11" s="36">
        <v>2036</v>
      </c>
      <c r="AS11" s="36">
        <v>2037</v>
      </c>
      <c r="AT11" s="36">
        <v>2038</v>
      </c>
      <c r="AU11" s="36">
        <v>2039</v>
      </c>
      <c r="AV11" s="36">
        <v>2040</v>
      </c>
    </row>
    <row r="12" spans="1:48">
      <c r="K12" s="12"/>
      <c r="L12" s="6" t="s">
        <v>31</v>
      </c>
      <c r="M12" s="9">
        <v>1059.9653627164798</v>
      </c>
      <c r="N12" s="9">
        <v>1045.4046688917601</v>
      </c>
      <c r="O12" s="9">
        <v>1076.00715447228</v>
      </c>
      <c r="P12" s="9">
        <v>1079.6148717902408</v>
      </c>
      <c r="Q12" s="9">
        <v>1038.1810422116616</v>
      </c>
      <c r="R12" s="9">
        <v>1119.6299010761329</v>
      </c>
      <c r="S12" s="9">
        <v>1031.4109755646875</v>
      </c>
      <c r="T12" s="9">
        <v>880.72660106343119</v>
      </c>
      <c r="U12" s="9">
        <v>839.49211374592494</v>
      </c>
      <c r="V12" s="9">
        <v>854.73211819989353</v>
      </c>
      <c r="W12" s="9">
        <v>880.03399999999999</v>
      </c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48">
      <c r="K13" s="12"/>
      <c r="L13" s="6" t="s">
        <v>32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>
        <v>880.03399999999999</v>
      </c>
      <c r="X13" s="20">
        <v>926.09500000000003</v>
      </c>
      <c r="Y13" s="20">
        <v>859.37400000000002</v>
      </c>
      <c r="Z13" s="20">
        <v>825.51599999999996</v>
      </c>
      <c r="AA13" s="20">
        <v>786.44500000000005</v>
      </c>
      <c r="AB13" s="20">
        <v>746.32100000000003</v>
      </c>
      <c r="AC13" s="20">
        <v>703.66700000000003</v>
      </c>
      <c r="AD13" s="20">
        <v>683.53499999999997</v>
      </c>
      <c r="AE13" s="20">
        <v>684.7</v>
      </c>
      <c r="AF13" s="20">
        <v>678.79</v>
      </c>
      <c r="AG13" s="20">
        <v>664.75800000000004</v>
      </c>
      <c r="AH13" s="20">
        <v>646.803</v>
      </c>
      <c r="AI13" s="20">
        <v>631.00400000000002</v>
      </c>
      <c r="AJ13" s="20">
        <v>614.33100000000002</v>
      </c>
      <c r="AK13" s="20">
        <v>602.15899999999999</v>
      </c>
      <c r="AL13" s="20">
        <v>602.84199999999998</v>
      </c>
      <c r="AM13" s="20">
        <v>598.16200000000003</v>
      </c>
      <c r="AN13" s="20">
        <v>598.66800000000001</v>
      </c>
      <c r="AO13" s="20">
        <v>600.505</v>
      </c>
      <c r="AP13" s="20">
        <v>602.49300000000005</v>
      </c>
      <c r="AQ13" s="20">
        <v>604.66200000000003</v>
      </c>
      <c r="AR13" s="20">
        <v>611.74900000000002</v>
      </c>
      <c r="AS13" s="20">
        <v>622.88400000000001</v>
      </c>
      <c r="AT13" s="20">
        <v>641.59799999999996</v>
      </c>
      <c r="AU13" s="20">
        <v>647.00800000000004</v>
      </c>
      <c r="AV13" s="20">
        <v>648.20500000000004</v>
      </c>
    </row>
    <row r="14" spans="1:48">
      <c r="K14" s="12"/>
      <c r="L14" s="6" t="s">
        <v>33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20">
        <v>880.03399999999999</v>
      </c>
      <c r="X14" s="20">
        <v>924.4</v>
      </c>
      <c r="Y14" s="20">
        <v>854.98400000000004</v>
      </c>
      <c r="Z14" s="20">
        <v>835.61599999999999</v>
      </c>
      <c r="AA14" s="20">
        <v>816.26700000000005</v>
      </c>
      <c r="AB14" s="20">
        <v>803.83299999999997</v>
      </c>
      <c r="AC14" s="20">
        <v>788.33399999999995</v>
      </c>
      <c r="AD14" s="20">
        <v>778.48900000000003</v>
      </c>
      <c r="AE14" s="20">
        <v>755.82500000000005</v>
      </c>
      <c r="AF14" s="20">
        <v>735.84199999999998</v>
      </c>
      <c r="AG14" s="20">
        <v>715.346</v>
      </c>
      <c r="AH14" s="20">
        <v>708.13699999999994</v>
      </c>
      <c r="AI14" s="20">
        <v>687.79399999999998</v>
      </c>
      <c r="AJ14" s="20">
        <v>673.89300000000003</v>
      </c>
      <c r="AK14" s="20">
        <v>647.71299999999997</v>
      </c>
      <c r="AL14" s="20">
        <v>633.26599999999996</v>
      </c>
      <c r="AM14" s="20">
        <v>619.79899999999998</v>
      </c>
      <c r="AN14" s="20">
        <v>612.95100000000002</v>
      </c>
      <c r="AO14" s="20">
        <v>605.85400000000004</v>
      </c>
      <c r="AP14" s="20">
        <v>602.00800000000004</v>
      </c>
      <c r="AQ14" s="20">
        <v>597.17100000000005</v>
      </c>
      <c r="AR14" s="20">
        <v>592.26400000000001</v>
      </c>
      <c r="AS14" s="20">
        <v>591.91399999999999</v>
      </c>
      <c r="AT14" s="20">
        <v>591.41800000000001</v>
      </c>
      <c r="AU14" s="20">
        <v>590.27599999999995</v>
      </c>
      <c r="AV14" s="20">
        <v>588.798</v>
      </c>
    </row>
    <row r="15" spans="1:48">
      <c r="B15" s="11"/>
      <c r="K15" s="12"/>
      <c r="L15" s="6" t="s">
        <v>34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20">
        <v>880.03399999999999</v>
      </c>
      <c r="X15" s="20">
        <v>933.06700000000001</v>
      </c>
      <c r="Y15" s="20">
        <v>880.274</v>
      </c>
      <c r="Z15" s="20">
        <v>859.10699999999997</v>
      </c>
      <c r="AA15" s="20">
        <v>842.37400000000002</v>
      </c>
      <c r="AB15" s="20">
        <v>848.41600000000005</v>
      </c>
      <c r="AC15" s="20">
        <v>840.75300000000004</v>
      </c>
      <c r="AD15" s="20">
        <v>833.66600000000005</v>
      </c>
      <c r="AE15" s="20">
        <v>833.68100000000004</v>
      </c>
      <c r="AF15" s="20">
        <v>828.33</v>
      </c>
      <c r="AG15" s="20">
        <v>837.529</v>
      </c>
      <c r="AH15" s="20">
        <v>822.96900000000005</v>
      </c>
      <c r="AI15" s="20">
        <v>804.37900000000002</v>
      </c>
      <c r="AJ15" s="20">
        <v>791.096</v>
      </c>
      <c r="AK15" s="20">
        <v>794.16399999999999</v>
      </c>
      <c r="AL15" s="20">
        <v>808.476</v>
      </c>
      <c r="AM15" s="20">
        <v>812.85400000000004</v>
      </c>
      <c r="AN15" s="20">
        <v>807.02200000000005</v>
      </c>
      <c r="AO15" s="20">
        <v>806.61</v>
      </c>
      <c r="AP15" s="20">
        <v>811.51300000000003</v>
      </c>
      <c r="AQ15" s="20">
        <v>812.31899999999996</v>
      </c>
      <c r="AR15" s="20">
        <v>808.72699999999998</v>
      </c>
      <c r="AS15" s="20">
        <v>808.58399999999995</v>
      </c>
      <c r="AT15" s="20">
        <v>808.75099999999998</v>
      </c>
      <c r="AU15" s="20">
        <v>809.83600000000001</v>
      </c>
      <c r="AV15" s="20">
        <v>808.57399999999996</v>
      </c>
    </row>
    <row r="16" spans="1:48" s="12" customFormat="1">
      <c r="A16" s="8"/>
      <c r="B16" s="8"/>
      <c r="C16" s="8"/>
      <c r="D16" s="8"/>
      <c r="E16" s="8"/>
      <c r="L16" s="6" t="s">
        <v>35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20">
        <v>880.03399999999999</v>
      </c>
      <c r="X16" s="20">
        <v>943.71</v>
      </c>
      <c r="Y16" s="20">
        <v>909.83900000000006</v>
      </c>
      <c r="Z16" s="20">
        <v>891.91099999999994</v>
      </c>
      <c r="AA16" s="20">
        <v>861.75699999999995</v>
      </c>
      <c r="AB16" s="20">
        <v>825.24199999999996</v>
      </c>
      <c r="AC16" s="20">
        <v>788.85199999999998</v>
      </c>
      <c r="AD16" s="20">
        <v>774.71699999999998</v>
      </c>
      <c r="AE16" s="20">
        <v>779.27700000000004</v>
      </c>
      <c r="AF16" s="20">
        <v>788.37699999999995</v>
      </c>
      <c r="AG16" s="20">
        <v>780.28700000000003</v>
      </c>
      <c r="AH16" s="20">
        <v>759.41499999999996</v>
      </c>
      <c r="AI16" s="20">
        <v>755.202</v>
      </c>
      <c r="AJ16" s="20">
        <v>754.34</v>
      </c>
      <c r="AK16" s="20">
        <v>748.14200000000005</v>
      </c>
      <c r="AL16" s="20">
        <v>745.62400000000002</v>
      </c>
      <c r="AM16" s="20">
        <v>746.4</v>
      </c>
      <c r="AN16" s="20">
        <v>735.36199999999997</v>
      </c>
      <c r="AO16" s="20">
        <v>734.66499999999996</v>
      </c>
      <c r="AP16" s="20">
        <v>737.33500000000004</v>
      </c>
      <c r="AQ16" s="20">
        <v>727.66399999999999</v>
      </c>
      <c r="AR16" s="20">
        <v>718.93299999999999</v>
      </c>
      <c r="AS16" s="20">
        <v>715.69899999999996</v>
      </c>
      <c r="AT16" s="20">
        <v>707.97799999999995</v>
      </c>
      <c r="AU16" s="20">
        <v>703.428</v>
      </c>
      <c r="AV16" s="20">
        <v>700.05899999999997</v>
      </c>
    </row>
    <row r="17" spans="1:48" s="12" customFormat="1">
      <c r="A17" s="7"/>
      <c r="B17" s="7"/>
      <c r="C17" s="7"/>
      <c r="D17" s="7"/>
      <c r="E17" s="7"/>
      <c r="L17" s="12" t="s">
        <v>172</v>
      </c>
    </row>
    <row r="18" spans="1:48" s="12" customFormat="1">
      <c r="A18" s="7"/>
      <c r="B18" s="7"/>
      <c r="C18" s="7"/>
      <c r="D18" s="7"/>
      <c r="E18" s="7"/>
      <c r="L18" s="6" t="s">
        <v>61</v>
      </c>
      <c r="M18" s="28">
        <v>2005</v>
      </c>
      <c r="N18" s="28">
        <v>2006</v>
      </c>
      <c r="O18" s="28">
        <v>2007</v>
      </c>
      <c r="P18" s="28">
        <v>2008</v>
      </c>
      <c r="Q18" s="28">
        <v>2009</v>
      </c>
      <c r="R18" s="28">
        <v>2010</v>
      </c>
      <c r="S18" s="28">
        <v>2011</v>
      </c>
      <c r="T18" s="28">
        <v>2012</v>
      </c>
      <c r="U18" s="28">
        <v>2013</v>
      </c>
      <c r="V18" s="28">
        <v>2014</v>
      </c>
      <c r="W18" s="28">
        <v>2015</v>
      </c>
      <c r="X18" s="28">
        <v>2016</v>
      </c>
      <c r="Y18" s="28">
        <v>2017</v>
      </c>
      <c r="Z18" s="28">
        <v>2018</v>
      </c>
      <c r="AA18" s="28">
        <v>2019</v>
      </c>
      <c r="AB18" s="28">
        <v>2020</v>
      </c>
      <c r="AC18" s="28">
        <v>2021</v>
      </c>
      <c r="AD18" s="28">
        <v>2022</v>
      </c>
      <c r="AE18" s="28">
        <v>2023</v>
      </c>
      <c r="AF18" s="28">
        <v>2024</v>
      </c>
      <c r="AG18" s="28">
        <v>2025</v>
      </c>
      <c r="AH18" s="28">
        <v>2026</v>
      </c>
      <c r="AI18" s="28">
        <v>2027</v>
      </c>
      <c r="AJ18" s="28">
        <v>2028</v>
      </c>
      <c r="AK18" s="28">
        <v>2029</v>
      </c>
      <c r="AL18" s="28">
        <v>2030</v>
      </c>
      <c r="AM18" s="28">
        <v>2031</v>
      </c>
      <c r="AN18" s="28">
        <v>2032</v>
      </c>
      <c r="AO18" s="28">
        <v>2033</v>
      </c>
      <c r="AP18" s="28">
        <v>2034</v>
      </c>
      <c r="AQ18" s="28">
        <v>2035</v>
      </c>
      <c r="AR18" s="28">
        <v>2036</v>
      </c>
      <c r="AS18" s="28">
        <v>2037</v>
      </c>
      <c r="AT18" s="28">
        <v>2038</v>
      </c>
      <c r="AU18" s="28">
        <v>2039</v>
      </c>
      <c r="AV18" s="28">
        <v>2040</v>
      </c>
    </row>
    <row r="19" spans="1:48" s="12" customFormat="1">
      <c r="A19" s="7"/>
      <c r="B19" s="7"/>
      <c r="C19" s="7"/>
      <c r="D19" s="7"/>
      <c r="E19" s="7"/>
      <c r="K19" s="7"/>
      <c r="L19" s="6" t="s">
        <v>31</v>
      </c>
      <c r="M19" s="39">
        <v>1436.6223627164798</v>
      </c>
      <c r="N19" s="39">
        <v>1417.5636688917602</v>
      </c>
      <c r="O19" s="39">
        <v>1448.30615447228</v>
      </c>
      <c r="P19" s="39">
        <v>1439.2568717902409</v>
      </c>
      <c r="Q19" s="39">
        <v>1389.2770422116616</v>
      </c>
      <c r="R19" s="39">
        <v>1465.818901076133</v>
      </c>
      <c r="S19" s="39">
        <v>1377.8989755646876</v>
      </c>
      <c r="T19" s="39">
        <v>1226.4666010634312</v>
      </c>
      <c r="U19" s="39">
        <v>1180.7781137459249</v>
      </c>
      <c r="V19" s="39">
        <v>1188.2341181998936</v>
      </c>
      <c r="W19" s="39">
        <v>1213.6109999999999</v>
      </c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</row>
    <row r="20" spans="1:48" s="12" customFormat="1">
      <c r="A20" s="7"/>
      <c r="B20" s="7"/>
      <c r="C20" s="7"/>
      <c r="D20" s="7"/>
      <c r="E20" s="7"/>
      <c r="K20" s="7"/>
      <c r="L20" s="6" t="s">
        <v>32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>
        <v>1213.6109999999999</v>
      </c>
      <c r="X20" s="39">
        <v>1257.441</v>
      </c>
      <c r="Y20" s="39">
        <v>1187.1610000000001</v>
      </c>
      <c r="Z20" s="39">
        <v>1151.884</v>
      </c>
      <c r="AA20" s="39">
        <v>1110.49</v>
      </c>
      <c r="AB20" s="39">
        <v>1068.164</v>
      </c>
      <c r="AC20" s="39">
        <v>1024.9459999999999</v>
      </c>
      <c r="AD20" s="39">
        <v>1005.3409999999999</v>
      </c>
      <c r="AE20" s="39">
        <v>1007.2160000000001</v>
      </c>
      <c r="AF20" s="39">
        <v>1003.3509999999999</v>
      </c>
      <c r="AG20" s="39">
        <v>991.61300000000006</v>
      </c>
      <c r="AH20" s="39">
        <v>976.846</v>
      </c>
      <c r="AI20" s="39">
        <v>964.72199999999998</v>
      </c>
      <c r="AJ20" s="39">
        <v>951.94600000000003</v>
      </c>
      <c r="AK20" s="39">
        <v>943.827</v>
      </c>
      <c r="AL20" s="39">
        <v>948.7349999999999</v>
      </c>
      <c r="AM20" s="39">
        <v>948.52</v>
      </c>
      <c r="AN20" s="39">
        <v>953.59699999999998</v>
      </c>
      <c r="AO20" s="39">
        <v>959.45100000000002</v>
      </c>
      <c r="AP20" s="39">
        <v>965.41700000000003</v>
      </c>
      <c r="AQ20" s="39">
        <v>971.05</v>
      </c>
      <c r="AR20" s="39">
        <v>981.9380000000001</v>
      </c>
      <c r="AS20" s="39">
        <v>996.51900000000001</v>
      </c>
      <c r="AT20" s="39">
        <v>1018.7439999999999</v>
      </c>
      <c r="AU20" s="39">
        <v>1028.0419999999999</v>
      </c>
      <c r="AV20" s="39">
        <v>1032.547</v>
      </c>
    </row>
    <row r="21" spans="1:48" s="12" customFormat="1">
      <c r="K21" s="7"/>
      <c r="L21" s="6" t="s">
        <v>33</v>
      </c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>
        <v>1212.99</v>
      </c>
      <c r="X21" s="39">
        <v>1254.5819999999999</v>
      </c>
      <c r="Y21" s="39">
        <v>1182.78</v>
      </c>
      <c r="Z21" s="39">
        <v>1162.3150000000001</v>
      </c>
      <c r="AA21" s="39">
        <v>1141.6179999999999</v>
      </c>
      <c r="AB21" s="39">
        <v>1127.6179999999999</v>
      </c>
      <c r="AC21" s="39">
        <v>1110.5309999999999</v>
      </c>
      <c r="AD21" s="39">
        <v>1098.6510000000001</v>
      </c>
      <c r="AE21" s="39">
        <v>1075.5740000000001</v>
      </c>
      <c r="AF21" s="39">
        <v>1055.3050000000001</v>
      </c>
      <c r="AG21" s="39">
        <v>1034.444</v>
      </c>
      <c r="AH21" s="39">
        <v>1026.7429999999999</v>
      </c>
      <c r="AI21" s="39">
        <v>1005.987</v>
      </c>
      <c r="AJ21" s="39">
        <v>992.08500000000004</v>
      </c>
      <c r="AK21" s="39">
        <v>966.02</v>
      </c>
      <c r="AL21" s="39">
        <v>951.76</v>
      </c>
      <c r="AM21" s="39">
        <v>939.077</v>
      </c>
      <c r="AN21" s="39">
        <v>933.42399999999998</v>
      </c>
      <c r="AO21" s="39">
        <v>927.50400000000002</v>
      </c>
      <c r="AP21" s="39">
        <v>924.63400000000001</v>
      </c>
      <c r="AQ21" s="39">
        <v>920.55100000000004</v>
      </c>
      <c r="AR21" s="39">
        <v>916.31400000000008</v>
      </c>
      <c r="AS21" s="39">
        <v>916.95699999999999</v>
      </c>
      <c r="AT21" s="39">
        <v>917.73099999999999</v>
      </c>
      <c r="AU21" s="39">
        <v>917.90899999999988</v>
      </c>
      <c r="AV21" s="39">
        <v>917.85500000000002</v>
      </c>
    </row>
    <row r="22" spans="1:48" s="12" customFormat="1">
      <c r="K22" s="7"/>
      <c r="L22" s="6" t="s">
        <v>34</v>
      </c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>
        <v>1213.9059999999999</v>
      </c>
      <c r="X22" s="39">
        <v>1265.5340000000001</v>
      </c>
      <c r="Y22" s="39">
        <v>1212.086</v>
      </c>
      <c r="Z22" s="39">
        <v>1190.1089999999999</v>
      </c>
      <c r="AA22" s="39">
        <v>1173.018</v>
      </c>
      <c r="AB22" s="39">
        <v>1178.317</v>
      </c>
      <c r="AC22" s="39">
        <v>1169.7560000000001</v>
      </c>
      <c r="AD22" s="39">
        <v>1161.559</v>
      </c>
      <c r="AE22" s="39">
        <v>1160.328</v>
      </c>
      <c r="AF22" s="39">
        <v>1154.0900000000001</v>
      </c>
      <c r="AG22" s="39">
        <v>1162.5450000000001</v>
      </c>
      <c r="AH22" s="39">
        <v>1146.952</v>
      </c>
      <c r="AI22" s="39">
        <v>1127.6510000000001</v>
      </c>
      <c r="AJ22" s="39">
        <v>1114.1089999999999</v>
      </c>
      <c r="AK22" s="39">
        <v>1116.9290000000001</v>
      </c>
      <c r="AL22" s="39">
        <v>1130.8530000000001</v>
      </c>
      <c r="AM22" s="39">
        <v>1135.27</v>
      </c>
      <c r="AN22" s="39">
        <v>1129.952</v>
      </c>
      <c r="AO22" s="39">
        <v>1130.163</v>
      </c>
      <c r="AP22" s="39">
        <v>1135.643</v>
      </c>
      <c r="AQ22" s="39">
        <v>1137.2939999999999</v>
      </c>
      <c r="AR22" s="39">
        <v>1134.586</v>
      </c>
      <c r="AS22" s="39">
        <v>1135.595</v>
      </c>
      <c r="AT22" s="39">
        <v>1137.133</v>
      </c>
      <c r="AU22" s="39">
        <v>1139.6020000000001</v>
      </c>
      <c r="AV22" s="39">
        <v>1139.751</v>
      </c>
    </row>
    <row r="23" spans="1:48" s="12" customFormat="1">
      <c r="K23" s="7"/>
      <c r="L23" s="6" t="s">
        <v>35</v>
      </c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>
        <v>1214.2750000000001</v>
      </c>
      <c r="X23" s="39">
        <v>1276.259</v>
      </c>
      <c r="Y23" s="39">
        <v>1239.7910000000002</v>
      </c>
      <c r="Z23" s="39">
        <v>1219.269</v>
      </c>
      <c r="AA23" s="39">
        <v>1187.9279999999999</v>
      </c>
      <c r="AB23" s="39">
        <v>1151.4009999999998</v>
      </c>
      <c r="AC23" s="39">
        <v>1115.1019999999999</v>
      </c>
      <c r="AD23" s="39">
        <v>1099.1869999999999</v>
      </c>
      <c r="AE23" s="39">
        <v>1103.701</v>
      </c>
      <c r="AF23" s="39">
        <v>1112.961</v>
      </c>
      <c r="AG23" s="39">
        <v>1105.2180000000001</v>
      </c>
      <c r="AH23" s="39">
        <v>1084.838</v>
      </c>
      <c r="AI23" s="39">
        <v>1081.645</v>
      </c>
      <c r="AJ23" s="39">
        <v>1082.248</v>
      </c>
      <c r="AK23" s="39">
        <v>1077.856</v>
      </c>
      <c r="AL23" s="39">
        <v>1077.124</v>
      </c>
      <c r="AM23" s="39">
        <v>1080.144</v>
      </c>
      <c r="AN23" s="39">
        <v>1071.6949999999999</v>
      </c>
      <c r="AO23" s="39">
        <v>1073.329</v>
      </c>
      <c r="AP23" s="39">
        <v>1078.048</v>
      </c>
      <c r="AQ23" s="39">
        <v>1070.3220000000001</v>
      </c>
      <c r="AR23" s="39">
        <v>1063.509</v>
      </c>
      <c r="AS23" s="39">
        <v>1062.52</v>
      </c>
      <c r="AT23" s="39">
        <v>1057.021</v>
      </c>
      <c r="AU23" s="39">
        <v>1054.527</v>
      </c>
      <c r="AV23" s="39">
        <v>1053.271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8265"/>
  </sheetPr>
  <dimension ref="A1:AL37"/>
  <sheetViews>
    <sheetView showGridLines="0" zoomScale="70" zoomScaleNormal="70" workbookViewId="0">
      <selection activeCell="B3" sqref="B3:AL37"/>
    </sheetView>
  </sheetViews>
  <sheetFormatPr defaultColWidth="9" defaultRowHeight="12.75"/>
  <cols>
    <col min="1" max="1" width="3.625" style="4" customWidth="1"/>
    <col min="2" max="2" width="32.375" style="4" customWidth="1"/>
    <col min="3" max="33" width="9.375" style="4" customWidth="1"/>
    <col min="34" max="16384" width="9" style="4"/>
  </cols>
  <sheetData>
    <row r="1" spans="1:38" ht="20.25">
      <c r="A1" s="15" t="s">
        <v>147</v>
      </c>
      <c r="C1" s="86"/>
      <c r="D1" s="86"/>
      <c r="E1" s="86"/>
    </row>
    <row r="3" spans="1:38">
      <c r="B3" s="74" t="s">
        <v>32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50"/>
    </row>
    <row r="4" spans="1:38">
      <c r="B4" s="55"/>
      <c r="C4" s="76" t="s">
        <v>40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57"/>
    </row>
    <row r="5" spans="1:38">
      <c r="B5" s="77" t="s">
        <v>61</v>
      </c>
      <c r="C5" s="80" t="s">
        <v>0</v>
      </c>
      <c r="D5" s="80" t="s">
        <v>1</v>
      </c>
      <c r="E5" s="80" t="s">
        <v>2</v>
      </c>
      <c r="F5" s="80" t="s">
        <v>3</v>
      </c>
      <c r="G5" s="80" t="s">
        <v>4</v>
      </c>
      <c r="H5" s="80" t="s">
        <v>5</v>
      </c>
      <c r="I5" s="81" t="s">
        <v>6</v>
      </c>
      <c r="J5" s="80" t="s">
        <v>7</v>
      </c>
      <c r="K5" s="80" t="s">
        <v>8</v>
      </c>
      <c r="L5" s="80" t="s">
        <v>9</v>
      </c>
      <c r="M5" s="80" t="s">
        <v>10</v>
      </c>
      <c r="N5" s="80" t="s">
        <v>11</v>
      </c>
      <c r="O5" s="80" t="s">
        <v>12</v>
      </c>
      <c r="P5" s="80" t="s">
        <v>13</v>
      </c>
      <c r="Q5" s="80" t="s">
        <v>14</v>
      </c>
      <c r="R5" s="80" t="s">
        <v>15</v>
      </c>
      <c r="S5" s="80" t="s">
        <v>16</v>
      </c>
      <c r="T5" s="80" t="s">
        <v>17</v>
      </c>
      <c r="U5" s="80" t="s">
        <v>18</v>
      </c>
      <c r="V5" s="80" t="s">
        <v>19</v>
      </c>
      <c r="W5" s="80" t="s">
        <v>20</v>
      </c>
      <c r="X5" s="80" t="s">
        <v>21</v>
      </c>
      <c r="Y5" s="80" t="s">
        <v>22</v>
      </c>
      <c r="Z5" s="80" t="s">
        <v>23</v>
      </c>
      <c r="AA5" s="80" t="s">
        <v>24</v>
      </c>
      <c r="AB5" s="80" t="s">
        <v>25</v>
      </c>
      <c r="AC5" s="80" t="s">
        <v>26</v>
      </c>
      <c r="AD5" s="80" t="s">
        <v>27</v>
      </c>
      <c r="AE5" s="82" t="s">
        <v>28</v>
      </c>
      <c r="AF5" s="82" t="s">
        <v>29</v>
      </c>
      <c r="AG5" s="83" t="s">
        <v>30</v>
      </c>
      <c r="AH5" s="36" t="s">
        <v>142</v>
      </c>
      <c r="AI5" s="36" t="s">
        <v>143</v>
      </c>
      <c r="AJ5" s="36" t="s">
        <v>144</v>
      </c>
      <c r="AK5" s="36" t="s">
        <v>145</v>
      </c>
      <c r="AL5" s="87" t="s">
        <v>146</v>
      </c>
    </row>
    <row r="6" spans="1:38">
      <c r="B6" s="78" t="s">
        <v>120</v>
      </c>
      <c r="C6" s="88">
        <v>123.003</v>
      </c>
      <c r="D6" s="88">
        <v>121.251</v>
      </c>
      <c r="E6" s="88">
        <v>121.387</v>
      </c>
      <c r="F6" s="88">
        <v>116.655</v>
      </c>
      <c r="G6" s="88">
        <v>115.797</v>
      </c>
      <c r="H6" s="88">
        <v>109.56</v>
      </c>
      <c r="I6" s="88">
        <v>110.864</v>
      </c>
      <c r="J6" s="88">
        <v>110.71899999999999</v>
      </c>
      <c r="K6" s="88">
        <v>110.078</v>
      </c>
      <c r="L6" s="88">
        <v>108.47199999999999</v>
      </c>
      <c r="M6" s="88">
        <v>108.735</v>
      </c>
      <c r="N6" s="88">
        <v>108.773</v>
      </c>
      <c r="O6" s="88">
        <v>108.68300000000001</v>
      </c>
      <c r="P6" s="88">
        <v>108.378</v>
      </c>
      <c r="Q6" s="88">
        <v>107.82299999999999</v>
      </c>
      <c r="R6" s="88">
        <v>107.303</v>
      </c>
      <c r="S6" s="88">
        <v>107.015</v>
      </c>
      <c r="T6" s="88">
        <v>107.27800000000001</v>
      </c>
      <c r="U6" s="88">
        <v>107.548</v>
      </c>
      <c r="V6" s="88">
        <v>109.205</v>
      </c>
      <c r="W6" s="88">
        <v>111.452</v>
      </c>
      <c r="X6" s="88">
        <v>114.30800000000001</v>
      </c>
      <c r="Y6" s="88">
        <v>117.111</v>
      </c>
      <c r="Z6" s="88">
        <v>120.166</v>
      </c>
      <c r="AA6" s="88">
        <v>123.295</v>
      </c>
      <c r="AB6" s="88">
        <v>126.485</v>
      </c>
      <c r="AC6" s="88">
        <v>129.82</v>
      </c>
      <c r="AD6" s="88">
        <v>133.065</v>
      </c>
      <c r="AE6" s="88">
        <v>136.02099999999999</v>
      </c>
      <c r="AF6" s="88">
        <v>138.88399999999999</v>
      </c>
      <c r="AG6" s="88">
        <v>141.46100000000001</v>
      </c>
      <c r="AH6" s="88">
        <v>144.17500000000001</v>
      </c>
      <c r="AI6" s="88">
        <v>146.298</v>
      </c>
      <c r="AJ6" s="88">
        <v>148.499</v>
      </c>
      <c r="AK6" s="88">
        <v>150.73699999999999</v>
      </c>
      <c r="AL6" s="89">
        <v>152.88</v>
      </c>
    </row>
    <row r="7" spans="1:38">
      <c r="B7" s="78" t="s">
        <v>121</v>
      </c>
      <c r="C7" s="88">
        <v>118.312</v>
      </c>
      <c r="D7" s="88">
        <v>117.791</v>
      </c>
      <c r="E7" s="88">
        <v>118.77500000000001</v>
      </c>
      <c r="F7" s="88">
        <v>112.959</v>
      </c>
      <c r="G7" s="88">
        <v>104.872</v>
      </c>
      <c r="H7" s="88">
        <v>108.095</v>
      </c>
      <c r="I7" s="88">
        <v>105.22199999999999</v>
      </c>
      <c r="J7" s="88">
        <v>103.925</v>
      </c>
      <c r="K7" s="88">
        <v>103.39100000000001</v>
      </c>
      <c r="L7" s="88">
        <v>98.917000000000002</v>
      </c>
      <c r="M7" s="88">
        <v>99.84</v>
      </c>
      <c r="N7" s="88">
        <v>99.403999999999996</v>
      </c>
      <c r="O7" s="88">
        <v>97.688000000000002</v>
      </c>
      <c r="P7" s="88">
        <v>97.26</v>
      </c>
      <c r="Q7" s="88">
        <v>96.656000000000006</v>
      </c>
      <c r="R7" s="88">
        <v>96.122</v>
      </c>
      <c r="S7" s="88">
        <v>96.209000000000003</v>
      </c>
      <c r="T7" s="88">
        <v>96.375</v>
      </c>
      <c r="U7" s="88">
        <v>96.513999999999996</v>
      </c>
      <c r="V7" s="88">
        <v>96.486000000000004</v>
      </c>
      <c r="W7" s="88">
        <v>96.287999999999997</v>
      </c>
      <c r="X7" s="88">
        <v>96.227999999999994</v>
      </c>
      <c r="Y7" s="88">
        <v>96.430999999999997</v>
      </c>
      <c r="Z7" s="88">
        <v>96.602999999999994</v>
      </c>
      <c r="AA7" s="88">
        <v>96.802999999999997</v>
      </c>
      <c r="AB7" s="88">
        <v>97.006</v>
      </c>
      <c r="AC7" s="88">
        <v>97.244</v>
      </c>
      <c r="AD7" s="88">
        <v>97.584999999999994</v>
      </c>
      <c r="AE7" s="88">
        <v>97.838999999999999</v>
      </c>
      <c r="AF7" s="88">
        <v>98.108000000000004</v>
      </c>
      <c r="AG7" s="88">
        <v>98.34</v>
      </c>
      <c r="AH7" s="88">
        <v>98.643000000000001</v>
      </c>
      <c r="AI7" s="88">
        <v>99.106999999999999</v>
      </c>
      <c r="AJ7" s="88">
        <v>99.513000000000005</v>
      </c>
      <c r="AK7" s="88">
        <v>100.035</v>
      </c>
      <c r="AL7" s="89">
        <v>100.319</v>
      </c>
    </row>
    <row r="8" spans="1:38" s="31" customFormat="1">
      <c r="A8" s="3"/>
      <c r="B8" s="78" t="s">
        <v>69</v>
      </c>
      <c r="C8" s="88">
        <v>112.78400000000001</v>
      </c>
      <c r="D8" s="88">
        <v>111.07299999999999</v>
      </c>
      <c r="E8" s="88">
        <v>109.6</v>
      </c>
      <c r="F8" s="88">
        <v>106.688</v>
      </c>
      <c r="G8" s="88">
        <v>105.438</v>
      </c>
      <c r="H8" s="88">
        <v>104.742</v>
      </c>
      <c r="I8" s="88">
        <v>107.056</v>
      </c>
      <c r="J8" s="88">
        <v>106.56100000000001</v>
      </c>
      <c r="K8" s="88">
        <v>104.536</v>
      </c>
      <c r="L8" s="88">
        <v>101.56699999999999</v>
      </c>
      <c r="M8" s="88">
        <v>102.58</v>
      </c>
      <c r="N8" s="88">
        <v>101.065</v>
      </c>
      <c r="O8" s="88">
        <v>99.671999999999997</v>
      </c>
      <c r="P8" s="88">
        <v>99.19</v>
      </c>
      <c r="Q8" s="88">
        <v>98.301000000000002</v>
      </c>
      <c r="R8" s="88">
        <v>97.432000000000002</v>
      </c>
      <c r="S8" s="88">
        <v>97.228999999999999</v>
      </c>
      <c r="T8" s="88">
        <v>97.418000000000006</v>
      </c>
      <c r="U8" s="88">
        <v>97.816000000000003</v>
      </c>
      <c r="V8" s="88">
        <v>98.222999999999999</v>
      </c>
      <c r="W8" s="88">
        <v>98.441999999999993</v>
      </c>
      <c r="X8" s="88">
        <v>98.742000000000004</v>
      </c>
      <c r="Y8" s="88">
        <v>99.274000000000001</v>
      </c>
      <c r="Z8" s="88">
        <v>99.793000000000006</v>
      </c>
      <c r="AA8" s="88">
        <v>100.34099999999999</v>
      </c>
      <c r="AB8" s="88">
        <v>100.995</v>
      </c>
      <c r="AC8" s="88">
        <v>101.675</v>
      </c>
      <c r="AD8" s="88">
        <v>102.431</v>
      </c>
      <c r="AE8" s="88">
        <v>103.044</v>
      </c>
      <c r="AF8" s="88">
        <v>103.711</v>
      </c>
      <c r="AG8" s="88">
        <v>104.205</v>
      </c>
      <c r="AH8" s="88">
        <v>104.79300000000001</v>
      </c>
      <c r="AI8" s="88">
        <v>105.47499999999999</v>
      </c>
      <c r="AJ8" s="88">
        <v>106.191</v>
      </c>
      <c r="AK8" s="88">
        <v>107.10299999999999</v>
      </c>
      <c r="AL8" s="89">
        <v>107.80500000000001</v>
      </c>
    </row>
    <row r="9" spans="1:38" s="31" customFormat="1">
      <c r="A9" s="4"/>
      <c r="B9" s="79" t="s">
        <v>119</v>
      </c>
      <c r="C9" s="88">
        <v>22.558</v>
      </c>
      <c r="D9" s="88">
        <v>22.044</v>
      </c>
      <c r="E9" s="88">
        <v>22.536999999999999</v>
      </c>
      <c r="F9" s="88">
        <v>23.34</v>
      </c>
      <c r="G9" s="88">
        <v>24.989000000000001</v>
      </c>
      <c r="H9" s="88">
        <v>23.792000000000002</v>
      </c>
      <c r="I9" s="88">
        <v>23.346</v>
      </c>
      <c r="J9" s="88">
        <v>24.535</v>
      </c>
      <c r="K9" s="88">
        <v>23.280999999999999</v>
      </c>
      <c r="L9" s="88">
        <v>24.545999999999999</v>
      </c>
      <c r="M9" s="88">
        <v>22.422000000000001</v>
      </c>
      <c r="N9" s="88">
        <v>22.103999999999999</v>
      </c>
      <c r="O9" s="88">
        <v>21.744</v>
      </c>
      <c r="P9" s="88">
        <v>21.54</v>
      </c>
      <c r="Q9" s="88">
        <v>21.265000000000001</v>
      </c>
      <c r="R9" s="88">
        <v>20.986000000000001</v>
      </c>
      <c r="S9" s="88">
        <v>20.826000000000001</v>
      </c>
      <c r="T9" s="88">
        <v>20.734999999999999</v>
      </c>
      <c r="U9" s="88">
        <v>20.638000000000002</v>
      </c>
      <c r="V9" s="88">
        <v>20.646999999999998</v>
      </c>
      <c r="W9" s="88">
        <v>20.672999999999998</v>
      </c>
      <c r="X9" s="88">
        <v>20.765000000000001</v>
      </c>
      <c r="Y9" s="88">
        <v>20.902000000000001</v>
      </c>
      <c r="Z9" s="88">
        <v>21.053000000000001</v>
      </c>
      <c r="AA9" s="88">
        <v>21.228999999999999</v>
      </c>
      <c r="AB9" s="88">
        <v>21.407</v>
      </c>
      <c r="AC9" s="88">
        <v>21.619</v>
      </c>
      <c r="AD9" s="88">
        <v>21.847999999999999</v>
      </c>
      <c r="AE9" s="88">
        <v>22.042000000000002</v>
      </c>
      <c r="AF9" s="88">
        <v>22.221</v>
      </c>
      <c r="AG9" s="88">
        <v>22.382000000000001</v>
      </c>
      <c r="AH9" s="88">
        <v>22.577999999999999</v>
      </c>
      <c r="AI9" s="88">
        <v>22.754999999999999</v>
      </c>
      <c r="AJ9" s="88">
        <v>22.943000000000001</v>
      </c>
      <c r="AK9" s="88">
        <v>23.158999999999999</v>
      </c>
      <c r="AL9" s="89">
        <v>23.338000000000001</v>
      </c>
    </row>
    <row r="10" spans="1:38" s="31" customFormat="1" ht="13.5" thickBot="1">
      <c r="A10" s="4"/>
      <c r="B10" s="75" t="s">
        <v>38</v>
      </c>
      <c r="C10" s="90">
        <v>376.65699999999998</v>
      </c>
      <c r="D10" s="90">
        <v>372.15899999999999</v>
      </c>
      <c r="E10" s="90">
        <v>372.29899999999998</v>
      </c>
      <c r="F10" s="90">
        <v>359.642</v>
      </c>
      <c r="G10" s="90">
        <v>351.09599999999995</v>
      </c>
      <c r="H10" s="90">
        <v>346.18899999999996</v>
      </c>
      <c r="I10" s="90">
        <v>346.488</v>
      </c>
      <c r="J10" s="90">
        <v>345.74000000000007</v>
      </c>
      <c r="K10" s="90">
        <v>341.286</v>
      </c>
      <c r="L10" s="90">
        <v>333.50200000000001</v>
      </c>
      <c r="M10" s="90">
        <v>333.577</v>
      </c>
      <c r="N10" s="90">
        <v>331.34599999999995</v>
      </c>
      <c r="O10" s="90">
        <v>327.78700000000003</v>
      </c>
      <c r="P10" s="90">
        <v>326.36799999999999</v>
      </c>
      <c r="Q10" s="90">
        <v>324.04499999999996</v>
      </c>
      <c r="R10" s="90">
        <v>321.84300000000002</v>
      </c>
      <c r="S10" s="90">
        <v>321.279</v>
      </c>
      <c r="T10" s="90">
        <v>321.80600000000004</v>
      </c>
      <c r="U10" s="90">
        <v>322.51600000000002</v>
      </c>
      <c r="V10" s="90">
        <v>324.56099999999998</v>
      </c>
      <c r="W10" s="90">
        <v>326.85500000000002</v>
      </c>
      <c r="X10" s="90">
        <v>330.04300000000001</v>
      </c>
      <c r="Y10" s="90">
        <v>333.71800000000002</v>
      </c>
      <c r="Z10" s="90">
        <v>337.61500000000001</v>
      </c>
      <c r="AA10" s="90">
        <v>341.66800000000001</v>
      </c>
      <c r="AB10" s="90">
        <v>345.89299999999997</v>
      </c>
      <c r="AC10" s="90">
        <v>350.35799999999995</v>
      </c>
      <c r="AD10" s="90">
        <v>354.92899999999997</v>
      </c>
      <c r="AE10" s="90">
        <v>358.94600000000003</v>
      </c>
      <c r="AF10" s="90">
        <v>362.92399999999998</v>
      </c>
      <c r="AG10" s="90">
        <v>366.38800000000003</v>
      </c>
      <c r="AH10" s="90">
        <v>370.18899999999996</v>
      </c>
      <c r="AI10" s="90">
        <v>373.63499999999999</v>
      </c>
      <c r="AJ10" s="90">
        <v>377.14599999999996</v>
      </c>
      <c r="AK10" s="90">
        <v>381.03399999999999</v>
      </c>
      <c r="AL10" s="91">
        <v>384.34200000000004</v>
      </c>
    </row>
    <row r="11" spans="1:38" s="31" customFormat="1" ht="13.5" thickBot="1">
      <c r="A11" s="4"/>
      <c r="B11" s="4"/>
      <c r="C11" s="4"/>
      <c r="D11" s="4"/>
      <c r="AH11" s="4"/>
      <c r="AI11" s="4"/>
      <c r="AJ11" s="4"/>
    </row>
    <row r="12" spans="1:38" s="31" customFormat="1">
      <c r="A12" s="4"/>
      <c r="B12" s="74" t="s">
        <v>33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50"/>
    </row>
    <row r="13" spans="1:38" s="31" customFormat="1">
      <c r="B13" s="55"/>
      <c r="C13" s="76" t="s">
        <v>40</v>
      </c>
      <c r="AL13" s="57"/>
    </row>
    <row r="14" spans="1:38" s="31" customFormat="1">
      <c r="B14" s="77" t="s">
        <v>61</v>
      </c>
      <c r="C14" s="80" t="s">
        <v>0</v>
      </c>
      <c r="D14" s="80" t="s">
        <v>1</v>
      </c>
      <c r="E14" s="80" t="s">
        <v>2</v>
      </c>
      <c r="F14" s="80" t="s">
        <v>3</v>
      </c>
      <c r="G14" s="80" t="s">
        <v>4</v>
      </c>
      <c r="H14" s="80" t="s">
        <v>5</v>
      </c>
      <c r="I14" s="81" t="s">
        <v>6</v>
      </c>
      <c r="J14" s="80" t="s">
        <v>7</v>
      </c>
      <c r="K14" s="80" t="s">
        <v>8</v>
      </c>
      <c r="L14" s="80" t="s">
        <v>9</v>
      </c>
      <c r="M14" s="80" t="s">
        <v>10</v>
      </c>
      <c r="N14" s="80" t="s">
        <v>11</v>
      </c>
      <c r="O14" s="80" t="s">
        <v>12</v>
      </c>
      <c r="P14" s="80" t="s">
        <v>13</v>
      </c>
      <c r="Q14" s="80" t="s">
        <v>14</v>
      </c>
      <c r="R14" s="80" t="s">
        <v>15</v>
      </c>
      <c r="S14" s="80" t="s">
        <v>16</v>
      </c>
      <c r="T14" s="80" t="s">
        <v>17</v>
      </c>
      <c r="U14" s="80" t="s">
        <v>18</v>
      </c>
      <c r="V14" s="80" t="s">
        <v>19</v>
      </c>
      <c r="W14" s="80" t="s">
        <v>20</v>
      </c>
      <c r="X14" s="80" t="s">
        <v>21</v>
      </c>
      <c r="Y14" s="80" t="s">
        <v>22</v>
      </c>
      <c r="Z14" s="80" t="s">
        <v>23</v>
      </c>
      <c r="AA14" s="80" t="s">
        <v>24</v>
      </c>
      <c r="AB14" s="80" t="s">
        <v>25</v>
      </c>
      <c r="AC14" s="80" t="s">
        <v>26</v>
      </c>
      <c r="AD14" s="80" t="s">
        <v>27</v>
      </c>
      <c r="AE14" s="82" t="s">
        <v>28</v>
      </c>
      <c r="AF14" s="82" t="s">
        <v>29</v>
      </c>
      <c r="AG14" s="83" t="s">
        <v>30</v>
      </c>
      <c r="AH14" s="36" t="s">
        <v>142</v>
      </c>
      <c r="AI14" s="36" t="s">
        <v>143</v>
      </c>
      <c r="AJ14" s="36" t="s">
        <v>144</v>
      </c>
      <c r="AK14" s="36" t="s">
        <v>145</v>
      </c>
      <c r="AL14" s="87" t="s">
        <v>146</v>
      </c>
    </row>
    <row r="15" spans="1:38" s="31" customFormat="1">
      <c r="B15" s="78" t="s">
        <v>120</v>
      </c>
      <c r="C15" s="88">
        <v>123.003</v>
      </c>
      <c r="D15" s="88">
        <v>121.251</v>
      </c>
      <c r="E15" s="88">
        <v>121.387</v>
      </c>
      <c r="F15" s="88">
        <v>116.655</v>
      </c>
      <c r="G15" s="88">
        <v>115.797</v>
      </c>
      <c r="H15" s="88">
        <v>109.56</v>
      </c>
      <c r="I15" s="88">
        <v>110.864</v>
      </c>
      <c r="J15" s="88">
        <v>110.71899999999999</v>
      </c>
      <c r="K15" s="88">
        <v>110.078</v>
      </c>
      <c r="L15" s="88">
        <v>108.47199999999999</v>
      </c>
      <c r="M15" s="88">
        <v>108.49299999999999</v>
      </c>
      <c r="N15" s="88">
        <v>108.43</v>
      </c>
      <c r="O15" s="88">
        <v>108.273</v>
      </c>
      <c r="P15" s="88">
        <v>108.166</v>
      </c>
      <c r="Q15" s="88">
        <v>107.95699999999999</v>
      </c>
      <c r="R15" s="88">
        <v>107.652</v>
      </c>
      <c r="S15" s="88">
        <v>107.49299999999999</v>
      </c>
      <c r="T15" s="88">
        <v>107.426</v>
      </c>
      <c r="U15" s="88">
        <v>107.733</v>
      </c>
      <c r="V15" s="88">
        <v>108.235</v>
      </c>
      <c r="W15" s="88">
        <v>108.761</v>
      </c>
      <c r="X15" s="88">
        <v>109.373</v>
      </c>
      <c r="Y15" s="88">
        <v>109.813</v>
      </c>
      <c r="Z15" s="88">
        <v>110.41500000000001</v>
      </c>
      <c r="AA15" s="88">
        <v>111.113</v>
      </c>
      <c r="AB15" s="88">
        <v>112.111</v>
      </c>
      <c r="AC15" s="88">
        <v>113.386</v>
      </c>
      <c r="AD15" s="88">
        <v>115.024</v>
      </c>
      <c r="AE15" s="88">
        <v>116.69</v>
      </c>
      <c r="AF15" s="88">
        <v>118.38800000000001</v>
      </c>
      <c r="AG15" s="88">
        <v>120.05200000000001</v>
      </c>
      <c r="AH15" s="88">
        <v>121.723</v>
      </c>
      <c r="AI15" s="88">
        <v>123.346</v>
      </c>
      <c r="AJ15" s="88">
        <v>125.05</v>
      </c>
      <c r="AK15" s="88">
        <v>126.81100000000001</v>
      </c>
      <c r="AL15" s="89">
        <v>128.477</v>
      </c>
    </row>
    <row r="16" spans="1:38">
      <c r="A16" s="61"/>
      <c r="B16" s="78" t="s">
        <v>121</v>
      </c>
      <c r="C16" s="88">
        <v>118.312</v>
      </c>
      <c r="D16" s="88">
        <v>117.791</v>
      </c>
      <c r="E16" s="88">
        <v>118.77500000000001</v>
      </c>
      <c r="F16" s="88">
        <v>112.959</v>
      </c>
      <c r="G16" s="88">
        <v>104.872</v>
      </c>
      <c r="H16" s="88">
        <v>108.095</v>
      </c>
      <c r="I16" s="88">
        <v>105.22199999999999</v>
      </c>
      <c r="J16" s="88">
        <v>103.925</v>
      </c>
      <c r="K16" s="88">
        <v>103.39100000000001</v>
      </c>
      <c r="L16" s="88">
        <v>98.917000000000002</v>
      </c>
      <c r="M16" s="88">
        <v>99.635999999999996</v>
      </c>
      <c r="N16" s="88">
        <v>98.852000000000004</v>
      </c>
      <c r="O16" s="88">
        <v>97.465999999999994</v>
      </c>
      <c r="P16" s="88">
        <v>96.632999999999996</v>
      </c>
      <c r="Q16" s="88">
        <v>95.74</v>
      </c>
      <c r="R16" s="88">
        <v>94.879000000000005</v>
      </c>
      <c r="S16" s="88">
        <v>93.887</v>
      </c>
      <c r="T16" s="88">
        <v>92.724000000000004</v>
      </c>
      <c r="U16" s="88">
        <v>92.122</v>
      </c>
      <c r="V16" s="88">
        <v>91.406000000000006</v>
      </c>
      <c r="W16" s="88">
        <v>90.573999999999998</v>
      </c>
      <c r="X16" s="88">
        <v>89.656999999999996</v>
      </c>
      <c r="Y16" s="88">
        <v>88.911000000000001</v>
      </c>
      <c r="Z16" s="88">
        <v>88.242999999999995</v>
      </c>
      <c r="AA16" s="88">
        <v>87.555000000000007</v>
      </c>
      <c r="AB16" s="88">
        <v>86.724999999999994</v>
      </c>
      <c r="AC16" s="88">
        <v>86.025999999999996</v>
      </c>
      <c r="AD16" s="88">
        <v>85.372</v>
      </c>
      <c r="AE16" s="88">
        <v>84.656000000000006</v>
      </c>
      <c r="AF16" s="88">
        <v>83.89</v>
      </c>
      <c r="AG16" s="88">
        <v>83.046000000000006</v>
      </c>
      <c r="AH16" s="88">
        <v>82.22</v>
      </c>
      <c r="AI16" s="88">
        <v>81.575999999999993</v>
      </c>
      <c r="AJ16" s="88">
        <v>80.968000000000004</v>
      </c>
      <c r="AK16" s="88">
        <v>80.311000000000007</v>
      </c>
      <c r="AL16" s="89">
        <v>79.768000000000001</v>
      </c>
    </row>
    <row r="17" spans="2:38">
      <c r="B17" s="78" t="s">
        <v>69</v>
      </c>
      <c r="C17" s="88">
        <v>112.78400000000001</v>
      </c>
      <c r="D17" s="88">
        <v>111.07299999999999</v>
      </c>
      <c r="E17" s="88">
        <v>109.6</v>
      </c>
      <c r="F17" s="88">
        <v>106.688</v>
      </c>
      <c r="G17" s="88">
        <v>105.438</v>
      </c>
      <c r="H17" s="88">
        <v>104.742</v>
      </c>
      <c r="I17" s="88">
        <v>107.056</v>
      </c>
      <c r="J17" s="88">
        <v>106.56100000000001</v>
      </c>
      <c r="K17" s="88">
        <v>104.536</v>
      </c>
      <c r="L17" s="88">
        <v>101.56699999999999</v>
      </c>
      <c r="M17" s="88">
        <v>102.449</v>
      </c>
      <c r="N17" s="88">
        <v>100.875</v>
      </c>
      <c r="O17" s="88">
        <v>100.294</v>
      </c>
      <c r="P17" s="88">
        <v>100.294</v>
      </c>
      <c r="Q17" s="88">
        <v>100.2</v>
      </c>
      <c r="R17" s="88">
        <v>99.968999999999994</v>
      </c>
      <c r="S17" s="88">
        <v>99.703999999999994</v>
      </c>
      <c r="T17" s="88">
        <v>99.102999999999994</v>
      </c>
      <c r="U17" s="88">
        <v>99.096999999999994</v>
      </c>
      <c r="V17" s="88">
        <v>99.113</v>
      </c>
      <c r="W17" s="88">
        <v>99.15</v>
      </c>
      <c r="X17" s="88">
        <v>99.073999999999998</v>
      </c>
      <c r="Y17" s="88">
        <v>99.064999999999998</v>
      </c>
      <c r="Z17" s="88">
        <v>99.201999999999998</v>
      </c>
      <c r="AA17" s="88">
        <v>99.367999999999995</v>
      </c>
      <c r="AB17" s="88">
        <v>99.45</v>
      </c>
      <c r="AC17" s="88">
        <v>99.673000000000002</v>
      </c>
      <c r="AD17" s="88">
        <v>99.863</v>
      </c>
      <c r="AE17" s="88">
        <v>100.069</v>
      </c>
      <c r="AF17" s="88">
        <v>100.12</v>
      </c>
      <c r="AG17" s="88">
        <v>100.06100000000001</v>
      </c>
      <c r="AH17" s="88">
        <v>99.887</v>
      </c>
      <c r="AI17" s="88">
        <v>99.87</v>
      </c>
      <c r="AJ17" s="88">
        <v>99.986000000000004</v>
      </c>
      <c r="AK17" s="88">
        <v>100.143</v>
      </c>
      <c r="AL17" s="89">
        <v>100.378</v>
      </c>
    </row>
    <row r="18" spans="2:38">
      <c r="B18" s="79" t="s">
        <v>119</v>
      </c>
      <c r="C18" s="88">
        <v>22.558</v>
      </c>
      <c r="D18" s="88">
        <v>22.044</v>
      </c>
      <c r="E18" s="88">
        <v>22.536999999999999</v>
      </c>
      <c r="F18" s="88">
        <v>23.34</v>
      </c>
      <c r="G18" s="88">
        <v>24.989000000000001</v>
      </c>
      <c r="H18" s="88">
        <v>23.792000000000002</v>
      </c>
      <c r="I18" s="88">
        <v>23.346</v>
      </c>
      <c r="J18" s="88">
        <v>24.535</v>
      </c>
      <c r="K18" s="88">
        <v>23.280999999999999</v>
      </c>
      <c r="L18" s="88">
        <v>24.545999999999999</v>
      </c>
      <c r="M18" s="88">
        <v>22.378</v>
      </c>
      <c r="N18" s="88">
        <v>22.024999999999999</v>
      </c>
      <c r="O18" s="88">
        <v>21.763000000000002</v>
      </c>
      <c r="P18" s="88">
        <v>21.606000000000002</v>
      </c>
      <c r="Q18" s="88">
        <v>21.454000000000001</v>
      </c>
      <c r="R18" s="88">
        <v>21.285</v>
      </c>
      <c r="S18" s="88">
        <v>21.113</v>
      </c>
      <c r="T18" s="88">
        <v>20.908999999999999</v>
      </c>
      <c r="U18" s="88">
        <v>20.797000000000001</v>
      </c>
      <c r="V18" s="88">
        <v>20.709</v>
      </c>
      <c r="W18" s="88">
        <v>20.613</v>
      </c>
      <c r="X18" s="88">
        <v>20.501999999999999</v>
      </c>
      <c r="Y18" s="88">
        <v>20.404</v>
      </c>
      <c r="Z18" s="88">
        <v>20.332000000000001</v>
      </c>
      <c r="AA18" s="88">
        <v>20.271000000000001</v>
      </c>
      <c r="AB18" s="88">
        <v>20.207999999999998</v>
      </c>
      <c r="AC18" s="88">
        <v>20.193000000000001</v>
      </c>
      <c r="AD18" s="88">
        <v>20.213999999999999</v>
      </c>
      <c r="AE18" s="88">
        <v>20.234999999999999</v>
      </c>
      <c r="AF18" s="88">
        <v>20.228000000000002</v>
      </c>
      <c r="AG18" s="88">
        <v>20.221</v>
      </c>
      <c r="AH18" s="88">
        <v>20.22</v>
      </c>
      <c r="AI18" s="88">
        <v>20.251000000000001</v>
      </c>
      <c r="AJ18" s="88">
        <v>20.309000000000001</v>
      </c>
      <c r="AK18" s="88">
        <v>20.367999999999999</v>
      </c>
      <c r="AL18" s="89">
        <v>20.434000000000001</v>
      </c>
    </row>
    <row r="19" spans="2:38" ht="13.5" thickBot="1">
      <c r="B19" s="75" t="s">
        <v>38</v>
      </c>
      <c r="C19" s="90">
        <v>376.65699999999998</v>
      </c>
      <c r="D19" s="90">
        <v>372.15899999999999</v>
      </c>
      <c r="E19" s="90">
        <v>372.29899999999998</v>
      </c>
      <c r="F19" s="90">
        <v>359.642</v>
      </c>
      <c r="G19" s="90">
        <v>351.09599999999995</v>
      </c>
      <c r="H19" s="90">
        <v>346.18899999999996</v>
      </c>
      <c r="I19" s="90">
        <v>346.488</v>
      </c>
      <c r="J19" s="90">
        <v>345.74000000000007</v>
      </c>
      <c r="K19" s="90">
        <v>341.286</v>
      </c>
      <c r="L19" s="90">
        <v>333.50200000000001</v>
      </c>
      <c r="M19" s="90">
        <v>332.95599999999996</v>
      </c>
      <c r="N19" s="90">
        <v>330.18200000000002</v>
      </c>
      <c r="O19" s="90">
        <v>327.79599999999994</v>
      </c>
      <c r="P19" s="90">
        <v>326.69899999999996</v>
      </c>
      <c r="Q19" s="90">
        <v>325.351</v>
      </c>
      <c r="R19" s="90">
        <v>323.78500000000003</v>
      </c>
      <c r="S19" s="90">
        <v>322.197</v>
      </c>
      <c r="T19" s="90">
        <v>320.16199999999998</v>
      </c>
      <c r="U19" s="90">
        <v>319.74900000000002</v>
      </c>
      <c r="V19" s="90">
        <v>319.46300000000002</v>
      </c>
      <c r="W19" s="90">
        <v>319.09800000000001</v>
      </c>
      <c r="X19" s="90">
        <v>318.60599999999999</v>
      </c>
      <c r="Y19" s="90">
        <v>318.19299999999998</v>
      </c>
      <c r="Z19" s="90">
        <v>318.19200000000001</v>
      </c>
      <c r="AA19" s="90">
        <v>318.30700000000002</v>
      </c>
      <c r="AB19" s="90">
        <v>318.49400000000003</v>
      </c>
      <c r="AC19" s="90">
        <v>319.27799999999996</v>
      </c>
      <c r="AD19" s="90">
        <v>320.47300000000001</v>
      </c>
      <c r="AE19" s="90">
        <v>321.65000000000003</v>
      </c>
      <c r="AF19" s="90">
        <v>322.62600000000003</v>
      </c>
      <c r="AG19" s="90">
        <v>323.38</v>
      </c>
      <c r="AH19" s="90">
        <v>324.04999999999995</v>
      </c>
      <c r="AI19" s="90">
        <v>325.04300000000001</v>
      </c>
      <c r="AJ19" s="90">
        <v>326.31300000000005</v>
      </c>
      <c r="AK19" s="90">
        <v>327.63299999999998</v>
      </c>
      <c r="AL19" s="91">
        <v>329.05700000000002</v>
      </c>
    </row>
    <row r="21" spans="2:38">
      <c r="B21" s="74" t="s">
        <v>34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50"/>
    </row>
    <row r="22" spans="2:38">
      <c r="B22" s="55"/>
      <c r="C22" s="76" t="s">
        <v>40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57"/>
    </row>
    <row r="23" spans="2:38">
      <c r="B23" s="77" t="s">
        <v>61</v>
      </c>
      <c r="C23" s="80" t="s">
        <v>0</v>
      </c>
      <c r="D23" s="80" t="s">
        <v>1</v>
      </c>
      <c r="E23" s="80" t="s">
        <v>2</v>
      </c>
      <c r="F23" s="80" t="s">
        <v>3</v>
      </c>
      <c r="G23" s="80" t="s">
        <v>4</v>
      </c>
      <c r="H23" s="80" t="s">
        <v>5</v>
      </c>
      <c r="I23" s="81" t="s">
        <v>6</v>
      </c>
      <c r="J23" s="80" t="s">
        <v>7</v>
      </c>
      <c r="K23" s="80" t="s">
        <v>8</v>
      </c>
      <c r="L23" s="80" t="s">
        <v>9</v>
      </c>
      <c r="M23" s="80" t="s">
        <v>10</v>
      </c>
      <c r="N23" s="80" t="s">
        <v>11</v>
      </c>
      <c r="O23" s="80" t="s">
        <v>12</v>
      </c>
      <c r="P23" s="80" t="s">
        <v>13</v>
      </c>
      <c r="Q23" s="80" t="s">
        <v>14</v>
      </c>
      <c r="R23" s="80" t="s">
        <v>15</v>
      </c>
      <c r="S23" s="80" t="s">
        <v>16</v>
      </c>
      <c r="T23" s="80" t="s">
        <v>17</v>
      </c>
      <c r="U23" s="80" t="s">
        <v>18</v>
      </c>
      <c r="V23" s="80" t="s">
        <v>19</v>
      </c>
      <c r="W23" s="80" t="s">
        <v>20</v>
      </c>
      <c r="X23" s="80" t="s">
        <v>21</v>
      </c>
      <c r="Y23" s="80" t="s">
        <v>22</v>
      </c>
      <c r="Z23" s="80" t="s">
        <v>23</v>
      </c>
      <c r="AA23" s="80" t="s">
        <v>24</v>
      </c>
      <c r="AB23" s="80" t="s">
        <v>25</v>
      </c>
      <c r="AC23" s="80" t="s">
        <v>26</v>
      </c>
      <c r="AD23" s="80" t="s">
        <v>27</v>
      </c>
      <c r="AE23" s="82" t="s">
        <v>28</v>
      </c>
      <c r="AF23" s="82" t="s">
        <v>29</v>
      </c>
      <c r="AG23" s="83" t="s">
        <v>30</v>
      </c>
      <c r="AH23" s="36" t="s">
        <v>142</v>
      </c>
      <c r="AI23" s="36" t="s">
        <v>143</v>
      </c>
      <c r="AJ23" s="36" t="s">
        <v>144</v>
      </c>
      <c r="AK23" s="36" t="s">
        <v>145</v>
      </c>
      <c r="AL23" s="87" t="s">
        <v>146</v>
      </c>
    </row>
    <row r="24" spans="2:38">
      <c r="B24" s="78" t="s">
        <v>120</v>
      </c>
      <c r="C24" s="88">
        <v>123.003</v>
      </c>
      <c r="D24" s="88">
        <v>121.251</v>
      </c>
      <c r="E24" s="88">
        <v>121.387</v>
      </c>
      <c r="F24" s="88">
        <v>116.655</v>
      </c>
      <c r="G24" s="88">
        <v>115.797</v>
      </c>
      <c r="H24" s="88">
        <v>109.56</v>
      </c>
      <c r="I24" s="88">
        <v>110.864</v>
      </c>
      <c r="J24" s="88">
        <v>110.71899999999999</v>
      </c>
      <c r="K24" s="88">
        <v>110.078</v>
      </c>
      <c r="L24" s="88">
        <v>108.47199999999999</v>
      </c>
      <c r="M24" s="88">
        <v>109.324</v>
      </c>
      <c r="N24" s="88">
        <v>109.904</v>
      </c>
      <c r="O24" s="88">
        <v>110.378</v>
      </c>
      <c r="P24" s="88">
        <v>110.88</v>
      </c>
      <c r="Q24" s="88">
        <v>111.226</v>
      </c>
      <c r="R24" s="88">
        <v>111.399</v>
      </c>
      <c r="S24" s="88">
        <v>111.551</v>
      </c>
      <c r="T24" s="88">
        <v>111.396</v>
      </c>
      <c r="U24" s="88">
        <v>111.283</v>
      </c>
      <c r="V24" s="88">
        <v>111.283</v>
      </c>
      <c r="W24" s="88">
        <v>111.386</v>
      </c>
      <c r="X24" s="88">
        <v>111.574</v>
      </c>
      <c r="Y24" s="88">
        <v>111.806</v>
      </c>
      <c r="Z24" s="88">
        <v>112.146</v>
      </c>
      <c r="AA24" s="88">
        <v>112.657</v>
      </c>
      <c r="AB24" s="88">
        <v>113.277</v>
      </c>
      <c r="AC24" s="88">
        <v>114.03700000000001</v>
      </c>
      <c r="AD24" s="88">
        <v>115.042</v>
      </c>
      <c r="AE24" s="88">
        <v>116.093</v>
      </c>
      <c r="AF24" s="88">
        <v>117.297</v>
      </c>
      <c r="AG24" s="88">
        <v>118.688</v>
      </c>
      <c r="AH24" s="88">
        <v>120.22199999999999</v>
      </c>
      <c r="AI24" s="88">
        <v>121.74299999999999</v>
      </c>
      <c r="AJ24" s="88">
        <v>123.32</v>
      </c>
      <c r="AK24" s="88">
        <v>124.95399999999999</v>
      </c>
      <c r="AL24" s="89">
        <v>126.521</v>
      </c>
    </row>
    <row r="25" spans="2:38">
      <c r="B25" s="78" t="s">
        <v>121</v>
      </c>
      <c r="C25" s="88">
        <v>118.312</v>
      </c>
      <c r="D25" s="88">
        <v>117.791</v>
      </c>
      <c r="E25" s="88">
        <v>118.77500000000001</v>
      </c>
      <c r="F25" s="88">
        <v>112.959</v>
      </c>
      <c r="G25" s="88">
        <v>104.872</v>
      </c>
      <c r="H25" s="88">
        <v>108.095</v>
      </c>
      <c r="I25" s="88">
        <v>105.22199999999999</v>
      </c>
      <c r="J25" s="88">
        <v>103.925</v>
      </c>
      <c r="K25" s="88">
        <v>103.39100000000001</v>
      </c>
      <c r="L25" s="88">
        <v>98.917000000000002</v>
      </c>
      <c r="M25" s="88">
        <v>99.683999999999997</v>
      </c>
      <c r="N25" s="88">
        <v>99.325000000000003</v>
      </c>
      <c r="O25" s="88">
        <v>98.725999999999999</v>
      </c>
      <c r="P25" s="88">
        <v>97.989000000000004</v>
      </c>
      <c r="Q25" s="88">
        <v>97.311999999999998</v>
      </c>
      <c r="R25" s="88">
        <v>96.537999999999997</v>
      </c>
      <c r="S25" s="88">
        <v>95.606999999999999</v>
      </c>
      <c r="T25" s="88">
        <v>94.739000000000004</v>
      </c>
      <c r="U25" s="88">
        <v>93.787000000000006</v>
      </c>
      <c r="V25" s="88">
        <v>92.933000000000007</v>
      </c>
      <c r="W25" s="88">
        <v>92.087000000000003</v>
      </c>
      <c r="X25" s="88">
        <v>91.055000000000007</v>
      </c>
      <c r="Y25" s="88">
        <v>90.188000000000002</v>
      </c>
      <c r="Z25" s="88">
        <v>89.462000000000003</v>
      </c>
      <c r="AA25" s="88">
        <v>88.665000000000006</v>
      </c>
      <c r="AB25" s="88">
        <v>87.745000000000005</v>
      </c>
      <c r="AC25" s="88">
        <v>86.974000000000004</v>
      </c>
      <c r="AD25" s="88">
        <v>86.313999999999993</v>
      </c>
      <c r="AE25" s="88">
        <v>85.600999999999999</v>
      </c>
      <c r="AF25" s="88">
        <v>84.813999999999993</v>
      </c>
      <c r="AG25" s="88">
        <v>84.031999999999996</v>
      </c>
      <c r="AH25" s="88">
        <v>83.222999999999999</v>
      </c>
      <c r="AI25" s="88">
        <v>82.543000000000006</v>
      </c>
      <c r="AJ25" s="88">
        <v>81.900000000000006</v>
      </c>
      <c r="AK25" s="88">
        <v>81.206999999999994</v>
      </c>
      <c r="AL25" s="89">
        <v>80.638000000000005</v>
      </c>
    </row>
    <row r="26" spans="2:38">
      <c r="B26" s="78" t="s">
        <v>69</v>
      </c>
      <c r="C26" s="88">
        <v>112.78400000000001</v>
      </c>
      <c r="D26" s="88">
        <v>111.07299999999999</v>
      </c>
      <c r="E26" s="88">
        <v>109.6</v>
      </c>
      <c r="F26" s="88">
        <v>106.688</v>
      </c>
      <c r="G26" s="88">
        <v>105.438</v>
      </c>
      <c r="H26" s="88">
        <v>104.742</v>
      </c>
      <c r="I26" s="88">
        <v>107.056</v>
      </c>
      <c r="J26" s="88">
        <v>106.56100000000001</v>
      </c>
      <c r="K26" s="88">
        <v>104.536</v>
      </c>
      <c r="L26" s="88">
        <v>101.56699999999999</v>
      </c>
      <c r="M26" s="88">
        <v>102.419</v>
      </c>
      <c r="N26" s="88">
        <v>100.985</v>
      </c>
      <c r="O26" s="88">
        <v>100.565</v>
      </c>
      <c r="P26" s="88">
        <v>100.10299999999999</v>
      </c>
      <c r="Q26" s="88">
        <v>100.145</v>
      </c>
      <c r="R26" s="88">
        <v>100.08799999999999</v>
      </c>
      <c r="S26" s="88">
        <v>100.06</v>
      </c>
      <c r="T26" s="88">
        <v>100.078</v>
      </c>
      <c r="U26" s="88">
        <v>100.036</v>
      </c>
      <c r="V26" s="88">
        <v>100.096</v>
      </c>
      <c r="W26" s="88">
        <v>100.175</v>
      </c>
      <c r="X26" s="88">
        <v>100.086</v>
      </c>
      <c r="Y26" s="88">
        <v>100.077</v>
      </c>
      <c r="Z26" s="88">
        <v>100.252</v>
      </c>
      <c r="AA26" s="88">
        <v>100.33199999999999</v>
      </c>
      <c r="AB26" s="88">
        <v>100.301</v>
      </c>
      <c r="AC26" s="88">
        <v>100.375</v>
      </c>
      <c r="AD26" s="88">
        <v>100.52200000000001</v>
      </c>
      <c r="AE26" s="88">
        <v>100.773</v>
      </c>
      <c r="AF26" s="88">
        <v>100.887</v>
      </c>
      <c r="AG26" s="88">
        <v>101.05800000000001</v>
      </c>
      <c r="AH26" s="88">
        <v>101.146</v>
      </c>
      <c r="AI26" s="88">
        <v>101.364</v>
      </c>
      <c r="AJ26" s="88">
        <v>101.685</v>
      </c>
      <c r="AK26" s="88">
        <v>102.014</v>
      </c>
      <c r="AL26" s="89">
        <v>102.33199999999999</v>
      </c>
    </row>
    <row r="27" spans="2:38">
      <c r="B27" s="79" t="s">
        <v>119</v>
      </c>
      <c r="C27" s="88">
        <v>22.558</v>
      </c>
      <c r="D27" s="88">
        <v>22.044</v>
      </c>
      <c r="E27" s="88">
        <v>22.536999999999999</v>
      </c>
      <c r="F27" s="88">
        <v>23.34</v>
      </c>
      <c r="G27" s="88">
        <v>24.989000000000001</v>
      </c>
      <c r="H27" s="88">
        <v>23.792000000000002</v>
      </c>
      <c r="I27" s="88">
        <v>23.346</v>
      </c>
      <c r="J27" s="88">
        <v>24.535</v>
      </c>
      <c r="K27" s="88">
        <v>23.280999999999999</v>
      </c>
      <c r="L27" s="88">
        <v>24.545999999999999</v>
      </c>
      <c r="M27" s="88">
        <v>22.445</v>
      </c>
      <c r="N27" s="88">
        <v>22.253</v>
      </c>
      <c r="O27" s="88">
        <v>22.143000000000001</v>
      </c>
      <c r="P27" s="88">
        <v>22.03</v>
      </c>
      <c r="Q27" s="88">
        <v>21.960999999999999</v>
      </c>
      <c r="R27" s="88">
        <v>21.876000000000001</v>
      </c>
      <c r="S27" s="88">
        <v>21.785</v>
      </c>
      <c r="T27" s="88">
        <v>21.68</v>
      </c>
      <c r="U27" s="88">
        <v>21.541</v>
      </c>
      <c r="V27" s="88">
        <v>21.448</v>
      </c>
      <c r="W27" s="88">
        <v>21.367999999999999</v>
      </c>
      <c r="X27" s="88">
        <v>21.268000000000001</v>
      </c>
      <c r="Y27" s="88">
        <v>21.201000000000001</v>
      </c>
      <c r="Z27" s="88">
        <v>21.152999999999999</v>
      </c>
      <c r="AA27" s="88">
        <v>21.111000000000001</v>
      </c>
      <c r="AB27" s="88">
        <v>21.053999999999998</v>
      </c>
      <c r="AC27" s="88">
        <v>21.03</v>
      </c>
      <c r="AD27" s="88">
        <v>21.052</v>
      </c>
      <c r="AE27" s="88">
        <v>21.085999999999999</v>
      </c>
      <c r="AF27" s="88">
        <v>21.132000000000001</v>
      </c>
      <c r="AG27" s="88">
        <v>21.196999999999999</v>
      </c>
      <c r="AH27" s="88">
        <v>21.268000000000001</v>
      </c>
      <c r="AI27" s="88">
        <v>21.361000000000001</v>
      </c>
      <c r="AJ27" s="88">
        <v>21.477</v>
      </c>
      <c r="AK27" s="88">
        <v>21.591000000000001</v>
      </c>
      <c r="AL27" s="89">
        <v>21.686</v>
      </c>
    </row>
    <row r="28" spans="2:38" ht="13.5" thickBot="1">
      <c r="B28" s="75" t="s">
        <v>38</v>
      </c>
      <c r="C28" s="90">
        <v>376.65699999999998</v>
      </c>
      <c r="D28" s="90">
        <v>372.15899999999999</v>
      </c>
      <c r="E28" s="90">
        <v>372.29899999999998</v>
      </c>
      <c r="F28" s="90">
        <v>359.642</v>
      </c>
      <c r="G28" s="90">
        <v>351.09599999999995</v>
      </c>
      <c r="H28" s="90">
        <v>346.18899999999996</v>
      </c>
      <c r="I28" s="90">
        <v>346.488</v>
      </c>
      <c r="J28" s="90">
        <v>345.74000000000007</v>
      </c>
      <c r="K28" s="90">
        <v>341.286</v>
      </c>
      <c r="L28" s="90">
        <v>333.50200000000001</v>
      </c>
      <c r="M28" s="90">
        <v>333.87199999999996</v>
      </c>
      <c r="N28" s="90">
        <v>332.46699999999998</v>
      </c>
      <c r="O28" s="90">
        <v>331.81200000000001</v>
      </c>
      <c r="P28" s="90">
        <v>331.00199999999995</v>
      </c>
      <c r="Q28" s="90">
        <v>330.64400000000001</v>
      </c>
      <c r="R28" s="90">
        <v>329.90099999999995</v>
      </c>
      <c r="S28" s="90">
        <v>329.00300000000004</v>
      </c>
      <c r="T28" s="90">
        <v>327.89299999999997</v>
      </c>
      <c r="U28" s="90">
        <v>326.64699999999999</v>
      </c>
      <c r="V28" s="90">
        <v>325.76</v>
      </c>
      <c r="W28" s="90">
        <v>325.01600000000002</v>
      </c>
      <c r="X28" s="90">
        <v>323.98300000000006</v>
      </c>
      <c r="Y28" s="90">
        <v>323.27200000000005</v>
      </c>
      <c r="Z28" s="90">
        <v>323.01300000000003</v>
      </c>
      <c r="AA28" s="90">
        <v>322.76499999999999</v>
      </c>
      <c r="AB28" s="90">
        <v>322.37699999999995</v>
      </c>
      <c r="AC28" s="90">
        <v>322.41600000000005</v>
      </c>
      <c r="AD28" s="90">
        <v>322.93</v>
      </c>
      <c r="AE28" s="90">
        <v>323.553</v>
      </c>
      <c r="AF28" s="90">
        <v>324.13</v>
      </c>
      <c r="AG28" s="90">
        <v>324.97500000000002</v>
      </c>
      <c r="AH28" s="90">
        <v>325.85900000000004</v>
      </c>
      <c r="AI28" s="90">
        <v>327.01099999999997</v>
      </c>
      <c r="AJ28" s="90">
        <v>328.38199999999995</v>
      </c>
      <c r="AK28" s="90">
        <v>329.76600000000002</v>
      </c>
      <c r="AL28" s="91">
        <v>331.17699999999996</v>
      </c>
    </row>
    <row r="29" spans="2:38" ht="13.5" thickBot="1">
      <c r="B29" s="73"/>
    </row>
    <row r="30" spans="2:38">
      <c r="B30" s="74" t="s">
        <v>35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50"/>
    </row>
    <row r="31" spans="2:38">
      <c r="B31" s="55"/>
      <c r="C31" s="76" t="s">
        <v>40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57"/>
    </row>
    <row r="32" spans="2:38">
      <c r="B32" s="77" t="s">
        <v>61</v>
      </c>
      <c r="C32" s="80" t="s">
        <v>0</v>
      </c>
      <c r="D32" s="80" t="s">
        <v>1</v>
      </c>
      <c r="E32" s="80" t="s">
        <v>2</v>
      </c>
      <c r="F32" s="80" t="s">
        <v>3</v>
      </c>
      <c r="G32" s="80" t="s">
        <v>4</v>
      </c>
      <c r="H32" s="80" t="s">
        <v>5</v>
      </c>
      <c r="I32" s="81" t="s">
        <v>6</v>
      </c>
      <c r="J32" s="80" t="s">
        <v>7</v>
      </c>
      <c r="K32" s="80" t="s">
        <v>8</v>
      </c>
      <c r="L32" s="80" t="s">
        <v>9</v>
      </c>
      <c r="M32" s="80" t="s">
        <v>10</v>
      </c>
      <c r="N32" s="80" t="s">
        <v>11</v>
      </c>
      <c r="O32" s="80" t="s">
        <v>12</v>
      </c>
      <c r="P32" s="80" t="s">
        <v>13</v>
      </c>
      <c r="Q32" s="80" t="s">
        <v>14</v>
      </c>
      <c r="R32" s="80" t="s">
        <v>15</v>
      </c>
      <c r="S32" s="80" t="s">
        <v>16</v>
      </c>
      <c r="T32" s="80" t="s">
        <v>17</v>
      </c>
      <c r="U32" s="80" t="s">
        <v>18</v>
      </c>
      <c r="V32" s="80" t="s">
        <v>19</v>
      </c>
      <c r="W32" s="80" t="s">
        <v>20</v>
      </c>
      <c r="X32" s="80" t="s">
        <v>21</v>
      </c>
      <c r="Y32" s="80" t="s">
        <v>22</v>
      </c>
      <c r="Z32" s="80" t="s">
        <v>23</v>
      </c>
      <c r="AA32" s="80" t="s">
        <v>24</v>
      </c>
      <c r="AB32" s="80" t="s">
        <v>25</v>
      </c>
      <c r="AC32" s="80" t="s">
        <v>26</v>
      </c>
      <c r="AD32" s="80" t="s">
        <v>27</v>
      </c>
      <c r="AE32" s="82" t="s">
        <v>28</v>
      </c>
      <c r="AF32" s="82" t="s">
        <v>29</v>
      </c>
      <c r="AG32" s="83" t="s">
        <v>30</v>
      </c>
      <c r="AH32" s="36" t="s">
        <v>142</v>
      </c>
      <c r="AI32" s="36" t="s">
        <v>143</v>
      </c>
      <c r="AJ32" s="36" t="s">
        <v>144</v>
      </c>
      <c r="AK32" s="36" t="s">
        <v>145</v>
      </c>
      <c r="AL32" s="87" t="s">
        <v>146</v>
      </c>
    </row>
    <row r="33" spans="2:38">
      <c r="B33" s="78" t="s">
        <v>120</v>
      </c>
      <c r="C33" s="88">
        <v>123.003</v>
      </c>
      <c r="D33" s="88">
        <v>121.251</v>
      </c>
      <c r="E33" s="88">
        <v>121.387</v>
      </c>
      <c r="F33" s="88">
        <v>116.655</v>
      </c>
      <c r="G33" s="88">
        <v>115.797</v>
      </c>
      <c r="H33" s="88">
        <v>109.56</v>
      </c>
      <c r="I33" s="88">
        <v>110.864</v>
      </c>
      <c r="J33" s="88">
        <v>110.71899999999999</v>
      </c>
      <c r="K33" s="88">
        <v>110.078</v>
      </c>
      <c r="L33" s="88">
        <v>108.47199999999999</v>
      </c>
      <c r="M33" s="88">
        <v>109.565</v>
      </c>
      <c r="N33" s="88">
        <v>110.244</v>
      </c>
      <c r="O33" s="88">
        <v>110.858</v>
      </c>
      <c r="P33" s="88">
        <v>111.517</v>
      </c>
      <c r="Q33" s="88">
        <v>112.31399999999999</v>
      </c>
      <c r="R33" s="88">
        <v>114.104</v>
      </c>
      <c r="S33" s="88">
        <v>115.89</v>
      </c>
      <c r="T33" s="88">
        <v>116.36799999999999</v>
      </c>
      <c r="U33" s="88">
        <v>117.008</v>
      </c>
      <c r="V33" s="88">
        <v>117.867</v>
      </c>
      <c r="W33" s="88">
        <v>118.932</v>
      </c>
      <c r="X33" s="88">
        <v>120.16200000000001</v>
      </c>
      <c r="Y33" s="88">
        <v>121.595</v>
      </c>
      <c r="Z33" s="88">
        <v>123.30800000000001</v>
      </c>
      <c r="AA33" s="88">
        <v>125.27</v>
      </c>
      <c r="AB33" s="88">
        <v>127.413</v>
      </c>
      <c r="AC33" s="88">
        <v>129.66900000000001</v>
      </c>
      <c r="AD33" s="88">
        <v>132.15100000000001</v>
      </c>
      <c r="AE33" s="88">
        <v>134.56299999999999</v>
      </c>
      <c r="AF33" s="88">
        <v>136.93600000000001</v>
      </c>
      <c r="AG33" s="88">
        <v>139.37899999999999</v>
      </c>
      <c r="AH33" s="88">
        <v>141.88800000000001</v>
      </c>
      <c r="AI33" s="88">
        <v>144.25200000000001</v>
      </c>
      <c r="AJ33" s="88">
        <v>146.517</v>
      </c>
      <c r="AK33" s="88">
        <v>148.71299999999999</v>
      </c>
      <c r="AL33" s="89">
        <v>150.80000000000001</v>
      </c>
    </row>
    <row r="34" spans="2:38">
      <c r="B34" s="78" t="s">
        <v>121</v>
      </c>
      <c r="C34" s="88">
        <v>118.312</v>
      </c>
      <c r="D34" s="88">
        <v>117.791</v>
      </c>
      <c r="E34" s="88">
        <v>118.77500000000001</v>
      </c>
      <c r="F34" s="88">
        <v>112.959</v>
      </c>
      <c r="G34" s="88">
        <v>104.872</v>
      </c>
      <c r="H34" s="88">
        <v>108.095</v>
      </c>
      <c r="I34" s="88">
        <v>105.22199999999999</v>
      </c>
      <c r="J34" s="88">
        <v>103.925</v>
      </c>
      <c r="K34" s="88">
        <v>103.39100000000001</v>
      </c>
      <c r="L34" s="88">
        <v>98.917000000000002</v>
      </c>
      <c r="M34" s="88">
        <v>99.762</v>
      </c>
      <c r="N34" s="88">
        <v>99.525999999999996</v>
      </c>
      <c r="O34" s="88">
        <v>98.742000000000004</v>
      </c>
      <c r="P34" s="88">
        <v>98.075999999999993</v>
      </c>
      <c r="Q34" s="88">
        <v>97.566000000000003</v>
      </c>
      <c r="R34" s="88">
        <v>97.037000000000006</v>
      </c>
      <c r="S34" s="88">
        <v>96.391999999999996</v>
      </c>
      <c r="T34" s="88">
        <v>95.481999999999999</v>
      </c>
      <c r="U34" s="88">
        <v>95.254999999999995</v>
      </c>
      <c r="V34" s="88">
        <v>94.885000000000005</v>
      </c>
      <c r="W34" s="88">
        <v>94.366</v>
      </c>
      <c r="X34" s="88">
        <v>93.796000000000006</v>
      </c>
      <c r="Y34" s="88">
        <v>93.376000000000005</v>
      </c>
      <c r="Z34" s="88">
        <v>93.034999999999997</v>
      </c>
      <c r="AA34" s="88">
        <v>92.676000000000002</v>
      </c>
      <c r="AB34" s="88">
        <v>92.14</v>
      </c>
      <c r="AC34" s="88">
        <v>91.808000000000007</v>
      </c>
      <c r="AD34" s="88">
        <v>91.5</v>
      </c>
      <c r="AE34" s="88">
        <v>91.155000000000001</v>
      </c>
      <c r="AF34" s="88">
        <v>90.676000000000002</v>
      </c>
      <c r="AG34" s="88">
        <v>90.147999999999996</v>
      </c>
      <c r="AH34" s="88">
        <v>89.623999999999995</v>
      </c>
      <c r="AI34" s="88">
        <v>89.33</v>
      </c>
      <c r="AJ34" s="88">
        <v>89.031000000000006</v>
      </c>
      <c r="AK34" s="88">
        <v>88.635999999999996</v>
      </c>
      <c r="AL34" s="89">
        <v>88.366</v>
      </c>
    </row>
    <row r="35" spans="2:38">
      <c r="B35" s="78" t="s">
        <v>69</v>
      </c>
      <c r="C35" s="88">
        <v>112.78400000000001</v>
      </c>
      <c r="D35" s="88">
        <v>111.07299999999999</v>
      </c>
      <c r="E35" s="88">
        <v>109.6</v>
      </c>
      <c r="F35" s="88">
        <v>106.688</v>
      </c>
      <c r="G35" s="88">
        <v>105.438</v>
      </c>
      <c r="H35" s="88">
        <v>104.742</v>
      </c>
      <c r="I35" s="88">
        <v>107.056</v>
      </c>
      <c r="J35" s="88">
        <v>106.56100000000001</v>
      </c>
      <c r="K35" s="88">
        <v>104.536</v>
      </c>
      <c r="L35" s="88">
        <v>101.56699999999999</v>
      </c>
      <c r="M35" s="88">
        <v>102.444</v>
      </c>
      <c r="N35" s="88">
        <v>100.623</v>
      </c>
      <c r="O35" s="88">
        <v>98.477999999999994</v>
      </c>
      <c r="P35" s="88">
        <v>96.179000000000002</v>
      </c>
      <c r="Q35" s="88">
        <v>94.872</v>
      </c>
      <c r="R35" s="88">
        <v>93.683000000000007</v>
      </c>
      <c r="S35" s="88">
        <v>92.709000000000003</v>
      </c>
      <c r="T35" s="88">
        <v>91.567999999999998</v>
      </c>
      <c r="U35" s="88">
        <v>91.247</v>
      </c>
      <c r="V35" s="88">
        <v>91.028999999999996</v>
      </c>
      <c r="W35" s="88">
        <v>90.936999999999998</v>
      </c>
      <c r="X35" s="88">
        <v>90.86</v>
      </c>
      <c r="Y35" s="88">
        <v>90.909000000000006</v>
      </c>
      <c r="Z35" s="88">
        <v>91.066000000000003</v>
      </c>
      <c r="AA35" s="88">
        <v>91.293999999999997</v>
      </c>
      <c r="AB35" s="88">
        <v>91.504000000000005</v>
      </c>
      <c r="AC35" s="88">
        <v>91.81</v>
      </c>
      <c r="AD35" s="88">
        <v>92.186999999999998</v>
      </c>
      <c r="AE35" s="88">
        <v>92.454999999999998</v>
      </c>
      <c r="AF35" s="88">
        <v>92.635000000000005</v>
      </c>
      <c r="AG35" s="88">
        <v>92.677999999999997</v>
      </c>
      <c r="AH35" s="88">
        <v>92.6</v>
      </c>
      <c r="AI35" s="88">
        <v>92.728999999999999</v>
      </c>
      <c r="AJ35" s="88">
        <v>92.933999999999997</v>
      </c>
      <c r="AK35" s="88">
        <v>93.162999999999997</v>
      </c>
      <c r="AL35" s="89">
        <v>93.441000000000003</v>
      </c>
    </row>
    <row r="36" spans="2:38">
      <c r="B36" s="79" t="s">
        <v>119</v>
      </c>
      <c r="C36" s="88">
        <v>22.558</v>
      </c>
      <c r="D36" s="88">
        <v>22.044</v>
      </c>
      <c r="E36" s="88">
        <v>22.536999999999999</v>
      </c>
      <c r="F36" s="88">
        <v>23.34</v>
      </c>
      <c r="G36" s="88">
        <v>24.989000000000001</v>
      </c>
      <c r="H36" s="88">
        <v>23.792000000000002</v>
      </c>
      <c r="I36" s="88">
        <v>23.346</v>
      </c>
      <c r="J36" s="88">
        <v>24.535</v>
      </c>
      <c r="K36" s="88">
        <v>23.280999999999999</v>
      </c>
      <c r="L36" s="88">
        <v>24.545999999999999</v>
      </c>
      <c r="M36" s="88">
        <v>22.47</v>
      </c>
      <c r="N36" s="88">
        <v>22.123999999999999</v>
      </c>
      <c r="O36" s="88">
        <v>21.83</v>
      </c>
      <c r="P36" s="88">
        <v>21.527000000000001</v>
      </c>
      <c r="Q36" s="88">
        <v>21.33</v>
      </c>
      <c r="R36" s="88">
        <v>21.196999999999999</v>
      </c>
      <c r="S36" s="88">
        <v>21.061</v>
      </c>
      <c r="T36" s="88">
        <v>20.79</v>
      </c>
      <c r="U36" s="88">
        <v>20.591000000000001</v>
      </c>
      <c r="V36" s="88">
        <v>20.417999999999999</v>
      </c>
      <c r="W36" s="88">
        <v>20.253</v>
      </c>
      <c r="X36" s="88">
        <v>20.103999999999999</v>
      </c>
      <c r="Y36" s="88">
        <v>20.007000000000001</v>
      </c>
      <c r="Z36" s="88">
        <v>19.891999999999999</v>
      </c>
      <c r="AA36" s="88">
        <v>19.818999999999999</v>
      </c>
      <c r="AB36" s="88">
        <v>19.747</v>
      </c>
      <c r="AC36" s="88">
        <v>19.724</v>
      </c>
      <c r="AD36" s="88">
        <v>19.728000000000002</v>
      </c>
      <c r="AE36" s="88">
        <v>19.692</v>
      </c>
      <c r="AF36" s="88">
        <v>19.637</v>
      </c>
      <c r="AG36" s="88">
        <v>19.596</v>
      </c>
      <c r="AH36" s="88">
        <v>19.582000000000001</v>
      </c>
      <c r="AI36" s="88">
        <v>19.606000000000002</v>
      </c>
      <c r="AJ36" s="88">
        <v>19.634</v>
      </c>
      <c r="AK36" s="88">
        <v>19.64</v>
      </c>
      <c r="AL36" s="89">
        <v>19.638999999999999</v>
      </c>
    </row>
    <row r="37" spans="2:38" ht="13.5" thickBot="1">
      <c r="B37" s="75" t="s">
        <v>38</v>
      </c>
      <c r="C37" s="90">
        <v>376.65699999999998</v>
      </c>
      <c r="D37" s="90">
        <v>372.15899999999999</v>
      </c>
      <c r="E37" s="90">
        <v>372.29899999999998</v>
      </c>
      <c r="F37" s="90">
        <v>359.642</v>
      </c>
      <c r="G37" s="90">
        <v>351.09599999999995</v>
      </c>
      <c r="H37" s="90">
        <v>346.18899999999996</v>
      </c>
      <c r="I37" s="90">
        <v>346.488</v>
      </c>
      <c r="J37" s="90">
        <v>345.74000000000007</v>
      </c>
      <c r="K37" s="90">
        <v>341.286</v>
      </c>
      <c r="L37" s="90">
        <v>333.50200000000001</v>
      </c>
      <c r="M37" s="90">
        <v>334.24099999999999</v>
      </c>
      <c r="N37" s="90">
        <v>332.517</v>
      </c>
      <c r="O37" s="90">
        <v>329.90800000000002</v>
      </c>
      <c r="P37" s="90">
        <v>327.29899999999998</v>
      </c>
      <c r="Q37" s="90">
        <v>326.08199999999999</v>
      </c>
      <c r="R37" s="90">
        <v>326.02100000000002</v>
      </c>
      <c r="S37" s="90">
        <v>326.05199999999996</v>
      </c>
      <c r="T37" s="90">
        <v>324.20800000000003</v>
      </c>
      <c r="U37" s="90">
        <v>324.101</v>
      </c>
      <c r="V37" s="90">
        <v>324.19900000000001</v>
      </c>
      <c r="W37" s="90">
        <v>324.488</v>
      </c>
      <c r="X37" s="90">
        <v>324.92200000000003</v>
      </c>
      <c r="Y37" s="90">
        <v>325.887</v>
      </c>
      <c r="Z37" s="90">
        <v>327.30099999999999</v>
      </c>
      <c r="AA37" s="90">
        <v>329.05900000000003</v>
      </c>
      <c r="AB37" s="90">
        <v>330.80400000000003</v>
      </c>
      <c r="AC37" s="90">
        <v>333.01100000000002</v>
      </c>
      <c r="AD37" s="90">
        <v>335.56600000000003</v>
      </c>
      <c r="AE37" s="90">
        <v>337.86500000000001</v>
      </c>
      <c r="AF37" s="90">
        <v>339.88400000000001</v>
      </c>
      <c r="AG37" s="90">
        <v>341.80099999999999</v>
      </c>
      <c r="AH37" s="90">
        <v>343.69399999999996</v>
      </c>
      <c r="AI37" s="90">
        <v>345.91699999999997</v>
      </c>
      <c r="AJ37" s="90">
        <v>348.11599999999999</v>
      </c>
      <c r="AK37" s="90">
        <v>350.15199999999999</v>
      </c>
      <c r="AL37" s="91">
        <v>352.24599999999998</v>
      </c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8265"/>
  </sheetPr>
  <dimension ref="A1:AV96"/>
  <sheetViews>
    <sheetView showGridLines="0" zoomScale="85" zoomScaleNormal="85" workbookViewId="0">
      <selection activeCell="E30" sqref="E30"/>
    </sheetView>
  </sheetViews>
  <sheetFormatPr defaultColWidth="9" defaultRowHeight="12.75"/>
  <cols>
    <col min="1" max="1" width="3.625" style="4" customWidth="1"/>
    <col min="2" max="2" width="32.375" style="4" customWidth="1"/>
    <col min="3" max="3" width="9.375" style="111" customWidth="1"/>
    <col min="4" max="33" width="9.375" style="4" customWidth="1"/>
    <col min="34" max="38" width="9.5" style="4" bestFit="1" customWidth="1"/>
    <col min="39" max="16384" width="9" style="4"/>
  </cols>
  <sheetData>
    <row r="1" spans="1:48" ht="20.25">
      <c r="A1" s="15" t="s">
        <v>148</v>
      </c>
      <c r="C1" s="92"/>
      <c r="D1" s="86"/>
      <c r="E1" s="86"/>
    </row>
    <row r="3" spans="1:48" ht="13.5" thickBot="1">
      <c r="B3" s="3" t="s">
        <v>32</v>
      </c>
      <c r="C3" s="93" t="s">
        <v>40</v>
      </c>
    </row>
    <row r="4" spans="1:48">
      <c r="B4" s="94" t="s">
        <v>61</v>
      </c>
      <c r="C4" s="95" t="s">
        <v>0</v>
      </c>
      <c r="D4" s="96" t="s">
        <v>1</v>
      </c>
      <c r="E4" s="96" t="s">
        <v>2</v>
      </c>
      <c r="F4" s="96" t="s">
        <v>3</v>
      </c>
      <c r="G4" s="96" t="s">
        <v>4</v>
      </c>
      <c r="H4" s="96" t="s">
        <v>5</v>
      </c>
      <c r="I4" s="96" t="s">
        <v>6</v>
      </c>
      <c r="J4" s="96" t="s">
        <v>7</v>
      </c>
      <c r="K4" s="96" t="s">
        <v>8</v>
      </c>
      <c r="L4" s="96" t="s">
        <v>9</v>
      </c>
      <c r="M4" s="96" t="s">
        <v>10</v>
      </c>
      <c r="N4" s="96" t="s">
        <v>11</v>
      </c>
      <c r="O4" s="96" t="s">
        <v>12</v>
      </c>
      <c r="P4" s="96" t="s">
        <v>13</v>
      </c>
      <c r="Q4" s="96" t="s">
        <v>14</v>
      </c>
      <c r="R4" s="96" t="s">
        <v>15</v>
      </c>
      <c r="S4" s="96" t="s">
        <v>16</v>
      </c>
      <c r="T4" s="96" t="s">
        <v>17</v>
      </c>
      <c r="U4" s="96" t="s">
        <v>18</v>
      </c>
      <c r="V4" s="96" t="s">
        <v>19</v>
      </c>
      <c r="W4" s="96" t="s">
        <v>20</v>
      </c>
      <c r="X4" s="96" t="s">
        <v>21</v>
      </c>
      <c r="Y4" s="96" t="s">
        <v>22</v>
      </c>
      <c r="Z4" s="96" t="s">
        <v>23</v>
      </c>
      <c r="AA4" s="96" t="s">
        <v>24</v>
      </c>
      <c r="AB4" s="96" t="s">
        <v>25</v>
      </c>
      <c r="AC4" s="96" t="s">
        <v>26</v>
      </c>
      <c r="AD4" s="96" t="s">
        <v>27</v>
      </c>
      <c r="AE4" s="96" t="s">
        <v>28</v>
      </c>
      <c r="AF4" s="96" t="s">
        <v>29</v>
      </c>
      <c r="AG4" s="96" t="s">
        <v>30</v>
      </c>
      <c r="AH4" s="96" t="s">
        <v>142</v>
      </c>
      <c r="AI4" s="96" t="s">
        <v>143</v>
      </c>
      <c r="AJ4" s="96" t="s">
        <v>144</v>
      </c>
      <c r="AK4" s="96" t="s">
        <v>145</v>
      </c>
      <c r="AL4" s="97" t="s">
        <v>146</v>
      </c>
      <c r="AR4" s="4" t="s">
        <v>142</v>
      </c>
      <c r="AS4" s="4" t="s">
        <v>143</v>
      </c>
      <c r="AT4" s="4" t="s">
        <v>144</v>
      </c>
      <c r="AU4" s="4" t="s">
        <v>145</v>
      </c>
      <c r="AV4" s="4" t="s">
        <v>146</v>
      </c>
    </row>
    <row r="5" spans="1:48">
      <c r="B5" s="77" t="s">
        <v>67</v>
      </c>
      <c r="C5" s="98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99"/>
    </row>
    <row r="6" spans="1:48">
      <c r="B6" s="100" t="s">
        <v>122</v>
      </c>
      <c r="C6" s="98">
        <v>71.47004203163894</v>
      </c>
      <c r="D6" s="98">
        <v>72.045542063651837</v>
      </c>
      <c r="E6" s="98">
        <v>73.504103117676948</v>
      </c>
      <c r="F6" s="98">
        <v>69.821897788862501</v>
      </c>
      <c r="G6" s="98">
        <v>66.419413567828101</v>
      </c>
      <c r="H6" s="98">
        <v>64.493285482216933</v>
      </c>
      <c r="I6" s="98">
        <v>68.752688396561808</v>
      </c>
      <c r="J6" s="98">
        <v>67.510851601641178</v>
      </c>
      <c r="K6" s="98">
        <v>67.537220546363343</v>
      </c>
      <c r="L6" s="98">
        <v>67.852371716389115</v>
      </c>
      <c r="M6" s="98">
        <v>67.460153892776688</v>
      </c>
      <c r="N6" s="98">
        <v>67.022236174649478</v>
      </c>
      <c r="O6" s="98">
        <v>66.556951701980694</v>
      </c>
      <c r="P6" s="98">
        <v>65.906312361203433</v>
      </c>
      <c r="Q6" s="98">
        <v>64.508848908340738</v>
      </c>
      <c r="R6" s="98">
        <v>63.093873781630691</v>
      </c>
      <c r="S6" s="98">
        <v>61.670951912925368</v>
      </c>
      <c r="T6" s="98">
        <v>60.033946750449161</v>
      </c>
      <c r="U6" s="98">
        <v>57.922877675964678</v>
      </c>
      <c r="V6" s="98">
        <v>55.937659259076845</v>
      </c>
      <c r="W6" s="98">
        <v>54.103274200810247</v>
      </c>
      <c r="X6" s="98">
        <v>52.510989841934418</v>
      </c>
      <c r="Y6" s="98">
        <v>51.097666302670355</v>
      </c>
      <c r="Z6" s="98">
        <v>49.923597999736842</v>
      </c>
      <c r="AA6" s="98">
        <v>48.894898041269265</v>
      </c>
      <c r="AB6" s="98">
        <v>48.045871060356497</v>
      </c>
      <c r="AC6" s="98">
        <v>47.485101744180092</v>
      </c>
      <c r="AD6" s="98">
        <v>47.072165698352372</v>
      </c>
      <c r="AE6" s="98">
        <v>46.669119287053952</v>
      </c>
      <c r="AF6" s="98">
        <v>46.279012711075261</v>
      </c>
      <c r="AG6" s="98">
        <v>45.893999387512061</v>
      </c>
      <c r="AH6" s="98">
        <v>45.494702208066023</v>
      </c>
      <c r="AI6" s="98">
        <v>45.092391461054888</v>
      </c>
      <c r="AJ6" s="98">
        <v>44.702489637264172</v>
      </c>
      <c r="AK6" s="98">
        <v>44.320131224197091</v>
      </c>
      <c r="AL6" s="101">
        <v>43.998712673826134</v>
      </c>
    </row>
    <row r="7" spans="1:48">
      <c r="B7" s="100" t="s">
        <v>123</v>
      </c>
      <c r="C7" s="98">
        <v>0</v>
      </c>
      <c r="D7" s="98">
        <v>0</v>
      </c>
      <c r="E7" s="98">
        <v>0</v>
      </c>
      <c r="F7" s="98">
        <v>0</v>
      </c>
      <c r="G7" s="98">
        <v>0</v>
      </c>
      <c r="H7" s="98">
        <v>0</v>
      </c>
      <c r="I7" s="98">
        <v>0</v>
      </c>
      <c r="J7" s="98">
        <v>0</v>
      </c>
      <c r="K7" s="98">
        <v>0</v>
      </c>
      <c r="L7" s="98">
        <v>0</v>
      </c>
      <c r="M7" s="98">
        <v>20.92542450231905</v>
      </c>
      <c r="N7" s="98">
        <v>21.093811044717516</v>
      </c>
      <c r="O7" s="98">
        <v>21.210073753623416</v>
      </c>
      <c r="P7" s="98">
        <v>21.252001783395038</v>
      </c>
      <c r="Q7" s="98">
        <v>21.205424163381828</v>
      </c>
      <c r="R7" s="98">
        <v>21.016779829690197</v>
      </c>
      <c r="S7" s="98">
        <v>20.842974289007866</v>
      </c>
      <c r="T7" s="98">
        <v>20.67413615562365</v>
      </c>
      <c r="U7" s="98">
        <v>20.706424600085903</v>
      </c>
      <c r="V7" s="98">
        <v>21.190568067391851</v>
      </c>
      <c r="W7" s="98">
        <v>21.607987319257209</v>
      </c>
      <c r="X7" s="98">
        <v>22.018377796433175</v>
      </c>
      <c r="Y7" s="98">
        <v>22.435695175142868</v>
      </c>
      <c r="Z7" s="98">
        <v>22.85187041718039</v>
      </c>
      <c r="AA7" s="98">
        <v>23.267680060323048</v>
      </c>
      <c r="AB7" s="98">
        <v>23.680034290640421</v>
      </c>
      <c r="AC7" s="98">
        <v>24.081383856381034</v>
      </c>
      <c r="AD7" s="98">
        <v>24.452933822218448</v>
      </c>
      <c r="AE7" s="98">
        <v>24.794646867687394</v>
      </c>
      <c r="AF7" s="98">
        <v>25.106789956275001</v>
      </c>
      <c r="AG7" s="98">
        <v>25.37541243810254</v>
      </c>
      <c r="AH7" s="98">
        <v>25.621134332300855</v>
      </c>
      <c r="AI7" s="98">
        <v>25.851000720650632</v>
      </c>
      <c r="AJ7" s="98">
        <v>26.081704598206109</v>
      </c>
      <c r="AK7" s="98">
        <v>26.313210071598768</v>
      </c>
      <c r="AL7" s="101">
        <v>26.480295759777551</v>
      </c>
    </row>
    <row r="8" spans="1:48" s="31" customFormat="1">
      <c r="A8" s="3"/>
      <c r="B8" s="100" t="s">
        <v>124</v>
      </c>
      <c r="C8" s="98">
        <v>12.974047617325274</v>
      </c>
      <c r="D8" s="98">
        <v>12.337495820135185</v>
      </c>
      <c r="E8" s="98">
        <v>11.09818349919461</v>
      </c>
      <c r="F8" s="98">
        <v>8.313103813702595</v>
      </c>
      <c r="G8" s="98">
        <v>7.6449898788550401</v>
      </c>
      <c r="H8" s="98">
        <v>6.8408000314795308</v>
      </c>
      <c r="I8" s="98">
        <v>8.6861644386958581</v>
      </c>
      <c r="J8" s="98">
        <v>9.2740563523471735</v>
      </c>
      <c r="K8" s="98">
        <v>7.6392277292957953</v>
      </c>
      <c r="L8" s="98">
        <v>8.2192029284466432</v>
      </c>
      <c r="M8" s="98">
        <v>8.2117710766633483</v>
      </c>
      <c r="N8" s="98">
        <v>8.3470502496733374</v>
      </c>
      <c r="O8" s="98">
        <v>8.4677346713700317</v>
      </c>
      <c r="P8" s="98">
        <v>8.5610194562629456</v>
      </c>
      <c r="Q8" s="98">
        <v>8.6069935145319469</v>
      </c>
      <c r="R8" s="98">
        <v>8.563955814317314</v>
      </c>
      <c r="S8" s="98">
        <v>8.5299217616221163</v>
      </c>
      <c r="T8" s="98">
        <v>8.5016372270954186</v>
      </c>
      <c r="U8" s="98">
        <v>8.6011213613510247</v>
      </c>
      <c r="V8" s="98">
        <v>8.9986292385121551</v>
      </c>
      <c r="W8" s="98">
        <v>9.3847481923642757</v>
      </c>
      <c r="X8" s="98">
        <v>9.7929405898696977</v>
      </c>
      <c r="Y8" s="98">
        <v>10.213081042724371</v>
      </c>
      <c r="Z8" s="98">
        <v>10.635619060902549</v>
      </c>
      <c r="AA8" s="98">
        <v>11.062427945463805</v>
      </c>
      <c r="AB8" s="98">
        <v>11.492813447392503</v>
      </c>
      <c r="AC8" s="98">
        <v>11.920931274814469</v>
      </c>
      <c r="AD8" s="98">
        <v>12.330755938007195</v>
      </c>
      <c r="AE8" s="98">
        <v>12.721437602470269</v>
      </c>
      <c r="AF8" s="98">
        <v>13.094206623762298</v>
      </c>
      <c r="AG8" s="98">
        <v>13.434653103159762</v>
      </c>
      <c r="AH8" s="98">
        <v>13.760568824982133</v>
      </c>
      <c r="AI8" s="98">
        <v>14.078154908361713</v>
      </c>
      <c r="AJ8" s="98">
        <v>14.403070697485232</v>
      </c>
      <c r="AK8" s="98">
        <v>14.73548535778249</v>
      </c>
      <c r="AL8" s="101">
        <v>14.978775511154835</v>
      </c>
      <c r="AM8" s="4"/>
      <c r="AN8" s="4"/>
      <c r="AO8" s="4"/>
      <c r="AP8" s="4"/>
    </row>
    <row r="9" spans="1:48" s="31" customFormat="1">
      <c r="A9" s="4"/>
      <c r="B9" s="100" t="s">
        <v>125</v>
      </c>
      <c r="C9" s="98">
        <v>18.39442686314047</v>
      </c>
      <c r="D9" s="98">
        <v>18.347910364147204</v>
      </c>
      <c r="E9" s="98">
        <v>18.400505604772803</v>
      </c>
      <c r="F9" s="98">
        <v>16.700512031492426</v>
      </c>
      <c r="G9" s="98">
        <v>14.672722033345032</v>
      </c>
      <c r="H9" s="98">
        <v>12.943722363621454</v>
      </c>
      <c r="I9" s="98">
        <v>12.635579203895432</v>
      </c>
      <c r="J9" s="98">
        <v>11.721660782696073</v>
      </c>
      <c r="K9" s="98">
        <v>11.491683452396835</v>
      </c>
      <c r="L9" s="98">
        <v>11.52551885093296</v>
      </c>
      <c r="M9" s="98">
        <v>11.501681124575191</v>
      </c>
      <c r="N9" s="98">
        <v>11.346117336965616</v>
      </c>
      <c r="O9" s="98">
        <v>11.005909539630489</v>
      </c>
      <c r="P9" s="98">
        <v>10.56966397431604</v>
      </c>
      <c r="Q9" s="98">
        <v>9.9899022578810914</v>
      </c>
      <c r="R9" s="98">
        <v>9.2410910439486074</v>
      </c>
      <c r="S9" s="98">
        <v>8.3547935910687574</v>
      </c>
      <c r="T9" s="98">
        <v>7.3440370985371386</v>
      </c>
      <c r="U9" s="98">
        <v>6.3719008895051381</v>
      </c>
      <c r="V9" s="98">
        <v>5.4405791802203689</v>
      </c>
      <c r="W9" s="98">
        <v>4.857334771481483</v>
      </c>
      <c r="X9" s="98">
        <v>4.5474750763220131</v>
      </c>
      <c r="Y9" s="98">
        <v>4.3447295439218658</v>
      </c>
      <c r="Z9" s="98">
        <v>4.1485457753699562</v>
      </c>
      <c r="AA9" s="98">
        <v>3.9394654299794207</v>
      </c>
      <c r="AB9" s="98">
        <v>3.7216314408680389</v>
      </c>
      <c r="AC9" s="98">
        <v>3.524359776940706</v>
      </c>
      <c r="AD9" s="98">
        <v>3.3603337219392717</v>
      </c>
      <c r="AE9" s="98">
        <v>3.1831374023798054</v>
      </c>
      <c r="AF9" s="98">
        <v>2.9921722219031119</v>
      </c>
      <c r="AG9" s="98">
        <v>2.7870425947717146</v>
      </c>
      <c r="AH9" s="98">
        <v>2.5672752275833517</v>
      </c>
      <c r="AI9" s="98">
        <v>2.3695352412788226</v>
      </c>
      <c r="AJ9" s="98">
        <v>2.2757260639252874</v>
      </c>
      <c r="AK9" s="98">
        <v>2.232509278247031</v>
      </c>
      <c r="AL9" s="101">
        <v>2.1944524461317725</v>
      </c>
      <c r="AM9" s="4"/>
      <c r="AN9" s="4"/>
      <c r="AO9" s="4"/>
      <c r="AP9" s="4"/>
    </row>
    <row r="10" spans="1:48" s="31" customFormat="1">
      <c r="A10" s="4"/>
      <c r="B10" s="100" t="s">
        <v>126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98">
        <v>0</v>
      </c>
      <c r="L10" s="98">
        <v>0</v>
      </c>
      <c r="M10" s="98">
        <v>-2.774623182412321E-2</v>
      </c>
      <c r="N10" s="98">
        <v>-9.1196235484092669E-2</v>
      </c>
      <c r="O10" s="98">
        <v>-0.21548903548570367</v>
      </c>
      <c r="P10" s="98">
        <v>-0.42674014448239167</v>
      </c>
      <c r="Q10" s="98">
        <v>-0.66412739827625678</v>
      </c>
      <c r="R10" s="98">
        <v>-0.8700025838264871</v>
      </c>
      <c r="S10" s="98">
        <v>-1.0477623485294314</v>
      </c>
      <c r="T10" s="98">
        <v>-1.2238887705723001</v>
      </c>
      <c r="U10" s="98">
        <v>-1.3473995947114403</v>
      </c>
      <c r="V10" s="98">
        <v>-1.4116912516338007</v>
      </c>
      <c r="W10" s="98">
        <v>-1.4300775924320315</v>
      </c>
      <c r="X10" s="98">
        <v>-1.4299416347895046</v>
      </c>
      <c r="Y10" s="98">
        <v>-1.4219057984024026</v>
      </c>
      <c r="Z10" s="98">
        <v>-1.4138073878063833</v>
      </c>
      <c r="AA10" s="98">
        <v>-1.4079655847707784</v>
      </c>
      <c r="AB10" s="98">
        <v>-1.405005308775106</v>
      </c>
      <c r="AC10" s="98">
        <v>-1.4069029806556335</v>
      </c>
      <c r="AD10" s="98">
        <v>-1.4074387819215752</v>
      </c>
      <c r="AE10" s="98">
        <v>-1.4074652696530985</v>
      </c>
      <c r="AF10" s="98">
        <v>-1.4072624222307097</v>
      </c>
      <c r="AG10" s="98">
        <v>-1.4067075577184618</v>
      </c>
      <c r="AH10" s="98">
        <v>-1.4060628801262807</v>
      </c>
      <c r="AI10" s="98">
        <v>-1.4057964310944346</v>
      </c>
      <c r="AJ10" s="98">
        <v>-1.4077414335666034</v>
      </c>
      <c r="AK10" s="98">
        <v>-1.4108410954467092</v>
      </c>
      <c r="AL10" s="101">
        <v>-1.4124973998363088</v>
      </c>
      <c r="AM10" s="4"/>
      <c r="AN10" s="4"/>
      <c r="AO10" s="4"/>
      <c r="AP10" s="4"/>
    </row>
    <row r="11" spans="1:48" s="31" customFormat="1">
      <c r="A11" s="4"/>
      <c r="B11" s="100" t="s">
        <v>127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  <c r="M11" s="98">
        <v>0.42423808945577035</v>
      </c>
      <c r="N11" s="98">
        <v>0.721262095831123</v>
      </c>
      <c r="O11" s="98">
        <v>1.1709577224280436</v>
      </c>
      <c r="P11" s="98">
        <v>1.8082852990469165</v>
      </c>
      <c r="Q11" s="98">
        <v>3.1605277228026738</v>
      </c>
      <c r="R11" s="98">
        <v>4.8289503416417174</v>
      </c>
      <c r="S11" s="98">
        <v>6.7028456197986577</v>
      </c>
      <c r="T11" s="98">
        <v>9.3211303040506337</v>
      </c>
      <c r="U11" s="98">
        <v>11.856078180288948</v>
      </c>
      <c r="V11" s="98">
        <v>14.649597747098559</v>
      </c>
      <c r="W11" s="98">
        <v>17.411116721028655</v>
      </c>
      <c r="X11" s="98">
        <v>20.119621854364688</v>
      </c>
      <c r="Y11" s="98">
        <v>22.351928764455177</v>
      </c>
      <c r="Z11" s="98">
        <v>24.485010007167265</v>
      </c>
      <c r="AA11" s="98">
        <v>26.457664966562092</v>
      </c>
      <c r="AB11" s="98">
        <v>28.238223217986125</v>
      </c>
      <c r="AC11" s="98">
        <v>29.906930207207111</v>
      </c>
      <c r="AD11" s="98">
        <v>31.400027577039193</v>
      </c>
      <c r="AE11" s="98">
        <v>32.720005123318089</v>
      </c>
      <c r="AF11" s="98">
        <v>34.068195743798952</v>
      </c>
      <c r="AG11" s="98">
        <v>35.296257556163781</v>
      </c>
      <c r="AH11" s="98">
        <v>36.811153044237571</v>
      </c>
      <c r="AI11" s="98">
        <v>37.824937975774873</v>
      </c>
      <c r="AJ11" s="98">
        <v>38.869640376623245</v>
      </c>
      <c r="AK11" s="98">
        <v>39.946242762174045</v>
      </c>
      <c r="AL11" s="101">
        <v>41.055762780409623</v>
      </c>
      <c r="AM11" s="4"/>
      <c r="AN11" s="4"/>
      <c r="AO11" s="4"/>
      <c r="AP11" s="4"/>
    </row>
    <row r="12" spans="1:48" s="31" customFormat="1">
      <c r="A12" s="4"/>
      <c r="B12" s="100" t="s">
        <v>128</v>
      </c>
      <c r="C12" s="98">
        <v>0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8">
        <v>0</v>
      </c>
      <c r="L12" s="98">
        <v>0</v>
      </c>
      <c r="M12" s="98">
        <v>0.10069504475877479</v>
      </c>
      <c r="N12" s="98">
        <v>0.1898893315369605</v>
      </c>
      <c r="O12" s="98">
        <v>0.32583565683782728</v>
      </c>
      <c r="P12" s="98">
        <v>0.52857425897561372</v>
      </c>
      <c r="Q12" s="98">
        <v>0.81657184802233196</v>
      </c>
      <c r="R12" s="98">
        <v>1.2068266026991583</v>
      </c>
      <c r="S12" s="98">
        <v>1.7144800477395299</v>
      </c>
      <c r="T12" s="98">
        <v>2.3525193899135135</v>
      </c>
      <c r="U12" s="98">
        <v>3.1317292237982519</v>
      </c>
      <c r="V12" s="98">
        <v>4.060816498567859</v>
      </c>
      <c r="W12" s="98">
        <v>5.1412669530939805</v>
      </c>
      <c r="X12" s="98">
        <v>6.3303038623044525</v>
      </c>
      <c r="Y12" s="98">
        <v>7.6241176447439738</v>
      </c>
      <c r="Z12" s="98">
        <v>9.0179539371081638</v>
      </c>
      <c r="AA12" s="98">
        <v>10.506876727785563</v>
      </c>
      <c r="AB12" s="98">
        <v>12.073385542980601</v>
      </c>
      <c r="AC12" s="98">
        <v>13.598924400787114</v>
      </c>
      <c r="AD12" s="98">
        <v>15.065771671303427</v>
      </c>
      <c r="AE12" s="98">
        <v>16.459790214732529</v>
      </c>
      <c r="AF12" s="98">
        <v>17.770280986793061</v>
      </c>
      <c r="AG12" s="98">
        <v>18.989175585447537</v>
      </c>
      <c r="AH12" s="98">
        <v>20.111229815855754</v>
      </c>
      <c r="AI12" s="98">
        <v>21.136097749133182</v>
      </c>
      <c r="AJ12" s="98">
        <v>22.0706422328279</v>
      </c>
      <c r="AK12" s="98">
        <v>22.928410365795958</v>
      </c>
      <c r="AL12" s="101">
        <v>23.725479005961343</v>
      </c>
      <c r="AM12" s="4"/>
      <c r="AN12" s="4"/>
      <c r="AO12" s="4"/>
      <c r="AP12" s="4"/>
    </row>
    <row r="13" spans="1:48" s="31" customFormat="1">
      <c r="B13" s="100" t="s">
        <v>129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  <c r="L13" s="98">
        <v>0</v>
      </c>
      <c r="M13" s="98">
        <v>0.13880184233732171</v>
      </c>
      <c r="N13" s="98">
        <v>0.14417329455429478</v>
      </c>
      <c r="O13" s="98">
        <v>0.16057569003261887</v>
      </c>
      <c r="P13" s="98">
        <v>0.17879277109716035</v>
      </c>
      <c r="Q13" s="98">
        <v>0.19900416202926191</v>
      </c>
      <c r="R13" s="98">
        <v>0.22144194569610962</v>
      </c>
      <c r="S13" s="98">
        <v>0.24636403402840407</v>
      </c>
      <c r="T13" s="98">
        <v>0.27404716642038235</v>
      </c>
      <c r="U13" s="98">
        <v>0.30477334860119099</v>
      </c>
      <c r="V13" s="98">
        <v>0.33886908533627852</v>
      </c>
      <c r="W13" s="98">
        <v>0.37668572227352465</v>
      </c>
      <c r="X13" s="98">
        <v>0.41866479254675826</v>
      </c>
      <c r="Y13" s="98">
        <v>0.46528598143538052</v>
      </c>
      <c r="Z13" s="98">
        <v>0.51702068290131953</v>
      </c>
      <c r="AA13" s="98">
        <v>0.57435599723788755</v>
      </c>
      <c r="AB13" s="98">
        <v>0.63787368063210448</v>
      </c>
      <c r="AC13" s="98">
        <v>0.70907390182436347</v>
      </c>
      <c r="AD13" s="98">
        <v>0.79014691843315887</v>
      </c>
      <c r="AE13" s="98">
        <v>0.88021048201613594</v>
      </c>
      <c r="AF13" s="98">
        <v>0.98024315557710995</v>
      </c>
      <c r="AG13" s="98">
        <v>1.0913287562325027</v>
      </c>
      <c r="AH13" s="98">
        <v>1.2146675891411665</v>
      </c>
      <c r="AI13" s="98">
        <v>1.3515888743244482</v>
      </c>
      <c r="AJ13" s="98">
        <v>1.5035644926117053</v>
      </c>
      <c r="AK13" s="98">
        <v>1.6722241902742254</v>
      </c>
      <c r="AL13" s="101">
        <v>1.8594767038722932</v>
      </c>
      <c r="AM13" s="4"/>
      <c r="AN13" s="4"/>
      <c r="AO13" s="4"/>
      <c r="AP13" s="4"/>
    </row>
    <row r="14" spans="1:48" s="21" customFormat="1">
      <c r="B14" s="77" t="s">
        <v>130</v>
      </c>
      <c r="C14" s="102">
        <v>102.83851651210468</v>
      </c>
      <c r="D14" s="102">
        <v>102.73094824793424</v>
      </c>
      <c r="E14" s="102">
        <v>103.00279222164436</v>
      </c>
      <c r="F14" s="102">
        <v>94.83551363405752</v>
      </c>
      <c r="G14" s="102">
        <v>88.737125480028169</v>
      </c>
      <c r="H14" s="102">
        <v>84.277807877317912</v>
      </c>
      <c r="I14" s="102">
        <v>90.074432039153095</v>
      </c>
      <c r="J14" s="102">
        <v>88.506568736684429</v>
      </c>
      <c r="K14" s="102">
        <v>86.668131728055982</v>
      </c>
      <c r="L14" s="102">
        <v>87.597093495768718</v>
      </c>
      <c r="M14" s="102">
        <v>108.73501934106201</v>
      </c>
      <c r="N14" s="102">
        <v>108.77334329244422</v>
      </c>
      <c r="O14" s="102">
        <v>108.68254970041743</v>
      </c>
      <c r="P14" s="102">
        <v>108.37790975981476</v>
      </c>
      <c r="Q14" s="102">
        <v>107.82314517871363</v>
      </c>
      <c r="R14" s="102">
        <v>107.30291677579729</v>
      </c>
      <c r="S14" s="102">
        <v>107.01456890766126</v>
      </c>
      <c r="T14" s="102">
        <v>107.27756532151759</v>
      </c>
      <c r="U14" s="102">
        <v>107.54750568488369</v>
      </c>
      <c r="V14" s="102">
        <v>109.20502782457012</v>
      </c>
      <c r="W14" s="102">
        <v>111.45233628787733</v>
      </c>
      <c r="X14" s="102">
        <v>114.3084321789857</v>
      </c>
      <c r="Y14" s="102">
        <v>117.11059865669161</v>
      </c>
      <c r="Z14" s="102">
        <v>120.1658104925601</v>
      </c>
      <c r="AA14" s="102">
        <v>123.29540358385032</v>
      </c>
      <c r="AB14" s="102">
        <v>126.4848273720812</v>
      </c>
      <c r="AC14" s="102">
        <v>129.81980218147925</v>
      </c>
      <c r="AD14" s="102">
        <v>133.06469656537149</v>
      </c>
      <c r="AE14" s="102">
        <v>136.02088171000509</v>
      </c>
      <c r="AF14" s="102">
        <v>138.8836389769541</v>
      </c>
      <c r="AG14" s="102">
        <v>141.46116186367144</v>
      </c>
      <c r="AH14" s="102">
        <v>144.17466816204055</v>
      </c>
      <c r="AI14" s="102">
        <v>146.29791049948412</v>
      </c>
      <c r="AJ14" s="102">
        <v>148.49909666537707</v>
      </c>
      <c r="AK14" s="102">
        <v>150.7373721546229</v>
      </c>
      <c r="AL14" s="103">
        <v>152.88045748129724</v>
      </c>
      <c r="AM14" s="3"/>
      <c r="AN14" s="3"/>
      <c r="AO14" s="3"/>
      <c r="AP14" s="3"/>
    </row>
    <row r="15" spans="1:48" s="31" customFormat="1">
      <c r="B15" s="84"/>
      <c r="AL15" s="57"/>
      <c r="AM15" s="4"/>
      <c r="AN15" s="4"/>
      <c r="AO15" s="4"/>
      <c r="AP15" s="4"/>
    </row>
    <row r="16" spans="1:48">
      <c r="A16" s="61"/>
      <c r="B16" s="84" t="s">
        <v>68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5"/>
    </row>
    <row r="17" spans="2:38">
      <c r="B17" s="100" t="s">
        <v>131</v>
      </c>
      <c r="C17" s="98">
        <v>118.31213917524286</v>
      </c>
      <c r="D17" s="98">
        <v>117.79153152815707</v>
      </c>
      <c r="E17" s="98">
        <v>118.77509445172768</v>
      </c>
      <c r="F17" s="98">
        <v>112.95968291437146</v>
      </c>
      <c r="G17" s="98">
        <v>104.87188351374949</v>
      </c>
      <c r="H17" s="98">
        <v>108.09503288748559</v>
      </c>
      <c r="I17" s="98">
        <v>105.22165095501256</v>
      </c>
      <c r="J17" s="98">
        <v>103.92492224906348</v>
      </c>
      <c r="K17" s="98">
        <v>103.39115347710968</v>
      </c>
      <c r="L17" s="98">
        <v>98.916735914835357</v>
      </c>
      <c r="M17" s="98">
        <v>99.839833095841712</v>
      </c>
      <c r="N17" s="98">
        <v>99.404448832450043</v>
      </c>
      <c r="O17" s="98">
        <v>97.688490193442902</v>
      </c>
      <c r="P17" s="98">
        <v>97.260353601343439</v>
      </c>
      <c r="Q17" s="98">
        <v>96.6563281275468</v>
      </c>
      <c r="R17" s="98">
        <v>96.122366758349273</v>
      </c>
      <c r="S17" s="98">
        <v>96.208857667375483</v>
      </c>
      <c r="T17" s="98">
        <v>96.374873706946659</v>
      </c>
      <c r="U17" s="98">
        <v>96.513613531085795</v>
      </c>
      <c r="V17" s="98">
        <v>96.485702558384446</v>
      </c>
      <c r="W17" s="98">
        <v>96.287855253333603</v>
      </c>
      <c r="X17" s="98">
        <v>96.228254396502322</v>
      </c>
      <c r="Y17" s="98">
        <v>96.431338334242923</v>
      </c>
      <c r="Z17" s="98">
        <v>96.60287221778367</v>
      </c>
      <c r="AA17" s="98">
        <v>96.803191486208391</v>
      </c>
      <c r="AB17" s="98">
        <v>97.005652413609852</v>
      </c>
      <c r="AC17" s="98">
        <v>97.243972042736743</v>
      </c>
      <c r="AD17" s="98">
        <v>97.584752738137098</v>
      </c>
      <c r="AE17" s="98">
        <v>97.839276968655497</v>
      </c>
      <c r="AF17" s="98">
        <v>98.108245667611556</v>
      </c>
      <c r="AG17" s="98">
        <v>98.339639893402008</v>
      </c>
      <c r="AH17" s="98">
        <v>98.642796921497833</v>
      </c>
      <c r="AI17" s="98">
        <v>99.107157515691526</v>
      </c>
      <c r="AJ17" s="98">
        <v>99.512923035688985</v>
      </c>
      <c r="AK17" s="98">
        <v>100.03478214530665</v>
      </c>
      <c r="AL17" s="101">
        <v>100.3190293844969</v>
      </c>
    </row>
    <row r="18" spans="2:38">
      <c r="B18" s="8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5"/>
    </row>
    <row r="19" spans="2:38">
      <c r="B19" s="84" t="s">
        <v>132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5"/>
    </row>
    <row r="20" spans="2:38">
      <c r="B20" s="100" t="s">
        <v>133</v>
      </c>
      <c r="C20" s="98">
        <v>112.78398359342891</v>
      </c>
      <c r="D20" s="98">
        <v>111.07289593646325</v>
      </c>
      <c r="E20" s="98">
        <v>109.60047290167684</v>
      </c>
      <c r="F20" s="98">
        <v>106.68800240415361</v>
      </c>
      <c r="G20" s="98">
        <v>105.43753366003259</v>
      </c>
      <c r="H20" s="98">
        <v>104.74156902071691</v>
      </c>
      <c r="I20" s="98">
        <v>107.05630587602677</v>
      </c>
      <c r="J20" s="98">
        <v>106.56071119095466</v>
      </c>
      <c r="K20" s="98">
        <v>104.53629883680956</v>
      </c>
      <c r="L20" s="98">
        <v>101.56718541755137</v>
      </c>
      <c r="M20" s="98">
        <v>102.57998589908546</v>
      </c>
      <c r="N20" s="98">
        <v>101.06495230410897</v>
      </c>
      <c r="O20" s="98">
        <v>99.672192490858166</v>
      </c>
      <c r="P20" s="98">
        <v>99.189808259504062</v>
      </c>
      <c r="Q20" s="98">
        <v>98.301134369302972</v>
      </c>
      <c r="R20" s="98">
        <v>97.432449207649029</v>
      </c>
      <c r="S20" s="98">
        <v>97.22874893862631</v>
      </c>
      <c r="T20" s="98">
        <v>97.417681935150412</v>
      </c>
      <c r="U20" s="98">
        <v>97.815803291730489</v>
      </c>
      <c r="V20" s="98">
        <v>98.223117475972131</v>
      </c>
      <c r="W20" s="98">
        <v>98.442150188687748</v>
      </c>
      <c r="X20" s="98">
        <v>98.741850822290402</v>
      </c>
      <c r="Y20" s="98">
        <v>99.273972877491644</v>
      </c>
      <c r="Z20" s="98">
        <v>99.793093996563229</v>
      </c>
      <c r="AA20" s="98">
        <v>100.34064004005079</v>
      </c>
      <c r="AB20" s="98">
        <v>100.99542122807523</v>
      </c>
      <c r="AC20" s="98">
        <v>101.67485609867697</v>
      </c>
      <c r="AD20" s="98">
        <v>102.43147318403319</v>
      </c>
      <c r="AE20" s="98">
        <v>103.04421690044234</v>
      </c>
      <c r="AF20" s="98">
        <v>103.71148077455553</v>
      </c>
      <c r="AG20" s="98">
        <v>104.20505815051065</v>
      </c>
      <c r="AH20" s="98">
        <v>104.79290924330419</v>
      </c>
      <c r="AI20" s="98">
        <v>105.47506180728148</v>
      </c>
      <c r="AJ20" s="98">
        <v>106.19120175219848</v>
      </c>
      <c r="AK20" s="98">
        <v>107.1028234487421</v>
      </c>
      <c r="AL20" s="101">
        <v>107.80497165766627</v>
      </c>
    </row>
    <row r="21" spans="2:38">
      <c r="B21" s="8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5"/>
    </row>
    <row r="22" spans="2:38">
      <c r="B22" s="77" t="s">
        <v>134</v>
      </c>
      <c r="C22" s="98">
        <v>22.558</v>
      </c>
      <c r="D22" s="98">
        <v>22.044</v>
      </c>
      <c r="E22" s="98">
        <v>22.537459639658646</v>
      </c>
      <c r="F22" s="98">
        <v>23.340127574321944</v>
      </c>
      <c r="G22" s="98">
        <v>24.98882537595906</v>
      </c>
      <c r="H22" s="98">
        <v>23.792257336527889</v>
      </c>
      <c r="I22" s="98">
        <v>23.346178045220935</v>
      </c>
      <c r="J22" s="98">
        <v>24.535285198988294</v>
      </c>
      <c r="K22" s="98">
        <v>23.281183357300005</v>
      </c>
      <c r="L22" s="98">
        <v>24.545999999999999</v>
      </c>
      <c r="M22" s="98">
        <v>22.422218290765699</v>
      </c>
      <c r="N22" s="98">
        <v>22.103609813183393</v>
      </c>
      <c r="O22" s="98">
        <v>21.744099131107884</v>
      </c>
      <c r="P22" s="98">
        <v>21.539259577973368</v>
      </c>
      <c r="Q22" s="98">
        <v>21.265006211712254</v>
      </c>
      <c r="R22" s="98">
        <v>20.986479143550184</v>
      </c>
      <c r="S22" s="98">
        <v>20.826220189746483</v>
      </c>
      <c r="T22" s="98">
        <v>20.734730939508655</v>
      </c>
      <c r="U22" s="98">
        <v>20.638162950127246</v>
      </c>
      <c r="V22" s="98">
        <v>20.647069153152277</v>
      </c>
      <c r="W22" s="98">
        <v>20.672750226300945</v>
      </c>
      <c r="X22" s="98">
        <v>20.764594520576239</v>
      </c>
      <c r="Y22" s="98">
        <v>20.902776853214405</v>
      </c>
      <c r="Z22" s="98">
        <v>21.053378819498583</v>
      </c>
      <c r="AA22" s="98">
        <v>21.229440578407822</v>
      </c>
      <c r="AB22" s="98">
        <v>21.407490591450596</v>
      </c>
      <c r="AC22" s="98">
        <v>21.619549508745134</v>
      </c>
      <c r="AD22" s="98">
        <v>21.847766528743449</v>
      </c>
      <c r="AE22" s="98">
        <v>22.042136286044943</v>
      </c>
      <c r="AF22" s="98">
        <v>22.220900920151877</v>
      </c>
      <c r="AG22" s="98">
        <v>22.381760458952581</v>
      </c>
      <c r="AH22" s="98">
        <v>22.577529144313427</v>
      </c>
      <c r="AI22" s="98">
        <v>22.754875647769108</v>
      </c>
      <c r="AJ22" s="98">
        <v>22.943547227756202</v>
      </c>
      <c r="AK22" s="98">
        <v>23.159627561623914</v>
      </c>
      <c r="AL22" s="101">
        <v>23.337888735778485</v>
      </c>
    </row>
    <row r="23" spans="2:38">
      <c r="B23" s="8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5"/>
    </row>
    <row r="24" spans="2:38" ht="13.5" thickBot="1">
      <c r="B24" s="106" t="s">
        <v>135</v>
      </c>
      <c r="C24" s="107">
        <v>356.49263928077647</v>
      </c>
      <c r="D24" s="107">
        <v>353.63937571255457</v>
      </c>
      <c r="E24" s="107">
        <v>353.91581921470754</v>
      </c>
      <c r="F24" s="107">
        <v>337.82332652690457</v>
      </c>
      <c r="G24" s="107">
        <v>324.0353680297693</v>
      </c>
      <c r="H24" s="107">
        <v>320.9066671220483</v>
      </c>
      <c r="I24" s="107">
        <v>325.69856691541338</v>
      </c>
      <c r="J24" s="107">
        <v>323.5274873756909</v>
      </c>
      <c r="K24" s="107">
        <v>317.87676739927525</v>
      </c>
      <c r="L24" s="107">
        <v>312.62701482815544</v>
      </c>
      <c r="M24" s="107">
        <v>333.57705662675488</v>
      </c>
      <c r="N24" s="107">
        <v>331.34635424218664</v>
      </c>
      <c r="O24" s="107">
        <v>327.78733151582639</v>
      </c>
      <c r="P24" s="107">
        <v>326.36733119863561</v>
      </c>
      <c r="Q24" s="107">
        <v>324.04561388727564</v>
      </c>
      <c r="R24" s="107">
        <v>321.84421188534577</v>
      </c>
      <c r="S24" s="107">
        <v>321.27839570340956</v>
      </c>
      <c r="T24" s="107">
        <v>321.80485190312334</v>
      </c>
      <c r="U24" s="107">
        <v>322.51508545782718</v>
      </c>
      <c r="V24" s="107">
        <v>324.56091701207902</v>
      </c>
      <c r="W24" s="107">
        <v>326.85509195619966</v>
      </c>
      <c r="X24" s="107">
        <v>330.04313191835467</v>
      </c>
      <c r="Y24" s="107">
        <v>333.71868672164055</v>
      </c>
      <c r="Z24" s="107">
        <v>337.6151555264056</v>
      </c>
      <c r="AA24" s="107">
        <v>341.66867568851728</v>
      </c>
      <c r="AB24" s="107">
        <v>345.89339160521689</v>
      </c>
      <c r="AC24" s="107">
        <v>350.3581798316381</v>
      </c>
      <c r="AD24" s="107">
        <v>354.92868901628526</v>
      </c>
      <c r="AE24" s="107">
        <v>358.94651186514784</v>
      </c>
      <c r="AF24" s="107">
        <v>362.92426633927306</v>
      </c>
      <c r="AG24" s="107">
        <v>366.38762036653668</v>
      </c>
      <c r="AH24" s="107">
        <v>370.18790347115601</v>
      </c>
      <c r="AI24" s="107">
        <v>373.63500547022625</v>
      </c>
      <c r="AJ24" s="107">
        <v>377.14676868102072</v>
      </c>
      <c r="AK24" s="107">
        <v>381.03460531029555</v>
      </c>
      <c r="AL24" s="108">
        <v>384.34234725923886</v>
      </c>
    </row>
    <row r="27" spans="2:38" ht="13.5" thickBot="1">
      <c r="B27" s="3" t="s">
        <v>33</v>
      </c>
      <c r="C27" s="93" t="s">
        <v>40</v>
      </c>
    </row>
    <row r="28" spans="2:38">
      <c r="B28" s="94" t="s">
        <v>61</v>
      </c>
      <c r="C28" s="95" t="s">
        <v>0</v>
      </c>
      <c r="D28" s="96" t="s">
        <v>1</v>
      </c>
      <c r="E28" s="96" t="s">
        <v>2</v>
      </c>
      <c r="F28" s="96" t="s">
        <v>3</v>
      </c>
      <c r="G28" s="96" t="s">
        <v>4</v>
      </c>
      <c r="H28" s="96" t="s">
        <v>5</v>
      </c>
      <c r="I28" s="96" t="s">
        <v>6</v>
      </c>
      <c r="J28" s="96" t="s">
        <v>7</v>
      </c>
      <c r="K28" s="96" t="s">
        <v>8</v>
      </c>
      <c r="L28" s="96" t="s">
        <v>9</v>
      </c>
      <c r="M28" s="96" t="s">
        <v>10</v>
      </c>
      <c r="N28" s="96" t="s">
        <v>11</v>
      </c>
      <c r="O28" s="96" t="s">
        <v>12</v>
      </c>
      <c r="P28" s="96" t="s">
        <v>13</v>
      </c>
      <c r="Q28" s="96" t="s">
        <v>14</v>
      </c>
      <c r="R28" s="96" t="s">
        <v>15</v>
      </c>
      <c r="S28" s="96" t="s">
        <v>16</v>
      </c>
      <c r="T28" s="96" t="s">
        <v>17</v>
      </c>
      <c r="U28" s="96" t="s">
        <v>18</v>
      </c>
      <c r="V28" s="96" t="s">
        <v>19</v>
      </c>
      <c r="W28" s="96" t="s">
        <v>20</v>
      </c>
      <c r="X28" s="96" t="s">
        <v>21</v>
      </c>
      <c r="Y28" s="96" t="s">
        <v>22</v>
      </c>
      <c r="Z28" s="96" t="s">
        <v>23</v>
      </c>
      <c r="AA28" s="96" t="s">
        <v>24</v>
      </c>
      <c r="AB28" s="96" t="s">
        <v>25</v>
      </c>
      <c r="AC28" s="96" t="s">
        <v>26</v>
      </c>
      <c r="AD28" s="96" t="s">
        <v>27</v>
      </c>
      <c r="AE28" s="96" t="s">
        <v>28</v>
      </c>
      <c r="AF28" s="96" t="s">
        <v>29</v>
      </c>
      <c r="AG28" s="96" t="s">
        <v>30</v>
      </c>
      <c r="AH28" s="96" t="s">
        <v>142</v>
      </c>
      <c r="AI28" s="96" t="s">
        <v>143</v>
      </c>
      <c r="AJ28" s="96" t="s">
        <v>144</v>
      </c>
      <c r="AK28" s="96" t="s">
        <v>145</v>
      </c>
      <c r="AL28" s="97" t="s">
        <v>146</v>
      </c>
    </row>
    <row r="29" spans="2:38">
      <c r="B29" s="77" t="s">
        <v>67</v>
      </c>
      <c r="C29" s="98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99"/>
    </row>
    <row r="30" spans="2:38">
      <c r="B30" s="100" t="s">
        <v>122</v>
      </c>
      <c r="C30" s="98">
        <v>71.47004203163894</v>
      </c>
      <c r="D30" s="98">
        <v>72.045542063651837</v>
      </c>
      <c r="E30" s="98">
        <v>73.504103117676948</v>
      </c>
      <c r="F30" s="98">
        <v>69.821897788862501</v>
      </c>
      <c r="G30" s="98">
        <v>66.419413567828101</v>
      </c>
      <c r="H30" s="98">
        <v>64.493285482216933</v>
      </c>
      <c r="I30" s="98">
        <v>68.752688396561808</v>
      </c>
      <c r="J30" s="98">
        <v>67.510851601641178</v>
      </c>
      <c r="K30" s="98">
        <v>67.537220546363343</v>
      </c>
      <c r="L30" s="98">
        <v>67.811244634880936</v>
      </c>
      <c r="M30" s="98">
        <v>67.099012079234541</v>
      </c>
      <c r="N30" s="98">
        <v>66.411877839426879</v>
      </c>
      <c r="O30" s="98">
        <v>65.695693563132451</v>
      </c>
      <c r="P30" s="98">
        <v>65.064758376618812</v>
      </c>
      <c r="Q30" s="98">
        <v>64.372189365799869</v>
      </c>
      <c r="R30" s="98">
        <v>63.646887551945198</v>
      </c>
      <c r="S30" s="98">
        <v>62.916245386258105</v>
      </c>
      <c r="T30" s="98">
        <v>62.181378627749517</v>
      </c>
      <c r="U30" s="98">
        <v>61.479228221691507</v>
      </c>
      <c r="V30" s="98">
        <v>60.778766404666378</v>
      </c>
      <c r="W30" s="98">
        <v>60.102578698115416</v>
      </c>
      <c r="X30" s="98">
        <v>59.543072700153083</v>
      </c>
      <c r="Y30" s="98">
        <v>59.032187304861225</v>
      </c>
      <c r="Z30" s="98">
        <v>58.637499927507186</v>
      </c>
      <c r="AA30" s="98">
        <v>58.297289114189383</v>
      </c>
      <c r="AB30" s="98">
        <v>57.979383679846201</v>
      </c>
      <c r="AC30" s="98">
        <v>57.763110159316909</v>
      </c>
      <c r="AD30" s="98">
        <v>57.83847595703147</v>
      </c>
      <c r="AE30" s="98">
        <v>58.015620527782225</v>
      </c>
      <c r="AF30" s="98">
        <v>58.213416001970153</v>
      </c>
      <c r="AG30" s="98">
        <v>58.41766536228883</v>
      </c>
      <c r="AH30" s="98">
        <v>58.653584225921108</v>
      </c>
      <c r="AI30" s="98">
        <v>58.936014053974432</v>
      </c>
      <c r="AJ30" s="98">
        <v>59.259782679543292</v>
      </c>
      <c r="AK30" s="98">
        <v>59.584869597445852</v>
      </c>
      <c r="AL30" s="101">
        <v>59.897417235384566</v>
      </c>
    </row>
    <row r="31" spans="2:38">
      <c r="B31" s="100" t="s">
        <v>123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98">
        <v>0</v>
      </c>
      <c r="L31" s="98">
        <v>0</v>
      </c>
      <c r="M31" s="98">
        <v>20.958478786751105</v>
      </c>
      <c r="N31" s="98">
        <v>21.197624697068594</v>
      </c>
      <c r="O31" s="98">
        <v>21.439939484976932</v>
      </c>
      <c r="P31" s="98">
        <v>21.664548812872731</v>
      </c>
      <c r="Q31" s="98">
        <v>21.812034138974731</v>
      </c>
      <c r="R31" s="98">
        <v>21.78213123807285</v>
      </c>
      <c r="S31" s="98">
        <v>21.778160381775056</v>
      </c>
      <c r="T31" s="98">
        <v>21.791431120468204</v>
      </c>
      <c r="U31" s="98">
        <v>21.81462785383891</v>
      </c>
      <c r="V31" s="98">
        <v>21.862715076877063</v>
      </c>
      <c r="W31" s="98">
        <v>21.930827746689424</v>
      </c>
      <c r="X31" s="98">
        <v>22.004243899771147</v>
      </c>
      <c r="Y31" s="98">
        <v>22.094710592779691</v>
      </c>
      <c r="Z31" s="98">
        <v>22.20657790392174</v>
      </c>
      <c r="AA31" s="98">
        <v>22.339040022059564</v>
      </c>
      <c r="AB31" s="98">
        <v>22.490741957925032</v>
      </c>
      <c r="AC31" s="98">
        <v>22.660439784637635</v>
      </c>
      <c r="AD31" s="98">
        <v>22.846317292344793</v>
      </c>
      <c r="AE31" s="98">
        <v>23.045413413505941</v>
      </c>
      <c r="AF31" s="98">
        <v>23.254638987727247</v>
      </c>
      <c r="AG31" s="98">
        <v>23.471202787601619</v>
      </c>
      <c r="AH31" s="98">
        <v>23.692998350856254</v>
      </c>
      <c r="AI31" s="98">
        <v>23.917553028528481</v>
      </c>
      <c r="AJ31" s="98">
        <v>24.144033969166145</v>
      </c>
      <c r="AK31" s="98">
        <v>24.372454032887145</v>
      </c>
      <c r="AL31" s="101">
        <v>24.537926523669253</v>
      </c>
    </row>
    <row r="32" spans="2:38">
      <c r="B32" s="100" t="s">
        <v>124</v>
      </c>
      <c r="C32" s="98">
        <v>12.974047617325274</v>
      </c>
      <c r="D32" s="98">
        <v>12.337495820135185</v>
      </c>
      <c r="E32" s="98">
        <v>11.09818349919461</v>
      </c>
      <c r="F32" s="98">
        <v>8.313103813702595</v>
      </c>
      <c r="G32" s="98">
        <v>7.6449898788550401</v>
      </c>
      <c r="H32" s="98">
        <v>6.8408000314795308</v>
      </c>
      <c r="I32" s="98">
        <v>8.6861644386958581</v>
      </c>
      <c r="J32" s="98">
        <v>9.2740563523471735</v>
      </c>
      <c r="K32" s="98">
        <v>7.6392277292957953</v>
      </c>
      <c r="L32" s="98">
        <v>8.2260101291810734</v>
      </c>
      <c r="M32" s="98">
        <v>8.2243148594593602</v>
      </c>
      <c r="N32" s="98">
        <v>8.3851654357526595</v>
      </c>
      <c r="O32" s="98">
        <v>8.5509272359169959</v>
      </c>
      <c r="P32" s="98">
        <v>8.710754547654906</v>
      </c>
      <c r="Q32" s="98">
        <v>8.8251630005332231</v>
      </c>
      <c r="R32" s="98">
        <v>8.8302896328259557</v>
      </c>
      <c r="S32" s="98">
        <v>8.8511943790651522</v>
      </c>
      <c r="T32" s="98">
        <v>8.8843425327208916</v>
      </c>
      <c r="U32" s="98">
        <v>8.9272327818391233</v>
      </c>
      <c r="V32" s="98">
        <v>8.9842042636166113</v>
      </c>
      <c r="W32" s="98">
        <v>9.0537420928095997</v>
      </c>
      <c r="X32" s="98">
        <v>9.1300192767911135</v>
      </c>
      <c r="Y32" s="98">
        <v>9.2160854402154282</v>
      </c>
      <c r="Z32" s="98">
        <v>9.3140913899543225</v>
      </c>
      <c r="AA32" s="98">
        <v>9.4235859857824806</v>
      </c>
      <c r="AB32" s="98">
        <v>9.543692333355148</v>
      </c>
      <c r="AC32" s="98">
        <v>9.6738601558359996</v>
      </c>
      <c r="AD32" s="98">
        <v>9.813116222961515</v>
      </c>
      <c r="AE32" s="98">
        <v>9.9600358710928152</v>
      </c>
      <c r="AF32" s="98">
        <v>10.113285144827739</v>
      </c>
      <c r="AG32" s="98">
        <v>10.271718216820796</v>
      </c>
      <c r="AH32" s="98">
        <v>10.434695438915705</v>
      </c>
      <c r="AI32" s="98">
        <v>10.600743072548196</v>
      </c>
      <c r="AJ32" s="98">
        <v>10.769433027348214</v>
      </c>
      <c r="AK32" s="98">
        <v>10.940807350654826</v>
      </c>
      <c r="AL32" s="101">
        <v>11.065604313170123</v>
      </c>
    </row>
    <row r="33" spans="2:38">
      <c r="B33" s="100" t="s">
        <v>125</v>
      </c>
      <c r="C33" s="98">
        <v>18.39442686314047</v>
      </c>
      <c r="D33" s="98">
        <v>18.347910364147204</v>
      </c>
      <c r="E33" s="98">
        <v>18.400505604772803</v>
      </c>
      <c r="F33" s="98">
        <v>16.700512031492426</v>
      </c>
      <c r="G33" s="98">
        <v>14.672722033345032</v>
      </c>
      <c r="H33" s="98">
        <v>12.943722363621454</v>
      </c>
      <c r="I33" s="98">
        <v>12.635579203895432</v>
      </c>
      <c r="J33" s="98">
        <v>11.721660782696073</v>
      </c>
      <c r="K33" s="98">
        <v>11.491683452396835</v>
      </c>
      <c r="L33" s="98">
        <v>11.542549714518039</v>
      </c>
      <c r="M33" s="98">
        <v>11.57497631794771</v>
      </c>
      <c r="N33" s="98">
        <v>11.587898988753301</v>
      </c>
      <c r="O33" s="98">
        <v>11.519650833331138</v>
      </c>
      <c r="P33" s="98">
        <v>11.397947266124829</v>
      </c>
      <c r="Q33" s="98">
        <v>11.208642357387246</v>
      </c>
      <c r="R33" s="98">
        <v>10.945647819990253</v>
      </c>
      <c r="S33" s="98">
        <v>10.62450657311499</v>
      </c>
      <c r="T33" s="98">
        <v>10.302879435728949</v>
      </c>
      <c r="U33" s="98">
        <v>10.016508271867661</v>
      </c>
      <c r="V33" s="98">
        <v>9.7850550730696444</v>
      </c>
      <c r="W33" s="98">
        <v>9.4316535482041814</v>
      </c>
      <c r="X33" s="98">
        <v>8.7458943291694595</v>
      </c>
      <c r="Y33" s="98">
        <v>7.8549171908707116</v>
      </c>
      <c r="Z33" s="98">
        <v>6.9380694357098101</v>
      </c>
      <c r="AA33" s="98">
        <v>6.164774286328373</v>
      </c>
      <c r="AB33" s="98">
        <v>5.5759198106448116</v>
      </c>
      <c r="AC33" s="98">
        <v>5.1858330978522318</v>
      </c>
      <c r="AD33" s="98">
        <v>4.8973059118472326</v>
      </c>
      <c r="AE33" s="98">
        <v>4.6631329090978113</v>
      </c>
      <c r="AF33" s="98">
        <v>4.4032419477014288</v>
      </c>
      <c r="AG33" s="98">
        <v>4.1591524711353047</v>
      </c>
      <c r="AH33" s="98">
        <v>3.8821706018076885</v>
      </c>
      <c r="AI33" s="98">
        <v>3.6982621570613698</v>
      </c>
      <c r="AJ33" s="98">
        <v>3.5599020559683927</v>
      </c>
      <c r="AK33" s="98">
        <v>3.478033677913098</v>
      </c>
      <c r="AL33" s="101">
        <v>3.4199884944185674</v>
      </c>
    </row>
    <row r="34" spans="2:38">
      <c r="B34" s="100" t="s">
        <v>126</v>
      </c>
      <c r="C34" s="98">
        <v>0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0</v>
      </c>
      <c r="M34" s="98">
        <v>-2.7684052871436077E-2</v>
      </c>
      <c r="N34" s="98">
        <v>-7.897870010026016E-2</v>
      </c>
      <c r="O34" s="98">
        <v>-0.16436971198199316</v>
      </c>
      <c r="P34" s="98">
        <v>-0.29983055891519222</v>
      </c>
      <c r="Q34" s="98">
        <v>-0.4591055349951324</v>
      </c>
      <c r="R34" s="98">
        <v>-0.61023081579823091</v>
      </c>
      <c r="S34" s="98">
        <v>-0.75200130610709681</v>
      </c>
      <c r="T34" s="98">
        <v>-0.89862535267673227</v>
      </c>
      <c r="U34" s="98">
        <v>-1.0219094750639859</v>
      </c>
      <c r="V34" s="98">
        <v>-1.1080529542570194</v>
      </c>
      <c r="W34" s="98">
        <v>-1.1642634456008971</v>
      </c>
      <c r="X34" s="98">
        <v>-1.2020249566384638</v>
      </c>
      <c r="Y34" s="98">
        <v>-1.229652791616874</v>
      </c>
      <c r="Z34" s="98">
        <v>-1.2552023041176568</v>
      </c>
      <c r="AA34" s="98">
        <v>-1.2826412695914196</v>
      </c>
      <c r="AB34" s="98">
        <v>-1.3124314613288339</v>
      </c>
      <c r="AC34" s="98">
        <v>-1.3461448363889252</v>
      </c>
      <c r="AD34" s="98">
        <v>-1.3811707199691896</v>
      </c>
      <c r="AE34" s="98">
        <v>-1.4186659140407245</v>
      </c>
      <c r="AF34" s="98">
        <v>-1.4564467335343092</v>
      </c>
      <c r="AG34" s="98">
        <v>-1.4862874426050185</v>
      </c>
      <c r="AH34" s="98">
        <v>-1.5129956618090039</v>
      </c>
      <c r="AI34" s="98">
        <v>-1.539538480482965</v>
      </c>
      <c r="AJ34" s="98">
        <v>-1.5623389115862603</v>
      </c>
      <c r="AK34" s="98">
        <v>-1.5802178102727926</v>
      </c>
      <c r="AL34" s="101">
        <v>-1.5928422522300252</v>
      </c>
    </row>
    <row r="35" spans="2:38">
      <c r="B35" s="100" t="s">
        <v>127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98">
        <v>0</v>
      </c>
      <c r="K35" s="98">
        <v>0</v>
      </c>
      <c r="L35" s="98">
        <v>0</v>
      </c>
      <c r="M35" s="98">
        <v>0.42423808945577035</v>
      </c>
      <c r="N35" s="98">
        <v>0.61107846426263435</v>
      </c>
      <c r="O35" s="98">
        <v>0.80108270886095956</v>
      </c>
      <c r="P35" s="98">
        <v>1.0316935560610856</v>
      </c>
      <c r="Q35" s="98">
        <v>1.3704951971610446</v>
      </c>
      <c r="R35" s="98">
        <v>1.9227191597098585</v>
      </c>
      <c r="S35" s="98">
        <v>2.5482192103541905</v>
      </c>
      <c r="T35" s="98">
        <v>3.1546695150333082</v>
      </c>
      <c r="U35" s="98">
        <v>3.9245392576896205</v>
      </c>
      <c r="V35" s="98">
        <v>4.6544941655069332</v>
      </c>
      <c r="W35" s="98">
        <v>5.3432693852208573</v>
      </c>
      <c r="X35" s="98">
        <v>6.2488098840273469</v>
      </c>
      <c r="Y35" s="98">
        <v>7.0542575793053572</v>
      </c>
      <c r="Z35" s="98">
        <v>7.8560162210772591</v>
      </c>
      <c r="AA35" s="98">
        <v>8.4926200854893352</v>
      </c>
      <c r="AB35" s="98">
        <v>9.1686515853595782</v>
      </c>
      <c r="AC35" s="98">
        <v>9.8219291279955279</v>
      </c>
      <c r="AD35" s="98">
        <v>10.454928872490299</v>
      </c>
      <c r="AE35" s="98">
        <v>10.979542869491901</v>
      </c>
      <c r="AF35" s="98">
        <v>11.566218055476243</v>
      </c>
      <c r="AG35" s="98">
        <v>12.114931833609514</v>
      </c>
      <c r="AH35" s="98">
        <v>12.697976212347568</v>
      </c>
      <c r="AI35" s="98">
        <v>13.125312638255174</v>
      </c>
      <c r="AJ35" s="98">
        <v>13.572509757438649</v>
      </c>
      <c r="AK35" s="98">
        <v>14.040560673248791</v>
      </c>
      <c r="AL35" s="101">
        <v>14.530508940524093</v>
      </c>
    </row>
    <row r="36" spans="2:38">
      <c r="B36" s="100" t="s">
        <v>128</v>
      </c>
      <c r="C36" s="98">
        <v>0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  <c r="L36" s="98">
        <v>0</v>
      </c>
      <c r="M36" s="98">
        <v>0.10069504475877479</v>
      </c>
      <c r="N36" s="98">
        <v>0.17557142036323614</v>
      </c>
      <c r="O36" s="98">
        <v>0.28860730061081841</v>
      </c>
      <c r="P36" s="98">
        <v>0.4540065805126528</v>
      </c>
      <c r="Q36" s="98">
        <v>0.68421956849584475</v>
      </c>
      <c r="R36" s="98">
        <v>0.99015448676601547</v>
      </c>
      <c r="S36" s="98">
        <v>1.381007091308404</v>
      </c>
      <c r="T36" s="98">
        <v>1.8642280176713126</v>
      </c>
      <c r="U36" s="98">
        <v>2.4457110861204603</v>
      </c>
      <c r="V36" s="98">
        <v>3.1299050134570736</v>
      </c>
      <c r="W36" s="98">
        <v>3.9145137351733026</v>
      </c>
      <c r="X36" s="98">
        <v>4.7533501211175349</v>
      </c>
      <c r="Y36" s="98">
        <v>5.6396299657881359</v>
      </c>
      <c r="Z36" s="98">
        <v>6.5660814636494287</v>
      </c>
      <c r="AA36" s="98">
        <v>7.5256436192205891</v>
      </c>
      <c r="AB36" s="98">
        <v>8.512215569130575</v>
      </c>
      <c r="AC36" s="98">
        <v>9.4731431205981433</v>
      </c>
      <c r="AD36" s="98">
        <v>10.399982351816897</v>
      </c>
      <c r="AE36" s="98">
        <v>11.288112012190844</v>
      </c>
      <c r="AF36" s="98">
        <v>12.136253512154424</v>
      </c>
      <c r="AG36" s="98">
        <v>12.944845986900845</v>
      </c>
      <c r="AH36" s="98">
        <v>13.714640802776438</v>
      </c>
      <c r="AI36" s="98">
        <v>14.446829420358839</v>
      </c>
      <c r="AJ36" s="98">
        <v>15.14415915164502</v>
      </c>
      <c r="AK36" s="98">
        <v>15.811392083025952</v>
      </c>
      <c r="AL36" s="101">
        <v>16.454195492991499</v>
      </c>
    </row>
    <row r="37" spans="2:38">
      <c r="B37" s="100" t="s">
        <v>129</v>
      </c>
      <c r="C37" s="98">
        <v>0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0.13880184233732171</v>
      </c>
      <c r="N37" s="98">
        <v>0.1400304838910226</v>
      </c>
      <c r="O37" s="98">
        <v>0.14113463145211882</v>
      </c>
      <c r="P37" s="98">
        <v>0.14220706990670862</v>
      </c>
      <c r="Q37" s="98">
        <v>0.14323522774514624</v>
      </c>
      <c r="R37" s="98">
        <v>0.14423256500401238</v>
      </c>
      <c r="S37" s="98">
        <v>0.14520974853535654</v>
      </c>
      <c r="T37" s="98">
        <v>0.14617050409896842</v>
      </c>
      <c r="U37" s="98">
        <v>0.14710487274010262</v>
      </c>
      <c r="V37" s="98">
        <v>0.14801251147838337</v>
      </c>
      <c r="W37" s="98">
        <v>0.1488884583957813</v>
      </c>
      <c r="X37" s="98">
        <v>0.14974860163893991</v>
      </c>
      <c r="Y37" s="98">
        <v>0.15060213879344383</v>
      </c>
      <c r="Z37" s="98">
        <v>0.15143812752515948</v>
      </c>
      <c r="AA37" s="98">
        <v>0.1522386599543408</v>
      </c>
      <c r="AB37" s="98">
        <v>0.1530010877042583</v>
      </c>
      <c r="AC37" s="98">
        <v>0.15389788434620993</v>
      </c>
      <c r="AD37" s="98">
        <v>0.15519072417131508</v>
      </c>
      <c r="AE37" s="98">
        <v>0.1564447788016671</v>
      </c>
      <c r="AF37" s="98">
        <v>0.15766121179310857</v>
      </c>
      <c r="AG37" s="98">
        <v>0.15884115179480679</v>
      </c>
      <c r="AH37" s="98">
        <v>0.15998569359645406</v>
      </c>
      <c r="AI37" s="98">
        <v>0.16109589914405195</v>
      </c>
      <c r="AJ37" s="98">
        <v>0.16217279852522185</v>
      </c>
      <c r="AK37" s="98">
        <v>0.16321739092495671</v>
      </c>
      <c r="AL37" s="101">
        <v>0.16423922899246657</v>
      </c>
    </row>
    <row r="38" spans="2:38">
      <c r="B38" s="77" t="s">
        <v>130</v>
      </c>
      <c r="C38" s="102">
        <v>102.83851651210468</v>
      </c>
      <c r="D38" s="102">
        <v>102.73094824793424</v>
      </c>
      <c r="E38" s="102">
        <v>103.00279222164436</v>
      </c>
      <c r="F38" s="102">
        <v>94.83551363405752</v>
      </c>
      <c r="G38" s="102">
        <v>88.737125480028169</v>
      </c>
      <c r="H38" s="102">
        <v>84.277807877317912</v>
      </c>
      <c r="I38" s="102">
        <v>90.074432039153095</v>
      </c>
      <c r="J38" s="102">
        <v>88.506568736684429</v>
      </c>
      <c r="K38" s="102">
        <v>86.668131728055982</v>
      </c>
      <c r="L38" s="102">
        <v>87.579804478580058</v>
      </c>
      <c r="M38" s="102">
        <v>108.49283296707314</v>
      </c>
      <c r="N38" s="102">
        <v>108.43026862941805</v>
      </c>
      <c r="O38" s="102">
        <v>108.27266604629943</v>
      </c>
      <c r="P38" s="102">
        <v>108.16608565083654</v>
      </c>
      <c r="Q38" s="102">
        <v>107.95687332110198</v>
      </c>
      <c r="R38" s="102">
        <v>107.65183163851592</v>
      </c>
      <c r="S38" s="102">
        <v>107.49254146430415</v>
      </c>
      <c r="T38" s="102">
        <v>107.4264744007944</v>
      </c>
      <c r="U38" s="102">
        <v>107.73304287072338</v>
      </c>
      <c r="V38" s="102">
        <v>108.23509955441506</v>
      </c>
      <c r="W38" s="102">
        <v>108.76121021900767</v>
      </c>
      <c r="X38" s="102">
        <v>109.37311385603016</v>
      </c>
      <c r="Y38" s="102">
        <v>109.81273742099711</v>
      </c>
      <c r="Z38" s="102">
        <v>110.41457216522724</v>
      </c>
      <c r="AA38" s="102">
        <v>111.11255050343263</v>
      </c>
      <c r="AB38" s="102">
        <v>112.11117456263678</v>
      </c>
      <c r="AC38" s="102">
        <v>113.38606849419372</v>
      </c>
      <c r="AD38" s="102">
        <v>115.02414661269434</v>
      </c>
      <c r="AE38" s="102">
        <v>116.6896364679225</v>
      </c>
      <c r="AF38" s="102">
        <v>118.38826812811605</v>
      </c>
      <c r="AG38" s="102">
        <v>120.05207036754669</v>
      </c>
      <c r="AH38" s="102">
        <v>121.72305566441223</v>
      </c>
      <c r="AI38" s="102">
        <v>123.34627178938757</v>
      </c>
      <c r="AJ38" s="102">
        <v>125.04965452804866</v>
      </c>
      <c r="AK38" s="102">
        <v>126.81111699582782</v>
      </c>
      <c r="AL38" s="103">
        <v>128.47703797692054</v>
      </c>
    </row>
    <row r="39" spans="2:38">
      <c r="B39" s="8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57"/>
    </row>
    <row r="40" spans="2:38">
      <c r="B40" s="84" t="s">
        <v>68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5"/>
    </row>
    <row r="41" spans="2:38">
      <c r="B41" s="100" t="s">
        <v>131</v>
      </c>
      <c r="C41" s="98">
        <v>118.31213917524286</v>
      </c>
      <c r="D41" s="98">
        <v>117.79153152815707</v>
      </c>
      <c r="E41" s="98">
        <v>118.77509445172768</v>
      </c>
      <c r="F41" s="98">
        <v>112.95968291437146</v>
      </c>
      <c r="G41" s="98">
        <v>104.87188351374949</v>
      </c>
      <c r="H41" s="98">
        <v>108.09503288748559</v>
      </c>
      <c r="I41" s="98">
        <v>105.22165095501256</v>
      </c>
      <c r="J41" s="98">
        <v>103.92492224906348</v>
      </c>
      <c r="K41" s="98">
        <v>103.39115347710968</v>
      </c>
      <c r="L41" s="98">
        <v>98.916735914835357</v>
      </c>
      <c r="M41" s="98">
        <v>99.636176104911314</v>
      </c>
      <c r="N41" s="98">
        <v>98.851723253372199</v>
      </c>
      <c r="O41" s="98">
        <v>97.466341829990654</v>
      </c>
      <c r="P41" s="98">
        <v>96.632922258633542</v>
      </c>
      <c r="Q41" s="98">
        <v>95.740003610018661</v>
      </c>
      <c r="R41" s="98">
        <v>94.879045079547794</v>
      </c>
      <c r="S41" s="98">
        <v>93.886982254588517</v>
      </c>
      <c r="T41" s="98">
        <v>92.724368608217148</v>
      </c>
      <c r="U41" s="98">
        <v>92.121629372847408</v>
      </c>
      <c r="V41" s="98">
        <v>91.405663255039471</v>
      </c>
      <c r="W41" s="98">
        <v>90.574069477814803</v>
      </c>
      <c r="X41" s="98">
        <v>89.656925165752426</v>
      </c>
      <c r="Y41" s="98">
        <v>88.910591318096365</v>
      </c>
      <c r="Z41" s="98">
        <v>88.242810342702725</v>
      </c>
      <c r="AA41" s="98">
        <v>87.555441129770429</v>
      </c>
      <c r="AB41" s="98">
        <v>86.72476646142654</v>
      </c>
      <c r="AC41" s="98">
        <v>86.025717688225654</v>
      </c>
      <c r="AD41" s="98">
        <v>85.372181464322068</v>
      </c>
      <c r="AE41" s="98">
        <v>84.656420490510868</v>
      </c>
      <c r="AF41" s="98">
        <v>83.889540260492751</v>
      </c>
      <c r="AG41" s="98">
        <v>83.046242108511848</v>
      </c>
      <c r="AH41" s="98">
        <v>82.219728742659498</v>
      </c>
      <c r="AI41" s="98">
        <v>81.575722389430751</v>
      </c>
      <c r="AJ41" s="98">
        <v>80.968125173523418</v>
      </c>
      <c r="AK41" s="98">
        <v>80.310978432970131</v>
      </c>
      <c r="AL41" s="101">
        <v>79.767864749188121</v>
      </c>
    </row>
    <row r="42" spans="2:38">
      <c r="B42" s="8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5"/>
    </row>
    <row r="43" spans="2:38">
      <c r="B43" s="84" t="s">
        <v>132</v>
      </c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5"/>
    </row>
    <row r="44" spans="2:38">
      <c r="B44" s="100" t="s">
        <v>133</v>
      </c>
      <c r="C44" s="98">
        <v>112.78398359342891</v>
      </c>
      <c r="D44" s="98">
        <v>111.07289593646325</v>
      </c>
      <c r="E44" s="98">
        <v>109.60047290167684</v>
      </c>
      <c r="F44" s="98">
        <v>106.68800240415361</v>
      </c>
      <c r="G44" s="98">
        <v>105.43753366003259</v>
      </c>
      <c r="H44" s="98">
        <v>104.74156902071691</v>
      </c>
      <c r="I44" s="98">
        <v>107.05630587602677</v>
      </c>
      <c r="J44" s="98">
        <v>106.56071119095466</v>
      </c>
      <c r="K44" s="98">
        <v>104.53629883680956</v>
      </c>
      <c r="L44" s="98">
        <v>101.56718541755137</v>
      </c>
      <c r="M44" s="98">
        <v>102.44934836065018</v>
      </c>
      <c r="N44" s="98">
        <v>100.87519086148035</v>
      </c>
      <c r="O44" s="98">
        <v>100.29406954866323</v>
      </c>
      <c r="P44" s="98">
        <v>100.29358778423899</v>
      </c>
      <c r="Q44" s="98">
        <v>100.20048288084456</v>
      </c>
      <c r="R44" s="98">
        <v>99.968830442001376</v>
      </c>
      <c r="S44" s="98">
        <v>99.703767434684266</v>
      </c>
      <c r="T44" s="98">
        <v>99.103408288692535</v>
      </c>
      <c r="U44" s="98">
        <v>99.096855401444159</v>
      </c>
      <c r="V44" s="98">
        <v>99.113043240148016</v>
      </c>
      <c r="W44" s="98">
        <v>99.149894452956175</v>
      </c>
      <c r="X44" s="98">
        <v>99.073989903940671</v>
      </c>
      <c r="Y44" s="98">
        <v>99.065492692549469</v>
      </c>
      <c r="Z44" s="98">
        <v>99.201508317379137</v>
      </c>
      <c r="AA44" s="98">
        <v>99.367754416684193</v>
      </c>
      <c r="AB44" s="98">
        <v>99.450324880863207</v>
      </c>
      <c r="AC44" s="98">
        <v>99.673088034205207</v>
      </c>
      <c r="AD44" s="98">
        <v>99.862527253595317</v>
      </c>
      <c r="AE44" s="98">
        <v>100.06898170077382</v>
      </c>
      <c r="AF44" s="98">
        <v>100.11955781508865</v>
      </c>
      <c r="AG44" s="98">
        <v>100.06144923544883</v>
      </c>
      <c r="AH44" s="98">
        <v>99.887438964827766</v>
      </c>
      <c r="AI44" s="98">
        <v>99.869794883035865</v>
      </c>
      <c r="AJ44" s="98">
        <v>99.985538336277543</v>
      </c>
      <c r="AK44" s="98">
        <v>100.14317669152032</v>
      </c>
      <c r="AL44" s="101">
        <v>100.37776123989528</v>
      </c>
    </row>
    <row r="45" spans="2:38">
      <c r="B45" s="8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5"/>
    </row>
    <row r="46" spans="2:38">
      <c r="B46" s="77" t="s">
        <v>134</v>
      </c>
      <c r="C46" s="98">
        <v>22.558</v>
      </c>
      <c r="D46" s="98">
        <v>22.044</v>
      </c>
      <c r="E46" s="98">
        <v>22.537459639658646</v>
      </c>
      <c r="F46" s="98">
        <v>23.340127574321944</v>
      </c>
      <c r="G46" s="98">
        <v>24.98882537595906</v>
      </c>
      <c r="H46" s="98">
        <v>23.792257336527889</v>
      </c>
      <c r="I46" s="98">
        <v>23.346178045220935</v>
      </c>
      <c r="J46" s="98">
        <v>24.535285198988294</v>
      </c>
      <c r="K46" s="98">
        <v>23.281183357300005</v>
      </c>
      <c r="L46" s="98">
        <v>24.545999999999999</v>
      </c>
      <c r="M46" s="98">
        <v>22.377698499697949</v>
      </c>
      <c r="N46" s="98">
        <v>22.025564121541738</v>
      </c>
      <c r="O46" s="98">
        <v>21.76240551440204</v>
      </c>
      <c r="P46" s="98">
        <v>21.606007852877315</v>
      </c>
      <c r="Q46" s="98">
        <v>21.453726555277544</v>
      </c>
      <c r="R46" s="98">
        <v>21.284508265840646</v>
      </c>
      <c r="S46" s="98">
        <v>21.113066002389257</v>
      </c>
      <c r="T46" s="98">
        <v>20.909103123584291</v>
      </c>
      <c r="U46" s="98">
        <v>20.796820839582228</v>
      </c>
      <c r="V46" s="98">
        <v>20.709516451774626</v>
      </c>
      <c r="W46" s="98">
        <v>20.61304136826196</v>
      </c>
      <c r="X46" s="98">
        <v>20.502440518648271</v>
      </c>
      <c r="Y46" s="98">
        <v>20.404827086329544</v>
      </c>
      <c r="Z46" s="98">
        <v>20.332153970772243</v>
      </c>
      <c r="AA46" s="98">
        <v>20.271323848027336</v>
      </c>
      <c r="AB46" s="98">
        <v>20.207595669863839</v>
      </c>
      <c r="AC46" s="98">
        <v>20.192742414230839</v>
      </c>
      <c r="AD46" s="98">
        <v>20.21415552223278</v>
      </c>
      <c r="AE46" s="98">
        <v>20.234843797984372</v>
      </c>
      <c r="AF46" s="98">
        <v>20.22865337068048</v>
      </c>
      <c r="AG46" s="98">
        <v>20.220930217228045</v>
      </c>
      <c r="AH46" s="98">
        <v>20.21938916465092</v>
      </c>
      <c r="AI46" s="98">
        <v>20.250782915784498</v>
      </c>
      <c r="AJ46" s="98">
        <v>20.308871259657877</v>
      </c>
      <c r="AK46" s="98">
        <v>20.368294271303618</v>
      </c>
      <c r="AL46" s="101">
        <v>20.434288828388677</v>
      </c>
    </row>
    <row r="47" spans="2:38">
      <c r="B47" s="8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5"/>
    </row>
    <row r="48" spans="2:38" ht="13.5" thickBot="1">
      <c r="B48" s="106" t="s">
        <v>136</v>
      </c>
      <c r="C48" s="107">
        <v>356.49263928077647</v>
      </c>
      <c r="D48" s="107">
        <v>353.63937571255457</v>
      </c>
      <c r="E48" s="107">
        <v>353.91581921470754</v>
      </c>
      <c r="F48" s="107">
        <v>337.82332652690457</v>
      </c>
      <c r="G48" s="107">
        <v>324.0353680297693</v>
      </c>
      <c r="H48" s="107">
        <v>320.9066671220483</v>
      </c>
      <c r="I48" s="107">
        <v>325.69856691541338</v>
      </c>
      <c r="J48" s="107">
        <v>323.5274873756909</v>
      </c>
      <c r="K48" s="107">
        <v>317.87676739927525</v>
      </c>
      <c r="L48" s="107">
        <v>312.60972581096678</v>
      </c>
      <c r="M48" s="107">
        <v>332.95605593233256</v>
      </c>
      <c r="N48" s="107">
        <v>330.18274686581231</v>
      </c>
      <c r="O48" s="107">
        <v>327.79548293935534</v>
      </c>
      <c r="P48" s="107">
        <v>326.69860354658636</v>
      </c>
      <c r="Q48" s="107">
        <v>325.35108636724271</v>
      </c>
      <c r="R48" s="107">
        <v>323.7842154259057</v>
      </c>
      <c r="S48" s="107">
        <v>322.19635715596621</v>
      </c>
      <c r="T48" s="107">
        <v>320.16335442128837</v>
      </c>
      <c r="U48" s="107">
        <v>319.74834848459716</v>
      </c>
      <c r="V48" s="107">
        <v>319.46332250137715</v>
      </c>
      <c r="W48" s="107">
        <v>319.0982155180406</v>
      </c>
      <c r="X48" s="107">
        <v>318.60646944437156</v>
      </c>
      <c r="Y48" s="107">
        <v>318.19364851797252</v>
      </c>
      <c r="Z48" s="107">
        <v>318.19104479608131</v>
      </c>
      <c r="AA48" s="107">
        <v>318.30706989791463</v>
      </c>
      <c r="AB48" s="107">
        <v>318.49386157479034</v>
      </c>
      <c r="AC48" s="107">
        <v>319.27761663085539</v>
      </c>
      <c r="AD48" s="107">
        <v>320.47301085284448</v>
      </c>
      <c r="AE48" s="107">
        <v>321.64988245719155</v>
      </c>
      <c r="AF48" s="107">
        <v>322.62601957437795</v>
      </c>
      <c r="AG48" s="107">
        <v>323.38069192873542</v>
      </c>
      <c r="AH48" s="107">
        <v>324.0496125365504</v>
      </c>
      <c r="AI48" s="107">
        <v>325.04257197763866</v>
      </c>
      <c r="AJ48" s="107">
        <v>326.31218929750753</v>
      </c>
      <c r="AK48" s="107">
        <v>327.63356639162191</v>
      </c>
      <c r="AL48" s="108">
        <v>329.0569527943926</v>
      </c>
    </row>
    <row r="51" spans="2:38" ht="13.5" thickBot="1">
      <c r="B51" s="3" t="s">
        <v>34</v>
      </c>
      <c r="C51" s="93" t="s">
        <v>40</v>
      </c>
    </row>
    <row r="52" spans="2:38">
      <c r="B52" s="94" t="s">
        <v>61</v>
      </c>
      <c r="C52" s="95" t="s">
        <v>0</v>
      </c>
      <c r="D52" s="96" t="s">
        <v>1</v>
      </c>
      <c r="E52" s="96" t="s">
        <v>2</v>
      </c>
      <c r="F52" s="96" t="s">
        <v>3</v>
      </c>
      <c r="G52" s="96" t="s">
        <v>4</v>
      </c>
      <c r="H52" s="96" t="s">
        <v>5</v>
      </c>
      <c r="I52" s="96" t="s">
        <v>6</v>
      </c>
      <c r="J52" s="96" t="s">
        <v>7</v>
      </c>
      <c r="K52" s="96" t="s">
        <v>8</v>
      </c>
      <c r="L52" s="96" t="s">
        <v>9</v>
      </c>
      <c r="M52" s="96" t="s">
        <v>10</v>
      </c>
      <c r="N52" s="96" t="s">
        <v>11</v>
      </c>
      <c r="O52" s="96" t="s">
        <v>12</v>
      </c>
      <c r="P52" s="96" t="s">
        <v>13</v>
      </c>
      <c r="Q52" s="96" t="s">
        <v>14</v>
      </c>
      <c r="R52" s="96" t="s">
        <v>15</v>
      </c>
      <c r="S52" s="96" t="s">
        <v>16</v>
      </c>
      <c r="T52" s="96" t="s">
        <v>17</v>
      </c>
      <c r="U52" s="96" t="s">
        <v>18</v>
      </c>
      <c r="V52" s="96" t="s">
        <v>19</v>
      </c>
      <c r="W52" s="96" t="s">
        <v>20</v>
      </c>
      <c r="X52" s="96" t="s">
        <v>21</v>
      </c>
      <c r="Y52" s="96" t="s">
        <v>22</v>
      </c>
      <c r="Z52" s="96" t="s">
        <v>23</v>
      </c>
      <c r="AA52" s="96" t="s">
        <v>24</v>
      </c>
      <c r="AB52" s="96" t="s">
        <v>25</v>
      </c>
      <c r="AC52" s="96" t="s">
        <v>26</v>
      </c>
      <c r="AD52" s="96" t="s">
        <v>27</v>
      </c>
      <c r="AE52" s="96" t="s">
        <v>28</v>
      </c>
      <c r="AF52" s="96" t="s">
        <v>29</v>
      </c>
      <c r="AG52" s="96" t="s">
        <v>30</v>
      </c>
      <c r="AH52" s="96" t="s">
        <v>142</v>
      </c>
      <c r="AI52" s="96" t="s">
        <v>143</v>
      </c>
      <c r="AJ52" s="96" t="s">
        <v>144</v>
      </c>
      <c r="AK52" s="96" t="s">
        <v>145</v>
      </c>
      <c r="AL52" s="97" t="s">
        <v>146</v>
      </c>
    </row>
    <row r="53" spans="2:38">
      <c r="B53" s="77" t="s">
        <v>67</v>
      </c>
      <c r="C53" s="98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99"/>
    </row>
    <row r="54" spans="2:38">
      <c r="B54" s="100" t="s">
        <v>122</v>
      </c>
      <c r="C54" s="98">
        <v>71.47004203163894</v>
      </c>
      <c r="D54" s="98">
        <v>72.045542063651837</v>
      </c>
      <c r="E54" s="98">
        <v>73.504103117676948</v>
      </c>
      <c r="F54" s="98">
        <v>69.821897788862501</v>
      </c>
      <c r="G54" s="98">
        <v>66.419413567828101</v>
      </c>
      <c r="H54" s="98">
        <v>64.493285482216933</v>
      </c>
      <c r="I54" s="98">
        <v>68.752688396561808</v>
      </c>
      <c r="J54" s="98">
        <v>67.510851601641178</v>
      </c>
      <c r="K54" s="98">
        <v>67.537220546363343</v>
      </c>
      <c r="L54" s="98">
        <v>67.906443383846138</v>
      </c>
      <c r="M54" s="98">
        <v>68.023976989127092</v>
      </c>
      <c r="N54" s="98">
        <v>67.96378395811405</v>
      </c>
      <c r="O54" s="98">
        <v>67.849265917794568</v>
      </c>
      <c r="P54" s="98">
        <v>67.767726864722775</v>
      </c>
      <c r="Q54" s="98">
        <v>67.699091319628749</v>
      </c>
      <c r="R54" s="98">
        <v>67.592194560403442</v>
      </c>
      <c r="S54" s="98">
        <v>67.476243289993661</v>
      </c>
      <c r="T54" s="98">
        <v>67.323436012137435</v>
      </c>
      <c r="U54" s="98">
        <v>67.113480315775007</v>
      </c>
      <c r="V54" s="98">
        <v>66.897627200366642</v>
      </c>
      <c r="W54" s="98">
        <v>66.72751679580989</v>
      </c>
      <c r="X54" s="98">
        <v>66.53662659561931</v>
      </c>
      <c r="Y54" s="98">
        <v>66.328004570462795</v>
      </c>
      <c r="Z54" s="98">
        <v>66.132997083047016</v>
      </c>
      <c r="AA54" s="98">
        <v>66.024449258554824</v>
      </c>
      <c r="AB54" s="98">
        <v>65.954661835920973</v>
      </c>
      <c r="AC54" s="98">
        <v>65.957642267452172</v>
      </c>
      <c r="AD54" s="98">
        <v>66.138422165476584</v>
      </c>
      <c r="AE54" s="98">
        <v>66.315942721437708</v>
      </c>
      <c r="AF54" s="98">
        <v>66.591333181248771</v>
      </c>
      <c r="AG54" s="98">
        <v>67.002990777520807</v>
      </c>
      <c r="AH54" s="98">
        <v>67.458603845664598</v>
      </c>
      <c r="AI54" s="98">
        <v>67.89741100868558</v>
      </c>
      <c r="AJ54" s="98">
        <v>68.338987071353785</v>
      </c>
      <c r="AK54" s="98">
        <v>68.781291718071799</v>
      </c>
      <c r="AL54" s="101">
        <v>69.226213293310366</v>
      </c>
    </row>
    <row r="55" spans="2:38">
      <c r="B55" s="100" t="s">
        <v>123</v>
      </c>
      <c r="C55" s="98">
        <v>0</v>
      </c>
      <c r="D55" s="98">
        <v>0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98">
        <v>0</v>
      </c>
      <c r="K55" s="98">
        <v>0</v>
      </c>
      <c r="L55" s="98">
        <v>0</v>
      </c>
      <c r="M55" s="98">
        <v>20.910400585310249</v>
      </c>
      <c r="N55" s="98">
        <v>21.152918226210733</v>
      </c>
      <c r="O55" s="98">
        <v>21.399960307026795</v>
      </c>
      <c r="P55" s="98">
        <v>21.632194195815881</v>
      </c>
      <c r="Q55" s="98">
        <v>21.787869181204467</v>
      </c>
      <c r="R55" s="98">
        <v>21.767279158517479</v>
      </c>
      <c r="S55" s="98">
        <v>21.782519591240128</v>
      </c>
      <c r="T55" s="98">
        <v>21.839010492012608</v>
      </c>
      <c r="U55" s="98">
        <v>21.90592304092262</v>
      </c>
      <c r="V55" s="98">
        <v>21.994530326260538</v>
      </c>
      <c r="W55" s="98">
        <v>22.097884122276007</v>
      </c>
      <c r="X55" s="98">
        <v>22.2095148045067</v>
      </c>
      <c r="Y55" s="98">
        <v>22.336496419986492</v>
      </c>
      <c r="Z55" s="98">
        <v>22.484965104251614</v>
      </c>
      <c r="AA55" s="98">
        <v>22.6541763609547</v>
      </c>
      <c r="AB55" s="98">
        <v>22.842800710660072</v>
      </c>
      <c r="AC55" s="98">
        <v>23.049415165431409</v>
      </c>
      <c r="AD55" s="98">
        <v>23.272193116858219</v>
      </c>
      <c r="AE55" s="98">
        <v>23.508369659605595</v>
      </c>
      <c r="AF55" s="98">
        <v>23.753905742135206</v>
      </c>
      <c r="AG55" s="98">
        <v>24.004498196790426</v>
      </c>
      <c r="AH55" s="98">
        <v>24.262482938036747</v>
      </c>
      <c r="AI55" s="98">
        <v>24.525634200775855</v>
      </c>
      <c r="AJ55" s="98">
        <v>24.791480010506742</v>
      </c>
      <c r="AK55" s="98">
        <v>25.060045040655343</v>
      </c>
      <c r="AL55" s="101">
        <v>25.254830761071933</v>
      </c>
    </row>
    <row r="56" spans="2:38">
      <c r="B56" s="100" t="s">
        <v>124</v>
      </c>
      <c r="C56" s="98">
        <v>12.974047617325274</v>
      </c>
      <c r="D56" s="98">
        <v>12.337495820135185</v>
      </c>
      <c r="E56" s="98">
        <v>11.09818349919461</v>
      </c>
      <c r="F56" s="98">
        <v>8.313103813702595</v>
      </c>
      <c r="G56" s="98">
        <v>7.6449898788550401</v>
      </c>
      <c r="H56" s="98">
        <v>6.8408000314795308</v>
      </c>
      <c r="I56" s="98">
        <v>8.6861644386958581</v>
      </c>
      <c r="J56" s="98">
        <v>9.2740563523471735</v>
      </c>
      <c r="K56" s="98">
        <v>7.6392277292957953</v>
      </c>
      <c r="L56" s="98">
        <v>8.2067198973580613</v>
      </c>
      <c r="M56" s="98">
        <v>8.2053369034171997</v>
      </c>
      <c r="N56" s="98">
        <v>8.366828079492274</v>
      </c>
      <c r="O56" s="98">
        <v>8.5333806822787608</v>
      </c>
      <c r="P56" s="98">
        <v>8.6949333992819771</v>
      </c>
      <c r="Q56" s="98">
        <v>8.8107598941342502</v>
      </c>
      <c r="R56" s="98">
        <v>8.8168226607506064</v>
      </c>
      <c r="S56" s="98">
        <v>8.8422328848507483</v>
      </c>
      <c r="T56" s="98">
        <v>8.8892400528602433</v>
      </c>
      <c r="U56" s="98">
        <v>8.9466204220700618</v>
      </c>
      <c r="V56" s="98">
        <v>9.0169046441999186</v>
      </c>
      <c r="W56" s="98">
        <v>9.0976585019331377</v>
      </c>
      <c r="X56" s="98">
        <v>9.186956955854189</v>
      </c>
      <c r="Y56" s="98">
        <v>9.2859064941029867</v>
      </c>
      <c r="Z56" s="98">
        <v>9.3969035610633433</v>
      </c>
      <c r="AA56" s="98">
        <v>9.5196057232232683</v>
      </c>
      <c r="AB56" s="98">
        <v>9.6532618742627925</v>
      </c>
      <c r="AC56" s="98">
        <v>9.7969892777052916</v>
      </c>
      <c r="AD56" s="98">
        <v>9.9497481487889967</v>
      </c>
      <c r="AE56" s="98">
        <v>10.109949943502155</v>
      </c>
      <c r="AF56" s="98">
        <v>10.275453958507708</v>
      </c>
      <c r="AG56" s="98">
        <v>10.443896964169255</v>
      </c>
      <c r="AH56" s="98">
        <v>10.616170795771961</v>
      </c>
      <c r="AI56" s="98">
        <v>10.791479292388802</v>
      </c>
      <c r="AJ56" s="98">
        <v>10.969682718785622</v>
      </c>
      <c r="AK56" s="98">
        <v>11.150828879938182</v>
      </c>
      <c r="AL56" s="101">
        <v>11.282797683948209</v>
      </c>
    </row>
    <row r="57" spans="2:38">
      <c r="B57" s="100" t="s">
        <v>125</v>
      </c>
      <c r="C57" s="98">
        <v>18.39442686314047</v>
      </c>
      <c r="D57" s="98">
        <v>18.347910364147204</v>
      </c>
      <c r="E57" s="98">
        <v>18.400505604772803</v>
      </c>
      <c r="F57" s="98">
        <v>16.700512031492426</v>
      </c>
      <c r="G57" s="98">
        <v>14.672722033345032</v>
      </c>
      <c r="H57" s="98">
        <v>12.943722363621454</v>
      </c>
      <c r="I57" s="98">
        <v>12.635579203895432</v>
      </c>
      <c r="J57" s="98">
        <v>11.721660782696073</v>
      </c>
      <c r="K57" s="98">
        <v>11.491683452396835</v>
      </c>
      <c r="L57" s="98">
        <v>11.515634779697416</v>
      </c>
      <c r="M57" s="98">
        <v>11.548532082239989</v>
      </c>
      <c r="N57" s="98">
        <v>11.562425267794508</v>
      </c>
      <c r="O57" s="98">
        <v>11.508379704803026</v>
      </c>
      <c r="P57" s="98">
        <v>11.432517341197913</v>
      </c>
      <c r="Q57" s="98">
        <v>11.293162977883199</v>
      </c>
      <c r="R57" s="98">
        <v>11.086433949132156</v>
      </c>
      <c r="S57" s="98">
        <v>10.818839696780426</v>
      </c>
      <c r="T57" s="98">
        <v>10.530594385235682</v>
      </c>
      <c r="U57" s="98">
        <v>10.284157933390953</v>
      </c>
      <c r="V57" s="98">
        <v>10.10482048460212</v>
      </c>
      <c r="W57" s="98">
        <v>9.9372542195399163</v>
      </c>
      <c r="X57" s="98">
        <v>9.7800592193483489</v>
      </c>
      <c r="Y57" s="98">
        <v>9.6291474749242258</v>
      </c>
      <c r="Z57" s="98">
        <v>9.4928566799459819</v>
      </c>
      <c r="AA57" s="98">
        <v>9.3713126734217482</v>
      </c>
      <c r="AB57" s="98">
        <v>9.2560991200389413</v>
      </c>
      <c r="AC57" s="98">
        <v>9.1488862574017311</v>
      </c>
      <c r="AD57" s="98">
        <v>9.0633053310944316</v>
      </c>
      <c r="AE57" s="98">
        <v>8.9794141358069997</v>
      </c>
      <c r="AF57" s="98">
        <v>8.9034698590790367</v>
      </c>
      <c r="AG57" s="98">
        <v>8.8302625508481807</v>
      </c>
      <c r="AH57" s="98">
        <v>8.7671603192269778</v>
      </c>
      <c r="AI57" s="98">
        <v>8.7029655371635144</v>
      </c>
      <c r="AJ57" s="98">
        <v>8.6371319877435067</v>
      </c>
      <c r="AK57" s="98">
        <v>8.5693477162883589</v>
      </c>
      <c r="AL57" s="101">
        <v>8.4997344057784385</v>
      </c>
    </row>
    <row r="58" spans="2:38">
      <c r="B58" s="100" t="s">
        <v>126</v>
      </c>
      <c r="C58" s="98">
        <v>0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8">
        <v>0</v>
      </c>
      <c r="J58" s="98">
        <v>0</v>
      </c>
      <c r="K58" s="98">
        <v>0</v>
      </c>
      <c r="L58" s="98">
        <v>0</v>
      </c>
      <c r="M58" s="98">
        <v>-2.7897468358204766E-2</v>
      </c>
      <c r="N58" s="98">
        <v>-5.6133412608099204E-2</v>
      </c>
      <c r="O58" s="98">
        <v>-8.7910680339833958E-2</v>
      </c>
      <c r="P58" s="98">
        <v>-0.11934498177207102</v>
      </c>
      <c r="Q58" s="98">
        <v>-0.15025247302467909</v>
      </c>
      <c r="R58" s="98">
        <v>-0.18014761617398417</v>
      </c>
      <c r="S58" s="98">
        <v>-0.20944679821477341</v>
      </c>
      <c r="T58" s="98">
        <v>-0.23818921973540791</v>
      </c>
      <c r="U58" s="98">
        <v>-0.26642613163232132</v>
      </c>
      <c r="V58" s="98">
        <v>-0.29442466499261705</v>
      </c>
      <c r="W58" s="98">
        <v>-0.32227169053060617</v>
      </c>
      <c r="X58" s="98">
        <v>-0.34977322071738309</v>
      </c>
      <c r="Y58" s="98">
        <v>-0.37693818443366184</v>
      </c>
      <c r="Z58" s="98">
        <v>-0.40398449801491998</v>
      </c>
      <c r="AA58" s="98">
        <v>-0.43132233264345893</v>
      </c>
      <c r="AB58" s="98">
        <v>-0.45884472829605361</v>
      </c>
      <c r="AC58" s="98">
        <v>-0.48676030188034969</v>
      </c>
      <c r="AD58" s="98">
        <v>-0.51372640571908557</v>
      </c>
      <c r="AE58" s="98">
        <v>-0.54072264603822062</v>
      </c>
      <c r="AF58" s="98">
        <v>-0.56830454091263571</v>
      </c>
      <c r="AG58" s="98">
        <v>-0.57771829287195464</v>
      </c>
      <c r="AH58" s="98">
        <v>-0.58202842919219144</v>
      </c>
      <c r="AI58" s="98">
        <v>-0.58628776567580498</v>
      </c>
      <c r="AJ58" s="98">
        <v>-0.59058230331146411</v>
      </c>
      <c r="AK58" s="98">
        <v>-0.59490009924659315</v>
      </c>
      <c r="AL58" s="101">
        <v>-0.59857790531492516</v>
      </c>
    </row>
    <row r="59" spans="2:38">
      <c r="B59" s="100" t="s">
        <v>127</v>
      </c>
      <c r="C59" s="98">
        <v>0</v>
      </c>
      <c r="D59" s="98">
        <v>0</v>
      </c>
      <c r="E59" s="98">
        <v>0</v>
      </c>
      <c r="F59" s="98">
        <v>0</v>
      </c>
      <c r="G59" s="98">
        <v>0</v>
      </c>
      <c r="H59" s="98">
        <v>0</v>
      </c>
      <c r="I59" s="98">
        <v>0</v>
      </c>
      <c r="J59" s="98">
        <v>0</v>
      </c>
      <c r="K59" s="98">
        <v>0</v>
      </c>
      <c r="L59" s="98">
        <v>0</v>
      </c>
      <c r="M59" s="98">
        <v>0.42423808945577035</v>
      </c>
      <c r="N59" s="98">
        <v>0.61654870533447159</v>
      </c>
      <c r="O59" s="98">
        <v>0.81560035928528363</v>
      </c>
      <c r="P59" s="98">
        <v>1.0458255019580673</v>
      </c>
      <c r="Q59" s="98">
        <v>1.2860312667833884</v>
      </c>
      <c r="R59" s="98">
        <v>1.7352232416491926</v>
      </c>
      <c r="S59" s="98">
        <v>2.1666961102191395</v>
      </c>
      <c r="T59" s="98">
        <v>2.2746085164716958</v>
      </c>
      <c r="U59" s="98">
        <v>2.4043427916084763</v>
      </c>
      <c r="V59" s="98">
        <v>2.5307185457784556</v>
      </c>
      <c r="W59" s="98">
        <v>2.6517639478936066</v>
      </c>
      <c r="X59" s="98">
        <v>2.8175846910060605</v>
      </c>
      <c r="Y59" s="98">
        <v>2.9746242261219766</v>
      </c>
      <c r="Z59" s="98">
        <v>3.1338510486252704</v>
      </c>
      <c r="AA59" s="98">
        <v>3.2823720409567176</v>
      </c>
      <c r="AB59" s="98">
        <v>3.4155325804943311</v>
      </c>
      <c r="AC59" s="98">
        <v>3.536378968095554</v>
      </c>
      <c r="AD59" s="98">
        <v>3.6413518484053093</v>
      </c>
      <c r="AE59" s="98">
        <v>3.7319588930941663</v>
      </c>
      <c r="AF59" s="98">
        <v>3.8123872318738319</v>
      </c>
      <c r="AG59" s="98">
        <v>3.8706957236034141</v>
      </c>
      <c r="AH59" s="98">
        <v>3.9555058960537788</v>
      </c>
      <c r="AI59" s="98">
        <v>3.9897746320892042</v>
      </c>
      <c r="AJ59" s="98">
        <v>4.0248944027548976</v>
      </c>
      <c r="AK59" s="98">
        <v>4.060888828033562</v>
      </c>
      <c r="AL59" s="101">
        <v>4.097782708965048</v>
      </c>
    </row>
    <row r="60" spans="2:38">
      <c r="B60" s="100" t="s">
        <v>128</v>
      </c>
      <c r="C60" s="98">
        <v>0</v>
      </c>
      <c r="D60" s="98">
        <v>0</v>
      </c>
      <c r="E60" s="98">
        <v>0</v>
      </c>
      <c r="F60" s="98">
        <v>0</v>
      </c>
      <c r="G60" s="98">
        <v>0</v>
      </c>
      <c r="H60" s="98">
        <v>0</v>
      </c>
      <c r="I60" s="98">
        <v>0</v>
      </c>
      <c r="J60" s="98">
        <v>0</v>
      </c>
      <c r="K60" s="98">
        <v>0</v>
      </c>
      <c r="L60" s="98">
        <v>0</v>
      </c>
      <c r="M60" s="98">
        <v>0.10069504475877479</v>
      </c>
      <c r="N60" s="98">
        <v>0.15765913826836778</v>
      </c>
      <c r="O60" s="98">
        <v>0.21798557342587332</v>
      </c>
      <c r="P60" s="98">
        <v>0.28355991059167895</v>
      </c>
      <c r="Q60" s="98">
        <v>0.35620399698847849</v>
      </c>
      <c r="R60" s="98">
        <v>0.43744099917390467</v>
      </c>
      <c r="S60" s="98">
        <v>0.52852693813782659</v>
      </c>
      <c r="T60" s="98">
        <v>0.6311112726845397</v>
      </c>
      <c r="U60" s="98">
        <v>0.7482425000727233</v>
      </c>
      <c r="V60" s="98">
        <v>0.88493384997136793</v>
      </c>
      <c r="W60" s="98">
        <v>1.0476588497134687</v>
      </c>
      <c r="X60" s="98">
        <v>1.2432028808206561</v>
      </c>
      <c r="Y60" s="98">
        <v>1.4777365558870406</v>
      </c>
      <c r="Z60" s="98">
        <v>1.7565976984830216</v>
      </c>
      <c r="AA60" s="98">
        <v>2.0845492269334676</v>
      </c>
      <c r="AB60" s="98">
        <v>2.4606012522664571</v>
      </c>
      <c r="AC60" s="98">
        <v>2.8802894325288917</v>
      </c>
      <c r="AD60" s="98">
        <v>3.3359447406310974</v>
      </c>
      <c r="AE60" s="98">
        <v>3.8321018122389008</v>
      </c>
      <c r="AF60" s="98">
        <v>4.3712828042283149</v>
      </c>
      <c r="AG60" s="98">
        <v>4.9549679968657063</v>
      </c>
      <c r="AH60" s="98">
        <v>5.5842586271918595</v>
      </c>
      <c r="AI60" s="98">
        <v>6.2605380728723805</v>
      </c>
      <c r="AJ60" s="98">
        <v>6.9858727450341247</v>
      </c>
      <c r="AK60" s="98">
        <v>7.7629129944985413</v>
      </c>
      <c r="AL60" s="101">
        <v>8.5942597500802762</v>
      </c>
    </row>
    <row r="61" spans="2:38">
      <c r="B61" s="100" t="s">
        <v>129</v>
      </c>
      <c r="C61" s="98">
        <v>0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8">
        <v>0</v>
      </c>
      <c r="K61" s="98">
        <v>0</v>
      </c>
      <c r="L61" s="98">
        <v>0</v>
      </c>
      <c r="M61" s="98">
        <v>0.13880184233732171</v>
      </c>
      <c r="N61" s="98">
        <v>0.1400304838910226</v>
      </c>
      <c r="O61" s="98">
        <v>0.14113463145211882</v>
      </c>
      <c r="P61" s="98">
        <v>0.14220706990670862</v>
      </c>
      <c r="Q61" s="98">
        <v>0.14323522774514624</v>
      </c>
      <c r="R61" s="98">
        <v>0.14423256500401238</v>
      </c>
      <c r="S61" s="98">
        <v>0.14520974853535654</v>
      </c>
      <c r="T61" s="98">
        <v>0.14617050409896842</v>
      </c>
      <c r="U61" s="98">
        <v>0.14710487274010262</v>
      </c>
      <c r="V61" s="98">
        <v>0.14801251147838337</v>
      </c>
      <c r="W61" s="98">
        <v>0.1488884583957813</v>
      </c>
      <c r="X61" s="98">
        <v>0.14974860163893991</v>
      </c>
      <c r="Y61" s="98">
        <v>0.15060213879344383</v>
      </c>
      <c r="Z61" s="98">
        <v>0.15143812752515948</v>
      </c>
      <c r="AA61" s="98">
        <v>0.1522386599543408</v>
      </c>
      <c r="AB61" s="98">
        <v>0.1530010877042583</v>
      </c>
      <c r="AC61" s="98">
        <v>0.15389788434620993</v>
      </c>
      <c r="AD61" s="98">
        <v>0.15519072417131508</v>
      </c>
      <c r="AE61" s="98">
        <v>0.1564447788016671</v>
      </c>
      <c r="AF61" s="98">
        <v>0.15766121179310857</v>
      </c>
      <c r="AG61" s="98">
        <v>0.15884115179480679</v>
      </c>
      <c r="AH61" s="98">
        <v>0.15998569359645406</v>
      </c>
      <c r="AI61" s="98">
        <v>0.16109589914405195</v>
      </c>
      <c r="AJ61" s="98">
        <v>0.16217279852522185</v>
      </c>
      <c r="AK61" s="98">
        <v>0.16321739092495671</v>
      </c>
      <c r="AL61" s="101">
        <v>0.16423922899246657</v>
      </c>
    </row>
    <row r="62" spans="2:38">
      <c r="B62" s="77" t="s">
        <v>130</v>
      </c>
      <c r="C62" s="102">
        <v>102.83851651210468</v>
      </c>
      <c r="D62" s="102">
        <v>102.73094824793424</v>
      </c>
      <c r="E62" s="102">
        <v>103.00279222164436</v>
      </c>
      <c r="F62" s="102">
        <v>94.83551363405752</v>
      </c>
      <c r="G62" s="102">
        <v>88.737125480028169</v>
      </c>
      <c r="H62" s="102">
        <v>84.277807877317912</v>
      </c>
      <c r="I62" s="102">
        <v>90.074432039153095</v>
      </c>
      <c r="J62" s="102">
        <v>88.506568736684429</v>
      </c>
      <c r="K62" s="102">
        <v>86.668131728055982</v>
      </c>
      <c r="L62" s="102">
        <v>87.628798060901616</v>
      </c>
      <c r="M62" s="102">
        <v>109.3240840682882</v>
      </c>
      <c r="N62" s="102">
        <v>109.90406044649733</v>
      </c>
      <c r="O62" s="102">
        <v>110.3777964957266</v>
      </c>
      <c r="P62" s="102">
        <v>110.87961930170292</v>
      </c>
      <c r="Q62" s="102">
        <v>111.22610139134301</v>
      </c>
      <c r="R62" s="102">
        <v>111.39947951845681</v>
      </c>
      <c r="S62" s="102">
        <v>111.55082146154251</v>
      </c>
      <c r="T62" s="102">
        <v>111.39598201576577</v>
      </c>
      <c r="U62" s="102">
        <v>111.28344574494763</v>
      </c>
      <c r="V62" s="102">
        <v>111.2831228976648</v>
      </c>
      <c r="W62" s="102">
        <v>111.38635320503123</v>
      </c>
      <c r="X62" s="102">
        <v>111.57392052807681</v>
      </c>
      <c r="Y62" s="102">
        <v>111.8055796958453</v>
      </c>
      <c r="Z62" s="102">
        <v>112.14562480492648</v>
      </c>
      <c r="AA62" s="102">
        <v>112.65738161135559</v>
      </c>
      <c r="AB62" s="102">
        <v>113.27711373305176</v>
      </c>
      <c r="AC62" s="102">
        <v>114.03673895108091</v>
      </c>
      <c r="AD62" s="102">
        <v>115.04242966970686</v>
      </c>
      <c r="AE62" s="102">
        <v>116.09345929844898</v>
      </c>
      <c r="AF62" s="102">
        <v>117.29718944795334</v>
      </c>
      <c r="AG62" s="102">
        <v>118.68843506872064</v>
      </c>
      <c r="AH62" s="102">
        <v>120.22213968635018</v>
      </c>
      <c r="AI62" s="102">
        <v>121.7426108774436</v>
      </c>
      <c r="AJ62" s="102">
        <v>123.31963943139243</v>
      </c>
      <c r="AK62" s="102">
        <v>124.95363246916413</v>
      </c>
      <c r="AL62" s="103">
        <v>126.5212799268318</v>
      </c>
    </row>
    <row r="63" spans="2:38">
      <c r="B63" s="84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57"/>
    </row>
    <row r="64" spans="2:38">
      <c r="B64" s="84" t="s">
        <v>68</v>
      </c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5"/>
    </row>
    <row r="65" spans="2:38">
      <c r="B65" s="100" t="s">
        <v>131</v>
      </c>
      <c r="C65" s="98">
        <v>118.31213917524286</v>
      </c>
      <c r="D65" s="98">
        <v>117.79153152815707</v>
      </c>
      <c r="E65" s="98">
        <v>118.77509445172768</v>
      </c>
      <c r="F65" s="98">
        <v>112.95968291437146</v>
      </c>
      <c r="G65" s="98">
        <v>104.87188351374949</v>
      </c>
      <c r="H65" s="98">
        <v>108.09503288748559</v>
      </c>
      <c r="I65" s="98">
        <v>105.22165095501256</v>
      </c>
      <c r="J65" s="98">
        <v>103.92492224906348</v>
      </c>
      <c r="K65" s="98">
        <v>103.39115347710968</v>
      </c>
      <c r="L65" s="98">
        <v>98.916735914835357</v>
      </c>
      <c r="M65" s="98">
        <v>99.684246100445137</v>
      </c>
      <c r="N65" s="98">
        <v>99.324616624914711</v>
      </c>
      <c r="O65" s="98">
        <v>98.725867180574468</v>
      </c>
      <c r="P65" s="98">
        <v>97.98855131215754</v>
      </c>
      <c r="Q65" s="98">
        <v>97.311721608511078</v>
      </c>
      <c r="R65" s="98">
        <v>96.538144486694051</v>
      </c>
      <c r="S65" s="98">
        <v>95.606765882991581</v>
      </c>
      <c r="T65" s="98">
        <v>94.738878939777933</v>
      </c>
      <c r="U65" s="98">
        <v>93.78733469463765</v>
      </c>
      <c r="V65" s="98">
        <v>92.933163184607395</v>
      </c>
      <c r="W65" s="98">
        <v>92.087269314002512</v>
      </c>
      <c r="X65" s="98">
        <v>91.05459609022769</v>
      </c>
      <c r="Y65" s="98">
        <v>90.18816778044868</v>
      </c>
      <c r="Z65" s="98">
        <v>89.462471437741556</v>
      </c>
      <c r="AA65" s="98">
        <v>88.665207880763859</v>
      </c>
      <c r="AB65" s="98">
        <v>87.744860761778753</v>
      </c>
      <c r="AC65" s="98">
        <v>86.973999211037452</v>
      </c>
      <c r="AD65" s="98">
        <v>86.314076505696775</v>
      </c>
      <c r="AE65" s="98">
        <v>85.600910333746015</v>
      </c>
      <c r="AF65" s="98">
        <v>84.813666326351481</v>
      </c>
      <c r="AG65" s="98">
        <v>84.031945201192073</v>
      </c>
      <c r="AH65" s="98">
        <v>83.222679197183894</v>
      </c>
      <c r="AI65" s="98">
        <v>82.542766059446834</v>
      </c>
      <c r="AJ65" s="98">
        <v>81.899953132176563</v>
      </c>
      <c r="AK65" s="98">
        <v>81.206619208102893</v>
      </c>
      <c r="AL65" s="101">
        <v>80.637773480511456</v>
      </c>
    </row>
    <row r="66" spans="2:38">
      <c r="B66" s="8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5"/>
    </row>
    <row r="67" spans="2:38">
      <c r="B67" s="84" t="s">
        <v>132</v>
      </c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5"/>
    </row>
    <row r="68" spans="2:38">
      <c r="B68" s="100" t="s">
        <v>133</v>
      </c>
      <c r="C68" s="98">
        <v>112.78398359342891</v>
      </c>
      <c r="D68" s="98">
        <v>111.07289593646325</v>
      </c>
      <c r="E68" s="98">
        <v>109.60047290167684</v>
      </c>
      <c r="F68" s="98">
        <v>106.68800240415361</v>
      </c>
      <c r="G68" s="98">
        <v>105.43753366003259</v>
      </c>
      <c r="H68" s="98">
        <v>104.74156902071691</v>
      </c>
      <c r="I68" s="98">
        <v>107.05630587602677</v>
      </c>
      <c r="J68" s="98">
        <v>106.56071119095466</v>
      </c>
      <c r="K68" s="98">
        <v>104.53629883680956</v>
      </c>
      <c r="L68" s="98">
        <v>101.56718541755137</v>
      </c>
      <c r="M68" s="98">
        <v>102.41893458703653</v>
      </c>
      <c r="N68" s="98">
        <v>100.9849333476881</v>
      </c>
      <c r="O68" s="98">
        <v>100.56518598402457</v>
      </c>
      <c r="P68" s="98">
        <v>100.10324630042982</v>
      </c>
      <c r="Q68" s="98">
        <v>100.14450068802438</v>
      </c>
      <c r="R68" s="98">
        <v>100.08799070253166</v>
      </c>
      <c r="S68" s="98">
        <v>100.059834600914</v>
      </c>
      <c r="T68" s="98">
        <v>100.07844232926311</v>
      </c>
      <c r="U68" s="98">
        <v>100.03559656518445</v>
      </c>
      <c r="V68" s="98">
        <v>100.09596644067899</v>
      </c>
      <c r="W68" s="98">
        <v>100.17532579343113</v>
      </c>
      <c r="X68" s="98">
        <v>100.08639064824435</v>
      </c>
      <c r="Y68" s="98">
        <v>100.0769174294729</v>
      </c>
      <c r="Z68" s="98">
        <v>100.25237819603915</v>
      </c>
      <c r="AA68" s="98">
        <v>100.33174020111356</v>
      </c>
      <c r="AB68" s="98">
        <v>100.30100700658255</v>
      </c>
      <c r="AC68" s="98">
        <v>100.37490902737646</v>
      </c>
      <c r="AD68" s="98">
        <v>100.52235071809827</v>
      </c>
      <c r="AE68" s="98">
        <v>100.77295024838681</v>
      </c>
      <c r="AF68" s="98">
        <v>100.88668718856329</v>
      </c>
      <c r="AG68" s="98">
        <v>101.05771207102531</v>
      </c>
      <c r="AH68" s="98">
        <v>101.14606342759602</v>
      </c>
      <c r="AI68" s="98">
        <v>101.36419119868582</v>
      </c>
      <c r="AJ68" s="98">
        <v>101.685308220582</v>
      </c>
      <c r="AK68" s="98">
        <v>102.01360108731456</v>
      </c>
      <c r="AL68" s="101">
        <v>102.33209595557128</v>
      </c>
    </row>
    <row r="69" spans="2:38">
      <c r="B69" s="8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5"/>
    </row>
    <row r="70" spans="2:38">
      <c r="B70" s="77" t="s">
        <v>134</v>
      </c>
      <c r="C70" s="98">
        <v>22.558</v>
      </c>
      <c r="D70" s="98">
        <v>22.044</v>
      </c>
      <c r="E70" s="98">
        <v>22.537459639658646</v>
      </c>
      <c r="F70" s="98">
        <v>23.340127574321944</v>
      </c>
      <c r="G70" s="98">
        <v>24.98882537595906</v>
      </c>
      <c r="H70" s="98">
        <v>23.792257336527889</v>
      </c>
      <c r="I70" s="98">
        <v>23.346178045220935</v>
      </c>
      <c r="J70" s="98">
        <v>24.535285198988294</v>
      </c>
      <c r="K70" s="98">
        <v>23.281183357300005</v>
      </c>
      <c r="L70" s="98">
        <v>24.545999999999999</v>
      </c>
      <c r="M70" s="98">
        <v>22.444372477699009</v>
      </c>
      <c r="N70" s="98">
        <v>22.252656659197235</v>
      </c>
      <c r="O70" s="98">
        <v>22.143267728652472</v>
      </c>
      <c r="P70" s="98">
        <v>22.029829649466834</v>
      </c>
      <c r="Q70" s="98">
        <v>21.961043557603809</v>
      </c>
      <c r="R70" s="98">
        <v>21.875657711857915</v>
      </c>
      <c r="S70" s="98">
        <v>21.785643400398452</v>
      </c>
      <c r="T70" s="98">
        <v>21.679423723005051</v>
      </c>
      <c r="U70" s="98">
        <v>21.54070919984062</v>
      </c>
      <c r="V70" s="98">
        <v>21.447736257653837</v>
      </c>
      <c r="W70" s="98">
        <v>21.368269462787953</v>
      </c>
      <c r="X70" s="98">
        <v>21.267419821242292</v>
      </c>
      <c r="Y70" s="98">
        <v>21.200914796822904</v>
      </c>
      <c r="Z70" s="98">
        <v>21.152999623470127</v>
      </c>
      <c r="AA70" s="98">
        <v>21.110704792788209</v>
      </c>
      <c r="AB70" s="98">
        <v>21.054111247435387</v>
      </c>
      <c r="AC70" s="98">
        <v>21.029505608494407</v>
      </c>
      <c r="AD70" s="98">
        <v>21.051793078347263</v>
      </c>
      <c r="AE70" s="98">
        <v>21.086282736739435</v>
      </c>
      <c r="AF70" s="98">
        <v>21.132184578041251</v>
      </c>
      <c r="AG70" s="98">
        <v>21.196640936704387</v>
      </c>
      <c r="AH70" s="98">
        <v>21.267682377042263</v>
      </c>
      <c r="AI70" s="98">
        <v>21.360902991498989</v>
      </c>
      <c r="AJ70" s="98">
        <v>21.477213342957356</v>
      </c>
      <c r="AK70" s="98">
        <v>21.59089379740567</v>
      </c>
      <c r="AL70" s="101">
        <v>21.68586732474051</v>
      </c>
    </row>
    <row r="71" spans="2:38">
      <c r="B71" s="8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5"/>
    </row>
    <row r="72" spans="2:38" ht="13.5" thickBot="1">
      <c r="B72" s="106" t="s">
        <v>137</v>
      </c>
      <c r="C72" s="107">
        <v>356.49263928077647</v>
      </c>
      <c r="D72" s="107">
        <v>353.63937571255457</v>
      </c>
      <c r="E72" s="107">
        <v>353.91581921470754</v>
      </c>
      <c r="F72" s="107">
        <v>337.82332652690457</v>
      </c>
      <c r="G72" s="107">
        <v>324.0353680297693</v>
      </c>
      <c r="H72" s="107">
        <v>320.9066671220483</v>
      </c>
      <c r="I72" s="107">
        <v>325.69856691541338</v>
      </c>
      <c r="J72" s="107">
        <v>323.5274873756909</v>
      </c>
      <c r="K72" s="107">
        <v>317.87676739927525</v>
      </c>
      <c r="L72" s="107">
        <v>312.65871939328832</v>
      </c>
      <c r="M72" s="107">
        <v>333.87163723346885</v>
      </c>
      <c r="N72" s="107">
        <v>332.46626707829739</v>
      </c>
      <c r="O72" s="107">
        <v>331.81211738897809</v>
      </c>
      <c r="P72" s="107">
        <v>331.00124656375709</v>
      </c>
      <c r="Q72" s="107">
        <v>330.6433672454823</v>
      </c>
      <c r="R72" s="107">
        <v>329.90127241954042</v>
      </c>
      <c r="S72" s="107">
        <v>329.00306534584655</v>
      </c>
      <c r="T72" s="107">
        <v>327.89272700781186</v>
      </c>
      <c r="U72" s="107">
        <v>326.64708620461033</v>
      </c>
      <c r="V72" s="107">
        <v>325.759988780605</v>
      </c>
      <c r="W72" s="107">
        <v>325.01721777525285</v>
      </c>
      <c r="X72" s="107">
        <v>323.98232708779113</v>
      </c>
      <c r="Y72" s="107">
        <v>323.27157970258975</v>
      </c>
      <c r="Z72" s="107">
        <v>323.01347406217735</v>
      </c>
      <c r="AA72" s="107">
        <v>322.76503448602125</v>
      </c>
      <c r="AB72" s="107">
        <v>322.37709274884844</v>
      </c>
      <c r="AC72" s="107">
        <v>322.41515279798921</v>
      </c>
      <c r="AD72" s="107">
        <v>322.93064997184916</v>
      </c>
      <c r="AE72" s="107">
        <v>323.55360261732125</v>
      </c>
      <c r="AF72" s="107">
        <v>324.12972754090936</v>
      </c>
      <c r="AG72" s="107">
        <v>324.97473327764243</v>
      </c>
      <c r="AH72" s="107">
        <v>325.85856468817235</v>
      </c>
      <c r="AI72" s="107">
        <v>327.01047112707522</v>
      </c>
      <c r="AJ72" s="107">
        <v>328.38211412710837</v>
      </c>
      <c r="AK72" s="107">
        <v>329.76474656198724</v>
      </c>
      <c r="AL72" s="108">
        <v>331.17701668765505</v>
      </c>
    </row>
    <row r="73" spans="2:38">
      <c r="B73" s="85"/>
      <c r="C73" s="109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</row>
    <row r="75" spans="2:38" ht="13.5" thickBot="1">
      <c r="B75" s="3" t="s">
        <v>35</v>
      </c>
      <c r="C75" s="93" t="s">
        <v>40</v>
      </c>
    </row>
    <row r="76" spans="2:38">
      <c r="B76" s="94" t="s">
        <v>61</v>
      </c>
      <c r="C76" s="95" t="s">
        <v>0</v>
      </c>
      <c r="D76" s="96" t="s">
        <v>1</v>
      </c>
      <c r="E76" s="96" t="s">
        <v>2</v>
      </c>
      <c r="F76" s="96" t="s">
        <v>3</v>
      </c>
      <c r="G76" s="96" t="s">
        <v>4</v>
      </c>
      <c r="H76" s="96" t="s">
        <v>5</v>
      </c>
      <c r="I76" s="96" t="s">
        <v>6</v>
      </c>
      <c r="J76" s="96" t="s">
        <v>7</v>
      </c>
      <c r="K76" s="96" t="s">
        <v>8</v>
      </c>
      <c r="L76" s="96" t="s">
        <v>9</v>
      </c>
      <c r="M76" s="96" t="s">
        <v>10</v>
      </c>
      <c r="N76" s="96" t="s">
        <v>11</v>
      </c>
      <c r="O76" s="96" t="s">
        <v>12</v>
      </c>
      <c r="P76" s="96" t="s">
        <v>13</v>
      </c>
      <c r="Q76" s="96" t="s">
        <v>14</v>
      </c>
      <c r="R76" s="96" t="s">
        <v>15</v>
      </c>
      <c r="S76" s="96" t="s">
        <v>16</v>
      </c>
      <c r="T76" s="96" t="s">
        <v>17</v>
      </c>
      <c r="U76" s="96" t="s">
        <v>18</v>
      </c>
      <c r="V76" s="96" t="s">
        <v>19</v>
      </c>
      <c r="W76" s="96" t="s">
        <v>20</v>
      </c>
      <c r="X76" s="96" t="s">
        <v>21</v>
      </c>
      <c r="Y76" s="96" t="s">
        <v>22</v>
      </c>
      <c r="Z76" s="96" t="s">
        <v>23</v>
      </c>
      <c r="AA76" s="96" t="s">
        <v>24</v>
      </c>
      <c r="AB76" s="96" t="s">
        <v>25</v>
      </c>
      <c r="AC76" s="96" t="s">
        <v>26</v>
      </c>
      <c r="AD76" s="96" t="s">
        <v>27</v>
      </c>
      <c r="AE76" s="96" t="s">
        <v>28</v>
      </c>
      <c r="AF76" s="96" t="s">
        <v>29</v>
      </c>
      <c r="AG76" s="96" t="s">
        <v>30</v>
      </c>
      <c r="AH76" s="96" t="s">
        <v>142</v>
      </c>
      <c r="AI76" s="96" t="s">
        <v>143</v>
      </c>
      <c r="AJ76" s="96" t="s">
        <v>144</v>
      </c>
      <c r="AK76" s="96" t="s">
        <v>145</v>
      </c>
      <c r="AL76" s="97" t="s">
        <v>146</v>
      </c>
    </row>
    <row r="77" spans="2:38">
      <c r="B77" s="77" t="s">
        <v>67</v>
      </c>
      <c r="C77" s="98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99"/>
    </row>
    <row r="78" spans="2:38">
      <c r="B78" s="100" t="s">
        <v>122</v>
      </c>
      <c r="C78" s="98">
        <v>71.47004203163894</v>
      </c>
      <c r="D78" s="98">
        <v>72.045542063651837</v>
      </c>
      <c r="E78" s="98">
        <v>73.504103117676948</v>
      </c>
      <c r="F78" s="98">
        <v>69.821897788862501</v>
      </c>
      <c r="G78" s="98">
        <v>66.419413567828101</v>
      </c>
      <c r="H78" s="98">
        <v>64.493285482216933</v>
      </c>
      <c r="I78" s="98">
        <v>68.752688396561808</v>
      </c>
      <c r="J78" s="98">
        <v>67.510851601641178</v>
      </c>
      <c r="K78" s="98">
        <v>67.537220546363343</v>
      </c>
      <c r="L78" s="98">
        <v>67.925544283879503</v>
      </c>
      <c r="M78" s="98">
        <v>68.279154369743139</v>
      </c>
      <c r="N78" s="98">
        <v>68.45205780764914</v>
      </c>
      <c r="O78" s="98">
        <v>68.575674453574734</v>
      </c>
      <c r="P78" s="98">
        <v>68.745802025502314</v>
      </c>
      <c r="Q78" s="98">
        <v>68.970372897108149</v>
      </c>
      <c r="R78" s="98">
        <v>69.170587583681694</v>
      </c>
      <c r="S78" s="98">
        <v>69.347153754892048</v>
      </c>
      <c r="T78" s="98">
        <v>69.490329280679006</v>
      </c>
      <c r="U78" s="98">
        <v>69.592068779798126</v>
      </c>
      <c r="V78" s="98">
        <v>69.678201936331746</v>
      </c>
      <c r="W78" s="98">
        <v>69.811565094238034</v>
      </c>
      <c r="X78" s="98">
        <v>69.947931920101681</v>
      </c>
      <c r="Y78" s="98">
        <v>70.149813364368214</v>
      </c>
      <c r="Z78" s="98">
        <v>70.477260053704228</v>
      </c>
      <c r="AA78" s="98">
        <v>70.904605288842845</v>
      </c>
      <c r="AB78" s="98">
        <v>71.383979120214732</v>
      </c>
      <c r="AC78" s="98">
        <v>71.956318244154332</v>
      </c>
      <c r="AD78" s="98">
        <v>72.736572605791238</v>
      </c>
      <c r="AE78" s="98">
        <v>73.497491546423007</v>
      </c>
      <c r="AF78" s="98">
        <v>74.290726168117089</v>
      </c>
      <c r="AG78" s="98">
        <v>75.217668036332</v>
      </c>
      <c r="AH78" s="98">
        <v>76.203608234719113</v>
      </c>
      <c r="AI78" s="98">
        <v>77.181196422405591</v>
      </c>
      <c r="AJ78" s="98">
        <v>78.1499654227148</v>
      </c>
      <c r="AK78" s="98">
        <v>79.091885948635337</v>
      </c>
      <c r="AL78" s="101">
        <v>80.002154597673766</v>
      </c>
    </row>
    <row r="79" spans="2:38">
      <c r="B79" s="100" t="s">
        <v>123</v>
      </c>
      <c r="C79" s="98">
        <v>0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98">
        <v>0</v>
      </c>
      <c r="K79" s="98">
        <v>0</v>
      </c>
      <c r="L79" s="98">
        <v>0</v>
      </c>
      <c r="M79" s="98">
        <v>20.884799277775087</v>
      </c>
      <c r="N79" s="98">
        <v>21.078254322950048</v>
      </c>
      <c r="O79" s="98">
        <v>21.232509956930709</v>
      </c>
      <c r="P79" s="98">
        <v>21.316201768886337</v>
      </c>
      <c r="Q79" s="98">
        <v>21.306654180819358</v>
      </c>
      <c r="R79" s="98">
        <v>21.134648730148061</v>
      </c>
      <c r="S79" s="98">
        <v>21.0228475350848</v>
      </c>
      <c r="T79" s="98">
        <v>20.994899800751366</v>
      </c>
      <c r="U79" s="98">
        <v>20.99556091030021</v>
      </c>
      <c r="V79" s="98">
        <v>21.02185793050317</v>
      </c>
      <c r="W79" s="98">
        <v>21.069086778791945</v>
      </c>
      <c r="X79" s="98">
        <v>21.13210204571233</v>
      </c>
      <c r="Y79" s="98">
        <v>21.205994182122176</v>
      </c>
      <c r="Z79" s="98">
        <v>21.303300287097873</v>
      </c>
      <c r="AA79" s="98">
        <v>21.42325122975943</v>
      </c>
      <c r="AB79" s="98">
        <v>21.564381061055688</v>
      </c>
      <c r="AC79" s="98">
        <v>21.725050152699563</v>
      </c>
      <c r="AD79" s="98">
        <v>21.903448518021243</v>
      </c>
      <c r="AE79" s="98">
        <v>22.096973737901614</v>
      </c>
      <c r="AF79" s="98">
        <v>22.303162562908998</v>
      </c>
      <c r="AG79" s="98">
        <v>22.519984319862779</v>
      </c>
      <c r="AH79" s="98">
        <v>22.745521965815545</v>
      </c>
      <c r="AI79" s="98">
        <v>22.977060904682475</v>
      </c>
      <c r="AJ79" s="98">
        <v>23.210786501011427</v>
      </c>
      <c r="AK79" s="98">
        <v>23.446716313244856</v>
      </c>
      <c r="AL79" s="101">
        <v>23.6177350189317</v>
      </c>
    </row>
    <row r="80" spans="2:38">
      <c r="B80" s="100" t="s">
        <v>124</v>
      </c>
      <c r="C80" s="98">
        <v>12.974047617325274</v>
      </c>
      <c r="D80" s="98">
        <v>12.337495820135185</v>
      </c>
      <c r="E80" s="98">
        <v>11.09818349919461</v>
      </c>
      <c r="F80" s="98">
        <v>8.313103813702595</v>
      </c>
      <c r="G80" s="98">
        <v>7.6449898788550401</v>
      </c>
      <c r="H80" s="98">
        <v>6.8408000314795308</v>
      </c>
      <c r="I80" s="98">
        <v>8.6861644386958581</v>
      </c>
      <c r="J80" s="98">
        <v>9.2740563523471735</v>
      </c>
      <c r="K80" s="98">
        <v>7.6392277292957953</v>
      </c>
      <c r="L80" s="98">
        <v>8.2009710217993863</v>
      </c>
      <c r="M80" s="98">
        <v>8.1964691882632543</v>
      </c>
      <c r="N80" s="98">
        <v>8.3442102584614553</v>
      </c>
      <c r="O80" s="98">
        <v>8.4837403598740746</v>
      </c>
      <c r="P80" s="98">
        <v>8.5976372613926237</v>
      </c>
      <c r="Q80" s="98">
        <v>8.6608766164210103</v>
      </c>
      <c r="R80" s="98">
        <v>8.6224059511657156</v>
      </c>
      <c r="S80" s="98">
        <v>8.6116529682775909</v>
      </c>
      <c r="T80" s="98">
        <v>8.6403119945185818</v>
      </c>
      <c r="U80" s="98">
        <v>8.6837666391738981</v>
      </c>
      <c r="V80" s="98">
        <v>8.7403396334201062</v>
      </c>
      <c r="W80" s="98">
        <v>8.8078548022300307</v>
      </c>
      <c r="X80" s="98">
        <v>8.8848469450198095</v>
      </c>
      <c r="Y80" s="98">
        <v>8.9682044110576715</v>
      </c>
      <c r="Z80" s="98">
        <v>9.0637839775679439</v>
      </c>
      <c r="AA80" s="98">
        <v>9.1712113443470198</v>
      </c>
      <c r="AB80" s="98">
        <v>9.2897514065270066</v>
      </c>
      <c r="AC80" s="98">
        <v>9.4185484938783919</v>
      </c>
      <c r="AD80" s="98">
        <v>9.5565922486147485</v>
      </c>
      <c r="AE80" s="98">
        <v>9.7023563339079608</v>
      </c>
      <c r="AF80" s="98">
        <v>9.8544928213202994</v>
      </c>
      <c r="AG80" s="98">
        <v>10.011781236081099</v>
      </c>
      <c r="AH80" s="98">
        <v>10.173147369841358</v>
      </c>
      <c r="AI80" s="98">
        <v>10.33768343530738</v>
      </c>
      <c r="AJ80" s="98">
        <v>10.504880635607574</v>
      </c>
      <c r="AK80" s="98">
        <v>10.67478201078052</v>
      </c>
      <c r="AL80" s="101">
        <v>10.798529095995878</v>
      </c>
    </row>
    <row r="81" spans="2:38">
      <c r="B81" s="100" t="s">
        <v>125</v>
      </c>
      <c r="C81" s="98">
        <v>18.39442686314047</v>
      </c>
      <c r="D81" s="98">
        <v>18.347910364147204</v>
      </c>
      <c r="E81" s="98">
        <v>18.400505604772803</v>
      </c>
      <c r="F81" s="98">
        <v>16.700512031492426</v>
      </c>
      <c r="G81" s="98">
        <v>14.672722033345032</v>
      </c>
      <c r="H81" s="98">
        <v>12.943722363621454</v>
      </c>
      <c r="I81" s="98">
        <v>12.635579203895432</v>
      </c>
      <c r="J81" s="98">
        <v>11.721660782696073</v>
      </c>
      <c r="K81" s="98">
        <v>11.491683452396835</v>
      </c>
      <c r="L81" s="98">
        <v>11.516883824329842</v>
      </c>
      <c r="M81" s="98">
        <v>11.568919847365537</v>
      </c>
      <c r="N81" s="98">
        <v>11.571671307522081</v>
      </c>
      <c r="O81" s="98">
        <v>11.526566232576648</v>
      </c>
      <c r="P81" s="98">
        <v>11.477007113337606</v>
      </c>
      <c r="Q81" s="98">
        <v>11.384625898934967</v>
      </c>
      <c r="R81" s="98">
        <v>11.251552603854879</v>
      </c>
      <c r="S81" s="98">
        <v>11.082569763915352</v>
      </c>
      <c r="T81" s="98">
        <v>10.894742555897077</v>
      </c>
      <c r="U81" s="98">
        <v>10.741758372324886</v>
      </c>
      <c r="V81" s="98">
        <v>10.634395086719145</v>
      </c>
      <c r="W81" s="98">
        <v>10.527099933751442</v>
      </c>
      <c r="X81" s="98">
        <v>10.424385140711149</v>
      </c>
      <c r="Y81" s="98">
        <v>10.318937499516851</v>
      </c>
      <c r="Z81" s="98">
        <v>10.207793104479814</v>
      </c>
      <c r="AA81" s="98">
        <v>10.087192708346043</v>
      </c>
      <c r="AB81" s="98">
        <v>9.9535354903264199</v>
      </c>
      <c r="AC81" s="98">
        <v>9.8125343298786021</v>
      </c>
      <c r="AD81" s="98">
        <v>9.6741787733752869</v>
      </c>
      <c r="AE81" s="98">
        <v>9.5094375048545832</v>
      </c>
      <c r="AF81" s="98">
        <v>9.3118159927962729</v>
      </c>
      <c r="AG81" s="98">
        <v>9.0948166028589785</v>
      </c>
      <c r="AH81" s="98">
        <v>8.8897317493512844</v>
      </c>
      <c r="AI81" s="98">
        <v>8.6527782125662966</v>
      </c>
      <c r="AJ81" s="98">
        <v>8.3783381697901529</v>
      </c>
      <c r="AK81" s="98">
        <v>8.0969139462955013</v>
      </c>
      <c r="AL81" s="101">
        <v>7.8686382344816446</v>
      </c>
    </row>
    <row r="82" spans="2:38">
      <c r="B82" s="100" t="s">
        <v>126</v>
      </c>
      <c r="C82" s="98">
        <v>0</v>
      </c>
      <c r="D82" s="98">
        <v>0</v>
      </c>
      <c r="E82" s="98">
        <v>0</v>
      </c>
      <c r="F82" s="98">
        <v>0</v>
      </c>
      <c r="G82" s="98">
        <v>0</v>
      </c>
      <c r="H82" s="98">
        <v>0</v>
      </c>
      <c r="I82" s="98">
        <v>0</v>
      </c>
      <c r="J82" s="98">
        <v>0</v>
      </c>
      <c r="K82" s="98">
        <v>0</v>
      </c>
      <c r="L82" s="98">
        <v>0</v>
      </c>
      <c r="M82" s="98">
        <v>-2.7959351511876073E-2</v>
      </c>
      <c r="N82" s="98">
        <v>-7.1465053817126326E-2</v>
      </c>
      <c r="O82" s="98">
        <v>-0.14528571771177645</v>
      </c>
      <c r="P82" s="98">
        <v>-0.25684576954162769</v>
      </c>
      <c r="Q82" s="98">
        <v>-0.3720617119742331</v>
      </c>
      <c r="R82" s="98">
        <v>-0.45579166443996771</v>
      </c>
      <c r="S82" s="98">
        <v>-0.51188906419496194</v>
      </c>
      <c r="T82" s="98">
        <v>-0.57047536148876621</v>
      </c>
      <c r="U82" s="98">
        <v>-0.6223887949989112</v>
      </c>
      <c r="V82" s="98">
        <v>-0.66315650932385317</v>
      </c>
      <c r="W82" s="98">
        <v>-0.69546902344445261</v>
      </c>
      <c r="X82" s="98">
        <v>-0.72314661575364503</v>
      </c>
      <c r="Y82" s="98">
        <v>-0.74889156876682494</v>
      </c>
      <c r="Z82" s="98">
        <v>-0.77484865710496242</v>
      </c>
      <c r="AA82" s="98">
        <v>-0.80170075076640956</v>
      </c>
      <c r="AB82" s="98">
        <v>-0.82917131841880021</v>
      </c>
      <c r="AC82" s="98">
        <v>-0.85763366365310711</v>
      </c>
      <c r="AD82" s="98">
        <v>-0.88586315496531676</v>
      </c>
      <c r="AE82" s="98">
        <v>-0.91407583436448459</v>
      </c>
      <c r="AF82" s="98">
        <v>-0.94265107921434854</v>
      </c>
      <c r="AG82" s="98">
        <v>-0.96236149285285333</v>
      </c>
      <c r="AH82" s="98">
        <v>-0.97966530210573355</v>
      </c>
      <c r="AI82" s="98">
        <v>-0.99591426990825405</v>
      </c>
      <c r="AJ82" s="98">
        <v>-1.0099904174414682</v>
      </c>
      <c r="AK82" s="98">
        <v>-1.0217033915996365</v>
      </c>
      <c r="AL82" s="101">
        <v>-1.0313383455173997</v>
      </c>
    </row>
    <row r="83" spans="2:38">
      <c r="B83" s="100" t="s">
        <v>127</v>
      </c>
      <c r="C83" s="98">
        <v>0</v>
      </c>
      <c r="D83" s="98">
        <v>0</v>
      </c>
      <c r="E83" s="98">
        <v>0</v>
      </c>
      <c r="F83" s="98">
        <v>0</v>
      </c>
      <c r="G83" s="98">
        <v>0</v>
      </c>
      <c r="H83" s="98">
        <v>0</v>
      </c>
      <c r="I83" s="98">
        <v>0</v>
      </c>
      <c r="J83" s="98">
        <v>0</v>
      </c>
      <c r="K83" s="98">
        <v>0</v>
      </c>
      <c r="L83" s="98">
        <v>0</v>
      </c>
      <c r="M83" s="98">
        <v>0.42423808945577035</v>
      </c>
      <c r="N83" s="98">
        <v>0.55765785631067777</v>
      </c>
      <c r="O83" s="98">
        <v>0.75731929486258553</v>
      </c>
      <c r="P83" s="98">
        <v>1.0484358135641707</v>
      </c>
      <c r="Q83" s="98">
        <v>1.552977322547904</v>
      </c>
      <c r="R83" s="98">
        <v>3.2736059416942838</v>
      </c>
      <c r="S83" s="98">
        <v>4.8334316038234872</v>
      </c>
      <c r="T83" s="98">
        <v>4.9087975763822991</v>
      </c>
      <c r="U83" s="98">
        <v>4.9855884687951022</v>
      </c>
      <c r="V83" s="98">
        <v>5.0779940859976112</v>
      </c>
      <c r="W83" s="98">
        <v>5.1608367586497845</v>
      </c>
      <c r="X83" s="98">
        <v>5.2397495021624536</v>
      </c>
      <c r="Y83" s="98">
        <v>5.3083839884523289</v>
      </c>
      <c r="Z83" s="98">
        <v>5.3702576760306133</v>
      </c>
      <c r="AA83" s="98">
        <v>5.4276136452066011</v>
      </c>
      <c r="AB83" s="98">
        <v>5.4800777189411294</v>
      </c>
      <c r="AC83" s="98">
        <v>5.530756623615658</v>
      </c>
      <c r="AD83" s="98">
        <v>5.5834571544857168</v>
      </c>
      <c r="AE83" s="98">
        <v>5.6214120142184179</v>
      </c>
      <c r="AF83" s="98">
        <v>5.6468895227855063</v>
      </c>
      <c r="AG83" s="98">
        <v>5.6630425441588503</v>
      </c>
      <c r="AH83" s="98">
        <v>5.7266218395424007</v>
      </c>
      <c r="AI83" s="98">
        <v>5.7431089944351799</v>
      </c>
      <c r="AJ83" s="98">
        <v>5.7607635896753475</v>
      </c>
      <c r="AK83" s="98">
        <v>5.7796308157882867</v>
      </c>
      <c r="AL83" s="101">
        <v>5.7997615310084498</v>
      </c>
    </row>
    <row r="84" spans="2:38">
      <c r="B84" s="100" t="s">
        <v>128</v>
      </c>
      <c r="C84" s="98">
        <v>0</v>
      </c>
      <c r="D84" s="98">
        <v>0</v>
      </c>
      <c r="E84" s="98">
        <v>0</v>
      </c>
      <c r="F84" s="98">
        <v>0</v>
      </c>
      <c r="G84" s="98">
        <v>0</v>
      </c>
      <c r="H84" s="98">
        <v>0</v>
      </c>
      <c r="I84" s="98">
        <v>0</v>
      </c>
      <c r="J84" s="98">
        <v>0</v>
      </c>
      <c r="K84" s="98">
        <v>0</v>
      </c>
      <c r="L84" s="98">
        <v>0</v>
      </c>
      <c r="M84" s="98">
        <v>0.10069504475877479</v>
      </c>
      <c r="N84" s="98">
        <v>0.16713946858137022</v>
      </c>
      <c r="O84" s="98">
        <v>0.26318918001118657</v>
      </c>
      <c r="P84" s="98">
        <v>0.40285026402537116</v>
      </c>
      <c r="Q84" s="98">
        <v>0.60009248799386206</v>
      </c>
      <c r="R84" s="98">
        <v>0.86846919192228333</v>
      </c>
      <c r="S84" s="98">
        <v>1.2340768278041543</v>
      </c>
      <c r="T84" s="98">
        <v>1.7045340926947525</v>
      </c>
      <c r="U84" s="98">
        <v>2.2867671750951781</v>
      </c>
      <c r="V84" s="98">
        <v>2.9868518786086331</v>
      </c>
      <c r="W84" s="98">
        <v>3.8093475829352119</v>
      </c>
      <c r="X84" s="98">
        <v>4.7565691778198698</v>
      </c>
      <c r="Y84" s="98">
        <v>5.82838508111388</v>
      </c>
      <c r="Z84" s="98">
        <v>7.0228154134354615</v>
      </c>
      <c r="AA84" s="98">
        <v>8.3371771429688017</v>
      </c>
      <c r="AB84" s="98">
        <v>9.7560430817248118</v>
      </c>
      <c r="AC84" s="98">
        <v>11.162418122881075</v>
      </c>
      <c r="AD84" s="98">
        <v>12.538433623951901</v>
      </c>
      <c r="AE84" s="98">
        <v>13.866899095225152</v>
      </c>
      <c r="AF84" s="98">
        <v>15.13125039922973</v>
      </c>
      <c r="AG84" s="98">
        <v>16.316429376331438</v>
      </c>
      <c r="AH84" s="98">
        <v>17.411197565362659</v>
      </c>
      <c r="AI84" s="98">
        <v>18.41132785421075</v>
      </c>
      <c r="AJ84" s="98">
        <v>19.32174869931838</v>
      </c>
      <c r="AK84" s="98">
        <v>20.155263001248915</v>
      </c>
      <c r="AL84" s="101">
        <v>20.927714170510367</v>
      </c>
    </row>
    <row r="85" spans="2:38">
      <c r="B85" s="100" t="s">
        <v>129</v>
      </c>
      <c r="C85" s="98">
        <v>0</v>
      </c>
      <c r="D85" s="98">
        <v>0</v>
      </c>
      <c r="E85" s="98">
        <v>0</v>
      </c>
      <c r="F85" s="98">
        <v>0</v>
      </c>
      <c r="G85" s="98">
        <v>0</v>
      </c>
      <c r="H85" s="98">
        <v>0</v>
      </c>
      <c r="I85" s="98">
        <v>0</v>
      </c>
      <c r="J85" s="98">
        <v>0</v>
      </c>
      <c r="K85" s="98">
        <v>0</v>
      </c>
      <c r="L85" s="98">
        <v>0</v>
      </c>
      <c r="M85" s="98">
        <v>0.13880184233732171</v>
      </c>
      <c r="N85" s="98">
        <v>0.14492399999589209</v>
      </c>
      <c r="O85" s="98">
        <v>0.16419242166419712</v>
      </c>
      <c r="P85" s="98">
        <v>0.18596912274571753</v>
      </c>
      <c r="Q85" s="98">
        <v>0.21055753825908471</v>
      </c>
      <c r="R85" s="98">
        <v>0.23833421494481491</v>
      </c>
      <c r="S85" s="98">
        <v>0.26972537693799542</v>
      </c>
      <c r="T85" s="98">
        <v>0.30520219414656125</v>
      </c>
      <c r="U85" s="98">
        <v>0.34526870174558816</v>
      </c>
      <c r="V85" s="98">
        <v>0.39050799651572582</v>
      </c>
      <c r="W85" s="98">
        <v>0.4415654376936145</v>
      </c>
      <c r="X85" s="98">
        <v>0.49922974179315144</v>
      </c>
      <c r="Y85" s="98">
        <v>0.56438051131700329</v>
      </c>
      <c r="Z85" s="98">
        <v>0.63793695304408105</v>
      </c>
      <c r="AA85" s="98">
        <v>0.72088957685467336</v>
      </c>
      <c r="AB85" s="98">
        <v>0.81440435719630766</v>
      </c>
      <c r="AC85" s="98">
        <v>0.92091767189233487</v>
      </c>
      <c r="AD85" s="98">
        <v>1.0438902720585959</v>
      </c>
      <c r="AE85" s="98">
        <v>1.18290877309457</v>
      </c>
      <c r="AF85" s="98">
        <v>1.3400354081027299</v>
      </c>
      <c r="AG85" s="98">
        <v>1.5175947432632169</v>
      </c>
      <c r="AH85" s="98">
        <v>1.7182068125473249</v>
      </c>
      <c r="AI85" s="98">
        <v>1.9448244167771283</v>
      </c>
      <c r="AJ85" s="98">
        <v>2.2007751085538807</v>
      </c>
      <c r="AK85" s="98">
        <v>2.4898084497257935</v>
      </c>
      <c r="AL85" s="101">
        <v>2.8163090722191768</v>
      </c>
    </row>
    <row r="86" spans="2:38">
      <c r="B86" s="77" t="s">
        <v>130</v>
      </c>
      <c r="C86" s="102">
        <v>102.83851651210468</v>
      </c>
      <c r="D86" s="102">
        <v>102.73094824793424</v>
      </c>
      <c r="E86" s="102">
        <v>103.00279222164436</v>
      </c>
      <c r="F86" s="102">
        <v>94.83551363405752</v>
      </c>
      <c r="G86" s="102">
        <v>88.737125480028169</v>
      </c>
      <c r="H86" s="102">
        <v>84.277807877317912</v>
      </c>
      <c r="I86" s="102">
        <v>90.074432039153095</v>
      </c>
      <c r="J86" s="102">
        <v>88.506568736684429</v>
      </c>
      <c r="K86" s="102">
        <v>86.668131728055982</v>
      </c>
      <c r="L86" s="102">
        <v>87.643399130008731</v>
      </c>
      <c r="M86" s="102">
        <v>109.565118308187</v>
      </c>
      <c r="N86" s="102">
        <v>110.24444996765355</v>
      </c>
      <c r="O86" s="102">
        <v>110.85790618178235</v>
      </c>
      <c r="P86" s="102">
        <v>111.51705759991252</v>
      </c>
      <c r="Q86" s="102">
        <v>112.31409523011008</v>
      </c>
      <c r="R86" s="102">
        <v>114.10381255297176</v>
      </c>
      <c r="S86" s="102">
        <v>115.88956876654046</v>
      </c>
      <c r="T86" s="102">
        <v>116.3683421335809</v>
      </c>
      <c r="U86" s="102">
        <v>117.00839025223407</v>
      </c>
      <c r="V86" s="102">
        <v>117.8669920387723</v>
      </c>
      <c r="W86" s="102">
        <v>118.93188736484561</v>
      </c>
      <c r="X86" s="102">
        <v>120.1616678575668</v>
      </c>
      <c r="Y86" s="102">
        <v>121.59520746918129</v>
      </c>
      <c r="Z86" s="102">
        <v>123.30829880825506</v>
      </c>
      <c r="AA86" s="102">
        <v>125.27024018555899</v>
      </c>
      <c r="AB86" s="102">
        <v>127.41300091756729</v>
      </c>
      <c r="AC86" s="102">
        <v>129.66890997534685</v>
      </c>
      <c r="AD86" s="102">
        <v>132.15071004133341</v>
      </c>
      <c r="AE86" s="102">
        <v>134.56340317126083</v>
      </c>
      <c r="AF86" s="102">
        <v>136.93572179604627</v>
      </c>
      <c r="AG86" s="102">
        <v>139.37895536603551</v>
      </c>
      <c r="AH86" s="102">
        <v>141.88837023507395</v>
      </c>
      <c r="AI86" s="102">
        <v>144.25206597047654</v>
      </c>
      <c r="AJ86" s="102">
        <v>146.51726770923008</v>
      </c>
      <c r="AK86" s="102">
        <v>148.71329709411955</v>
      </c>
      <c r="AL86" s="103">
        <v>150.7995033753036</v>
      </c>
    </row>
    <row r="87" spans="2:38">
      <c r="B87" s="84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57"/>
    </row>
    <row r="88" spans="2:38">
      <c r="B88" s="84" t="s">
        <v>68</v>
      </c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5"/>
    </row>
    <row r="89" spans="2:38">
      <c r="B89" s="100" t="s">
        <v>131</v>
      </c>
      <c r="C89" s="98">
        <v>118.31213917524286</v>
      </c>
      <c r="D89" s="98">
        <v>117.79153152815707</v>
      </c>
      <c r="E89" s="98">
        <v>118.77509445172768</v>
      </c>
      <c r="F89" s="98">
        <v>112.95968291437146</v>
      </c>
      <c r="G89" s="98">
        <v>104.87188351374949</v>
      </c>
      <c r="H89" s="98">
        <v>108.09503288748559</v>
      </c>
      <c r="I89" s="98">
        <v>105.22165095501256</v>
      </c>
      <c r="J89" s="98">
        <v>103.92492224906348</v>
      </c>
      <c r="K89" s="98">
        <v>103.39115347710968</v>
      </c>
      <c r="L89" s="98">
        <v>98.916735914835357</v>
      </c>
      <c r="M89" s="98">
        <v>99.761548730855651</v>
      </c>
      <c r="N89" s="98">
        <v>99.525555603048375</v>
      </c>
      <c r="O89" s="98">
        <v>98.74172533542388</v>
      </c>
      <c r="P89" s="98">
        <v>98.076106754774045</v>
      </c>
      <c r="Q89" s="98">
        <v>97.566059014629687</v>
      </c>
      <c r="R89" s="98">
        <v>97.036700459721189</v>
      </c>
      <c r="S89" s="98">
        <v>96.391783604771263</v>
      </c>
      <c r="T89" s="98">
        <v>95.482021216114518</v>
      </c>
      <c r="U89" s="98">
        <v>95.254561205966127</v>
      </c>
      <c r="V89" s="98">
        <v>94.885071067759256</v>
      </c>
      <c r="W89" s="98">
        <v>94.365974595389318</v>
      </c>
      <c r="X89" s="98">
        <v>93.796228213859933</v>
      </c>
      <c r="Y89" s="98">
        <v>93.375978458307841</v>
      </c>
      <c r="Z89" s="98">
        <v>93.035021341624983</v>
      </c>
      <c r="AA89" s="98">
        <v>92.676155217589852</v>
      </c>
      <c r="AB89" s="98">
        <v>92.139982362982323</v>
      </c>
      <c r="AC89" s="98">
        <v>91.808059722927837</v>
      </c>
      <c r="AD89" s="98">
        <v>91.499921628556038</v>
      </c>
      <c r="AE89" s="98">
        <v>91.155030690259878</v>
      </c>
      <c r="AF89" s="98">
        <v>90.675628205704911</v>
      </c>
      <c r="AG89" s="98">
        <v>90.148023017261693</v>
      </c>
      <c r="AH89" s="98">
        <v>89.62377239961026</v>
      </c>
      <c r="AI89" s="98">
        <v>89.329714579548934</v>
      </c>
      <c r="AJ89" s="98">
        <v>89.030557297517333</v>
      </c>
      <c r="AK89" s="98">
        <v>88.635871065535383</v>
      </c>
      <c r="AL89" s="101">
        <v>88.365770718717144</v>
      </c>
    </row>
    <row r="90" spans="2:38">
      <c r="B90" s="8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5"/>
    </row>
    <row r="91" spans="2:38">
      <c r="B91" s="84" t="s">
        <v>132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5"/>
    </row>
    <row r="92" spans="2:38">
      <c r="B92" s="100" t="s">
        <v>133</v>
      </c>
      <c r="C92" s="98">
        <v>112.78398359342891</v>
      </c>
      <c r="D92" s="98">
        <v>111.07289593646325</v>
      </c>
      <c r="E92" s="98">
        <v>109.60047290167684</v>
      </c>
      <c r="F92" s="98">
        <v>106.68800240415361</v>
      </c>
      <c r="G92" s="98">
        <v>105.43753366003259</v>
      </c>
      <c r="H92" s="98">
        <v>104.74156902071691</v>
      </c>
      <c r="I92" s="98">
        <v>107.05630587602677</v>
      </c>
      <c r="J92" s="98">
        <v>106.56071119095466</v>
      </c>
      <c r="K92" s="98">
        <v>104.53629883680956</v>
      </c>
      <c r="L92" s="98">
        <v>101.56718541755137</v>
      </c>
      <c r="M92" s="98">
        <v>102.44373657236402</v>
      </c>
      <c r="N92" s="98">
        <v>100.62266497771127</v>
      </c>
      <c r="O92" s="98">
        <v>98.478409052066112</v>
      </c>
      <c r="P92" s="98">
        <v>96.179150159420274</v>
      </c>
      <c r="Q92" s="98">
        <v>94.871875476001492</v>
      </c>
      <c r="R92" s="98">
        <v>93.682715722012773</v>
      </c>
      <c r="S92" s="98">
        <v>92.708665015380234</v>
      </c>
      <c r="T92" s="98">
        <v>91.56794600943725</v>
      </c>
      <c r="U92" s="98">
        <v>91.247103260089446</v>
      </c>
      <c r="V92" s="98">
        <v>91.029132842424076</v>
      </c>
      <c r="W92" s="98">
        <v>90.936854288286753</v>
      </c>
      <c r="X92" s="98">
        <v>90.859510083458943</v>
      </c>
      <c r="Y92" s="98">
        <v>90.908626480812714</v>
      </c>
      <c r="Z92" s="98">
        <v>91.066132129488381</v>
      </c>
      <c r="AA92" s="98">
        <v>91.293885944604298</v>
      </c>
      <c r="AB92" s="98">
        <v>91.504225004391657</v>
      </c>
      <c r="AC92" s="98">
        <v>91.810135618637062</v>
      </c>
      <c r="AD92" s="98">
        <v>92.187236588580276</v>
      </c>
      <c r="AE92" s="98">
        <v>92.455338383788771</v>
      </c>
      <c r="AF92" s="98">
        <v>92.635185987070031</v>
      </c>
      <c r="AG92" s="98">
        <v>92.677648816844794</v>
      </c>
      <c r="AH92" s="98">
        <v>92.599527951587689</v>
      </c>
      <c r="AI92" s="98">
        <v>92.729449285557251</v>
      </c>
      <c r="AJ92" s="98">
        <v>92.933909488304579</v>
      </c>
      <c r="AK92" s="98">
        <v>93.163371902132127</v>
      </c>
      <c r="AL92" s="101">
        <v>93.440544370589606</v>
      </c>
    </row>
    <row r="93" spans="2:38">
      <c r="B93" s="8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5"/>
    </row>
    <row r="94" spans="2:38">
      <c r="B94" s="77" t="s">
        <v>134</v>
      </c>
      <c r="C94" s="98">
        <v>22.558</v>
      </c>
      <c r="D94" s="98">
        <v>22.044</v>
      </c>
      <c r="E94" s="98">
        <v>22.537459639658646</v>
      </c>
      <c r="F94" s="98">
        <v>23.340127574321944</v>
      </c>
      <c r="G94" s="98">
        <v>24.98882537595906</v>
      </c>
      <c r="H94" s="98">
        <v>23.792257336527889</v>
      </c>
      <c r="I94" s="98">
        <v>23.346178045220935</v>
      </c>
      <c r="J94" s="98">
        <v>24.535285198988294</v>
      </c>
      <c r="K94" s="98">
        <v>23.281183357300005</v>
      </c>
      <c r="L94" s="98">
        <v>24.545999999999999</v>
      </c>
      <c r="M94" s="98">
        <v>22.46975642312259</v>
      </c>
      <c r="N94" s="98">
        <v>22.123789717956562</v>
      </c>
      <c r="O94" s="98">
        <v>21.829825788208197</v>
      </c>
      <c r="P94" s="98">
        <v>21.52644330857137</v>
      </c>
      <c r="Q94" s="98">
        <v>21.32986230500472</v>
      </c>
      <c r="R94" s="98">
        <v>21.197263696275485</v>
      </c>
      <c r="S94" s="98">
        <v>21.060973461928729</v>
      </c>
      <c r="T94" s="98">
        <v>20.789643243285241</v>
      </c>
      <c r="U94" s="98">
        <v>20.591295925855892</v>
      </c>
      <c r="V94" s="98">
        <v>20.418697227619756</v>
      </c>
      <c r="W94" s="98">
        <v>20.252857217494459</v>
      </c>
      <c r="X94" s="98">
        <v>20.104229094083742</v>
      </c>
      <c r="Y94" s="98">
        <v>20.006980222851169</v>
      </c>
      <c r="Z94" s="98">
        <v>19.891719803750199</v>
      </c>
      <c r="AA94" s="98">
        <v>19.819132876922033</v>
      </c>
      <c r="AB94" s="98">
        <v>19.747266787325621</v>
      </c>
      <c r="AC94" s="98">
        <v>19.724273798596041</v>
      </c>
      <c r="AD94" s="98">
        <v>19.727515791775843</v>
      </c>
      <c r="AE94" s="98">
        <v>19.6921681243272</v>
      </c>
      <c r="AF94" s="98">
        <v>19.636985781298414</v>
      </c>
      <c r="AG94" s="98">
        <v>19.596585289593065</v>
      </c>
      <c r="AH94" s="98">
        <v>19.582593829194067</v>
      </c>
      <c r="AI94" s="98">
        <v>19.605739773486</v>
      </c>
      <c r="AJ94" s="98">
        <v>19.633913498490816</v>
      </c>
      <c r="AK94" s="98">
        <v>19.639952596816247</v>
      </c>
      <c r="AL94" s="101">
        <v>19.638945890513803</v>
      </c>
    </row>
    <row r="95" spans="2:38">
      <c r="B95" s="8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5"/>
    </row>
    <row r="96" spans="2:38" ht="13.5" thickBot="1">
      <c r="B96" s="106" t="s">
        <v>137</v>
      </c>
      <c r="C96" s="107">
        <v>356.49263928077647</v>
      </c>
      <c r="D96" s="107">
        <v>353.63937571255457</v>
      </c>
      <c r="E96" s="107">
        <v>353.91581921470754</v>
      </c>
      <c r="F96" s="107">
        <v>337.82332652690457</v>
      </c>
      <c r="G96" s="107">
        <v>324.0353680297693</v>
      </c>
      <c r="H96" s="107">
        <v>320.9066671220483</v>
      </c>
      <c r="I96" s="107">
        <v>325.69856691541338</v>
      </c>
      <c r="J96" s="107">
        <v>323.5274873756909</v>
      </c>
      <c r="K96" s="107">
        <v>317.87676739927525</v>
      </c>
      <c r="L96" s="107">
        <v>312.67332046239545</v>
      </c>
      <c r="M96" s="107">
        <v>334.24016003452925</v>
      </c>
      <c r="N96" s="107">
        <v>332.51646026636979</v>
      </c>
      <c r="O96" s="107">
        <v>329.90786635748054</v>
      </c>
      <c r="P96" s="107">
        <v>327.29875782267823</v>
      </c>
      <c r="Q96" s="107">
        <v>326.08189202574596</v>
      </c>
      <c r="R96" s="107">
        <v>326.02049243098122</v>
      </c>
      <c r="S96" s="107">
        <v>326.0509908486207</v>
      </c>
      <c r="T96" s="107">
        <v>324.20795260241789</v>
      </c>
      <c r="U96" s="107">
        <v>324.1013506441455</v>
      </c>
      <c r="V96" s="107">
        <v>324.19989317657542</v>
      </c>
      <c r="W96" s="107">
        <v>324.4875734660161</v>
      </c>
      <c r="X96" s="107">
        <v>324.92163524896944</v>
      </c>
      <c r="Y96" s="107">
        <v>325.88679263115301</v>
      </c>
      <c r="Z96" s="107">
        <v>327.30117208311862</v>
      </c>
      <c r="AA96" s="107">
        <v>329.05941422467515</v>
      </c>
      <c r="AB96" s="107">
        <v>330.80447507226688</v>
      </c>
      <c r="AC96" s="107">
        <v>333.01137911550779</v>
      </c>
      <c r="AD96" s="107">
        <v>335.5653840502456</v>
      </c>
      <c r="AE96" s="107">
        <v>337.86594036963663</v>
      </c>
      <c r="AF96" s="107">
        <v>339.88352177011961</v>
      </c>
      <c r="AG96" s="107">
        <v>341.80121248973506</v>
      </c>
      <c r="AH96" s="107">
        <v>343.69426441546597</v>
      </c>
      <c r="AI96" s="107">
        <v>345.9169696090687</v>
      </c>
      <c r="AJ96" s="107">
        <v>348.11564799354278</v>
      </c>
      <c r="AK96" s="107">
        <v>350.15249265860331</v>
      </c>
      <c r="AL96" s="108">
        <v>352.24476435512418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8"/>
  <sheetViews>
    <sheetView showGridLines="0" zoomScale="85" zoomScaleNormal="85" workbookViewId="0">
      <selection activeCell="N8" sqref="N8"/>
    </sheetView>
  </sheetViews>
  <sheetFormatPr defaultColWidth="9" defaultRowHeight="14.25"/>
  <cols>
    <col min="1" max="1" width="3.625" style="34" customWidth="1"/>
    <col min="2" max="11" width="9" style="34"/>
    <col min="12" max="12" width="9.125" style="34" bestFit="1" customWidth="1"/>
    <col min="13" max="47" width="6.5" style="34" customWidth="1"/>
    <col min="48" max="52" width="7" style="34" customWidth="1"/>
    <col min="53" max="16384" width="9" style="34"/>
  </cols>
  <sheetData>
    <row r="1" spans="1:52" ht="25.5">
      <c r="A1" s="15" t="s">
        <v>547</v>
      </c>
      <c r="C1" s="388"/>
      <c r="D1" s="388"/>
      <c r="E1" s="388"/>
      <c r="F1" s="388"/>
      <c r="G1" s="388"/>
      <c r="H1" s="388"/>
      <c r="I1" s="388"/>
    </row>
    <row r="2" spans="1:52">
      <c r="K2" s="389"/>
    </row>
    <row r="3" spans="1:52" s="4" customFormat="1">
      <c r="A3" s="34"/>
      <c r="B3" s="34"/>
      <c r="C3" s="34"/>
      <c r="D3" s="34"/>
      <c r="E3" s="34"/>
      <c r="F3" s="34"/>
      <c r="G3" s="34"/>
      <c r="H3" s="34"/>
      <c r="I3" s="34"/>
      <c r="J3" s="34"/>
      <c r="K3" s="389"/>
      <c r="M3" s="390" t="s">
        <v>537</v>
      </c>
    </row>
    <row r="4" spans="1:52" s="4" customFormat="1">
      <c r="A4" s="34"/>
      <c r="B4" s="34"/>
      <c r="C4" s="34"/>
      <c r="D4" s="34"/>
      <c r="E4" s="34"/>
      <c r="F4" s="34"/>
      <c r="G4" s="34"/>
      <c r="H4" s="34"/>
      <c r="I4" s="34"/>
      <c r="J4" s="34"/>
      <c r="K4" s="389"/>
      <c r="L4" s="6" t="s">
        <v>61</v>
      </c>
      <c r="M4" s="387">
        <v>2001</v>
      </c>
      <c r="N4" s="387">
        <v>2002</v>
      </c>
      <c r="O4" s="387">
        <v>2003</v>
      </c>
      <c r="P4" s="387">
        <v>2004</v>
      </c>
      <c r="Q4" s="387">
        <v>2005</v>
      </c>
      <c r="R4" s="387">
        <v>2006</v>
      </c>
      <c r="S4" s="387">
        <v>2007</v>
      </c>
      <c r="T4" s="387">
        <v>2008</v>
      </c>
      <c r="U4" s="387">
        <v>2009</v>
      </c>
      <c r="V4" s="387">
        <v>2010</v>
      </c>
      <c r="W4" s="387">
        <v>2011</v>
      </c>
      <c r="X4" s="387">
        <v>2012</v>
      </c>
      <c r="Y4" s="387">
        <v>2013</v>
      </c>
      <c r="Z4" s="387">
        <v>2014</v>
      </c>
      <c r="AA4" s="387">
        <v>2015</v>
      </c>
      <c r="AB4" s="387">
        <v>2016</v>
      </c>
      <c r="AC4" s="387">
        <v>2017</v>
      </c>
      <c r="AD4" s="387">
        <v>2018</v>
      </c>
      <c r="AE4" s="387">
        <v>2019</v>
      </c>
      <c r="AF4" s="387">
        <v>2020</v>
      </c>
      <c r="AG4" s="387">
        <v>2021</v>
      </c>
      <c r="AH4" s="387">
        <v>2022</v>
      </c>
      <c r="AI4" s="387">
        <v>2023</v>
      </c>
      <c r="AJ4" s="387">
        <v>2024</v>
      </c>
      <c r="AK4" s="387">
        <v>2025</v>
      </c>
      <c r="AL4" s="387">
        <v>2026</v>
      </c>
      <c r="AM4" s="387">
        <v>2027</v>
      </c>
      <c r="AN4" s="387">
        <v>2028</v>
      </c>
      <c r="AO4" s="387">
        <v>2029</v>
      </c>
      <c r="AP4" s="387">
        <v>2030</v>
      </c>
      <c r="AQ4" s="387">
        <v>2031</v>
      </c>
      <c r="AR4" s="387">
        <v>2032</v>
      </c>
      <c r="AS4" s="387">
        <v>2033</v>
      </c>
      <c r="AT4" s="387">
        <v>2034</v>
      </c>
      <c r="AU4" s="387">
        <v>2035</v>
      </c>
      <c r="AV4" s="387">
        <v>2036</v>
      </c>
      <c r="AW4" s="387">
        <v>2037</v>
      </c>
      <c r="AX4" s="387">
        <v>2038</v>
      </c>
      <c r="AY4" s="387">
        <v>2039</v>
      </c>
      <c r="AZ4" s="387">
        <v>2040</v>
      </c>
    </row>
    <row r="5" spans="1:52" s="4" customForma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6" t="s">
        <v>538</v>
      </c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1"/>
      <c r="AA5" s="391">
        <v>42.66</v>
      </c>
      <c r="AB5" s="391">
        <v>50.9</v>
      </c>
      <c r="AC5" s="391">
        <v>53.8</v>
      </c>
      <c r="AD5" s="391">
        <v>55.3</v>
      </c>
      <c r="AE5" s="391">
        <v>57.9</v>
      </c>
      <c r="AF5" s="391">
        <v>60.5</v>
      </c>
      <c r="AG5" s="391">
        <v>63</v>
      </c>
      <c r="AH5" s="391">
        <v>65.5</v>
      </c>
      <c r="AI5" s="391">
        <v>68</v>
      </c>
      <c r="AJ5" s="391">
        <v>70.5</v>
      </c>
      <c r="AK5" s="391">
        <v>73</v>
      </c>
      <c r="AL5" s="391">
        <v>74.400000000000006</v>
      </c>
      <c r="AM5" s="391">
        <v>75.8</v>
      </c>
      <c r="AN5" s="391">
        <v>77.2</v>
      </c>
      <c r="AO5" s="391">
        <v>78.599999999999994</v>
      </c>
      <c r="AP5" s="391">
        <v>80</v>
      </c>
      <c r="AQ5" s="391">
        <v>80</v>
      </c>
      <c r="AR5" s="391">
        <v>80</v>
      </c>
      <c r="AS5" s="391">
        <v>80</v>
      </c>
      <c r="AT5" s="391">
        <v>80</v>
      </c>
      <c r="AU5" s="391">
        <v>80</v>
      </c>
      <c r="AV5" s="391">
        <v>80</v>
      </c>
      <c r="AW5" s="391">
        <v>80</v>
      </c>
      <c r="AX5" s="391">
        <v>80</v>
      </c>
      <c r="AY5" s="391">
        <v>80</v>
      </c>
      <c r="AZ5" s="391">
        <v>80</v>
      </c>
    </row>
    <row r="6" spans="1:52" s="4" customFormat="1" ht="15">
      <c r="A6" s="34"/>
      <c r="B6" s="34"/>
      <c r="C6" s="34"/>
      <c r="D6" s="34"/>
      <c r="E6" s="34"/>
      <c r="F6" s="34"/>
      <c r="G6" s="34"/>
      <c r="H6" s="34"/>
      <c r="I6" s="34"/>
      <c r="J6" s="34"/>
      <c r="K6" s="392"/>
      <c r="L6" s="6" t="s">
        <v>539</v>
      </c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>
        <v>42.66</v>
      </c>
      <c r="AB6" s="391">
        <v>40.909999999999997</v>
      </c>
      <c r="AC6" s="391">
        <v>41.96</v>
      </c>
      <c r="AD6" s="391">
        <v>42.99</v>
      </c>
      <c r="AE6" s="391">
        <v>44.2</v>
      </c>
      <c r="AF6" s="391">
        <v>45.4</v>
      </c>
      <c r="AG6" s="391">
        <v>46.76</v>
      </c>
      <c r="AH6" s="391">
        <v>48.63</v>
      </c>
      <c r="AI6" s="391">
        <v>50.02</v>
      </c>
      <c r="AJ6" s="391">
        <v>51.36</v>
      </c>
      <c r="AK6" s="391">
        <v>52.98</v>
      </c>
      <c r="AL6" s="391">
        <v>54.77</v>
      </c>
      <c r="AM6" s="391">
        <v>55.62</v>
      </c>
      <c r="AN6" s="391">
        <v>56.01</v>
      </c>
      <c r="AO6" s="391">
        <v>56.63</v>
      </c>
      <c r="AP6" s="391">
        <v>56.73</v>
      </c>
      <c r="AQ6" s="391">
        <v>56.87</v>
      </c>
      <c r="AR6" s="391">
        <v>56.99</v>
      </c>
      <c r="AS6" s="391">
        <v>57.15</v>
      </c>
      <c r="AT6" s="391">
        <v>57.4</v>
      </c>
      <c r="AU6" s="391">
        <v>57.89</v>
      </c>
      <c r="AV6" s="391">
        <v>58.32</v>
      </c>
      <c r="AW6" s="391">
        <v>58.72</v>
      </c>
      <c r="AX6" s="391">
        <v>59.1</v>
      </c>
      <c r="AY6" s="391">
        <v>59.47</v>
      </c>
      <c r="AZ6" s="391">
        <v>59.82</v>
      </c>
    </row>
    <row r="7" spans="1:52" s="4" customForma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6" t="s">
        <v>540</v>
      </c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1"/>
      <c r="X7" s="391"/>
      <c r="Y7" s="391"/>
      <c r="Z7" s="391"/>
      <c r="AA7" s="391">
        <v>42.66</v>
      </c>
      <c r="AB7" s="391">
        <v>34.36</v>
      </c>
      <c r="AC7" s="391">
        <v>35.25</v>
      </c>
      <c r="AD7" s="391">
        <v>36.11</v>
      </c>
      <c r="AE7" s="391">
        <v>37.130000000000003</v>
      </c>
      <c r="AF7" s="391">
        <v>37.299999999999997</v>
      </c>
      <c r="AG7" s="391">
        <v>38.700000000000003</v>
      </c>
      <c r="AH7" s="391">
        <v>40.200000000000003</v>
      </c>
      <c r="AI7" s="391">
        <v>41.8</v>
      </c>
      <c r="AJ7" s="391">
        <v>43.5</v>
      </c>
      <c r="AK7" s="391">
        <v>46.1</v>
      </c>
      <c r="AL7" s="391">
        <v>46.6</v>
      </c>
      <c r="AM7" s="391">
        <v>47.2</v>
      </c>
      <c r="AN7" s="391">
        <v>47.9</v>
      </c>
      <c r="AO7" s="391">
        <v>48.7</v>
      </c>
      <c r="AP7" s="391">
        <v>49.7</v>
      </c>
      <c r="AQ7" s="391">
        <v>49.8</v>
      </c>
      <c r="AR7" s="391">
        <v>49.8</v>
      </c>
      <c r="AS7" s="391">
        <v>49.8</v>
      </c>
      <c r="AT7" s="391">
        <v>49.8</v>
      </c>
      <c r="AU7" s="391">
        <v>49.8</v>
      </c>
      <c r="AV7" s="391">
        <v>49.8</v>
      </c>
      <c r="AW7" s="391">
        <v>49.8</v>
      </c>
      <c r="AX7" s="391">
        <v>49.8</v>
      </c>
      <c r="AY7" s="391">
        <v>49.8</v>
      </c>
      <c r="AZ7" s="391">
        <v>49.8</v>
      </c>
    </row>
    <row r="8" spans="1:52" s="4" customForma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6" t="s">
        <v>31</v>
      </c>
      <c r="M8" s="391">
        <v>28.540181000271883</v>
      </c>
      <c r="N8" s="391">
        <v>19.761818840954827</v>
      </c>
      <c r="O8" s="391">
        <v>25.258694617955499</v>
      </c>
      <c r="P8" s="391">
        <v>29.645259278350952</v>
      </c>
      <c r="Q8" s="391">
        <v>48.10421770696685</v>
      </c>
      <c r="R8" s="391">
        <v>48.503940537908022</v>
      </c>
      <c r="S8" s="391">
        <v>34.376340733389945</v>
      </c>
      <c r="T8" s="391">
        <v>64.328899950085315</v>
      </c>
      <c r="U8" s="391">
        <v>33.682498292894635</v>
      </c>
      <c r="V8" s="391">
        <v>44.722579158585113</v>
      </c>
      <c r="W8" s="391">
        <v>58.321197173617726</v>
      </c>
      <c r="X8" s="391">
        <v>60.729144414833172</v>
      </c>
      <c r="Y8" s="391">
        <v>68.4647202883056</v>
      </c>
      <c r="Z8" s="391">
        <v>50.2</v>
      </c>
      <c r="AA8" s="391">
        <v>42.66</v>
      </c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Q9"/>
  <sheetViews>
    <sheetView workbookViewId="0">
      <selection activeCell="L42" sqref="L41:L42"/>
    </sheetView>
  </sheetViews>
  <sheetFormatPr defaultColWidth="8" defaultRowHeight="14.25"/>
  <cols>
    <col min="1" max="1" width="3.25" style="397" customWidth="1"/>
    <col min="2" max="11" width="8" style="397"/>
    <col min="12" max="12" width="13.125" style="396" customWidth="1"/>
    <col min="13" max="43" width="8.5" style="396" customWidth="1"/>
    <col min="44" max="16384" width="8" style="396"/>
  </cols>
  <sheetData>
    <row r="1" spans="1:43" s="397" customFormat="1" ht="25.5">
      <c r="A1" s="405" t="s">
        <v>552</v>
      </c>
      <c r="C1" s="404"/>
      <c r="D1" s="404"/>
      <c r="E1" s="404"/>
      <c r="F1" s="404"/>
      <c r="G1" s="404"/>
      <c r="H1" s="404"/>
      <c r="I1" s="404"/>
    </row>
    <row r="2" spans="1:43" s="397" customFormat="1">
      <c r="K2" s="396"/>
      <c r="L2" s="396"/>
    </row>
    <row r="3" spans="1:43" s="397" customFormat="1">
      <c r="K3" s="396"/>
      <c r="M3" s="403" t="s">
        <v>58</v>
      </c>
      <c r="N3" s="403"/>
      <c r="O3" s="403"/>
      <c r="P3" s="403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</row>
    <row r="4" spans="1:43" s="397" customFormat="1">
      <c r="K4" s="396"/>
      <c r="L4" s="398" t="s">
        <v>61</v>
      </c>
      <c r="M4" s="401">
        <v>2010</v>
      </c>
      <c r="N4" s="401">
        <v>2011</v>
      </c>
      <c r="O4" s="401">
        <v>2012</v>
      </c>
      <c r="P4" s="401">
        <v>2013</v>
      </c>
      <c r="Q4" s="401">
        <v>2014</v>
      </c>
      <c r="R4" s="401">
        <v>2015</v>
      </c>
      <c r="S4" s="401">
        <v>2016</v>
      </c>
      <c r="T4" s="401">
        <v>2017</v>
      </c>
      <c r="U4" s="401">
        <v>2018</v>
      </c>
      <c r="V4" s="401">
        <v>2019</v>
      </c>
      <c r="W4" s="401">
        <v>2020</v>
      </c>
      <c r="X4" s="401">
        <v>2021</v>
      </c>
      <c r="Y4" s="401">
        <v>2022</v>
      </c>
      <c r="Z4" s="401">
        <v>2023</v>
      </c>
      <c r="AA4" s="401">
        <v>2024</v>
      </c>
      <c r="AB4" s="401">
        <v>2025</v>
      </c>
      <c r="AC4" s="401">
        <v>2026</v>
      </c>
      <c r="AD4" s="401">
        <v>2027</v>
      </c>
      <c r="AE4" s="401">
        <v>2028</v>
      </c>
      <c r="AF4" s="400">
        <v>2029</v>
      </c>
      <c r="AG4" s="400">
        <v>2030</v>
      </c>
      <c r="AH4" s="400">
        <v>2031</v>
      </c>
      <c r="AI4" s="400">
        <v>2032</v>
      </c>
      <c r="AJ4" s="400">
        <v>2033</v>
      </c>
      <c r="AK4" s="400">
        <v>2034</v>
      </c>
      <c r="AL4" s="400">
        <v>2035</v>
      </c>
      <c r="AM4" s="400">
        <v>2036</v>
      </c>
      <c r="AN4" s="400">
        <v>2037</v>
      </c>
      <c r="AO4" s="400">
        <v>2038</v>
      </c>
      <c r="AP4" s="400">
        <v>2039</v>
      </c>
      <c r="AQ4" s="400">
        <v>2040</v>
      </c>
    </row>
    <row r="5" spans="1:43" s="397" customFormat="1">
      <c r="L5" s="398" t="s">
        <v>31</v>
      </c>
      <c r="M5" s="125">
        <v>11.86</v>
      </c>
      <c r="N5" s="125">
        <v>13.17</v>
      </c>
      <c r="O5" s="125">
        <v>14.39</v>
      </c>
      <c r="P5" s="125">
        <v>16.12</v>
      </c>
      <c r="Q5" s="125">
        <v>16.39</v>
      </c>
      <c r="R5" s="125">
        <v>16.690000000000001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</row>
    <row r="6" spans="1:43" s="397" customFormat="1" ht="15">
      <c r="K6" s="399"/>
      <c r="L6" s="398" t="s">
        <v>32</v>
      </c>
      <c r="M6" s="125"/>
      <c r="N6" s="125"/>
      <c r="O6" s="125"/>
      <c r="P6" s="125"/>
      <c r="Q6" s="125"/>
      <c r="R6" s="125">
        <v>16.690000000000001</v>
      </c>
      <c r="S6" s="125">
        <v>16.990000000000002</v>
      </c>
      <c r="T6" s="125">
        <v>17.32</v>
      </c>
      <c r="U6" s="125">
        <v>17.68</v>
      </c>
      <c r="V6" s="125">
        <v>18.07</v>
      </c>
      <c r="W6" s="125">
        <v>18.417100000000001</v>
      </c>
      <c r="X6" s="125">
        <v>18.726019000000001</v>
      </c>
      <c r="Y6" s="125">
        <v>19.000956909999999</v>
      </c>
      <c r="Z6" s="125">
        <v>19.245651649900001</v>
      </c>
      <c r="AA6" s="125">
        <v>19.463429968411003</v>
      </c>
      <c r="AB6" s="125">
        <v>19.657252671885793</v>
      </c>
      <c r="AC6" s="125">
        <v>19.829754877978356</v>
      </c>
      <c r="AD6" s="125">
        <v>19.983281841400736</v>
      </c>
      <c r="AE6" s="125">
        <v>20.119920838846657</v>
      </c>
      <c r="AF6" s="125">
        <v>20.241529546573524</v>
      </c>
      <c r="AG6" s="125">
        <v>20.349761296450438</v>
      </c>
      <c r="AH6" s="125">
        <v>20.44608755384089</v>
      </c>
      <c r="AI6" s="125">
        <v>20.531817922918393</v>
      </c>
      <c r="AJ6" s="125">
        <v>20.608117951397372</v>
      </c>
      <c r="AK6" s="125">
        <v>20.676024976743662</v>
      </c>
      <c r="AL6" s="125">
        <v>20.736462229301861</v>
      </c>
      <c r="AM6" s="125">
        <v>20.790251384078658</v>
      </c>
      <c r="AN6" s="125">
        <v>20.838123731830006</v>
      </c>
      <c r="AO6" s="125">
        <v>20.880730121328707</v>
      </c>
      <c r="AP6" s="125">
        <v>20.91864980798255</v>
      </c>
      <c r="AQ6" s="125">
        <v>20.952398329104472</v>
      </c>
    </row>
    <row r="7" spans="1:43" s="397" customFormat="1">
      <c r="L7" s="398" t="s">
        <v>33</v>
      </c>
      <c r="M7" s="125"/>
      <c r="N7" s="125"/>
      <c r="O7" s="125"/>
      <c r="P7" s="125"/>
      <c r="Q7" s="125"/>
      <c r="R7" s="125">
        <v>16.690000000000001</v>
      </c>
      <c r="S7" s="125">
        <v>16.990000000000002</v>
      </c>
      <c r="T7" s="125">
        <v>17.32</v>
      </c>
      <c r="U7" s="125">
        <v>17.68</v>
      </c>
      <c r="V7" s="125">
        <v>18.07</v>
      </c>
      <c r="W7" s="125">
        <v>18.417100000000001</v>
      </c>
      <c r="X7" s="125">
        <v>18.726019000000001</v>
      </c>
      <c r="Y7" s="125">
        <v>19.000956909999999</v>
      </c>
      <c r="Z7" s="125">
        <v>19.245651649900001</v>
      </c>
      <c r="AA7" s="125">
        <v>19.463429968411003</v>
      </c>
      <c r="AB7" s="125">
        <v>19.657252671885793</v>
      </c>
      <c r="AC7" s="125">
        <v>19.829754877978356</v>
      </c>
      <c r="AD7" s="125">
        <v>19.983281841400736</v>
      </c>
      <c r="AE7" s="125">
        <v>20.119920838846657</v>
      </c>
      <c r="AF7" s="125">
        <v>20.241529546573524</v>
      </c>
      <c r="AG7" s="125">
        <v>20.349761296450438</v>
      </c>
      <c r="AH7" s="125">
        <v>20.44608755384089</v>
      </c>
      <c r="AI7" s="125">
        <v>20.531817922918393</v>
      </c>
      <c r="AJ7" s="125">
        <v>20.608117951397372</v>
      </c>
      <c r="AK7" s="125">
        <v>20.676024976743662</v>
      </c>
      <c r="AL7" s="125">
        <v>20.736462229301861</v>
      </c>
      <c r="AM7" s="125">
        <v>20.790251384078658</v>
      </c>
      <c r="AN7" s="125">
        <v>20.838123731830006</v>
      </c>
      <c r="AO7" s="125">
        <v>20.880730121328707</v>
      </c>
      <c r="AP7" s="125">
        <v>20.91864980798255</v>
      </c>
      <c r="AQ7" s="125">
        <v>20.952398329104472</v>
      </c>
    </row>
    <row r="8" spans="1:43" s="397" customFormat="1">
      <c r="L8" s="398" t="s">
        <v>34</v>
      </c>
      <c r="M8" s="125"/>
      <c r="N8" s="125"/>
      <c r="O8" s="125"/>
      <c r="P8" s="125"/>
      <c r="Q8" s="125"/>
      <c r="R8" s="125">
        <v>16.690000000000001</v>
      </c>
      <c r="S8" s="125">
        <v>16.790000000000003</v>
      </c>
      <c r="T8" s="125">
        <v>16.900000000000002</v>
      </c>
      <c r="U8" s="125">
        <v>17.020000000000003</v>
      </c>
      <c r="V8" s="125">
        <v>17.150000000000002</v>
      </c>
      <c r="W8" s="125">
        <v>17.265700000000002</v>
      </c>
      <c r="X8" s="125">
        <v>17.368673000000001</v>
      </c>
      <c r="Y8" s="125">
        <v>17.460318969999999</v>
      </c>
      <c r="Z8" s="125">
        <v>17.541883883299999</v>
      </c>
      <c r="AA8" s="125">
        <v>17.614476656137001</v>
      </c>
      <c r="AB8" s="125">
        <v>17.679084223961929</v>
      </c>
      <c r="AC8" s="125">
        <v>17.736584959326116</v>
      </c>
      <c r="AD8" s="125">
        <v>17.787760613800241</v>
      </c>
      <c r="AE8" s="125">
        <v>17.833306946282214</v>
      </c>
      <c r="AF8" s="125">
        <v>17.87384318219117</v>
      </c>
      <c r="AG8" s="125">
        <v>17.909920432150141</v>
      </c>
      <c r="AH8" s="125">
        <v>17.942029184613624</v>
      </c>
      <c r="AI8" s="125">
        <v>17.970605974306125</v>
      </c>
      <c r="AJ8" s="125">
        <v>17.99603931713245</v>
      </c>
      <c r="AK8" s="125">
        <v>18.018674992247881</v>
      </c>
      <c r="AL8" s="125">
        <v>18.038820743100615</v>
      </c>
      <c r="AM8" s="125">
        <v>18.056750461359549</v>
      </c>
      <c r="AN8" s="125">
        <v>18.072707910609999</v>
      </c>
      <c r="AO8" s="125">
        <v>18.086910040442898</v>
      </c>
      <c r="AP8" s="125">
        <v>18.09954993599418</v>
      </c>
      <c r="AQ8" s="125">
        <v>18.110799443034821</v>
      </c>
    </row>
    <row r="9" spans="1:43" s="397" customFormat="1">
      <c r="L9" s="398" t="s">
        <v>35</v>
      </c>
      <c r="M9" s="125"/>
      <c r="N9" s="125"/>
      <c r="O9" s="125"/>
      <c r="P9" s="125"/>
      <c r="Q9" s="125"/>
      <c r="R9" s="125">
        <v>16.690000000000001</v>
      </c>
      <c r="S9" s="125">
        <v>16.89</v>
      </c>
      <c r="T9" s="125">
        <v>17.11</v>
      </c>
      <c r="U9" s="125">
        <v>17.349999999999998</v>
      </c>
      <c r="V9" s="125">
        <v>17.61</v>
      </c>
      <c r="W9" s="125">
        <v>17.8414</v>
      </c>
      <c r="X9" s="125">
        <v>18.047346000000001</v>
      </c>
      <c r="Y9" s="125">
        <v>18.230637940000001</v>
      </c>
      <c r="Z9" s="125">
        <v>18.3937677666</v>
      </c>
      <c r="AA9" s="125">
        <v>18.538953312274</v>
      </c>
      <c r="AB9" s="125">
        <v>18.668168447923861</v>
      </c>
      <c r="AC9" s="125">
        <v>18.783169918652238</v>
      </c>
      <c r="AD9" s="125">
        <v>18.885521227600492</v>
      </c>
      <c r="AE9" s="125">
        <v>18.976613892564437</v>
      </c>
      <c r="AF9" s="125">
        <v>19.057686364382349</v>
      </c>
      <c r="AG9" s="125">
        <v>19.129840864300292</v>
      </c>
      <c r="AH9" s="125">
        <v>19.19405836922726</v>
      </c>
      <c r="AI9" s="125">
        <v>19.251211948612262</v>
      </c>
      <c r="AJ9" s="125">
        <v>19.302078634264912</v>
      </c>
      <c r="AK9" s="125">
        <v>19.347349984495771</v>
      </c>
      <c r="AL9" s="125">
        <v>19.387641486201236</v>
      </c>
      <c r="AM9" s="125">
        <v>19.4235009227191</v>
      </c>
      <c r="AN9" s="125">
        <v>19.455415821220001</v>
      </c>
      <c r="AO9" s="125">
        <v>19.483820080885803</v>
      </c>
      <c r="AP9" s="125">
        <v>19.509099871988365</v>
      </c>
      <c r="AQ9" s="125">
        <v>19.531598886069645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Q9"/>
  <sheetViews>
    <sheetView workbookViewId="0">
      <selection activeCell="L42" sqref="L41:L42"/>
    </sheetView>
  </sheetViews>
  <sheetFormatPr defaultColWidth="8" defaultRowHeight="14.25"/>
  <cols>
    <col min="1" max="1" width="3.25" style="397" customWidth="1"/>
    <col min="2" max="11" width="8" style="397"/>
    <col min="12" max="12" width="13.125" style="396" customWidth="1"/>
    <col min="13" max="43" width="8.5" style="396" customWidth="1"/>
    <col min="44" max="16384" width="8" style="396"/>
  </cols>
  <sheetData>
    <row r="1" spans="1:43" s="397" customFormat="1" ht="25.5">
      <c r="A1" s="405" t="s">
        <v>553</v>
      </c>
      <c r="C1" s="404"/>
      <c r="D1" s="404"/>
      <c r="E1" s="404"/>
      <c r="F1" s="404"/>
      <c r="G1" s="404"/>
      <c r="H1" s="404"/>
      <c r="I1" s="404"/>
    </row>
    <row r="2" spans="1:43" s="397" customFormat="1">
      <c r="K2" s="396"/>
      <c r="L2" s="396"/>
    </row>
    <row r="3" spans="1:43" s="397" customFormat="1">
      <c r="K3" s="396"/>
      <c r="M3" s="403" t="s">
        <v>58</v>
      </c>
      <c r="N3" s="403"/>
      <c r="O3" s="403"/>
      <c r="P3" s="403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</row>
    <row r="4" spans="1:43" s="397" customFormat="1">
      <c r="K4" s="396"/>
      <c r="L4" s="398" t="s">
        <v>61</v>
      </c>
      <c r="M4" s="401">
        <v>2010</v>
      </c>
      <c r="N4" s="401">
        <v>2011</v>
      </c>
      <c r="O4" s="401">
        <v>2012</v>
      </c>
      <c r="P4" s="401">
        <v>2013</v>
      </c>
      <c r="Q4" s="401">
        <v>2014</v>
      </c>
      <c r="R4" s="401">
        <v>2015</v>
      </c>
      <c r="S4" s="401">
        <v>2016</v>
      </c>
      <c r="T4" s="401">
        <v>2017</v>
      </c>
      <c r="U4" s="401">
        <v>2018</v>
      </c>
      <c r="V4" s="401">
        <v>2019</v>
      </c>
      <c r="W4" s="401">
        <v>2020</v>
      </c>
      <c r="X4" s="401">
        <v>2021</v>
      </c>
      <c r="Y4" s="401">
        <v>2022</v>
      </c>
      <c r="Z4" s="401">
        <v>2023</v>
      </c>
      <c r="AA4" s="401">
        <v>2024</v>
      </c>
      <c r="AB4" s="401">
        <v>2025</v>
      </c>
      <c r="AC4" s="401">
        <v>2026</v>
      </c>
      <c r="AD4" s="401">
        <v>2027</v>
      </c>
      <c r="AE4" s="401">
        <v>2028</v>
      </c>
      <c r="AF4" s="400">
        <v>2029</v>
      </c>
      <c r="AG4" s="400">
        <v>2030</v>
      </c>
      <c r="AH4" s="400">
        <v>2031</v>
      </c>
      <c r="AI4" s="400">
        <v>2032</v>
      </c>
      <c r="AJ4" s="400">
        <v>2033</v>
      </c>
      <c r="AK4" s="400">
        <v>2034</v>
      </c>
      <c r="AL4" s="400">
        <v>2035</v>
      </c>
      <c r="AM4" s="400">
        <v>2036</v>
      </c>
      <c r="AN4" s="400">
        <v>2037</v>
      </c>
      <c r="AO4" s="400">
        <v>2038</v>
      </c>
      <c r="AP4" s="400">
        <v>2039</v>
      </c>
      <c r="AQ4" s="400">
        <v>2040</v>
      </c>
    </row>
    <row r="5" spans="1:43" s="397" customFormat="1">
      <c r="L5" s="398" t="s">
        <v>31</v>
      </c>
      <c r="M5" s="125">
        <v>11.33</v>
      </c>
      <c r="N5" s="125">
        <v>11.88</v>
      </c>
      <c r="O5" s="125">
        <v>12.54</v>
      </c>
      <c r="P5" s="125">
        <v>13.32</v>
      </c>
      <c r="Q5" s="125">
        <v>13.64</v>
      </c>
      <c r="R5" s="125">
        <v>14.1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</row>
    <row r="6" spans="1:43" s="397" customFormat="1" ht="15">
      <c r="K6" s="399"/>
      <c r="L6" s="398" t="s">
        <v>32</v>
      </c>
      <c r="M6" s="125"/>
      <c r="N6" s="125"/>
      <c r="O6" s="125"/>
      <c r="P6" s="125"/>
      <c r="Q6" s="125"/>
      <c r="R6" s="125">
        <v>14.1</v>
      </c>
      <c r="S6" s="125">
        <v>14.525</v>
      </c>
      <c r="T6" s="125">
        <v>14.88625</v>
      </c>
      <c r="U6" s="125">
        <v>15.193312500000001</v>
      </c>
      <c r="V6" s="125">
        <v>15.454315625000001</v>
      </c>
      <c r="W6" s="125">
        <v>15.676168281250002</v>
      </c>
      <c r="X6" s="125">
        <v>15.864743039062501</v>
      </c>
      <c r="Y6" s="125">
        <v>16.025031583203127</v>
      </c>
      <c r="Z6" s="125">
        <v>16.161276845722657</v>
      </c>
      <c r="AA6" s="125">
        <v>16.277085318864259</v>
      </c>
      <c r="AB6" s="125">
        <v>16.3813129446917</v>
      </c>
      <c r="AC6" s="125">
        <v>16.475117807936396</v>
      </c>
      <c r="AD6" s="125">
        <v>16.559542184856625</v>
      </c>
      <c r="AE6" s="125">
        <v>16.635524124084828</v>
      </c>
      <c r="AF6" s="125">
        <v>16.703907869390211</v>
      </c>
      <c r="AG6" s="125">
        <v>16.765453240165055</v>
      </c>
      <c r="AH6" s="125">
        <v>16.820844073862418</v>
      </c>
      <c r="AI6" s="125">
        <v>16.870695824190044</v>
      </c>
      <c r="AJ6" s="125">
        <v>16.915562399484905</v>
      </c>
      <c r="AK6" s="125">
        <v>16.955942317250283</v>
      </c>
      <c r="AL6" s="125">
        <v>16.992284243239123</v>
      </c>
      <c r="AM6" s="125">
        <v>17.024991976629078</v>
      </c>
      <c r="AN6" s="125">
        <v>17.054428936680036</v>
      </c>
      <c r="AO6" s="125">
        <v>17.080922200725901</v>
      </c>
      <c r="AP6" s="125">
        <v>17.104766138367179</v>
      </c>
      <c r="AQ6" s="125">
        <v>17.126225682244328</v>
      </c>
    </row>
    <row r="7" spans="1:43" s="397" customFormat="1">
      <c r="L7" s="398" t="s">
        <v>33</v>
      </c>
      <c r="M7" s="125"/>
      <c r="N7" s="125"/>
      <c r="O7" s="125"/>
      <c r="P7" s="125"/>
      <c r="Q7" s="125"/>
      <c r="R7" s="125">
        <v>14.1</v>
      </c>
      <c r="S7" s="125">
        <v>14.525</v>
      </c>
      <c r="T7" s="125">
        <v>14.88625</v>
      </c>
      <c r="U7" s="125">
        <v>15.193312500000001</v>
      </c>
      <c r="V7" s="125">
        <v>15.454315625000001</v>
      </c>
      <c r="W7" s="125">
        <v>15.676168281250002</v>
      </c>
      <c r="X7" s="125">
        <v>15.864743039062501</v>
      </c>
      <c r="Y7" s="125">
        <v>16.025031583203127</v>
      </c>
      <c r="Z7" s="125">
        <v>16.161276845722657</v>
      </c>
      <c r="AA7" s="125">
        <v>16.277085318864259</v>
      </c>
      <c r="AB7" s="125">
        <v>16.3813129446917</v>
      </c>
      <c r="AC7" s="125">
        <v>16.475117807936396</v>
      </c>
      <c r="AD7" s="125">
        <v>16.559542184856625</v>
      </c>
      <c r="AE7" s="125">
        <v>16.635524124084828</v>
      </c>
      <c r="AF7" s="125">
        <v>16.703907869390211</v>
      </c>
      <c r="AG7" s="125">
        <v>16.765453240165055</v>
      </c>
      <c r="AH7" s="125">
        <v>16.820844073862418</v>
      </c>
      <c r="AI7" s="125">
        <v>16.870695824190044</v>
      </c>
      <c r="AJ7" s="125">
        <v>16.915562399484905</v>
      </c>
      <c r="AK7" s="125">
        <v>16.955942317250283</v>
      </c>
      <c r="AL7" s="125">
        <v>16.992284243239123</v>
      </c>
      <c r="AM7" s="125">
        <v>17.024991976629078</v>
      </c>
      <c r="AN7" s="125">
        <v>17.054428936680036</v>
      </c>
      <c r="AO7" s="125">
        <v>17.080922200725901</v>
      </c>
      <c r="AP7" s="125">
        <v>17.104766138367179</v>
      </c>
      <c r="AQ7" s="125">
        <v>17.126225682244328</v>
      </c>
    </row>
    <row r="8" spans="1:43" s="397" customFormat="1">
      <c r="L8" s="398" t="s">
        <v>34</v>
      </c>
      <c r="M8" s="125"/>
      <c r="N8" s="125"/>
      <c r="O8" s="125"/>
      <c r="P8" s="125"/>
      <c r="Q8" s="125"/>
      <c r="R8" s="125">
        <v>14.1</v>
      </c>
      <c r="S8" s="125">
        <v>14.27</v>
      </c>
      <c r="T8" s="125">
        <v>14.4145</v>
      </c>
      <c r="U8" s="125">
        <v>14.537325000000001</v>
      </c>
      <c r="V8" s="125">
        <v>14.641726250000001</v>
      </c>
      <c r="W8" s="125">
        <v>14.730467312500002</v>
      </c>
      <c r="X8" s="125">
        <v>14.805897215625002</v>
      </c>
      <c r="Y8" s="125">
        <v>14.870012633281252</v>
      </c>
      <c r="Z8" s="125">
        <v>14.924510738289065</v>
      </c>
      <c r="AA8" s="125">
        <v>14.970834127545706</v>
      </c>
      <c r="AB8" s="125">
        <v>15.012525177876682</v>
      </c>
      <c r="AC8" s="125">
        <v>15.050047123174561</v>
      </c>
      <c r="AD8" s="125">
        <v>15.083816873942652</v>
      </c>
      <c r="AE8" s="125">
        <v>15.114209649633935</v>
      </c>
      <c r="AF8" s="125">
        <v>15.141563147756088</v>
      </c>
      <c r="AG8" s="125">
        <v>15.166181296066027</v>
      </c>
      <c r="AH8" s="125">
        <v>15.188337629544971</v>
      </c>
      <c r="AI8" s="125">
        <v>15.208278329676022</v>
      </c>
      <c r="AJ8" s="125">
        <v>15.226224959793967</v>
      </c>
      <c r="AK8" s="125">
        <v>15.242376926900118</v>
      </c>
      <c r="AL8" s="125">
        <v>15.256913697295653</v>
      </c>
      <c r="AM8" s="125">
        <v>15.269996790651636</v>
      </c>
      <c r="AN8" s="125">
        <v>15.281771574672019</v>
      </c>
      <c r="AO8" s="125">
        <v>15.292368880290365</v>
      </c>
      <c r="AP8" s="125">
        <v>15.301906455346876</v>
      </c>
      <c r="AQ8" s="125">
        <v>15.310490272897736</v>
      </c>
    </row>
    <row r="9" spans="1:43" s="397" customFormat="1">
      <c r="L9" s="398" t="s">
        <v>35</v>
      </c>
      <c r="M9" s="125"/>
      <c r="N9" s="125"/>
      <c r="O9" s="125"/>
      <c r="P9" s="125"/>
      <c r="Q9" s="125"/>
      <c r="R9" s="125">
        <v>14.1</v>
      </c>
      <c r="S9" s="125">
        <v>14.397499999999999</v>
      </c>
      <c r="T9" s="125">
        <v>14.650374999999999</v>
      </c>
      <c r="U9" s="125">
        <v>14.865318749999998</v>
      </c>
      <c r="V9" s="125">
        <v>15.048020937499999</v>
      </c>
      <c r="W9" s="125">
        <v>15.203317796874998</v>
      </c>
      <c r="X9" s="125">
        <v>15.335320127343747</v>
      </c>
      <c r="Y9" s="125">
        <v>15.447522108242184</v>
      </c>
      <c r="Z9" s="125">
        <v>15.542893792005856</v>
      </c>
      <c r="AA9" s="125">
        <v>15.623959723204976</v>
      </c>
      <c r="AB9" s="125">
        <v>15.696919061284184</v>
      </c>
      <c r="AC9" s="125">
        <v>15.762582465555472</v>
      </c>
      <c r="AD9" s="125">
        <v>15.821679529399631</v>
      </c>
      <c r="AE9" s="125">
        <v>15.874866886859374</v>
      </c>
      <c r="AF9" s="125">
        <v>15.922735508573144</v>
      </c>
      <c r="AG9" s="125">
        <v>15.965817268115536</v>
      </c>
      <c r="AH9" s="125">
        <v>16.004590851703689</v>
      </c>
      <c r="AI9" s="125">
        <v>16.039487076933028</v>
      </c>
      <c r="AJ9" s="125">
        <v>16.070893679639433</v>
      </c>
      <c r="AK9" s="125">
        <v>16.099159622075195</v>
      </c>
      <c r="AL9" s="125">
        <v>16.124598970267382</v>
      </c>
      <c r="AM9" s="125">
        <v>16.14749438364035</v>
      </c>
      <c r="AN9" s="125">
        <v>16.16810025567602</v>
      </c>
      <c r="AO9" s="125">
        <v>16.186645540508124</v>
      </c>
      <c r="AP9" s="125">
        <v>16.203336296857017</v>
      </c>
      <c r="AQ9" s="125">
        <v>16.218357977571021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Q9"/>
  <sheetViews>
    <sheetView workbookViewId="0">
      <selection activeCell="L42" sqref="L41:L42"/>
    </sheetView>
  </sheetViews>
  <sheetFormatPr defaultColWidth="8" defaultRowHeight="14.25"/>
  <cols>
    <col min="1" max="1" width="3.25" style="397" customWidth="1"/>
    <col min="2" max="11" width="8" style="397"/>
    <col min="12" max="12" width="13.125" style="396" customWidth="1"/>
    <col min="13" max="43" width="8.5" style="396" customWidth="1"/>
    <col min="44" max="16384" width="8" style="396"/>
  </cols>
  <sheetData>
    <row r="1" spans="1:43" s="397" customFormat="1" ht="25.5">
      <c r="A1" s="405" t="s">
        <v>554</v>
      </c>
      <c r="C1" s="404"/>
      <c r="D1" s="404"/>
      <c r="E1" s="404"/>
      <c r="F1" s="404"/>
      <c r="G1" s="404"/>
      <c r="H1" s="404"/>
      <c r="I1" s="404"/>
    </row>
    <row r="2" spans="1:43" s="397" customFormat="1">
      <c r="K2" s="396"/>
      <c r="L2" s="396"/>
    </row>
    <row r="3" spans="1:43" s="397" customFormat="1">
      <c r="K3" s="396"/>
      <c r="M3" s="403" t="s">
        <v>58</v>
      </c>
      <c r="N3" s="403"/>
      <c r="O3" s="403"/>
      <c r="P3" s="403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</row>
    <row r="4" spans="1:43" s="397" customFormat="1">
      <c r="K4" s="396"/>
      <c r="L4" s="398" t="s">
        <v>61</v>
      </c>
      <c r="M4" s="401">
        <v>2010</v>
      </c>
      <c r="N4" s="401">
        <v>2011</v>
      </c>
      <c r="O4" s="401">
        <v>2012</v>
      </c>
      <c r="P4" s="401">
        <v>2013</v>
      </c>
      <c r="Q4" s="401">
        <v>2014</v>
      </c>
      <c r="R4" s="401">
        <v>2015</v>
      </c>
      <c r="S4" s="401">
        <v>2016</v>
      </c>
      <c r="T4" s="401">
        <v>2017</v>
      </c>
      <c r="U4" s="401">
        <v>2018</v>
      </c>
      <c r="V4" s="401">
        <v>2019</v>
      </c>
      <c r="W4" s="401">
        <v>2020</v>
      </c>
      <c r="X4" s="401">
        <v>2021</v>
      </c>
      <c r="Y4" s="401">
        <v>2022</v>
      </c>
      <c r="Z4" s="401">
        <v>2023</v>
      </c>
      <c r="AA4" s="401">
        <v>2024</v>
      </c>
      <c r="AB4" s="401">
        <v>2025</v>
      </c>
      <c r="AC4" s="401">
        <v>2026</v>
      </c>
      <c r="AD4" s="401">
        <v>2027</v>
      </c>
      <c r="AE4" s="401">
        <v>2028</v>
      </c>
      <c r="AF4" s="400">
        <v>2029</v>
      </c>
      <c r="AG4" s="400">
        <v>2030</v>
      </c>
      <c r="AH4" s="400">
        <v>2031</v>
      </c>
      <c r="AI4" s="400">
        <v>2032</v>
      </c>
      <c r="AJ4" s="400">
        <v>2033</v>
      </c>
      <c r="AK4" s="400">
        <v>2034</v>
      </c>
      <c r="AL4" s="400">
        <v>2035</v>
      </c>
      <c r="AM4" s="400">
        <v>2036</v>
      </c>
      <c r="AN4" s="400">
        <v>2037</v>
      </c>
      <c r="AO4" s="400">
        <v>2038</v>
      </c>
      <c r="AP4" s="400">
        <v>2039</v>
      </c>
      <c r="AQ4" s="400">
        <v>2040</v>
      </c>
    </row>
    <row r="5" spans="1:43" s="397" customFormat="1">
      <c r="L5" s="398" t="s">
        <v>31</v>
      </c>
      <c r="M5" s="125">
        <v>8.7999999999999995E-2</v>
      </c>
      <c r="N5" s="125">
        <v>0.10100000000000001</v>
      </c>
      <c r="O5" s="125">
        <v>0.123</v>
      </c>
      <c r="P5" s="125">
        <v>0.20599999999999999</v>
      </c>
      <c r="Q5" s="125">
        <v>0.25</v>
      </c>
      <c r="R5" s="125">
        <v>0.313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</row>
    <row r="6" spans="1:43" s="397" customFormat="1" ht="15">
      <c r="K6" s="399"/>
      <c r="L6" s="398" t="s">
        <v>32</v>
      </c>
      <c r="M6" s="125"/>
      <c r="N6" s="125"/>
      <c r="O6" s="125"/>
      <c r="P6" s="125"/>
      <c r="Q6" s="125"/>
      <c r="R6" s="125">
        <v>0.313</v>
      </c>
      <c r="S6" s="125">
        <v>0.433</v>
      </c>
      <c r="T6" s="125">
        <v>0.56499999999999995</v>
      </c>
      <c r="U6" s="125">
        <v>0.70899999999999996</v>
      </c>
      <c r="V6" s="125">
        <v>0.86499999999999999</v>
      </c>
      <c r="W6" s="125">
        <v>1.0116400000000001</v>
      </c>
      <c r="X6" s="125">
        <v>1.1494816000000001</v>
      </c>
      <c r="Y6" s="125">
        <v>1.2790527040000002</v>
      </c>
      <c r="Z6" s="125">
        <v>1.4008495417600002</v>
      </c>
      <c r="AA6" s="125">
        <v>1.5153385692544001</v>
      </c>
      <c r="AB6" s="125">
        <v>1.6229582550991362</v>
      </c>
      <c r="AC6" s="125">
        <v>1.724120759793188</v>
      </c>
      <c r="AD6" s="125">
        <v>1.8192135142055967</v>
      </c>
      <c r="AE6" s="125">
        <v>1.9086007033532608</v>
      </c>
      <c r="AF6" s="125">
        <v>1.992624661152065</v>
      </c>
      <c r="AG6" s="125">
        <v>2.0716071814829413</v>
      </c>
      <c r="AH6" s="125">
        <v>2.145850750593965</v>
      </c>
      <c r="AI6" s="125">
        <v>2.2156397055583272</v>
      </c>
      <c r="AJ6" s="125">
        <v>2.2812413232248274</v>
      </c>
      <c r="AK6" s="125">
        <v>2.3429068438313378</v>
      </c>
      <c r="AL6" s="125">
        <v>2.4008724332014575</v>
      </c>
      <c r="AM6" s="125">
        <v>2.4553600872093702</v>
      </c>
      <c r="AN6" s="125">
        <v>2.506578481976808</v>
      </c>
      <c r="AO6" s="125">
        <v>2.5547237730581993</v>
      </c>
      <c r="AP6" s="125">
        <v>2.5999803466747071</v>
      </c>
      <c r="AQ6" s="125">
        <v>2.6425215258742245</v>
      </c>
    </row>
    <row r="7" spans="1:43" s="397" customFormat="1">
      <c r="L7" s="398" t="s">
        <v>33</v>
      </c>
      <c r="M7" s="125"/>
      <c r="N7" s="125"/>
      <c r="O7" s="125"/>
      <c r="P7" s="125"/>
      <c r="Q7" s="125"/>
      <c r="R7" s="125">
        <v>0.313</v>
      </c>
      <c r="S7" s="125">
        <v>0.38300000000000001</v>
      </c>
      <c r="T7" s="125">
        <v>0.46</v>
      </c>
      <c r="U7" s="125">
        <v>0.54400000000000004</v>
      </c>
      <c r="V7" s="125">
        <v>0.63500000000000001</v>
      </c>
      <c r="W7" s="125">
        <v>0.72054000000000007</v>
      </c>
      <c r="X7" s="125">
        <v>0.80094760000000009</v>
      </c>
      <c r="Y7" s="125">
        <v>0.87653074400000008</v>
      </c>
      <c r="Z7" s="125">
        <v>0.94757889936000006</v>
      </c>
      <c r="AA7" s="125">
        <v>1.0143641653984001</v>
      </c>
      <c r="AB7" s="125">
        <v>1.0771423154744961</v>
      </c>
      <c r="AC7" s="125">
        <v>1.1361537765460263</v>
      </c>
      <c r="AD7" s="125">
        <v>1.1916245499532647</v>
      </c>
      <c r="AE7" s="125">
        <v>1.2437670769560689</v>
      </c>
      <c r="AF7" s="125">
        <v>1.2927810523387049</v>
      </c>
      <c r="AG7" s="125">
        <v>1.3388541891983825</v>
      </c>
      <c r="AH7" s="125">
        <v>1.3821629378464795</v>
      </c>
      <c r="AI7" s="125">
        <v>1.4228731615756907</v>
      </c>
      <c r="AJ7" s="125">
        <v>1.4611407718811491</v>
      </c>
      <c r="AK7" s="125">
        <v>1.4971123255682801</v>
      </c>
      <c r="AL7" s="125">
        <v>1.5309255860341833</v>
      </c>
      <c r="AM7" s="125">
        <v>1.5627100508721323</v>
      </c>
      <c r="AN7" s="125">
        <v>1.5925874478198043</v>
      </c>
      <c r="AO7" s="125">
        <v>1.620672200950616</v>
      </c>
      <c r="AP7" s="125">
        <v>1.647071868893579</v>
      </c>
      <c r="AQ7" s="125">
        <v>1.6718875567599643</v>
      </c>
    </row>
    <row r="8" spans="1:43" s="397" customFormat="1">
      <c r="L8" s="398" t="s">
        <v>34</v>
      </c>
      <c r="M8" s="125"/>
      <c r="N8" s="125"/>
      <c r="O8" s="125"/>
      <c r="P8" s="125"/>
      <c r="Q8" s="125"/>
      <c r="R8" s="125">
        <v>0.313</v>
      </c>
      <c r="S8" s="125">
        <v>0.35299999999999998</v>
      </c>
      <c r="T8" s="125">
        <v>0.39699999999999996</v>
      </c>
      <c r="U8" s="125">
        <v>0.44499999999999995</v>
      </c>
      <c r="V8" s="125">
        <v>0.49699999999999994</v>
      </c>
      <c r="W8" s="125">
        <v>0.54587999999999992</v>
      </c>
      <c r="X8" s="125">
        <v>0.59182719999999989</v>
      </c>
      <c r="Y8" s="125">
        <v>0.63501756799999987</v>
      </c>
      <c r="Z8" s="125">
        <v>0.67561651391999988</v>
      </c>
      <c r="AA8" s="125">
        <v>0.71377952308479986</v>
      </c>
      <c r="AB8" s="125">
        <v>0.74965275169971191</v>
      </c>
      <c r="AC8" s="125">
        <v>0.78337358659772915</v>
      </c>
      <c r="AD8" s="125">
        <v>0.81507117140186536</v>
      </c>
      <c r="AE8" s="125">
        <v>0.84486690111775342</v>
      </c>
      <c r="AF8" s="125">
        <v>0.87287488705068816</v>
      </c>
      <c r="AG8" s="125">
        <v>0.89920239382764688</v>
      </c>
      <c r="AH8" s="125">
        <v>0.92395025019798804</v>
      </c>
      <c r="AI8" s="125">
        <v>0.94721323518610878</v>
      </c>
      <c r="AJ8" s="125">
        <v>0.96908044107494229</v>
      </c>
      <c r="AK8" s="125">
        <v>0.98963561461044569</v>
      </c>
      <c r="AL8" s="125">
        <v>1.0089574777338188</v>
      </c>
      <c r="AM8" s="125">
        <v>1.0271200290697897</v>
      </c>
      <c r="AN8" s="125">
        <v>1.0441928273256023</v>
      </c>
      <c r="AO8" s="125">
        <v>1.060241257686066</v>
      </c>
      <c r="AP8" s="125">
        <v>1.075326782224902</v>
      </c>
      <c r="AQ8" s="125">
        <v>1.0895071752914078</v>
      </c>
    </row>
    <row r="9" spans="1:43" s="397" customFormat="1">
      <c r="L9" s="398" t="s">
        <v>35</v>
      </c>
      <c r="M9" s="125"/>
      <c r="N9" s="125"/>
      <c r="O9" s="125"/>
      <c r="P9" s="125"/>
      <c r="Q9" s="125"/>
      <c r="R9" s="125">
        <v>0.313</v>
      </c>
      <c r="S9" s="125">
        <v>0.35299999999999998</v>
      </c>
      <c r="T9" s="125">
        <v>0.39699999999999996</v>
      </c>
      <c r="U9" s="125">
        <v>0.44499999999999995</v>
      </c>
      <c r="V9" s="125">
        <v>0.49699999999999994</v>
      </c>
      <c r="W9" s="125">
        <v>0.54587999999999992</v>
      </c>
      <c r="X9" s="125">
        <v>0.59182719999999989</v>
      </c>
      <c r="Y9" s="125">
        <v>0.63501756799999987</v>
      </c>
      <c r="Z9" s="125">
        <v>0.67561651391999988</v>
      </c>
      <c r="AA9" s="125">
        <v>0.71377952308479986</v>
      </c>
      <c r="AB9" s="125">
        <v>0.74965275169971191</v>
      </c>
      <c r="AC9" s="125">
        <v>0.78337358659772915</v>
      </c>
      <c r="AD9" s="125">
        <v>0.81507117140186536</v>
      </c>
      <c r="AE9" s="125">
        <v>0.84486690111775342</v>
      </c>
      <c r="AF9" s="125">
        <v>0.87287488705068816</v>
      </c>
      <c r="AG9" s="125">
        <v>0.89920239382764688</v>
      </c>
      <c r="AH9" s="125">
        <v>0.92395025019798804</v>
      </c>
      <c r="AI9" s="125">
        <v>0.94721323518610878</v>
      </c>
      <c r="AJ9" s="125">
        <v>0.96908044107494229</v>
      </c>
      <c r="AK9" s="125">
        <v>0.98963561461044569</v>
      </c>
      <c r="AL9" s="125">
        <v>1.0089574777338188</v>
      </c>
      <c r="AM9" s="125">
        <v>1.0271200290697897</v>
      </c>
      <c r="AN9" s="125">
        <v>1.0441928273256023</v>
      </c>
      <c r="AO9" s="125">
        <v>1.060241257686066</v>
      </c>
      <c r="AP9" s="125">
        <v>1.075326782224902</v>
      </c>
      <c r="AQ9" s="125">
        <v>1.0895071752914078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V7"/>
  <sheetViews>
    <sheetView workbookViewId="0">
      <selection activeCell="L42" sqref="L41:L42"/>
    </sheetView>
  </sheetViews>
  <sheetFormatPr defaultColWidth="8" defaultRowHeight="14.25"/>
  <cols>
    <col min="1" max="1" width="3.25" style="397" customWidth="1"/>
    <col min="2" max="11" width="8" style="397"/>
    <col min="12" max="12" width="13.125" style="396" customWidth="1"/>
    <col min="13" max="38" width="8.5" style="396" customWidth="1"/>
    <col min="39" max="16384" width="8" style="396"/>
  </cols>
  <sheetData>
    <row r="1" spans="1:48" s="397" customFormat="1" ht="25.5">
      <c r="A1" s="405" t="s">
        <v>559</v>
      </c>
      <c r="C1" s="404"/>
      <c r="D1" s="404"/>
      <c r="E1" s="404"/>
      <c r="F1" s="404"/>
      <c r="G1" s="404"/>
      <c r="H1" s="404"/>
      <c r="I1" s="404"/>
    </row>
    <row r="2" spans="1:48" s="397" customFormat="1">
      <c r="K2" s="396"/>
      <c r="L2" s="396"/>
    </row>
    <row r="3" spans="1:48" s="397" customFormat="1">
      <c r="K3" s="396"/>
      <c r="M3" s="402" t="s">
        <v>558</v>
      </c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</row>
    <row r="4" spans="1:48" s="397" customFormat="1">
      <c r="K4" s="396"/>
      <c r="L4" s="398" t="s">
        <v>61</v>
      </c>
      <c r="M4" s="401">
        <v>2015</v>
      </c>
      <c r="N4" s="401">
        <v>2016</v>
      </c>
      <c r="O4" s="401">
        <v>2017</v>
      </c>
      <c r="P4" s="401">
        <v>2018</v>
      </c>
      <c r="Q4" s="401">
        <v>2019</v>
      </c>
      <c r="R4" s="401">
        <v>2020</v>
      </c>
      <c r="S4" s="401">
        <v>2021</v>
      </c>
      <c r="T4" s="401">
        <v>2022</v>
      </c>
      <c r="U4" s="401">
        <v>2023</v>
      </c>
      <c r="V4" s="401">
        <v>2024</v>
      </c>
      <c r="W4" s="401">
        <v>2025</v>
      </c>
      <c r="X4" s="401">
        <v>2026</v>
      </c>
      <c r="Y4" s="401">
        <v>2027</v>
      </c>
      <c r="Z4" s="401">
        <v>2028</v>
      </c>
      <c r="AA4" s="400">
        <v>2029</v>
      </c>
      <c r="AB4" s="400">
        <v>2030</v>
      </c>
      <c r="AC4" s="400">
        <v>2031</v>
      </c>
      <c r="AD4" s="400">
        <v>2032</v>
      </c>
      <c r="AE4" s="400">
        <v>2033</v>
      </c>
      <c r="AF4" s="400">
        <v>2034</v>
      </c>
      <c r="AG4" s="400">
        <v>2035</v>
      </c>
      <c r="AH4" s="400">
        <v>2036</v>
      </c>
      <c r="AI4" s="400">
        <v>2037</v>
      </c>
      <c r="AJ4" s="400">
        <v>2038</v>
      </c>
      <c r="AK4" s="400">
        <v>2039</v>
      </c>
      <c r="AL4" s="400">
        <v>2040</v>
      </c>
    </row>
    <row r="5" spans="1:48" s="397" customFormat="1" ht="15">
      <c r="K5" s="399"/>
      <c r="L5" s="398" t="s">
        <v>557</v>
      </c>
      <c r="M5" s="125">
        <v>10.210449968422548</v>
      </c>
      <c r="N5" s="125">
        <v>9.8624138324213497</v>
      </c>
      <c r="O5" s="125">
        <v>9.5143776964201532</v>
      </c>
      <c r="P5" s="125">
        <v>9.1663415604189549</v>
      </c>
      <c r="Q5" s="125">
        <v>8.8183054244177583</v>
      </c>
      <c r="R5" s="125">
        <v>8.47026928841656</v>
      </c>
      <c r="S5" s="125">
        <v>8.1222331524153635</v>
      </c>
      <c r="T5" s="125">
        <v>7.7741970164141652</v>
      </c>
      <c r="U5" s="125">
        <v>7.4261608804129686</v>
      </c>
      <c r="V5" s="125">
        <v>7.0781247444117703</v>
      </c>
      <c r="W5" s="125">
        <v>6.7300886084105773</v>
      </c>
      <c r="X5" s="125">
        <v>6.6300886084105777</v>
      </c>
      <c r="Y5" s="125">
        <v>6.530088608410578</v>
      </c>
      <c r="Z5" s="125">
        <v>6.4300886084105775</v>
      </c>
      <c r="AA5" s="125">
        <v>6.330088608410577</v>
      </c>
      <c r="AB5" s="125">
        <v>6.2300886084105773</v>
      </c>
      <c r="AC5" s="125">
        <v>6.1300886084105777</v>
      </c>
      <c r="AD5" s="125">
        <v>6.0300886084105771</v>
      </c>
      <c r="AE5" s="125">
        <v>5.9300886084105766</v>
      </c>
      <c r="AF5" s="125">
        <v>5.830088608410577</v>
      </c>
      <c r="AG5" s="125">
        <v>5.7300886084105773</v>
      </c>
      <c r="AH5" s="125">
        <v>5.6300886084105768</v>
      </c>
      <c r="AI5" s="125">
        <v>5.5300886084105763</v>
      </c>
      <c r="AJ5" s="125">
        <v>5.4300886084105766</v>
      </c>
      <c r="AK5" s="125">
        <v>5.330088608410577</v>
      </c>
      <c r="AL5" s="125">
        <v>5.2300886084105764</v>
      </c>
      <c r="AM5" s="396"/>
      <c r="AN5" s="396"/>
      <c r="AO5" s="396"/>
      <c r="AP5" s="396"/>
      <c r="AQ5" s="396"/>
      <c r="AR5" s="396"/>
      <c r="AS5" s="396"/>
      <c r="AT5" s="396"/>
      <c r="AU5" s="396"/>
      <c r="AV5" s="396"/>
    </row>
    <row r="6" spans="1:48" s="397" customFormat="1">
      <c r="L6" s="398" t="s">
        <v>556</v>
      </c>
      <c r="M6" s="125">
        <v>10.210449968422548</v>
      </c>
      <c r="N6" s="125">
        <v>10.036431900421949</v>
      </c>
      <c r="O6" s="125">
        <v>9.8624138324213515</v>
      </c>
      <c r="P6" s="125">
        <v>9.6883957644207523</v>
      </c>
      <c r="Q6" s="125">
        <v>9.514377696420155</v>
      </c>
      <c r="R6" s="125">
        <v>9.3403596284195558</v>
      </c>
      <c r="S6" s="125">
        <v>9.1663415604189584</v>
      </c>
      <c r="T6" s="125">
        <v>8.9923234924183593</v>
      </c>
      <c r="U6" s="125">
        <v>8.8183054244177619</v>
      </c>
      <c r="V6" s="125">
        <v>8.6442873564171627</v>
      </c>
      <c r="W6" s="125">
        <v>8.4702692884165653</v>
      </c>
      <c r="X6" s="125">
        <v>8.2962512204159662</v>
      </c>
      <c r="Y6" s="125">
        <v>8.1222331524153688</v>
      </c>
      <c r="Z6" s="125">
        <v>7.9482150844147696</v>
      </c>
      <c r="AA6" s="125">
        <v>7.7741970164141723</v>
      </c>
      <c r="AB6" s="125">
        <v>7.6001789484135731</v>
      </c>
      <c r="AC6" s="125">
        <v>7.4261608804129757</v>
      </c>
      <c r="AD6" s="125">
        <v>7.2521428124123766</v>
      </c>
      <c r="AE6" s="125">
        <v>7.0781247444117792</v>
      </c>
      <c r="AF6" s="125">
        <v>6.90410667641118</v>
      </c>
      <c r="AG6" s="125">
        <v>6.7300886084105773</v>
      </c>
      <c r="AH6" s="125">
        <v>6.6300886084105777</v>
      </c>
      <c r="AI6" s="125">
        <v>6.530088608410578</v>
      </c>
      <c r="AJ6" s="125">
        <v>6.4300886084105775</v>
      </c>
      <c r="AK6" s="125">
        <v>6.330088608410577</v>
      </c>
      <c r="AL6" s="125">
        <v>6.2300886084105773</v>
      </c>
    </row>
    <row r="7" spans="1:48" s="397" customFormat="1">
      <c r="L7" s="398" t="s">
        <v>555</v>
      </c>
      <c r="M7" s="125">
        <v>10.210449968422548</v>
      </c>
      <c r="N7" s="125">
        <v>10.094437923088815</v>
      </c>
      <c r="O7" s="125">
        <v>9.9784258777550825</v>
      </c>
      <c r="P7" s="125">
        <v>9.8624138324213497</v>
      </c>
      <c r="Q7" s="125">
        <v>9.746401787087617</v>
      </c>
      <c r="R7" s="125">
        <v>9.6303897417538842</v>
      </c>
      <c r="S7" s="125">
        <v>9.5143776964201514</v>
      </c>
      <c r="T7" s="125">
        <v>9.3983656510864186</v>
      </c>
      <c r="U7" s="125">
        <v>9.2823536057526859</v>
      </c>
      <c r="V7" s="125">
        <v>9.1663415604189531</v>
      </c>
      <c r="W7" s="125">
        <v>9.0503295150852203</v>
      </c>
      <c r="X7" s="125">
        <v>8.9343174697514876</v>
      </c>
      <c r="Y7" s="125">
        <v>8.8183054244177548</v>
      </c>
      <c r="Z7" s="125">
        <v>8.702293379084022</v>
      </c>
      <c r="AA7" s="125">
        <v>8.5862813337502892</v>
      </c>
      <c r="AB7" s="125">
        <v>8.4702692884165565</v>
      </c>
      <c r="AC7" s="125">
        <v>8.3542572430828237</v>
      </c>
      <c r="AD7" s="125">
        <v>8.2382451977490909</v>
      </c>
      <c r="AE7" s="125">
        <v>8.1222331524153581</v>
      </c>
      <c r="AF7" s="125">
        <v>8.0062211070816254</v>
      </c>
      <c r="AG7" s="125">
        <v>7.8902090617478926</v>
      </c>
      <c r="AH7" s="125">
        <v>7.7741970164141598</v>
      </c>
      <c r="AI7" s="125">
        <v>7.6581849710804271</v>
      </c>
      <c r="AJ7" s="125">
        <v>7.5421729257466943</v>
      </c>
      <c r="AK7" s="125">
        <v>7.4261608804129615</v>
      </c>
      <c r="AL7" s="125">
        <v>7.3101488350792287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L8"/>
  <sheetViews>
    <sheetView workbookViewId="0">
      <selection activeCell="L42" sqref="L41:L42"/>
    </sheetView>
  </sheetViews>
  <sheetFormatPr defaultColWidth="8" defaultRowHeight="14.25"/>
  <cols>
    <col min="1" max="1" width="3.25" style="397" customWidth="1"/>
    <col min="2" max="11" width="8" style="397"/>
    <col min="12" max="12" width="13.125" style="396" customWidth="1"/>
    <col min="13" max="38" width="8.5" style="396" customWidth="1"/>
    <col min="39" max="16384" width="8" style="396"/>
  </cols>
  <sheetData>
    <row r="1" spans="1:38" s="397" customFormat="1" ht="25.5">
      <c r="A1" s="405" t="s">
        <v>560</v>
      </c>
      <c r="C1" s="404"/>
      <c r="D1" s="404"/>
      <c r="E1" s="404"/>
      <c r="F1" s="404"/>
      <c r="G1" s="404"/>
      <c r="H1" s="404"/>
      <c r="I1" s="404"/>
    </row>
    <row r="2" spans="1:38" s="397" customFormat="1">
      <c r="K2" s="396"/>
      <c r="L2" s="396"/>
    </row>
    <row r="3" spans="1:38" s="397" customFormat="1">
      <c r="K3" s="396"/>
      <c r="M3" s="403" t="s">
        <v>59</v>
      </c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</row>
    <row r="4" spans="1:38" s="397" customFormat="1">
      <c r="K4" s="396"/>
      <c r="L4" s="398" t="s">
        <v>61</v>
      </c>
      <c r="M4" s="401">
        <v>2015</v>
      </c>
      <c r="N4" s="401">
        <v>2016</v>
      </c>
      <c r="O4" s="401">
        <v>2017</v>
      </c>
      <c r="P4" s="401">
        <v>2018</v>
      </c>
      <c r="Q4" s="401">
        <v>2019</v>
      </c>
      <c r="R4" s="401">
        <v>2020</v>
      </c>
      <c r="S4" s="401">
        <v>2021</v>
      </c>
      <c r="T4" s="401">
        <v>2022</v>
      </c>
      <c r="U4" s="401">
        <v>2023</v>
      </c>
      <c r="V4" s="401">
        <v>2024</v>
      </c>
      <c r="W4" s="401">
        <v>2025</v>
      </c>
      <c r="X4" s="401">
        <v>2026</v>
      </c>
      <c r="Y4" s="401">
        <v>2027</v>
      </c>
      <c r="Z4" s="401">
        <v>2028</v>
      </c>
      <c r="AA4" s="400">
        <v>2029</v>
      </c>
      <c r="AB4" s="400">
        <v>2030</v>
      </c>
      <c r="AC4" s="400">
        <v>2031</v>
      </c>
      <c r="AD4" s="400">
        <v>2032</v>
      </c>
      <c r="AE4" s="400">
        <v>2033</v>
      </c>
      <c r="AF4" s="400">
        <v>2034</v>
      </c>
      <c r="AG4" s="400">
        <v>2035</v>
      </c>
      <c r="AH4" s="400">
        <v>2036</v>
      </c>
      <c r="AI4" s="400">
        <v>2037</v>
      </c>
      <c r="AJ4" s="400">
        <v>2038</v>
      </c>
      <c r="AK4" s="400">
        <v>2039</v>
      </c>
      <c r="AL4" s="400">
        <v>2040</v>
      </c>
    </row>
    <row r="5" spans="1:38" s="397" customFormat="1" ht="15">
      <c r="K5" s="399"/>
      <c r="L5" s="398" t="s">
        <v>32</v>
      </c>
      <c r="M5" s="125">
        <v>0</v>
      </c>
      <c r="N5" s="125">
        <v>1.6313962648914901</v>
      </c>
      <c r="O5" s="125">
        <v>3.1660442013901857</v>
      </c>
      <c r="P5" s="125">
        <v>4.6282136473519229</v>
      </c>
      <c r="Q5" s="125">
        <v>6.0384272530368808</v>
      </c>
      <c r="R5" s="125">
        <v>7.2944215828131256</v>
      </c>
      <c r="S5" s="125">
        <v>8.4166269371191298</v>
      </c>
      <c r="T5" s="125">
        <v>9.4232260152036709</v>
      </c>
      <c r="U5" s="125">
        <v>10.328359279894881</v>
      </c>
      <c r="V5" s="125">
        <v>11.144098678735284</v>
      </c>
      <c r="W5" s="125">
        <v>11.893609425123319</v>
      </c>
      <c r="X5" s="125">
        <v>12.582681033847328</v>
      </c>
      <c r="Y5" s="125">
        <v>13.216557133821066</v>
      </c>
      <c r="Z5" s="125">
        <v>13.799995309234781</v>
      </c>
      <c r="AA5" s="125">
        <v>14.337308703156003</v>
      </c>
      <c r="AB5" s="125">
        <v>14.832860575733267</v>
      </c>
      <c r="AC5" s="125">
        <v>15.290145893336566</v>
      </c>
      <c r="AD5" s="125">
        <v>15.712331266115267</v>
      </c>
      <c r="AE5" s="125">
        <v>16.102352364920314</v>
      </c>
      <c r="AF5" s="125">
        <v>16.462886632596778</v>
      </c>
      <c r="AG5" s="125">
        <v>16.796313423825133</v>
      </c>
      <c r="AH5" s="125">
        <v>17.10482335769187</v>
      </c>
      <c r="AI5" s="125">
        <v>17.390400860401002</v>
      </c>
      <c r="AJ5" s="125">
        <v>17.654860809896153</v>
      </c>
      <c r="AK5" s="125">
        <v>17.899865191641705</v>
      </c>
      <c r="AL5" s="125">
        <v>18.126935577437209</v>
      </c>
    </row>
    <row r="6" spans="1:38" s="397" customFormat="1">
      <c r="L6" s="398" t="s">
        <v>33</v>
      </c>
      <c r="M6" s="125">
        <v>0</v>
      </c>
      <c r="N6" s="125">
        <v>1.416456045538198</v>
      </c>
      <c r="O6" s="125">
        <v>2.7166927163077306</v>
      </c>
      <c r="P6" s="125">
        <v>3.9251702059556894</v>
      </c>
      <c r="Q6" s="125">
        <v>5.0625272779616513</v>
      </c>
      <c r="R6" s="125">
        <v>6.0636946349374243</v>
      </c>
      <c r="S6" s="125">
        <v>6.9476836209407509</v>
      </c>
      <c r="T6" s="125">
        <v>7.7312136872679105</v>
      </c>
      <c r="U6" s="125">
        <v>8.4274014414611944</v>
      </c>
      <c r="V6" s="125">
        <v>9.0474005719129895</v>
      </c>
      <c r="W6" s="125">
        <v>9.6135398693420413</v>
      </c>
      <c r="X6" s="125">
        <v>10.130815521080107</v>
      </c>
      <c r="Y6" s="125">
        <v>10.603731010443049</v>
      </c>
      <c r="Z6" s="125">
        <v>11.036351888366461</v>
      </c>
      <c r="AA6" s="125">
        <v>11.432345752412735</v>
      </c>
      <c r="AB6" s="125">
        <v>11.795353081043679</v>
      </c>
      <c r="AC6" s="125">
        <v>12.128318320464299</v>
      </c>
      <c r="AD6" s="125">
        <v>12.433896653796843</v>
      </c>
      <c r="AE6" s="125">
        <v>12.714530450181829</v>
      </c>
      <c r="AF6" s="125">
        <v>12.972434382748565</v>
      </c>
      <c r="AG6" s="125">
        <v>13.209572130131377</v>
      </c>
      <c r="AH6" s="125">
        <v>13.427739322828272</v>
      </c>
      <c r="AI6" s="125">
        <v>13.628555013806277</v>
      </c>
      <c r="AJ6" s="125">
        <v>13.813491255672453</v>
      </c>
      <c r="AK6" s="125">
        <v>13.983887981647154</v>
      </c>
      <c r="AL6" s="125">
        <v>14.140964606900647</v>
      </c>
    </row>
    <row r="7" spans="1:38" s="397" customFormat="1">
      <c r="L7" s="398" t="s">
        <v>34</v>
      </c>
      <c r="M7" s="125">
        <v>0</v>
      </c>
      <c r="N7" s="125">
        <v>0.60957046208593724</v>
      </c>
      <c r="O7" s="125">
        <v>1.1765473835395845</v>
      </c>
      <c r="P7" s="125">
        <v>1.7106767706615249</v>
      </c>
      <c r="Q7" s="125">
        <v>2.2201909061997087</v>
      </c>
      <c r="R7" s="125">
        <v>2.6721654285986247</v>
      </c>
      <c r="S7" s="125">
        <v>3.074391023582161</v>
      </c>
      <c r="T7" s="125">
        <v>3.4337663036415957</v>
      </c>
      <c r="U7" s="125">
        <v>3.7556718490483401</v>
      </c>
      <c r="V7" s="125">
        <v>4.044691845546593</v>
      </c>
      <c r="W7" s="125">
        <v>4.3098726901568618</v>
      </c>
      <c r="X7" s="125">
        <v>4.553326839708312</v>
      </c>
      <c r="Y7" s="125">
        <v>4.7769656553222131</v>
      </c>
      <c r="Z7" s="125">
        <v>4.9825214817784014</v>
      </c>
      <c r="AA7" s="125">
        <v>5.1715631840449134</v>
      </c>
      <c r="AB7" s="125">
        <v>5.3456707396656018</v>
      </c>
      <c r="AC7" s="125">
        <v>5.5061128972662621</v>
      </c>
      <c r="AD7" s="125">
        <v>5.654038035447341</v>
      </c>
      <c r="AE7" s="125">
        <v>5.7905088850016426</v>
      </c>
      <c r="AF7" s="125">
        <v>5.9164934486488789</v>
      </c>
      <c r="AG7" s="125">
        <v>6.0328516009081934</v>
      </c>
      <c r="AH7" s="125">
        <v>6.1403737822500641</v>
      </c>
      <c r="AI7" s="125">
        <v>6.2397753029527712</v>
      </c>
      <c r="AJ7" s="125">
        <v>6.3317094917894323</v>
      </c>
      <c r="AK7" s="125">
        <v>6.416773820493912</v>
      </c>
      <c r="AL7" s="125">
        <v>6.4955145404301078</v>
      </c>
    </row>
    <row r="8" spans="1:38" s="397" customFormat="1">
      <c r="L8" s="398" t="s">
        <v>35</v>
      </c>
      <c r="M8" s="125">
        <v>0</v>
      </c>
      <c r="N8" s="125">
        <v>0.94853118800607705</v>
      </c>
      <c r="O8" s="125">
        <v>1.8118146043989163</v>
      </c>
      <c r="P8" s="125">
        <v>2.6070104558897289</v>
      </c>
      <c r="Q8" s="125">
        <v>3.3485890995581036</v>
      </c>
      <c r="R8" s="125">
        <v>3.998711947405305</v>
      </c>
      <c r="S8" s="125">
        <v>4.5703543274079319</v>
      </c>
      <c r="T8" s="125">
        <v>5.0748862970740145</v>
      </c>
      <c r="U8" s="125">
        <v>5.5212492937246473</v>
      </c>
      <c r="V8" s="125">
        <v>5.9170367766830871</v>
      </c>
      <c r="W8" s="125">
        <v>6.2776854130150523</v>
      </c>
      <c r="X8" s="125">
        <v>6.6065115265640282</v>
      </c>
      <c r="Y8" s="125">
        <v>6.9065004958692118</v>
      </c>
      <c r="Z8" s="125">
        <v>7.1803436588119185</v>
      </c>
      <c r="AA8" s="125">
        <v>7.4304655830058319</v>
      </c>
      <c r="AB8" s="125">
        <v>7.6592596619477522</v>
      </c>
      <c r="AC8" s="125">
        <v>7.8686673370035898</v>
      </c>
      <c r="AD8" s="125">
        <v>8.0604369609265571</v>
      </c>
      <c r="AE8" s="125">
        <v>8.2361730931701835</v>
      </c>
      <c r="AF8" s="125">
        <v>8.3973282407442493</v>
      </c>
      <c r="AG8" s="125">
        <v>8.545189477411645</v>
      </c>
      <c r="AH8" s="125">
        <v>8.6809313420800738</v>
      </c>
      <c r="AI8" s="125">
        <v>8.8056114044010911</v>
      </c>
      <c r="AJ8" s="125">
        <v>8.9201895074638156</v>
      </c>
      <c r="AK8" s="125">
        <v>9.0255377380721455</v>
      </c>
      <c r="AL8" s="125">
        <v>9.1224482825043847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Q9"/>
  <sheetViews>
    <sheetView workbookViewId="0">
      <selection activeCell="L42" sqref="L41:L42"/>
    </sheetView>
  </sheetViews>
  <sheetFormatPr defaultColWidth="8" defaultRowHeight="14.25"/>
  <cols>
    <col min="1" max="1" width="3.25" style="397" customWidth="1"/>
    <col min="2" max="11" width="8" style="397"/>
    <col min="12" max="12" width="13.125" style="396" customWidth="1"/>
    <col min="13" max="43" width="8.5" style="396" customWidth="1"/>
    <col min="44" max="16384" width="8" style="396"/>
  </cols>
  <sheetData>
    <row r="1" spans="1:43" s="397" customFormat="1" ht="25.5">
      <c r="A1" s="405" t="s">
        <v>562</v>
      </c>
      <c r="C1" s="404"/>
      <c r="D1" s="404"/>
      <c r="E1" s="404"/>
      <c r="F1" s="404"/>
      <c r="G1" s="404"/>
      <c r="H1" s="404"/>
      <c r="I1" s="404"/>
    </row>
    <row r="2" spans="1:43" s="397" customFormat="1">
      <c r="K2" s="396"/>
      <c r="L2" s="396"/>
    </row>
    <row r="3" spans="1:43" s="397" customFormat="1">
      <c r="K3" s="396"/>
      <c r="M3" s="403" t="s">
        <v>561</v>
      </c>
      <c r="N3" s="403"/>
      <c r="O3" s="403"/>
      <c r="P3" s="403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</row>
    <row r="4" spans="1:43" s="397" customFormat="1">
      <c r="K4" s="396"/>
      <c r="L4" s="398" t="s">
        <v>61</v>
      </c>
      <c r="M4" s="401">
        <v>2010</v>
      </c>
      <c r="N4" s="401">
        <v>2011</v>
      </c>
      <c r="O4" s="401">
        <v>2012</v>
      </c>
      <c r="P4" s="401">
        <v>2013</v>
      </c>
      <c r="Q4" s="401">
        <v>2014</v>
      </c>
      <c r="R4" s="401">
        <v>2015</v>
      </c>
      <c r="S4" s="401">
        <v>2016</v>
      </c>
      <c r="T4" s="401">
        <v>2017</v>
      </c>
      <c r="U4" s="401">
        <v>2018</v>
      </c>
      <c r="V4" s="401">
        <v>2019</v>
      </c>
      <c r="W4" s="401">
        <v>2020</v>
      </c>
      <c r="X4" s="401">
        <v>2021</v>
      </c>
      <c r="Y4" s="401">
        <v>2022</v>
      </c>
      <c r="Z4" s="401">
        <v>2023</v>
      </c>
      <c r="AA4" s="401">
        <v>2024</v>
      </c>
      <c r="AB4" s="401">
        <v>2025</v>
      </c>
      <c r="AC4" s="401">
        <v>2026</v>
      </c>
      <c r="AD4" s="401">
        <v>2027</v>
      </c>
      <c r="AE4" s="401">
        <v>2028</v>
      </c>
      <c r="AF4" s="400">
        <v>2029</v>
      </c>
      <c r="AG4" s="400">
        <v>2030</v>
      </c>
      <c r="AH4" s="400">
        <v>2031</v>
      </c>
      <c r="AI4" s="400">
        <v>2032</v>
      </c>
      <c r="AJ4" s="400">
        <v>2033</v>
      </c>
      <c r="AK4" s="400">
        <v>2034</v>
      </c>
      <c r="AL4" s="400">
        <v>2035</v>
      </c>
      <c r="AM4" s="400">
        <v>2036</v>
      </c>
      <c r="AN4" s="400">
        <v>2037</v>
      </c>
      <c r="AO4" s="400">
        <v>2038</v>
      </c>
      <c r="AP4" s="400">
        <v>2039</v>
      </c>
      <c r="AQ4" s="400">
        <v>2040</v>
      </c>
    </row>
    <row r="5" spans="1:43" s="397" customFormat="1">
      <c r="L5" s="398" t="s">
        <v>31</v>
      </c>
      <c r="M5" s="406">
        <v>75355.710000000006</v>
      </c>
      <c r="N5" s="406">
        <v>68873.37</v>
      </c>
      <c r="O5" s="406">
        <v>63795.83</v>
      </c>
      <c r="P5" s="406">
        <v>63057.7</v>
      </c>
      <c r="Q5" s="406">
        <v>62077.19</v>
      </c>
      <c r="R5" s="406">
        <v>63193.679846999992</v>
      </c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6"/>
      <c r="AJ5" s="406"/>
      <c r="AK5" s="406"/>
      <c r="AL5" s="406"/>
      <c r="AM5" s="406"/>
      <c r="AN5" s="406"/>
      <c r="AO5" s="406"/>
      <c r="AP5" s="406"/>
      <c r="AQ5" s="406"/>
    </row>
    <row r="6" spans="1:43" s="397" customFormat="1" ht="15">
      <c r="K6" s="399"/>
      <c r="L6" s="398" t="s">
        <v>32</v>
      </c>
      <c r="M6" s="125"/>
      <c r="N6" s="406"/>
      <c r="O6" s="406"/>
      <c r="P6" s="406"/>
      <c r="Q6" s="406"/>
      <c r="R6" s="406">
        <v>63193.679846999992</v>
      </c>
      <c r="S6" s="406">
        <v>35735.338828232598</v>
      </c>
      <c r="T6" s="406">
        <v>36535.382320302029</v>
      </c>
      <c r="U6" s="406">
        <v>41262.946726947768</v>
      </c>
      <c r="V6" s="406">
        <v>37953.297199187946</v>
      </c>
      <c r="W6" s="406">
        <v>41033.984804932792</v>
      </c>
      <c r="X6" s="406">
        <v>42261.148003999042</v>
      </c>
      <c r="Y6" s="406">
        <v>45306.40458066581</v>
      </c>
      <c r="Z6" s="406">
        <v>49046.501848883519</v>
      </c>
      <c r="AA6" s="406">
        <v>50419.438235121255</v>
      </c>
      <c r="AB6" s="406">
        <v>52176.912176194979</v>
      </c>
      <c r="AC6" s="406">
        <v>52036.482546857005</v>
      </c>
      <c r="AD6" s="406">
        <v>53496.946408489624</v>
      </c>
      <c r="AE6" s="406">
        <v>51768.049730165214</v>
      </c>
      <c r="AF6" s="406">
        <v>51350.960318791746</v>
      </c>
      <c r="AG6" s="406">
        <v>52845.272134686282</v>
      </c>
      <c r="AH6" s="406">
        <v>53093.303266275499</v>
      </c>
      <c r="AI6" s="406">
        <v>53410.672454150939</v>
      </c>
      <c r="AJ6" s="406">
        <v>53882.463712389137</v>
      </c>
      <c r="AK6" s="406">
        <v>54087.304431918514</v>
      </c>
      <c r="AL6" s="406">
        <v>55322.162693481427</v>
      </c>
      <c r="AM6" s="406">
        <v>56849.157653193266</v>
      </c>
      <c r="AN6" s="406">
        <v>58326.632133037121</v>
      </c>
      <c r="AO6" s="406">
        <v>59702.391996286329</v>
      </c>
      <c r="AP6" s="406">
        <v>61089.604329298556</v>
      </c>
      <c r="AQ6" s="406">
        <v>62605.090066265308</v>
      </c>
    </row>
    <row r="7" spans="1:43" s="397" customFormat="1">
      <c r="L7" s="398" t="s">
        <v>33</v>
      </c>
      <c r="M7" s="125"/>
      <c r="N7" s="406"/>
      <c r="O7" s="406"/>
      <c r="P7" s="406"/>
      <c r="Q7" s="406"/>
      <c r="R7" s="406">
        <v>63193.679846999992</v>
      </c>
      <c r="S7" s="406">
        <v>34368.580018696499</v>
      </c>
      <c r="T7" s="406">
        <v>33879.232397152824</v>
      </c>
      <c r="U7" s="406">
        <v>36738.40253368183</v>
      </c>
      <c r="V7" s="406">
        <v>33002.413410159541</v>
      </c>
      <c r="W7" s="406">
        <v>35968.53939031365</v>
      </c>
      <c r="X7" s="406">
        <v>37705.779331179016</v>
      </c>
      <c r="Y7" s="406">
        <v>40765.571318653485</v>
      </c>
      <c r="Z7" s="406">
        <v>43778.026125481469</v>
      </c>
      <c r="AA7" s="406">
        <v>45427.808434206207</v>
      </c>
      <c r="AB7" s="406">
        <v>48095.913452204855</v>
      </c>
      <c r="AC7" s="406">
        <v>47434.301033821626</v>
      </c>
      <c r="AD7" s="406">
        <v>48767.824361908701</v>
      </c>
      <c r="AE7" s="406">
        <v>48394.359829628302</v>
      </c>
      <c r="AF7" s="406">
        <v>48403.282747975092</v>
      </c>
      <c r="AG7" s="406">
        <v>50042.681436932828</v>
      </c>
      <c r="AH7" s="406">
        <v>50001.599114527227</v>
      </c>
      <c r="AI7" s="406">
        <v>50246.25247063781</v>
      </c>
      <c r="AJ7" s="406">
        <v>49929.934866022137</v>
      </c>
      <c r="AK7" s="406">
        <v>48878.78760414225</v>
      </c>
      <c r="AL7" s="406">
        <v>49780.338143474633</v>
      </c>
      <c r="AM7" s="406">
        <v>50531.701019008651</v>
      </c>
      <c r="AN7" s="406">
        <v>51148.933193981604</v>
      </c>
      <c r="AO7" s="406">
        <v>51959.920286070053</v>
      </c>
      <c r="AP7" s="406">
        <v>52524.203814525841</v>
      </c>
      <c r="AQ7" s="406">
        <v>53207.038629913324</v>
      </c>
    </row>
    <row r="8" spans="1:43" s="397" customFormat="1">
      <c r="L8" s="398" t="s">
        <v>34</v>
      </c>
      <c r="M8" s="125"/>
      <c r="N8" s="406"/>
      <c r="O8" s="406"/>
      <c r="P8" s="406"/>
      <c r="Q8" s="406"/>
      <c r="R8" s="406">
        <v>63193.679846999992</v>
      </c>
      <c r="S8" s="406">
        <v>34413.061381934131</v>
      </c>
      <c r="T8" s="406">
        <v>34019.79492285689</v>
      </c>
      <c r="U8" s="406">
        <v>38729.397160780769</v>
      </c>
      <c r="V8" s="406">
        <v>35097.205944897782</v>
      </c>
      <c r="W8" s="406">
        <v>39216.262621336013</v>
      </c>
      <c r="X8" s="406">
        <v>40721.631426144813</v>
      </c>
      <c r="Y8" s="406">
        <v>43196.516654156425</v>
      </c>
      <c r="Z8" s="406">
        <v>46213.386857131933</v>
      </c>
      <c r="AA8" s="406">
        <v>48624.919548171005</v>
      </c>
      <c r="AB8" s="406">
        <v>52006.220493021188</v>
      </c>
      <c r="AC8" s="406">
        <v>52462.954651440479</v>
      </c>
      <c r="AD8" s="406">
        <v>53668.203461726669</v>
      </c>
      <c r="AE8" s="406">
        <v>53955.371845473564</v>
      </c>
      <c r="AF8" s="406">
        <v>54577.919354360885</v>
      </c>
      <c r="AG8" s="406">
        <v>56472.562911943722</v>
      </c>
      <c r="AH8" s="406">
        <v>56835.844564583836</v>
      </c>
      <c r="AI8" s="406">
        <v>58230.448874024696</v>
      </c>
      <c r="AJ8" s="406">
        <v>58293.09644862749</v>
      </c>
      <c r="AK8" s="406">
        <v>55924.703029655284</v>
      </c>
      <c r="AL8" s="406">
        <v>56667.093742570054</v>
      </c>
      <c r="AM8" s="406">
        <v>57508.633877902663</v>
      </c>
      <c r="AN8" s="406">
        <v>58326.768203317712</v>
      </c>
      <c r="AO8" s="406">
        <v>59069.504394366872</v>
      </c>
      <c r="AP8" s="406">
        <v>59763.344098052417</v>
      </c>
      <c r="AQ8" s="406">
        <v>60446.375777852321</v>
      </c>
    </row>
    <row r="9" spans="1:43" s="397" customFormat="1">
      <c r="L9" s="398" t="s">
        <v>35</v>
      </c>
      <c r="M9" s="125"/>
      <c r="N9" s="406"/>
      <c r="O9" s="406"/>
      <c r="P9" s="406"/>
      <c r="Q9" s="406"/>
      <c r="R9" s="406">
        <v>63193.679846999992</v>
      </c>
      <c r="S9" s="406">
        <v>36995.836618600159</v>
      </c>
      <c r="T9" s="406">
        <v>36898.232326855694</v>
      </c>
      <c r="U9" s="406">
        <v>40340.974233339373</v>
      </c>
      <c r="V9" s="406">
        <v>35713.411923785636</v>
      </c>
      <c r="W9" s="406">
        <v>37730.786153925357</v>
      </c>
      <c r="X9" s="406">
        <v>39456.211359679539</v>
      </c>
      <c r="Y9" s="406">
        <v>44291.390994513378</v>
      </c>
      <c r="Z9" s="406">
        <v>47245.740371422537</v>
      </c>
      <c r="AA9" s="406">
        <v>50127.947599452164</v>
      </c>
      <c r="AB9" s="406">
        <v>54576.643091409322</v>
      </c>
      <c r="AC9" s="406">
        <v>54269.383249153427</v>
      </c>
      <c r="AD9" s="406">
        <v>55767.924071231879</v>
      </c>
      <c r="AE9" s="406">
        <v>55747.565650883436</v>
      </c>
      <c r="AF9" s="406">
        <v>56535.675894188891</v>
      </c>
      <c r="AG9" s="406">
        <v>60374.594986862008</v>
      </c>
      <c r="AH9" s="406">
        <v>60517.536495777473</v>
      </c>
      <c r="AI9" s="406">
        <v>62252.977635680945</v>
      </c>
      <c r="AJ9" s="406">
        <v>61823.5628911514</v>
      </c>
      <c r="AK9" s="406">
        <v>60265.13034236768</v>
      </c>
      <c r="AL9" s="406">
        <v>61748.800631378974</v>
      </c>
      <c r="AM9" s="406">
        <v>63604.004515041517</v>
      </c>
      <c r="AN9" s="406">
        <v>65285.183678460024</v>
      </c>
      <c r="AO9" s="406">
        <v>66607.846135816755</v>
      </c>
      <c r="AP9" s="406">
        <v>67989.297879117585</v>
      </c>
      <c r="AQ9" s="406">
        <v>69671.991071230659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Q11"/>
  <sheetViews>
    <sheetView showGridLines="0" workbookViewId="0">
      <selection activeCell="L42" sqref="L41:L42"/>
    </sheetView>
  </sheetViews>
  <sheetFormatPr defaultColWidth="9" defaultRowHeight="14.25"/>
  <cols>
    <col min="1" max="1" width="3.25" style="397" customWidth="1"/>
    <col min="2" max="11" width="9" style="397"/>
    <col min="12" max="12" width="20.875" style="407" customWidth="1"/>
    <col min="13" max="26" width="7.875" style="407" customWidth="1"/>
    <col min="27" max="16384" width="9" style="407"/>
  </cols>
  <sheetData>
    <row r="1" spans="1:43" s="397" customFormat="1" ht="25.5">
      <c r="A1" s="405" t="s">
        <v>567</v>
      </c>
      <c r="C1" s="404"/>
      <c r="D1" s="404"/>
      <c r="E1" s="404"/>
      <c r="F1" s="404"/>
      <c r="G1" s="404"/>
      <c r="H1" s="404"/>
      <c r="I1" s="404"/>
    </row>
    <row r="2" spans="1:43" s="397" customFormat="1">
      <c r="K2" s="407"/>
      <c r="L2" s="407"/>
    </row>
    <row r="3" spans="1:43" s="397" customFormat="1">
      <c r="K3" s="407"/>
      <c r="L3" s="407"/>
    </row>
    <row r="4" spans="1:43" s="397" customFormat="1">
      <c r="K4" s="407"/>
      <c r="L4" s="413" t="s">
        <v>61</v>
      </c>
      <c r="M4" s="412">
        <v>2015</v>
      </c>
      <c r="N4" s="412">
        <v>2016</v>
      </c>
      <c r="O4" s="412">
        <v>2017</v>
      </c>
      <c r="P4" s="412">
        <v>2018</v>
      </c>
      <c r="Q4" s="412">
        <v>2019</v>
      </c>
      <c r="R4" s="412">
        <v>2020</v>
      </c>
      <c r="S4" s="412">
        <v>2021</v>
      </c>
      <c r="T4" s="412">
        <v>2022</v>
      </c>
      <c r="U4" s="412">
        <v>2023</v>
      </c>
      <c r="V4" s="412">
        <v>2024</v>
      </c>
      <c r="W4" s="412">
        <v>2025</v>
      </c>
      <c r="X4" s="412">
        <v>2026</v>
      </c>
      <c r="Y4" s="412">
        <v>2027</v>
      </c>
      <c r="Z4" s="412">
        <v>2028</v>
      </c>
      <c r="AA4" s="412">
        <v>2029</v>
      </c>
      <c r="AB4" s="412">
        <v>2030</v>
      </c>
      <c r="AC4" s="412">
        <v>2031</v>
      </c>
      <c r="AD4" s="412">
        <v>2032</v>
      </c>
      <c r="AE4" s="412">
        <v>2033</v>
      </c>
      <c r="AF4" s="412">
        <v>2034</v>
      </c>
      <c r="AG4" s="412">
        <v>2035</v>
      </c>
      <c r="AH4" s="412">
        <v>2036</v>
      </c>
      <c r="AI4" s="412">
        <v>2037</v>
      </c>
      <c r="AJ4" s="412">
        <v>2038</v>
      </c>
      <c r="AK4" s="412">
        <v>2039</v>
      </c>
      <c r="AL4" s="412">
        <v>2040</v>
      </c>
      <c r="AM4" s="408"/>
      <c r="AN4" s="408"/>
      <c r="AO4" s="408"/>
      <c r="AP4" s="408"/>
      <c r="AQ4" s="408"/>
    </row>
    <row r="5" spans="1:43" s="397" customFormat="1">
      <c r="L5" s="398" t="s">
        <v>358</v>
      </c>
      <c r="M5" s="411">
        <v>39657.643148117975</v>
      </c>
      <c r="N5" s="411">
        <v>61064.299481597933</v>
      </c>
      <c r="O5" s="411">
        <v>103237.39519475194</v>
      </c>
      <c r="P5" s="411">
        <v>165787.09610774237</v>
      </c>
      <c r="Q5" s="411">
        <v>243951.79451602395</v>
      </c>
      <c r="R5" s="411">
        <v>386200.38443013735</v>
      </c>
      <c r="S5" s="411">
        <v>592207.91256282339</v>
      </c>
      <c r="T5" s="411">
        <v>947006.38824142981</v>
      </c>
      <c r="U5" s="411">
        <v>1226159.0905991264</v>
      </c>
      <c r="V5" s="411">
        <v>1592392.4506600881</v>
      </c>
      <c r="W5" s="411">
        <v>1912406.1908163629</v>
      </c>
      <c r="X5" s="411">
        <v>2246218.0351398508</v>
      </c>
      <c r="Y5" s="411">
        <v>2549584.3487361688</v>
      </c>
      <c r="Z5" s="411">
        <v>2846202.0428741514</v>
      </c>
      <c r="AA5" s="411">
        <v>3085714.9146975027</v>
      </c>
      <c r="AB5" s="411">
        <v>3306831.5393376094</v>
      </c>
      <c r="AC5" s="411">
        <v>3518773.2426546975</v>
      </c>
      <c r="AD5" s="411">
        <v>3711506.6561598056</v>
      </c>
      <c r="AE5" s="411">
        <v>3884270.2765853731</v>
      </c>
      <c r="AF5" s="411">
        <v>4048733.3413254293</v>
      </c>
      <c r="AG5" s="410">
        <v>4198906.0380786769</v>
      </c>
      <c r="AH5" s="410">
        <v>4339572.4576449916</v>
      </c>
      <c r="AI5" s="410">
        <v>4466059.5683716927</v>
      </c>
      <c r="AJ5" s="410">
        <v>4596233.4453262053</v>
      </c>
      <c r="AK5" s="410">
        <v>4730201.5480365437</v>
      </c>
      <c r="AL5" s="410">
        <v>4868074.4681930142</v>
      </c>
      <c r="AM5" s="408"/>
      <c r="AN5" s="408"/>
      <c r="AO5" s="408"/>
      <c r="AP5" s="408"/>
      <c r="AQ5" s="408"/>
    </row>
    <row r="6" spans="1:43" s="397" customFormat="1" ht="15">
      <c r="K6" s="399"/>
      <c r="L6" s="398" t="s">
        <v>270</v>
      </c>
      <c r="M6" s="409">
        <v>46425.325824617867</v>
      </c>
      <c r="N6" s="409">
        <v>46631.758942993067</v>
      </c>
      <c r="O6" s="409">
        <v>46909.515650721049</v>
      </c>
      <c r="P6" s="409">
        <v>47312.477390568427</v>
      </c>
      <c r="Q6" s="409">
        <v>48182.020579536722</v>
      </c>
      <c r="R6" s="409">
        <v>49431.180142103833</v>
      </c>
      <c r="S6" s="409">
        <v>50729.132500133826</v>
      </c>
      <c r="T6" s="409">
        <v>51454.376306609905</v>
      </c>
      <c r="U6" s="409">
        <v>52045.653551208008</v>
      </c>
      <c r="V6" s="409">
        <v>52575.393160019587</v>
      </c>
      <c r="W6" s="409">
        <v>52212.971928286017</v>
      </c>
      <c r="X6" s="409">
        <v>52139.75365386968</v>
      </c>
      <c r="Y6" s="409">
        <v>52212.538978610311</v>
      </c>
      <c r="Z6" s="409">
        <v>52667.568142953656</v>
      </c>
      <c r="AA6" s="409">
        <v>53458.617362745281</v>
      </c>
      <c r="AB6" s="409">
        <v>54292.566321317739</v>
      </c>
      <c r="AC6" s="409">
        <v>55149.399353262721</v>
      </c>
      <c r="AD6" s="409">
        <v>55959.282902841471</v>
      </c>
      <c r="AE6" s="409">
        <v>56850.831852981442</v>
      </c>
      <c r="AF6" s="409">
        <v>58050.717742766697</v>
      </c>
      <c r="AG6" s="409">
        <v>59884.429182195701</v>
      </c>
      <c r="AH6" s="409">
        <v>61009.447554015649</v>
      </c>
      <c r="AI6" s="409">
        <v>62761.956585955981</v>
      </c>
      <c r="AJ6" s="409">
        <v>64564.806803239997</v>
      </c>
      <c r="AK6" s="409">
        <v>66419.444266855469</v>
      </c>
      <c r="AL6" s="409">
        <v>68327.356576191902</v>
      </c>
      <c r="AM6" s="408"/>
      <c r="AN6" s="408"/>
      <c r="AO6" s="408"/>
      <c r="AP6" s="408"/>
      <c r="AQ6" s="408"/>
    </row>
    <row r="7" spans="1:43" s="397" customFormat="1">
      <c r="L7" s="398" t="s">
        <v>566</v>
      </c>
      <c r="M7" s="409">
        <v>0</v>
      </c>
      <c r="N7" s="409">
        <v>12.545518053473893</v>
      </c>
      <c r="O7" s="409">
        <v>31.303890190053679</v>
      </c>
      <c r="P7" s="409">
        <v>73.55159204331926</v>
      </c>
      <c r="Q7" s="409">
        <v>167.24359657528586</v>
      </c>
      <c r="R7" s="409">
        <v>301.91925687686091</v>
      </c>
      <c r="S7" s="409">
        <v>384.9905710665106</v>
      </c>
      <c r="T7" s="409">
        <v>993.29217403209987</v>
      </c>
      <c r="U7" s="409">
        <v>1561.9083962557945</v>
      </c>
      <c r="V7" s="409">
        <v>3820.7507821132276</v>
      </c>
      <c r="W7" s="409">
        <v>13570.600615946139</v>
      </c>
      <c r="X7" s="409">
        <v>22161.153015505159</v>
      </c>
      <c r="Y7" s="409">
        <v>31511.80770803184</v>
      </c>
      <c r="Z7" s="409">
        <v>43310.225921660865</v>
      </c>
      <c r="AA7" s="409">
        <v>50884.914669445003</v>
      </c>
      <c r="AB7" s="409">
        <v>58860.713763930224</v>
      </c>
      <c r="AC7" s="409">
        <v>66229.079643783392</v>
      </c>
      <c r="AD7" s="409">
        <v>72914.670362956836</v>
      </c>
      <c r="AE7" s="409">
        <v>79675.768870771019</v>
      </c>
      <c r="AF7" s="409">
        <v>87537.483494359301</v>
      </c>
      <c r="AG7" s="409">
        <v>96504.340444961228</v>
      </c>
      <c r="AH7" s="409">
        <v>104539.28454640081</v>
      </c>
      <c r="AI7" s="409">
        <v>112040.37633857132</v>
      </c>
      <c r="AJ7" s="409">
        <v>120079.70003388436</v>
      </c>
      <c r="AK7" s="409">
        <v>128695.87582118536</v>
      </c>
      <c r="AL7" s="409">
        <v>137930.29503494996</v>
      </c>
      <c r="AM7" s="408"/>
      <c r="AN7" s="408"/>
      <c r="AO7" s="408"/>
      <c r="AP7" s="408"/>
      <c r="AQ7" s="408"/>
    </row>
    <row r="8" spans="1:43" s="397" customFormat="1">
      <c r="L8" s="398" t="s">
        <v>565</v>
      </c>
      <c r="M8" s="409">
        <v>0</v>
      </c>
      <c r="N8" s="409">
        <v>180.8697879744048</v>
      </c>
      <c r="O8" s="409">
        <v>381.5361109266791</v>
      </c>
      <c r="P8" s="409">
        <v>552.7018420230562</v>
      </c>
      <c r="Q8" s="409">
        <v>966.22319096258002</v>
      </c>
      <c r="R8" s="409">
        <v>1439.0810502620129</v>
      </c>
      <c r="S8" s="409">
        <v>1989.6802151666193</v>
      </c>
      <c r="T8" s="409">
        <v>3913.0592541173633</v>
      </c>
      <c r="U8" s="409">
        <v>7920.1902058197438</v>
      </c>
      <c r="V8" s="409">
        <v>11849.639786678505</v>
      </c>
      <c r="W8" s="409">
        <v>17873.971504444253</v>
      </c>
      <c r="X8" s="409">
        <v>24512.356769061069</v>
      </c>
      <c r="Y8" s="409">
        <v>31322.573104202769</v>
      </c>
      <c r="Z8" s="409">
        <v>38736.492066958301</v>
      </c>
      <c r="AA8" s="409">
        <v>46567.966083326377</v>
      </c>
      <c r="AB8" s="409">
        <v>54960.541678288311</v>
      </c>
      <c r="AC8" s="409">
        <v>62835.51075061626</v>
      </c>
      <c r="AD8" s="409">
        <v>71154.907177845089</v>
      </c>
      <c r="AE8" s="409">
        <v>80009.806326179591</v>
      </c>
      <c r="AF8" s="409">
        <v>89674.067039621063</v>
      </c>
      <c r="AG8" s="409">
        <v>98890.031261988363</v>
      </c>
      <c r="AH8" s="409">
        <v>107405.35764005418</v>
      </c>
      <c r="AI8" s="409">
        <v>115430.46413046223</v>
      </c>
      <c r="AJ8" s="409">
        <v>124055.19000297057</v>
      </c>
      <c r="AK8" s="409">
        <v>133324.33757937019</v>
      </c>
      <c r="AL8" s="409">
        <v>143286.05671840266</v>
      </c>
      <c r="AM8" s="408"/>
      <c r="AN8" s="408"/>
      <c r="AO8" s="408"/>
      <c r="AP8" s="408"/>
      <c r="AQ8" s="408"/>
    </row>
    <row r="9" spans="1:43" s="397" customFormat="1">
      <c r="L9" s="398" t="s">
        <v>359</v>
      </c>
      <c r="M9" s="409">
        <v>18289.436562687464</v>
      </c>
      <c r="N9" s="409">
        <v>20455.581893732146</v>
      </c>
      <c r="O9" s="409">
        <v>22942.590167198185</v>
      </c>
      <c r="P9" s="409">
        <v>23912.626760788735</v>
      </c>
      <c r="Q9" s="409">
        <v>26225.460262297824</v>
      </c>
      <c r="R9" s="409">
        <v>38423.10210263577</v>
      </c>
      <c r="S9" s="409">
        <v>46755.688529760228</v>
      </c>
      <c r="T9" s="409">
        <v>51299.41080036186</v>
      </c>
      <c r="U9" s="409">
        <v>54776.987457598923</v>
      </c>
      <c r="V9" s="409">
        <v>58203.023198247021</v>
      </c>
      <c r="W9" s="409">
        <v>60833.181698386805</v>
      </c>
      <c r="X9" s="409">
        <v>63030.197704558726</v>
      </c>
      <c r="Y9" s="409">
        <v>65236.929884868245</v>
      </c>
      <c r="Z9" s="409">
        <v>67357.340434665733</v>
      </c>
      <c r="AA9" s="409">
        <v>69171.891395041181</v>
      </c>
      <c r="AB9" s="409">
        <v>68809.075530242262</v>
      </c>
      <c r="AC9" s="409">
        <v>68500.626690481091</v>
      </c>
      <c r="AD9" s="409">
        <v>68095.083876692224</v>
      </c>
      <c r="AE9" s="409">
        <v>66460.280561803258</v>
      </c>
      <c r="AF9" s="409">
        <v>65119.606785607742</v>
      </c>
      <c r="AG9" s="409">
        <v>63539.737737931951</v>
      </c>
      <c r="AH9" s="409">
        <v>62424.768921895404</v>
      </c>
      <c r="AI9" s="409">
        <v>61110.064974803623</v>
      </c>
      <c r="AJ9" s="409">
        <v>59823.049499745459</v>
      </c>
      <c r="AK9" s="409">
        <v>58563.139360505906</v>
      </c>
      <c r="AL9" s="409">
        <v>57329.763702076554</v>
      </c>
      <c r="AM9" s="408"/>
      <c r="AN9" s="408"/>
      <c r="AO9" s="408"/>
      <c r="AP9" s="408"/>
      <c r="AQ9" s="408"/>
    </row>
    <row r="10" spans="1:43" s="397" customFormat="1">
      <c r="L10" s="398" t="s">
        <v>564</v>
      </c>
      <c r="M10" s="409">
        <v>0</v>
      </c>
      <c r="N10" s="409">
        <v>17458.563380922435</v>
      </c>
      <c r="O10" s="409">
        <v>31243.524774232359</v>
      </c>
      <c r="P10" s="409">
        <v>51784.223325808925</v>
      </c>
      <c r="Q10" s="409">
        <v>188247.71477412822</v>
      </c>
      <c r="R10" s="409">
        <v>355502.79122587573</v>
      </c>
      <c r="S10" s="409">
        <v>473992.98100929486</v>
      </c>
      <c r="T10" s="409">
        <v>598891.94234104513</v>
      </c>
      <c r="U10" s="409">
        <v>810171.77875626972</v>
      </c>
      <c r="V10" s="409">
        <v>1012592.6646730297</v>
      </c>
      <c r="W10" s="409">
        <v>1272586.2655310358</v>
      </c>
      <c r="X10" s="409">
        <v>1530986.9853934648</v>
      </c>
      <c r="Y10" s="409">
        <v>1706368.9164222537</v>
      </c>
      <c r="Z10" s="409">
        <v>1875523.1324493897</v>
      </c>
      <c r="AA10" s="409">
        <v>2091498.9234612992</v>
      </c>
      <c r="AB10" s="409">
        <v>2295855.1654772875</v>
      </c>
      <c r="AC10" s="409">
        <v>2493481.517916264</v>
      </c>
      <c r="AD10" s="409">
        <v>2675799.0430196645</v>
      </c>
      <c r="AE10" s="409">
        <v>2846844.4292333685</v>
      </c>
      <c r="AF10" s="409">
        <v>3027376.6999665676</v>
      </c>
      <c r="AG10" s="409">
        <v>3216693.8265399947</v>
      </c>
      <c r="AH10" s="409">
        <v>3401333.1797067183</v>
      </c>
      <c r="AI10" s="409">
        <v>3572343.2824114123</v>
      </c>
      <c r="AJ10" s="409">
        <v>3751951.3241247134</v>
      </c>
      <c r="AK10" s="409">
        <v>3940589.5866476763</v>
      </c>
      <c r="AL10" s="409">
        <v>4138712.0857754368</v>
      </c>
      <c r="AM10" s="408"/>
      <c r="AN10" s="408"/>
      <c r="AO10" s="408"/>
      <c r="AP10" s="408"/>
      <c r="AQ10" s="408"/>
    </row>
    <row r="11" spans="1:43" s="399" customFormat="1" ht="15">
      <c r="A11" s="397"/>
      <c r="B11" s="397"/>
      <c r="C11" s="397"/>
      <c r="D11" s="397"/>
      <c r="E11" s="397"/>
      <c r="K11" s="408"/>
      <c r="L11" s="398" t="s">
        <v>563</v>
      </c>
      <c r="M11" s="409">
        <v>1200</v>
      </c>
      <c r="N11" s="409">
        <v>1608.0568323098353</v>
      </c>
      <c r="O11" s="409">
        <v>2107.7904034923877</v>
      </c>
      <c r="P11" s="409">
        <v>2980.260080930394</v>
      </c>
      <c r="Q11" s="409">
        <v>5990.6713884370965</v>
      </c>
      <c r="R11" s="409">
        <v>6180.5272706645728</v>
      </c>
      <c r="S11" s="409">
        <v>8644.6004446111765</v>
      </c>
      <c r="T11" s="409">
        <v>11630.966534493542</v>
      </c>
      <c r="U11" s="409">
        <v>14238.54309802675</v>
      </c>
      <c r="V11" s="409">
        <v>15410.694474536285</v>
      </c>
      <c r="W11" s="409">
        <v>16622.705934918264</v>
      </c>
      <c r="X11" s="409">
        <v>17540.763857958329</v>
      </c>
      <c r="Y11" s="409">
        <v>18786.987286176362</v>
      </c>
      <c r="Z11" s="409">
        <v>20023.279034804935</v>
      </c>
      <c r="AA11" s="409">
        <v>21176.162512748822</v>
      </c>
      <c r="AB11" s="409">
        <v>23114.29617640128</v>
      </c>
      <c r="AC11" s="409">
        <v>25024.066588311194</v>
      </c>
      <c r="AD11" s="409">
        <v>27448.543524068067</v>
      </c>
      <c r="AE11" s="409">
        <v>31539.643699452834</v>
      </c>
      <c r="AF11" s="409">
        <v>35340.83795420143</v>
      </c>
      <c r="AG11" s="409">
        <v>41684.947918862454</v>
      </c>
      <c r="AH11" s="409">
        <v>46958.123662642072</v>
      </c>
      <c r="AI11" s="409">
        <v>52293.348426487144</v>
      </c>
      <c r="AJ11" s="409">
        <v>58234.743562156313</v>
      </c>
      <c r="AK11" s="409">
        <v>64851.180117438867</v>
      </c>
      <c r="AL11" s="409">
        <v>72219.354037948317</v>
      </c>
      <c r="AM11" s="408"/>
      <c r="AN11" s="408"/>
      <c r="AO11" s="408"/>
      <c r="AP11" s="408"/>
      <c r="AQ11" s="408"/>
    </row>
  </sheetData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Q11"/>
  <sheetViews>
    <sheetView showGridLines="0" workbookViewId="0">
      <selection activeCell="L42" sqref="L41:L42"/>
    </sheetView>
  </sheetViews>
  <sheetFormatPr defaultColWidth="9" defaultRowHeight="14.25"/>
  <cols>
    <col min="1" max="1" width="3.25" style="397" customWidth="1"/>
    <col min="2" max="11" width="9" style="397"/>
    <col min="12" max="12" width="20.875" style="407" customWidth="1"/>
    <col min="13" max="26" width="7.875" style="407" customWidth="1"/>
    <col min="27" max="16384" width="9" style="407"/>
  </cols>
  <sheetData>
    <row r="1" spans="1:43" s="397" customFormat="1" ht="25.5">
      <c r="A1" s="405" t="s">
        <v>568</v>
      </c>
      <c r="C1" s="404"/>
      <c r="D1" s="404"/>
      <c r="E1" s="404"/>
      <c r="F1" s="404"/>
      <c r="G1" s="404"/>
      <c r="H1" s="404"/>
      <c r="I1" s="404"/>
    </row>
    <row r="2" spans="1:43" s="397" customFormat="1">
      <c r="K2" s="407"/>
      <c r="L2" s="407"/>
    </row>
    <row r="3" spans="1:43" s="397" customFormat="1">
      <c r="K3" s="407"/>
      <c r="L3" s="407"/>
    </row>
    <row r="4" spans="1:43" s="397" customFormat="1">
      <c r="K4" s="407"/>
      <c r="L4" s="413" t="s">
        <v>61</v>
      </c>
      <c r="M4" s="412">
        <v>2015</v>
      </c>
      <c r="N4" s="412">
        <v>2016</v>
      </c>
      <c r="O4" s="412">
        <v>2017</v>
      </c>
      <c r="P4" s="412">
        <v>2018</v>
      </c>
      <c r="Q4" s="412">
        <v>2019</v>
      </c>
      <c r="R4" s="412">
        <v>2020</v>
      </c>
      <c r="S4" s="412">
        <v>2021</v>
      </c>
      <c r="T4" s="412">
        <v>2022</v>
      </c>
      <c r="U4" s="412">
        <v>2023</v>
      </c>
      <c r="V4" s="412">
        <v>2024</v>
      </c>
      <c r="W4" s="412">
        <v>2025</v>
      </c>
      <c r="X4" s="412">
        <v>2026</v>
      </c>
      <c r="Y4" s="412">
        <v>2027</v>
      </c>
      <c r="Z4" s="412">
        <v>2028</v>
      </c>
      <c r="AA4" s="412">
        <v>2029</v>
      </c>
      <c r="AB4" s="412">
        <v>2030</v>
      </c>
      <c r="AC4" s="412">
        <v>2031</v>
      </c>
      <c r="AD4" s="412">
        <v>2032</v>
      </c>
      <c r="AE4" s="412">
        <v>2033</v>
      </c>
      <c r="AF4" s="412">
        <v>2034</v>
      </c>
      <c r="AG4" s="412">
        <v>2035</v>
      </c>
      <c r="AH4" s="412">
        <v>2036</v>
      </c>
      <c r="AI4" s="412">
        <v>2037</v>
      </c>
      <c r="AJ4" s="412">
        <v>2038</v>
      </c>
      <c r="AK4" s="412">
        <v>2039</v>
      </c>
      <c r="AL4" s="412">
        <v>2040</v>
      </c>
      <c r="AM4" s="408"/>
      <c r="AN4" s="408"/>
      <c r="AO4" s="408"/>
      <c r="AP4" s="408"/>
      <c r="AQ4" s="408"/>
    </row>
    <row r="5" spans="1:43" s="397" customFormat="1">
      <c r="L5" s="398" t="s">
        <v>358</v>
      </c>
      <c r="M5" s="411">
        <v>39657.643148117975</v>
      </c>
      <c r="N5" s="411">
        <v>55202.899842126586</v>
      </c>
      <c r="O5" s="411">
        <v>71512.974009188736</v>
      </c>
      <c r="P5" s="411">
        <v>89150.07072807668</v>
      </c>
      <c r="Q5" s="411">
        <v>110847.36604983447</v>
      </c>
      <c r="R5" s="411">
        <v>183251.96414626253</v>
      </c>
      <c r="S5" s="411">
        <v>250862.68649203493</v>
      </c>
      <c r="T5" s="411">
        <v>316247.28515979752</v>
      </c>
      <c r="U5" s="411">
        <v>387952.32275847404</v>
      </c>
      <c r="V5" s="411">
        <v>456598.43265856529</v>
      </c>
      <c r="W5" s="411">
        <v>518517.01684227429</v>
      </c>
      <c r="X5" s="411">
        <v>592145.2787868313</v>
      </c>
      <c r="Y5" s="411">
        <v>662367.97664510715</v>
      </c>
      <c r="Z5" s="411">
        <v>731385.84684568702</v>
      </c>
      <c r="AA5" s="411">
        <v>793662.76308060798</v>
      </c>
      <c r="AB5" s="411">
        <v>853334.395948675</v>
      </c>
      <c r="AC5" s="411">
        <v>908216.4090607008</v>
      </c>
      <c r="AD5" s="411">
        <v>955228.19078519964</v>
      </c>
      <c r="AE5" s="411">
        <v>990269.98146424606</v>
      </c>
      <c r="AF5" s="411">
        <v>1020376.5096679782</v>
      </c>
      <c r="AG5" s="410">
        <v>1045758.6048552198</v>
      </c>
      <c r="AH5" s="410">
        <v>1066828.8603917158</v>
      </c>
      <c r="AI5" s="410">
        <v>1084123.6427047709</v>
      </c>
      <c r="AJ5" s="410">
        <v>1101698.7975371317</v>
      </c>
      <c r="AK5" s="410">
        <v>1119558.8701179984</v>
      </c>
      <c r="AL5" s="410">
        <v>1137708.4793610699</v>
      </c>
      <c r="AM5" s="408"/>
      <c r="AN5" s="408"/>
      <c r="AO5" s="408"/>
      <c r="AP5" s="408"/>
      <c r="AQ5" s="408"/>
    </row>
    <row r="6" spans="1:43" s="397" customFormat="1" ht="15">
      <c r="K6" s="399"/>
      <c r="L6" s="398" t="s">
        <v>270</v>
      </c>
      <c r="M6" s="409">
        <v>46425.325824617867</v>
      </c>
      <c r="N6" s="409">
        <v>46435.32017807271</v>
      </c>
      <c r="O6" s="409">
        <v>46889.029586267134</v>
      </c>
      <c r="P6" s="409">
        <v>47081.287326042053</v>
      </c>
      <c r="Q6" s="409">
        <v>47512.46043660264</v>
      </c>
      <c r="R6" s="409">
        <v>48536.634812519922</v>
      </c>
      <c r="S6" s="409">
        <v>49678.04122900057</v>
      </c>
      <c r="T6" s="409">
        <v>50032.203850179467</v>
      </c>
      <c r="U6" s="409">
        <v>50435.198574791277</v>
      </c>
      <c r="V6" s="409">
        <v>50718.656299991322</v>
      </c>
      <c r="W6" s="409">
        <v>49921.420895168725</v>
      </c>
      <c r="X6" s="409">
        <v>49478.583745273296</v>
      </c>
      <c r="Y6" s="409">
        <v>49147.492938441348</v>
      </c>
      <c r="Z6" s="409">
        <v>49134.345717490796</v>
      </c>
      <c r="AA6" s="409">
        <v>49271.607737594793</v>
      </c>
      <c r="AB6" s="409">
        <v>49460.929703083086</v>
      </c>
      <c r="AC6" s="409">
        <v>49644.70711174707</v>
      </c>
      <c r="AD6" s="409">
        <v>49753.602125609017</v>
      </c>
      <c r="AE6" s="409">
        <v>49809.015705533224</v>
      </c>
      <c r="AF6" s="409">
        <v>50001.587885261768</v>
      </c>
      <c r="AG6" s="409">
        <v>50443.820757608722</v>
      </c>
      <c r="AH6" s="409">
        <v>50627.746040647275</v>
      </c>
      <c r="AI6" s="409">
        <v>51005.892274604339</v>
      </c>
      <c r="AJ6" s="409">
        <v>51386.862939539256</v>
      </c>
      <c r="AK6" s="409">
        <v>51770.679131550918</v>
      </c>
      <c r="AL6" s="409">
        <v>52157.362104308151</v>
      </c>
      <c r="AM6" s="408"/>
      <c r="AN6" s="408"/>
      <c r="AO6" s="408"/>
      <c r="AP6" s="408"/>
      <c r="AQ6" s="408"/>
    </row>
    <row r="7" spans="1:43" s="397" customFormat="1">
      <c r="L7" s="398" t="s">
        <v>566</v>
      </c>
      <c r="M7" s="409">
        <v>0</v>
      </c>
      <c r="N7" s="409">
        <v>5.4853127272461011</v>
      </c>
      <c r="O7" s="409">
        <v>10.197364550365245</v>
      </c>
      <c r="P7" s="409">
        <v>13.50627188335862</v>
      </c>
      <c r="Q7" s="409">
        <v>18.222936209975767</v>
      </c>
      <c r="R7" s="409">
        <v>22.557066581725117</v>
      </c>
      <c r="S7" s="409">
        <v>26.523804226882433</v>
      </c>
      <c r="T7" s="409">
        <v>33.954862590318328</v>
      </c>
      <c r="U7" s="409">
        <v>41.283652910677269</v>
      </c>
      <c r="V7" s="409">
        <v>47.135156416717422</v>
      </c>
      <c r="W7" s="409">
        <v>56.009164741475075</v>
      </c>
      <c r="X7" s="409">
        <v>65.087131466005147</v>
      </c>
      <c r="Y7" s="409">
        <v>73.668089531291685</v>
      </c>
      <c r="Z7" s="409">
        <v>82.96353223067382</v>
      </c>
      <c r="AA7" s="409">
        <v>91.155413874980184</v>
      </c>
      <c r="AB7" s="409">
        <v>99.125354899614734</v>
      </c>
      <c r="AC7" s="409">
        <v>105.82796338412162</v>
      </c>
      <c r="AD7" s="409">
        <v>111.84797783918808</v>
      </c>
      <c r="AE7" s="409">
        <v>116.56128697750621</v>
      </c>
      <c r="AF7" s="409">
        <v>121.18035885785976</v>
      </c>
      <c r="AG7" s="409">
        <v>125.20659101179713</v>
      </c>
      <c r="AH7" s="409">
        <v>129.43036099074473</v>
      </c>
      <c r="AI7" s="409">
        <v>132.75535676794232</v>
      </c>
      <c r="AJ7" s="409">
        <v>136.16576988334211</v>
      </c>
      <c r="AK7" s="409">
        <v>139.66379466203637</v>
      </c>
      <c r="AL7" s="409">
        <v>143.25168180013887</v>
      </c>
      <c r="AM7" s="408"/>
      <c r="AN7" s="408"/>
      <c r="AO7" s="408"/>
      <c r="AP7" s="408"/>
      <c r="AQ7" s="408"/>
    </row>
    <row r="8" spans="1:43" s="397" customFormat="1">
      <c r="L8" s="398" t="s">
        <v>565</v>
      </c>
      <c r="M8" s="409">
        <v>0</v>
      </c>
      <c r="N8" s="409">
        <v>3.2002909316789347</v>
      </c>
      <c r="O8" s="409">
        <v>6.0619732004534672</v>
      </c>
      <c r="P8" s="409">
        <v>8.1758324078484588</v>
      </c>
      <c r="Q8" s="409">
        <v>12.160034773184583</v>
      </c>
      <c r="R8" s="409">
        <v>18.26931147828499</v>
      </c>
      <c r="S8" s="409">
        <v>40.358939673642787</v>
      </c>
      <c r="T8" s="409">
        <v>106.11227900621461</v>
      </c>
      <c r="U8" s="409">
        <v>171.77317741572517</v>
      </c>
      <c r="V8" s="409">
        <v>235.75275517413141</v>
      </c>
      <c r="W8" s="409">
        <v>9958.7813131625899</v>
      </c>
      <c r="X8" s="409">
        <v>22112.780713253691</v>
      </c>
      <c r="Y8" s="409">
        <v>38451.680693963463</v>
      </c>
      <c r="Z8" s="409">
        <v>59900.824678114746</v>
      </c>
      <c r="AA8" s="409">
        <v>83696.097422998806</v>
      </c>
      <c r="AB8" s="409">
        <v>110740.16902420607</v>
      </c>
      <c r="AC8" s="409">
        <v>148979.80560190222</v>
      </c>
      <c r="AD8" s="409">
        <v>195225.31982868238</v>
      </c>
      <c r="AE8" s="409">
        <v>269461.07587775751</v>
      </c>
      <c r="AF8" s="409">
        <v>340192.76779383374</v>
      </c>
      <c r="AG8" s="409">
        <v>412180.40413678455</v>
      </c>
      <c r="AH8" s="409">
        <v>469639.33348476584</v>
      </c>
      <c r="AI8" s="409">
        <v>529797.1510460499</v>
      </c>
      <c r="AJ8" s="409">
        <v>597660.8031823124</v>
      </c>
      <c r="AK8" s="409">
        <v>674217.35838945489</v>
      </c>
      <c r="AL8" s="409">
        <v>760580.32237223932</v>
      </c>
      <c r="AM8" s="408"/>
      <c r="AN8" s="408"/>
      <c r="AO8" s="408"/>
      <c r="AP8" s="408"/>
      <c r="AQ8" s="408"/>
    </row>
    <row r="9" spans="1:43" s="397" customFormat="1">
      <c r="L9" s="398" t="s">
        <v>359</v>
      </c>
      <c r="M9" s="409">
        <v>18289.436562687464</v>
      </c>
      <c r="N9" s="409">
        <v>20473.215500099097</v>
      </c>
      <c r="O9" s="409">
        <v>22198.463405499555</v>
      </c>
      <c r="P9" s="409">
        <v>23680.374117166979</v>
      </c>
      <c r="Q9" s="409">
        <v>26939.52493371781</v>
      </c>
      <c r="R9" s="409">
        <v>28322.456947516348</v>
      </c>
      <c r="S9" s="409">
        <v>31758.934766336562</v>
      </c>
      <c r="T9" s="409">
        <v>34975.769001357541</v>
      </c>
      <c r="U9" s="409">
        <v>38237.962908101828</v>
      </c>
      <c r="V9" s="409">
        <v>42537.188205298939</v>
      </c>
      <c r="W9" s="409">
        <v>43061.271917723177</v>
      </c>
      <c r="X9" s="409">
        <v>43664.591267313255</v>
      </c>
      <c r="Y9" s="409">
        <v>44201.811061830012</v>
      </c>
      <c r="Z9" s="409">
        <v>44717.51730780043</v>
      </c>
      <c r="AA9" s="409">
        <v>45523.541096555447</v>
      </c>
      <c r="AB9" s="409">
        <v>46552.75264423748</v>
      </c>
      <c r="AC9" s="409">
        <v>47414.579604754734</v>
      </c>
      <c r="AD9" s="409">
        <v>48206.661119722281</v>
      </c>
      <c r="AE9" s="409">
        <v>50711.109778216953</v>
      </c>
      <c r="AF9" s="409">
        <v>53327.872922758979</v>
      </c>
      <c r="AG9" s="409">
        <v>54787.25165025665</v>
      </c>
      <c r="AH9" s="409">
        <v>57163.818810671699</v>
      </c>
      <c r="AI9" s="409">
        <v>58439.066096103415</v>
      </c>
      <c r="AJ9" s="409">
        <v>59742.762419280269</v>
      </c>
      <c r="AK9" s="409">
        <v>61075.542439658406</v>
      </c>
      <c r="AL9" s="409">
        <v>62438.054975085863</v>
      </c>
      <c r="AM9" s="408"/>
      <c r="AN9" s="408"/>
      <c r="AO9" s="408"/>
      <c r="AP9" s="408"/>
      <c r="AQ9" s="408"/>
    </row>
    <row r="10" spans="1:43" s="397" customFormat="1">
      <c r="L10" s="398" t="s">
        <v>564</v>
      </c>
      <c r="M10" s="409">
        <v>0</v>
      </c>
      <c r="N10" s="409">
        <v>3386.3771872188518</v>
      </c>
      <c r="O10" s="409">
        <v>7797.0131609751916</v>
      </c>
      <c r="P10" s="409">
        <v>19037.189136900724</v>
      </c>
      <c r="Q10" s="409">
        <v>46975.156016821129</v>
      </c>
      <c r="R10" s="409">
        <v>98657.053543786431</v>
      </c>
      <c r="S10" s="409">
        <v>167409.71537793777</v>
      </c>
      <c r="T10" s="409">
        <v>237783.1634301501</v>
      </c>
      <c r="U10" s="409">
        <v>336200.88665666658</v>
      </c>
      <c r="V10" s="409">
        <v>429111.0775412987</v>
      </c>
      <c r="W10" s="409">
        <v>528388.15314193629</v>
      </c>
      <c r="X10" s="409">
        <v>668840.36444629135</v>
      </c>
      <c r="Y10" s="409">
        <v>797200.3481875665</v>
      </c>
      <c r="Z10" s="409">
        <v>928931.87264201499</v>
      </c>
      <c r="AA10" s="409">
        <v>1033984.0064077253</v>
      </c>
      <c r="AB10" s="409">
        <v>1155156.1048544957</v>
      </c>
      <c r="AC10" s="409">
        <v>1281093.8400843435</v>
      </c>
      <c r="AD10" s="409">
        <v>1417670.933612599</v>
      </c>
      <c r="AE10" s="409">
        <v>1537602.3251680289</v>
      </c>
      <c r="AF10" s="409">
        <v>1672738.2394599346</v>
      </c>
      <c r="AG10" s="409">
        <v>1807990.9897764043</v>
      </c>
      <c r="AH10" s="409">
        <v>1920355.0742703122</v>
      </c>
      <c r="AI10" s="409">
        <v>2034254.2074838509</v>
      </c>
      <c r="AJ10" s="409">
        <v>2154908.8687352058</v>
      </c>
      <c r="AK10" s="409">
        <v>2282719.7385017616</v>
      </c>
      <c r="AL10" s="409">
        <v>2418111.2622196241</v>
      </c>
      <c r="AM10" s="408"/>
      <c r="AN10" s="408"/>
      <c r="AO10" s="408"/>
      <c r="AP10" s="408"/>
      <c r="AQ10" s="408"/>
    </row>
    <row r="11" spans="1:43" s="399" customFormat="1" ht="15">
      <c r="A11" s="397"/>
      <c r="B11" s="397"/>
      <c r="C11" s="397"/>
      <c r="D11" s="397"/>
      <c r="E11" s="397"/>
      <c r="K11" s="408"/>
      <c r="L11" s="398" t="s">
        <v>563</v>
      </c>
      <c r="M11" s="409">
        <v>1200</v>
      </c>
      <c r="N11" s="409">
        <v>1479.9593745902093</v>
      </c>
      <c r="O11" s="409">
        <v>1719.7556646139569</v>
      </c>
      <c r="P11" s="409">
        <v>1888.3144620110238</v>
      </c>
      <c r="Q11" s="409">
        <v>2173.2066981703379</v>
      </c>
      <c r="R11" s="409">
        <v>2448.89538512332</v>
      </c>
      <c r="S11" s="409">
        <v>2683.9387748439276</v>
      </c>
      <c r="T11" s="409">
        <v>2983.4985460066164</v>
      </c>
      <c r="U11" s="409">
        <v>3292.5578198957755</v>
      </c>
      <c r="V11" s="409">
        <v>3536.1062258887437</v>
      </c>
      <c r="W11" s="409">
        <v>3719.6618215364215</v>
      </c>
      <c r="X11" s="409">
        <v>3922.7636229747413</v>
      </c>
      <c r="Y11" s="409">
        <v>4124.2397917825019</v>
      </c>
      <c r="Z11" s="409">
        <v>4364.8918831213668</v>
      </c>
      <c r="AA11" s="409">
        <v>4582.1082090441478</v>
      </c>
      <c r="AB11" s="409">
        <v>4801.5713077095343</v>
      </c>
      <c r="AC11" s="409">
        <v>4985.7031855236291</v>
      </c>
      <c r="AD11" s="409">
        <v>5153.6262781392998</v>
      </c>
      <c r="AE11" s="409">
        <v>5280.6571140770229</v>
      </c>
      <c r="AF11" s="409">
        <v>5412.211682685278</v>
      </c>
      <c r="AG11" s="409">
        <v>5528.8547559602684</v>
      </c>
      <c r="AH11" s="409">
        <v>5658.0520088105404</v>
      </c>
      <c r="AI11" s="409">
        <v>5760.1842972073846</v>
      </c>
      <c r="AJ11" s="409">
        <v>5864.1601537292536</v>
      </c>
      <c r="AK11" s="409">
        <v>5970.0128562306336</v>
      </c>
      <c r="AL11" s="409">
        <v>6077.7762832574545</v>
      </c>
      <c r="AM11" s="408"/>
      <c r="AN11" s="408"/>
      <c r="AO11" s="408"/>
      <c r="AP11" s="408"/>
      <c r="AQ11" s="408"/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Q11"/>
  <sheetViews>
    <sheetView showGridLines="0" workbookViewId="0">
      <selection activeCell="L42" sqref="L41:L42"/>
    </sheetView>
  </sheetViews>
  <sheetFormatPr defaultColWidth="9" defaultRowHeight="14.25"/>
  <cols>
    <col min="1" max="1" width="3.25" style="397" customWidth="1"/>
    <col min="2" max="11" width="9" style="397"/>
    <col min="12" max="12" width="20.875" style="407" customWidth="1"/>
    <col min="13" max="26" width="7.875" style="407" customWidth="1"/>
    <col min="27" max="16384" width="9" style="407"/>
  </cols>
  <sheetData>
    <row r="1" spans="1:43" s="397" customFormat="1" ht="25.5">
      <c r="A1" s="405" t="s">
        <v>569</v>
      </c>
      <c r="C1" s="404"/>
      <c r="D1" s="404"/>
      <c r="E1" s="404"/>
      <c r="F1" s="404"/>
      <c r="G1" s="404"/>
      <c r="H1" s="404"/>
      <c r="I1" s="404"/>
    </row>
    <row r="2" spans="1:43" s="397" customFormat="1">
      <c r="K2" s="407"/>
      <c r="L2" s="407"/>
    </row>
    <row r="3" spans="1:43" s="397" customFormat="1">
      <c r="K3" s="407"/>
      <c r="L3" s="407"/>
    </row>
    <row r="4" spans="1:43" s="397" customFormat="1">
      <c r="K4" s="407"/>
      <c r="L4" s="413" t="s">
        <v>61</v>
      </c>
      <c r="M4" s="412">
        <v>2015</v>
      </c>
      <c r="N4" s="412">
        <v>2016</v>
      </c>
      <c r="O4" s="412">
        <v>2017</v>
      </c>
      <c r="P4" s="412">
        <v>2018</v>
      </c>
      <c r="Q4" s="412">
        <v>2019</v>
      </c>
      <c r="R4" s="412">
        <v>2020</v>
      </c>
      <c r="S4" s="412">
        <v>2021</v>
      </c>
      <c r="T4" s="412">
        <v>2022</v>
      </c>
      <c r="U4" s="412">
        <v>2023</v>
      </c>
      <c r="V4" s="412">
        <v>2024</v>
      </c>
      <c r="W4" s="412">
        <v>2025</v>
      </c>
      <c r="X4" s="412">
        <v>2026</v>
      </c>
      <c r="Y4" s="412">
        <v>2027</v>
      </c>
      <c r="Z4" s="412">
        <v>2028</v>
      </c>
      <c r="AA4" s="412">
        <v>2029</v>
      </c>
      <c r="AB4" s="412">
        <v>2030</v>
      </c>
      <c r="AC4" s="412">
        <v>2031</v>
      </c>
      <c r="AD4" s="412">
        <v>2032</v>
      </c>
      <c r="AE4" s="412">
        <v>2033</v>
      </c>
      <c r="AF4" s="412">
        <v>2034</v>
      </c>
      <c r="AG4" s="412">
        <v>2035</v>
      </c>
      <c r="AH4" s="412">
        <v>2036</v>
      </c>
      <c r="AI4" s="412">
        <v>2037</v>
      </c>
      <c r="AJ4" s="412">
        <v>2038</v>
      </c>
      <c r="AK4" s="412">
        <v>2039</v>
      </c>
      <c r="AL4" s="412">
        <v>2040</v>
      </c>
      <c r="AM4" s="408"/>
      <c r="AN4" s="408"/>
      <c r="AO4" s="408"/>
      <c r="AP4" s="408"/>
      <c r="AQ4" s="408"/>
    </row>
    <row r="5" spans="1:43" s="397" customFormat="1">
      <c r="L5" s="398" t="s">
        <v>358</v>
      </c>
      <c r="M5" s="411">
        <v>39657.643148117975</v>
      </c>
      <c r="N5" s="411">
        <v>55747.948013655259</v>
      </c>
      <c r="O5" s="411">
        <v>73644.812341806799</v>
      </c>
      <c r="P5" s="411">
        <v>95467.3210369343</v>
      </c>
      <c r="Q5" s="411">
        <v>120099.21207854518</v>
      </c>
      <c r="R5" s="411">
        <v>202592.8092137705</v>
      </c>
      <c r="S5" s="411">
        <v>283260.99235758628</v>
      </c>
      <c r="T5" s="411">
        <v>333424.82385947555</v>
      </c>
      <c r="U5" s="411">
        <v>386481.64017112198</v>
      </c>
      <c r="V5" s="411">
        <v>436951.9457387547</v>
      </c>
      <c r="W5" s="411">
        <v>485292.881271853</v>
      </c>
      <c r="X5" s="411">
        <v>533727.94097635103</v>
      </c>
      <c r="Y5" s="411">
        <v>580923.55528413423</v>
      </c>
      <c r="Z5" s="411">
        <v>628228.70317900158</v>
      </c>
      <c r="AA5" s="411">
        <v>672966.41907402663</v>
      </c>
      <c r="AB5" s="411">
        <v>713964.00938416691</v>
      </c>
      <c r="AC5" s="411">
        <v>751787.22415398201</v>
      </c>
      <c r="AD5" s="411">
        <v>784690.42489825329</v>
      </c>
      <c r="AE5" s="411">
        <v>810726.15925443196</v>
      </c>
      <c r="AF5" s="411">
        <v>832355.4949497499</v>
      </c>
      <c r="AG5" s="410">
        <v>849558.023393646</v>
      </c>
      <c r="AH5" s="410">
        <v>863541.10664011748</v>
      </c>
      <c r="AI5" s="410">
        <v>873942.16889906791</v>
      </c>
      <c r="AJ5" s="410">
        <v>884468.508455512</v>
      </c>
      <c r="AK5" s="410">
        <v>895121.63423237286</v>
      </c>
      <c r="AL5" s="410">
        <v>905903.07332704286</v>
      </c>
      <c r="AM5" s="408"/>
      <c r="AN5" s="408"/>
      <c r="AO5" s="408"/>
      <c r="AP5" s="408"/>
      <c r="AQ5" s="408"/>
    </row>
    <row r="6" spans="1:43" s="397" customFormat="1" ht="15">
      <c r="K6" s="399"/>
      <c r="L6" s="398" t="s">
        <v>270</v>
      </c>
      <c r="M6" s="409">
        <v>46425.325824617867</v>
      </c>
      <c r="N6" s="409">
        <v>46384.082411699863</v>
      </c>
      <c r="O6" s="409">
        <v>46737.569049709527</v>
      </c>
      <c r="P6" s="409">
        <v>47358.589859945998</v>
      </c>
      <c r="Q6" s="409">
        <v>48361.356697179399</v>
      </c>
      <c r="R6" s="409">
        <v>48442.117252159449</v>
      </c>
      <c r="S6" s="409">
        <v>48618.715558291748</v>
      </c>
      <c r="T6" s="409">
        <v>46614.50411683337</v>
      </c>
      <c r="U6" s="409">
        <v>44744.993571036619</v>
      </c>
      <c r="V6" s="409">
        <v>42978.376854866394</v>
      </c>
      <c r="W6" s="409">
        <v>41443.955951340038</v>
      </c>
      <c r="X6" s="409">
        <v>39983.517467071419</v>
      </c>
      <c r="Y6" s="409">
        <v>38633.226884325486</v>
      </c>
      <c r="Z6" s="409">
        <v>37463.296407854737</v>
      </c>
      <c r="AA6" s="409">
        <v>36356.201375983379</v>
      </c>
      <c r="AB6" s="409">
        <v>35361.683525253189</v>
      </c>
      <c r="AC6" s="409">
        <v>34443.598513479359</v>
      </c>
      <c r="AD6" s="409">
        <v>33559.084000081159</v>
      </c>
      <c r="AE6" s="409">
        <v>32775.897747567033</v>
      </c>
      <c r="AF6" s="409">
        <v>32201.207394663194</v>
      </c>
      <c r="AG6" s="409">
        <v>31751.150055166388</v>
      </c>
      <c r="AH6" s="409">
        <v>31225.187259062157</v>
      </c>
      <c r="AI6" s="409">
        <v>30825.557629291612</v>
      </c>
      <c r="AJ6" s="409">
        <v>30431.042583451839</v>
      </c>
      <c r="AK6" s="409">
        <v>30041.576663511612</v>
      </c>
      <c r="AL6" s="409">
        <v>29657.095249191887</v>
      </c>
      <c r="AM6" s="408"/>
      <c r="AN6" s="408"/>
      <c r="AO6" s="408"/>
      <c r="AP6" s="408"/>
      <c r="AQ6" s="408"/>
    </row>
    <row r="7" spans="1:43" s="397" customFormat="1">
      <c r="L7" s="398" t="s">
        <v>566</v>
      </c>
      <c r="M7" s="409">
        <v>0</v>
      </c>
      <c r="N7" s="409">
        <v>6.2655943654370532</v>
      </c>
      <c r="O7" s="409">
        <v>11.597832813968614</v>
      </c>
      <c r="P7" s="409">
        <v>16.779994046834879</v>
      </c>
      <c r="Q7" s="409">
        <v>21.152508362725015</v>
      </c>
      <c r="R7" s="409">
        <v>25.79394037875484</v>
      </c>
      <c r="S7" s="409">
        <v>29.728817554986076</v>
      </c>
      <c r="T7" s="409">
        <v>35.812141524688755</v>
      </c>
      <c r="U7" s="409">
        <v>41.526967883829229</v>
      </c>
      <c r="V7" s="409">
        <v>46.472858269809777</v>
      </c>
      <c r="W7" s="409">
        <v>50.455189022671661</v>
      </c>
      <c r="X7" s="409">
        <v>53.62003389009967</v>
      </c>
      <c r="Y7" s="409">
        <v>57.072276560099695</v>
      </c>
      <c r="Z7" s="409">
        <v>62.840531914145565</v>
      </c>
      <c r="AA7" s="409">
        <v>67.734693220951357</v>
      </c>
      <c r="AB7" s="409">
        <v>72.516654311716167</v>
      </c>
      <c r="AC7" s="409">
        <v>76.923964102042802</v>
      </c>
      <c r="AD7" s="409">
        <v>80.632980490838406</v>
      </c>
      <c r="AE7" s="409">
        <v>85.053664554429204</v>
      </c>
      <c r="AF7" s="409">
        <v>92.1041032299308</v>
      </c>
      <c r="AG7" s="409">
        <v>99.118705507634118</v>
      </c>
      <c r="AH7" s="409">
        <v>105.52976156875459</v>
      </c>
      <c r="AI7" s="409">
        <v>111.22484100182933</v>
      </c>
      <c r="AJ7" s="409">
        <v>117.22726434686676</v>
      </c>
      <c r="AK7" s="409">
        <v>123.55361790109602</v>
      </c>
      <c r="AL7" s="409">
        <v>130.22138306734314</v>
      </c>
      <c r="AM7" s="408"/>
      <c r="AN7" s="408"/>
      <c r="AO7" s="408"/>
      <c r="AP7" s="408"/>
      <c r="AQ7" s="408"/>
    </row>
    <row r="8" spans="1:43" s="397" customFormat="1">
      <c r="L8" s="398" t="s">
        <v>565</v>
      </c>
      <c r="M8" s="409">
        <v>0</v>
      </c>
      <c r="N8" s="409">
        <v>3.6244322249560339</v>
      </c>
      <c r="O8" s="409">
        <v>6.7997706549208381</v>
      </c>
      <c r="P8" s="409">
        <v>10.017737407202096</v>
      </c>
      <c r="Q8" s="409">
        <v>13.758460619410323</v>
      </c>
      <c r="R8" s="409">
        <v>17.800636034827669</v>
      </c>
      <c r="S8" s="409">
        <v>21.377429518211081</v>
      </c>
      <c r="T8" s="409">
        <v>26.578332430212182</v>
      </c>
      <c r="U8" s="409">
        <v>31.604504670152739</v>
      </c>
      <c r="V8" s="409">
        <v>36.167445613802812</v>
      </c>
      <c r="W8" s="409">
        <v>40.071276307581257</v>
      </c>
      <c r="X8" s="409">
        <v>43.510702906791927</v>
      </c>
      <c r="Y8" s="409">
        <v>47.169509495411923</v>
      </c>
      <c r="Z8" s="409">
        <v>50.636079404476959</v>
      </c>
      <c r="AA8" s="409">
        <v>53.642051271952631</v>
      </c>
      <c r="AB8" s="409">
        <v>56.740966979168341</v>
      </c>
      <c r="AC8" s="409">
        <v>59.714131909255251</v>
      </c>
      <c r="AD8" s="409">
        <v>62.288906180707031</v>
      </c>
      <c r="AE8" s="409">
        <v>65.366675546986158</v>
      </c>
      <c r="AF8" s="409">
        <v>68.36965599317611</v>
      </c>
      <c r="AG8" s="409">
        <v>71.06944247206718</v>
      </c>
      <c r="AH8" s="409">
        <v>73.618639828325314</v>
      </c>
      <c r="AI8" s="409">
        <v>76.566282700841981</v>
      </c>
      <c r="AJ8" s="409">
        <v>79.631947293457799</v>
      </c>
      <c r="AK8" s="409">
        <v>82.82035911975008</v>
      </c>
      <c r="AL8" s="409">
        <v>86.136432899812959</v>
      </c>
      <c r="AM8" s="408"/>
      <c r="AN8" s="408"/>
      <c r="AO8" s="408"/>
      <c r="AP8" s="408"/>
      <c r="AQ8" s="408"/>
    </row>
    <row r="9" spans="1:43" s="397" customFormat="1">
      <c r="L9" s="398" t="s">
        <v>359</v>
      </c>
      <c r="M9" s="409">
        <v>18289.436562687464</v>
      </c>
      <c r="N9" s="409">
        <v>20889.664103484472</v>
      </c>
      <c r="O9" s="409">
        <v>22413.737041659413</v>
      </c>
      <c r="P9" s="409">
        <v>24766.341715255021</v>
      </c>
      <c r="Q9" s="409">
        <v>26279.445685695151</v>
      </c>
      <c r="R9" s="409">
        <v>28787.168345822865</v>
      </c>
      <c r="S9" s="409">
        <v>30698.294149171667</v>
      </c>
      <c r="T9" s="409">
        <v>28947.762405457666</v>
      </c>
      <c r="U9" s="409">
        <v>27319.143657101118</v>
      </c>
      <c r="V9" s="409">
        <v>25854.365798591316</v>
      </c>
      <c r="W9" s="409">
        <v>24487.204201482102</v>
      </c>
      <c r="X9" s="409">
        <v>23228.102759037516</v>
      </c>
      <c r="Y9" s="409">
        <v>22064.487107861685</v>
      </c>
      <c r="Z9" s="409">
        <v>21021.417843156301</v>
      </c>
      <c r="AA9" s="409">
        <v>20090.348402836389</v>
      </c>
      <c r="AB9" s="409">
        <v>19242.989250440343</v>
      </c>
      <c r="AC9" s="409">
        <v>18491.612845920692</v>
      </c>
      <c r="AD9" s="409">
        <v>17811.038213740867</v>
      </c>
      <c r="AE9" s="409">
        <v>17236.444756555105</v>
      </c>
      <c r="AF9" s="409">
        <v>16776.295901265228</v>
      </c>
      <c r="AG9" s="409">
        <v>16368.575079389111</v>
      </c>
      <c r="AH9" s="409">
        <v>15981.797003066586</v>
      </c>
      <c r="AI9" s="409">
        <v>15646.195696821553</v>
      </c>
      <c r="AJ9" s="409">
        <v>15317.641672977352</v>
      </c>
      <c r="AK9" s="409">
        <v>14995.986945848847</v>
      </c>
      <c r="AL9" s="409">
        <v>14681.086637298145</v>
      </c>
      <c r="AM9" s="408"/>
      <c r="AN9" s="408"/>
      <c r="AO9" s="408"/>
      <c r="AP9" s="408"/>
      <c r="AQ9" s="408"/>
    </row>
    <row r="10" spans="1:43" s="397" customFormat="1">
      <c r="L10" s="398" t="s">
        <v>564</v>
      </c>
      <c r="M10" s="409">
        <v>0</v>
      </c>
      <c r="N10" s="409">
        <v>3111.0615671896117</v>
      </c>
      <c r="O10" s="409">
        <v>7106.703736746259</v>
      </c>
      <c r="P10" s="409">
        <v>9934.8798508845011</v>
      </c>
      <c r="Q10" s="409">
        <v>13137.619547068745</v>
      </c>
      <c r="R10" s="409">
        <v>23749.52879442399</v>
      </c>
      <c r="S10" s="409">
        <v>33028.702806905421</v>
      </c>
      <c r="T10" s="409">
        <v>37589.889073162107</v>
      </c>
      <c r="U10" s="409">
        <v>41619.193427757047</v>
      </c>
      <c r="V10" s="409">
        <v>45547.219143785172</v>
      </c>
      <c r="W10" s="409">
        <v>49413.155289404014</v>
      </c>
      <c r="X10" s="409">
        <v>67193.217398613473</v>
      </c>
      <c r="Y10" s="409">
        <v>84889.509181485511</v>
      </c>
      <c r="Z10" s="409">
        <v>102136.4007799282</v>
      </c>
      <c r="AA10" s="409">
        <v>118256.97405895614</v>
      </c>
      <c r="AB10" s="409">
        <v>133427.27312774872</v>
      </c>
      <c r="AC10" s="409">
        <v>147747.66477536305</v>
      </c>
      <c r="AD10" s="409">
        <v>160219.23909908018</v>
      </c>
      <c r="AE10" s="409">
        <v>175443.42070497404</v>
      </c>
      <c r="AF10" s="409">
        <v>189662.37234552304</v>
      </c>
      <c r="AG10" s="409">
        <v>201594.22774679557</v>
      </c>
      <c r="AH10" s="409">
        <v>211737.66554925809</v>
      </c>
      <c r="AI10" s="409">
        <v>220601.45109891566</v>
      </c>
      <c r="AJ10" s="409">
        <v>229836.29341859338</v>
      </c>
      <c r="AK10" s="409">
        <v>239457.72572779513</v>
      </c>
      <c r="AL10" s="409">
        <v>249481.93149937582</v>
      </c>
      <c r="AM10" s="408"/>
      <c r="AN10" s="408"/>
      <c r="AO10" s="408"/>
      <c r="AP10" s="408"/>
      <c r="AQ10" s="408"/>
    </row>
    <row r="11" spans="1:43" s="399" customFormat="1" ht="15">
      <c r="A11" s="397"/>
      <c r="B11" s="397"/>
      <c r="C11" s="397"/>
      <c r="D11" s="397"/>
      <c r="E11" s="397"/>
      <c r="K11" s="408"/>
      <c r="L11" s="398" t="s">
        <v>563</v>
      </c>
      <c r="M11" s="409">
        <v>1200</v>
      </c>
      <c r="N11" s="409">
        <v>1106.8919861948164</v>
      </c>
      <c r="O11" s="409">
        <v>1021.1545135218751</v>
      </c>
      <c r="P11" s="409">
        <v>943.0112804870696</v>
      </c>
      <c r="Q11" s="409">
        <v>871.01294508189267</v>
      </c>
      <c r="R11" s="409">
        <v>805.87371025222319</v>
      </c>
      <c r="S11" s="409">
        <v>745.86563408461188</v>
      </c>
      <c r="T11" s="409">
        <v>690.86808790520388</v>
      </c>
      <c r="U11" s="409">
        <v>640.58639566210854</v>
      </c>
      <c r="V11" s="409">
        <v>594.36236366902267</v>
      </c>
      <c r="W11" s="409">
        <v>551.59807158485751</v>
      </c>
      <c r="X11" s="409">
        <v>512.28740912995204</v>
      </c>
      <c r="Y11" s="409">
        <v>476.77091543663585</v>
      </c>
      <c r="Z11" s="409">
        <v>444.2813797088823</v>
      </c>
      <c r="AA11" s="409">
        <v>414.19735911742742</v>
      </c>
      <c r="AB11" s="409">
        <v>386.99406726299492</v>
      </c>
      <c r="AC11" s="409">
        <v>362.15297487499203</v>
      </c>
      <c r="AD11" s="409">
        <v>339.80061579036118</v>
      </c>
      <c r="AE11" s="409">
        <v>321.09674306288076</v>
      </c>
      <c r="AF11" s="409">
        <v>304.11496739344506</v>
      </c>
      <c r="AG11" s="409">
        <v>288.45830030200261</v>
      </c>
      <c r="AH11" s="409">
        <v>274.06850741907067</v>
      </c>
      <c r="AI11" s="409">
        <v>260.93957545180615</v>
      </c>
      <c r="AJ11" s="409">
        <v>248.43956964692444</v>
      </c>
      <c r="AK11" s="409">
        <v>236.53836203067141</v>
      </c>
      <c r="AL11" s="409">
        <v>225.20726787471156</v>
      </c>
      <c r="AM11" s="408"/>
      <c r="AN11" s="408"/>
      <c r="AO11" s="408"/>
      <c r="AP11" s="408"/>
      <c r="AQ11" s="408"/>
    </row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Q11"/>
  <sheetViews>
    <sheetView showGridLines="0" workbookViewId="0">
      <selection activeCell="L42" sqref="L41:L42"/>
    </sheetView>
  </sheetViews>
  <sheetFormatPr defaultColWidth="9" defaultRowHeight="14.25"/>
  <cols>
    <col min="1" max="1" width="3.25" style="397" customWidth="1"/>
    <col min="2" max="11" width="9" style="397"/>
    <col min="12" max="12" width="20.875" style="407" customWidth="1"/>
    <col min="13" max="26" width="7.875" style="407" customWidth="1"/>
    <col min="27" max="16384" width="9" style="407"/>
  </cols>
  <sheetData>
    <row r="1" spans="1:43" s="397" customFormat="1" ht="25.5">
      <c r="A1" s="405" t="s">
        <v>570</v>
      </c>
      <c r="C1" s="404"/>
      <c r="D1" s="404"/>
      <c r="E1" s="404"/>
      <c r="F1" s="404"/>
      <c r="G1" s="404"/>
      <c r="H1" s="404"/>
      <c r="I1" s="404"/>
    </row>
    <row r="2" spans="1:43" s="397" customFormat="1">
      <c r="K2" s="407"/>
      <c r="L2" s="407"/>
    </row>
    <row r="3" spans="1:43" s="397" customFormat="1">
      <c r="K3" s="407"/>
      <c r="L3" s="407"/>
    </row>
    <row r="4" spans="1:43" s="397" customFormat="1">
      <c r="K4" s="407"/>
      <c r="L4" s="413" t="s">
        <v>61</v>
      </c>
      <c r="M4" s="412">
        <v>2015</v>
      </c>
      <c r="N4" s="412">
        <v>2016</v>
      </c>
      <c r="O4" s="412">
        <v>2017</v>
      </c>
      <c r="P4" s="412">
        <v>2018</v>
      </c>
      <c r="Q4" s="412">
        <v>2019</v>
      </c>
      <c r="R4" s="412">
        <v>2020</v>
      </c>
      <c r="S4" s="412">
        <v>2021</v>
      </c>
      <c r="T4" s="412">
        <v>2022</v>
      </c>
      <c r="U4" s="412">
        <v>2023</v>
      </c>
      <c r="V4" s="412">
        <v>2024</v>
      </c>
      <c r="W4" s="412">
        <v>2025</v>
      </c>
      <c r="X4" s="412">
        <v>2026</v>
      </c>
      <c r="Y4" s="412">
        <v>2027</v>
      </c>
      <c r="Z4" s="412">
        <v>2028</v>
      </c>
      <c r="AA4" s="412">
        <v>2029</v>
      </c>
      <c r="AB4" s="412">
        <v>2030</v>
      </c>
      <c r="AC4" s="412">
        <v>2031</v>
      </c>
      <c r="AD4" s="412">
        <v>2032</v>
      </c>
      <c r="AE4" s="412">
        <v>2033</v>
      </c>
      <c r="AF4" s="412">
        <v>2034</v>
      </c>
      <c r="AG4" s="412">
        <v>2035</v>
      </c>
      <c r="AH4" s="412">
        <v>2036</v>
      </c>
      <c r="AI4" s="412">
        <v>2037</v>
      </c>
      <c r="AJ4" s="412">
        <v>2038</v>
      </c>
      <c r="AK4" s="412">
        <v>2039</v>
      </c>
      <c r="AL4" s="412">
        <v>2040</v>
      </c>
      <c r="AM4" s="408"/>
      <c r="AN4" s="408"/>
      <c r="AO4" s="408"/>
      <c r="AP4" s="408"/>
      <c r="AQ4" s="408"/>
    </row>
    <row r="5" spans="1:43" s="397" customFormat="1">
      <c r="L5" s="398" t="s">
        <v>358</v>
      </c>
      <c r="M5" s="411">
        <v>39657.643148117975</v>
      </c>
      <c r="N5" s="411">
        <v>55164.146152066882</v>
      </c>
      <c r="O5" s="411">
        <v>79651.382649690873</v>
      </c>
      <c r="P5" s="411">
        <v>119520.90757896315</v>
      </c>
      <c r="Q5" s="411">
        <v>178250.6000651255</v>
      </c>
      <c r="R5" s="411">
        <v>390229.5019647759</v>
      </c>
      <c r="S5" s="411">
        <v>574082.23073268542</v>
      </c>
      <c r="T5" s="411">
        <v>623919.42741797818</v>
      </c>
      <c r="U5" s="411">
        <v>671453.41718519805</v>
      </c>
      <c r="V5" s="411">
        <v>718423.96424831613</v>
      </c>
      <c r="W5" s="411">
        <v>762921.03437137534</v>
      </c>
      <c r="X5" s="411">
        <v>806730.49140929023</v>
      </c>
      <c r="Y5" s="411">
        <v>848754.03986939276</v>
      </c>
      <c r="Z5" s="411">
        <v>887350.56622686307</v>
      </c>
      <c r="AA5" s="411">
        <v>923965.90019120567</v>
      </c>
      <c r="AB5" s="411">
        <v>958084.96277027123</v>
      </c>
      <c r="AC5" s="411">
        <v>990254.77792806795</v>
      </c>
      <c r="AD5" s="411">
        <v>1019862.4546116631</v>
      </c>
      <c r="AE5" s="411">
        <v>1044187.3613333798</v>
      </c>
      <c r="AF5" s="411">
        <v>1064318.0724693998</v>
      </c>
      <c r="AG5" s="410">
        <v>1080344.4854820652</v>
      </c>
      <c r="AH5" s="410">
        <v>1093489.1875211147</v>
      </c>
      <c r="AI5" s="410">
        <v>1106344.8291654338</v>
      </c>
      <c r="AJ5" s="410">
        <v>1119351.6085841113</v>
      </c>
      <c r="AK5" s="410">
        <v>1132511.3026333691</v>
      </c>
      <c r="AL5" s="410">
        <v>1145825.7090590973</v>
      </c>
      <c r="AM5" s="408"/>
      <c r="AN5" s="408"/>
      <c r="AO5" s="408"/>
      <c r="AP5" s="408"/>
      <c r="AQ5" s="408"/>
    </row>
    <row r="6" spans="1:43" s="397" customFormat="1" ht="15">
      <c r="K6" s="399"/>
      <c r="L6" s="398" t="s">
        <v>270</v>
      </c>
      <c r="M6" s="409">
        <v>46425.325824617867</v>
      </c>
      <c r="N6" s="409">
        <v>46286.046579244605</v>
      </c>
      <c r="O6" s="409">
        <v>46568.164620779033</v>
      </c>
      <c r="P6" s="409">
        <v>46939.655982358687</v>
      </c>
      <c r="Q6" s="409">
        <v>47004.40421204493</v>
      </c>
      <c r="R6" s="409">
        <v>47108.960002730826</v>
      </c>
      <c r="S6" s="409">
        <v>46632.76513055589</v>
      </c>
      <c r="T6" s="409">
        <v>44745.248307772003</v>
      </c>
      <c r="U6" s="409">
        <v>43020.587274166297</v>
      </c>
      <c r="V6" s="409">
        <v>41367.001296719973</v>
      </c>
      <c r="W6" s="409">
        <v>39886.253652649037</v>
      </c>
      <c r="X6" s="409">
        <v>38530.816358247284</v>
      </c>
      <c r="Y6" s="409">
        <v>37294.009935452297</v>
      </c>
      <c r="Z6" s="409">
        <v>36254.192231631503</v>
      </c>
      <c r="AA6" s="409">
        <v>35261.439188788201</v>
      </c>
      <c r="AB6" s="409">
        <v>34386.578103900225</v>
      </c>
      <c r="AC6" s="409">
        <v>33577.520498184698</v>
      </c>
      <c r="AD6" s="409">
        <v>32831.45735364905</v>
      </c>
      <c r="AE6" s="409">
        <v>32163.801676806594</v>
      </c>
      <c r="AF6" s="409">
        <v>31648.35632090933</v>
      </c>
      <c r="AG6" s="409">
        <v>31377.448439592823</v>
      </c>
      <c r="AH6" s="409">
        <v>30913.152060505854</v>
      </c>
      <c r="AI6" s="409">
        <v>30681.354051987222</v>
      </c>
      <c r="AJ6" s="409">
        <v>30451.294148875895</v>
      </c>
      <c r="AK6" s="409">
        <v>30222.959318228121</v>
      </c>
      <c r="AL6" s="409">
        <v>29996.336624825879</v>
      </c>
      <c r="AM6" s="408"/>
      <c r="AN6" s="408"/>
      <c r="AO6" s="408"/>
      <c r="AP6" s="408"/>
      <c r="AQ6" s="408"/>
    </row>
    <row r="7" spans="1:43" s="397" customFormat="1">
      <c r="L7" s="398" t="s">
        <v>566</v>
      </c>
      <c r="M7" s="409">
        <v>0</v>
      </c>
      <c r="N7" s="409">
        <v>14.328454759550148</v>
      </c>
      <c r="O7" s="409">
        <v>34.888151197026488</v>
      </c>
      <c r="P7" s="409">
        <v>81.831421448890666</v>
      </c>
      <c r="Q7" s="409">
        <v>143.16750180133403</v>
      </c>
      <c r="R7" s="409">
        <v>353.36808871106842</v>
      </c>
      <c r="S7" s="409">
        <v>588.02383826780954</v>
      </c>
      <c r="T7" s="409">
        <v>1252.1597774581383</v>
      </c>
      <c r="U7" s="409">
        <v>5185.9740815741707</v>
      </c>
      <c r="V7" s="409">
        <v>23936.182274856208</v>
      </c>
      <c r="W7" s="409">
        <v>52819.940641766661</v>
      </c>
      <c r="X7" s="409">
        <v>77768.437950115433</v>
      </c>
      <c r="Y7" s="409">
        <v>100663.90341819392</v>
      </c>
      <c r="Z7" s="409">
        <v>226453.68153623637</v>
      </c>
      <c r="AA7" s="409">
        <v>335697.37796731456</v>
      </c>
      <c r="AB7" s="409">
        <v>433613.48254463373</v>
      </c>
      <c r="AC7" s="409">
        <v>521482.51233598101</v>
      </c>
      <c r="AD7" s="409">
        <v>629668.92919484735</v>
      </c>
      <c r="AE7" s="409">
        <v>771721.92188118165</v>
      </c>
      <c r="AF7" s="409">
        <v>904483.11054016999</v>
      </c>
      <c r="AG7" s="409">
        <v>1026393.760131289</v>
      </c>
      <c r="AH7" s="409">
        <v>1136139.166866668</v>
      </c>
      <c r="AI7" s="409">
        <v>1237171.2478966715</v>
      </c>
      <c r="AJ7" s="409">
        <v>1347187.687264927</v>
      </c>
      <c r="AK7" s="409">
        <v>1466987.4261980944</v>
      </c>
      <c r="AL7" s="409">
        <v>1597440.4524082504</v>
      </c>
      <c r="AM7" s="408"/>
      <c r="AN7" s="408"/>
      <c r="AO7" s="408"/>
      <c r="AP7" s="408"/>
      <c r="AQ7" s="408"/>
    </row>
    <row r="8" spans="1:43" s="397" customFormat="1">
      <c r="L8" s="398" t="s">
        <v>565</v>
      </c>
      <c r="M8" s="409">
        <v>0</v>
      </c>
      <c r="N8" s="409">
        <v>190.78311208025625</v>
      </c>
      <c r="O8" s="409">
        <v>384.70434124024109</v>
      </c>
      <c r="P8" s="409">
        <v>567.80052412416467</v>
      </c>
      <c r="Q8" s="409">
        <v>810.74948088894121</v>
      </c>
      <c r="R8" s="409">
        <v>1229.1992704425456</v>
      </c>
      <c r="S8" s="409">
        <v>2754.7244381004393</v>
      </c>
      <c r="T8" s="409">
        <v>8735.9770578254393</v>
      </c>
      <c r="U8" s="409">
        <v>15615.301982566876</v>
      </c>
      <c r="V8" s="409">
        <v>24539.020430410543</v>
      </c>
      <c r="W8" s="409">
        <v>34449.704198560226</v>
      </c>
      <c r="X8" s="409">
        <v>45193.095616236809</v>
      </c>
      <c r="Y8" s="409">
        <v>56381.725938844269</v>
      </c>
      <c r="Z8" s="409">
        <v>85449.290515272703</v>
      </c>
      <c r="AA8" s="409">
        <v>116347.81708075716</v>
      </c>
      <c r="AB8" s="409">
        <v>145802.19761922024</v>
      </c>
      <c r="AC8" s="409">
        <v>177551.85900236334</v>
      </c>
      <c r="AD8" s="409">
        <v>209507.97020954479</v>
      </c>
      <c r="AE8" s="409">
        <v>244482.33565272985</v>
      </c>
      <c r="AF8" s="409">
        <v>277633.11450748815</v>
      </c>
      <c r="AG8" s="409">
        <v>308918.53211624379</v>
      </c>
      <c r="AH8" s="409">
        <v>336997.37978741742</v>
      </c>
      <c r="AI8" s="409">
        <v>363562.46513959987</v>
      </c>
      <c r="AJ8" s="409">
        <v>392221.64321206964</v>
      </c>
      <c r="AK8" s="409">
        <v>423139.98873592674</v>
      </c>
      <c r="AL8" s="409">
        <v>456495.58907852351</v>
      </c>
      <c r="AM8" s="408"/>
      <c r="AN8" s="408"/>
      <c r="AO8" s="408"/>
      <c r="AP8" s="408"/>
      <c r="AQ8" s="408"/>
    </row>
    <row r="9" spans="1:43" s="397" customFormat="1">
      <c r="L9" s="398" t="s">
        <v>359</v>
      </c>
      <c r="M9" s="409">
        <v>18289.436562687464</v>
      </c>
      <c r="N9" s="409">
        <v>20532.412435123842</v>
      </c>
      <c r="O9" s="409">
        <v>23311.202181653618</v>
      </c>
      <c r="P9" s="409">
        <v>24409.724255905778</v>
      </c>
      <c r="Q9" s="409">
        <v>25664.061272837665</v>
      </c>
      <c r="R9" s="409">
        <v>33978.553567537172</v>
      </c>
      <c r="S9" s="409">
        <v>39470.435228050163</v>
      </c>
      <c r="T9" s="409">
        <v>37181.289987526005</v>
      </c>
      <c r="U9" s="409">
        <v>35086.447685462714</v>
      </c>
      <c r="V9" s="409">
        <v>33145.244786888747</v>
      </c>
      <c r="W9" s="409">
        <v>31334.363150085599</v>
      </c>
      <c r="X9" s="409">
        <v>29656.977110013053</v>
      </c>
      <c r="Y9" s="409">
        <v>28114.322418831089</v>
      </c>
      <c r="Z9" s="409">
        <v>26680.178886843049</v>
      </c>
      <c r="AA9" s="409">
        <v>25352.14197257972</v>
      </c>
      <c r="AB9" s="409">
        <v>24137.844771473679</v>
      </c>
      <c r="AC9" s="409">
        <v>23018.360107142493</v>
      </c>
      <c r="AD9" s="409">
        <v>21998.283211687449</v>
      </c>
      <c r="AE9" s="409">
        <v>21130.576985389467</v>
      </c>
      <c r="AF9" s="409">
        <v>20324.688619901241</v>
      </c>
      <c r="AG9" s="409">
        <v>19614.973304891348</v>
      </c>
      <c r="AH9" s="409">
        <v>18947.282318707115</v>
      </c>
      <c r="AI9" s="409">
        <v>18345.018569689855</v>
      </c>
      <c r="AJ9" s="409">
        <v>17761.898548901219</v>
      </c>
      <c r="AK9" s="409">
        <v>17197.313748306166</v>
      </c>
      <c r="AL9" s="409">
        <v>16650.675002080545</v>
      </c>
      <c r="AM9" s="408"/>
      <c r="AN9" s="408"/>
      <c r="AO9" s="408"/>
      <c r="AP9" s="408"/>
      <c r="AQ9" s="408"/>
    </row>
    <row r="10" spans="1:43" s="397" customFormat="1">
      <c r="L10" s="398" t="s">
        <v>564</v>
      </c>
      <c r="M10" s="409">
        <v>0</v>
      </c>
      <c r="N10" s="409">
        <v>1825.9402088695765</v>
      </c>
      <c r="O10" s="409">
        <v>4445.5636214641509</v>
      </c>
      <c r="P10" s="409">
        <v>7692.6328977820813</v>
      </c>
      <c r="Q10" s="409">
        <v>14727.736898717876</v>
      </c>
      <c r="R10" s="409">
        <v>97673.363971134677</v>
      </c>
      <c r="S10" s="409">
        <v>185177.20528203563</v>
      </c>
      <c r="T10" s="409">
        <v>196151.81332417336</v>
      </c>
      <c r="U10" s="409">
        <v>207277.44233835547</v>
      </c>
      <c r="V10" s="409">
        <v>220127.20661817514</v>
      </c>
      <c r="W10" s="409">
        <v>231807.52023072421</v>
      </c>
      <c r="X10" s="409">
        <v>243493.23241332488</v>
      </c>
      <c r="Y10" s="409">
        <v>255632.25931672595</v>
      </c>
      <c r="Z10" s="409">
        <v>261430.98527735125</v>
      </c>
      <c r="AA10" s="409">
        <v>267060.12958215404</v>
      </c>
      <c r="AB10" s="409">
        <v>272427.70141002274</v>
      </c>
      <c r="AC10" s="409">
        <v>277661.41264149884</v>
      </c>
      <c r="AD10" s="409">
        <v>281500.94877442176</v>
      </c>
      <c r="AE10" s="409">
        <v>284258.50838926743</v>
      </c>
      <c r="AF10" s="409">
        <v>286290.95775339287</v>
      </c>
      <c r="AG10" s="409">
        <v>287543.79450903973</v>
      </c>
      <c r="AH10" s="409">
        <v>288135.95567977219</v>
      </c>
      <c r="AI10" s="409">
        <v>288101.26567408594</v>
      </c>
      <c r="AJ10" s="409">
        <v>288066.57984488813</v>
      </c>
      <c r="AK10" s="409">
        <v>288031.89819167595</v>
      </c>
      <c r="AL10" s="409">
        <v>287997.22071394662</v>
      </c>
      <c r="AM10" s="408"/>
      <c r="AN10" s="408"/>
      <c r="AO10" s="408"/>
      <c r="AP10" s="408"/>
      <c r="AQ10" s="408"/>
    </row>
    <row r="11" spans="1:43" s="399" customFormat="1" ht="15">
      <c r="A11" s="397"/>
      <c r="B11" s="397"/>
      <c r="C11" s="397"/>
      <c r="D11" s="397"/>
      <c r="E11" s="397"/>
      <c r="K11" s="408"/>
      <c r="L11" s="398" t="s">
        <v>563</v>
      </c>
      <c r="M11" s="409">
        <v>1200</v>
      </c>
      <c r="N11" s="409">
        <v>1921.719465368624</v>
      </c>
      <c r="O11" s="409">
        <v>3193.6014496103553</v>
      </c>
      <c r="P11" s="409">
        <v>5180.7388968198939</v>
      </c>
      <c r="Q11" s="409">
        <v>15132.827713349408</v>
      </c>
      <c r="R11" s="409">
        <v>40522.511252076147</v>
      </c>
      <c r="S11" s="409">
        <v>62582.10252153418</v>
      </c>
      <c r="T11" s="409">
        <v>120184.41121181217</v>
      </c>
      <c r="U11" s="409">
        <v>211732.7843383266</v>
      </c>
      <c r="V11" s="409">
        <v>314726.12616365211</v>
      </c>
      <c r="W11" s="409">
        <v>422878.77628416795</v>
      </c>
      <c r="X11" s="409">
        <v>502721.55731539213</v>
      </c>
      <c r="Y11" s="409">
        <v>601681.32906730962</v>
      </c>
      <c r="Z11" s="409">
        <v>696287.10722113936</v>
      </c>
      <c r="AA11" s="409">
        <v>790349.17284303682</v>
      </c>
      <c r="AB11" s="409">
        <v>880726.30770678213</v>
      </c>
      <c r="AC11" s="409">
        <v>962519.35932387458</v>
      </c>
      <c r="AD11" s="409">
        <v>1054844.2334871492</v>
      </c>
      <c r="AE11" s="409">
        <v>1156758.0942830099</v>
      </c>
      <c r="AF11" s="409">
        <v>1251691.2389369188</v>
      </c>
      <c r="AG11" s="409">
        <v>1339967.1842517562</v>
      </c>
      <c r="AH11" s="409">
        <v>1421692.2033564199</v>
      </c>
      <c r="AI11" s="409">
        <v>1497713.3726717569</v>
      </c>
      <c r="AJ11" s="409">
        <v>1577799.5696846694</v>
      </c>
      <c r="AK11" s="409">
        <v>1662168.1608252043</v>
      </c>
      <c r="AL11" s="409">
        <v>1751048.1356090123</v>
      </c>
      <c r="AM11" s="408"/>
      <c r="AN11" s="408"/>
      <c r="AO11" s="408"/>
      <c r="AP11" s="408"/>
      <c r="AQ11" s="40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Z8"/>
  <sheetViews>
    <sheetView showGridLines="0" zoomScale="85" zoomScaleNormal="85" workbookViewId="0">
      <selection activeCell="N8" sqref="N8"/>
    </sheetView>
  </sheetViews>
  <sheetFormatPr defaultColWidth="9" defaultRowHeight="14.25"/>
  <cols>
    <col min="1" max="1" width="3.625" style="34" customWidth="1"/>
    <col min="2" max="11" width="9" style="34"/>
    <col min="12" max="12" width="9.625" style="34" bestFit="1" customWidth="1"/>
    <col min="13" max="47" width="6.5" style="34" customWidth="1"/>
    <col min="48" max="52" width="7" style="34" customWidth="1"/>
    <col min="53" max="53" width="11.125" style="34" customWidth="1"/>
    <col min="54" max="16384" width="9" style="34"/>
  </cols>
  <sheetData>
    <row r="1" spans="1:52" ht="25.5">
      <c r="A1" s="15" t="s">
        <v>548</v>
      </c>
      <c r="C1" s="388"/>
      <c r="D1" s="388"/>
      <c r="E1" s="388"/>
      <c r="F1" s="388"/>
      <c r="G1" s="388"/>
      <c r="H1" s="388"/>
      <c r="I1" s="388"/>
    </row>
    <row r="2" spans="1:52">
      <c r="K2" s="389"/>
    </row>
    <row r="3" spans="1:52">
      <c r="K3" s="389"/>
      <c r="M3" s="393" t="s">
        <v>541</v>
      </c>
    </row>
    <row r="4" spans="1:52">
      <c r="K4" s="389"/>
      <c r="L4" s="6" t="s">
        <v>61</v>
      </c>
      <c r="M4" s="35">
        <v>2001</v>
      </c>
      <c r="N4" s="35">
        <v>2002</v>
      </c>
      <c r="O4" s="35">
        <v>2003</v>
      </c>
      <c r="P4" s="35">
        <v>2004</v>
      </c>
      <c r="Q4" s="35">
        <v>2005</v>
      </c>
      <c r="R4" s="35">
        <v>2006</v>
      </c>
      <c r="S4" s="35">
        <v>2007</v>
      </c>
      <c r="T4" s="35">
        <v>2008</v>
      </c>
      <c r="U4" s="35">
        <v>2009</v>
      </c>
      <c r="V4" s="35">
        <v>2010</v>
      </c>
      <c r="W4" s="35">
        <v>2011</v>
      </c>
      <c r="X4" s="35">
        <v>2012</v>
      </c>
      <c r="Y4" s="35">
        <v>2013</v>
      </c>
      <c r="Z4" s="35">
        <v>2014</v>
      </c>
      <c r="AA4" s="35">
        <v>2015</v>
      </c>
      <c r="AB4" s="35">
        <v>2016</v>
      </c>
      <c r="AC4" s="35">
        <v>2017</v>
      </c>
      <c r="AD4" s="35">
        <v>2018</v>
      </c>
      <c r="AE4" s="35">
        <v>2019</v>
      </c>
      <c r="AF4" s="35">
        <v>2020</v>
      </c>
      <c r="AG4" s="35">
        <v>2021</v>
      </c>
      <c r="AH4" s="35">
        <v>2022</v>
      </c>
      <c r="AI4" s="35">
        <v>2023</v>
      </c>
      <c r="AJ4" s="35">
        <v>2024</v>
      </c>
      <c r="AK4" s="35">
        <v>2025</v>
      </c>
      <c r="AL4" s="35">
        <v>2026</v>
      </c>
      <c r="AM4" s="35">
        <v>2027</v>
      </c>
      <c r="AN4" s="35">
        <v>2028</v>
      </c>
      <c r="AO4" s="35">
        <v>2029</v>
      </c>
      <c r="AP4" s="35">
        <v>2030</v>
      </c>
      <c r="AQ4" s="35">
        <v>2031</v>
      </c>
      <c r="AR4" s="35">
        <v>2032</v>
      </c>
      <c r="AS4" s="35">
        <v>2033</v>
      </c>
      <c r="AT4" s="35">
        <v>2034</v>
      </c>
      <c r="AU4" s="35">
        <v>2035</v>
      </c>
      <c r="AV4" s="35">
        <v>2036</v>
      </c>
      <c r="AW4" s="35">
        <v>2037</v>
      </c>
      <c r="AX4" s="35">
        <v>2038</v>
      </c>
      <c r="AY4" s="35">
        <v>2039</v>
      </c>
      <c r="AZ4" s="35">
        <v>2040</v>
      </c>
    </row>
    <row r="5" spans="1:52">
      <c r="L5" s="6" t="s">
        <v>538</v>
      </c>
      <c r="M5" s="394"/>
      <c r="N5" s="394"/>
      <c r="O5" s="394"/>
      <c r="P5" s="394"/>
      <c r="Q5" s="394"/>
      <c r="R5" s="18"/>
      <c r="S5" s="18"/>
      <c r="T5" s="18"/>
      <c r="U5" s="18"/>
      <c r="V5" s="18"/>
      <c r="W5" s="18"/>
      <c r="X5" s="18"/>
      <c r="Y5" s="18"/>
      <c r="Z5" s="18"/>
      <c r="AA5" s="18">
        <v>56.75</v>
      </c>
      <c r="AB5" s="18">
        <v>66.489999999999995</v>
      </c>
      <c r="AC5" s="18">
        <v>71.53</v>
      </c>
      <c r="AD5" s="18">
        <v>74.75</v>
      </c>
      <c r="AE5" s="18">
        <v>76.73</v>
      </c>
      <c r="AF5" s="18">
        <v>80.209999999999994</v>
      </c>
      <c r="AG5" s="18">
        <v>81.52</v>
      </c>
      <c r="AH5" s="18">
        <v>83.63</v>
      </c>
      <c r="AI5" s="18">
        <v>84.12</v>
      </c>
      <c r="AJ5" s="18">
        <v>86.22</v>
      </c>
      <c r="AK5" s="18">
        <v>87.7</v>
      </c>
      <c r="AL5" s="18">
        <v>88.76</v>
      </c>
      <c r="AM5" s="18">
        <v>88.98</v>
      </c>
      <c r="AN5" s="18">
        <v>90.45</v>
      </c>
      <c r="AO5" s="18">
        <v>92.41</v>
      </c>
      <c r="AP5" s="18">
        <v>93.61</v>
      </c>
      <c r="AQ5" s="18">
        <v>95.94</v>
      </c>
      <c r="AR5" s="18">
        <v>97.94</v>
      </c>
      <c r="AS5" s="18">
        <v>99.93</v>
      </c>
      <c r="AT5" s="18">
        <v>101.87</v>
      </c>
      <c r="AU5" s="18">
        <v>103.63</v>
      </c>
      <c r="AV5" s="18">
        <v>104.39</v>
      </c>
      <c r="AW5" s="18">
        <v>106.74</v>
      </c>
      <c r="AX5" s="18">
        <v>109.34</v>
      </c>
      <c r="AY5" s="18">
        <v>111.3</v>
      </c>
      <c r="AZ5" s="18">
        <v>112.46</v>
      </c>
    </row>
    <row r="6" spans="1:52" ht="15">
      <c r="K6" s="392"/>
      <c r="L6" s="6" t="s">
        <v>542</v>
      </c>
      <c r="M6" s="394"/>
      <c r="N6" s="394"/>
      <c r="O6" s="394"/>
      <c r="P6" s="394"/>
      <c r="Q6" s="394"/>
      <c r="R6" s="18"/>
      <c r="S6" s="18"/>
      <c r="T6" s="18"/>
      <c r="U6" s="18"/>
      <c r="V6" s="18"/>
      <c r="W6" s="18"/>
      <c r="X6" s="18"/>
      <c r="Y6" s="18"/>
      <c r="Z6" s="18"/>
      <c r="AA6" s="18">
        <v>56.75</v>
      </c>
      <c r="AB6" s="18">
        <v>54.88</v>
      </c>
      <c r="AC6" s="18">
        <v>59.57</v>
      </c>
      <c r="AD6" s="18">
        <v>61.78</v>
      </c>
      <c r="AE6" s="18">
        <v>63.41</v>
      </c>
      <c r="AF6" s="18">
        <v>65.75</v>
      </c>
      <c r="AG6" s="18">
        <v>66.819999999999993</v>
      </c>
      <c r="AH6" s="18">
        <v>67.989999999999995</v>
      </c>
      <c r="AI6" s="18">
        <v>68.39</v>
      </c>
      <c r="AJ6" s="18">
        <v>69.540000000000006</v>
      </c>
      <c r="AK6" s="18">
        <v>70.16</v>
      </c>
      <c r="AL6" s="18">
        <v>70.44</v>
      </c>
      <c r="AM6" s="18">
        <v>70.06</v>
      </c>
      <c r="AN6" s="18">
        <v>70.66</v>
      </c>
      <c r="AO6" s="18">
        <v>71.64</v>
      </c>
      <c r="AP6" s="18">
        <v>72.540000000000006</v>
      </c>
      <c r="AQ6" s="18">
        <v>73.239999999999995</v>
      </c>
      <c r="AR6" s="18">
        <v>73.64</v>
      </c>
      <c r="AS6" s="18">
        <v>74.02</v>
      </c>
      <c r="AT6" s="18">
        <v>74.36</v>
      </c>
      <c r="AU6" s="18">
        <v>75.38</v>
      </c>
      <c r="AV6" s="18">
        <v>76.2</v>
      </c>
      <c r="AW6" s="18">
        <v>77.349999999999994</v>
      </c>
      <c r="AX6" s="18">
        <v>78.66</v>
      </c>
      <c r="AY6" s="18">
        <v>79.5</v>
      </c>
      <c r="AZ6" s="18">
        <v>80.33</v>
      </c>
    </row>
    <row r="7" spans="1:52">
      <c r="L7" s="6" t="s">
        <v>543</v>
      </c>
      <c r="M7" s="394"/>
      <c r="N7" s="394"/>
      <c r="O7" s="394"/>
      <c r="P7" s="394"/>
      <c r="Q7" s="394"/>
      <c r="R7" s="18"/>
      <c r="S7" s="18"/>
      <c r="T7" s="18"/>
      <c r="U7" s="18"/>
      <c r="V7" s="18"/>
      <c r="W7" s="18"/>
      <c r="X7" s="18"/>
      <c r="Y7" s="18"/>
      <c r="Z7" s="18"/>
      <c r="AA7" s="18">
        <v>56.75</v>
      </c>
      <c r="AB7" s="18">
        <v>45.3</v>
      </c>
      <c r="AC7" s="18">
        <v>45.3</v>
      </c>
      <c r="AD7" s="18">
        <v>48.3</v>
      </c>
      <c r="AE7" s="18">
        <v>50.3</v>
      </c>
      <c r="AF7" s="18">
        <v>51.9</v>
      </c>
      <c r="AG7" s="18">
        <v>52.8</v>
      </c>
      <c r="AH7" s="18">
        <v>53.7</v>
      </c>
      <c r="AI7" s="18">
        <v>53.3</v>
      </c>
      <c r="AJ7" s="18">
        <v>54.2</v>
      </c>
      <c r="AK7" s="18">
        <v>54.7</v>
      </c>
      <c r="AL7" s="18">
        <v>54.2</v>
      </c>
      <c r="AM7" s="18">
        <v>53.9</v>
      </c>
      <c r="AN7" s="18">
        <v>54.4</v>
      </c>
      <c r="AO7" s="18">
        <v>54.4</v>
      </c>
      <c r="AP7" s="18">
        <v>55.1</v>
      </c>
      <c r="AQ7" s="18">
        <v>54.9</v>
      </c>
      <c r="AR7" s="18">
        <v>54.5</v>
      </c>
      <c r="AS7" s="18">
        <v>54.8</v>
      </c>
      <c r="AT7" s="18">
        <v>53.5</v>
      </c>
      <c r="AU7" s="18">
        <v>53.5</v>
      </c>
      <c r="AV7" s="18">
        <v>53.3</v>
      </c>
      <c r="AW7" s="18">
        <v>54.1</v>
      </c>
      <c r="AX7" s="18">
        <v>55.1</v>
      </c>
      <c r="AY7" s="18">
        <v>55.7</v>
      </c>
      <c r="AZ7" s="18">
        <v>56.2</v>
      </c>
    </row>
    <row r="8" spans="1:52">
      <c r="L8" s="6" t="s">
        <v>31</v>
      </c>
      <c r="M8" s="394">
        <v>52.406356115789286</v>
      </c>
      <c r="N8" s="394">
        <v>40.759388471307496</v>
      </c>
      <c r="O8" s="394">
        <v>55.286280439700214</v>
      </c>
      <c r="P8" s="394">
        <v>89.474899801422183</v>
      </c>
      <c r="Q8" s="394">
        <v>74.154349516220492</v>
      </c>
      <c r="R8" s="18">
        <v>75.426890266809721</v>
      </c>
      <c r="S8" s="18">
        <v>100.89179881271163</v>
      </c>
      <c r="T8" s="18">
        <v>164.63483984936599</v>
      </c>
      <c r="U8" s="18">
        <v>75.853790960039674</v>
      </c>
      <c r="V8" s="18">
        <v>97.701606538637463</v>
      </c>
      <c r="W8" s="18">
        <v>125.95529242607071</v>
      </c>
      <c r="X8" s="18">
        <v>95.880715842180209</v>
      </c>
      <c r="Y8" s="18">
        <v>80.605693762666732</v>
      </c>
      <c r="Z8" s="18">
        <v>75.5</v>
      </c>
      <c r="AA8" s="18">
        <v>56.75</v>
      </c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BL8"/>
  <sheetViews>
    <sheetView showGridLines="0" zoomScaleNormal="100" workbookViewId="0">
      <selection activeCell="L42" sqref="L41:L42"/>
    </sheetView>
  </sheetViews>
  <sheetFormatPr defaultColWidth="9" defaultRowHeight="14.25"/>
  <cols>
    <col min="1" max="1" width="3.25" style="397" customWidth="1"/>
    <col min="2" max="11" width="9" style="397"/>
    <col min="12" max="12" width="16" style="397" customWidth="1"/>
    <col min="13" max="14" width="7.125" style="397" customWidth="1"/>
    <col min="15" max="18" width="7.125" style="414" customWidth="1"/>
    <col min="19" max="48" width="7.125" style="397" customWidth="1"/>
    <col min="49" max="64" width="9" style="408"/>
    <col min="65" max="16384" width="9" style="397"/>
  </cols>
  <sheetData>
    <row r="1" spans="1:44" ht="25.5">
      <c r="A1" s="405" t="s">
        <v>644</v>
      </c>
      <c r="C1" s="404"/>
      <c r="D1" s="404"/>
      <c r="E1" s="404"/>
      <c r="F1" s="404"/>
      <c r="G1" s="404"/>
      <c r="H1" s="404"/>
      <c r="I1" s="404"/>
    </row>
    <row r="2" spans="1:44">
      <c r="K2" s="407"/>
      <c r="L2" s="407"/>
      <c r="M2" s="407"/>
    </row>
    <row r="3" spans="1:44">
      <c r="K3" s="407"/>
      <c r="L3" s="422"/>
      <c r="M3" s="422"/>
      <c r="N3" s="403"/>
      <c r="O3" s="403"/>
      <c r="P3" s="421"/>
      <c r="Q3" s="421"/>
      <c r="R3" s="421"/>
      <c r="AA3" s="403"/>
      <c r="AB3" s="403"/>
      <c r="AC3" s="403"/>
      <c r="AD3" s="403"/>
      <c r="AE3" s="403"/>
      <c r="AF3" s="403"/>
      <c r="AG3" s="403"/>
      <c r="AH3" s="403"/>
      <c r="AI3" s="403"/>
      <c r="AJ3" s="403"/>
      <c r="AK3" s="403"/>
      <c r="AL3" s="403"/>
      <c r="AM3" s="403"/>
      <c r="AN3" s="403"/>
      <c r="AO3" s="403"/>
      <c r="AP3" s="403"/>
      <c r="AQ3" s="403"/>
      <c r="AR3" s="403"/>
    </row>
    <row r="4" spans="1:44">
      <c r="K4" s="407"/>
      <c r="L4" s="419" t="s">
        <v>61</v>
      </c>
      <c r="M4" s="412">
        <v>2015</v>
      </c>
      <c r="N4" s="412">
        <v>2020</v>
      </c>
      <c r="O4" s="412">
        <v>2025</v>
      </c>
      <c r="P4" s="412">
        <v>2030</v>
      </c>
      <c r="Q4" s="412">
        <v>2035</v>
      </c>
      <c r="R4" s="412">
        <v>2040</v>
      </c>
      <c r="AA4" s="407"/>
      <c r="AB4" s="407"/>
      <c r="AC4" s="407"/>
      <c r="AD4" s="407"/>
      <c r="AE4" s="407"/>
      <c r="AF4" s="407"/>
      <c r="AG4" s="407"/>
      <c r="AH4" s="407"/>
      <c r="AI4" s="407"/>
      <c r="AJ4" s="407"/>
      <c r="AK4" s="407"/>
      <c r="AL4" s="407"/>
      <c r="AM4" s="407"/>
      <c r="AN4" s="407"/>
      <c r="AO4" s="407"/>
      <c r="AP4" s="407"/>
      <c r="AQ4" s="407"/>
      <c r="AR4" s="407"/>
    </row>
    <row r="5" spans="1:44">
      <c r="L5" s="419" t="s">
        <v>32</v>
      </c>
      <c r="M5" s="418">
        <v>443777.99920206505</v>
      </c>
      <c r="N5" s="418">
        <v>647328.00677635532</v>
      </c>
      <c r="O5" s="418">
        <v>925816.86424547969</v>
      </c>
      <c r="P5" s="418">
        <v>1227674.9426477831</v>
      </c>
      <c r="Q5" s="418">
        <v>1388059.3520530649</v>
      </c>
      <c r="R5" s="418">
        <v>1617468.3210070201</v>
      </c>
      <c r="AA5" s="407"/>
      <c r="AB5" s="407"/>
      <c r="AC5" s="407"/>
      <c r="AD5" s="407"/>
      <c r="AE5" s="407"/>
      <c r="AF5" s="407"/>
      <c r="AG5" s="407"/>
      <c r="AH5" s="407"/>
      <c r="AI5" s="407"/>
      <c r="AJ5" s="407"/>
      <c r="AK5" s="407"/>
      <c r="AL5" s="407"/>
      <c r="AM5" s="407"/>
      <c r="AN5" s="407"/>
      <c r="AO5" s="407"/>
      <c r="AP5" s="407"/>
      <c r="AQ5" s="407"/>
      <c r="AR5" s="407"/>
    </row>
    <row r="6" spans="1:44" ht="15">
      <c r="K6" s="399"/>
      <c r="L6" s="419" t="s">
        <v>33</v>
      </c>
      <c r="M6" s="418">
        <v>390061.15071311302</v>
      </c>
      <c r="N6" s="418">
        <v>540113.02615393349</v>
      </c>
      <c r="O6" s="418">
        <v>671725.05703845853</v>
      </c>
      <c r="P6" s="418">
        <v>789641.25210388796</v>
      </c>
      <c r="Q6" s="418">
        <v>869388.63075730787</v>
      </c>
      <c r="R6" s="418">
        <v>1160674.5360692246</v>
      </c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P6" s="407"/>
      <c r="AQ6" s="407"/>
      <c r="AR6" s="407"/>
    </row>
    <row r="7" spans="1:44">
      <c r="L7" s="419" t="s">
        <v>34</v>
      </c>
      <c r="M7" s="418">
        <v>200481.57187288775</v>
      </c>
      <c r="N7" s="418">
        <v>201585.19738631041</v>
      </c>
      <c r="O7" s="418">
        <v>202655.19623936579</v>
      </c>
      <c r="P7" s="418">
        <v>203718.05835332771</v>
      </c>
      <c r="Q7" s="418">
        <v>204746.25494292026</v>
      </c>
      <c r="R7" s="418">
        <v>206967.18546300725</v>
      </c>
      <c r="AA7" s="407"/>
      <c r="AB7" s="407"/>
      <c r="AC7" s="407"/>
      <c r="AD7" s="407"/>
      <c r="AE7" s="407"/>
      <c r="AF7" s="407"/>
      <c r="AG7" s="407"/>
      <c r="AH7" s="407"/>
      <c r="AI7" s="407"/>
      <c r="AJ7" s="407"/>
      <c r="AK7" s="407"/>
      <c r="AL7" s="407"/>
      <c r="AM7" s="407"/>
      <c r="AN7" s="407"/>
      <c r="AO7" s="407"/>
      <c r="AP7" s="407"/>
      <c r="AQ7" s="407"/>
      <c r="AR7" s="407"/>
    </row>
    <row r="8" spans="1:44">
      <c r="L8" s="419" t="s">
        <v>35</v>
      </c>
      <c r="M8" s="418">
        <v>204397.88916051234</v>
      </c>
      <c r="N8" s="418">
        <v>212053.01356452086</v>
      </c>
      <c r="O8" s="418">
        <v>222655.70738200872</v>
      </c>
      <c r="P8" s="418">
        <v>230711.63274538482</v>
      </c>
      <c r="Q8" s="418">
        <v>243696.8957733906</v>
      </c>
      <c r="R8" s="418">
        <v>263263.88005199342</v>
      </c>
      <c r="AA8" s="407"/>
      <c r="AB8" s="407"/>
      <c r="AC8" s="407"/>
      <c r="AD8" s="407"/>
      <c r="AE8" s="407"/>
      <c r="AF8" s="407"/>
      <c r="AG8" s="407"/>
      <c r="AH8" s="407"/>
      <c r="AI8" s="407"/>
      <c r="AJ8" s="407"/>
      <c r="AK8" s="407"/>
      <c r="AL8" s="407"/>
      <c r="AM8" s="403"/>
      <c r="AN8" s="403"/>
      <c r="AO8" s="403"/>
      <c r="AP8" s="403"/>
      <c r="AQ8" s="403"/>
      <c r="AR8" s="403"/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BL8"/>
  <sheetViews>
    <sheetView showGridLines="0" zoomScaleNormal="100" workbookViewId="0">
      <selection activeCell="M17" sqref="M17"/>
    </sheetView>
  </sheetViews>
  <sheetFormatPr defaultColWidth="9" defaultRowHeight="14.25"/>
  <cols>
    <col min="1" max="1" width="3.25" style="397" customWidth="1"/>
    <col min="2" max="12" width="9" style="397"/>
    <col min="13" max="13" width="17.75" style="397" customWidth="1"/>
    <col min="14" max="14" width="7.125" style="397" customWidth="1"/>
    <col min="15" max="18" width="7.125" style="414" customWidth="1"/>
    <col min="19" max="48" width="7.125" style="397" customWidth="1"/>
    <col min="49" max="64" width="9" style="408"/>
    <col min="65" max="16384" width="9" style="397"/>
  </cols>
  <sheetData>
    <row r="1" spans="1:52" ht="25.5">
      <c r="A1" s="405" t="s">
        <v>571</v>
      </c>
      <c r="C1" s="404"/>
      <c r="D1" s="404"/>
      <c r="E1" s="404"/>
      <c r="F1" s="404"/>
      <c r="G1" s="404"/>
      <c r="H1" s="404"/>
      <c r="I1" s="404"/>
    </row>
    <row r="2" spans="1:52">
      <c r="K2" s="407"/>
      <c r="L2" s="407"/>
      <c r="M2" s="407"/>
    </row>
    <row r="3" spans="1:52">
      <c r="K3" s="407"/>
      <c r="L3" s="407"/>
      <c r="M3" s="422"/>
      <c r="N3" s="403"/>
      <c r="O3" s="403"/>
      <c r="P3" s="421"/>
      <c r="Q3" s="421"/>
      <c r="R3" s="421"/>
      <c r="S3" s="403"/>
      <c r="T3" s="403"/>
      <c r="U3" s="403"/>
      <c r="V3" s="403"/>
      <c r="W3" s="403"/>
      <c r="X3" s="403"/>
      <c r="Y3" s="403"/>
      <c r="Z3" s="403"/>
      <c r="AA3" s="403"/>
      <c r="AB3" s="403"/>
      <c r="AC3" s="403"/>
      <c r="AD3" s="403"/>
      <c r="AE3" s="403"/>
      <c r="AF3" s="403"/>
      <c r="AG3" s="403"/>
      <c r="AH3" s="403"/>
      <c r="AI3" s="403"/>
      <c r="AJ3" s="403"/>
      <c r="AK3" s="403"/>
      <c r="AL3" s="403"/>
      <c r="AM3" s="403"/>
      <c r="AN3" s="403"/>
      <c r="AO3" s="403"/>
      <c r="AP3" s="403"/>
      <c r="AQ3" s="403"/>
      <c r="AR3" s="403"/>
      <c r="AS3" s="403"/>
      <c r="AT3" s="403"/>
      <c r="AU3" s="403"/>
      <c r="AV3" s="403"/>
      <c r="AW3" s="415"/>
      <c r="AX3" s="415"/>
      <c r="AY3" s="415"/>
      <c r="AZ3" s="415"/>
    </row>
    <row r="4" spans="1:52" ht="15">
      <c r="K4" s="407"/>
      <c r="L4" s="407"/>
      <c r="M4" s="419" t="s">
        <v>61</v>
      </c>
      <c r="N4" s="412">
        <v>2014</v>
      </c>
      <c r="O4" s="412">
        <v>2015</v>
      </c>
      <c r="P4" s="412">
        <v>2016</v>
      </c>
      <c r="Q4" s="412">
        <v>2017</v>
      </c>
      <c r="R4" s="412">
        <v>2018</v>
      </c>
      <c r="S4" s="424">
        <v>2019</v>
      </c>
      <c r="T4" s="424">
        <v>2020</v>
      </c>
      <c r="U4" s="424">
        <v>2021</v>
      </c>
      <c r="V4" s="424">
        <v>2022</v>
      </c>
      <c r="W4" s="424">
        <v>2023</v>
      </c>
      <c r="X4" s="424">
        <v>2024</v>
      </c>
      <c r="Y4" s="424">
        <v>2025</v>
      </c>
      <c r="Z4" s="424">
        <v>2026</v>
      </c>
      <c r="AA4" s="424">
        <v>2027</v>
      </c>
      <c r="AB4" s="424">
        <v>2028</v>
      </c>
      <c r="AC4" s="424">
        <v>2029</v>
      </c>
      <c r="AD4" s="424">
        <v>2030</v>
      </c>
      <c r="AE4" s="424">
        <v>2031</v>
      </c>
      <c r="AF4" s="424">
        <v>2032</v>
      </c>
      <c r="AG4" s="424">
        <v>2033</v>
      </c>
      <c r="AH4" s="424">
        <v>2034</v>
      </c>
      <c r="AI4" s="424">
        <v>2035</v>
      </c>
      <c r="AJ4" s="424">
        <v>2036</v>
      </c>
      <c r="AK4" s="424">
        <v>2037</v>
      </c>
      <c r="AL4" s="424">
        <v>2038</v>
      </c>
      <c r="AM4" s="424">
        <v>2039</v>
      </c>
      <c r="AN4" s="424">
        <v>2040</v>
      </c>
      <c r="AO4" s="407"/>
      <c r="AP4" s="407"/>
      <c r="AQ4" s="407"/>
      <c r="AR4" s="407"/>
      <c r="AS4" s="407"/>
      <c r="AT4" s="407"/>
      <c r="AU4" s="407"/>
      <c r="AV4" s="407"/>
      <c r="AW4" s="415"/>
      <c r="AX4" s="415"/>
      <c r="AY4" s="415"/>
      <c r="AZ4" s="415"/>
    </row>
    <row r="5" spans="1:52">
      <c r="M5" s="419" t="s">
        <v>32</v>
      </c>
      <c r="N5" s="423">
        <v>3.0027620639421111E-3</v>
      </c>
      <c r="O5" s="423">
        <v>5.9062873340707187E-3</v>
      </c>
      <c r="P5" s="423">
        <v>9.1884264530169325E-3</v>
      </c>
      <c r="Q5" s="423">
        <v>1.3116586285276932E-2</v>
      </c>
      <c r="R5" s="423">
        <v>2.1507662305234043E-2</v>
      </c>
      <c r="S5" s="423">
        <v>3.2569116272625528E-2</v>
      </c>
      <c r="T5" s="423">
        <v>4.6361675684675904E-2</v>
      </c>
      <c r="U5" s="423">
        <v>6.2935849444144057E-2</v>
      </c>
      <c r="V5" s="423">
        <v>8.2335006085934678E-2</v>
      </c>
      <c r="W5" s="423">
        <v>0.10459722438777694</v>
      </c>
      <c r="X5" s="423">
        <v>0.12975649736320266</v>
      </c>
      <c r="Y5" s="423">
        <v>0.15784356161847871</v>
      </c>
      <c r="Z5" s="423">
        <v>0.18888649399636578</v>
      </c>
      <c r="AA5" s="423">
        <v>0.22291115573560674</v>
      </c>
      <c r="AB5" s="423">
        <v>0.25994153239181916</v>
      </c>
      <c r="AC5" s="423">
        <v>0.3</v>
      </c>
      <c r="AD5" s="423">
        <v>0.33627863500586419</v>
      </c>
      <c r="AE5" s="423">
        <v>0.36877559065038001</v>
      </c>
      <c r="AF5" s="423">
        <v>0.39753056784746077</v>
      </c>
      <c r="AG5" s="423">
        <v>0.42258747364696619</v>
      </c>
      <c r="AH5" s="423">
        <v>0.44399549247294823</v>
      </c>
      <c r="AI5" s="423">
        <v>0.461810641260258</v>
      </c>
      <c r="AJ5" s="423">
        <v>0.47609815979440961</v>
      </c>
      <c r="AK5" s="423">
        <v>0.48693648670062234</v>
      </c>
      <c r="AL5" s="423">
        <v>0.49442469863243582</v>
      </c>
      <c r="AM5" s="423">
        <v>0.49869951497157561</v>
      </c>
      <c r="AN5" s="423">
        <v>0.5</v>
      </c>
      <c r="AO5" s="407"/>
      <c r="AP5" s="407"/>
      <c r="AQ5" s="407"/>
      <c r="AR5" s="407"/>
      <c r="AS5" s="407"/>
      <c r="AT5" s="407"/>
      <c r="AU5" s="407"/>
      <c r="AV5" s="407"/>
      <c r="AW5" s="420"/>
      <c r="AX5" s="420"/>
      <c r="AY5" s="420"/>
      <c r="AZ5" s="420"/>
    </row>
    <row r="6" spans="1:52" ht="15">
      <c r="K6" s="399"/>
      <c r="M6" s="419" t="s">
        <v>33</v>
      </c>
      <c r="N6" s="423">
        <v>3.0027620639421111E-3</v>
      </c>
      <c r="O6" s="423">
        <v>5.9062873340707187E-3</v>
      </c>
      <c r="P6" s="423">
        <v>7.3191826714978109E-3</v>
      </c>
      <c r="Q6" s="423">
        <v>1.2891938156752974E-2</v>
      </c>
      <c r="R6" s="423">
        <v>1.7062518263450597E-2</v>
      </c>
      <c r="S6" s="423">
        <v>2.1748441012767888E-2</v>
      </c>
      <c r="T6" s="423">
        <v>2.7000000000000021E-2</v>
      </c>
      <c r="U6" s="423">
        <v>3.2868709043688923E-2</v>
      </c>
      <c r="V6" s="423">
        <v>3.9406225107753726E-2</v>
      </c>
      <c r="W6" s="423">
        <v>4.6662961707067949E-2</v>
      </c>
      <c r="X6" s="423">
        <v>5.4686373566672067E-2</v>
      </c>
      <c r="Y6" s="423">
        <v>6.3518913068867908E-2</v>
      </c>
      <c r="Z6" s="423">
        <v>7.3195687128320641E-2</v>
      </c>
      <c r="AA6" s="423">
        <v>8.3741879557499704E-2</v>
      </c>
      <c r="AB6" s="423">
        <v>9.5170047207175229E-2</v>
      </c>
      <c r="AC6" s="423">
        <v>0.10747744467906915</v>
      </c>
      <c r="AD6" s="423">
        <v>0.12064357642996866</v>
      </c>
      <c r="AE6" s="423">
        <v>0.13462820875257675</v>
      </c>
      <c r="AF6" s="423">
        <v>0.14937008833689461</v>
      </c>
      <c r="AG6" s="423">
        <v>0.16478660020388416</v>
      </c>
      <c r="AH6" s="423">
        <v>0.1807745497456516</v>
      </c>
      <c r="AI6" s="423">
        <v>0.19721217047789516</v>
      </c>
      <c r="AJ6" s="423">
        <v>0.21396234690556745</v>
      </c>
      <c r="AK6" s="423">
        <v>0.23087691393922119</v>
      </c>
      <c r="AL6" s="423">
        <v>0.24780176960500364</v>
      </c>
      <c r="AM6" s="423">
        <v>0.26458243748931243</v>
      </c>
      <c r="AN6" s="423">
        <v>0.28106965784155669</v>
      </c>
      <c r="AO6" s="407"/>
      <c r="AP6" s="407"/>
      <c r="AQ6" s="407"/>
      <c r="AR6" s="407"/>
      <c r="AS6" s="407"/>
      <c r="AT6" s="407"/>
      <c r="AU6" s="407"/>
      <c r="AV6" s="407"/>
      <c r="AW6" s="420"/>
      <c r="AX6" s="420"/>
      <c r="AY6" s="420"/>
      <c r="AZ6" s="420"/>
    </row>
    <row r="7" spans="1:52">
      <c r="M7" s="419" t="s">
        <v>34</v>
      </c>
      <c r="N7" s="423">
        <v>3.0027620639421111E-3</v>
      </c>
      <c r="O7" s="423">
        <v>5.9062873340707187E-3</v>
      </c>
      <c r="P7" s="423">
        <v>6.6055987120474755E-3</v>
      </c>
      <c r="Q7" s="423">
        <v>7.3049100900242324E-3</v>
      </c>
      <c r="R7" s="423">
        <v>9.5802909153697748E-3</v>
      </c>
      <c r="S7" s="423">
        <v>1.2028989348210489E-2</v>
      </c>
      <c r="T7" s="423">
        <v>1.46614265550005E-2</v>
      </c>
      <c r="U7" s="423">
        <v>1.7488179556323421E-2</v>
      </c>
      <c r="V7" s="423">
        <v>2.0519895221611639E-2</v>
      </c>
      <c r="W7" s="423">
        <v>2.376718831765828E-2</v>
      </c>
      <c r="X7" s="423">
        <v>2.7240522695894404E-2</v>
      </c>
      <c r="Y7" s="423">
        <v>3.0950075009690433E-2</v>
      </c>
      <c r="Z7" s="423">
        <v>3.4905580763641572E-2</v>
      </c>
      <c r="AA7" s="423">
        <v>3.9116163021060052E-2</v>
      </c>
      <c r="AB7" s="423">
        <v>4.3590144738464218E-2</v>
      </c>
      <c r="AC7" s="423">
        <v>4.8334846455144242E-2</v>
      </c>
      <c r="AD7" s="423">
        <v>5.3356371931954485E-2</v>
      </c>
      <c r="AE7" s="423">
        <v>5.8659385286032734E-2</v>
      </c>
      <c r="AF7" s="423">
        <v>6.4246884174855287E-2</v>
      </c>
      <c r="AG7" s="423">
        <v>7.0119974598503484E-2</v>
      </c>
      <c r="AH7" s="423">
        <v>7.6277653854727678E-2</v>
      </c>
      <c r="AI7" s="423">
        <v>8.2716609027028265E-2</v>
      </c>
      <c r="AJ7" s="423">
        <v>8.9431039032403112E-2</v>
      </c>
      <c r="AK7" s="423">
        <v>9.6412508619585724E-2</v>
      </c>
      <c r="AL7" s="423">
        <v>0.10364984271023767</v>
      </c>
      <c r="AM7" s="423">
        <v>0.11112906904543977</v>
      </c>
      <c r="AN7" s="423">
        <v>0.11883341618892378</v>
      </c>
      <c r="AO7" s="407"/>
      <c r="AP7" s="407"/>
      <c r="AQ7" s="407"/>
      <c r="AR7" s="407"/>
      <c r="AS7" s="407"/>
      <c r="AT7" s="407"/>
      <c r="AU7" s="407"/>
      <c r="AV7" s="407"/>
      <c r="AW7" s="420"/>
      <c r="AX7" s="420"/>
      <c r="AY7" s="420"/>
      <c r="AZ7" s="420"/>
    </row>
    <row r="8" spans="1:52">
      <c r="M8" s="419" t="s">
        <v>35</v>
      </c>
      <c r="N8" s="423">
        <v>3.0027620639421111E-3</v>
      </c>
      <c r="O8" s="423">
        <v>5.9062873340707187E-3</v>
      </c>
      <c r="P8" s="423">
        <v>9.1884264530169325E-3</v>
      </c>
      <c r="Q8" s="423">
        <v>1.3116586285276932E-2</v>
      </c>
      <c r="R8" s="423">
        <v>2.1507662305234043E-2</v>
      </c>
      <c r="S8" s="423">
        <v>3.2569116272625528E-2</v>
      </c>
      <c r="T8" s="423">
        <v>4.6361675684675904E-2</v>
      </c>
      <c r="U8" s="423">
        <v>6.2935849444144057E-2</v>
      </c>
      <c r="V8" s="423">
        <v>8.2335006085934678E-2</v>
      </c>
      <c r="W8" s="423">
        <v>0.10459722438777694</v>
      </c>
      <c r="X8" s="423">
        <v>0.12975649736320266</v>
      </c>
      <c r="Y8" s="423">
        <v>0.15784356161847871</v>
      </c>
      <c r="Z8" s="423">
        <v>0.18888649399636578</v>
      </c>
      <c r="AA8" s="423">
        <v>0.22291115573560674</v>
      </c>
      <c r="AB8" s="423">
        <v>0.25994153239181916</v>
      </c>
      <c r="AC8" s="423">
        <v>0.3</v>
      </c>
      <c r="AD8" s="423">
        <v>0.33627863500586419</v>
      </c>
      <c r="AE8" s="423">
        <v>0.36877559065038001</v>
      </c>
      <c r="AF8" s="423">
        <v>0.39753056784746077</v>
      </c>
      <c r="AG8" s="423">
        <v>0.42258747364696619</v>
      </c>
      <c r="AH8" s="423">
        <v>0.44399549247294823</v>
      </c>
      <c r="AI8" s="423">
        <v>0.461810641260258</v>
      </c>
      <c r="AJ8" s="423">
        <v>0.47609815979440961</v>
      </c>
      <c r="AK8" s="423">
        <v>0.48693648670062234</v>
      </c>
      <c r="AL8" s="423">
        <v>0.49442469863243582</v>
      </c>
      <c r="AM8" s="423">
        <v>0.49869951497157561</v>
      </c>
      <c r="AN8" s="423">
        <v>0.5</v>
      </c>
      <c r="AO8" s="403"/>
      <c r="AP8" s="403"/>
      <c r="AQ8" s="403"/>
      <c r="AR8" s="403"/>
      <c r="AS8" s="403"/>
      <c r="AT8" s="403"/>
      <c r="AU8" s="403"/>
      <c r="AV8" s="403"/>
      <c r="AW8" s="415"/>
      <c r="AX8" s="415"/>
      <c r="AY8" s="415"/>
      <c r="AZ8" s="415"/>
    </row>
  </sheetData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BL12"/>
  <sheetViews>
    <sheetView showGridLines="0" zoomScaleNormal="100" workbookViewId="0">
      <selection activeCell="L42" sqref="L41:L42"/>
    </sheetView>
  </sheetViews>
  <sheetFormatPr defaultColWidth="9" defaultRowHeight="14.25"/>
  <cols>
    <col min="1" max="1" width="3.25" style="397" customWidth="1"/>
    <col min="2" max="12" width="9" style="397"/>
    <col min="13" max="13" width="17.75" style="397" customWidth="1"/>
    <col min="14" max="14" width="7.125" style="397" customWidth="1"/>
    <col min="15" max="18" width="7.125" style="414" customWidth="1"/>
    <col min="19" max="48" width="7.125" style="397" customWidth="1"/>
    <col min="49" max="64" width="9" style="408"/>
    <col min="65" max="16384" width="9" style="397"/>
  </cols>
  <sheetData>
    <row r="1" spans="1:52" ht="25.5">
      <c r="A1" s="405" t="s">
        <v>580</v>
      </c>
      <c r="C1" s="404"/>
      <c r="D1" s="404"/>
      <c r="E1" s="404"/>
      <c r="F1" s="404"/>
      <c r="G1" s="404"/>
      <c r="H1" s="404"/>
      <c r="I1" s="404"/>
    </row>
    <row r="2" spans="1:52">
      <c r="K2" s="407"/>
      <c r="L2" s="407"/>
      <c r="M2" s="407"/>
    </row>
    <row r="3" spans="1:52">
      <c r="K3" s="407"/>
      <c r="L3" s="407"/>
      <c r="M3" s="422" t="s">
        <v>40</v>
      </c>
      <c r="N3" s="403"/>
      <c r="O3" s="403"/>
      <c r="P3" s="421"/>
      <c r="Q3" s="421"/>
      <c r="R3" s="421"/>
      <c r="S3" s="403"/>
      <c r="T3" s="403"/>
      <c r="U3" s="403"/>
      <c r="V3" s="403"/>
      <c r="W3" s="403"/>
      <c r="X3" s="403"/>
      <c r="Y3" s="403"/>
      <c r="Z3" s="403"/>
      <c r="AA3" s="403"/>
      <c r="AB3" s="403"/>
      <c r="AC3" s="403"/>
      <c r="AD3" s="403"/>
      <c r="AE3" s="403"/>
      <c r="AF3" s="403"/>
      <c r="AG3" s="403"/>
      <c r="AH3" s="403"/>
      <c r="AI3" s="403"/>
      <c r="AJ3" s="403"/>
      <c r="AK3" s="403"/>
      <c r="AL3" s="403"/>
      <c r="AM3" s="403"/>
      <c r="AN3" s="403"/>
      <c r="AO3" s="403"/>
      <c r="AP3" s="403"/>
      <c r="AQ3" s="403"/>
      <c r="AR3" s="403"/>
      <c r="AS3" s="403"/>
      <c r="AT3" s="403"/>
      <c r="AU3" s="403"/>
      <c r="AV3" s="403"/>
      <c r="AW3" s="415"/>
      <c r="AX3" s="415"/>
      <c r="AY3" s="415"/>
      <c r="AZ3" s="415"/>
    </row>
    <row r="4" spans="1:52" ht="15">
      <c r="K4" s="407"/>
      <c r="L4" s="407"/>
      <c r="M4" s="419" t="s">
        <v>61</v>
      </c>
      <c r="N4" s="412">
        <v>2014</v>
      </c>
      <c r="O4" s="412">
        <v>2015</v>
      </c>
      <c r="P4" s="412">
        <v>2016</v>
      </c>
      <c r="Q4" s="412">
        <v>2017</v>
      </c>
      <c r="R4" s="412">
        <v>2018</v>
      </c>
      <c r="S4" s="424">
        <v>2019</v>
      </c>
      <c r="T4" s="424">
        <v>2020</v>
      </c>
      <c r="U4" s="424">
        <v>2021</v>
      </c>
      <c r="V4" s="424">
        <v>2022</v>
      </c>
      <c r="W4" s="424">
        <v>2023</v>
      </c>
      <c r="X4" s="424">
        <v>2024</v>
      </c>
      <c r="Y4" s="424">
        <v>2025</v>
      </c>
      <c r="Z4" s="424">
        <v>2026</v>
      </c>
      <c r="AA4" s="424">
        <v>2027</v>
      </c>
      <c r="AB4" s="424">
        <v>2028</v>
      </c>
      <c r="AC4" s="424">
        <v>2029</v>
      </c>
      <c r="AD4" s="424">
        <v>2030</v>
      </c>
      <c r="AE4" s="424">
        <v>2031</v>
      </c>
      <c r="AF4" s="424">
        <v>2032</v>
      </c>
      <c r="AG4" s="424">
        <v>2033</v>
      </c>
      <c r="AH4" s="424">
        <v>2034</v>
      </c>
      <c r="AI4" s="424">
        <v>2035</v>
      </c>
      <c r="AJ4" s="424">
        <v>2036</v>
      </c>
      <c r="AK4" s="424">
        <v>2037</v>
      </c>
      <c r="AL4" s="424">
        <v>2038</v>
      </c>
      <c r="AM4" s="424">
        <v>2039</v>
      </c>
      <c r="AN4" s="424">
        <v>2040</v>
      </c>
      <c r="AO4" s="407"/>
      <c r="AP4" s="407"/>
      <c r="AQ4" s="407"/>
      <c r="AR4" s="407"/>
      <c r="AS4" s="407"/>
      <c r="AT4" s="407"/>
      <c r="AU4" s="407"/>
      <c r="AV4" s="407"/>
      <c r="AW4" s="415"/>
      <c r="AX4" s="415"/>
      <c r="AY4" s="415"/>
      <c r="AZ4" s="415"/>
    </row>
    <row r="5" spans="1:52">
      <c r="M5" s="419" t="s">
        <v>579</v>
      </c>
      <c r="N5" s="425">
        <v>7.3644511041555352E-2</v>
      </c>
      <c r="O5" s="425">
        <v>0.14485518117194224</v>
      </c>
      <c r="P5" s="425">
        <v>0.22535157930074684</v>
      </c>
      <c r="Q5" s="425">
        <v>0.32169201653142143</v>
      </c>
      <c r="R5" s="425">
        <v>0.52748810607938612</v>
      </c>
      <c r="S5" s="425">
        <v>0.79877679012775482</v>
      </c>
      <c r="T5" s="425">
        <v>1.137047446371011</v>
      </c>
      <c r="U5" s="425">
        <v>1.5435388354460997</v>
      </c>
      <c r="V5" s="425">
        <v>2.0193145962560157</v>
      </c>
      <c r="W5" s="425">
        <v>2.5653086332884305</v>
      </c>
      <c r="X5" s="425">
        <v>3.1823546452537546</v>
      </c>
      <c r="Y5" s="425">
        <v>3.8712064655531693</v>
      </c>
      <c r="Z5" s="425">
        <v>4.6325526953187905</v>
      </c>
      <c r="AA5" s="425">
        <v>5.4670275966871404</v>
      </c>
      <c r="AB5" s="425">
        <v>6.3752194295595723</v>
      </c>
      <c r="AC5" s="425">
        <v>7.3576769793947054</v>
      </c>
      <c r="AD5" s="425">
        <v>8.2474319048164091</v>
      </c>
      <c r="AE5" s="425">
        <v>9.0444389129699587</v>
      </c>
      <c r="AF5" s="425">
        <v>9.749671692189894</v>
      </c>
      <c r="AG5" s="425">
        <v>10.364207088776171</v>
      </c>
      <c r="AH5" s="425">
        <v>10.889251379744092</v>
      </c>
      <c r="AI5" s="425">
        <v>11.32617841346703</v>
      </c>
      <c r="AJ5" s="425">
        <v>11.676588234171701</v>
      </c>
      <c r="AK5" s="425">
        <v>11.942404595415022</v>
      </c>
      <c r="AL5" s="425">
        <v>12.126057410573464</v>
      </c>
      <c r="AM5" s="425">
        <v>12.230899803138895</v>
      </c>
      <c r="AN5" s="425">
        <v>12.262794965657847</v>
      </c>
      <c r="AO5" s="407"/>
      <c r="AP5" s="407"/>
      <c r="AQ5" s="407"/>
      <c r="AR5" s="407"/>
      <c r="AS5" s="407"/>
      <c r="AT5" s="407"/>
      <c r="AU5" s="407"/>
      <c r="AV5" s="407"/>
      <c r="AW5" s="420"/>
      <c r="AX5" s="420"/>
      <c r="AY5" s="420"/>
      <c r="AZ5" s="420"/>
    </row>
    <row r="6" spans="1:52" ht="15">
      <c r="K6" s="399"/>
      <c r="M6" s="419" t="s">
        <v>578</v>
      </c>
      <c r="N6" s="425">
        <v>7.3644511041555352E-2</v>
      </c>
      <c r="O6" s="425">
        <v>0.14485518117194224</v>
      </c>
      <c r="P6" s="425">
        <v>0.17950727283354703</v>
      </c>
      <c r="Q6" s="425">
        <v>0.31618238865240533</v>
      </c>
      <c r="R6" s="425">
        <v>0.41846832612497398</v>
      </c>
      <c r="S6" s="425">
        <v>0.53339334592455345</v>
      </c>
      <c r="T6" s="425">
        <v>0.66219092814552438</v>
      </c>
      <c r="U6" s="425">
        <v>0.8061244795772422</v>
      </c>
      <c r="V6" s="425">
        <v>0.96646091773388443</v>
      </c>
      <c r="W6" s="425">
        <v>1.1444366638082355</v>
      </c>
      <c r="X6" s="425">
        <v>1.3412155729269413</v>
      </c>
      <c r="Y6" s="425">
        <v>1.5578388148099434</v>
      </c>
      <c r="Z6" s="425">
        <v>1.7951674072500747</v>
      </c>
      <c r="AA6" s="425">
        <v>2.0538189981048665</v>
      </c>
      <c r="AB6" s="425">
        <v>2.3341015515471359</v>
      </c>
      <c r="AC6" s="425">
        <v>2.635947735064518</v>
      </c>
      <c r="AD6" s="425">
        <v>2.9588548833687551</v>
      </c>
      <c r="AE6" s="425">
        <v>3.3018362410532638</v>
      </c>
      <c r="AF6" s="425">
        <v>3.6633895345550789</v>
      </c>
      <c r="AG6" s="425">
        <v>4.0414885827761262</v>
      </c>
      <c r="AH6" s="425">
        <v>4.4336024770800817</v>
      </c>
      <c r="AI6" s="425">
        <v>4.8367448226055796</v>
      </c>
      <c r="AJ6" s="425">
        <v>5.2475527809478608</v>
      </c>
      <c r="AK6" s="425">
        <v>5.6623925158810025</v>
      </c>
      <c r="AL6" s="425">
        <v>6.0774845855866886</v>
      </c>
      <c r="AM6" s="425">
        <v>6.4890403648908466</v>
      </c>
      <c r="AN6" s="425">
        <v>6.8933991703572302</v>
      </c>
      <c r="AO6" s="407"/>
      <c r="AP6" s="407"/>
      <c r="AQ6" s="407"/>
      <c r="AR6" s="407"/>
      <c r="AS6" s="407"/>
      <c r="AT6" s="407"/>
      <c r="AU6" s="407"/>
      <c r="AV6" s="407"/>
      <c r="AW6" s="420"/>
      <c r="AX6" s="420"/>
      <c r="AY6" s="420"/>
      <c r="AZ6" s="420"/>
    </row>
    <row r="7" spans="1:52">
      <c r="M7" s="419" t="s">
        <v>577</v>
      </c>
      <c r="N7" s="425">
        <v>7.3644511041555352E-2</v>
      </c>
      <c r="O7" s="425">
        <v>0.14485518117194224</v>
      </c>
      <c r="P7" s="425">
        <v>0.16200620526250351</v>
      </c>
      <c r="Q7" s="425">
        <v>0.17915722935306477</v>
      </c>
      <c r="R7" s="425">
        <v>0.23496228641306816</v>
      </c>
      <c r="S7" s="425">
        <v>0.29501806004237496</v>
      </c>
      <c r="T7" s="425">
        <v>0.35958013549604489</v>
      </c>
      <c r="U7" s="425">
        <v>0.42890792044360659</v>
      </c>
      <c r="V7" s="425">
        <v>0.5032625356388114</v>
      </c>
      <c r="W7" s="425">
        <v>0.58290431449924396</v>
      </c>
      <c r="X7" s="425">
        <v>0.66808988915420431</v>
      </c>
      <c r="Y7" s="425">
        <v>0.75906884803112906</v>
      </c>
      <c r="Z7" s="425">
        <v>0.85607996012349452</v>
      </c>
      <c r="AA7" s="425">
        <v>0.95934697394101365</v>
      </c>
      <c r="AB7" s="425">
        <v>1.0690740149022717</v>
      </c>
      <c r="AC7" s="425">
        <v>1.1854406235519759</v>
      </c>
      <c r="AD7" s="425">
        <v>1.308596498225878</v>
      </c>
      <c r="AE7" s="425">
        <v>1.4386560291482922</v>
      </c>
      <c r="AF7" s="425">
        <v>1.5756927356372363</v>
      </c>
      <c r="AG7" s="425">
        <v>1.7197337429971695</v>
      </c>
      <c r="AH7" s="425">
        <v>1.8707544593638927</v>
      </c>
      <c r="AI7" s="425">
        <v>2.0286736335058611</v>
      </c>
      <c r="AJ7" s="425">
        <v>2.1933489904402066</v>
      </c>
      <c r="AK7" s="425">
        <v>2.3645736506533992</v>
      </c>
      <c r="AL7" s="425">
        <v>2.54207353875666</v>
      </c>
      <c r="AM7" s="425">
        <v>2.7255059768573244</v>
      </c>
      <c r="AN7" s="425">
        <v>2.9144596355869159</v>
      </c>
      <c r="AO7" s="407"/>
      <c r="AP7" s="407"/>
      <c r="AQ7" s="407"/>
      <c r="AR7" s="407"/>
      <c r="AS7" s="407"/>
      <c r="AT7" s="407"/>
      <c r="AU7" s="407"/>
      <c r="AV7" s="407"/>
      <c r="AW7" s="420"/>
      <c r="AX7" s="420"/>
      <c r="AY7" s="420"/>
      <c r="AZ7" s="420"/>
    </row>
    <row r="8" spans="1:52">
      <c r="M8" s="419" t="s">
        <v>576</v>
      </c>
      <c r="N8" s="425">
        <v>7.3644511041555352E-2</v>
      </c>
      <c r="O8" s="425">
        <v>0.14485518117194224</v>
      </c>
      <c r="P8" s="425">
        <v>0.22535157930074684</v>
      </c>
      <c r="Q8" s="425">
        <v>0.32169201653142143</v>
      </c>
      <c r="R8" s="425">
        <v>0.52748810607938612</v>
      </c>
      <c r="S8" s="425">
        <v>0.79877679012775482</v>
      </c>
      <c r="T8" s="425">
        <v>1.137047446371011</v>
      </c>
      <c r="U8" s="425">
        <v>1.5435388354460997</v>
      </c>
      <c r="V8" s="425">
        <v>2.0193145962560157</v>
      </c>
      <c r="W8" s="425">
        <v>2.5653086332884305</v>
      </c>
      <c r="X8" s="425">
        <v>3.1823546452537546</v>
      </c>
      <c r="Y8" s="425">
        <v>3.8712064655531693</v>
      </c>
      <c r="Z8" s="425">
        <v>4.6325526953187905</v>
      </c>
      <c r="AA8" s="425">
        <v>5.4670275966871404</v>
      </c>
      <c r="AB8" s="425">
        <v>6.3752194295595723</v>
      </c>
      <c r="AC8" s="425">
        <v>7.3576769793947054</v>
      </c>
      <c r="AD8" s="425">
        <v>8.2474319048164091</v>
      </c>
      <c r="AE8" s="425">
        <v>9.0444389129699587</v>
      </c>
      <c r="AF8" s="425">
        <v>9.749671692189894</v>
      </c>
      <c r="AG8" s="425">
        <v>10.364207088776171</v>
      </c>
      <c r="AH8" s="425">
        <v>10.889251379744092</v>
      </c>
      <c r="AI8" s="425">
        <v>11.32617841346703</v>
      </c>
      <c r="AJ8" s="425">
        <v>11.676588234171701</v>
      </c>
      <c r="AK8" s="425">
        <v>11.942404595415022</v>
      </c>
      <c r="AL8" s="425">
        <v>12.126057410573464</v>
      </c>
      <c r="AM8" s="425">
        <v>12.230899803138895</v>
      </c>
      <c r="AN8" s="425">
        <v>12.262794965657847</v>
      </c>
      <c r="AO8" s="403"/>
      <c r="AP8" s="403"/>
      <c r="AQ8" s="403"/>
      <c r="AR8" s="403"/>
      <c r="AS8" s="403"/>
      <c r="AT8" s="403"/>
      <c r="AU8" s="403"/>
      <c r="AV8" s="403"/>
      <c r="AW8" s="415"/>
      <c r="AX8" s="415"/>
      <c r="AY8" s="415"/>
      <c r="AZ8" s="415"/>
    </row>
    <row r="9" spans="1:52">
      <c r="M9" s="419" t="s">
        <v>575</v>
      </c>
      <c r="N9" s="425">
        <v>0.14532224959430456</v>
      </c>
      <c r="O9" s="425">
        <v>0.28584181625456007</v>
      </c>
      <c r="P9" s="425">
        <v>0.44468485146346898</v>
      </c>
      <c r="Q9" s="425">
        <v>0.63479282919667046</v>
      </c>
      <c r="R9" s="425">
        <v>1.040888955952753</v>
      </c>
      <c r="S9" s="425">
        <v>1.5762212067588113</v>
      </c>
      <c r="T9" s="425">
        <v>2.2437285612346005</v>
      </c>
      <c r="U9" s="425">
        <v>3.0458554579394064</v>
      </c>
      <c r="V9" s="425">
        <v>3.9847007688183766</v>
      </c>
      <c r="W9" s="425">
        <v>5.0621073617123731</v>
      </c>
      <c r="X9" s="425">
        <v>6.279720369033404</v>
      </c>
      <c r="Y9" s="425">
        <v>7.6390273254820125</v>
      </c>
      <c r="Z9" s="425">
        <v>9.1413870433332356</v>
      </c>
      <c r="AA9" s="425">
        <v>10.788051108064499</v>
      </c>
      <c r="AB9" s="425">
        <v>12.580180329232437</v>
      </c>
      <c r="AC9" s="425">
        <v>14.518857621724585</v>
      </c>
      <c r="AD9" s="425">
        <v>16.274605409593438</v>
      </c>
      <c r="AE9" s="425">
        <v>17.847334316734184</v>
      </c>
      <c r="AF9" s="425">
        <v>19.238965716202028</v>
      </c>
      <c r="AG9" s="425">
        <v>20.45162454201531</v>
      </c>
      <c r="AH9" s="425">
        <v>21.487691133007417</v>
      </c>
      <c r="AI9" s="425">
        <v>22.349876495516718</v>
      </c>
      <c r="AJ9" s="425">
        <v>23.041337986733708</v>
      </c>
      <c r="AK9" s="425">
        <v>23.565871737430413</v>
      </c>
      <c r="AL9" s="425">
        <v>23.928272680361406</v>
      </c>
      <c r="AM9" s="425">
        <v>24.135157512984712</v>
      </c>
      <c r="AN9" s="425">
        <v>24.198096036207641</v>
      </c>
      <c r="AO9" s="403"/>
      <c r="AP9" s="403"/>
      <c r="AQ9" s="403"/>
      <c r="AR9" s="403"/>
      <c r="AS9" s="403"/>
      <c r="AT9" s="403"/>
      <c r="AU9" s="403"/>
      <c r="AV9" s="403"/>
      <c r="AW9" s="415"/>
      <c r="AX9" s="415"/>
      <c r="AY9" s="415"/>
      <c r="AZ9" s="415"/>
    </row>
    <row r="10" spans="1:52">
      <c r="M10" s="419" t="s">
        <v>574</v>
      </c>
      <c r="N10" s="425">
        <v>0.14532224959430456</v>
      </c>
      <c r="O10" s="425">
        <v>0.28584181625456007</v>
      </c>
      <c r="P10" s="425">
        <v>0.35422057038290167</v>
      </c>
      <c r="Q10" s="425">
        <v>0.62392071521991643</v>
      </c>
      <c r="R10" s="425">
        <v>0.82576091111704875</v>
      </c>
      <c r="S10" s="425">
        <v>1.0525417285295087</v>
      </c>
      <c r="T10" s="425">
        <v>1.3066971859552137</v>
      </c>
      <c r="U10" s="425">
        <v>1.5907203560507024</v>
      </c>
      <c r="V10" s="425">
        <v>1.9071112391636831</v>
      </c>
      <c r="W10" s="425">
        <v>2.2583096574430197</v>
      </c>
      <c r="X10" s="425">
        <v>2.6466122388765156</v>
      </c>
      <c r="Y10" s="425">
        <v>3.0740735171119806</v>
      </c>
      <c r="Z10" s="425">
        <v>3.5423925331346213</v>
      </c>
      <c r="AA10" s="425">
        <v>4.052788087569823</v>
      </c>
      <c r="AB10" s="425">
        <v>4.6058678841792826</v>
      </c>
      <c r="AC10" s="425">
        <v>5.2014990561406194</v>
      </c>
      <c r="AD10" s="425">
        <v>5.8386896972078768</v>
      </c>
      <c r="AE10" s="425">
        <v>6.5154926491549245</v>
      </c>
      <c r="AF10" s="425">
        <v>7.2289434850259902</v>
      </c>
      <c r="AG10" s="425">
        <v>7.9750439544274867</v>
      </c>
      <c r="AH10" s="425">
        <v>8.7487998312949458</v>
      </c>
      <c r="AI10" s="425">
        <v>9.5443180814661215</v>
      </c>
      <c r="AJ10" s="425">
        <v>10.354962837106594</v>
      </c>
      <c r="AK10" s="425">
        <v>11.173563472089041</v>
      </c>
      <c r="AL10" s="425">
        <v>11.992662037688156</v>
      </c>
      <c r="AM10" s="425">
        <v>12.804782463720574</v>
      </c>
      <c r="AN10" s="425">
        <v>13.602701146628021</v>
      </c>
      <c r="AO10" s="415"/>
      <c r="AP10" s="415"/>
      <c r="AQ10" s="415"/>
      <c r="AR10" s="415"/>
      <c r="AS10" s="415"/>
      <c r="AT10" s="403"/>
      <c r="AU10" s="403"/>
      <c r="AV10" s="403"/>
      <c r="AW10" s="415"/>
      <c r="AX10" s="415"/>
      <c r="AY10" s="415"/>
      <c r="AZ10" s="415"/>
    </row>
    <row r="11" spans="1:52" s="399" customFormat="1" ht="15">
      <c r="A11" s="397"/>
      <c r="B11" s="397"/>
      <c r="C11" s="397"/>
      <c r="D11" s="397"/>
      <c r="E11" s="397"/>
      <c r="K11" s="408"/>
      <c r="L11" s="397"/>
      <c r="M11" s="419" t="s">
        <v>573</v>
      </c>
      <c r="N11" s="425">
        <v>0.14532224959430456</v>
      </c>
      <c r="O11" s="425">
        <v>0.28584181625456007</v>
      </c>
      <c r="P11" s="425">
        <v>0.31968582402154866</v>
      </c>
      <c r="Q11" s="425">
        <v>0.35352983178853725</v>
      </c>
      <c r="R11" s="425">
        <v>0.46364959924985089</v>
      </c>
      <c r="S11" s="425">
        <v>0.58215727893303237</v>
      </c>
      <c r="T11" s="425">
        <v>0.70955721561141416</v>
      </c>
      <c r="U11" s="425">
        <v>0.8463612968047145</v>
      </c>
      <c r="V11" s="425">
        <v>0.99308479045095366</v>
      </c>
      <c r="W11" s="425">
        <v>1.1502414108426549</v>
      </c>
      <c r="X11" s="425">
        <v>1.3183375685434935</v>
      </c>
      <c r="Y11" s="425">
        <v>1.4978657748246387</v>
      </c>
      <c r="Z11" s="425">
        <v>1.6892971910364016</v>
      </c>
      <c r="AA11" s="425">
        <v>1.8930733387031304</v>
      </c>
      <c r="AB11" s="425">
        <v>2.109597017227097</v>
      </c>
      <c r="AC11" s="425">
        <v>2.339222512833862</v>
      </c>
      <c r="AD11" s="425">
        <v>2.5822452243060972</v>
      </c>
      <c r="AE11" s="425">
        <v>2.838890877152652</v>
      </c>
      <c r="AF11" s="425">
        <v>3.1093045465805149</v>
      </c>
      <c r="AG11" s="425">
        <v>3.3935397587820555</v>
      </c>
      <c r="AH11" s="425">
        <v>3.6915479867866088</v>
      </c>
      <c r="AI11" s="425">
        <v>4.0031688980509399</v>
      </c>
      <c r="AJ11" s="425">
        <v>4.3281217422478493</v>
      </c>
      <c r="AK11" s="425">
        <v>4.6659982853368653</v>
      </c>
      <c r="AL11" s="425">
        <v>5.016257696080296</v>
      </c>
      <c r="AM11" s="425">
        <v>5.378223770351803</v>
      </c>
      <c r="AN11" s="425">
        <v>5.7510848345004186</v>
      </c>
      <c r="AO11" s="403"/>
      <c r="AP11" s="403"/>
      <c r="AQ11" s="403"/>
      <c r="AR11" s="403"/>
      <c r="AS11" s="403"/>
      <c r="AT11" s="417"/>
      <c r="AU11" s="417"/>
      <c r="AV11" s="417"/>
      <c r="AW11" s="416"/>
      <c r="AX11" s="416"/>
      <c r="AY11" s="416"/>
      <c r="AZ11" s="416"/>
    </row>
    <row r="12" spans="1:52">
      <c r="K12" s="408"/>
      <c r="M12" s="419" t="s">
        <v>572</v>
      </c>
      <c r="N12" s="425">
        <v>0.14532224959430456</v>
      </c>
      <c r="O12" s="425">
        <v>0.28584181625456007</v>
      </c>
      <c r="P12" s="425">
        <v>0.44468485146346898</v>
      </c>
      <c r="Q12" s="425">
        <v>0.63479282919667046</v>
      </c>
      <c r="R12" s="425">
        <v>1.040888955952753</v>
      </c>
      <c r="S12" s="425">
        <v>1.5762212067588113</v>
      </c>
      <c r="T12" s="425">
        <v>2.2437285612346005</v>
      </c>
      <c r="U12" s="425">
        <v>3.0458554579394064</v>
      </c>
      <c r="V12" s="425">
        <v>3.9847007688183766</v>
      </c>
      <c r="W12" s="425">
        <v>5.0621073617123731</v>
      </c>
      <c r="X12" s="425">
        <v>6.279720369033404</v>
      </c>
      <c r="Y12" s="425">
        <v>7.6390273254820125</v>
      </c>
      <c r="Z12" s="425">
        <v>9.1413870433332356</v>
      </c>
      <c r="AA12" s="425">
        <v>10.788051108064499</v>
      </c>
      <c r="AB12" s="425">
        <v>12.580180329232437</v>
      </c>
      <c r="AC12" s="425">
        <v>14.518857621724585</v>
      </c>
      <c r="AD12" s="425">
        <v>16.274605409593438</v>
      </c>
      <c r="AE12" s="425">
        <v>17.847334316734184</v>
      </c>
      <c r="AF12" s="425">
        <v>19.238965716202028</v>
      </c>
      <c r="AG12" s="425">
        <v>20.45162454201531</v>
      </c>
      <c r="AH12" s="425">
        <v>21.487691133007417</v>
      </c>
      <c r="AI12" s="425">
        <v>22.349876495516718</v>
      </c>
      <c r="AJ12" s="425">
        <v>23.041337986733708</v>
      </c>
      <c r="AK12" s="425">
        <v>23.565871737430413</v>
      </c>
      <c r="AL12" s="425">
        <v>23.928272680361406</v>
      </c>
      <c r="AM12" s="425">
        <v>24.135157512984712</v>
      </c>
      <c r="AN12" s="425">
        <v>24.198096036207641</v>
      </c>
      <c r="AO12" s="415"/>
      <c r="AP12" s="415"/>
      <c r="AQ12" s="415"/>
      <c r="AR12" s="415"/>
      <c r="AS12" s="415"/>
      <c r="AT12" s="415"/>
      <c r="AU12" s="415"/>
      <c r="AV12" s="415"/>
      <c r="AW12" s="415"/>
      <c r="AX12" s="415"/>
      <c r="AY12" s="415"/>
      <c r="AZ12" s="415"/>
    </row>
  </sheetData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BL12"/>
  <sheetViews>
    <sheetView showGridLines="0" zoomScaleNormal="100" workbookViewId="0">
      <selection activeCell="L42" sqref="L41:L42"/>
    </sheetView>
  </sheetViews>
  <sheetFormatPr defaultColWidth="9" defaultRowHeight="14.25"/>
  <cols>
    <col min="1" max="1" width="3.25" style="397" customWidth="1"/>
    <col min="2" max="12" width="9" style="397"/>
    <col min="13" max="13" width="17.75" style="397" customWidth="1"/>
    <col min="14" max="14" width="7.125" style="397" customWidth="1"/>
    <col min="15" max="18" width="7.125" style="414" customWidth="1"/>
    <col min="19" max="48" width="7.125" style="397" customWidth="1"/>
    <col min="49" max="64" width="9" style="408"/>
    <col min="65" max="16384" width="9" style="397"/>
  </cols>
  <sheetData>
    <row r="1" spans="1:52" ht="25.5">
      <c r="A1" s="405" t="s">
        <v>589</v>
      </c>
      <c r="C1" s="404"/>
      <c r="D1" s="404"/>
      <c r="E1" s="404"/>
      <c r="F1" s="404"/>
      <c r="G1" s="404"/>
      <c r="H1" s="404"/>
      <c r="I1" s="404"/>
    </row>
    <row r="2" spans="1:52">
      <c r="K2" s="407"/>
      <c r="L2" s="407"/>
      <c r="M2" s="407"/>
    </row>
    <row r="3" spans="1:52">
      <c r="K3" s="407"/>
      <c r="L3" s="407"/>
      <c r="M3" s="422" t="s">
        <v>40</v>
      </c>
      <c r="N3" s="403"/>
      <c r="O3" s="403"/>
      <c r="P3" s="421"/>
      <c r="Q3" s="421"/>
      <c r="R3" s="421"/>
      <c r="S3" s="403"/>
      <c r="T3" s="403"/>
      <c r="U3" s="403"/>
      <c r="V3" s="403"/>
      <c r="W3" s="403"/>
      <c r="X3" s="403"/>
      <c r="Y3" s="403"/>
      <c r="Z3" s="403"/>
      <c r="AA3" s="403"/>
      <c r="AB3" s="403"/>
      <c r="AC3" s="403"/>
      <c r="AD3" s="403"/>
      <c r="AE3" s="403"/>
      <c r="AF3" s="403"/>
      <c r="AG3" s="403"/>
      <c r="AH3" s="403"/>
      <c r="AI3" s="403"/>
      <c r="AJ3" s="403"/>
      <c r="AK3" s="403"/>
      <c r="AL3" s="403"/>
      <c r="AM3" s="403"/>
      <c r="AN3" s="403"/>
      <c r="AO3" s="403"/>
      <c r="AP3" s="403"/>
      <c r="AQ3" s="403"/>
      <c r="AR3" s="403"/>
      <c r="AS3" s="403"/>
      <c r="AT3" s="403"/>
      <c r="AU3" s="403"/>
      <c r="AV3" s="403"/>
      <c r="AW3" s="415"/>
      <c r="AX3" s="415"/>
      <c r="AY3" s="415"/>
      <c r="AZ3" s="415"/>
    </row>
    <row r="4" spans="1:52" ht="15">
      <c r="K4" s="407"/>
      <c r="L4" s="407"/>
      <c r="M4" s="419" t="s">
        <v>61</v>
      </c>
      <c r="N4" s="412">
        <v>2014</v>
      </c>
      <c r="O4" s="412">
        <v>2015</v>
      </c>
      <c r="P4" s="412">
        <v>2016</v>
      </c>
      <c r="Q4" s="412">
        <v>2017</v>
      </c>
      <c r="R4" s="412">
        <v>2018</v>
      </c>
      <c r="S4" s="424">
        <v>2019</v>
      </c>
      <c r="T4" s="424">
        <v>2020</v>
      </c>
      <c r="U4" s="424">
        <v>2021</v>
      </c>
      <c r="V4" s="424">
        <v>2022</v>
      </c>
      <c r="W4" s="424">
        <v>2023</v>
      </c>
      <c r="X4" s="424">
        <v>2024</v>
      </c>
      <c r="Y4" s="424">
        <v>2025</v>
      </c>
      <c r="Z4" s="424">
        <v>2026</v>
      </c>
      <c r="AA4" s="424">
        <v>2027</v>
      </c>
      <c r="AB4" s="424">
        <v>2028</v>
      </c>
      <c r="AC4" s="424">
        <v>2029</v>
      </c>
      <c r="AD4" s="424">
        <v>2030</v>
      </c>
      <c r="AE4" s="424">
        <v>2031</v>
      </c>
      <c r="AF4" s="424">
        <v>2032</v>
      </c>
      <c r="AG4" s="424">
        <v>2033</v>
      </c>
      <c r="AH4" s="424">
        <v>2034</v>
      </c>
      <c r="AI4" s="424">
        <v>2035</v>
      </c>
      <c r="AJ4" s="424">
        <v>2036</v>
      </c>
      <c r="AK4" s="424">
        <v>2037</v>
      </c>
      <c r="AL4" s="424">
        <v>2038</v>
      </c>
      <c r="AM4" s="424">
        <v>2039</v>
      </c>
      <c r="AN4" s="424">
        <v>2040</v>
      </c>
      <c r="AO4" s="407"/>
      <c r="AP4" s="407"/>
      <c r="AQ4" s="407"/>
      <c r="AR4" s="407"/>
      <c r="AS4" s="407"/>
      <c r="AT4" s="407"/>
      <c r="AU4" s="407"/>
      <c r="AV4" s="407"/>
      <c r="AW4" s="415"/>
      <c r="AX4" s="415"/>
      <c r="AY4" s="415"/>
      <c r="AZ4" s="415"/>
    </row>
    <row r="5" spans="1:52">
      <c r="M5" s="419" t="s">
        <v>588</v>
      </c>
      <c r="N5" s="425">
        <v>15.426649356416466</v>
      </c>
      <c r="O5" s="425">
        <v>12.55130595315072</v>
      </c>
      <c r="P5" s="425">
        <v>13.688991541355112</v>
      </c>
      <c r="Q5" s="425">
        <v>14.41801852131033</v>
      </c>
      <c r="R5" s="425">
        <v>15.641134232587575</v>
      </c>
      <c r="S5" s="425">
        <v>16.322644347724864</v>
      </c>
      <c r="T5" s="425">
        <v>16.593051139345619</v>
      </c>
      <c r="U5" s="425">
        <v>16.111559352472025</v>
      </c>
      <c r="V5" s="425">
        <v>16.498272489127217</v>
      </c>
      <c r="W5" s="425">
        <v>16.141990659806797</v>
      </c>
      <c r="X5" s="425">
        <v>16.168450576378476</v>
      </c>
      <c r="Y5" s="425">
        <v>17.018044431254602</v>
      </c>
      <c r="Z5" s="425">
        <v>16.850414833373875</v>
      </c>
      <c r="AA5" s="425">
        <v>17.394548330610817</v>
      </c>
      <c r="AB5" s="425">
        <v>17.492963701679514</v>
      </c>
      <c r="AC5" s="425">
        <v>17.273728529455859</v>
      </c>
      <c r="AD5" s="425">
        <v>17.319198157265863</v>
      </c>
      <c r="AE5" s="425">
        <v>17.267006804935306</v>
      </c>
      <c r="AF5" s="425">
        <v>17.191066463685019</v>
      </c>
      <c r="AG5" s="425">
        <v>17.678507090441524</v>
      </c>
      <c r="AH5" s="425">
        <v>17.436260806792905</v>
      </c>
      <c r="AI5" s="425">
        <v>18.072278218233095</v>
      </c>
      <c r="AJ5" s="425">
        <v>18.096389406588514</v>
      </c>
      <c r="AK5" s="425">
        <v>18.102015350538114</v>
      </c>
      <c r="AL5" s="425">
        <v>18.117687622969136</v>
      </c>
      <c r="AM5" s="425">
        <v>18.131350629703874</v>
      </c>
      <c r="AN5" s="425">
        <v>18.138182133071243</v>
      </c>
      <c r="AO5" s="407"/>
      <c r="AP5" s="407"/>
      <c r="AQ5" s="407"/>
      <c r="AR5" s="407"/>
      <c r="AS5" s="407"/>
      <c r="AT5" s="407"/>
      <c r="AU5" s="407"/>
      <c r="AV5" s="407"/>
      <c r="AW5" s="420"/>
      <c r="AX5" s="420"/>
      <c r="AY5" s="420"/>
      <c r="AZ5" s="420"/>
    </row>
    <row r="6" spans="1:52" ht="15">
      <c r="K6" s="399"/>
      <c r="M6" s="419" t="s">
        <v>587</v>
      </c>
      <c r="N6" s="425">
        <v>15.426649356416466</v>
      </c>
      <c r="O6" s="425">
        <v>12.55130595315072</v>
      </c>
      <c r="P6" s="425">
        <v>11.980148264514312</v>
      </c>
      <c r="Q6" s="425">
        <v>12.141728519662852</v>
      </c>
      <c r="R6" s="425">
        <v>13.096355344677153</v>
      </c>
      <c r="S6" s="425">
        <v>12.845510030850638</v>
      </c>
      <c r="T6" s="425">
        <v>14.104001959785791</v>
      </c>
      <c r="U6" s="425">
        <v>13.952334629843438</v>
      </c>
      <c r="V6" s="425">
        <v>14.021992010086015</v>
      </c>
      <c r="W6" s="425">
        <v>14.069915831778806</v>
      </c>
      <c r="X6" s="425">
        <v>13.922347570538047</v>
      </c>
      <c r="Y6" s="425">
        <v>14.22383777756283</v>
      </c>
      <c r="Z6" s="425">
        <v>14.737477153916764</v>
      </c>
      <c r="AA6" s="425">
        <v>15.261849732563739</v>
      </c>
      <c r="AB6" s="425">
        <v>15.251459678271665</v>
      </c>
      <c r="AC6" s="425">
        <v>15.224103160161615</v>
      </c>
      <c r="AD6" s="425">
        <v>15.578624997885999</v>
      </c>
      <c r="AE6" s="425">
        <v>15.636364543044248</v>
      </c>
      <c r="AF6" s="425">
        <v>15.681889636975139</v>
      </c>
      <c r="AG6" s="425">
        <v>15.778352961898356</v>
      </c>
      <c r="AH6" s="425">
        <v>15.856579730405262</v>
      </c>
      <c r="AI6" s="425">
        <v>15.851554025672336</v>
      </c>
      <c r="AJ6" s="425">
        <v>15.897554025672335</v>
      </c>
      <c r="AK6" s="425">
        <v>15.934554025672336</v>
      </c>
      <c r="AL6" s="425">
        <v>16.009554025672337</v>
      </c>
      <c r="AM6" s="425">
        <v>16.036554025672338</v>
      </c>
      <c r="AN6" s="425">
        <v>16.060554025672335</v>
      </c>
      <c r="AO6" s="407"/>
      <c r="AP6" s="407"/>
      <c r="AQ6" s="407"/>
      <c r="AR6" s="407"/>
      <c r="AS6" s="407"/>
      <c r="AT6" s="407"/>
      <c r="AU6" s="407"/>
      <c r="AV6" s="407"/>
      <c r="AW6" s="420"/>
      <c r="AX6" s="420"/>
      <c r="AY6" s="420"/>
      <c r="AZ6" s="420"/>
    </row>
    <row r="7" spans="1:52">
      <c r="M7" s="419" t="s">
        <v>586</v>
      </c>
      <c r="N7" s="425">
        <v>15.426649356416466</v>
      </c>
      <c r="O7" s="425">
        <v>12.55130595315072</v>
      </c>
      <c r="P7" s="425">
        <v>11.075614041810459</v>
      </c>
      <c r="Q7" s="425">
        <v>10.85407507938077</v>
      </c>
      <c r="R7" s="425">
        <v>11.602697891806201</v>
      </c>
      <c r="S7" s="425">
        <v>11.593875938978623</v>
      </c>
      <c r="T7" s="425">
        <v>11.530195769528063</v>
      </c>
      <c r="U7" s="425">
        <v>11.605532175734002</v>
      </c>
      <c r="V7" s="425">
        <v>11.831904917081783</v>
      </c>
      <c r="W7" s="425">
        <v>12.033568021849826</v>
      </c>
      <c r="X7" s="425">
        <v>12.061280334723342</v>
      </c>
      <c r="Y7" s="425">
        <v>12.419254908889684</v>
      </c>
      <c r="Z7" s="425">
        <v>12.784173521946771</v>
      </c>
      <c r="AA7" s="425">
        <v>13.170743298761993</v>
      </c>
      <c r="AB7" s="425">
        <v>13.053718788721817</v>
      </c>
      <c r="AC7" s="425">
        <v>13.096453206875537</v>
      </c>
      <c r="AD7" s="425">
        <v>13.411765640881242</v>
      </c>
      <c r="AE7" s="425">
        <v>13.418347978626915</v>
      </c>
      <c r="AF7" s="425">
        <v>13.228330290629085</v>
      </c>
      <c r="AG7" s="425">
        <v>13.499762033530672</v>
      </c>
      <c r="AH7" s="425">
        <v>13.51834956846735</v>
      </c>
      <c r="AI7" s="425">
        <v>13.972088411914347</v>
      </c>
      <c r="AJ7" s="425">
        <v>13.996199600269769</v>
      </c>
      <c r="AK7" s="425">
        <v>14.001825544219365</v>
      </c>
      <c r="AL7" s="425">
        <v>14.017497816650391</v>
      </c>
      <c r="AM7" s="425">
        <v>14.031160823385127</v>
      </c>
      <c r="AN7" s="425">
        <v>14.037992326752496</v>
      </c>
      <c r="AO7" s="407"/>
      <c r="AP7" s="407"/>
      <c r="AQ7" s="407"/>
      <c r="AR7" s="407"/>
      <c r="AS7" s="407"/>
      <c r="AT7" s="407"/>
      <c r="AU7" s="407"/>
      <c r="AV7" s="407"/>
      <c r="AW7" s="420"/>
      <c r="AX7" s="420"/>
      <c r="AY7" s="420"/>
      <c r="AZ7" s="420"/>
    </row>
    <row r="8" spans="1:52">
      <c r="M8" s="419" t="s">
        <v>585</v>
      </c>
      <c r="N8" s="425">
        <v>15.426649356416466</v>
      </c>
      <c r="O8" s="425">
        <v>12.55130595315072</v>
      </c>
      <c r="P8" s="425">
        <v>11.980148264514312</v>
      </c>
      <c r="Q8" s="425">
        <v>12.141728519662852</v>
      </c>
      <c r="R8" s="425">
        <v>13.096355344677153</v>
      </c>
      <c r="S8" s="425">
        <v>12.845510030850638</v>
      </c>
      <c r="T8" s="425">
        <v>14.104001959785791</v>
      </c>
      <c r="U8" s="425">
        <v>13.952334629843438</v>
      </c>
      <c r="V8" s="425">
        <v>14.021992010086015</v>
      </c>
      <c r="W8" s="425">
        <v>14.069915831778806</v>
      </c>
      <c r="X8" s="425">
        <v>13.922347570538047</v>
      </c>
      <c r="Y8" s="425">
        <v>14.22383777756283</v>
      </c>
      <c r="Z8" s="425">
        <v>14.737477153916764</v>
      </c>
      <c r="AA8" s="425">
        <v>15.261849732563739</v>
      </c>
      <c r="AB8" s="425">
        <v>15.251459678271665</v>
      </c>
      <c r="AC8" s="425">
        <v>15.224103160161615</v>
      </c>
      <c r="AD8" s="425">
        <v>15.578624997885999</v>
      </c>
      <c r="AE8" s="425">
        <v>15.636364543044248</v>
      </c>
      <c r="AF8" s="425">
        <v>15.681889636975139</v>
      </c>
      <c r="AG8" s="425">
        <v>15.778352961898356</v>
      </c>
      <c r="AH8" s="425">
        <v>15.856579730405262</v>
      </c>
      <c r="AI8" s="425">
        <v>15.851554025672336</v>
      </c>
      <c r="AJ8" s="425">
        <v>15.897554025672335</v>
      </c>
      <c r="AK8" s="425">
        <v>15.934554025672336</v>
      </c>
      <c r="AL8" s="425">
        <v>16.009554025672337</v>
      </c>
      <c r="AM8" s="425">
        <v>16.036554025672338</v>
      </c>
      <c r="AN8" s="425">
        <v>16.060554025672335</v>
      </c>
      <c r="AO8" s="403"/>
      <c r="AP8" s="403"/>
      <c r="AQ8" s="403"/>
      <c r="AR8" s="403"/>
      <c r="AS8" s="403"/>
      <c r="AT8" s="403"/>
      <c r="AU8" s="403"/>
      <c r="AV8" s="403"/>
      <c r="AW8" s="415"/>
      <c r="AX8" s="415"/>
      <c r="AY8" s="415"/>
      <c r="AZ8" s="415"/>
    </row>
    <row r="9" spans="1:52">
      <c r="M9" s="419" t="s">
        <v>584</v>
      </c>
      <c r="N9" s="425">
        <v>5.0608083283352752</v>
      </c>
      <c r="O9" s="425">
        <v>4.016012296797796</v>
      </c>
      <c r="P9" s="425">
        <v>4.2409799616296411</v>
      </c>
      <c r="Q9" s="425">
        <v>4.4246790226600847</v>
      </c>
      <c r="R9" s="425">
        <v>4.4714198110797678</v>
      </c>
      <c r="S9" s="425">
        <v>4.5822346737589399</v>
      </c>
      <c r="T9" s="425">
        <v>4.6419320971028046</v>
      </c>
      <c r="U9" s="425">
        <v>4.7396610493010813</v>
      </c>
      <c r="V9" s="425">
        <v>4.8467497502643049</v>
      </c>
      <c r="W9" s="425">
        <v>4.7143519615957583</v>
      </c>
      <c r="X9" s="425">
        <v>4.8186119124064106</v>
      </c>
      <c r="Y9" s="425">
        <v>4.9224443657157977</v>
      </c>
      <c r="Z9" s="425">
        <v>5.1428833292679341</v>
      </c>
      <c r="AA9" s="425">
        <v>5.1894924492695402</v>
      </c>
      <c r="AB9" s="425">
        <v>5.2050596246123426</v>
      </c>
      <c r="AC9" s="425">
        <v>5.2494438712465019</v>
      </c>
      <c r="AD9" s="425">
        <v>5.2939452197836978</v>
      </c>
      <c r="AE9" s="425">
        <v>5.2939452197836978</v>
      </c>
      <c r="AF9" s="425">
        <v>5.2939452197836978</v>
      </c>
      <c r="AG9" s="425">
        <v>5.2939452197836978</v>
      </c>
      <c r="AH9" s="425">
        <v>5.2939452197836978</v>
      </c>
      <c r="AI9" s="425">
        <v>5.2939452197836978</v>
      </c>
      <c r="AJ9" s="425">
        <v>5.2939452197836978</v>
      </c>
      <c r="AK9" s="425">
        <v>5.2939452197836978</v>
      </c>
      <c r="AL9" s="425">
        <v>5.2939452197836978</v>
      </c>
      <c r="AM9" s="425">
        <v>5.2939452197836978</v>
      </c>
      <c r="AN9" s="425">
        <v>5.2939452197836978</v>
      </c>
      <c r="AO9" s="403"/>
      <c r="AP9" s="403"/>
      <c r="AQ9" s="403"/>
      <c r="AR9" s="403"/>
      <c r="AS9" s="403"/>
      <c r="AT9" s="403"/>
      <c r="AU9" s="403"/>
      <c r="AV9" s="403"/>
      <c r="AW9" s="415"/>
      <c r="AX9" s="415"/>
      <c r="AY9" s="415"/>
      <c r="AZ9" s="415"/>
    </row>
    <row r="10" spans="1:52">
      <c r="M10" s="419" t="s">
        <v>583</v>
      </c>
      <c r="N10" s="425">
        <v>5.0608083283352752</v>
      </c>
      <c r="O10" s="425">
        <v>4.016012296797796</v>
      </c>
      <c r="P10" s="425">
        <v>4.2409799616296411</v>
      </c>
      <c r="Q10" s="425">
        <v>4.4246790226600847</v>
      </c>
      <c r="R10" s="425">
        <v>4.4714198110797678</v>
      </c>
      <c r="S10" s="425">
        <v>4.5822346737589399</v>
      </c>
      <c r="T10" s="425">
        <v>4.6419320971028046</v>
      </c>
      <c r="U10" s="425">
        <v>4.7396610493010813</v>
      </c>
      <c r="V10" s="425">
        <v>4.8467497502643049</v>
      </c>
      <c r="W10" s="425">
        <v>4.7143519615957583</v>
      </c>
      <c r="X10" s="425">
        <v>4.8186119124064106</v>
      </c>
      <c r="Y10" s="425">
        <v>4.9224443657157977</v>
      </c>
      <c r="Z10" s="425">
        <v>5.1428833292679341</v>
      </c>
      <c r="AA10" s="425">
        <v>5.1894924492695402</v>
      </c>
      <c r="AB10" s="425">
        <v>5.2050596246123426</v>
      </c>
      <c r="AC10" s="425">
        <v>5.2494438712465019</v>
      </c>
      <c r="AD10" s="425">
        <v>5.2939452197836978</v>
      </c>
      <c r="AE10" s="425">
        <v>5.2939452197836978</v>
      </c>
      <c r="AF10" s="425">
        <v>5.2939452197836978</v>
      </c>
      <c r="AG10" s="425">
        <v>5.2939452197836978</v>
      </c>
      <c r="AH10" s="425">
        <v>5.2939452197836978</v>
      </c>
      <c r="AI10" s="425">
        <v>5.2939452197836978</v>
      </c>
      <c r="AJ10" s="425">
        <v>5.2939452197836978</v>
      </c>
      <c r="AK10" s="425">
        <v>5.2939452197836978</v>
      </c>
      <c r="AL10" s="425">
        <v>5.2939452197836978</v>
      </c>
      <c r="AM10" s="425">
        <v>5.2939452197836978</v>
      </c>
      <c r="AN10" s="425">
        <v>5.2939452197836978</v>
      </c>
      <c r="AO10" s="415"/>
      <c r="AP10" s="415"/>
      <c r="AQ10" s="415"/>
      <c r="AR10" s="415"/>
      <c r="AS10" s="415"/>
      <c r="AT10" s="403"/>
      <c r="AU10" s="403"/>
      <c r="AV10" s="403"/>
      <c r="AW10" s="415"/>
      <c r="AX10" s="415"/>
      <c r="AY10" s="415"/>
      <c r="AZ10" s="415"/>
    </row>
    <row r="11" spans="1:52" s="399" customFormat="1" ht="15">
      <c r="A11" s="397"/>
      <c r="B11" s="397"/>
      <c r="C11" s="397"/>
      <c r="D11" s="397"/>
      <c r="E11" s="397"/>
      <c r="K11" s="408"/>
      <c r="L11" s="397"/>
      <c r="M11" s="419" t="s">
        <v>582</v>
      </c>
      <c r="N11" s="425">
        <v>5.0608083283352752</v>
      </c>
      <c r="O11" s="425">
        <v>4.016012296797796</v>
      </c>
      <c r="P11" s="425">
        <v>3.9000472892041396</v>
      </c>
      <c r="Q11" s="425">
        <v>4.0205834595201528</v>
      </c>
      <c r="R11" s="425">
        <v>4.0512832923084368</v>
      </c>
      <c r="S11" s="425">
        <v>4.1146578819500661</v>
      </c>
      <c r="T11" s="425">
        <v>4.1266875914632077</v>
      </c>
      <c r="U11" s="425">
        <v>4.1855354775878686</v>
      </c>
      <c r="V11" s="425">
        <v>4.2709818321755675</v>
      </c>
      <c r="W11" s="425">
        <v>4.1007000844626527</v>
      </c>
      <c r="X11" s="425">
        <v>4.1653695915872984</v>
      </c>
      <c r="Y11" s="425">
        <v>4.2391075891559433</v>
      </c>
      <c r="Z11" s="425">
        <v>4.4727992532357632</v>
      </c>
      <c r="AA11" s="425">
        <v>4.5007552479043529</v>
      </c>
      <c r="AB11" s="425">
        <v>4.481851433486062</v>
      </c>
      <c r="AC11" s="425">
        <v>4.499614519710665</v>
      </c>
      <c r="AD11" s="425">
        <v>4.4997874807324161</v>
      </c>
      <c r="AE11" s="425">
        <v>4.5046763234197362</v>
      </c>
      <c r="AF11" s="425">
        <v>4.5086209877017858</v>
      </c>
      <c r="AG11" s="425">
        <v>4.5140817385550278</v>
      </c>
      <c r="AH11" s="425">
        <v>4.5224570077467838</v>
      </c>
      <c r="AI11" s="425">
        <v>4.5391979158558033</v>
      </c>
      <c r="AJ11" s="425">
        <v>4.5540134791693632</v>
      </c>
      <c r="AK11" s="425">
        <v>4.5676653563024683</v>
      </c>
      <c r="AL11" s="425">
        <v>4.5806346395789195</v>
      </c>
      <c r="AM11" s="425">
        <v>4.5932626259270419</v>
      </c>
      <c r="AN11" s="425">
        <v>4.6052080184185096</v>
      </c>
      <c r="AO11" s="403"/>
      <c r="AP11" s="403"/>
      <c r="AQ11" s="403"/>
      <c r="AR11" s="403"/>
      <c r="AS11" s="403"/>
      <c r="AT11" s="417"/>
      <c r="AU11" s="417"/>
      <c r="AV11" s="417"/>
      <c r="AW11" s="416"/>
      <c r="AX11" s="416"/>
      <c r="AY11" s="416"/>
      <c r="AZ11" s="416"/>
    </row>
    <row r="12" spans="1:52">
      <c r="K12" s="408"/>
      <c r="M12" s="419" t="s">
        <v>581</v>
      </c>
      <c r="N12" s="425">
        <v>5.0608083283352752</v>
      </c>
      <c r="O12" s="425">
        <v>4.016012296797796</v>
      </c>
      <c r="P12" s="425">
        <v>3.4601520104869303</v>
      </c>
      <c r="Q12" s="425">
        <v>3.7108623239927407</v>
      </c>
      <c r="R12" s="425">
        <v>3.8085462879169225</v>
      </c>
      <c r="S12" s="425">
        <v>3.8128114108583717</v>
      </c>
      <c r="T12" s="425">
        <v>3.6937189616864234</v>
      </c>
      <c r="U12" s="425">
        <v>3.7383171876337333</v>
      </c>
      <c r="V12" s="425">
        <v>3.7946814641588005</v>
      </c>
      <c r="W12" s="425">
        <v>3.6436703958574435</v>
      </c>
      <c r="X12" s="425">
        <v>3.7054874019376904</v>
      </c>
      <c r="Y12" s="425">
        <v>3.7976564717105563</v>
      </c>
      <c r="Z12" s="425">
        <v>3.8169854453338106</v>
      </c>
      <c r="AA12" s="425">
        <v>3.8452409340886433</v>
      </c>
      <c r="AB12" s="425">
        <v>3.8497362220426714</v>
      </c>
      <c r="AC12" s="425">
        <v>3.8826605284416176</v>
      </c>
      <c r="AD12" s="425">
        <v>3.9224822279183686</v>
      </c>
      <c r="AE12" s="425">
        <v>3.9258951972016449</v>
      </c>
      <c r="AF12" s="425">
        <v>3.9258951972016449</v>
      </c>
      <c r="AG12" s="425">
        <v>3.9258951972016449</v>
      </c>
      <c r="AH12" s="425">
        <v>3.9258951972016449</v>
      </c>
      <c r="AI12" s="425">
        <v>3.9258951972016449</v>
      </c>
      <c r="AJ12" s="425">
        <v>3.9258951972016449</v>
      </c>
      <c r="AK12" s="425">
        <v>3.9258951972016449</v>
      </c>
      <c r="AL12" s="425">
        <v>3.9258951972016449</v>
      </c>
      <c r="AM12" s="425">
        <v>3.9258951972016449</v>
      </c>
      <c r="AN12" s="425">
        <v>3.9258951972016449</v>
      </c>
      <c r="AO12" s="415"/>
      <c r="AP12" s="415"/>
      <c r="AQ12" s="415"/>
      <c r="AR12" s="415"/>
      <c r="AS12" s="415"/>
      <c r="AT12" s="415"/>
      <c r="AU12" s="415"/>
      <c r="AV12" s="415"/>
      <c r="AW12" s="415"/>
      <c r="AX12" s="415"/>
      <c r="AY12" s="415"/>
      <c r="AZ12" s="415"/>
    </row>
  </sheetData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BL12"/>
  <sheetViews>
    <sheetView showGridLines="0" zoomScaleNormal="100" workbookViewId="0">
      <selection activeCell="L42" sqref="L41:L42"/>
    </sheetView>
  </sheetViews>
  <sheetFormatPr defaultColWidth="9" defaultRowHeight="14.25"/>
  <cols>
    <col min="1" max="1" width="3.25" style="397" customWidth="1"/>
    <col min="2" max="12" width="9" style="397"/>
    <col min="13" max="13" width="17.75" style="397" customWidth="1"/>
    <col min="14" max="14" width="7.125" style="397" customWidth="1"/>
    <col min="15" max="18" width="7.125" style="414" customWidth="1"/>
    <col min="19" max="48" width="7.125" style="397" customWidth="1"/>
    <col min="49" max="64" width="9" style="408"/>
    <col min="65" max="16384" width="9" style="397"/>
  </cols>
  <sheetData>
    <row r="1" spans="1:52" ht="25.5">
      <c r="A1" s="405" t="s">
        <v>590</v>
      </c>
      <c r="C1" s="404"/>
      <c r="D1" s="404"/>
      <c r="E1" s="404"/>
      <c r="F1" s="404"/>
      <c r="G1" s="404"/>
      <c r="H1" s="404"/>
      <c r="I1" s="404"/>
    </row>
    <row r="2" spans="1:52">
      <c r="K2" s="407"/>
      <c r="L2" s="407"/>
      <c r="M2" s="407"/>
    </row>
    <row r="3" spans="1:52">
      <c r="K3" s="407"/>
      <c r="L3" s="407"/>
      <c r="M3" s="422" t="s">
        <v>40</v>
      </c>
      <c r="N3" s="403"/>
      <c r="O3" s="403"/>
      <c r="P3" s="421"/>
      <c r="Q3" s="421"/>
      <c r="R3" s="421"/>
      <c r="S3" s="403"/>
      <c r="T3" s="403"/>
      <c r="U3" s="403"/>
      <c r="V3" s="403"/>
      <c r="W3" s="403"/>
      <c r="X3" s="403"/>
      <c r="Y3" s="403"/>
      <c r="Z3" s="403"/>
      <c r="AA3" s="403"/>
      <c r="AB3" s="403"/>
      <c r="AC3" s="403"/>
      <c r="AD3" s="403"/>
      <c r="AE3" s="403"/>
      <c r="AF3" s="403"/>
      <c r="AG3" s="403"/>
      <c r="AH3" s="403"/>
      <c r="AI3" s="403"/>
      <c r="AJ3" s="403"/>
      <c r="AK3" s="403"/>
      <c r="AL3" s="403"/>
      <c r="AM3" s="403"/>
      <c r="AN3" s="403"/>
      <c r="AO3" s="403"/>
      <c r="AP3" s="403"/>
      <c r="AQ3" s="403"/>
      <c r="AR3" s="403"/>
      <c r="AS3" s="403"/>
      <c r="AT3" s="403"/>
      <c r="AU3" s="403"/>
      <c r="AV3" s="403"/>
      <c r="AW3" s="415"/>
      <c r="AX3" s="415"/>
      <c r="AY3" s="415"/>
      <c r="AZ3" s="415"/>
    </row>
    <row r="4" spans="1:52" ht="15">
      <c r="K4" s="407"/>
      <c r="L4" s="407"/>
      <c r="M4" s="419" t="s">
        <v>61</v>
      </c>
      <c r="N4" s="412">
        <v>2014</v>
      </c>
      <c r="O4" s="412">
        <v>2015</v>
      </c>
      <c r="P4" s="412">
        <v>2016</v>
      </c>
      <c r="Q4" s="412">
        <v>2017</v>
      </c>
      <c r="R4" s="412">
        <v>2018</v>
      </c>
      <c r="S4" s="424">
        <v>2019</v>
      </c>
      <c r="T4" s="424">
        <v>2020</v>
      </c>
      <c r="U4" s="424">
        <v>2021</v>
      </c>
      <c r="V4" s="424">
        <v>2022</v>
      </c>
      <c r="W4" s="424">
        <v>2023</v>
      </c>
      <c r="X4" s="424">
        <v>2024</v>
      </c>
      <c r="Y4" s="424">
        <v>2025</v>
      </c>
      <c r="Z4" s="424">
        <v>2026</v>
      </c>
      <c r="AA4" s="424">
        <v>2027</v>
      </c>
      <c r="AB4" s="424">
        <v>2028</v>
      </c>
      <c r="AC4" s="424">
        <v>2029</v>
      </c>
      <c r="AD4" s="424">
        <v>2030</v>
      </c>
      <c r="AE4" s="424">
        <v>2031</v>
      </c>
      <c r="AF4" s="424">
        <v>2032</v>
      </c>
      <c r="AG4" s="424">
        <v>2033</v>
      </c>
      <c r="AH4" s="424">
        <v>2034</v>
      </c>
      <c r="AI4" s="424">
        <v>2035</v>
      </c>
      <c r="AJ4" s="424">
        <v>2036</v>
      </c>
      <c r="AK4" s="424">
        <v>2037</v>
      </c>
      <c r="AL4" s="424">
        <v>2038</v>
      </c>
      <c r="AM4" s="424">
        <v>2039</v>
      </c>
      <c r="AN4" s="424">
        <v>2040</v>
      </c>
      <c r="AO4" s="407"/>
      <c r="AP4" s="407"/>
      <c r="AQ4" s="407"/>
      <c r="AR4" s="407"/>
      <c r="AS4" s="407"/>
      <c r="AT4" s="407"/>
      <c r="AU4" s="407"/>
      <c r="AV4" s="407"/>
      <c r="AW4" s="415"/>
      <c r="AX4" s="415"/>
      <c r="AY4" s="415"/>
      <c r="AZ4" s="415"/>
    </row>
    <row r="5" spans="1:52">
      <c r="M5" s="419" t="s">
        <v>588</v>
      </c>
      <c r="N5" s="425">
        <v>7.8517850669427824</v>
      </c>
      <c r="O5" s="425">
        <v>7.7475575045275615</v>
      </c>
      <c r="P5" s="425">
        <v>9.0583990208578715</v>
      </c>
      <c r="Q5" s="425">
        <v>9.8297123569647553</v>
      </c>
      <c r="R5" s="425">
        <v>10.340434254849749</v>
      </c>
      <c r="S5" s="425">
        <v>11.434657959876475</v>
      </c>
      <c r="T5" s="425">
        <v>11.902237556793228</v>
      </c>
      <c r="U5" s="425">
        <v>12.039134749323157</v>
      </c>
      <c r="V5" s="425">
        <v>12.202580257846867</v>
      </c>
      <c r="W5" s="425">
        <v>12.370385243839731</v>
      </c>
      <c r="X5" s="425">
        <v>12.853058051291978</v>
      </c>
      <c r="Y5" s="425">
        <v>13.53637631411855</v>
      </c>
      <c r="Z5" s="425">
        <v>13.61307530297756</v>
      </c>
      <c r="AA5" s="425">
        <v>13.708840899375387</v>
      </c>
      <c r="AB5" s="425">
        <v>13.860210371166314</v>
      </c>
      <c r="AC5" s="425">
        <v>13.926215002294867</v>
      </c>
      <c r="AD5" s="425">
        <v>14.001912877581475</v>
      </c>
      <c r="AE5" s="425">
        <v>13.871331526511021</v>
      </c>
      <c r="AF5" s="425">
        <v>14.008943008042547</v>
      </c>
      <c r="AG5" s="425">
        <v>13.898342601683717</v>
      </c>
      <c r="AH5" s="425">
        <v>14.10909382458412</v>
      </c>
      <c r="AI5" s="425">
        <v>14.326884790956203</v>
      </c>
      <c r="AJ5" s="425">
        <v>14.350995979311623</v>
      </c>
      <c r="AK5" s="425">
        <v>14.356621923261223</v>
      </c>
      <c r="AL5" s="425">
        <v>14.372294195692243</v>
      </c>
      <c r="AM5" s="425">
        <v>14.385957202426983</v>
      </c>
      <c r="AN5" s="425">
        <v>14.392788705794352</v>
      </c>
      <c r="AO5" s="407"/>
      <c r="AP5" s="407"/>
      <c r="AQ5" s="407"/>
      <c r="AR5" s="407"/>
      <c r="AS5" s="407"/>
      <c r="AT5" s="407"/>
      <c r="AU5" s="407"/>
      <c r="AV5" s="407"/>
      <c r="AW5" s="420"/>
      <c r="AX5" s="420"/>
      <c r="AY5" s="420"/>
      <c r="AZ5" s="420"/>
    </row>
    <row r="6" spans="1:52" ht="15">
      <c r="K6" s="399"/>
      <c r="M6" s="419" t="s">
        <v>587</v>
      </c>
      <c r="N6" s="425">
        <v>7.8517850669427824</v>
      </c>
      <c r="O6" s="425">
        <v>7.7475575045275615</v>
      </c>
      <c r="P6" s="425">
        <v>8.1354892531690624</v>
      </c>
      <c r="Q6" s="425">
        <v>8.5026081512556431</v>
      </c>
      <c r="R6" s="425">
        <v>8.673259628092385</v>
      </c>
      <c r="S6" s="425">
        <v>9.0104880854204019</v>
      </c>
      <c r="T6" s="425">
        <v>9.2479125064358421</v>
      </c>
      <c r="U6" s="425">
        <v>10.268999151080745</v>
      </c>
      <c r="V6" s="425">
        <v>10.472979485704659</v>
      </c>
      <c r="W6" s="425">
        <v>10.612248318069888</v>
      </c>
      <c r="X6" s="425">
        <v>10.854716499419723</v>
      </c>
      <c r="Y6" s="425">
        <v>11.306191648782253</v>
      </c>
      <c r="Z6" s="425">
        <v>11.653804389494036</v>
      </c>
      <c r="AA6" s="425">
        <v>11.719019308290743</v>
      </c>
      <c r="AB6" s="425">
        <v>11.692364099459853</v>
      </c>
      <c r="AC6" s="425">
        <v>11.902410990059812</v>
      </c>
      <c r="AD6" s="425">
        <v>11.999856206776933</v>
      </c>
      <c r="AE6" s="425">
        <v>12.004616737086124</v>
      </c>
      <c r="AF6" s="425">
        <v>11.967168656918648</v>
      </c>
      <c r="AG6" s="425">
        <v>12.107055783548279</v>
      </c>
      <c r="AH6" s="425">
        <v>12.261824631969748</v>
      </c>
      <c r="AI6" s="425">
        <v>12.672357450656895</v>
      </c>
      <c r="AJ6" s="425">
        <v>12.718357450656896</v>
      </c>
      <c r="AK6" s="425">
        <v>12.755357450656895</v>
      </c>
      <c r="AL6" s="425">
        <v>12.830357450656894</v>
      </c>
      <c r="AM6" s="425">
        <v>12.857357450656895</v>
      </c>
      <c r="AN6" s="425">
        <v>12.881357450656896</v>
      </c>
      <c r="AO6" s="407"/>
      <c r="AP6" s="407"/>
      <c r="AQ6" s="407"/>
      <c r="AR6" s="407"/>
      <c r="AS6" s="407"/>
      <c r="AT6" s="407"/>
      <c r="AU6" s="407"/>
      <c r="AV6" s="407"/>
      <c r="AW6" s="420"/>
      <c r="AX6" s="420"/>
      <c r="AY6" s="420"/>
      <c r="AZ6" s="420"/>
    </row>
    <row r="7" spans="1:52">
      <c r="M7" s="419" t="s">
        <v>586</v>
      </c>
      <c r="N7" s="425">
        <v>7.8517850669427824</v>
      </c>
      <c r="O7" s="425">
        <v>7.7475575045275615</v>
      </c>
      <c r="P7" s="425">
        <v>7.5436014283631909</v>
      </c>
      <c r="Q7" s="425">
        <v>7.7268786838224113</v>
      </c>
      <c r="R7" s="425">
        <v>7.6782369159091344</v>
      </c>
      <c r="S7" s="425">
        <v>7.7697209159999758</v>
      </c>
      <c r="T7" s="425">
        <v>8.0574940078344177</v>
      </c>
      <c r="U7" s="425">
        <v>8.2874019398766414</v>
      </c>
      <c r="V7" s="425">
        <v>8.6609776525145339</v>
      </c>
      <c r="W7" s="425">
        <v>8.9469615717436692</v>
      </c>
      <c r="X7" s="425">
        <v>9.0680806379747487</v>
      </c>
      <c r="Y7" s="425">
        <v>9.4620150018458347</v>
      </c>
      <c r="Z7" s="425">
        <v>9.8467823531320793</v>
      </c>
      <c r="AA7" s="425">
        <v>9.8958661803596506</v>
      </c>
      <c r="AB7" s="425">
        <v>9.9594369257759165</v>
      </c>
      <c r="AC7" s="425">
        <v>10.207536548548287</v>
      </c>
      <c r="AD7" s="425">
        <v>10.407305924228352</v>
      </c>
      <c r="AE7" s="425">
        <v>10.413888261974023</v>
      </c>
      <c r="AF7" s="425">
        <v>10.324019231197958</v>
      </c>
      <c r="AG7" s="425">
        <v>10.49530231687778</v>
      </c>
      <c r="AH7" s="425">
        <v>10.51388985181446</v>
      </c>
      <c r="AI7" s="425">
        <v>10.74507612365754</v>
      </c>
      <c r="AJ7" s="425">
        <v>10.76918731201296</v>
      </c>
      <c r="AK7" s="425">
        <v>10.774813255962558</v>
      </c>
      <c r="AL7" s="425">
        <v>10.790485528393582</v>
      </c>
      <c r="AM7" s="425">
        <v>10.80414853512832</v>
      </c>
      <c r="AN7" s="425">
        <v>10.810980038495689</v>
      </c>
      <c r="AO7" s="407"/>
      <c r="AP7" s="407"/>
      <c r="AQ7" s="407"/>
      <c r="AR7" s="407"/>
      <c r="AS7" s="407"/>
      <c r="AT7" s="407"/>
      <c r="AU7" s="407"/>
      <c r="AV7" s="407"/>
      <c r="AW7" s="420"/>
      <c r="AX7" s="420"/>
      <c r="AY7" s="420"/>
      <c r="AZ7" s="420"/>
    </row>
    <row r="8" spans="1:52">
      <c r="M8" s="419" t="s">
        <v>585</v>
      </c>
      <c r="N8" s="425">
        <v>7.8517850669427824</v>
      </c>
      <c r="O8" s="425">
        <v>7.7475575045275615</v>
      </c>
      <c r="P8" s="425">
        <v>8.1354892531690624</v>
      </c>
      <c r="Q8" s="425">
        <v>8.5026081512556431</v>
      </c>
      <c r="R8" s="425">
        <v>8.673259628092385</v>
      </c>
      <c r="S8" s="425">
        <v>9.0104880854204019</v>
      </c>
      <c r="T8" s="425">
        <v>9.2479125064358421</v>
      </c>
      <c r="U8" s="425">
        <v>10.268999151080745</v>
      </c>
      <c r="V8" s="425">
        <v>10.472979485704659</v>
      </c>
      <c r="W8" s="425">
        <v>10.612248318069888</v>
      </c>
      <c r="X8" s="425">
        <v>10.854716499419723</v>
      </c>
      <c r="Y8" s="425">
        <v>11.306191648782253</v>
      </c>
      <c r="Z8" s="425">
        <v>11.653804389494036</v>
      </c>
      <c r="AA8" s="425">
        <v>11.719019308290743</v>
      </c>
      <c r="AB8" s="425">
        <v>11.692364099459853</v>
      </c>
      <c r="AC8" s="425">
        <v>11.902410990059812</v>
      </c>
      <c r="AD8" s="425">
        <v>11.999856206776933</v>
      </c>
      <c r="AE8" s="425">
        <v>12.004616737086124</v>
      </c>
      <c r="AF8" s="425">
        <v>11.967168656918648</v>
      </c>
      <c r="AG8" s="425">
        <v>12.107055783548279</v>
      </c>
      <c r="AH8" s="425">
        <v>12.261824631969748</v>
      </c>
      <c r="AI8" s="425">
        <v>12.672357450656895</v>
      </c>
      <c r="AJ8" s="425">
        <v>12.718357450656896</v>
      </c>
      <c r="AK8" s="425">
        <v>12.755357450656895</v>
      </c>
      <c r="AL8" s="425">
        <v>12.830357450656894</v>
      </c>
      <c r="AM8" s="425">
        <v>12.857357450656895</v>
      </c>
      <c r="AN8" s="425">
        <v>12.881357450656896</v>
      </c>
      <c r="AO8" s="403"/>
      <c r="AP8" s="403"/>
      <c r="AQ8" s="403"/>
      <c r="AR8" s="403"/>
      <c r="AS8" s="403"/>
      <c r="AT8" s="403"/>
      <c r="AU8" s="403"/>
      <c r="AV8" s="403"/>
      <c r="AW8" s="415"/>
      <c r="AX8" s="415"/>
      <c r="AY8" s="415"/>
      <c r="AZ8" s="415"/>
    </row>
    <row r="9" spans="1:52">
      <c r="M9" s="419" t="s">
        <v>584</v>
      </c>
      <c r="N9" s="425">
        <v>2.3585738283352753</v>
      </c>
      <c r="O9" s="425">
        <v>1.9744199193012224</v>
      </c>
      <c r="P9" s="425">
        <v>2.4690159053681877</v>
      </c>
      <c r="Q9" s="425">
        <v>2.6062549478020705</v>
      </c>
      <c r="R9" s="425">
        <v>2.6802057320173662</v>
      </c>
      <c r="S9" s="425">
        <v>2.7829070373197604</v>
      </c>
      <c r="T9" s="425">
        <v>2.9167381136075221</v>
      </c>
      <c r="U9" s="425">
        <v>3.0273482476321041</v>
      </c>
      <c r="V9" s="425">
        <v>3.1379583816566847</v>
      </c>
      <c r="W9" s="425">
        <v>3.2485685156812667</v>
      </c>
      <c r="X9" s="425">
        <v>3.3591786497058487</v>
      </c>
      <c r="Y9" s="425">
        <v>3.4697887837304311</v>
      </c>
      <c r="Z9" s="425">
        <v>3.5175703536963017</v>
      </c>
      <c r="AA9" s="425">
        <v>3.5653519236621718</v>
      </c>
      <c r="AB9" s="425">
        <v>3.6131334936280424</v>
      </c>
      <c r="AC9" s="425">
        <v>3.6609150635939129</v>
      </c>
      <c r="AD9" s="425">
        <v>3.7086966335597826</v>
      </c>
      <c r="AE9" s="425">
        <v>3.7086966335597826</v>
      </c>
      <c r="AF9" s="425">
        <v>3.7086966335597826</v>
      </c>
      <c r="AG9" s="425">
        <v>3.7086966335597826</v>
      </c>
      <c r="AH9" s="425">
        <v>3.7086966335597826</v>
      </c>
      <c r="AI9" s="425">
        <v>3.7086966335597826</v>
      </c>
      <c r="AJ9" s="425">
        <v>3.7086966335597826</v>
      </c>
      <c r="AK9" s="425">
        <v>3.7086966335597826</v>
      </c>
      <c r="AL9" s="425">
        <v>3.7086966335597826</v>
      </c>
      <c r="AM9" s="425">
        <v>3.7086966335597826</v>
      </c>
      <c r="AN9" s="425">
        <v>3.7086966335597826</v>
      </c>
      <c r="AO9" s="403"/>
      <c r="AP9" s="403"/>
      <c r="AQ9" s="403"/>
      <c r="AR9" s="403"/>
      <c r="AS9" s="403"/>
      <c r="AT9" s="403"/>
      <c r="AU9" s="403"/>
      <c r="AV9" s="403"/>
      <c r="AW9" s="415"/>
      <c r="AX9" s="415"/>
      <c r="AY9" s="415"/>
      <c r="AZ9" s="415"/>
    </row>
    <row r="10" spans="1:52">
      <c r="M10" s="419" t="s">
        <v>583</v>
      </c>
      <c r="N10" s="425">
        <v>2.3585738283352753</v>
      </c>
      <c r="O10" s="425">
        <v>1.9744199193012224</v>
      </c>
      <c r="P10" s="425">
        <v>2.4690159053681877</v>
      </c>
      <c r="Q10" s="425">
        <v>2.6062549478020705</v>
      </c>
      <c r="R10" s="425">
        <v>2.6802057320173662</v>
      </c>
      <c r="S10" s="425">
        <v>2.7829070373197604</v>
      </c>
      <c r="T10" s="425">
        <v>2.9167381136075221</v>
      </c>
      <c r="U10" s="425">
        <v>3.0273482476321041</v>
      </c>
      <c r="V10" s="425">
        <v>3.1379583816566847</v>
      </c>
      <c r="W10" s="425">
        <v>3.2485685156812667</v>
      </c>
      <c r="X10" s="425">
        <v>3.3591786497058487</v>
      </c>
      <c r="Y10" s="425">
        <v>3.4697887837304311</v>
      </c>
      <c r="Z10" s="425">
        <v>3.5175703536963017</v>
      </c>
      <c r="AA10" s="425">
        <v>3.5653519236621718</v>
      </c>
      <c r="AB10" s="425">
        <v>3.6131334936280424</v>
      </c>
      <c r="AC10" s="425">
        <v>3.6609150635939129</v>
      </c>
      <c r="AD10" s="425">
        <v>3.7086966335597826</v>
      </c>
      <c r="AE10" s="425">
        <v>3.7086966335597826</v>
      </c>
      <c r="AF10" s="425">
        <v>3.7086966335597826</v>
      </c>
      <c r="AG10" s="425">
        <v>3.7086966335597826</v>
      </c>
      <c r="AH10" s="425">
        <v>3.7086966335597826</v>
      </c>
      <c r="AI10" s="425">
        <v>3.7086966335597826</v>
      </c>
      <c r="AJ10" s="425">
        <v>3.7086966335597826</v>
      </c>
      <c r="AK10" s="425">
        <v>3.7086966335597826</v>
      </c>
      <c r="AL10" s="425">
        <v>3.7086966335597826</v>
      </c>
      <c r="AM10" s="425">
        <v>3.7086966335597826</v>
      </c>
      <c r="AN10" s="425">
        <v>3.7086966335597826</v>
      </c>
      <c r="AO10" s="415"/>
      <c r="AP10" s="415"/>
      <c r="AQ10" s="415"/>
      <c r="AR10" s="415"/>
      <c r="AS10" s="415"/>
      <c r="AT10" s="403"/>
      <c r="AU10" s="403"/>
      <c r="AV10" s="403"/>
      <c r="AW10" s="415"/>
      <c r="AX10" s="415"/>
      <c r="AY10" s="415"/>
      <c r="AZ10" s="415"/>
    </row>
    <row r="11" spans="1:52" s="399" customFormat="1" ht="15">
      <c r="A11" s="397"/>
      <c r="B11" s="397"/>
      <c r="C11" s="397"/>
      <c r="D11" s="397"/>
      <c r="E11" s="397"/>
      <c r="K11" s="408"/>
      <c r="L11" s="397"/>
      <c r="M11" s="419" t="s">
        <v>582</v>
      </c>
      <c r="N11" s="425">
        <v>2.3585738283352753</v>
      </c>
      <c r="O11" s="425">
        <v>1.9744199193012224</v>
      </c>
      <c r="P11" s="425">
        <v>2.1280832329426862</v>
      </c>
      <c r="Q11" s="425">
        <v>2.2021593846621386</v>
      </c>
      <c r="R11" s="425">
        <v>2.2600692132460352</v>
      </c>
      <c r="S11" s="425">
        <v>2.3153302455108866</v>
      </c>
      <c r="T11" s="425">
        <v>2.4014936079679257</v>
      </c>
      <c r="U11" s="425">
        <v>2.4732226759188909</v>
      </c>
      <c r="V11" s="425">
        <v>2.5621904635679478</v>
      </c>
      <c r="W11" s="425">
        <v>2.6349166385481615</v>
      </c>
      <c r="X11" s="425">
        <v>2.705936328886736</v>
      </c>
      <c r="Y11" s="425">
        <v>2.7864520071705767</v>
      </c>
      <c r="Z11" s="425">
        <v>2.8474862776641303</v>
      </c>
      <c r="AA11" s="425">
        <v>2.876614722296984</v>
      </c>
      <c r="AB11" s="425">
        <v>2.8899253025017622</v>
      </c>
      <c r="AC11" s="425">
        <v>2.9110857120580764</v>
      </c>
      <c r="AD11" s="425">
        <v>2.9145388945085013</v>
      </c>
      <c r="AE11" s="425">
        <v>2.9194277371958215</v>
      </c>
      <c r="AF11" s="425">
        <v>2.923372401477871</v>
      </c>
      <c r="AG11" s="425">
        <v>2.9288331523311135</v>
      </c>
      <c r="AH11" s="425">
        <v>2.9372084215228691</v>
      </c>
      <c r="AI11" s="425">
        <v>2.9539493296318891</v>
      </c>
      <c r="AJ11" s="425">
        <v>2.968764892945448</v>
      </c>
      <c r="AK11" s="425">
        <v>2.982416770078554</v>
      </c>
      <c r="AL11" s="425">
        <v>2.9953860533550043</v>
      </c>
      <c r="AM11" s="425">
        <v>3.0080140397031272</v>
      </c>
      <c r="AN11" s="425">
        <v>3.0199594321945948</v>
      </c>
      <c r="AO11" s="403"/>
      <c r="AP11" s="403"/>
      <c r="AQ11" s="403"/>
      <c r="AR11" s="403"/>
      <c r="AS11" s="403"/>
      <c r="AT11" s="417"/>
      <c r="AU11" s="417"/>
      <c r="AV11" s="417"/>
      <c r="AW11" s="416"/>
      <c r="AX11" s="416"/>
      <c r="AY11" s="416"/>
      <c r="AZ11" s="416"/>
    </row>
    <row r="12" spans="1:52">
      <c r="K12" s="408"/>
      <c r="M12" s="419" t="s">
        <v>581</v>
      </c>
      <c r="N12" s="425">
        <v>2.3585738283352753</v>
      </c>
      <c r="O12" s="425">
        <v>1.9744199193012224</v>
      </c>
      <c r="P12" s="425">
        <v>1.6681782295379479</v>
      </c>
      <c r="Q12" s="425">
        <v>1.698596956517727</v>
      </c>
      <c r="R12" s="425">
        <v>1.7218731865486019</v>
      </c>
      <c r="S12" s="425">
        <v>1.7455086639003605</v>
      </c>
      <c r="T12" s="425">
        <v>1.7753592609153435</v>
      </c>
      <c r="U12" s="425">
        <v>1.830614476579042</v>
      </c>
      <c r="V12" s="425">
        <v>1.8892826615260159</v>
      </c>
      <c r="W12" s="425">
        <v>1.9513638157562669</v>
      </c>
      <c r="X12" s="425">
        <v>2.0168579392697943</v>
      </c>
      <c r="Y12" s="425">
        <v>2.1130687863328097</v>
      </c>
      <c r="Z12" s="425">
        <v>2.1376072784470193</v>
      </c>
      <c r="AA12" s="425">
        <v>2.1655587398445064</v>
      </c>
      <c r="AB12" s="425">
        <v>2.1969231705252685</v>
      </c>
      <c r="AC12" s="425">
        <v>2.2317005704893083</v>
      </c>
      <c r="AD12" s="425">
        <v>2.2733039090199005</v>
      </c>
      <c r="AE12" s="425">
        <v>2.2767168783031768</v>
      </c>
      <c r="AF12" s="425">
        <v>2.2767168783031768</v>
      </c>
      <c r="AG12" s="425">
        <v>2.2767168783031768</v>
      </c>
      <c r="AH12" s="425">
        <v>2.2767168783031768</v>
      </c>
      <c r="AI12" s="425">
        <v>2.2767168783031768</v>
      </c>
      <c r="AJ12" s="425">
        <v>2.2767168783031768</v>
      </c>
      <c r="AK12" s="425">
        <v>2.2767168783031768</v>
      </c>
      <c r="AL12" s="425">
        <v>2.2767168783031768</v>
      </c>
      <c r="AM12" s="425">
        <v>2.2767168783031768</v>
      </c>
      <c r="AN12" s="425">
        <v>2.2767168783031768</v>
      </c>
      <c r="AO12" s="415"/>
      <c r="AP12" s="415"/>
      <c r="AQ12" s="415"/>
      <c r="AR12" s="415"/>
      <c r="AS12" s="415"/>
      <c r="AT12" s="415"/>
      <c r="AU12" s="415"/>
      <c r="AV12" s="415"/>
      <c r="AW12" s="415"/>
      <c r="AX12" s="415"/>
      <c r="AY12" s="415"/>
      <c r="AZ12" s="415"/>
    </row>
  </sheetData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B050"/>
  </sheetPr>
  <dimension ref="A1"/>
  <sheetViews>
    <sheetView showGridLines="0" workbookViewId="0">
      <selection activeCell="L42" sqref="L41:L42"/>
    </sheetView>
  </sheetViews>
  <sheetFormatPr defaultRowHeight="14.25"/>
  <sheetData>
    <row r="1" spans="1:1" s="42" customFormat="1" ht="27.75">
      <c r="A1" s="41" t="s">
        <v>228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008265"/>
  </sheetPr>
  <dimension ref="A1:AP12"/>
  <sheetViews>
    <sheetView showGridLines="0" zoomScaleNormal="100" workbookViewId="0">
      <selection activeCell="L42" sqref="L41:L42"/>
    </sheetView>
  </sheetViews>
  <sheetFormatPr defaultColWidth="9" defaultRowHeight="15"/>
  <cols>
    <col min="1" max="1" width="3.625" style="7" customWidth="1"/>
    <col min="2" max="12" width="9" style="7"/>
    <col min="13" max="13" width="14.875" style="1" bestFit="1" customWidth="1"/>
    <col min="14" max="16384" width="9" style="1"/>
  </cols>
  <sheetData>
    <row r="1" spans="1:42" s="7" customFormat="1" ht="25.5">
      <c r="A1" s="15" t="s">
        <v>324</v>
      </c>
      <c r="C1" s="2"/>
      <c r="D1" s="2"/>
      <c r="E1" s="2"/>
      <c r="F1" s="2"/>
      <c r="G1" s="2"/>
      <c r="H1" s="2"/>
      <c r="I1" s="2"/>
    </row>
    <row r="2" spans="1:42" s="7" customFormat="1">
      <c r="K2" s="1"/>
      <c r="L2" s="1"/>
      <c r="M2" s="1"/>
    </row>
    <row r="3" spans="1:42" s="7" customFormat="1">
      <c r="K3" s="1"/>
      <c r="L3" s="1"/>
      <c r="N3" s="4" t="s">
        <v>59</v>
      </c>
      <c r="O3" s="4"/>
      <c r="P3" s="4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2" s="7" customFormat="1">
      <c r="K4" s="1"/>
      <c r="L4" s="1"/>
      <c r="M4" s="6" t="s">
        <v>61</v>
      </c>
      <c r="N4" s="28">
        <v>2015</v>
      </c>
      <c r="O4" s="28">
        <v>2016</v>
      </c>
      <c r="P4" s="28">
        <v>2017</v>
      </c>
      <c r="Q4" s="28">
        <v>2018</v>
      </c>
      <c r="R4" s="28">
        <v>2019</v>
      </c>
      <c r="S4" s="28">
        <v>2020</v>
      </c>
      <c r="T4" s="28">
        <v>2021</v>
      </c>
      <c r="U4" s="28">
        <v>2022</v>
      </c>
      <c r="V4" s="28">
        <v>2023</v>
      </c>
      <c r="W4" s="28">
        <v>2024</v>
      </c>
      <c r="X4" s="28">
        <v>2025</v>
      </c>
      <c r="Y4" s="28">
        <v>2026</v>
      </c>
      <c r="Z4" s="28">
        <v>2027</v>
      </c>
      <c r="AA4" s="28">
        <v>2028</v>
      </c>
      <c r="AB4" s="28">
        <v>2029</v>
      </c>
      <c r="AC4" s="28">
        <v>2030</v>
      </c>
      <c r="AD4" s="28">
        <v>2031</v>
      </c>
      <c r="AE4" s="28">
        <v>2032</v>
      </c>
      <c r="AF4" s="36">
        <v>2033</v>
      </c>
      <c r="AG4" s="36">
        <v>2034</v>
      </c>
      <c r="AH4" s="36">
        <v>2035</v>
      </c>
      <c r="AI4" s="36">
        <v>2036</v>
      </c>
      <c r="AJ4" s="36">
        <v>2037</v>
      </c>
      <c r="AK4" s="36">
        <v>2038</v>
      </c>
      <c r="AL4" s="36">
        <v>2039</v>
      </c>
      <c r="AM4" s="36">
        <v>2040</v>
      </c>
    </row>
    <row r="5" spans="1:42" s="7" customFormat="1">
      <c r="M5" s="6" t="s">
        <v>250</v>
      </c>
      <c r="N5" s="9">
        <v>104.05230542734255</v>
      </c>
      <c r="O5" s="9">
        <v>101.04549226217975</v>
      </c>
      <c r="P5" s="9">
        <v>100.7539919344496</v>
      </c>
      <c r="Q5" s="9">
        <v>100.84531437951651</v>
      </c>
      <c r="R5" s="9">
        <v>99.847240619769124</v>
      </c>
      <c r="S5" s="9">
        <v>98.98208824500351</v>
      </c>
      <c r="T5" s="9">
        <v>98.070678647839543</v>
      </c>
      <c r="U5" s="9">
        <v>97.320351401767013</v>
      </c>
      <c r="V5" s="9">
        <v>96.846492575792425</v>
      </c>
      <c r="W5" s="9">
        <v>96.557929118058524</v>
      </c>
      <c r="X5" s="9">
        <v>95.927817340548174</v>
      </c>
      <c r="Y5" s="9">
        <v>95.498700172767926</v>
      </c>
      <c r="Z5" s="9">
        <v>95.002266793078846</v>
      </c>
      <c r="AA5" s="9">
        <v>94.396131581056721</v>
      </c>
      <c r="AB5" s="9">
        <v>93.794675531003733</v>
      </c>
      <c r="AC5" s="9">
        <v>93.13470675433777</v>
      </c>
      <c r="AD5" s="9">
        <v>92.944861822620368</v>
      </c>
      <c r="AE5" s="9">
        <v>92.315913841369309</v>
      </c>
      <c r="AF5" s="9">
        <v>92.172927678344323</v>
      </c>
      <c r="AG5" s="9">
        <v>91.739476485727295</v>
      </c>
      <c r="AH5" s="9">
        <v>90.729457538153696</v>
      </c>
      <c r="AI5" s="9">
        <v>89.623258990961432</v>
      </c>
      <c r="AJ5" s="9">
        <v>88.303225138755124</v>
      </c>
      <c r="AK5" s="9">
        <v>86.962483905232531</v>
      </c>
      <c r="AL5" s="9">
        <v>85.362472981269121</v>
      </c>
      <c r="AM5" s="9">
        <v>83.793007315474568</v>
      </c>
      <c r="AN5" s="1"/>
      <c r="AO5" s="1"/>
      <c r="AP5" s="1"/>
    </row>
    <row r="6" spans="1:42" s="7" customFormat="1">
      <c r="K6" s="8"/>
      <c r="L6" s="8"/>
      <c r="M6" s="6" t="s">
        <v>251</v>
      </c>
      <c r="N6" s="9">
        <v>104.05230542734255</v>
      </c>
      <c r="O6" s="9">
        <v>99.86353063791006</v>
      </c>
      <c r="P6" s="9">
        <v>99.570374820948189</v>
      </c>
      <c r="Q6" s="9">
        <v>98.993137184477874</v>
      </c>
      <c r="R6" s="9">
        <v>98.154758176791688</v>
      </c>
      <c r="S6" s="9">
        <v>97.905815280499979</v>
      </c>
      <c r="T6" s="9">
        <v>96.479649114412609</v>
      </c>
      <c r="U6" s="9">
        <v>95.516771981799181</v>
      </c>
      <c r="V6" s="9">
        <v>94.522807413852092</v>
      </c>
      <c r="W6" s="9">
        <v>93.750120293139503</v>
      </c>
      <c r="X6" s="9">
        <v>93.003812904132133</v>
      </c>
      <c r="Y6" s="9">
        <v>92.208149707967209</v>
      </c>
      <c r="Z6" s="9">
        <v>91.321930669139078</v>
      </c>
      <c r="AA6" s="9">
        <v>90.74216050831231</v>
      </c>
      <c r="AB6" s="9">
        <v>89.843435453835582</v>
      </c>
      <c r="AC6" s="9">
        <v>89.235559511535399</v>
      </c>
      <c r="AD6" s="9">
        <v>88.747146351767057</v>
      </c>
      <c r="AE6" s="9">
        <v>88.289867484624224</v>
      </c>
      <c r="AF6" s="9">
        <v>87.832013460537269</v>
      </c>
      <c r="AG6" s="9">
        <v>87.415823055452648</v>
      </c>
      <c r="AH6" s="9">
        <v>86.644303556306483</v>
      </c>
      <c r="AI6" s="9">
        <v>85.96614100033095</v>
      </c>
      <c r="AJ6" s="9">
        <v>85.307511810286186</v>
      </c>
      <c r="AK6" s="9">
        <v>84.664422330249536</v>
      </c>
      <c r="AL6" s="9">
        <v>83.851574607775973</v>
      </c>
      <c r="AM6" s="9">
        <v>83.147195263062684</v>
      </c>
      <c r="AN6" s="1"/>
      <c r="AO6" s="1"/>
      <c r="AP6" s="1"/>
    </row>
    <row r="7" spans="1:42" s="7" customFormat="1">
      <c r="M7" s="6" t="s">
        <v>252</v>
      </c>
      <c r="N7" s="9">
        <v>104.05230542734255</v>
      </c>
      <c r="O7" s="9">
        <v>103.80891805523125</v>
      </c>
      <c r="P7" s="9">
        <v>103.23630401229232</v>
      </c>
      <c r="Q7" s="9">
        <v>102.80728486469718</v>
      </c>
      <c r="R7" s="9">
        <v>102.4698189434696</v>
      </c>
      <c r="S7" s="9">
        <v>101.86124923660252</v>
      </c>
      <c r="T7" s="9">
        <v>101.28064337007541</v>
      </c>
      <c r="U7" s="9">
        <v>100.59811471985988</v>
      </c>
      <c r="V7" s="9">
        <v>99.789330903274987</v>
      </c>
      <c r="W7" s="9">
        <v>99.365567255437313</v>
      </c>
      <c r="X7" s="9">
        <v>98.723927554317754</v>
      </c>
      <c r="Y7" s="9">
        <v>98.002108168309675</v>
      </c>
      <c r="Z7" s="9">
        <v>97.472970855148986</v>
      </c>
      <c r="AA7" s="9">
        <v>97.121026315719803</v>
      </c>
      <c r="AB7" s="9">
        <v>96.458325359351562</v>
      </c>
      <c r="AC7" s="9">
        <v>95.740474990107174</v>
      </c>
      <c r="AD7" s="9">
        <v>95.085969537262187</v>
      </c>
      <c r="AE7" s="9">
        <v>94.592524570461379</v>
      </c>
      <c r="AF7" s="9">
        <v>93.88352506952576</v>
      </c>
      <c r="AG7" s="9">
        <v>93.30859593347023</v>
      </c>
      <c r="AH7" s="9">
        <v>92.49425900979486</v>
      </c>
      <c r="AI7" s="9">
        <v>91.818471287321429</v>
      </c>
      <c r="AJ7" s="9">
        <v>91.176204927602569</v>
      </c>
      <c r="AK7" s="9">
        <v>90.535707106687269</v>
      </c>
      <c r="AL7" s="9">
        <v>89.675563752398006</v>
      </c>
      <c r="AM7" s="9">
        <v>88.927989777160931</v>
      </c>
      <c r="AN7" s="1"/>
      <c r="AO7" s="1"/>
      <c r="AP7" s="1"/>
    </row>
    <row r="8" spans="1:42" s="7" customFormat="1">
      <c r="M8" s="6" t="s">
        <v>253</v>
      </c>
      <c r="N8" s="9">
        <v>104.05230542734255</v>
      </c>
      <c r="O8" s="9">
        <v>108.18185741469298</v>
      </c>
      <c r="P8" s="9">
        <v>107.28220805536516</v>
      </c>
      <c r="Q8" s="9">
        <v>106.74564399983426</v>
      </c>
      <c r="R8" s="9">
        <v>106.17138268116783</v>
      </c>
      <c r="S8" s="9">
        <v>106.17817545432924</v>
      </c>
      <c r="T8" s="9">
        <v>104.76638228624017</v>
      </c>
      <c r="U8" s="9">
        <v>104.08796521441845</v>
      </c>
      <c r="V8" s="9">
        <v>103.49520886175419</v>
      </c>
      <c r="W8" s="9">
        <v>102.90413045947435</v>
      </c>
      <c r="X8" s="9">
        <v>102.53276971804871</v>
      </c>
      <c r="Y8" s="9">
        <v>102.1042704479476</v>
      </c>
      <c r="Z8" s="9">
        <v>101.60016429520178</v>
      </c>
      <c r="AA8" s="9">
        <v>101.4380526173076</v>
      </c>
      <c r="AB8" s="9">
        <v>100.82548547584983</v>
      </c>
      <c r="AC8" s="9">
        <v>100.63725232445982</v>
      </c>
      <c r="AD8" s="9">
        <v>100.57082915312573</v>
      </c>
      <c r="AE8" s="9">
        <v>100.76080171489747</v>
      </c>
      <c r="AF8" s="9">
        <v>100.74975542287888</v>
      </c>
      <c r="AG8" s="9">
        <v>100.9673354385158</v>
      </c>
      <c r="AH8" s="9">
        <v>100.56975505786646</v>
      </c>
      <c r="AI8" s="9">
        <v>100.35688437346198</v>
      </c>
      <c r="AJ8" s="9">
        <v>100.14935773632864</v>
      </c>
      <c r="AK8" s="9">
        <v>99.839493307863208</v>
      </c>
      <c r="AL8" s="9">
        <v>99.573773503607512</v>
      </c>
      <c r="AM8" s="9">
        <v>99.198657417028812</v>
      </c>
      <c r="AN8" s="1"/>
      <c r="AO8" s="1"/>
      <c r="AP8" s="1"/>
    </row>
    <row r="9" spans="1:42" s="7" customFormat="1">
      <c r="M9" s="6" t="s">
        <v>254</v>
      </c>
      <c r="N9" s="9">
        <v>94.84</v>
      </c>
      <c r="O9" s="9">
        <v>94.403999999999996</v>
      </c>
      <c r="P9" s="9">
        <v>92.688000000000002</v>
      </c>
      <c r="Q9" s="9">
        <v>92.26</v>
      </c>
      <c r="R9" s="9">
        <v>91.656000000000006</v>
      </c>
      <c r="S9" s="9">
        <v>91.122</v>
      </c>
      <c r="T9" s="9">
        <v>91.209000000000003</v>
      </c>
      <c r="U9" s="9">
        <v>91.375</v>
      </c>
      <c r="V9" s="9">
        <v>91.513999999999996</v>
      </c>
      <c r="W9" s="9">
        <v>91.486000000000004</v>
      </c>
      <c r="X9" s="9">
        <v>91.287999999999997</v>
      </c>
      <c r="Y9" s="9">
        <v>91.227999999999994</v>
      </c>
      <c r="Z9" s="9">
        <v>91.430999999999997</v>
      </c>
      <c r="AA9" s="9">
        <v>91.602999999999994</v>
      </c>
      <c r="AB9" s="9">
        <v>91.802999999999997</v>
      </c>
      <c r="AC9" s="9">
        <v>92.006</v>
      </c>
      <c r="AD9" s="9">
        <v>92.244</v>
      </c>
      <c r="AE9" s="9">
        <v>92.584999999999994</v>
      </c>
      <c r="AF9" s="9">
        <v>92.838999999999999</v>
      </c>
      <c r="AG9" s="9">
        <v>93.108000000000004</v>
      </c>
      <c r="AH9" s="9">
        <v>93.34</v>
      </c>
      <c r="AI9" s="9">
        <v>93.643000000000001</v>
      </c>
      <c r="AJ9" s="9">
        <v>94.106999999999999</v>
      </c>
      <c r="AK9" s="9">
        <v>94.513000000000005</v>
      </c>
      <c r="AL9" s="9">
        <v>95.034999999999997</v>
      </c>
      <c r="AM9" s="9">
        <v>95.319000000000003</v>
      </c>
      <c r="AN9" s="1"/>
      <c r="AO9" s="1"/>
      <c r="AP9" s="1"/>
    </row>
    <row r="10" spans="1:42" s="7" customFormat="1">
      <c r="M10" s="6" t="s">
        <v>255</v>
      </c>
      <c r="N10" s="9">
        <v>94.635999999999996</v>
      </c>
      <c r="O10" s="9">
        <v>93.852000000000004</v>
      </c>
      <c r="P10" s="9">
        <v>92.465999999999994</v>
      </c>
      <c r="Q10" s="9">
        <v>91.632999999999996</v>
      </c>
      <c r="R10" s="9">
        <v>90.74</v>
      </c>
      <c r="S10" s="9">
        <v>89.879000000000005</v>
      </c>
      <c r="T10" s="9">
        <v>88.887</v>
      </c>
      <c r="U10" s="9">
        <v>87.724000000000004</v>
      </c>
      <c r="V10" s="9">
        <v>87.122</v>
      </c>
      <c r="W10" s="9">
        <v>86.406000000000006</v>
      </c>
      <c r="X10" s="9">
        <v>85.573999999999998</v>
      </c>
      <c r="Y10" s="9">
        <v>84.656999999999996</v>
      </c>
      <c r="Z10" s="9">
        <v>83.911000000000001</v>
      </c>
      <c r="AA10" s="9">
        <v>83.242999999999995</v>
      </c>
      <c r="AB10" s="9">
        <v>82.555000000000007</v>
      </c>
      <c r="AC10" s="9">
        <v>81.724999999999994</v>
      </c>
      <c r="AD10" s="9">
        <v>81.025999999999996</v>
      </c>
      <c r="AE10" s="9">
        <v>80.372</v>
      </c>
      <c r="AF10" s="9">
        <v>79.656000000000006</v>
      </c>
      <c r="AG10" s="9">
        <v>78.89</v>
      </c>
      <c r="AH10" s="9">
        <v>78.046000000000006</v>
      </c>
      <c r="AI10" s="9">
        <v>77.22</v>
      </c>
      <c r="AJ10" s="9">
        <v>76.575999999999993</v>
      </c>
      <c r="AK10" s="9">
        <v>75.968000000000004</v>
      </c>
      <c r="AL10" s="9">
        <v>75.311000000000007</v>
      </c>
      <c r="AM10" s="9">
        <v>74.768000000000001</v>
      </c>
      <c r="AN10" s="1"/>
      <c r="AO10" s="1"/>
      <c r="AP10" s="1"/>
    </row>
    <row r="11" spans="1:42" s="8" customFormat="1">
      <c r="A11" s="7"/>
      <c r="B11" s="7"/>
      <c r="C11" s="7"/>
      <c r="D11" s="7"/>
      <c r="E11" s="7"/>
      <c r="K11" s="12"/>
      <c r="L11" s="12"/>
      <c r="M11" s="6" t="s">
        <v>256</v>
      </c>
      <c r="N11" s="9">
        <v>94.683999999999997</v>
      </c>
      <c r="O11" s="9">
        <v>94.325000000000003</v>
      </c>
      <c r="P11" s="9">
        <v>93.725999999999999</v>
      </c>
      <c r="Q11" s="9">
        <v>92.989000000000004</v>
      </c>
      <c r="R11" s="9">
        <v>92.311999999999998</v>
      </c>
      <c r="S11" s="9">
        <v>91.537999999999997</v>
      </c>
      <c r="T11" s="9">
        <v>90.606999999999999</v>
      </c>
      <c r="U11" s="9">
        <v>89.739000000000004</v>
      </c>
      <c r="V11" s="9">
        <v>88.787000000000006</v>
      </c>
      <c r="W11" s="9">
        <v>87.933000000000007</v>
      </c>
      <c r="X11" s="9">
        <v>87.087000000000003</v>
      </c>
      <c r="Y11" s="9">
        <v>86.055000000000007</v>
      </c>
      <c r="Z11" s="9">
        <v>85.188000000000002</v>
      </c>
      <c r="AA11" s="9">
        <v>84.462000000000003</v>
      </c>
      <c r="AB11" s="9">
        <v>83.665000000000006</v>
      </c>
      <c r="AC11" s="9">
        <v>82.745000000000005</v>
      </c>
      <c r="AD11" s="9">
        <v>81.974000000000004</v>
      </c>
      <c r="AE11" s="9">
        <v>81.313999999999993</v>
      </c>
      <c r="AF11" s="9">
        <v>80.600999999999999</v>
      </c>
      <c r="AG11" s="9">
        <v>79.813999999999993</v>
      </c>
      <c r="AH11" s="9">
        <v>79.031999999999996</v>
      </c>
      <c r="AI11" s="9">
        <v>78.222999999999999</v>
      </c>
      <c r="AJ11" s="9">
        <v>77.543000000000006</v>
      </c>
      <c r="AK11" s="9">
        <v>76.900000000000006</v>
      </c>
      <c r="AL11" s="9">
        <v>76.206999999999994</v>
      </c>
      <c r="AM11" s="9">
        <v>75.638000000000005</v>
      </c>
    </row>
    <row r="12" spans="1:42" s="7" customFormat="1">
      <c r="K12" s="12"/>
      <c r="L12" s="12"/>
      <c r="M12" s="6" t="s">
        <v>257</v>
      </c>
      <c r="N12" s="9">
        <v>94.762</v>
      </c>
      <c r="O12" s="9">
        <v>94.525999999999996</v>
      </c>
      <c r="P12" s="9">
        <v>93.742000000000004</v>
      </c>
      <c r="Q12" s="9">
        <v>93.075999999999993</v>
      </c>
      <c r="R12" s="9">
        <v>92.566000000000003</v>
      </c>
      <c r="S12" s="9">
        <v>92.037000000000006</v>
      </c>
      <c r="T12" s="9">
        <v>91.391999999999996</v>
      </c>
      <c r="U12" s="9">
        <v>90.481999999999999</v>
      </c>
      <c r="V12" s="9">
        <v>90.254999999999995</v>
      </c>
      <c r="W12" s="9">
        <v>89.885000000000005</v>
      </c>
      <c r="X12" s="9">
        <v>89.366</v>
      </c>
      <c r="Y12" s="9">
        <v>88.796000000000006</v>
      </c>
      <c r="Z12" s="9">
        <v>88.376000000000005</v>
      </c>
      <c r="AA12" s="9">
        <v>88.034999999999997</v>
      </c>
      <c r="AB12" s="9">
        <v>87.676000000000002</v>
      </c>
      <c r="AC12" s="9">
        <v>87.14</v>
      </c>
      <c r="AD12" s="9">
        <v>86.808000000000007</v>
      </c>
      <c r="AE12" s="9">
        <v>86.5</v>
      </c>
      <c r="AF12" s="9">
        <v>86.155000000000001</v>
      </c>
      <c r="AG12" s="9">
        <v>85.676000000000002</v>
      </c>
      <c r="AH12" s="9">
        <v>85.147999999999996</v>
      </c>
      <c r="AI12" s="9">
        <v>84.623999999999995</v>
      </c>
      <c r="AJ12" s="9">
        <v>84.33</v>
      </c>
      <c r="AK12" s="9">
        <v>84.031000000000006</v>
      </c>
      <c r="AL12" s="9">
        <v>83.635999999999996</v>
      </c>
      <c r="AM12" s="9">
        <v>83.366</v>
      </c>
    </row>
  </sheetData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008265"/>
  </sheetPr>
  <dimension ref="A1:AO12"/>
  <sheetViews>
    <sheetView showGridLines="0" zoomScale="85" zoomScaleNormal="85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1" s="7" customFormat="1" ht="25.5">
      <c r="A1" s="15" t="s">
        <v>325</v>
      </c>
      <c r="C1" s="2"/>
      <c r="D1" s="2"/>
      <c r="E1" s="2"/>
      <c r="F1" s="2"/>
      <c r="G1" s="2"/>
      <c r="H1" s="2"/>
      <c r="I1" s="2"/>
    </row>
    <row r="2" spans="1:41" s="7" customFormat="1">
      <c r="K2" s="1"/>
      <c r="L2" s="1"/>
    </row>
    <row r="3" spans="1:41" s="7" customFormat="1">
      <c r="K3" s="1"/>
      <c r="M3" s="4" t="s">
        <v>59</v>
      </c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1" s="7" customFormat="1">
      <c r="K4" s="1"/>
      <c r="L4" s="6" t="s">
        <v>61</v>
      </c>
      <c r="M4" s="28">
        <v>2015</v>
      </c>
      <c r="N4" s="28">
        <v>2016</v>
      </c>
      <c r="O4" s="28">
        <v>2017</v>
      </c>
      <c r="P4" s="28">
        <v>2018</v>
      </c>
      <c r="Q4" s="28">
        <v>2019</v>
      </c>
      <c r="R4" s="28">
        <v>2020</v>
      </c>
      <c r="S4" s="28">
        <v>2021</v>
      </c>
      <c r="T4" s="28">
        <v>2022</v>
      </c>
      <c r="U4" s="28">
        <v>2023</v>
      </c>
      <c r="V4" s="28">
        <v>2024</v>
      </c>
      <c r="W4" s="28">
        <v>2025</v>
      </c>
      <c r="X4" s="28">
        <v>2026</v>
      </c>
      <c r="Y4" s="28">
        <v>2027</v>
      </c>
      <c r="Z4" s="28">
        <v>2028</v>
      </c>
      <c r="AA4" s="28">
        <v>2029</v>
      </c>
      <c r="AB4" s="28">
        <v>2030</v>
      </c>
      <c r="AC4" s="28">
        <v>2031</v>
      </c>
      <c r="AD4" s="28">
        <v>2032</v>
      </c>
      <c r="AE4" s="36">
        <v>2033</v>
      </c>
      <c r="AF4" s="36">
        <v>2034</v>
      </c>
      <c r="AG4" s="36">
        <v>2035</v>
      </c>
      <c r="AH4" s="36">
        <v>2036</v>
      </c>
      <c r="AI4" s="36">
        <v>2037</v>
      </c>
      <c r="AJ4" s="36">
        <v>2038</v>
      </c>
      <c r="AK4" s="36">
        <v>2039</v>
      </c>
      <c r="AL4" s="36">
        <v>2040</v>
      </c>
    </row>
    <row r="5" spans="1:41" s="7" customFormat="1">
      <c r="L5" s="6" t="s">
        <v>250</v>
      </c>
      <c r="M5" s="9">
        <v>115.21393305282017</v>
      </c>
      <c r="N5" s="9">
        <v>109.47123877449741</v>
      </c>
      <c r="O5" s="9">
        <v>108.53822194664947</v>
      </c>
      <c r="P5" s="9">
        <v>108.73773706730213</v>
      </c>
      <c r="Q5" s="9">
        <v>108.88360106752464</v>
      </c>
      <c r="R5" s="9">
        <v>108.94730242834986</v>
      </c>
      <c r="S5" s="9">
        <v>108.66887550436674</v>
      </c>
      <c r="T5" s="9">
        <v>108.08011213546577</v>
      </c>
      <c r="U5" s="9">
        <v>107.41537768196287</v>
      </c>
      <c r="V5" s="9">
        <v>106.74806655193616</v>
      </c>
      <c r="W5" s="9">
        <v>106.12996701714178</v>
      </c>
      <c r="X5" s="9">
        <v>105.57582616309028</v>
      </c>
      <c r="Y5" s="9">
        <v>104.82989692511553</v>
      </c>
      <c r="Z5" s="9">
        <v>103.87066560763816</v>
      </c>
      <c r="AA5" s="9">
        <v>102.86124086351235</v>
      </c>
      <c r="AB5" s="9">
        <v>101.76389377628273</v>
      </c>
      <c r="AC5" s="9">
        <v>100.82756860075395</v>
      </c>
      <c r="AD5" s="9">
        <v>99.627572030078028</v>
      </c>
      <c r="AE5" s="9">
        <v>98.719066581420336</v>
      </c>
      <c r="AF5" s="9">
        <v>97.442638066321422</v>
      </c>
      <c r="AG5" s="9">
        <v>95.91505852466733</v>
      </c>
      <c r="AH5" s="9">
        <v>94.144684163908408</v>
      </c>
      <c r="AI5" s="9">
        <v>91.926968040856522</v>
      </c>
      <c r="AJ5" s="9">
        <v>89.594349560371541</v>
      </c>
      <c r="AK5" s="9">
        <v>86.778792944800756</v>
      </c>
      <c r="AL5" s="9">
        <v>83.825038036682457</v>
      </c>
      <c r="AM5" s="1"/>
      <c r="AN5" s="1"/>
      <c r="AO5" s="1"/>
    </row>
    <row r="6" spans="1:41" s="7" customFormat="1">
      <c r="K6" s="8"/>
      <c r="L6" s="6" t="s">
        <v>251</v>
      </c>
      <c r="M6" s="9">
        <v>115.21393305282017</v>
      </c>
      <c r="N6" s="9">
        <v>114.18240559897478</v>
      </c>
      <c r="O6" s="9">
        <v>113.45798757946457</v>
      </c>
      <c r="P6" s="9">
        <v>112.53369403938696</v>
      </c>
      <c r="Q6" s="9">
        <v>111.41055849669739</v>
      </c>
      <c r="R6" s="9">
        <v>110.40322778082697</v>
      </c>
      <c r="S6" s="9">
        <v>109.530866808875</v>
      </c>
      <c r="T6" s="9">
        <v>109.2674112505828</v>
      </c>
      <c r="U6" s="9">
        <v>108.6411089472842</v>
      </c>
      <c r="V6" s="9">
        <v>108.05739041710454</v>
      </c>
      <c r="W6" s="9">
        <v>107.60521416202953</v>
      </c>
      <c r="X6" s="9">
        <v>107.40951703261725</v>
      </c>
      <c r="Y6" s="9">
        <v>107.20192848916523</v>
      </c>
      <c r="Z6" s="9">
        <v>106.95296764791044</v>
      </c>
      <c r="AA6" s="9">
        <v>106.6753152152162</v>
      </c>
      <c r="AB6" s="9">
        <v>106.59533889600016</v>
      </c>
      <c r="AC6" s="9">
        <v>106.54686468828552</v>
      </c>
      <c r="AD6" s="9">
        <v>106.57515042274395</v>
      </c>
      <c r="AE6" s="9">
        <v>106.66211346138736</v>
      </c>
      <c r="AF6" s="9">
        <v>106.88064673616587</v>
      </c>
      <c r="AG6" s="9">
        <v>107.0951118715555</v>
      </c>
      <c r="AH6" s="9">
        <v>107.34938677887898</v>
      </c>
      <c r="AI6" s="9">
        <v>107.56922462586279</v>
      </c>
      <c r="AJ6" s="9">
        <v>107.68288892281421</v>
      </c>
      <c r="AK6" s="9">
        <v>107.78059426506327</v>
      </c>
      <c r="AL6" s="9">
        <v>107.87871180016364</v>
      </c>
      <c r="AM6" s="1"/>
      <c r="AN6" s="1"/>
      <c r="AO6" s="1"/>
    </row>
    <row r="7" spans="1:41" s="7" customFormat="1">
      <c r="L7" s="6" t="s">
        <v>252</v>
      </c>
      <c r="M7" s="9">
        <v>115.21393305282017</v>
      </c>
      <c r="N7" s="9">
        <v>116.85767763211514</v>
      </c>
      <c r="O7" s="9">
        <v>117.04596797953026</v>
      </c>
      <c r="P7" s="9">
        <v>117.45180131840515</v>
      </c>
      <c r="Q7" s="9">
        <v>117.44545219604903</v>
      </c>
      <c r="R7" s="9">
        <v>117.45264962513579</v>
      </c>
      <c r="S7" s="9">
        <v>117.48148094675898</v>
      </c>
      <c r="T7" s="9">
        <v>117.55070888432017</v>
      </c>
      <c r="U7" s="9">
        <v>117.72799465150352</v>
      </c>
      <c r="V7" s="9">
        <v>117.82193437206254</v>
      </c>
      <c r="W7" s="9">
        <v>117.86113578827103</v>
      </c>
      <c r="X7" s="9">
        <v>118.07075364617317</v>
      </c>
      <c r="Y7" s="9">
        <v>118.42817307500489</v>
      </c>
      <c r="Z7" s="9">
        <v>118.74524148280568</v>
      </c>
      <c r="AA7" s="9">
        <v>119.02628515960869</v>
      </c>
      <c r="AB7" s="9">
        <v>119.53759660915284</v>
      </c>
      <c r="AC7" s="9">
        <v>119.93276928334794</v>
      </c>
      <c r="AD7" s="9">
        <v>120.32173229418912</v>
      </c>
      <c r="AE7" s="9">
        <v>120.61452971560718</v>
      </c>
      <c r="AF7" s="9">
        <v>121.00605085209087</v>
      </c>
      <c r="AG7" s="9">
        <v>121.26834672130946</v>
      </c>
      <c r="AH7" s="9">
        <v>121.54646721332708</v>
      </c>
      <c r="AI7" s="9">
        <v>121.83803903644058</v>
      </c>
      <c r="AJ7" s="9">
        <v>122.03508459644084</v>
      </c>
      <c r="AK7" s="9">
        <v>122.22057431917888</v>
      </c>
      <c r="AL7" s="9">
        <v>122.43024210346489</v>
      </c>
      <c r="AM7" s="1"/>
      <c r="AN7" s="1"/>
      <c r="AO7" s="1"/>
    </row>
    <row r="8" spans="1:41" s="7" customFormat="1">
      <c r="L8" s="6" t="s">
        <v>253</v>
      </c>
      <c r="M8" s="9">
        <v>115.21393305282017</v>
      </c>
      <c r="N8" s="9">
        <v>122.76784381984726</v>
      </c>
      <c r="O8" s="9">
        <v>124.99563174097443</v>
      </c>
      <c r="P8" s="9">
        <v>127.71001000722231</v>
      </c>
      <c r="Q8" s="9">
        <v>129.65511597838952</v>
      </c>
      <c r="R8" s="9">
        <v>131.66113920485174</v>
      </c>
      <c r="S8" s="9">
        <v>132.86148081696484</v>
      </c>
      <c r="T8" s="9">
        <v>134.56691317843945</v>
      </c>
      <c r="U8" s="9">
        <v>135.50912823181639</v>
      </c>
      <c r="V8" s="9">
        <v>136.28193567296651</v>
      </c>
      <c r="W8" s="9">
        <v>136.66731497682031</v>
      </c>
      <c r="X8" s="9">
        <v>137.35491938915425</v>
      </c>
      <c r="Y8" s="9">
        <v>137.82675756374795</v>
      </c>
      <c r="Z8" s="9">
        <v>138.23493663122517</v>
      </c>
      <c r="AA8" s="9">
        <v>138.46365847682179</v>
      </c>
      <c r="AB8" s="9">
        <v>138.70851901960353</v>
      </c>
      <c r="AC8" s="9">
        <v>139.21845194293334</v>
      </c>
      <c r="AD8" s="9">
        <v>139.69380234695709</v>
      </c>
      <c r="AE8" s="9">
        <v>140.30609301994195</v>
      </c>
      <c r="AF8" s="9">
        <v>141.08120008126082</v>
      </c>
      <c r="AG8" s="9">
        <v>141.51844411087075</v>
      </c>
      <c r="AH8" s="9">
        <v>142.17118202947017</v>
      </c>
      <c r="AI8" s="9">
        <v>142.76359939812292</v>
      </c>
      <c r="AJ8" s="9">
        <v>143.05680603988137</v>
      </c>
      <c r="AK8" s="9">
        <v>143.5834403851382</v>
      </c>
      <c r="AL8" s="9">
        <v>143.82287914476368</v>
      </c>
      <c r="AM8" s="1"/>
      <c r="AN8" s="1"/>
      <c r="AO8" s="1"/>
    </row>
    <row r="9" spans="1:41" s="7" customFormat="1">
      <c r="L9" s="6" t="s">
        <v>254</v>
      </c>
      <c r="M9" s="9">
        <v>102.58</v>
      </c>
      <c r="N9" s="9">
        <v>101.065</v>
      </c>
      <c r="O9" s="9">
        <v>99.671999999999997</v>
      </c>
      <c r="P9" s="9">
        <v>99.19</v>
      </c>
      <c r="Q9" s="9">
        <v>98.301000000000002</v>
      </c>
      <c r="R9" s="9">
        <v>97.432000000000002</v>
      </c>
      <c r="S9" s="9">
        <v>97.228999999999999</v>
      </c>
      <c r="T9" s="9">
        <v>97.418000000000006</v>
      </c>
      <c r="U9" s="9">
        <v>97.816000000000003</v>
      </c>
      <c r="V9" s="9">
        <v>98.222999999999999</v>
      </c>
      <c r="W9" s="9">
        <v>98.441999999999993</v>
      </c>
      <c r="X9" s="9">
        <v>98.742000000000004</v>
      </c>
      <c r="Y9" s="9">
        <v>99.274000000000001</v>
      </c>
      <c r="Z9" s="9">
        <v>99.793000000000006</v>
      </c>
      <c r="AA9" s="9">
        <v>100.34099999999999</v>
      </c>
      <c r="AB9" s="9">
        <v>100.995</v>
      </c>
      <c r="AC9" s="9">
        <v>101.675</v>
      </c>
      <c r="AD9" s="9">
        <v>102.431</v>
      </c>
      <c r="AE9" s="9">
        <v>103.044</v>
      </c>
      <c r="AF9" s="9">
        <v>103.711</v>
      </c>
      <c r="AG9" s="9">
        <v>104.205</v>
      </c>
      <c r="AH9" s="9">
        <v>104.79300000000001</v>
      </c>
      <c r="AI9" s="9">
        <v>105.47499999999999</v>
      </c>
      <c r="AJ9" s="9">
        <v>106.191</v>
      </c>
      <c r="AK9" s="9">
        <v>107.10299999999999</v>
      </c>
      <c r="AL9" s="9">
        <v>107.80500000000001</v>
      </c>
      <c r="AM9" s="1"/>
      <c r="AN9" s="1"/>
      <c r="AO9" s="1"/>
    </row>
    <row r="10" spans="1:41" s="7" customFormat="1">
      <c r="L10" s="6" t="s">
        <v>255</v>
      </c>
      <c r="M10" s="9">
        <v>102.449</v>
      </c>
      <c r="N10" s="9">
        <v>100.875</v>
      </c>
      <c r="O10" s="9">
        <v>100.294</v>
      </c>
      <c r="P10" s="9">
        <v>100.294</v>
      </c>
      <c r="Q10" s="9">
        <v>100.2</v>
      </c>
      <c r="R10" s="9">
        <v>99.968999999999994</v>
      </c>
      <c r="S10" s="9">
        <v>99.703999999999994</v>
      </c>
      <c r="T10" s="9">
        <v>99.102999999999994</v>
      </c>
      <c r="U10" s="9">
        <v>99.096999999999994</v>
      </c>
      <c r="V10" s="9">
        <v>99.113</v>
      </c>
      <c r="W10" s="9">
        <v>99.15</v>
      </c>
      <c r="X10" s="9">
        <v>99.073999999999998</v>
      </c>
      <c r="Y10" s="9">
        <v>99.064999999999998</v>
      </c>
      <c r="Z10" s="9">
        <v>99.201999999999998</v>
      </c>
      <c r="AA10" s="9">
        <v>99.367999999999995</v>
      </c>
      <c r="AB10" s="9">
        <v>99.45</v>
      </c>
      <c r="AC10" s="9">
        <v>99.673000000000002</v>
      </c>
      <c r="AD10" s="9">
        <v>99.863</v>
      </c>
      <c r="AE10" s="9">
        <v>100.069</v>
      </c>
      <c r="AF10" s="9">
        <v>100.12</v>
      </c>
      <c r="AG10" s="9">
        <v>100.06100000000001</v>
      </c>
      <c r="AH10" s="9">
        <v>99.887</v>
      </c>
      <c r="AI10" s="9">
        <v>99.87</v>
      </c>
      <c r="AJ10" s="9">
        <v>99.986000000000004</v>
      </c>
      <c r="AK10" s="9">
        <v>100.143</v>
      </c>
      <c r="AL10" s="9">
        <v>100.378</v>
      </c>
      <c r="AM10" s="1"/>
      <c r="AN10" s="1"/>
      <c r="AO10" s="1"/>
    </row>
    <row r="11" spans="1:41" s="8" customFormat="1">
      <c r="A11" s="7"/>
      <c r="B11" s="7"/>
      <c r="C11" s="7"/>
      <c r="D11" s="7"/>
      <c r="E11" s="7"/>
      <c r="K11" s="12"/>
      <c r="L11" s="6" t="s">
        <v>256</v>
      </c>
      <c r="M11" s="9">
        <v>102.419</v>
      </c>
      <c r="N11" s="9">
        <v>100.985</v>
      </c>
      <c r="O11" s="9">
        <v>100.565</v>
      </c>
      <c r="P11" s="9">
        <v>100.10299999999999</v>
      </c>
      <c r="Q11" s="9">
        <v>100.145</v>
      </c>
      <c r="R11" s="9">
        <v>100.08799999999999</v>
      </c>
      <c r="S11" s="9">
        <v>100.06</v>
      </c>
      <c r="T11" s="9">
        <v>100.078</v>
      </c>
      <c r="U11" s="9">
        <v>100.036</v>
      </c>
      <c r="V11" s="9">
        <v>100.096</v>
      </c>
      <c r="W11" s="9">
        <v>100.175</v>
      </c>
      <c r="X11" s="9">
        <v>100.086</v>
      </c>
      <c r="Y11" s="9">
        <v>100.077</v>
      </c>
      <c r="Z11" s="9">
        <v>100.252</v>
      </c>
      <c r="AA11" s="9">
        <v>100.33199999999999</v>
      </c>
      <c r="AB11" s="9">
        <v>100.301</v>
      </c>
      <c r="AC11" s="9">
        <v>100.375</v>
      </c>
      <c r="AD11" s="9">
        <v>100.52200000000001</v>
      </c>
      <c r="AE11" s="9">
        <v>100.773</v>
      </c>
      <c r="AF11" s="9">
        <v>100.887</v>
      </c>
      <c r="AG11" s="9">
        <v>101.05800000000001</v>
      </c>
      <c r="AH11" s="9">
        <v>101.146</v>
      </c>
      <c r="AI11" s="9">
        <v>101.364</v>
      </c>
      <c r="AJ11" s="9">
        <v>101.685</v>
      </c>
      <c r="AK11" s="9">
        <v>102.014</v>
      </c>
      <c r="AL11" s="9">
        <v>102.33199999999999</v>
      </c>
    </row>
    <row r="12" spans="1:41" s="7" customFormat="1">
      <c r="K12" s="12"/>
      <c r="L12" s="6" t="s">
        <v>257</v>
      </c>
      <c r="M12" s="9">
        <v>102.444</v>
      </c>
      <c r="N12" s="9">
        <v>100.623</v>
      </c>
      <c r="O12" s="9">
        <v>98.477999999999994</v>
      </c>
      <c r="P12" s="9">
        <v>96.179000000000002</v>
      </c>
      <c r="Q12" s="9">
        <v>94.872</v>
      </c>
      <c r="R12" s="9">
        <v>93.683000000000007</v>
      </c>
      <c r="S12" s="9">
        <v>92.709000000000003</v>
      </c>
      <c r="T12" s="9">
        <v>91.567999999999998</v>
      </c>
      <c r="U12" s="9">
        <v>91.247</v>
      </c>
      <c r="V12" s="9">
        <v>91.028999999999996</v>
      </c>
      <c r="W12" s="9">
        <v>90.936999999999998</v>
      </c>
      <c r="X12" s="9">
        <v>90.86</v>
      </c>
      <c r="Y12" s="9">
        <v>90.909000000000006</v>
      </c>
      <c r="Z12" s="9">
        <v>91.066000000000003</v>
      </c>
      <c r="AA12" s="9">
        <v>91.293999999999997</v>
      </c>
      <c r="AB12" s="9">
        <v>91.504000000000005</v>
      </c>
      <c r="AC12" s="9">
        <v>91.81</v>
      </c>
      <c r="AD12" s="9">
        <v>92.186999999999998</v>
      </c>
      <c r="AE12" s="9">
        <v>92.454999999999998</v>
      </c>
      <c r="AF12" s="9">
        <v>92.635000000000005</v>
      </c>
      <c r="AG12" s="9">
        <v>92.677999999999997</v>
      </c>
      <c r="AH12" s="9">
        <v>92.6</v>
      </c>
      <c r="AI12" s="9">
        <v>92.728999999999999</v>
      </c>
      <c r="AJ12" s="9">
        <v>92.933999999999997</v>
      </c>
      <c r="AK12" s="9">
        <v>93.162999999999997</v>
      </c>
      <c r="AL12" s="9">
        <v>93.441000000000003</v>
      </c>
    </row>
  </sheetData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V9"/>
  <sheetViews>
    <sheetView zoomScale="70" zoomScaleNormal="70" workbookViewId="0">
      <selection activeCell="M5" sqref="M5"/>
    </sheetView>
  </sheetViews>
  <sheetFormatPr defaultColWidth="9" defaultRowHeight="15"/>
  <cols>
    <col min="1" max="1" width="3.625" style="7" customWidth="1"/>
    <col min="2" max="11" width="9" style="7"/>
    <col min="12" max="12" width="17.5" style="339" customWidth="1"/>
    <col min="13" max="23" width="11.25" style="339" bestFit="1" customWidth="1"/>
    <col min="24" max="16384" width="9" style="339"/>
  </cols>
  <sheetData>
    <row r="1" spans="1:48" s="7" customFormat="1" ht="25.5">
      <c r="A1" s="15" t="s">
        <v>514</v>
      </c>
      <c r="C1" s="340"/>
      <c r="D1" s="340"/>
      <c r="E1" s="340"/>
      <c r="F1" s="340"/>
      <c r="G1" s="340"/>
      <c r="H1" s="340"/>
      <c r="I1" s="340"/>
    </row>
    <row r="2" spans="1:48" s="7" customFormat="1">
      <c r="K2" s="339"/>
      <c r="L2" s="339"/>
    </row>
    <row r="3" spans="1:48" s="7" customFormat="1">
      <c r="K3" s="339"/>
      <c r="M3" s="4" t="s">
        <v>59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7" customFormat="1">
      <c r="K4" s="339"/>
      <c r="L4" s="6" t="s">
        <v>61</v>
      </c>
      <c r="M4" s="302">
        <v>2005</v>
      </c>
      <c r="N4" s="302">
        <v>2006</v>
      </c>
      <c r="O4" s="302">
        <v>2007</v>
      </c>
      <c r="P4" s="302">
        <v>2008</v>
      </c>
      <c r="Q4" s="302">
        <v>2009</v>
      </c>
      <c r="R4" s="302">
        <v>2010</v>
      </c>
      <c r="S4" s="302">
        <v>2011</v>
      </c>
      <c r="T4" s="302">
        <v>2012</v>
      </c>
      <c r="U4" s="302">
        <v>2013</v>
      </c>
      <c r="V4" s="302">
        <v>2014</v>
      </c>
      <c r="W4" s="302">
        <v>2015</v>
      </c>
      <c r="X4" s="302">
        <v>2016</v>
      </c>
      <c r="Y4" s="302">
        <v>2017</v>
      </c>
      <c r="Z4" s="302">
        <v>2018</v>
      </c>
      <c r="AA4" s="302">
        <v>2019</v>
      </c>
      <c r="AB4" s="302">
        <v>2020</v>
      </c>
      <c r="AC4" s="302">
        <v>2021</v>
      </c>
      <c r="AD4" s="302">
        <v>2022</v>
      </c>
      <c r="AE4" s="302">
        <v>2023</v>
      </c>
      <c r="AF4" s="302">
        <v>2024</v>
      </c>
      <c r="AG4" s="302">
        <v>2025</v>
      </c>
      <c r="AH4" s="302">
        <v>2026</v>
      </c>
      <c r="AI4" s="302">
        <v>2027</v>
      </c>
      <c r="AJ4" s="302">
        <v>2028</v>
      </c>
      <c r="AK4" s="302">
        <v>2029</v>
      </c>
      <c r="AL4" s="302">
        <v>2030</v>
      </c>
      <c r="AM4" s="302">
        <v>2031</v>
      </c>
      <c r="AN4" s="302">
        <v>2032</v>
      </c>
      <c r="AO4" s="302">
        <v>2033</v>
      </c>
      <c r="AP4" s="302">
        <v>2034</v>
      </c>
      <c r="AQ4" s="302">
        <v>2035</v>
      </c>
      <c r="AR4" s="302">
        <v>2036</v>
      </c>
      <c r="AS4" s="302">
        <v>2037</v>
      </c>
      <c r="AT4" s="302">
        <v>2038</v>
      </c>
      <c r="AU4" s="302">
        <v>2039</v>
      </c>
      <c r="AV4" s="302">
        <v>2040</v>
      </c>
    </row>
    <row r="5" spans="1:48" s="7" customFormat="1">
      <c r="L5" s="6" t="s">
        <v>31</v>
      </c>
      <c r="M5" s="343">
        <v>224.096</v>
      </c>
      <c r="N5" s="343">
        <v>221.51499999999999</v>
      </c>
      <c r="O5" s="343">
        <v>222.196</v>
      </c>
      <c r="P5" s="343">
        <v>213.46800000000002</v>
      </c>
      <c r="Q5" s="343">
        <v>205.25</v>
      </c>
      <c r="R5" s="343">
        <v>207.83699999999999</v>
      </c>
      <c r="S5" s="343">
        <v>207.27799999999999</v>
      </c>
      <c r="T5" s="343">
        <v>205.48599999999999</v>
      </c>
      <c r="U5" s="343">
        <v>202.92700000000002</v>
      </c>
      <c r="V5" s="343">
        <v>195.48399999999998</v>
      </c>
      <c r="W5" s="343">
        <v>197.42000000000002</v>
      </c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44"/>
      <c r="AS5" s="44"/>
      <c r="AT5" s="44"/>
      <c r="AU5" s="44"/>
      <c r="AV5" s="44"/>
    </row>
    <row r="6" spans="1:48" s="7" customFormat="1">
      <c r="K6" s="8"/>
      <c r="L6" s="6" t="s">
        <v>32</v>
      </c>
      <c r="M6" s="343"/>
      <c r="N6" s="343"/>
      <c r="O6" s="343"/>
      <c r="P6" s="343"/>
      <c r="Q6" s="343"/>
      <c r="R6" s="343"/>
      <c r="S6" s="343"/>
      <c r="T6" s="343"/>
      <c r="U6" s="343"/>
      <c r="V6" s="343"/>
      <c r="W6" s="343">
        <v>197.42000000000002</v>
      </c>
      <c r="X6" s="343">
        <v>195.46899999999999</v>
      </c>
      <c r="Y6" s="343">
        <v>192.36</v>
      </c>
      <c r="Z6" s="343">
        <v>191.45</v>
      </c>
      <c r="AA6" s="343">
        <v>189.95699999999999</v>
      </c>
      <c r="AB6" s="343">
        <v>188.554</v>
      </c>
      <c r="AC6" s="343">
        <v>188.43799999999999</v>
      </c>
      <c r="AD6" s="343">
        <v>188.79300000000001</v>
      </c>
      <c r="AE6" s="343">
        <v>189.32999999999998</v>
      </c>
      <c r="AF6" s="343">
        <v>189.709</v>
      </c>
      <c r="AG6" s="343">
        <v>189.73</v>
      </c>
      <c r="AH6" s="343">
        <v>189.97</v>
      </c>
      <c r="AI6" s="343">
        <v>190.70499999999998</v>
      </c>
      <c r="AJ6" s="343">
        <v>191.39600000000002</v>
      </c>
      <c r="AK6" s="343">
        <v>192.14400000000001</v>
      </c>
      <c r="AL6" s="343">
        <v>193.001</v>
      </c>
      <c r="AM6" s="343">
        <v>193.91899999999998</v>
      </c>
      <c r="AN6" s="343">
        <v>195.01599999999999</v>
      </c>
      <c r="AO6" s="343">
        <v>195.88299999999998</v>
      </c>
      <c r="AP6" s="343">
        <v>196.81900000000002</v>
      </c>
      <c r="AQ6" s="343">
        <v>197.54500000000002</v>
      </c>
      <c r="AR6" s="343">
        <v>198.43600000000001</v>
      </c>
      <c r="AS6" s="343">
        <v>199.58199999999999</v>
      </c>
      <c r="AT6" s="343">
        <v>200.70400000000001</v>
      </c>
      <c r="AU6" s="343">
        <v>202.13799999999998</v>
      </c>
      <c r="AV6" s="343">
        <v>203.12400000000002</v>
      </c>
    </row>
    <row r="7" spans="1:48" s="7" customFormat="1">
      <c r="L7" s="6" t="s">
        <v>33</v>
      </c>
      <c r="M7" s="343"/>
      <c r="N7" s="343"/>
      <c r="O7" s="343"/>
      <c r="P7" s="343"/>
      <c r="Q7" s="343"/>
      <c r="R7" s="343"/>
      <c r="S7" s="343"/>
      <c r="T7" s="343"/>
      <c r="U7" s="343"/>
      <c r="V7" s="343"/>
      <c r="W7" s="343">
        <v>197.08499999999998</v>
      </c>
      <c r="X7" s="343">
        <v>194.727</v>
      </c>
      <c r="Y7" s="343">
        <v>192.76</v>
      </c>
      <c r="Z7" s="343">
        <v>191.92699999999999</v>
      </c>
      <c r="AA7" s="343">
        <v>190.94</v>
      </c>
      <c r="AB7" s="343">
        <v>189.84800000000001</v>
      </c>
      <c r="AC7" s="343">
        <v>188.59100000000001</v>
      </c>
      <c r="AD7" s="343">
        <v>186.827</v>
      </c>
      <c r="AE7" s="343">
        <v>186.21899999999999</v>
      </c>
      <c r="AF7" s="343">
        <v>185.51900000000001</v>
      </c>
      <c r="AG7" s="343">
        <v>184.72399999999999</v>
      </c>
      <c r="AH7" s="343">
        <v>183.73099999999999</v>
      </c>
      <c r="AI7" s="343">
        <v>182.976</v>
      </c>
      <c r="AJ7" s="343">
        <v>182.44499999999999</v>
      </c>
      <c r="AK7" s="343">
        <v>181.923</v>
      </c>
      <c r="AL7" s="343">
        <v>181.17500000000001</v>
      </c>
      <c r="AM7" s="343">
        <v>180.69900000000001</v>
      </c>
      <c r="AN7" s="343">
        <v>180.23500000000001</v>
      </c>
      <c r="AO7" s="343">
        <v>179.72500000000002</v>
      </c>
      <c r="AP7" s="343">
        <v>179.01</v>
      </c>
      <c r="AQ7" s="343">
        <v>178.10700000000003</v>
      </c>
      <c r="AR7" s="343">
        <v>177.107</v>
      </c>
      <c r="AS7" s="343">
        <v>176.446</v>
      </c>
      <c r="AT7" s="343">
        <v>175.95400000000001</v>
      </c>
      <c r="AU7" s="343">
        <v>175.45400000000001</v>
      </c>
      <c r="AV7" s="343">
        <v>175.14600000000002</v>
      </c>
    </row>
    <row r="8" spans="1:48" s="7" customFormat="1">
      <c r="L8" s="6" t="s">
        <v>34</v>
      </c>
      <c r="M8" s="343"/>
      <c r="N8" s="343"/>
      <c r="O8" s="343"/>
      <c r="P8" s="343"/>
      <c r="Q8" s="343"/>
      <c r="R8" s="343"/>
      <c r="S8" s="343"/>
      <c r="T8" s="343"/>
      <c r="U8" s="343"/>
      <c r="V8" s="343"/>
      <c r="W8" s="343">
        <v>197.10300000000001</v>
      </c>
      <c r="X8" s="343">
        <v>195.31</v>
      </c>
      <c r="Y8" s="343">
        <v>194.291</v>
      </c>
      <c r="Z8" s="343">
        <v>193.09199999999998</v>
      </c>
      <c r="AA8" s="343">
        <v>192.45699999999999</v>
      </c>
      <c r="AB8" s="343">
        <v>191.62599999999998</v>
      </c>
      <c r="AC8" s="343">
        <v>190.667</v>
      </c>
      <c r="AD8" s="343">
        <v>189.81700000000001</v>
      </c>
      <c r="AE8" s="343">
        <v>188.82300000000001</v>
      </c>
      <c r="AF8" s="343">
        <v>188.029</v>
      </c>
      <c r="AG8" s="343">
        <v>187.262</v>
      </c>
      <c r="AH8" s="343">
        <v>186.14100000000002</v>
      </c>
      <c r="AI8" s="343">
        <v>185.26499999999999</v>
      </c>
      <c r="AJ8" s="343">
        <v>184.714</v>
      </c>
      <c r="AK8" s="343">
        <v>183.99700000000001</v>
      </c>
      <c r="AL8" s="343">
        <v>183.04599999999999</v>
      </c>
      <c r="AM8" s="343">
        <v>182.34899999999999</v>
      </c>
      <c r="AN8" s="343">
        <v>181.83600000000001</v>
      </c>
      <c r="AO8" s="343">
        <v>181.374</v>
      </c>
      <c r="AP8" s="343">
        <v>180.70099999999999</v>
      </c>
      <c r="AQ8" s="343">
        <v>180.09</v>
      </c>
      <c r="AR8" s="343">
        <v>179.369</v>
      </c>
      <c r="AS8" s="343">
        <v>178.90700000000001</v>
      </c>
      <c r="AT8" s="343">
        <v>178.58500000000001</v>
      </c>
      <c r="AU8" s="343">
        <v>178.221</v>
      </c>
      <c r="AV8" s="343">
        <v>177.97</v>
      </c>
    </row>
    <row r="9" spans="1:48" s="7" customFormat="1">
      <c r="L9" s="6" t="s">
        <v>35</v>
      </c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>
        <v>197.20600000000002</v>
      </c>
      <c r="X9" s="343">
        <v>195.149</v>
      </c>
      <c r="Y9" s="343">
        <v>192.22</v>
      </c>
      <c r="Z9" s="343">
        <v>189.255</v>
      </c>
      <c r="AA9" s="343">
        <v>187.43799999999999</v>
      </c>
      <c r="AB9" s="343">
        <v>185.72000000000003</v>
      </c>
      <c r="AC9" s="343">
        <v>184.101</v>
      </c>
      <c r="AD9" s="343">
        <v>182.05</v>
      </c>
      <c r="AE9" s="343">
        <v>181.50200000000001</v>
      </c>
      <c r="AF9" s="343">
        <v>180.91399999999999</v>
      </c>
      <c r="AG9" s="343">
        <v>180.303</v>
      </c>
      <c r="AH9" s="343">
        <v>179.65600000000001</v>
      </c>
      <c r="AI9" s="343">
        <v>179.28500000000003</v>
      </c>
      <c r="AJ9" s="343">
        <v>179.101</v>
      </c>
      <c r="AK9" s="343">
        <v>178.97</v>
      </c>
      <c r="AL9" s="343">
        <v>178.64400000000001</v>
      </c>
      <c r="AM9" s="343">
        <v>178.61799999999999</v>
      </c>
      <c r="AN9" s="343">
        <v>178.68700000000001</v>
      </c>
      <c r="AO9" s="343">
        <v>178.61</v>
      </c>
      <c r="AP9" s="343">
        <v>178.31100000000001</v>
      </c>
      <c r="AQ9" s="343">
        <v>177.82599999999999</v>
      </c>
      <c r="AR9" s="343">
        <v>177.22399999999999</v>
      </c>
      <c r="AS9" s="343">
        <v>177.059</v>
      </c>
      <c r="AT9" s="343">
        <v>176.965</v>
      </c>
      <c r="AU9" s="343">
        <v>176.79899999999998</v>
      </c>
      <c r="AV9" s="343">
        <v>176.80700000000002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V10"/>
  <sheetViews>
    <sheetView showGridLines="0" zoomScale="70" zoomScaleNormal="70" workbookViewId="0">
      <selection activeCell="N6" sqref="N6"/>
    </sheetView>
  </sheetViews>
  <sheetFormatPr defaultColWidth="9" defaultRowHeight="15"/>
  <cols>
    <col min="1" max="1" width="3.625" style="7" customWidth="1"/>
    <col min="2" max="11" width="9" style="7"/>
    <col min="12" max="12" width="16" style="351" customWidth="1"/>
    <col min="13" max="16384" width="9" style="351"/>
  </cols>
  <sheetData>
    <row r="1" spans="1:48" ht="20.25">
      <c r="A1" s="15" t="s">
        <v>519</v>
      </c>
    </row>
    <row r="5" spans="1:48">
      <c r="L5" s="6" t="s">
        <v>61</v>
      </c>
      <c r="M5" s="150">
        <v>2005</v>
      </c>
      <c r="N5" s="150">
        <v>2006</v>
      </c>
      <c r="O5" s="150">
        <v>2007</v>
      </c>
      <c r="P5" s="150">
        <v>2008</v>
      </c>
      <c r="Q5" s="150">
        <v>2009</v>
      </c>
      <c r="R5" s="150">
        <v>2010</v>
      </c>
      <c r="S5" s="150">
        <v>2011</v>
      </c>
      <c r="T5" s="150">
        <v>2012</v>
      </c>
      <c r="U5" s="150">
        <v>2013</v>
      </c>
      <c r="V5" s="150">
        <v>2014</v>
      </c>
      <c r="W5" s="150">
        <v>2015</v>
      </c>
      <c r="X5" s="150">
        <v>2016</v>
      </c>
      <c r="Y5" s="150">
        <v>2017</v>
      </c>
      <c r="Z5" s="150">
        <v>2018</v>
      </c>
      <c r="AA5" s="150">
        <v>2019</v>
      </c>
      <c r="AB5" s="150">
        <v>2020</v>
      </c>
      <c r="AC5" s="150">
        <v>2021</v>
      </c>
      <c r="AD5" s="150">
        <v>2022</v>
      </c>
      <c r="AE5" s="150">
        <v>2023</v>
      </c>
      <c r="AF5" s="150">
        <v>2024</v>
      </c>
      <c r="AG5" s="150">
        <v>2025</v>
      </c>
      <c r="AH5" s="150">
        <v>2026</v>
      </c>
      <c r="AI5" s="150">
        <v>2027</v>
      </c>
      <c r="AJ5" s="150">
        <v>2028</v>
      </c>
      <c r="AK5" s="150">
        <v>2029</v>
      </c>
      <c r="AL5" s="150">
        <v>2030</v>
      </c>
      <c r="AM5" s="150">
        <v>2031</v>
      </c>
      <c r="AN5" s="150">
        <v>2032</v>
      </c>
      <c r="AO5" s="150">
        <v>2033</v>
      </c>
      <c r="AP5" s="150">
        <v>2034</v>
      </c>
      <c r="AQ5" s="150">
        <v>2035</v>
      </c>
      <c r="AR5" s="150">
        <v>2036</v>
      </c>
      <c r="AS5" s="150">
        <v>2037</v>
      </c>
      <c r="AT5" s="150">
        <v>2038</v>
      </c>
      <c r="AU5" s="150">
        <v>2039</v>
      </c>
      <c r="AV5" s="150">
        <v>2040</v>
      </c>
    </row>
    <row r="6" spans="1:48">
      <c r="L6" s="6" t="s">
        <v>31</v>
      </c>
      <c r="M6" s="345">
        <v>39.099999999999994</v>
      </c>
      <c r="N6" s="345">
        <v>38.700000000000003</v>
      </c>
      <c r="O6" s="345">
        <v>38.6</v>
      </c>
      <c r="P6" s="345">
        <v>37.799999999999997</v>
      </c>
      <c r="Q6" s="345">
        <v>39</v>
      </c>
      <c r="R6" s="345">
        <v>41.099999999999994</v>
      </c>
      <c r="S6" s="345">
        <v>38.200000000000003</v>
      </c>
      <c r="T6" s="345">
        <v>39.200000000000003</v>
      </c>
      <c r="U6" s="345">
        <v>39.799999999999997</v>
      </c>
      <c r="V6" s="345">
        <v>38.9</v>
      </c>
      <c r="W6" s="345">
        <v>38.9</v>
      </c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</row>
    <row r="7" spans="1:48">
      <c r="L7" s="6" t="s">
        <v>32</v>
      </c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345">
        <v>38.9</v>
      </c>
      <c r="X7" s="345">
        <v>38.599999999999994</v>
      </c>
      <c r="Y7" s="345">
        <v>38</v>
      </c>
      <c r="Z7" s="345">
        <v>37.799999999999997</v>
      </c>
      <c r="AA7" s="345">
        <v>37.599999999999994</v>
      </c>
      <c r="AB7" s="345">
        <v>37.400000000000006</v>
      </c>
      <c r="AC7" s="345">
        <v>37.5</v>
      </c>
      <c r="AD7" s="345">
        <v>37.799999999999997</v>
      </c>
      <c r="AE7" s="345">
        <v>37.799999999999997</v>
      </c>
      <c r="AF7" s="345">
        <v>38.099999999999994</v>
      </c>
      <c r="AG7" s="345">
        <v>38</v>
      </c>
      <c r="AH7" s="345">
        <v>38.1</v>
      </c>
      <c r="AI7" s="345">
        <v>38.299999999999997</v>
      </c>
      <c r="AJ7" s="345">
        <v>38.4</v>
      </c>
      <c r="AK7" s="345">
        <v>38.5</v>
      </c>
      <c r="AL7" s="345">
        <v>38.700000000000003</v>
      </c>
      <c r="AM7" s="345">
        <v>38.9</v>
      </c>
      <c r="AN7" s="345">
        <v>39.1</v>
      </c>
      <c r="AO7" s="345">
        <v>39.200000000000003</v>
      </c>
      <c r="AP7" s="345">
        <v>39.5</v>
      </c>
      <c r="AQ7" s="345">
        <v>39.599999999999994</v>
      </c>
      <c r="AR7" s="345">
        <v>39.799999999999997</v>
      </c>
      <c r="AS7" s="345">
        <v>40</v>
      </c>
      <c r="AT7" s="345">
        <v>40.299999999999997</v>
      </c>
      <c r="AU7" s="345">
        <v>40.5</v>
      </c>
      <c r="AV7" s="345">
        <v>40.700000000000003</v>
      </c>
    </row>
    <row r="8" spans="1:48">
      <c r="L8" s="6" t="s">
        <v>33</v>
      </c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345">
        <v>38.9</v>
      </c>
      <c r="X8" s="345">
        <v>38.6</v>
      </c>
      <c r="Y8" s="345">
        <v>38.1</v>
      </c>
      <c r="Z8" s="345">
        <v>37.900000000000006</v>
      </c>
      <c r="AA8" s="345">
        <v>37.599999999999994</v>
      </c>
      <c r="AB8" s="345">
        <v>37.5</v>
      </c>
      <c r="AC8" s="345">
        <v>37.299999999999997</v>
      </c>
      <c r="AD8" s="345">
        <v>36.9</v>
      </c>
      <c r="AE8" s="345">
        <v>36.700000000000003</v>
      </c>
      <c r="AF8" s="345">
        <v>36.6</v>
      </c>
      <c r="AG8" s="345">
        <v>36.4</v>
      </c>
      <c r="AH8" s="345">
        <v>36.299999999999997</v>
      </c>
      <c r="AI8" s="345">
        <v>36.1</v>
      </c>
      <c r="AJ8" s="345">
        <v>36.1</v>
      </c>
      <c r="AK8" s="345">
        <v>36</v>
      </c>
      <c r="AL8" s="345">
        <v>35.799999999999997</v>
      </c>
      <c r="AM8" s="345">
        <v>35.700000000000003</v>
      </c>
      <c r="AN8" s="345">
        <v>35.6</v>
      </c>
      <c r="AO8" s="345">
        <v>35.5</v>
      </c>
      <c r="AP8" s="345">
        <v>35.4</v>
      </c>
      <c r="AQ8" s="345">
        <v>35.200000000000003</v>
      </c>
      <c r="AR8" s="345">
        <v>35</v>
      </c>
      <c r="AS8" s="345">
        <v>34.9</v>
      </c>
      <c r="AT8" s="345">
        <v>34.799999999999997</v>
      </c>
      <c r="AU8" s="345">
        <v>34.700000000000003</v>
      </c>
      <c r="AV8" s="345">
        <v>34.700000000000003</v>
      </c>
    </row>
    <row r="9" spans="1:48">
      <c r="L9" s="6" t="s">
        <v>34</v>
      </c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345">
        <v>38.9</v>
      </c>
      <c r="X9" s="345">
        <v>38.5</v>
      </c>
      <c r="Y9" s="345">
        <v>38.299999999999997</v>
      </c>
      <c r="Z9" s="345">
        <v>38.099999999999994</v>
      </c>
      <c r="AA9" s="345">
        <v>37.9</v>
      </c>
      <c r="AB9" s="345">
        <v>37.799999999999997</v>
      </c>
      <c r="AC9" s="345">
        <v>37.599999999999994</v>
      </c>
      <c r="AD9" s="345">
        <v>37.4</v>
      </c>
      <c r="AE9" s="345">
        <v>37.299999999999997</v>
      </c>
      <c r="AF9" s="345">
        <v>37.099999999999994</v>
      </c>
      <c r="AG9" s="345">
        <v>36.9</v>
      </c>
      <c r="AH9" s="345">
        <v>36.700000000000003</v>
      </c>
      <c r="AI9" s="345">
        <v>36.599999999999994</v>
      </c>
      <c r="AJ9" s="345">
        <v>36.5</v>
      </c>
      <c r="AK9" s="345">
        <v>36.400000000000006</v>
      </c>
      <c r="AL9" s="345">
        <v>36.200000000000003</v>
      </c>
      <c r="AM9" s="345">
        <v>36</v>
      </c>
      <c r="AN9" s="345">
        <v>35.9</v>
      </c>
      <c r="AO9" s="345">
        <v>35.9</v>
      </c>
      <c r="AP9" s="345">
        <v>35.700000000000003</v>
      </c>
      <c r="AQ9" s="345">
        <v>35.599999999999994</v>
      </c>
      <c r="AR9" s="345">
        <v>35.4</v>
      </c>
      <c r="AS9" s="345">
        <v>35.4</v>
      </c>
      <c r="AT9" s="345">
        <v>35.299999999999997</v>
      </c>
      <c r="AU9" s="345">
        <v>35.200000000000003</v>
      </c>
      <c r="AV9" s="345">
        <v>35.200000000000003</v>
      </c>
    </row>
    <row r="10" spans="1:48">
      <c r="L10" s="6" t="s">
        <v>35</v>
      </c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345">
        <v>38.9</v>
      </c>
      <c r="X10" s="345">
        <v>38.400000000000006</v>
      </c>
      <c r="Y10" s="345">
        <v>37.9</v>
      </c>
      <c r="Z10" s="345">
        <v>37.4</v>
      </c>
      <c r="AA10" s="345">
        <v>37</v>
      </c>
      <c r="AB10" s="345">
        <v>36.700000000000003</v>
      </c>
      <c r="AC10" s="345">
        <v>36.400000000000006</v>
      </c>
      <c r="AD10" s="345">
        <v>36</v>
      </c>
      <c r="AE10" s="345">
        <v>35.799999999999997</v>
      </c>
      <c r="AF10" s="345">
        <v>35.799999999999997</v>
      </c>
      <c r="AG10" s="345">
        <v>35.700000000000003</v>
      </c>
      <c r="AH10" s="345">
        <v>35.6</v>
      </c>
      <c r="AI10" s="345">
        <v>35.5</v>
      </c>
      <c r="AJ10" s="345">
        <v>35.4</v>
      </c>
      <c r="AK10" s="345">
        <v>35.299999999999997</v>
      </c>
      <c r="AL10" s="345">
        <v>35.299999999999997</v>
      </c>
      <c r="AM10" s="345">
        <v>35.299999999999997</v>
      </c>
      <c r="AN10" s="345">
        <v>35.299999999999997</v>
      </c>
      <c r="AO10" s="345">
        <v>35.400000000000006</v>
      </c>
      <c r="AP10" s="345">
        <v>35.299999999999997</v>
      </c>
      <c r="AQ10" s="345">
        <v>35.200000000000003</v>
      </c>
      <c r="AR10" s="345">
        <v>35.1</v>
      </c>
      <c r="AS10" s="345">
        <v>35</v>
      </c>
      <c r="AT10" s="345">
        <v>35</v>
      </c>
      <c r="AU10" s="345">
        <v>35</v>
      </c>
      <c r="AV10" s="345">
        <v>35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X8"/>
  <sheetViews>
    <sheetView showGridLines="0" zoomScale="85" zoomScaleNormal="85" workbookViewId="0">
      <selection activeCell="O8" sqref="O8"/>
    </sheetView>
  </sheetViews>
  <sheetFormatPr defaultColWidth="9" defaultRowHeight="14.25"/>
  <cols>
    <col min="1" max="1" width="3.625" style="34" customWidth="1"/>
    <col min="2" max="11" width="9" style="34"/>
    <col min="12" max="12" width="9.125" style="34" bestFit="1" customWidth="1"/>
    <col min="13" max="44" width="6.5" style="34" customWidth="1"/>
    <col min="45" max="49" width="6.75" style="34" customWidth="1"/>
    <col min="50" max="16384" width="9" style="34"/>
  </cols>
  <sheetData>
    <row r="1" spans="1:50" s="4" customFormat="1" ht="25.5">
      <c r="A1" s="15" t="s">
        <v>549</v>
      </c>
      <c r="B1" s="34"/>
      <c r="C1" s="388"/>
      <c r="D1" s="388"/>
      <c r="E1" s="388"/>
      <c r="F1" s="388"/>
      <c r="G1" s="388"/>
      <c r="H1" s="388"/>
      <c r="I1" s="388"/>
      <c r="J1" s="34"/>
      <c r="K1" s="34"/>
    </row>
    <row r="2" spans="1:50" s="4" customFormat="1">
      <c r="A2" s="34"/>
      <c r="B2" s="34"/>
      <c r="C2" s="34"/>
      <c r="D2" s="34"/>
      <c r="E2" s="34"/>
      <c r="F2" s="34"/>
      <c r="G2" s="34"/>
      <c r="H2" s="34"/>
      <c r="I2" s="34"/>
      <c r="J2" s="34"/>
      <c r="K2" s="389"/>
    </row>
    <row r="3" spans="1:50" s="4" customFormat="1">
      <c r="A3" s="34"/>
      <c r="B3" s="34"/>
      <c r="C3" s="34"/>
      <c r="D3" s="34"/>
      <c r="E3" s="34"/>
      <c r="F3" s="34"/>
      <c r="G3" s="34"/>
      <c r="H3" s="34"/>
      <c r="I3" s="34"/>
      <c r="J3" s="34"/>
      <c r="K3" s="389"/>
      <c r="M3" s="4" t="s">
        <v>544</v>
      </c>
    </row>
    <row r="4" spans="1:50" s="4" customFormat="1">
      <c r="A4" s="34"/>
      <c r="B4" s="34"/>
      <c r="C4" s="34"/>
      <c r="D4" s="34"/>
      <c r="E4" s="34"/>
      <c r="F4" s="34"/>
      <c r="G4" s="34"/>
      <c r="H4" s="34"/>
      <c r="I4" s="34"/>
      <c r="J4" s="34"/>
      <c r="K4" s="389"/>
      <c r="L4" s="6" t="s">
        <v>61</v>
      </c>
      <c r="M4" s="35">
        <v>2004</v>
      </c>
      <c r="N4" s="35">
        <v>2005</v>
      </c>
      <c r="O4" s="35">
        <v>2006</v>
      </c>
      <c r="P4" s="35">
        <v>2007</v>
      </c>
      <c r="Q4" s="35">
        <v>2008</v>
      </c>
      <c r="R4" s="35">
        <v>2009</v>
      </c>
      <c r="S4" s="35">
        <v>2010</v>
      </c>
      <c r="T4" s="35">
        <v>2011</v>
      </c>
      <c r="U4" s="35">
        <v>2012</v>
      </c>
      <c r="V4" s="35">
        <v>2013</v>
      </c>
      <c r="W4" s="35">
        <v>2014</v>
      </c>
      <c r="X4" s="35">
        <v>2015</v>
      </c>
      <c r="Y4" s="35">
        <v>2016</v>
      </c>
      <c r="Z4" s="35">
        <v>2017</v>
      </c>
      <c r="AA4" s="35">
        <v>2018</v>
      </c>
      <c r="AB4" s="35">
        <v>2019</v>
      </c>
      <c r="AC4" s="35">
        <v>2020</v>
      </c>
      <c r="AD4" s="35">
        <v>2021</v>
      </c>
      <c r="AE4" s="35">
        <v>2022</v>
      </c>
      <c r="AF4" s="35">
        <v>2023</v>
      </c>
      <c r="AG4" s="35">
        <v>2024</v>
      </c>
      <c r="AH4" s="35">
        <v>2025</v>
      </c>
      <c r="AI4" s="35">
        <v>2026</v>
      </c>
      <c r="AJ4" s="35">
        <v>2027</v>
      </c>
      <c r="AK4" s="35">
        <v>2028</v>
      </c>
      <c r="AL4" s="35">
        <v>2029</v>
      </c>
      <c r="AM4" s="35">
        <v>2030</v>
      </c>
      <c r="AN4" s="35">
        <v>2031</v>
      </c>
      <c r="AO4" s="35">
        <v>2032</v>
      </c>
      <c r="AP4" s="35">
        <v>2033</v>
      </c>
      <c r="AQ4" s="35">
        <v>2034</v>
      </c>
      <c r="AR4" s="35">
        <v>2035</v>
      </c>
      <c r="AS4" s="35">
        <v>2036</v>
      </c>
      <c r="AT4" s="35">
        <v>2037</v>
      </c>
      <c r="AU4" s="35">
        <v>2038</v>
      </c>
      <c r="AV4" s="35">
        <v>2039</v>
      </c>
      <c r="AW4" s="35">
        <v>2040</v>
      </c>
    </row>
    <row r="5" spans="1:50" s="4" customForma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6" t="s">
        <v>538</v>
      </c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>
        <v>21.52</v>
      </c>
      <c r="Y5" s="154">
        <v>25.71</v>
      </c>
      <c r="Z5" s="154">
        <v>26.7</v>
      </c>
      <c r="AA5" s="154">
        <v>27.53</v>
      </c>
      <c r="AB5" s="154">
        <v>27.93</v>
      </c>
      <c r="AC5" s="154">
        <v>28.33</v>
      </c>
      <c r="AD5" s="154">
        <v>28.82</v>
      </c>
      <c r="AE5" s="154">
        <v>29.51</v>
      </c>
      <c r="AF5" s="154">
        <v>30.71</v>
      </c>
      <c r="AG5" s="154">
        <v>31.96</v>
      </c>
      <c r="AH5" s="154">
        <v>33.159999999999997</v>
      </c>
      <c r="AI5" s="154">
        <v>34.36</v>
      </c>
      <c r="AJ5" s="154">
        <v>35.49</v>
      </c>
      <c r="AK5" s="154">
        <v>36.24</v>
      </c>
      <c r="AL5" s="154">
        <v>36.94</v>
      </c>
      <c r="AM5" s="154">
        <v>37.549999999999997</v>
      </c>
      <c r="AN5" s="395">
        <v>38.450000000000003</v>
      </c>
      <c r="AO5" s="14">
        <v>39.33</v>
      </c>
      <c r="AP5" s="154">
        <v>40.19</v>
      </c>
      <c r="AQ5" s="154">
        <v>41.03</v>
      </c>
      <c r="AR5" s="154">
        <v>41.88</v>
      </c>
      <c r="AS5" s="14">
        <v>42.72</v>
      </c>
      <c r="AT5" s="14">
        <v>43.55</v>
      </c>
      <c r="AU5" s="14">
        <v>44.37</v>
      </c>
      <c r="AV5" s="14">
        <v>45.18</v>
      </c>
      <c r="AW5" s="14">
        <v>45.98</v>
      </c>
      <c r="AX5" s="5"/>
    </row>
    <row r="6" spans="1:50" s="4" customFormat="1" ht="15">
      <c r="A6" s="34"/>
      <c r="B6" s="34"/>
      <c r="C6" s="34"/>
      <c r="D6" s="34"/>
      <c r="E6" s="34"/>
      <c r="F6" s="34"/>
      <c r="G6" s="34"/>
      <c r="H6" s="34"/>
      <c r="I6" s="34"/>
      <c r="J6" s="34"/>
      <c r="K6" s="392"/>
      <c r="L6" s="6" t="s">
        <v>539</v>
      </c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>
        <v>21.52</v>
      </c>
      <c r="Y6" s="154">
        <v>24.53</v>
      </c>
      <c r="Z6" s="154">
        <v>25.24</v>
      </c>
      <c r="AA6" s="154">
        <v>25.43</v>
      </c>
      <c r="AB6" s="154">
        <v>25.8</v>
      </c>
      <c r="AC6" s="154">
        <v>25.89</v>
      </c>
      <c r="AD6" s="154">
        <v>25.97</v>
      </c>
      <c r="AE6" s="154">
        <v>26.22</v>
      </c>
      <c r="AF6" s="154">
        <v>26.48</v>
      </c>
      <c r="AG6" s="154">
        <v>26.93</v>
      </c>
      <c r="AH6" s="154">
        <v>28.02</v>
      </c>
      <c r="AI6" s="154">
        <v>28.64</v>
      </c>
      <c r="AJ6" s="154">
        <v>29.55</v>
      </c>
      <c r="AK6" s="154">
        <v>30.54</v>
      </c>
      <c r="AL6" s="154">
        <v>31.45</v>
      </c>
      <c r="AM6" s="154">
        <v>32.25</v>
      </c>
      <c r="AN6" s="154">
        <v>33.049999999999997</v>
      </c>
      <c r="AO6" s="14">
        <v>33.86</v>
      </c>
      <c r="AP6" s="154">
        <v>34.76</v>
      </c>
      <c r="AQ6" s="154">
        <v>35.46</v>
      </c>
      <c r="AR6" s="154">
        <v>35.86</v>
      </c>
      <c r="AS6" s="14">
        <v>36.46</v>
      </c>
      <c r="AT6" s="14">
        <v>36.6</v>
      </c>
      <c r="AU6" s="14">
        <v>36.99</v>
      </c>
      <c r="AV6" s="14">
        <v>37.33</v>
      </c>
      <c r="AW6" s="14">
        <v>37.5</v>
      </c>
      <c r="AX6" s="5"/>
    </row>
    <row r="7" spans="1:50" s="4" customForma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6" t="s">
        <v>540</v>
      </c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>
        <v>21.52</v>
      </c>
      <c r="Y7" s="154">
        <v>21.76</v>
      </c>
      <c r="Z7" s="154">
        <v>21.98</v>
      </c>
      <c r="AA7" s="154">
        <v>22.32</v>
      </c>
      <c r="AB7" s="154">
        <v>22.66</v>
      </c>
      <c r="AC7" s="154">
        <v>22.92</v>
      </c>
      <c r="AD7" s="154">
        <v>23.13</v>
      </c>
      <c r="AE7" s="154">
        <v>23.23</v>
      </c>
      <c r="AF7" s="154">
        <v>23.53</v>
      </c>
      <c r="AG7" s="154">
        <v>24.04</v>
      </c>
      <c r="AH7" s="154">
        <v>24.54</v>
      </c>
      <c r="AI7" s="154">
        <v>25.04</v>
      </c>
      <c r="AJ7" s="154">
        <v>25.45</v>
      </c>
      <c r="AK7" s="154">
        <v>25.74</v>
      </c>
      <c r="AL7" s="154">
        <v>26.35</v>
      </c>
      <c r="AM7" s="154">
        <v>27.05</v>
      </c>
      <c r="AN7" s="154">
        <v>27.65</v>
      </c>
      <c r="AO7" s="14">
        <v>28.26</v>
      </c>
      <c r="AP7" s="154">
        <v>28.96</v>
      </c>
      <c r="AQ7" s="154">
        <v>29.66</v>
      </c>
      <c r="AR7" s="154">
        <v>30.37</v>
      </c>
      <c r="AS7" s="14">
        <v>30.66</v>
      </c>
      <c r="AT7" s="14">
        <v>30.66</v>
      </c>
      <c r="AU7" s="14">
        <v>30.66</v>
      </c>
      <c r="AV7" s="14">
        <v>30.66</v>
      </c>
      <c r="AW7" s="14">
        <v>30.66</v>
      </c>
      <c r="AX7" s="5"/>
    </row>
    <row r="8" spans="1:50" s="4" customForma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6" t="s">
        <v>31</v>
      </c>
      <c r="M8" s="154">
        <v>6.0864290529900016</v>
      </c>
      <c r="N8" s="154">
        <v>6.9396031998124998</v>
      </c>
      <c r="O8" s="154">
        <v>11.648721030283696</v>
      </c>
      <c r="P8" s="154">
        <v>0.44771843243801424</v>
      </c>
      <c r="Q8" s="154">
        <v>17.588310393860223</v>
      </c>
      <c r="R8" s="154">
        <v>11.719268809360001</v>
      </c>
      <c r="S8" s="154">
        <v>12.267728347875</v>
      </c>
      <c r="T8" s="154">
        <v>11.290512059135001</v>
      </c>
      <c r="U8" s="154">
        <v>5.9032748920599998</v>
      </c>
      <c r="V8" s="154">
        <v>15.758461627364206</v>
      </c>
      <c r="W8" s="154">
        <v>13</v>
      </c>
      <c r="X8" s="154">
        <v>21.52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6"/>
      <c r="AP8" s="154"/>
      <c r="AQ8" s="154"/>
      <c r="AR8" s="154"/>
      <c r="AS8" s="14"/>
      <c r="AT8" s="14"/>
      <c r="AU8" s="14"/>
      <c r="AV8" s="14"/>
      <c r="AW8" s="14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008265"/>
  </sheetPr>
  <dimension ref="A1:AO12"/>
  <sheetViews>
    <sheetView showGridLines="0" zoomScale="70" zoomScaleNormal="70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1" s="7" customFormat="1" ht="25.5">
      <c r="A1" s="15" t="s">
        <v>209</v>
      </c>
      <c r="C1" s="2"/>
      <c r="D1" s="2"/>
      <c r="E1" s="2"/>
      <c r="F1" s="2"/>
      <c r="G1" s="2"/>
      <c r="H1" s="2"/>
      <c r="I1" s="2"/>
    </row>
    <row r="2" spans="1:41" s="7" customFormat="1">
      <c r="K2" s="1"/>
      <c r="L2" s="1"/>
    </row>
    <row r="3" spans="1:41" s="7" customFormat="1">
      <c r="K3" s="1"/>
      <c r="M3" s="4" t="s">
        <v>59</v>
      </c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1" s="7" customFormat="1">
      <c r="K4" s="1"/>
      <c r="L4" s="6" t="s">
        <v>61</v>
      </c>
      <c r="M4" s="28">
        <v>2015</v>
      </c>
      <c r="N4" s="28">
        <v>2016</v>
      </c>
      <c r="O4" s="28">
        <v>2017</v>
      </c>
      <c r="P4" s="28">
        <v>2018</v>
      </c>
      <c r="Q4" s="28">
        <v>2019</v>
      </c>
      <c r="R4" s="28">
        <v>2020</v>
      </c>
      <c r="S4" s="28">
        <v>2021</v>
      </c>
      <c r="T4" s="28">
        <v>2022</v>
      </c>
      <c r="U4" s="28">
        <v>2023</v>
      </c>
      <c r="V4" s="28">
        <v>2024</v>
      </c>
      <c r="W4" s="28">
        <v>2025</v>
      </c>
      <c r="X4" s="28">
        <v>2026</v>
      </c>
      <c r="Y4" s="28">
        <v>2027</v>
      </c>
      <c r="Z4" s="28">
        <v>2028</v>
      </c>
      <c r="AA4" s="28">
        <v>2029</v>
      </c>
      <c r="AB4" s="28">
        <v>2030</v>
      </c>
      <c r="AC4" s="28">
        <v>2031</v>
      </c>
      <c r="AD4" s="28">
        <v>2032</v>
      </c>
      <c r="AE4" s="36">
        <v>2033</v>
      </c>
      <c r="AF4" s="36">
        <v>2034</v>
      </c>
      <c r="AG4" s="36">
        <v>2035</v>
      </c>
      <c r="AH4" s="36">
        <v>2036</v>
      </c>
      <c r="AI4" s="36">
        <v>2037</v>
      </c>
      <c r="AJ4" s="36">
        <v>2038</v>
      </c>
      <c r="AK4" s="36">
        <v>2039</v>
      </c>
      <c r="AL4" s="36">
        <v>2040</v>
      </c>
    </row>
    <row r="5" spans="1:41" s="7" customFormat="1">
      <c r="L5" s="6" t="s">
        <v>201</v>
      </c>
      <c r="M5" s="9">
        <f>'Fig 3.2.2'!M5+'Fig 3.2.1'!N5</f>
        <v>219.26623848016271</v>
      </c>
      <c r="N5" s="9">
        <f>'Fig 3.2.2'!N5+'Fig 3.2.1'!O5</f>
        <v>210.51673103667716</v>
      </c>
      <c r="O5" s="9">
        <f>'Fig 3.2.2'!O5+'Fig 3.2.1'!P5</f>
        <v>209.29221388109909</v>
      </c>
      <c r="P5" s="9">
        <f>'Fig 3.2.2'!P5+'Fig 3.2.1'!Q5</f>
        <v>209.58305144681864</v>
      </c>
      <c r="Q5" s="9">
        <f>'Fig 3.2.2'!Q5+'Fig 3.2.1'!R5</f>
        <v>208.73084168729378</v>
      </c>
      <c r="R5" s="9">
        <f>'Fig 3.2.2'!R5+'Fig 3.2.1'!S5</f>
        <v>207.92939067335337</v>
      </c>
      <c r="S5" s="9">
        <f>'Fig 3.2.2'!S5+'Fig 3.2.1'!T5</f>
        <v>206.73955415220627</v>
      </c>
      <c r="T5" s="9">
        <f>'Fig 3.2.2'!T5+'Fig 3.2.1'!U5</f>
        <v>205.40046353723278</v>
      </c>
      <c r="U5" s="9">
        <f>'Fig 3.2.2'!U5+'Fig 3.2.1'!V5</f>
        <v>204.26187025775528</v>
      </c>
      <c r="V5" s="9">
        <f>'Fig 3.2.2'!V5+'Fig 3.2.1'!W5</f>
        <v>203.30599566999467</v>
      </c>
      <c r="W5" s="9">
        <f>'Fig 3.2.2'!W5+'Fig 3.2.1'!X5</f>
        <v>202.05778435768997</v>
      </c>
      <c r="X5" s="9">
        <f>'Fig 3.2.2'!X5+'Fig 3.2.1'!Y5</f>
        <v>201.0745263358582</v>
      </c>
      <c r="Y5" s="9">
        <f>'Fig 3.2.2'!Y5+'Fig 3.2.1'!Z5</f>
        <v>199.83216371819438</v>
      </c>
      <c r="Z5" s="9">
        <f>'Fig 3.2.2'!Z5+'Fig 3.2.1'!AA5</f>
        <v>198.26679718869488</v>
      </c>
      <c r="AA5" s="9">
        <f>'Fig 3.2.2'!AA5+'Fig 3.2.1'!AB5</f>
        <v>196.65591639451608</v>
      </c>
      <c r="AB5" s="9">
        <f>'Fig 3.2.2'!AB5+'Fig 3.2.1'!AC5</f>
        <v>194.89860053062051</v>
      </c>
      <c r="AC5" s="9">
        <f>'Fig 3.2.2'!AC5+'Fig 3.2.1'!AD5</f>
        <v>193.77243042337432</v>
      </c>
      <c r="AD5" s="9">
        <f>'Fig 3.2.2'!AD5+'Fig 3.2.1'!AE5</f>
        <v>191.94348587144734</v>
      </c>
      <c r="AE5" s="9">
        <f>'Fig 3.2.2'!AE5+'Fig 3.2.1'!AF5</f>
        <v>190.89199425976466</v>
      </c>
      <c r="AF5" s="9">
        <f>'Fig 3.2.2'!AF5+'Fig 3.2.1'!AG5</f>
        <v>189.18211455204872</v>
      </c>
      <c r="AG5" s="9">
        <f>'Fig 3.2.2'!AG5+'Fig 3.2.1'!AH5</f>
        <v>186.64451606282103</v>
      </c>
      <c r="AH5" s="9">
        <f>'Fig 3.2.2'!AH5+'Fig 3.2.1'!AI5</f>
        <v>183.76794315486984</v>
      </c>
      <c r="AI5" s="9">
        <f>'Fig 3.2.2'!AI5+'Fig 3.2.1'!AJ5</f>
        <v>180.23019317961166</v>
      </c>
      <c r="AJ5" s="9">
        <f>'Fig 3.2.2'!AJ5+'Fig 3.2.1'!AK5</f>
        <v>176.55683346560409</v>
      </c>
      <c r="AK5" s="9">
        <f>'Fig 3.2.2'!AK5+'Fig 3.2.1'!AL5</f>
        <v>172.14126592606988</v>
      </c>
      <c r="AL5" s="9">
        <f>'Fig 3.2.2'!AL5+'Fig 3.2.1'!AM5</f>
        <v>167.61804535215703</v>
      </c>
      <c r="AM5" s="1"/>
      <c r="AN5" s="1"/>
      <c r="AO5" s="1"/>
    </row>
    <row r="6" spans="1:41" s="7" customFormat="1">
      <c r="K6" s="8"/>
      <c r="L6" s="6" t="s">
        <v>202</v>
      </c>
      <c r="M6" s="9">
        <f>'Fig 3.2.2'!M6+'Fig 3.2.1'!N6</f>
        <v>219.26623848016271</v>
      </c>
      <c r="N6" s="9">
        <f>'Fig 3.2.2'!N6+'Fig 3.2.1'!O6</f>
        <v>214.04593623688484</v>
      </c>
      <c r="O6" s="9">
        <f>'Fig 3.2.2'!O6+'Fig 3.2.1'!P6</f>
        <v>213.02836240041276</v>
      </c>
      <c r="P6" s="9">
        <f>'Fig 3.2.2'!P6+'Fig 3.2.1'!Q6</f>
        <v>211.52683122386483</v>
      </c>
      <c r="Q6" s="9">
        <f>'Fig 3.2.2'!Q6+'Fig 3.2.1'!R6</f>
        <v>209.56531667348906</v>
      </c>
      <c r="R6" s="9">
        <f>'Fig 3.2.2'!R6+'Fig 3.2.1'!S6</f>
        <v>208.30904306132695</v>
      </c>
      <c r="S6" s="9">
        <f>'Fig 3.2.2'!S6+'Fig 3.2.1'!T6</f>
        <v>206.01051592328761</v>
      </c>
      <c r="T6" s="9">
        <f>'Fig 3.2.2'!T6+'Fig 3.2.1'!U6</f>
        <v>204.78418323238196</v>
      </c>
      <c r="U6" s="9">
        <f>'Fig 3.2.2'!U6+'Fig 3.2.1'!V6</f>
        <v>203.16391636113627</v>
      </c>
      <c r="V6" s="9">
        <f>'Fig 3.2.2'!V6+'Fig 3.2.1'!W6</f>
        <v>201.80751071024406</v>
      </c>
      <c r="W6" s="9">
        <f>'Fig 3.2.2'!W6+'Fig 3.2.1'!X6</f>
        <v>200.60902706616167</v>
      </c>
      <c r="X6" s="9">
        <f>'Fig 3.2.2'!X6+'Fig 3.2.1'!Y6</f>
        <v>199.61766674058447</v>
      </c>
      <c r="Y6" s="9">
        <f>'Fig 3.2.2'!Y6+'Fig 3.2.1'!Z6</f>
        <v>198.5238591583043</v>
      </c>
      <c r="Z6" s="9">
        <f>'Fig 3.2.2'!Z6+'Fig 3.2.1'!AA6</f>
        <v>197.69512815622275</v>
      </c>
      <c r="AA6" s="9">
        <f>'Fig 3.2.2'!AA6+'Fig 3.2.1'!AB6</f>
        <v>196.51875066905177</v>
      </c>
      <c r="AB6" s="9">
        <f>'Fig 3.2.2'!AB6+'Fig 3.2.1'!AC6</f>
        <v>195.83089840753556</v>
      </c>
      <c r="AC6" s="9">
        <f>'Fig 3.2.2'!AC6+'Fig 3.2.1'!AD6</f>
        <v>195.29401104005257</v>
      </c>
      <c r="AD6" s="9">
        <f>'Fig 3.2.2'!AD6+'Fig 3.2.1'!AE6</f>
        <v>194.86501790736816</v>
      </c>
      <c r="AE6" s="9">
        <f>'Fig 3.2.2'!AE6+'Fig 3.2.1'!AF6</f>
        <v>194.49412692192465</v>
      </c>
      <c r="AF6" s="9">
        <f>'Fig 3.2.2'!AF6+'Fig 3.2.1'!AG6</f>
        <v>194.29646979161851</v>
      </c>
      <c r="AG6" s="9">
        <f>'Fig 3.2.2'!AG6+'Fig 3.2.1'!AH6</f>
        <v>193.73941542786199</v>
      </c>
      <c r="AH6" s="9">
        <f>'Fig 3.2.2'!AH6+'Fig 3.2.1'!AI6</f>
        <v>193.31552777920993</v>
      </c>
      <c r="AI6" s="9">
        <f>'Fig 3.2.2'!AI6+'Fig 3.2.1'!AJ6</f>
        <v>192.87673643614897</v>
      </c>
      <c r="AJ6" s="9">
        <f>'Fig 3.2.2'!AJ6+'Fig 3.2.1'!AK6</f>
        <v>192.34731125306376</v>
      </c>
      <c r="AK6" s="9">
        <f>'Fig 3.2.2'!AK6+'Fig 3.2.1'!AL6</f>
        <v>191.63216887283926</v>
      </c>
      <c r="AL6" s="9">
        <f>'Fig 3.2.2'!AL6+'Fig 3.2.1'!AM6</f>
        <v>191.02590706322633</v>
      </c>
      <c r="AM6" s="1"/>
      <c r="AN6" s="1"/>
      <c r="AO6" s="1"/>
    </row>
    <row r="7" spans="1:41" s="7" customFormat="1">
      <c r="L7" s="6" t="s">
        <v>203</v>
      </c>
      <c r="M7" s="9">
        <f>'Fig 3.2.2'!M7+'Fig 3.2.1'!N7</f>
        <v>219.26623848016271</v>
      </c>
      <c r="N7" s="9">
        <f>'Fig 3.2.2'!N7+'Fig 3.2.1'!O7</f>
        <v>220.66659568734639</v>
      </c>
      <c r="O7" s="9">
        <f>'Fig 3.2.2'!O7+'Fig 3.2.1'!P7</f>
        <v>220.2822719918226</v>
      </c>
      <c r="P7" s="9">
        <f>'Fig 3.2.2'!P7+'Fig 3.2.1'!Q7</f>
        <v>220.25908618310234</v>
      </c>
      <c r="Q7" s="9">
        <f>'Fig 3.2.2'!Q7+'Fig 3.2.1'!R7</f>
        <v>219.91527113951864</v>
      </c>
      <c r="R7" s="9">
        <f>'Fig 3.2.2'!R7+'Fig 3.2.1'!S7</f>
        <v>219.31389886173832</v>
      </c>
      <c r="S7" s="9">
        <f>'Fig 3.2.2'!S7+'Fig 3.2.1'!T7</f>
        <v>218.76212431683439</v>
      </c>
      <c r="T7" s="9">
        <f>'Fig 3.2.2'!T7+'Fig 3.2.1'!U7</f>
        <v>218.14882360418005</v>
      </c>
      <c r="U7" s="9">
        <f>'Fig 3.2.2'!U7+'Fig 3.2.1'!V7</f>
        <v>217.51732555477849</v>
      </c>
      <c r="V7" s="9">
        <f>'Fig 3.2.2'!V7+'Fig 3.2.1'!W7</f>
        <v>217.18750162749984</v>
      </c>
      <c r="W7" s="9">
        <f>'Fig 3.2.2'!W7+'Fig 3.2.1'!X7</f>
        <v>216.5850633425888</v>
      </c>
      <c r="X7" s="9">
        <f>'Fig 3.2.2'!X7+'Fig 3.2.1'!Y7</f>
        <v>216.07286181448285</v>
      </c>
      <c r="Y7" s="9">
        <f>'Fig 3.2.2'!Y7+'Fig 3.2.1'!Z7</f>
        <v>215.90114393015386</v>
      </c>
      <c r="Z7" s="9">
        <f>'Fig 3.2.2'!Z7+'Fig 3.2.1'!AA7</f>
        <v>215.86626779852548</v>
      </c>
      <c r="AA7" s="9">
        <f>'Fig 3.2.2'!AA7+'Fig 3.2.1'!AB7</f>
        <v>215.48461051896027</v>
      </c>
      <c r="AB7" s="9">
        <f>'Fig 3.2.2'!AB7+'Fig 3.2.1'!AC7</f>
        <v>215.27807159926002</v>
      </c>
      <c r="AC7" s="9">
        <f>'Fig 3.2.2'!AC7+'Fig 3.2.1'!AD7</f>
        <v>215.01873882061011</v>
      </c>
      <c r="AD7" s="9">
        <f>'Fig 3.2.2'!AD7+'Fig 3.2.1'!AE7</f>
        <v>214.9142568646505</v>
      </c>
      <c r="AE7" s="9">
        <f>'Fig 3.2.2'!AE7+'Fig 3.2.1'!AF7</f>
        <v>214.49805478513292</v>
      </c>
      <c r="AF7" s="9">
        <f>'Fig 3.2.2'!AF7+'Fig 3.2.1'!AG7</f>
        <v>214.31464678556108</v>
      </c>
      <c r="AG7" s="9">
        <f>'Fig 3.2.2'!AG7+'Fig 3.2.1'!AH7</f>
        <v>213.76260573110432</v>
      </c>
      <c r="AH7" s="9">
        <f>'Fig 3.2.2'!AH7+'Fig 3.2.1'!AI7</f>
        <v>213.36493850064852</v>
      </c>
      <c r="AI7" s="9">
        <f>'Fig 3.2.2'!AI7+'Fig 3.2.1'!AJ7</f>
        <v>213.01424396404315</v>
      </c>
      <c r="AJ7" s="9">
        <f>'Fig 3.2.2'!AJ7+'Fig 3.2.1'!AK7</f>
        <v>212.57079170312812</v>
      </c>
      <c r="AK7" s="9">
        <f>'Fig 3.2.2'!AK7+'Fig 3.2.1'!AL7</f>
        <v>211.8961380715769</v>
      </c>
      <c r="AL7" s="9">
        <f>'Fig 3.2.2'!AL7+'Fig 3.2.1'!AM7</f>
        <v>211.35823188062582</v>
      </c>
      <c r="AM7" s="1"/>
      <c r="AN7" s="1"/>
      <c r="AO7" s="1"/>
    </row>
    <row r="8" spans="1:41" s="7" customFormat="1">
      <c r="L8" s="6" t="s">
        <v>204</v>
      </c>
      <c r="M8" s="9">
        <f>'Fig 3.2.2'!M8+'Fig 3.2.1'!N8</f>
        <v>219.26623848016271</v>
      </c>
      <c r="N8" s="9">
        <f>'Fig 3.2.2'!N8+'Fig 3.2.1'!O8</f>
        <v>230.94970123454024</v>
      </c>
      <c r="O8" s="9">
        <f>'Fig 3.2.2'!O8+'Fig 3.2.1'!P8</f>
        <v>232.27783979633961</v>
      </c>
      <c r="P8" s="9">
        <f>'Fig 3.2.2'!P8+'Fig 3.2.1'!Q8</f>
        <v>234.45565400705658</v>
      </c>
      <c r="Q8" s="9">
        <f>'Fig 3.2.2'!Q8+'Fig 3.2.1'!R8</f>
        <v>235.82649865955733</v>
      </c>
      <c r="R8" s="9">
        <f>'Fig 3.2.2'!R8+'Fig 3.2.1'!S8</f>
        <v>237.83931465918096</v>
      </c>
      <c r="S8" s="9">
        <f>'Fig 3.2.2'!S8+'Fig 3.2.1'!T8</f>
        <v>237.62786310320502</v>
      </c>
      <c r="T8" s="9">
        <f>'Fig 3.2.2'!T8+'Fig 3.2.1'!U8</f>
        <v>238.65487839285788</v>
      </c>
      <c r="U8" s="9">
        <f>'Fig 3.2.2'!U8+'Fig 3.2.1'!V8</f>
        <v>239.0043370935706</v>
      </c>
      <c r="V8" s="9">
        <f>'Fig 3.2.2'!V8+'Fig 3.2.1'!W8</f>
        <v>239.18606613244086</v>
      </c>
      <c r="W8" s="9">
        <f>'Fig 3.2.2'!W8+'Fig 3.2.1'!X8</f>
        <v>239.20008469486902</v>
      </c>
      <c r="X8" s="9">
        <f>'Fig 3.2.2'!X8+'Fig 3.2.1'!Y8</f>
        <v>239.45918983710186</v>
      </c>
      <c r="Y8" s="9">
        <f>'Fig 3.2.2'!Y8+'Fig 3.2.1'!Z8</f>
        <v>239.42692185894973</v>
      </c>
      <c r="Z8" s="9">
        <f>'Fig 3.2.2'!Z8+'Fig 3.2.1'!AA8</f>
        <v>239.67298924853276</v>
      </c>
      <c r="AA8" s="9">
        <f>'Fig 3.2.2'!AA8+'Fig 3.2.1'!AB8</f>
        <v>239.28914395267162</v>
      </c>
      <c r="AB8" s="9">
        <f>'Fig 3.2.2'!AB8+'Fig 3.2.1'!AC8</f>
        <v>239.34577134406334</v>
      </c>
      <c r="AC8" s="9">
        <f>'Fig 3.2.2'!AC8+'Fig 3.2.1'!AD8</f>
        <v>239.78928109605909</v>
      </c>
      <c r="AD8" s="9">
        <f>'Fig 3.2.2'!AD8+'Fig 3.2.1'!AE8</f>
        <v>240.45460406185455</v>
      </c>
      <c r="AE8" s="9">
        <f>'Fig 3.2.2'!AE8+'Fig 3.2.1'!AF8</f>
        <v>241.05584844282083</v>
      </c>
      <c r="AF8" s="9">
        <f>'Fig 3.2.2'!AF8+'Fig 3.2.1'!AG8</f>
        <v>242.04853551977664</v>
      </c>
      <c r="AG8" s="9">
        <f>'Fig 3.2.2'!AG8+'Fig 3.2.1'!AH8</f>
        <v>242.08819916873722</v>
      </c>
      <c r="AH8" s="9">
        <f>'Fig 3.2.2'!AH8+'Fig 3.2.1'!AI8</f>
        <v>242.52806640293215</v>
      </c>
      <c r="AI8" s="9">
        <f>'Fig 3.2.2'!AI8+'Fig 3.2.1'!AJ8</f>
        <v>242.91295713445157</v>
      </c>
      <c r="AJ8" s="9">
        <f>'Fig 3.2.2'!AJ8+'Fig 3.2.1'!AK8</f>
        <v>242.89629934774456</v>
      </c>
      <c r="AK8" s="9">
        <f>'Fig 3.2.2'!AK8+'Fig 3.2.1'!AL8</f>
        <v>243.15721388874573</v>
      </c>
      <c r="AL8" s="9">
        <f>'Fig 3.2.2'!AL8+'Fig 3.2.1'!AM8</f>
        <v>243.02153656179249</v>
      </c>
      <c r="AM8" s="1"/>
      <c r="AN8" s="1"/>
      <c r="AO8" s="1"/>
    </row>
    <row r="9" spans="1:41" s="7" customFormat="1">
      <c r="L9" s="6" t="s">
        <v>205</v>
      </c>
      <c r="M9" s="9">
        <f>'Fig 3.2.2'!M9+'Fig 3.2.1'!N9</f>
        <v>197.42000000000002</v>
      </c>
      <c r="N9" s="9">
        <f>'Fig 3.2.2'!N9+'Fig 3.2.1'!O9</f>
        <v>195.46899999999999</v>
      </c>
      <c r="O9" s="9">
        <f>'Fig 3.2.2'!O9+'Fig 3.2.1'!P9</f>
        <v>192.36</v>
      </c>
      <c r="P9" s="9">
        <f>'Fig 3.2.2'!P9+'Fig 3.2.1'!Q9</f>
        <v>191.45</v>
      </c>
      <c r="Q9" s="9">
        <f>'Fig 3.2.2'!Q9+'Fig 3.2.1'!R9</f>
        <v>189.95699999999999</v>
      </c>
      <c r="R9" s="9">
        <f>'Fig 3.2.2'!R9+'Fig 3.2.1'!S9</f>
        <v>188.554</v>
      </c>
      <c r="S9" s="9">
        <f>'Fig 3.2.2'!S9+'Fig 3.2.1'!T9</f>
        <v>188.43799999999999</v>
      </c>
      <c r="T9" s="9">
        <f>'Fig 3.2.2'!T9+'Fig 3.2.1'!U9</f>
        <v>188.79300000000001</v>
      </c>
      <c r="U9" s="9">
        <f>'Fig 3.2.2'!U9+'Fig 3.2.1'!V9</f>
        <v>189.32999999999998</v>
      </c>
      <c r="V9" s="9">
        <f>'Fig 3.2.2'!V9+'Fig 3.2.1'!W9</f>
        <v>189.709</v>
      </c>
      <c r="W9" s="9">
        <f>'Fig 3.2.2'!W9+'Fig 3.2.1'!X9</f>
        <v>189.73</v>
      </c>
      <c r="X9" s="9">
        <f>'Fig 3.2.2'!X9+'Fig 3.2.1'!Y9</f>
        <v>189.97</v>
      </c>
      <c r="Y9" s="9">
        <f>'Fig 3.2.2'!Y9+'Fig 3.2.1'!Z9</f>
        <v>190.70499999999998</v>
      </c>
      <c r="Z9" s="9">
        <f>'Fig 3.2.2'!Z9+'Fig 3.2.1'!AA9</f>
        <v>191.39600000000002</v>
      </c>
      <c r="AA9" s="9">
        <f>'Fig 3.2.2'!AA9+'Fig 3.2.1'!AB9</f>
        <v>192.14400000000001</v>
      </c>
      <c r="AB9" s="9">
        <f>'Fig 3.2.2'!AB9+'Fig 3.2.1'!AC9</f>
        <v>193.001</v>
      </c>
      <c r="AC9" s="9">
        <f>'Fig 3.2.2'!AC9+'Fig 3.2.1'!AD9</f>
        <v>193.91899999999998</v>
      </c>
      <c r="AD9" s="9">
        <f>'Fig 3.2.2'!AD9+'Fig 3.2.1'!AE9</f>
        <v>195.01599999999999</v>
      </c>
      <c r="AE9" s="9">
        <f>'Fig 3.2.2'!AE9+'Fig 3.2.1'!AF9</f>
        <v>195.88299999999998</v>
      </c>
      <c r="AF9" s="9">
        <f>'Fig 3.2.2'!AF9+'Fig 3.2.1'!AG9</f>
        <v>196.81900000000002</v>
      </c>
      <c r="AG9" s="9">
        <f>'Fig 3.2.2'!AG9+'Fig 3.2.1'!AH9</f>
        <v>197.54500000000002</v>
      </c>
      <c r="AH9" s="9">
        <f>'Fig 3.2.2'!AH9+'Fig 3.2.1'!AI9</f>
        <v>198.43600000000001</v>
      </c>
      <c r="AI9" s="9">
        <f>'Fig 3.2.2'!AI9+'Fig 3.2.1'!AJ9</f>
        <v>199.58199999999999</v>
      </c>
      <c r="AJ9" s="9">
        <f>'Fig 3.2.2'!AJ9+'Fig 3.2.1'!AK9</f>
        <v>200.70400000000001</v>
      </c>
      <c r="AK9" s="9">
        <f>'Fig 3.2.2'!AK9+'Fig 3.2.1'!AL9</f>
        <v>202.13799999999998</v>
      </c>
      <c r="AL9" s="9">
        <f>'Fig 3.2.2'!AL9+'Fig 3.2.1'!AM9</f>
        <v>203.12400000000002</v>
      </c>
      <c r="AM9" s="1"/>
      <c r="AN9" s="1"/>
      <c r="AO9" s="1"/>
    </row>
    <row r="10" spans="1:41" s="7" customFormat="1">
      <c r="L10" s="6" t="s">
        <v>206</v>
      </c>
      <c r="M10" s="9">
        <f>'Fig 3.2.2'!M10+'Fig 3.2.1'!N10</f>
        <v>197.08499999999998</v>
      </c>
      <c r="N10" s="9">
        <f>'Fig 3.2.2'!N10+'Fig 3.2.1'!O10</f>
        <v>194.727</v>
      </c>
      <c r="O10" s="9">
        <f>'Fig 3.2.2'!O10+'Fig 3.2.1'!P10</f>
        <v>192.76</v>
      </c>
      <c r="P10" s="9">
        <f>'Fig 3.2.2'!P10+'Fig 3.2.1'!Q10</f>
        <v>191.92699999999999</v>
      </c>
      <c r="Q10" s="9">
        <f>'Fig 3.2.2'!Q10+'Fig 3.2.1'!R10</f>
        <v>190.94</v>
      </c>
      <c r="R10" s="9">
        <f>'Fig 3.2.2'!R10+'Fig 3.2.1'!S10</f>
        <v>189.84800000000001</v>
      </c>
      <c r="S10" s="9">
        <f>'Fig 3.2.2'!S10+'Fig 3.2.1'!T10</f>
        <v>188.59100000000001</v>
      </c>
      <c r="T10" s="9">
        <f>'Fig 3.2.2'!T10+'Fig 3.2.1'!U10</f>
        <v>186.827</v>
      </c>
      <c r="U10" s="9">
        <f>'Fig 3.2.2'!U10+'Fig 3.2.1'!V10</f>
        <v>186.21899999999999</v>
      </c>
      <c r="V10" s="9">
        <f>'Fig 3.2.2'!V10+'Fig 3.2.1'!W10</f>
        <v>185.51900000000001</v>
      </c>
      <c r="W10" s="9">
        <f>'Fig 3.2.2'!W10+'Fig 3.2.1'!X10</f>
        <v>184.72399999999999</v>
      </c>
      <c r="X10" s="9">
        <f>'Fig 3.2.2'!X10+'Fig 3.2.1'!Y10</f>
        <v>183.73099999999999</v>
      </c>
      <c r="Y10" s="9">
        <f>'Fig 3.2.2'!Y10+'Fig 3.2.1'!Z10</f>
        <v>182.976</v>
      </c>
      <c r="Z10" s="9">
        <f>'Fig 3.2.2'!Z10+'Fig 3.2.1'!AA10</f>
        <v>182.44499999999999</v>
      </c>
      <c r="AA10" s="9">
        <f>'Fig 3.2.2'!AA10+'Fig 3.2.1'!AB10</f>
        <v>181.923</v>
      </c>
      <c r="AB10" s="9">
        <f>'Fig 3.2.2'!AB10+'Fig 3.2.1'!AC10</f>
        <v>181.17500000000001</v>
      </c>
      <c r="AC10" s="9">
        <f>'Fig 3.2.2'!AC10+'Fig 3.2.1'!AD10</f>
        <v>180.69900000000001</v>
      </c>
      <c r="AD10" s="9">
        <f>'Fig 3.2.2'!AD10+'Fig 3.2.1'!AE10</f>
        <v>180.23500000000001</v>
      </c>
      <c r="AE10" s="9">
        <f>'Fig 3.2.2'!AE10+'Fig 3.2.1'!AF10</f>
        <v>179.72500000000002</v>
      </c>
      <c r="AF10" s="9">
        <f>'Fig 3.2.2'!AF10+'Fig 3.2.1'!AG10</f>
        <v>179.01</v>
      </c>
      <c r="AG10" s="9">
        <f>'Fig 3.2.2'!AG10+'Fig 3.2.1'!AH10</f>
        <v>178.10700000000003</v>
      </c>
      <c r="AH10" s="9">
        <f>'Fig 3.2.2'!AH10+'Fig 3.2.1'!AI10</f>
        <v>177.107</v>
      </c>
      <c r="AI10" s="9">
        <f>'Fig 3.2.2'!AI10+'Fig 3.2.1'!AJ10</f>
        <v>176.446</v>
      </c>
      <c r="AJ10" s="9">
        <f>'Fig 3.2.2'!AJ10+'Fig 3.2.1'!AK10</f>
        <v>175.95400000000001</v>
      </c>
      <c r="AK10" s="9">
        <f>'Fig 3.2.2'!AK10+'Fig 3.2.1'!AL10</f>
        <v>175.45400000000001</v>
      </c>
      <c r="AL10" s="9">
        <f>'Fig 3.2.2'!AL10+'Fig 3.2.1'!AM10</f>
        <v>175.14600000000002</v>
      </c>
      <c r="AM10" s="1"/>
      <c r="AN10" s="1"/>
      <c r="AO10" s="1"/>
    </row>
    <row r="11" spans="1:41" s="8" customFormat="1">
      <c r="A11" s="7"/>
      <c r="B11" s="7"/>
      <c r="C11" s="7"/>
      <c r="D11" s="7"/>
      <c r="E11" s="7"/>
      <c r="K11" s="12"/>
      <c r="L11" s="6" t="s">
        <v>207</v>
      </c>
      <c r="M11" s="9">
        <f>'Fig 3.2.2'!M11+'Fig 3.2.1'!N11</f>
        <v>197.10300000000001</v>
      </c>
      <c r="N11" s="9">
        <f>'Fig 3.2.2'!N11+'Fig 3.2.1'!O11</f>
        <v>195.31</v>
      </c>
      <c r="O11" s="9">
        <f>'Fig 3.2.2'!O11+'Fig 3.2.1'!P11</f>
        <v>194.291</v>
      </c>
      <c r="P11" s="9">
        <f>'Fig 3.2.2'!P11+'Fig 3.2.1'!Q11</f>
        <v>193.09199999999998</v>
      </c>
      <c r="Q11" s="9">
        <f>'Fig 3.2.2'!Q11+'Fig 3.2.1'!R11</f>
        <v>192.45699999999999</v>
      </c>
      <c r="R11" s="9">
        <f>'Fig 3.2.2'!R11+'Fig 3.2.1'!S11</f>
        <v>191.62599999999998</v>
      </c>
      <c r="S11" s="9">
        <f>'Fig 3.2.2'!S11+'Fig 3.2.1'!T11</f>
        <v>190.667</v>
      </c>
      <c r="T11" s="9">
        <f>'Fig 3.2.2'!T11+'Fig 3.2.1'!U11</f>
        <v>189.81700000000001</v>
      </c>
      <c r="U11" s="9">
        <f>'Fig 3.2.2'!U11+'Fig 3.2.1'!V11</f>
        <v>188.82300000000001</v>
      </c>
      <c r="V11" s="9">
        <f>'Fig 3.2.2'!V11+'Fig 3.2.1'!W11</f>
        <v>188.029</v>
      </c>
      <c r="W11" s="9">
        <f>'Fig 3.2.2'!W11+'Fig 3.2.1'!X11</f>
        <v>187.262</v>
      </c>
      <c r="X11" s="9">
        <f>'Fig 3.2.2'!X11+'Fig 3.2.1'!Y11</f>
        <v>186.14100000000002</v>
      </c>
      <c r="Y11" s="9">
        <f>'Fig 3.2.2'!Y11+'Fig 3.2.1'!Z11</f>
        <v>185.26499999999999</v>
      </c>
      <c r="Z11" s="9">
        <f>'Fig 3.2.2'!Z11+'Fig 3.2.1'!AA11</f>
        <v>184.714</v>
      </c>
      <c r="AA11" s="9">
        <f>'Fig 3.2.2'!AA11+'Fig 3.2.1'!AB11</f>
        <v>183.99700000000001</v>
      </c>
      <c r="AB11" s="9">
        <f>'Fig 3.2.2'!AB11+'Fig 3.2.1'!AC11</f>
        <v>183.04599999999999</v>
      </c>
      <c r="AC11" s="9">
        <f>'Fig 3.2.2'!AC11+'Fig 3.2.1'!AD11</f>
        <v>182.34899999999999</v>
      </c>
      <c r="AD11" s="9">
        <f>'Fig 3.2.2'!AD11+'Fig 3.2.1'!AE11</f>
        <v>181.83600000000001</v>
      </c>
      <c r="AE11" s="9">
        <f>'Fig 3.2.2'!AE11+'Fig 3.2.1'!AF11</f>
        <v>181.374</v>
      </c>
      <c r="AF11" s="9">
        <f>'Fig 3.2.2'!AF11+'Fig 3.2.1'!AG11</f>
        <v>180.70099999999999</v>
      </c>
      <c r="AG11" s="9">
        <f>'Fig 3.2.2'!AG11+'Fig 3.2.1'!AH11</f>
        <v>180.09</v>
      </c>
      <c r="AH11" s="9">
        <f>'Fig 3.2.2'!AH11+'Fig 3.2.1'!AI11</f>
        <v>179.369</v>
      </c>
      <c r="AI11" s="9">
        <f>'Fig 3.2.2'!AI11+'Fig 3.2.1'!AJ11</f>
        <v>178.90700000000001</v>
      </c>
      <c r="AJ11" s="9">
        <f>'Fig 3.2.2'!AJ11+'Fig 3.2.1'!AK11</f>
        <v>178.58500000000001</v>
      </c>
      <c r="AK11" s="9">
        <f>'Fig 3.2.2'!AK11+'Fig 3.2.1'!AL11</f>
        <v>178.221</v>
      </c>
      <c r="AL11" s="9">
        <f>'Fig 3.2.2'!AL11+'Fig 3.2.1'!AM11</f>
        <v>177.97</v>
      </c>
    </row>
    <row r="12" spans="1:41" s="7" customFormat="1">
      <c r="K12" s="12"/>
      <c r="L12" s="6" t="s">
        <v>208</v>
      </c>
      <c r="M12" s="9">
        <f>'Fig 3.2.2'!M12+'Fig 3.2.1'!N12</f>
        <v>197.20600000000002</v>
      </c>
      <c r="N12" s="9">
        <f>'Fig 3.2.2'!N12+'Fig 3.2.1'!O12</f>
        <v>195.149</v>
      </c>
      <c r="O12" s="9">
        <f>'Fig 3.2.2'!O12+'Fig 3.2.1'!P12</f>
        <v>192.22</v>
      </c>
      <c r="P12" s="9">
        <f>'Fig 3.2.2'!P12+'Fig 3.2.1'!Q12</f>
        <v>189.255</v>
      </c>
      <c r="Q12" s="9">
        <f>'Fig 3.2.2'!Q12+'Fig 3.2.1'!R12</f>
        <v>187.43799999999999</v>
      </c>
      <c r="R12" s="9">
        <f>'Fig 3.2.2'!R12+'Fig 3.2.1'!S12</f>
        <v>185.72000000000003</v>
      </c>
      <c r="S12" s="9">
        <f>'Fig 3.2.2'!S12+'Fig 3.2.1'!T12</f>
        <v>184.101</v>
      </c>
      <c r="T12" s="9">
        <f>'Fig 3.2.2'!T12+'Fig 3.2.1'!U12</f>
        <v>182.05</v>
      </c>
      <c r="U12" s="9">
        <f>'Fig 3.2.2'!U12+'Fig 3.2.1'!V12</f>
        <v>181.50200000000001</v>
      </c>
      <c r="V12" s="9">
        <f>'Fig 3.2.2'!V12+'Fig 3.2.1'!W12</f>
        <v>180.91399999999999</v>
      </c>
      <c r="W12" s="9">
        <f>'Fig 3.2.2'!W12+'Fig 3.2.1'!X12</f>
        <v>180.303</v>
      </c>
      <c r="X12" s="9">
        <f>'Fig 3.2.2'!X12+'Fig 3.2.1'!Y12</f>
        <v>179.65600000000001</v>
      </c>
      <c r="Y12" s="9">
        <f>'Fig 3.2.2'!Y12+'Fig 3.2.1'!Z12</f>
        <v>179.28500000000003</v>
      </c>
      <c r="Z12" s="9">
        <f>'Fig 3.2.2'!Z12+'Fig 3.2.1'!AA12</f>
        <v>179.101</v>
      </c>
      <c r="AA12" s="9">
        <f>'Fig 3.2.2'!AA12+'Fig 3.2.1'!AB12</f>
        <v>178.97</v>
      </c>
      <c r="AB12" s="9">
        <f>'Fig 3.2.2'!AB12+'Fig 3.2.1'!AC12</f>
        <v>178.64400000000001</v>
      </c>
      <c r="AC12" s="9">
        <f>'Fig 3.2.2'!AC12+'Fig 3.2.1'!AD12</f>
        <v>178.61799999999999</v>
      </c>
      <c r="AD12" s="9">
        <f>'Fig 3.2.2'!AD12+'Fig 3.2.1'!AE12</f>
        <v>178.68700000000001</v>
      </c>
      <c r="AE12" s="9">
        <f>'Fig 3.2.2'!AE12+'Fig 3.2.1'!AF12</f>
        <v>178.61</v>
      </c>
      <c r="AF12" s="9">
        <f>'Fig 3.2.2'!AF12+'Fig 3.2.1'!AG12</f>
        <v>178.31100000000001</v>
      </c>
      <c r="AG12" s="9">
        <f>'Fig 3.2.2'!AG12+'Fig 3.2.1'!AH12</f>
        <v>177.82599999999999</v>
      </c>
      <c r="AH12" s="9">
        <f>'Fig 3.2.2'!AH12+'Fig 3.2.1'!AI12</f>
        <v>177.22399999999999</v>
      </c>
      <c r="AI12" s="9">
        <f>'Fig 3.2.2'!AI12+'Fig 3.2.1'!AJ12</f>
        <v>177.059</v>
      </c>
      <c r="AJ12" s="9">
        <f>'Fig 3.2.2'!AJ12+'Fig 3.2.1'!AK12</f>
        <v>176.965</v>
      </c>
      <c r="AK12" s="9">
        <f>'Fig 3.2.2'!AK12+'Fig 3.2.1'!AL12</f>
        <v>176.79899999999998</v>
      </c>
      <c r="AL12" s="9">
        <f>'Fig 3.2.2'!AL12+'Fig 3.2.1'!AM12</f>
        <v>176.80700000000002</v>
      </c>
    </row>
  </sheetData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00B050"/>
  </sheetPr>
  <dimension ref="A1"/>
  <sheetViews>
    <sheetView showGridLines="0" workbookViewId="0">
      <selection activeCell="L42" sqref="L41:L42"/>
    </sheetView>
  </sheetViews>
  <sheetFormatPr defaultRowHeight="14.25"/>
  <sheetData>
    <row r="1" spans="1:1" s="42" customFormat="1" ht="27.75">
      <c r="A1" s="41" t="s">
        <v>229</v>
      </c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008265"/>
  </sheetPr>
  <dimension ref="A1:AV9"/>
  <sheetViews>
    <sheetView showGridLines="0" zoomScale="85" zoomScaleNormal="85" workbookViewId="0">
      <selection activeCell="L15" sqref="L15"/>
    </sheetView>
  </sheetViews>
  <sheetFormatPr defaultColWidth="9" defaultRowHeight="15"/>
  <cols>
    <col min="1" max="1" width="3.625" style="7" customWidth="1"/>
    <col min="2" max="10" width="9" style="7"/>
    <col min="11" max="11" width="11.25" style="7" customWidth="1"/>
    <col min="12" max="12" width="16" style="30" customWidth="1"/>
    <col min="13" max="16384" width="9" style="30"/>
  </cols>
  <sheetData>
    <row r="1" spans="1:48" s="7" customFormat="1" ht="25.5">
      <c r="A1" s="15" t="s">
        <v>326</v>
      </c>
      <c r="C1" s="29"/>
      <c r="D1" s="29"/>
      <c r="E1" s="29"/>
      <c r="F1" s="29"/>
      <c r="G1" s="29"/>
      <c r="H1" s="29"/>
      <c r="I1" s="29"/>
    </row>
    <row r="2" spans="1:48" s="7" customFormat="1">
      <c r="K2" s="30"/>
      <c r="L2" s="30"/>
    </row>
    <row r="3" spans="1:48" s="7" customFormat="1">
      <c r="K3" s="30"/>
      <c r="L3" s="3"/>
      <c r="M3" s="4" t="s">
        <v>59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7" customFormat="1">
      <c r="K4" s="30"/>
      <c r="L4" s="6" t="s">
        <v>61</v>
      </c>
      <c r="M4" s="28">
        <v>2005</v>
      </c>
      <c r="N4" s="28">
        <v>2006</v>
      </c>
      <c r="O4" s="28">
        <v>2007</v>
      </c>
      <c r="P4" s="28">
        <v>2008</v>
      </c>
      <c r="Q4" s="28">
        <v>2009</v>
      </c>
      <c r="R4" s="28">
        <v>2010</v>
      </c>
      <c r="S4" s="28">
        <v>2011</v>
      </c>
      <c r="T4" s="28">
        <v>2012</v>
      </c>
      <c r="U4" s="28">
        <v>2013</v>
      </c>
      <c r="V4" s="28">
        <v>2014</v>
      </c>
      <c r="W4" s="28">
        <v>2015</v>
      </c>
      <c r="X4" s="28">
        <v>2016</v>
      </c>
      <c r="Y4" s="28">
        <v>2017</v>
      </c>
      <c r="Z4" s="28">
        <v>2018</v>
      </c>
      <c r="AA4" s="28">
        <v>2019</v>
      </c>
      <c r="AB4" s="28">
        <v>2020</v>
      </c>
      <c r="AC4" s="28">
        <v>2021</v>
      </c>
      <c r="AD4" s="28">
        <v>2022</v>
      </c>
      <c r="AE4" s="28">
        <v>2023</v>
      </c>
      <c r="AF4" s="28">
        <v>2024</v>
      </c>
      <c r="AG4" s="28">
        <v>2025</v>
      </c>
      <c r="AH4" s="28">
        <v>2026</v>
      </c>
      <c r="AI4" s="28">
        <v>2027</v>
      </c>
      <c r="AJ4" s="28">
        <v>2028</v>
      </c>
      <c r="AK4" s="28">
        <v>2029</v>
      </c>
      <c r="AL4" s="28">
        <v>2030</v>
      </c>
      <c r="AM4" s="28">
        <v>2031</v>
      </c>
      <c r="AN4" s="28">
        <v>2032</v>
      </c>
      <c r="AO4" s="28">
        <v>2033</v>
      </c>
      <c r="AP4" s="28">
        <v>2034</v>
      </c>
      <c r="AQ4" s="28">
        <v>2035</v>
      </c>
      <c r="AR4" s="28">
        <v>2036</v>
      </c>
      <c r="AS4" s="28">
        <v>2037</v>
      </c>
      <c r="AT4" s="28">
        <v>2038</v>
      </c>
      <c r="AU4" s="28">
        <v>2039</v>
      </c>
      <c r="AV4" s="28">
        <v>2040</v>
      </c>
    </row>
    <row r="5" spans="1:48" s="7" customFormat="1">
      <c r="L5" s="6" t="s">
        <v>31</v>
      </c>
      <c r="M5" s="24">
        <v>123.00287723132824</v>
      </c>
      <c r="N5" s="24">
        <v>121.25057253537969</v>
      </c>
      <c r="O5" s="24">
        <v>121.38697300693686</v>
      </c>
      <c r="P5" s="24">
        <v>116.655187107153</v>
      </c>
      <c r="Q5" s="24">
        <v>115.79675745025889</v>
      </c>
      <c r="R5" s="24">
        <v>109.56014075526963</v>
      </c>
      <c r="S5" s="24">
        <v>110.86386512373977</v>
      </c>
      <c r="T5" s="24">
        <v>110.71908136099358</v>
      </c>
      <c r="U5" s="24">
        <v>110.0779911293738</v>
      </c>
      <c r="V5" s="24">
        <v>108.47233226879948</v>
      </c>
      <c r="W5" s="24">
        <v>108.73501934106201</v>
      </c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</row>
    <row r="6" spans="1:48" s="7" customFormat="1">
      <c r="K6" s="8"/>
      <c r="L6" s="6" t="s">
        <v>32</v>
      </c>
      <c r="M6" s="9"/>
      <c r="N6" s="9"/>
      <c r="O6" s="9"/>
      <c r="P6" s="9"/>
      <c r="Q6" s="9"/>
      <c r="R6" s="9"/>
      <c r="S6" s="9"/>
      <c r="T6" s="9"/>
      <c r="U6" s="9"/>
      <c r="V6" s="9"/>
      <c r="W6" s="24">
        <v>108.73501934106201</v>
      </c>
      <c r="X6" s="24">
        <v>108.77334329244424</v>
      </c>
      <c r="Y6" s="24">
        <v>108.68254970041743</v>
      </c>
      <c r="Z6" s="24">
        <v>108.37790975981476</v>
      </c>
      <c r="AA6" s="24">
        <v>107.8231451787136</v>
      </c>
      <c r="AB6" s="24">
        <v>107.3029167757973</v>
      </c>
      <c r="AC6" s="24">
        <v>107.01456890766126</v>
      </c>
      <c r="AD6" s="24">
        <v>107.2775653215176</v>
      </c>
      <c r="AE6" s="24">
        <v>107.5475056848837</v>
      </c>
      <c r="AF6" s="24">
        <v>109.20502782457012</v>
      </c>
      <c r="AG6" s="24">
        <v>111.45233628787734</v>
      </c>
      <c r="AH6" s="24">
        <v>114.3084321789857</v>
      </c>
      <c r="AI6" s="24">
        <v>117.11059865669158</v>
      </c>
      <c r="AJ6" s="24">
        <v>120.1658104925601</v>
      </c>
      <c r="AK6" s="24">
        <v>123.2954035838503</v>
      </c>
      <c r="AL6" s="24">
        <v>126.48482737208117</v>
      </c>
      <c r="AM6" s="24">
        <v>129.81980218147928</v>
      </c>
      <c r="AN6" s="24">
        <v>133.06469656537146</v>
      </c>
      <c r="AO6" s="24">
        <v>136.02088171000509</v>
      </c>
      <c r="AP6" s="24">
        <v>138.88363897695407</v>
      </c>
      <c r="AQ6" s="24">
        <v>141.46116186367144</v>
      </c>
      <c r="AR6" s="24">
        <v>144.17466816204055</v>
      </c>
      <c r="AS6" s="24">
        <v>146.29791049948409</v>
      </c>
      <c r="AT6" s="24">
        <v>148.49909666537707</v>
      </c>
      <c r="AU6" s="24">
        <v>150.7373721546229</v>
      </c>
      <c r="AV6" s="24">
        <v>152.88045748129727</v>
      </c>
    </row>
    <row r="7" spans="1:48" s="7" customFormat="1">
      <c r="L7" s="6" t="s">
        <v>33</v>
      </c>
      <c r="M7" s="9"/>
      <c r="N7" s="9"/>
      <c r="O7" s="9"/>
      <c r="P7" s="9"/>
      <c r="Q7" s="9"/>
      <c r="R7" s="9"/>
      <c r="S7" s="9"/>
      <c r="T7" s="9"/>
      <c r="U7" s="9"/>
      <c r="V7" s="9"/>
      <c r="W7" s="24">
        <v>108.39213792231439</v>
      </c>
      <c r="X7" s="24">
        <v>108.25469720905481</v>
      </c>
      <c r="Y7" s="24">
        <v>107.9840587456886</v>
      </c>
      <c r="Z7" s="24">
        <v>107.71207907032387</v>
      </c>
      <c r="AA7" s="24">
        <v>107.27265375260613</v>
      </c>
      <c r="AB7" s="24">
        <v>106.66167715174988</v>
      </c>
      <c r="AC7" s="24">
        <v>106.11153437299576</v>
      </c>
      <c r="AD7" s="24">
        <v>105.56224638312311</v>
      </c>
      <c r="AE7" s="24">
        <v>105.28733178460293</v>
      </c>
      <c r="AF7" s="24">
        <v>105.105194540958</v>
      </c>
      <c r="AG7" s="24">
        <v>104.84669648383436</v>
      </c>
      <c r="AH7" s="24">
        <v>104.61976373491262</v>
      </c>
      <c r="AI7" s="24">
        <v>104.17310745520896</v>
      </c>
      <c r="AJ7" s="24">
        <v>103.84849070157782</v>
      </c>
      <c r="AK7" s="24">
        <v>103.58690688421206</v>
      </c>
      <c r="AL7" s="24">
        <v>103.59895899350622</v>
      </c>
      <c r="AM7" s="24">
        <v>103.91292537359558</v>
      </c>
      <c r="AN7" s="24">
        <v>104.62416426087742</v>
      </c>
      <c r="AO7" s="24">
        <v>105.40152445573162</v>
      </c>
      <c r="AP7" s="24">
        <v>106.25201461596161</v>
      </c>
      <c r="AQ7" s="24">
        <v>107.10722438064587</v>
      </c>
      <c r="AR7" s="24">
        <v>108.00841486163577</v>
      </c>
      <c r="AS7" s="24">
        <v>108.89944236902875</v>
      </c>
      <c r="AT7" s="24">
        <v>109.90549537640368</v>
      </c>
      <c r="AU7" s="24">
        <v>110.99972491280191</v>
      </c>
      <c r="AV7" s="24">
        <v>112.02284248392905</v>
      </c>
    </row>
    <row r="8" spans="1:48" s="7" customFormat="1">
      <c r="L8" s="6" t="s">
        <v>34</v>
      </c>
      <c r="M8" s="9"/>
      <c r="N8" s="9"/>
      <c r="O8" s="9"/>
      <c r="P8" s="9"/>
      <c r="Q8" s="9"/>
      <c r="R8" s="9"/>
      <c r="S8" s="9"/>
      <c r="T8" s="9"/>
      <c r="U8" s="9"/>
      <c r="V8" s="9"/>
      <c r="W8" s="24">
        <v>109.22338902352939</v>
      </c>
      <c r="X8" s="24">
        <v>109.74640130822894</v>
      </c>
      <c r="Y8" s="24">
        <v>110.15981092230071</v>
      </c>
      <c r="Z8" s="24">
        <v>110.59605939111125</v>
      </c>
      <c r="AA8" s="24">
        <v>110.86989739435451</v>
      </c>
      <c r="AB8" s="24">
        <v>110.96203851928291</v>
      </c>
      <c r="AC8" s="24">
        <v>111.02229452340468</v>
      </c>
      <c r="AD8" s="24">
        <v>110.76487074308122</v>
      </c>
      <c r="AE8" s="24">
        <v>110.53520324487488</v>
      </c>
      <c r="AF8" s="24">
        <v>110.39818904769346</v>
      </c>
      <c r="AG8" s="24">
        <v>110.33869435531774</v>
      </c>
      <c r="AH8" s="24">
        <v>110.33071764725617</v>
      </c>
      <c r="AI8" s="24">
        <v>110.32784313995825</v>
      </c>
      <c r="AJ8" s="24">
        <v>110.38902710644346</v>
      </c>
      <c r="AK8" s="24">
        <v>110.57283238442216</v>
      </c>
      <c r="AL8" s="24">
        <v>110.81651248078532</v>
      </c>
      <c r="AM8" s="24">
        <v>111.15644951855201</v>
      </c>
      <c r="AN8" s="24">
        <v>111.70648492907578</v>
      </c>
      <c r="AO8" s="24">
        <v>112.26135748621006</v>
      </c>
      <c r="AP8" s="24">
        <v>112.92590664372503</v>
      </c>
      <c r="AQ8" s="24">
        <v>113.73346707185496</v>
      </c>
      <c r="AR8" s="24">
        <v>114.63788105915833</v>
      </c>
      <c r="AS8" s="24">
        <v>115.4820728045712</v>
      </c>
      <c r="AT8" s="24">
        <v>116.3337666863583</v>
      </c>
      <c r="AU8" s="24">
        <v>117.1907194746656</v>
      </c>
      <c r="AV8" s="24">
        <v>117.92702017675154</v>
      </c>
    </row>
    <row r="9" spans="1:48" s="7" customFormat="1">
      <c r="L9" s="6" t="s">
        <v>35</v>
      </c>
      <c r="M9" s="9"/>
      <c r="N9" s="9"/>
      <c r="O9" s="9"/>
      <c r="P9" s="9"/>
      <c r="Q9" s="9"/>
      <c r="R9" s="9"/>
      <c r="S9" s="9"/>
      <c r="T9" s="9"/>
      <c r="U9" s="9"/>
      <c r="V9" s="9"/>
      <c r="W9" s="24">
        <v>109.46442326342823</v>
      </c>
      <c r="X9" s="24">
        <v>110.07731049907217</v>
      </c>
      <c r="Y9" s="24">
        <v>110.59471700177116</v>
      </c>
      <c r="Z9" s="24">
        <v>111.11420733588714</v>
      </c>
      <c r="AA9" s="24">
        <v>111.71400274211624</v>
      </c>
      <c r="AB9" s="24">
        <v>113.23534336104949</v>
      </c>
      <c r="AC9" s="24">
        <v>114.65549193873632</v>
      </c>
      <c r="AD9" s="24">
        <v>114.6638080408861</v>
      </c>
      <c r="AE9" s="24">
        <v>114.72162307713889</v>
      </c>
      <c r="AF9" s="24">
        <v>114.88014016016365</v>
      </c>
      <c r="AG9" s="24">
        <v>115.12253978191038</v>
      </c>
      <c r="AH9" s="24">
        <v>115.40509867974696</v>
      </c>
      <c r="AI9" s="24">
        <v>115.76682238806741</v>
      </c>
      <c r="AJ9" s="24">
        <v>116.28548339481961</v>
      </c>
      <c r="AK9" s="24">
        <v>116.93306304259019</v>
      </c>
      <c r="AL9" s="24">
        <v>117.65695783584248</v>
      </c>
      <c r="AM9" s="24">
        <v>118.50649185246577</v>
      </c>
      <c r="AN9" s="24">
        <v>119.61227641738149</v>
      </c>
      <c r="AO9" s="24">
        <v>120.69650407603567</v>
      </c>
      <c r="AP9" s="24">
        <v>121.80447139681654</v>
      </c>
      <c r="AQ9" s="24">
        <v>123.06252598970408</v>
      </c>
      <c r="AR9" s="24">
        <v>124.47717266971128</v>
      </c>
      <c r="AS9" s="24">
        <v>125.8407381162658</v>
      </c>
      <c r="AT9" s="24">
        <v>127.19551900991172</v>
      </c>
      <c r="AU9" s="24">
        <v>128.55803409287066</v>
      </c>
      <c r="AV9" s="24">
        <v>129.87178920479323</v>
      </c>
    </row>
  </sheetData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V9"/>
  <sheetViews>
    <sheetView showGridLines="0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5.5" style="149" customWidth="1"/>
    <col min="13" max="16384" width="9" style="149"/>
  </cols>
  <sheetData>
    <row r="1" spans="1:48" s="7" customFormat="1" ht="25.5">
      <c r="A1" s="15" t="s">
        <v>334</v>
      </c>
      <c r="C1" s="148"/>
      <c r="D1" s="148"/>
      <c r="E1" s="148"/>
      <c r="F1" s="148"/>
      <c r="G1" s="148"/>
      <c r="H1" s="148"/>
      <c r="I1" s="148"/>
    </row>
    <row r="2" spans="1:48" s="7" customFormat="1">
      <c r="K2" s="149"/>
      <c r="L2" s="149"/>
    </row>
    <row r="3" spans="1:48" s="7" customFormat="1">
      <c r="K3" s="149"/>
      <c r="M3" s="4" t="s">
        <v>59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7" customFormat="1">
      <c r="K4" s="149"/>
      <c r="L4" s="6" t="s">
        <v>61</v>
      </c>
      <c r="M4" s="150">
        <v>2005</v>
      </c>
      <c r="N4" s="150">
        <v>2006</v>
      </c>
      <c r="O4" s="150">
        <v>2007</v>
      </c>
      <c r="P4" s="150">
        <v>2008</v>
      </c>
      <c r="Q4" s="150">
        <v>2009</v>
      </c>
      <c r="R4" s="150">
        <v>2010</v>
      </c>
      <c r="S4" s="150">
        <v>2011</v>
      </c>
      <c r="T4" s="150">
        <v>2012</v>
      </c>
      <c r="U4" s="150">
        <v>2013</v>
      </c>
      <c r="V4" s="150">
        <v>2014</v>
      </c>
      <c r="W4" s="150">
        <v>2015</v>
      </c>
      <c r="X4" s="150">
        <v>2016</v>
      </c>
      <c r="Y4" s="150">
        <v>2017</v>
      </c>
      <c r="Z4" s="150">
        <v>2018</v>
      </c>
      <c r="AA4" s="150">
        <v>2019</v>
      </c>
      <c r="AB4" s="150">
        <v>2020</v>
      </c>
      <c r="AC4" s="150">
        <v>2021</v>
      </c>
      <c r="AD4" s="150">
        <v>2022</v>
      </c>
      <c r="AE4" s="150">
        <v>2023</v>
      </c>
      <c r="AF4" s="150">
        <v>2024</v>
      </c>
      <c r="AG4" s="155">
        <v>2025</v>
      </c>
      <c r="AH4" s="155">
        <v>2026</v>
      </c>
      <c r="AI4" s="155">
        <v>2027</v>
      </c>
      <c r="AJ4" s="155">
        <v>2028</v>
      </c>
      <c r="AK4" s="155">
        <v>2029</v>
      </c>
      <c r="AL4" s="155">
        <v>2030</v>
      </c>
      <c r="AM4" s="155">
        <v>2031</v>
      </c>
      <c r="AN4" s="155">
        <v>2032</v>
      </c>
      <c r="AO4" s="155">
        <v>2033</v>
      </c>
      <c r="AP4" s="155">
        <v>2034</v>
      </c>
      <c r="AQ4" s="155">
        <v>2035</v>
      </c>
      <c r="AR4" s="155">
        <v>2036</v>
      </c>
      <c r="AS4" s="155">
        <v>2037</v>
      </c>
      <c r="AT4" s="155">
        <v>2038</v>
      </c>
      <c r="AU4" s="155">
        <v>2039</v>
      </c>
      <c r="AV4" s="155">
        <v>2040</v>
      </c>
    </row>
    <row r="5" spans="1:48" s="7" customFormat="1">
      <c r="L5" s="6" t="s">
        <v>32</v>
      </c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>
        <v>326.20896162200592</v>
      </c>
      <c r="X5" s="156">
        <v>308.41067638592182</v>
      </c>
      <c r="Y5" s="156">
        <v>298.60282174381041</v>
      </c>
      <c r="Z5" s="156">
        <v>288.85038726867344</v>
      </c>
      <c r="AA5" s="156">
        <v>278.86744954387723</v>
      </c>
      <c r="AB5" s="156">
        <v>268.94356461534767</v>
      </c>
      <c r="AC5" s="156">
        <v>260.19154956263628</v>
      </c>
      <c r="AD5" s="156">
        <v>252.55930130038101</v>
      </c>
      <c r="AE5" s="156">
        <v>244.96910167075322</v>
      </c>
      <c r="AF5" s="156">
        <v>235.50911074902513</v>
      </c>
      <c r="AG5" s="156">
        <v>225.95997272913368</v>
      </c>
      <c r="AH5" s="156">
        <v>216.93261293027706</v>
      </c>
      <c r="AI5" s="156">
        <v>209.34596324182255</v>
      </c>
      <c r="AJ5" s="156">
        <v>202.19422908722731</v>
      </c>
      <c r="AK5" s="156">
        <v>195.3466267182649</v>
      </c>
      <c r="AL5" s="156">
        <v>189.46861513852224</v>
      </c>
      <c r="AM5" s="156">
        <v>183.85769325800933</v>
      </c>
      <c r="AN5" s="156">
        <v>179.05093985209089</v>
      </c>
      <c r="AO5" s="156">
        <v>174.83281478354888</v>
      </c>
      <c r="AP5" s="156">
        <v>170.58728773534335</v>
      </c>
      <c r="AQ5" s="156">
        <v>166.40781321247047</v>
      </c>
      <c r="AR5" s="156">
        <v>162.42093495947225</v>
      </c>
      <c r="AS5" s="156">
        <v>158.57859044894457</v>
      </c>
      <c r="AT5" s="156">
        <v>154.82501770545696</v>
      </c>
      <c r="AU5" s="156">
        <v>151.15533063305307</v>
      </c>
      <c r="AV5" s="156">
        <v>147.5541895769409</v>
      </c>
    </row>
    <row r="6" spans="1:48" s="7" customFormat="1">
      <c r="K6" s="8"/>
      <c r="L6" s="6" t="s">
        <v>33</v>
      </c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>
        <v>326.20896162200592</v>
      </c>
      <c r="X6" s="156">
        <v>314.55858593006423</v>
      </c>
      <c r="Y6" s="156">
        <v>310.32012800160493</v>
      </c>
      <c r="Z6" s="156">
        <v>306.37521792748799</v>
      </c>
      <c r="AA6" s="156">
        <v>302.38485874874885</v>
      </c>
      <c r="AB6" s="156">
        <v>298.14104080871925</v>
      </c>
      <c r="AC6" s="156">
        <v>291.97371379374744</v>
      </c>
      <c r="AD6" s="156">
        <v>286.07509199776609</v>
      </c>
      <c r="AE6" s="156">
        <v>280.05882861353615</v>
      </c>
      <c r="AF6" s="156">
        <v>274.31724122409508</v>
      </c>
      <c r="AG6" s="156">
        <v>268.6504856988833</v>
      </c>
      <c r="AH6" s="156">
        <v>263.93688957499734</v>
      </c>
      <c r="AI6" s="156">
        <v>260.09069425058334</v>
      </c>
      <c r="AJ6" s="156">
        <v>256.59964281858663</v>
      </c>
      <c r="AK6" s="156">
        <v>253.43407654683355</v>
      </c>
      <c r="AL6" s="156">
        <v>250.61508809577475</v>
      </c>
      <c r="AM6" s="156">
        <v>248.62734764033706</v>
      </c>
      <c r="AN6" s="156">
        <v>246.50028302798131</v>
      </c>
      <c r="AO6" s="156">
        <v>244.17397841052244</v>
      </c>
      <c r="AP6" s="156">
        <v>241.58900859359022</v>
      </c>
      <c r="AQ6" s="156">
        <v>238.94784121696435</v>
      </c>
      <c r="AR6" s="156">
        <v>236.95433998982583</v>
      </c>
      <c r="AS6" s="156">
        <v>234.54310460111907</v>
      </c>
      <c r="AT6" s="156">
        <v>232.22357841014571</v>
      </c>
      <c r="AU6" s="156">
        <v>229.9840637389006</v>
      </c>
      <c r="AV6" s="156">
        <v>227.81414072945253</v>
      </c>
    </row>
    <row r="7" spans="1:48" s="7" customFormat="1">
      <c r="L7" s="6" t="s">
        <v>34</v>
      </c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>
        <v>326.20896162200592</v>
      </c>
      <c r="X7" s="156">
        <v>320.72553826127472</v>
      </c>
      <c r="Y7" s="156">
        <v>319.85196456092621</v>
      </c>
      <c r="Z7" s="156">
        <v>319.20066072047194</v>
      </c>
      <c r="AA7" s="156">
        <v>318.66990015978359</v>
      </c>
      <c r="AB7" s="156">
        <v>317.87819179843211</v>
      </c>
      <c r="AC7" s="156">
        <v>315.2281861896098</v>
      </c>
      <c r="AD7" s="156">
        <v>313.06058335939167</v>
      </c>
      <c r="AE7" s="156">
        <v>311.01953696750758</v>
      </c>
      <c r="AF7" s="156">
        <v>309.02286275825196</v>
      </c>
      <c r="AG7" s="156">
        <v>307.09499810828061</v>
      </c>
      <c r="AH7" s="156">
        <v>305.11260069980085</v>
      </c>
      <c r="AI7" s="156">
        <v>303.2024472579015</v>
      </c>
      <c r="AJ7" s="156">
        <v>301.35256570226807</v>
      </c>
      <c r="AK7" s="156">
        <v>299.70178706895632</v>
      </c>
      <c r="AL7" s="156">
        <v>299.18695968332088</v>
      </c>
      <c r="AM7" s="156">
        <v>299.60888450766299</v>
      </c>
      <c r="AN7" s="156">
        <v>299.99545120786348</v>
      </c>
      <c r="AO7" s="156">
        <v>300.26396674255267</v>
      </c>
      <c r="AP7" s="156">
        <v>300.44566639407589</v>
      </c>
      <c r="AQ7" s="156">
        <v>300.55229944889004</v>
      </c>
      <c r="AR7" s="156">
        <v>300.58140671056771</v>
      </c>
      <c r="AS7" s="156">
        <v>300.54014767138398</v>
      </c>
      <c r="AT7" s="156">
        <v>301.19725138676665</v>
      </c>
      <c r="AU7" s="156">
        <v>301.9104124204049</v>
      </c>
      <c r="AV7" s="156">
        <v>302.67115086512138</v>
      </c>
    </row>
    <row r="8" spans="1:48" s="7" customFormat="1">
      <c r="L8" s="6" t="s">
        <v>35</v>
      </c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>
        <v>326.20896162200592</v>
      </c>
      <c r="X8" s="156">
        <v>319.59103168403476</v>
      </c>
      <c r="Y8" s="156">
        <v>317.6528610409427</v>
      </c>
      <c r="Z8" s="156">
        <v>315.98127465955997</v>
      </c>
      <c r="AA8" s="156">
        <v>314.19712613212516</v>
      </c>
      <c r="AB8" s="156">
        <v>309.96947372508401</v>
      </c>
      <c r="AC8" s="156">
        <v>304.19040018092187</v>
      </c>
      <c r="AD8" s="156">
        <v>300.20465130875306</v>
      </c>
      <c r="AE8" s="156">
        <v>295.96887318907585</v>
      </c>
      <c r="AF8" s="156">
        <v>291.53599805096945</v>
      </c>
      <c r="AG8" s="156">
        <v>286.98316479361961</v>
      </c>
      <c r="AH8" s="156">
        <v>284.42169553889767</v>
      </c>
      <c r="AI8" s="156">
        <v>282.4033426662445</v>
      </c>
      <c r="AJ8" s="156">
        <v>279.64166153930859</v>
      </c>
      <c r="AK8" s="156">
        <v>277.04025773576456</v>
      </c>
      <c r="AL8" s="156">
        <v>275.15582357423125</v>
      </c>
      <c r="AM8" s="156">
        <v>273.48344571679718</v>
      </c>
      <c r="AN8" s="156">
        <v>271.50069229119106</v>
      </c>
      <c r="AO8" s="156">
        <v>269.69809641139159</v>
      </c>
      <c r="AP8" s="156">
        <v>267.95533218463174</v>
      </c>
      <c r="AQ8" s="156">
        <v>266.34515049067357</v>
      </c>
      <c r="AR8" s="156">
        <v>265.21404746624899</v>
      </c>
      <c r="AS8" s="156">
        <v>264.28257822281836</v>
      </c>
      <c r="AT8" s="156">
        <v>262.69017074463034</v>
      </c>
      <c r="AU8" s="156">
        <v>261.11312597736537</v>
      </c>
      <c r="AV8" s="156">
        <v>259.59706073049858</v>
      </c>
    </row>
    <row r="9" spans="1:48" s="7" customFormat="1">
      <c r="L9" s="6" t="s">
        <v>31</v>
      </c>
      <c r="M9" s="156">
        <v>404.89873718935735</v>
      </c>
      <c r="N9" s="156">
        <v>393.02466038310178</v>
      </c>
      <c r="O9" s="156">
        <v>380.45000215580751</v>
      </c>
      <c r="P9" s="156">
        <v>377.26437456569874</v>
      </c>
      <c r="Q9" s="156">
        <v>351.1255929138693</v>
      </c>
      <c r="R9" s="156">
        <v>358.82877630645993</v>
      </c>
      <c r="S9" s="156">
        <v>343.01559704016273</v>
      </c>
      <c r="T9" s="156">
        <v>344.5092463758624</v>
      </c>
      <c r="U9" s="156">
        <v>336.24237112019085</v>
      </c>
      <c r="V9" s="156">
        <v>322.53103622654248</v>
      </c>
      <c r="W9" s="156">
        <v>326.20896162200592</v>
      </c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</row>
  </sheetData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Q10"/>
  <sheetViews>
    <sheetView showGridLines="0" zoomScale="85" zoomScaleNormal="85" workbookViewId="0">
      <selection activeCell="L42" sqref="L41:L42"/>
    </sheetView>
  </sheetViews>
  <sheetFormatPr defaultColWidth="9" defaultRowHeight="15"/>
  <cols>
    <col min="1" max="1" width="3.625" style="7" customWidth="1"/>
    <col min="2" max="12" width="9" style="7"/>
    <col min="13" max="13" width="15.75" style="354" bestFit="1" customWidth="1"/>
    <col min="14" max="17" width="12.25" style="354" customWidth="1"/>
    <col min="18" max="20" width="9" style="354"/>
    <col min="21" max="21" width="9.75" style="354" customWidth="1"/>
    <col min="22" max="16384" width="9" style="354"/>
  </cols>
  <sheetData>
    <row r="1" spans="1:43" s="7" customFormat="1" ht="25.5">
      <c r="A1" s="15" t="s">
        <v>246</v>
      </c>
      <c r="C1" s="350"/>
      <c r="D1" s="350"/>
      <c r="E1" s="350"/>
      <c r="F1" s="350"/>
      <c r="G1" s="350"/>
      <c r="H1" s="350"/>
      <c r="I1" s="350"/>
    </row>
    <row r="2" spans="1:43" s="7" customFormat="1">
      <c r="K2" s="354"/>
      <c r="L2" s="354"/>
      <c r="Q2" s="12"/>
    </row>
    <row r="3" spans="1:43" s="7" customFormat="1">
      <c r="K3" s="354"/>
      <c r="L3" s="354"/>
      <c r="M3" s="341"/>
      <c r="N3" s="4"/>
      <c r="O3" s="4"/>
      <c r="P3" s="4"/>
      <c r="Q3" s="31"/>
      <c r="AA3" s="4"/>
      <c r="AB3" s="4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</row>
    <row r="4" spans="1:43" s="7" customFormat="1">
      <c r="K4" s="354"/>
      <c r="L4" s="354"/>
      <c r="M4" s="31"/>
      <c r="N4"/>
      <c r="O4"/>
      <c r="P4"/>
      <c r="Q4" s="31"/>
      <c r="AA4"/>
      <c r="AB4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</row>
    <row r="5" spans="1:43" s="7" customFormat="1">
      <c r="L5" s="6" t="s">
        <v>264</v>
      </c>
      <c r="M5" s="157"/>
      <c r="N5" s="163" t="s">
        <v>60</v>
      </c>
      <c r="O5" s="325" t="s">
        <v>56</v>
      </c>
      <c r="P5" s="325" t="s">
        <v>262</v>
      </c>
      <c r="Q5" s="325" t="s">
        <v>263</v>
      </c>
      <c r="AA5"/>
      <c r="AB5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3" s="7" customFormat="1">
      <c r="K6" s="8"/>
      <c r="L6" s="161"/>
      <c r="M6" s="160">
        <v>2015</v>
      </c>
      <c r="N6" s="365">
        <v>7.230956700199032</v>
      </c>
      <c r="O6" s="366">
        <v>88.301566521349329</v>
      </c>
      <c r="P6" s="366">
        <v>4.4674767784516334</v>
      </c>
      <c r="Q6" s="366">
        <v>0</v>
      </c>
      <c r="AA6"/>
      <c r="AB6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3" s="7" customFormat="1">
      <c r="L7" s="162">
        <v>2040</v>
      </c>
      <c r="M7" s="160" t="s">
        <v>32</v>
      </c>
      <c r="N7" s="366">
        <v>24.91482728138342</v>
      </c>
      <c r="O7" s="366">
        <v>51.043321124943432</v>
      </c>
      <c r="P7" s="366">
        <v>11.347623829323016</v>
      </c>
      <c r="Q7" s="366">
        <v>12.694227764350153</v>
      </c>
      <c r="AA7"/>
      <c r="AB7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1:43" s="7" customFormat="1">
      <c r="L8" s="158"/>
      <c r="M8" s="157" t="s">
        <v>33</v>
      </c>
      <c r="N8" s="366">
        <v>11.348744762977105</v>
      </c>
      <c r="O8" s="366">
        <v>68.14160165633831</v>
      </c>
      <c r="P8" s="366">
        <v>12.492053073151055</v>
      </c>
      <c r="Q8" s="366">
        <v>8.0176005075335297</v>
      </c>
      <c r="AA8"/>
      <c r="AB8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3" s="7" customFormat="1">
      <c r="L9" s="158"/>
      <c r="M9" s="157" t="s">
        <v>34</v>
      </c>
      <c r="N9" s="366">
        <v>10.784114652722138</v>
      </c>
      <c r="O9" s="366">
        <v>75.527687318459755</v>
      </c>
      <c r="P9" s="366">
        <v>12.085944482530255</v>
      </c>
      <c r="Q9" s="366">
        <v>1.6022535462878578</v>
      </c>
      <c r="AA9"/>
      <c r="AB9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</row>
    <row r="10" spans="1:43" s="7" customFormat="1">
      <c r="L10" s="159"/>
      <c r="M10" s="157" t="s">
        <v>35</v>
      </c>
      <c r="N10" s="366">
        <v>11.079887232378113</v>
      </c>
      <c r="O10" s="366">
        <v>75.359431643887291</v>
      </c>
      <c r="P10" s="366">
        <v>12.097126117437739</v>
      </c>
      <c r="Q10" s="366">
        <v>1.4635550062968756</v>
      </c>
      <c r="AA10"/>
      <c r="AB10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</row>
  </sheetData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Q13"/>
  <sheetViews>
    <sheetView showGridLines="0" topLeftCell="J1" zoomScale="70" zoomScaleNormal="70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2" style="362" bestFit="1" customWidth="1"/>
    <col min="13" max="16384" width="9" style="362"/>
  </cols>
  <sheetData>
    <row r="1" spans="1:43" s="7" customFormat="1" ht="25.5">
      <c r="A1" s="15" t="s">
        <v>513</v>
      </c>
      <c r="C1" s="361"/>
      <c r="D1" s="361"/>
      <c r="E1" s="361"/>
      <c r="F1" s="361"/>
      <c r="G1" s="361"/>
      <c r="H1" s="361"/>
      <c r="I1" s="361"/>
      <c r="X1" s="12"/>
    </row>
    <row r="2" spans="1:43" s="7" customFormat="1">
      <c r="K2" s="362"/>
      <c r="P2" s="12"/>
      <c r="T2" s="12"/>
      <c r="X2" s="12"/>
    </row>
    <row r="3" spans="1:43" s="7" customFormat="1">
      <c r="K3" s="362"/>
      <c r="L3" s="367"/>
      <c r="M3" s="4" t="s">
        <v>59</v>
      </c>
      <c r="N3" s="4"/>
      <c r="O3" s="4"/>
      <c r="P3" s="31"/>
      <c r="Q3" s="4"/>
      <c r="R3" s="4"/>
      <c r="S3" s="4"/>
      <c r="T3" s="31"/>
      <c r="U3" s="4"/>
      <c r="V3" s="4"/>
      <c r="W3" s="4"/>
      <c r="X3" s="31"/>
      <c r="Y3" s="4"/>
      <c r="Z3" s="4"/>
      <c r="AA3" s="4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</row>
    <row r="4" spans="1:43" s="7" customFormat="1">
      <c r="K4" s="362"/>
      <c r="L4" s="31"/>
      <c r="M4" s="503" t="s">
        <v>32</v>
      </c>
      <c r="N4" s="503"/>
      <c r="O4" s="504"/>
      <c r="P4" s="31"/>
      <c r="Q4" s="504" t="s">
        <v>33</v>
      </c>
      <c r="R4" s="504"/>
      <c r="S4" s="504"/>
      <c r="T4" s="25"/>
      <c r="U4" s="505" t="s">
        <v>34</v>
      </c>
      <c r="V4" s="505"/>
      <c r="W4" s="505"/>
      <c r="X4" s="25"/>
      <c r="Y4" s="505" t="s">
        <v>35</v>
      </c>
      <c r="Z4" s="506"/>
      <c r="AA4" s="506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</row>
    <row r="5" spans="1:43" s="7" customFormat="1">
      <c r="L5" s="6" t="s">
        <v>61</v>
      </c>
      <c r="M5" s="342">
        <v>2015</v>
      </c>
      <c r="N5" s="342">
        <v>2030</v>
      </c>
      <c r="O5" s="342">
        <v>2040</v>
      </c>
      <c r="P5" s="342"/>
      <c r="Q5" s="342">
        <v>2015</v>
      </c>
      <c r="R5" s="342">
        <v>2030</v>
      </c>
      <c r="S5" s="342">
        <v>2040</v>
      </c>
      <c r="T5" s="342"/>
      <c r="U5" s="342">
        <v>2015</v>
      </c>
      <c r="V5" s="342">
        <v>2030</v>
      </c>
      <c r="W5" s="342">
        <v>2040</v>
      </c>
      <c r="X5" s="342"/>
      <c r="Y5" s="342">
        <v>2015</v>
      </c>
      <c r="Z5" s="342">
        <v>2030</v>
      </c>
      <c r="AA5" s="342">
        <v>2040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3" s="7" customFormat="1">
      <c r="K6" s="8"/>
      <c r="L6" s="37" t="s">
        <v>335</v>
      </c>
      <c r="M6" s="154">
        <v>0.13627277255009801</v>
      </c>
      <c r="N6" s="154">
        <v>0.46528598143538052</v>
      </c>
      <c r="O6" s="154">
        <v>1.3515888743244482</v>
      </c>
      <c r="P6" s="154"/>
      <c r="Q6" s="154">
        <v>0.13627277255009801</v>
      </c>
      <c r="R6" s="154">
        <v>0.15060213879344383</v>
      </c>
      <c r="S6" s="154">
        <v>0.16109589914405195</v>
      </c>
      <c r="T6" s="154"/>
      <c r="U6" s="154">
        <v>0.13627277255009801</v>
      </c>
      <c r="V6" s="154">
        <v>0.15060213879344383</v>
      </c>
      <c r="W6" s="154">
        <v>0.16109589914405195</v>
      </c>
      <c r="X6" s="154"/>
      <c r="Y6" s="154">
        <v>0.13627277255009801</v>
      </c>
      <c r="Z6" s="154">
        <v>0.56438051131700329</v>
      </c>
      <c r="AA6" s="154">
        <v>1.944824416777128</v>
      </c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3" s="7" customFormat="1">
      <c r="L7" s="37" t="s">
        <v>41</v>
      </c>
      <c r="M7" s="154">
        <v>12.099756956295245</v>
      </c>
      <c r="N7" s="154">
        <v>5.0689483928349546</v>
      </c>
      <c r="O7" s="154">
        <v>4.3906680966202511</v>
      </c>
      <c r="P7" s="154"/>
      <c r="Q7" s="154">
        <v>12.099756956295245</v>
      </c>
      <c r="R7" s="154">
        <v>5.4994912010586496</v>
      </c>
      <c r="S7" s="154">
        <v>5.4587988131787277</v>
      </c>
      <c r="T7" s="154"/>
      <c r="U7" s="154">
        <v>12.099756956295245</v>
      </c>
      <c r="V7" s="154">
        <v>6.1983361740099774</v>
      </c>
      <c r="W7" s="154">
        <v>5.4587988131787277</v>
      </c>
      <c r="X7" s="154"/>
      <c r="Y7" s="154">
        <v>12.099756956295245</v>
      </c>
      <c r="Z7" s="154">
        <v>6.21340566669548</v>
      </c>
      <c r="AA7" s="154">
        <v>5.4818226956414744</v>
      </c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1:43" s="7" customFormat="1">
      <c r="L8" s="37" t="s">
        <v>42</v>
      </c>
      <c r="M8" s="154">
        <v>15.094053722641604</v>
      </c>
      <c r="N8" s="154">
        <v>10.68056996595983</v>
      </c>
      <c r="O8" s="154">
        <v>7.7917737368925417</v>
      </c>
      <c r="P8" s="154"/>
      <c r="Q8" s="154">
        <v>15.094053722641604</v>
      </c>
      <c r="R8" s="154">
        <v>14.558682816175562</v>
      </c>
      <c r="S8" s="154">
        <v>15.207575695343705</v>
      </c>
      <c r="T8" s="154"/>
      <c r="U8" s="154">
        <v>15.094053722641604</v>
      </c>
      <c r="V8" s="154">
        <v>15.550076823068053</v>
      </c>
      <c r="W8" s="154">
        <v>16.507339025775188</v>
      </c>
      <c r="X8" s="154"/>
      <c r="Y8" s="154">
        <v>15.094053722641604</v>
      </c>
      <c r="Z8" s="154">
        <v>16.302134002295531</v>
      </c>
      <c r="AA8" s="154">
        <v>17.773278022340289</v>
      </c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3" s="7" customFormat="1">
      <c r="L9" s="37" t="s">
        <v>43</v>
      </c>
      <c r="M9" s="154">
        <v>14.82802044298818</v>
      </c>
      <c r="N9" s="154">
        <v>11.860531159379788</v>
      </c>
      <c r="O9" s="154">
        <v>11.724757782775775</v>
      </c>
      <c r="P9" s="154"/>
      <c r="Q9" s="154">
        <v>14.82802044298818</v>
      </c>
      <c r="R9" s="154">
        <v>13.518806272985387</v>
      </c>
      <c r="S9" s="154">
        <v>12.695428336461568</v>
      </c>
      <c r="T9" s="154"/>
      <c r="U9" s="154">
        <v>14.82802044298818</v>
      </c>
      <c r="V9" s="154">
        <v>15.367550607610591</v>
      </c>
      <c r="W9" s="154">
        <v>15.910154503204122</v>
      </c>
      <c r="X9" s="154"/>
      <c r="Y9" s="154">
        <v>14.82802044298818</v>
      </c>
      <c r="Z9" s="154">
        <v>18.410623730058894</v>
      </c>
      <c r="AA9" s="154">
        <v>21.542119974384729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</row>
    <row r="10" spans="1:43" s="7" customFormat="1">
      <c r="L10" s="37" t="s">
        <v>44</v>
      </c>
      <c r="M10" s="154">
        <v>6.1819796367923887</v>
      </c>
      <c r="N10" s="154">
        <v>1.1639609292622342</v>
      </c>
      <c r="O10" s="154">
        <v>0.85935382636493152</v>
      </c>
      <c r="P10" s="154"/>
      <c r="Q10" s="154">
        <v>6.1819796367923887</v>
      </c>
      <c r="R10" s="154">
        <v>1.7874061693848207</v>
      </c>
      <c r="S10" s="154">
        <v>1.2689449291380475</v>
      </c>
      <c r="T10" s="154"/>
      <c r="U10" s="154">
        <v>6.1819796367923887</v>
      </c>
      <c r="V10" s="154">
        <v>4.0234585298265628</v>
      </c>
      <c r="W10" s="154">
        <v>2.7075525941614349</v>
      </c>
      <c r="X10" s="154"/>
      <c r="Y10" s="154">
        <v>6.1819796367923887</v>
      </c>
      <c r="Z10" s="154">
        <v>3.6241179977314091</v>
      </c>
      <c r="AA10" s="154">
        <v>2.7075525941614349</v>
      </c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</row>
    <row r="11" spans="1:43" s="8" customFormat="1">
      <c r="A11" s="7"/>
      <c r="B11" s="7"/>
      <c r="C11" s="7"/>
      <c r="D11" s="7"/>
      <c r="E11" s="7"/>
      <c r="K11" s="12"/>
      <c r="L11" s="37" t="s">
        <v>45</v>
      </c>
      <c r="M11" s="154">
        <v>13.369853169366973</v>
      </c>
      <c r="N11" s="154">
        <v>13.674946753997173</v>
      </c>
      <c r="O11" s="154">
        <v>14.322222781272949</v>
      </c>
      <c r="P11" s="154"/>
      <c r="Q11" s="154">
        <v>13.369853169366973</v>
      </c>
      <c r="R11" s="154">
        <v>14.117594375751382</v>
      </c>
      <c r="S11" s="154">
        <v>15.002999496683556</v>
      </c>
      <c r="T11" s="154"/>
      <c r="U11" s="154">
        <v>13.369853169366973</v>
      </c>
      <c r="V11" s="154">
        <v>14.725863058080794</v>
      </c>
      <c r="W11" s="154">
        <v>15.997649756043147</v>
      </c>
      <c r="X11" s="154"/>
      <c r="Y11" s="154">
        <v>13.369853169366973</v>
      </c>
      <c r="Z11" s="154">
        <v>14.972208183262957</v>
      </c>
      <c r="AA11" s="154">
        <v>16.442670526115496</v>
      </c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</row>
    <row r="12" spans="1:43" s="7" customFormat="1">
      <c r="K12" s="12"/>
      <c r="L12" s="37" t="s">
        <v>200</v>
      </c>
      <c r="M12" s="154">
        <v>6.633290839532215</v>
      </c>
      <c r="N12" s="154">
        <v>6.2203729446374494</v>
      </c>
      <c r="O12" s="154">
        <v>5.3648039865669865</v>
      </c>
      <c r="P12" s="154"/>
      <c r="Q12" s="154">
        <v>6.633290839532215</v>
      </c>
      <c r="R12" s="154">
        <v>9.0799066955928396</v>
      </c>
      <c r="S12" s="154">
        <v>10.685073443353744</v>
      </c>
      <c r="T12" s="154"/>
      <c r="U12" s="154">
        <v>6.633290839532215</v>
      </c>
      <c r="V12" s="154">
        <v>10.826737328520267</v>
      </c>
      <c r="W12" s="154">
        <v>13.259220283260039</v>
      </c>
      <c r="X12" s="154"/>
      <c r="Y12" s="154">
        <v>6.633290839532215</v>
      </c>
      <c r="Z12" s="154">
        <v>12.550211813893853</v>
      </c>
      <c r="AA12" s="154">
        <v>16.707475570692132</v>
      </c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</row>
    <row r="13" spans="1:43" s="7" customFormat="1">
      <c r="K13" s="12"/>
      <c r="L13" s="37" t="s">
        <v>154</v>
      </c>
      <c r="M13" s="154">
        <v>11.635449614543962</v>
      </c>
      <c r="N13" s="154">
        <v>3.8162163490730845</v>
      </c>
      <c r="O13" s="154">
        <v>2.2220874200907752</v>
      </c>
      <c r="P13" s="154"/>
      <c r="Q13" s="154">
        <v>11.635449614543962</v>
      </c>
      <c r="R13" s="154">
        <v>5.7416631942771836</v>
      </c>
      <c r="S13" s="154">
        <v>3.4606310521085879</v>
      </c>
      <c r="T13" s="154"/>
      <c r="U13" s="154">
        <v>11.635449614543962</v>
      </c>
      <c r="V13" s="154">
        <v>9.3896057330728642</v>
      </c>
      <c r="W13" s="154">
        <v>8.6120767375904173</v>
      </c>
      <c r="X13" s="154"/>
      <c r="Y13" s="154">
        <v>11.635449614543962</v>
      </c>
      <c r="Z13" s="154">
        <v>10.109876993009824</v>
      </c>
      <c r="AA13" s="154">
        <v>8.0289253963554206</v>
      </c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</row>
  </sheetData>
  <mergeCells count="4">
    <mergeCell ref="M4:O4"/>
    <mergeCell ref="Q4:S4"/>
    <mergeCell ref="U4:W4"/>
    <mergeCell ref="Y4:AA4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008265"/>
  </sheetPr>
  <dimension ref="A1:AV8"/>
  <sheetViews>
    <sheetView showGridLines="0" zoomScaleNormal="100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13" width="14.875" style="30" customWidth="1"/>
    <col min="14" max="16384" width="9" style="30"/>
  </cols>
  <sheetData>
    <row r="1" spans="1:48" s="7" customFormat="1" ht="25.5">
      <c r="A1" s="15" t="s">
        <v>336</v>
      </c>
      <c r="C1" s="29"/>
      <c r="D1" s="29"/>
      <c r="E1" s="29"/>
      <c r="F1" s="29"/>
      <c r="G1" s="29"/>
      <c r="H1" s="29"/>
      <c r="I1" s="29"/>
    </row>
    <row r="2" spans="1:48" s="7" customFormat="1">
      <c r="K2" s="30"/>
      <c r="L2" s="30"/>
      <c r="M2" s="30"/>
    </row>
    <row r="3" spans="1:48" s="7" customFormat="1">
      <c r="K3" s="30"/>
      <c r="N3" s="4" t="s">
        <v>57</v>
      </c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7" customFormat="1">
      <c r="K4" s="30"/>
      <c r="L4" s="35" t="s">
        <v>61</v>
      </c>
      <c r="M4" s="204">
        <v>2015</v>
      </c>
      <c r="N4" s="204">
        <v>2016</v>
      </c>
      <c r="O4" s="204">
        <v>2017</v>
      </c>
      <c r="P4" s="204">
        <v>2018</v>
      </c>
      <c r="Q4" s="204">
        <v>2019</v>
      </c>
      <c r="R4" s="204">
        <v>2020</v>
      </c>
      <c r="S4" s="204">
        <v>2021</v>
      </c>
      <c r="T4" s="204">
        <v>2022</v>
      </c>
      <c r="U4" s="204">
        <v>2023</v>
      </c>
      <c r="V4" s="204">
        <v>2024</v>
      </c>
      <c r="W4" s="204">
        <v>2025</v>
      </c>
      <c r="X4" s="204">
        <v>2026</v>
      </c>
      <c r="Y4" s="204">
        <v>2027</v>
      </c>
      <c r="Z4" s="204">
        <v>2028</v>
      </c>
      <c r="AA4" s="204">
        <v>2029</v>
      </c>
      <c r="AB4" s="204">
        <v>2030</v>
      </c>
      <c r="AC4" s="204">
        <v>2031</v>
      </c>
      <c r="AD4" s="204">
        <v>2032</v>
      </c>
      <c r="AE4" s="204">
        <v>2033</v>
      </c>
      <c r="AF4" s="204">
        <v>2034</v>
      </c>
      <c r="AG4" s="204">
        <v>2035</v>
      </c>
      <c r="AH4" s="204">
        <v>2036</v>
      </c>
      <c r="AI4" s="204">
        <v>2037</v>
      </c>
      <c r="AJ4" s="204">
        <v>2038</v>
      </c>
      <c r="AK4" s="204">
        <v>2039</v>
      </c>
      <c r="AL4" s="204">
        <v>2040</v>
      </c>
      <c r="AM4" s="204">
        <v>2041</v>
      </c>
      <c r="AN4" s="204">
        <v>2042</v>
      </c>
      <c r="AO4" s="204">
        <v>2043</v>
      </c>
      <c r="AP4" s="204">
        <v>2044</v>
      </c>
      <c r="AQ4" s="204">
        <v>2045</v>
      </c>
      <c r="AR4" s="204">
        <v>2046</v>
      </c>
      <c r="AS4" s="204">
        <v>2047</v>
      </c>
      <c r="AT4" s="204">
        <v>2048</v>
      </c>
      <c r="AU4" s="204">
        <v>2049</v>
      </c>
      <c r="AV4" s="204">
        <v>2050</v>
      </c>
    </row>
    <row r="5" spans="1:48" s="7" customFormat="1">
      <c r="L5" s="6" t="s">
        <v>32</v>
      </c>
      <c r="M5" s="9">
        <v>0.27943868962293761</v>
      </c>
      <c r="N5" s="9">
        <v>0.27943868962293761</v>
      </c>
      <c r="O5" s="9">
        <v>0.31125261635740897</v>
      </c>
      <c r="P5" s="9">
        <v>0.34660534388536873</v>
      </c>
      <c r="Q5" s="9">
        <v>0.38582033784591141</v>
      </c>
      <c r="R5" s="9">
        <v>0.42934886003381306</v>
      </c>
      <c r="S5" s="9">
        <v>0.47768825774240625</v>
      </c>
      <c r="T5" s="9">
        <v>0.53140186600812722</v>
      </c>
      <c r="U5" s="9">
        <v>0.59101781898183248</v>
      </c>
      <c r="V5" s="9">
        <v>0.65719238405522362</v>
      </c>
      <c r="W5" s="9">
        <v>0.73057019340284257</v>
      </c>
      <c r="X5" s="9">
        <v>0.81200323320358048</v>
      </c>
      <c r="Y5" s="9">
        <v>0.90245448995335154</v>
      </c>
      <c r="Z5" s="9">
        <v>1.002874036086957</v>
      </c>
      <c r="AA5" s="9">
        <v>1.1141859279286783</v>
      </c>
      <c r="AB5" s="9">
        <v>1.2374933084540245</v>
      </c>
      <c r="AC5" s="9">
        <v>1.3741149256332543</v>
      </c>
      <c r="AD5" s="9">
        <v>1.5313752042599424</v>
      </c>
      <c r="AE5" s="9">
        <v>1.7060846064255679</v>
      </c>
      <c r="AF5" s="9">
        <v>1.9001430264495101</v>
      </c>
      <c r="AG5" s="9">
        <v>2.1156547575377598</v>
      </c>
      <c r="AH5" s="9">
        <v>2.3549503108493512</v>
      </c>
      <c r="AI5" s="9">
        <v>2.6206105516814278</v>
      </c>
      <c r="AJ5" s="9">
        <v>2.9154933979938149</v>
      </c>
      <c r="AK5" s="9">
        <v>3.2427633523852264</v>
      </c>
      <c r="AL5" s="9">
        <v>3.6059241672538849</v>
      </c>
      <c r="AM5" s="9">
        <v>4.009600026149247</v>
      </c>
      <c r="AN5" s="9">
        <v>4.4582955281626333</v>
      </c>
      <c r="AO5" s="9">
        <v>4.957014590082407</v>
      </c>
      <c r="AP5" s="9">
        <v>5.511315643084199</v>
      </c>
      <c r="AQ5" s="9">
        <v>6.1273729160825097</v>
      </c>
      <c r="AR5" s="9">
        <v>6.8120444754342229</v>
      </c>
      <c r="AS5" s="9">
        <v>7.572947764217739</v>
      </c>
      <c r="AT5" s="9">
        <v>8.4185434659037668</v>
      </c>
      <c r="AU5" s="9">
        <v>9.3582286077668648</v>
      </c>
      <c r="AV5" s="9">
        <v>10.402439919838633</v>
      </c>
    </row>
    <row r="6" spans="1:48" s="7" customFormat="1">
      <c r="K6" s="8"/>
      <c r="L6" s="6" t="s">
        <v>33</v>
      </c>
      <c r="M6" s="9">
        <v>0.27943868962293761</v>
      </c>
      <c r="N6" s="9">
        <v>0.27943868962293761</v>
      </c>
      <c r="O6" s="9">
        <v>0.28166111161975027</v>
      </c>
      <c r="P6" s="9">
        <v>0.28383308049291928</v>
      </c>
      <c r="Q6" s="9">
        <v>0.28590829235184057</v>
      </c>
      <c r="R6" s="9">
        <v>0.28791601784631166</v>
      </c>
      <c r="S6" s="9">
        <v>0.28987713270957272</v>
      </c>
      <c r="T6" s="9">
        <v>0.29181414828507407</v>
      </c>
      <c r="U6" s="9">
        <v>0.29369579083101255</v>
      </c>
      <c r="V6" s="9">
        <v>0.29553134314955787</v>
      </c>
      <c r="W6" s="9">
        <v>0.29729448531816105</v>
      </c>
      <c r="X6" s="9">
        <v>0.29901745486602388</v>
      </c>
      <c r="Y6" s="9">
        <v>0.30073084205122363</v>
      </c>
      <c r="Z6" s="9">
        <v>0.30242168325002355</v>
      </c>
      <c r="AA6" s="9">
        <v>0.30404515396536436</v>
      </c>
      <c r="AB6" s="9">
        <v>0.30558860376292596</v>
      </c>
      <c r="AC6" s="9">
        <v>0.3070656453543209</v>
      </c>
      <c r="AD6" s="9">
        <v>0.30967322870467423</v>
      </c>
      <c r="AE6" s="9">
        <v>0.31220258455451694</v>
      </c>
      <c r="AF6" s="9">
        <v>0.3146560597288644</v>
      </c>
      <c r="AG6" s="9">
        <v>0.31703593064798141</v>
      </c>
      <c r="AH6" s="9">
        <v>0.31934440543952491</v>
      </c>
      <c r="AI6" s="9">
        <v>0.32158362598732215</v>
      </c>
      <c r="AJ6" s="9">
        <v>0.32375566991868543</v>
      </c>
      <c r="AK6" s="9">
        <v>0.32586255253210789</v>
      </c>
      <c r="AL6" s="9">
        <v>0.3279062286671276</v>
      </c>
      <c r="AM6" s="9">
        <v>0.32994990480214731</v>
      </c>
      <c r="AN6" s="9">
        <v>0.33199358093716702</v>
      </c>
      <c r="AO6" s="9">
        <v>0.33403725707218679</v>
      </c>
      <c r="AP6" s="9">
        <v>0.3360809332072065</v>
      </c>
      <c r="AQ6" s="9">
        <v>0.33812460934222621</v>
      </c>
      <c r="AR6" s="9">
        <v>0.34016828547724592</v>
      </c>
      <c r="AS6" s="9">
        <v>0.34221196161226564</v>
      </c>
      <c r="AT6" s="9">
        <v>0.3442556377472854</v>
      </c>
      <c r="AU6" s="9">
        <v>0.34629931388230512</v>
      </c>
      <c r="AV6" s="9">
        <v>0.34834299001732483</v>
      </c>
    </row>
    <row r="7" spans="1:48" s="7" customFormat="1">
      <c r="L7" s="6" t="s">
        <v>34</v>
      </c>
      <c r="M7" s="9">
        <v>0.27943868962293761</v>
      </c>
      <c r="N7" s="9">
        <v>0.27943868962293761</v>
      </c>
      <c r="O7" s="9">
        <v>0.28166111161975027</v>
      </c>
      <c r="P7" s="9">
        <v>0.28383308049291928</v>
      </c>
      <c r="Q7" s="9">
        <v>0.28590829235184057</v>
      </c>
      <c r="R7" s="9">
        <v>0.28791601784631166</v>
      </c>
      <c r="S7" s="9">
        <v>0.28987713270957272</v>
      </c>
      <c r="T7" s="9">
        <v>0.29181414828507407</v>
      </c>
      <c r="U7" s="9">
        <v>0.29369579083101255</v>
      </c>
      <c r="V7" s="9">
        <v>0.29553134314955787</v>
      </c>
      <c r="W7" s="9">
        <v>0.29729448531816105</v>
      </c>
      <c r="X7" s="9">
        <v>0.29901745486602388</v>
      </c>
      <c r="Y7" s="9">
        <v>0.30073084205122363</v>
      </c>
      <c r="Z7" s="9">
        <v>0.30242168325002355</v>
      </c>
      <c r="AA7" s="9">
        <v>0.30404515396536436</v>
      </c>
      <c r="AB7" s="9">
        <v>0.30558860376292596</v>
      </c>
      <c r="AC7" s="9">
        <v>0.3070656453543209</v>
      </c>
      <c r="AD7" s="9">
        <v>0.30967322870467423</v>
      </c>
      <c r="AE7" s="9">
        <v>0.31220258455451694</v>
      </c>
      <c r="AF7" s="9">
        <v>0.3146560597288644</v>
      </c>
      <c r="AG7" s="9">
        <v>0.31703593064798141</v>
      </c>
      <c r="AH7" s="9">
        <v>0.31934440543952491</v>
      </c>
      <c r="AI7" s="9">
        <v>0.32158362598732215</v>
      </c>
      <c r="AJ7" s="9">
        <v>0.32375566991868543</v>
      </c>
      <c r="AK7" s="9">
        <v>0.32586255253210789</v>
      </c>
      <c r="AL7" s="9">
        <v>0.3279062286671276</v>
      </c>
      <c r="AM7" s="9">
        <v>0.32994990480214731</v>
      </c>
      <c r="AN7" s="9">
        <v>0.33199358093716702</v>
      </c>
      <c r="AO7" s="9">
        <v>0.33403725707218679</v>
      </c>
      <c r="AP7" s="9">
        <v>0.3360809332072065</v>
      </c>
      <c r="AQ7" s="9">
        <v>0.33812460934222621</v>
      </c>
      <c r="AR7" s="9">
        <v>0.34016828547724592</v>
      </c>
      <c r="AS7" s="9">
        <v>0.34221196161226564</v>
      </c>
      <c r="AT7" s="9">
        <v>0.3442556377472854</v>
      </c>
      <c r="AU7" s="9">
        <v>0.34629931388230512</v>
      </c>
      <c r="AV7" s="9">
        <v>0.34834299001732483</v>
      </c>
    </row>
    <row r="8" spans="1:48" s="7" customFormat="1">
      <c r="L8" s="6" t="s">
        <v>35</v>
      </c>
      <c r="M8" s="9">
        <v>0.27943868962293761</v>
      </c>
      <c r="N8" s="9">
        <v>0.27943868962293761</v>
      </c>
      <c r="O8" s="9">
        <v>0.31661479808310383</v>
      </c>
      <c r="P8" s="9">
        <v>0.35865067395914091</v>
      </c>
      <c r="Q8" s="9">
        <v>0.406106286574477</v>
      </c>
      <c r="R8" s="9">
        <v>0.45970910780194985</v>
      </c>
      <c r="S8" s="9">
        <v>0.52027811525794976</v>
      </c>
      <c r="T8" s="9">
        <v>0.58875182460809672</v>
      </c>
      <c r="U8" s="9">
        <v>0.6660824091974743</v>
      </c>
      <c r="V8" s="9">
        <v>0.7534216745321245</v>
      </c>
      <c r="W8" s="9">
        <v>0.85197281202972175</v>
      </c>
      <c r="X8" s="9">
        <v>0.96325160973510504</v>
      </c>
      <c r="Y8" s="9">
        <v>1.0889940163465257</v>
      </c>
      <c r="Z8" s="9">
        <v>1.2310190388018141</v>
      </c>
      <c r="AA8" s="9">
        <v>1.3912149933959139</v>
      </c>
      <c r="AB8" s="9">
        <v>1.5718012802296022</v>
      </c>
      <c r="AC8" s="9">
        <v>1.77539925938322</v>
      </c>
      <c r="AD8" s="9">
        <v>2.0126709893883974</v>
      </c>
      <c r="AE8" s="9">
        <v>2.2809193991340919</v>
      </c>
      <c r="AF8" s="9">
        <v>2.5841270671878367</v>
      </c>
      <c r="AG8" s="9">
        <v>2.9267833136793486</v>
      </c>
      <c r="AH8" s="9">
        <v>3.313948216704651</v>
      </c>
      <c r="AI8" s="9">
        <v>3.7513246752403622</v>
      </c>
      <c r="AJ8" s="9">
        <v>4.2453395263614127</v>
      </c>
      <c r="AK8" s="9">
        <v>4.8032348504555147</v>
      </c>
      <c r="AL8" s="9">
        <v>5.4331707397271991</v>
      </c>
      <c r="AM8" s="9">
        <v>6.1454828994098936</v>
      </c>
      <c r="AN8" s="9">
        <v>6.9509155832273919</v>
      </c>
      <c r="AO8" s="9">
        <v>7.8616111056947746</v>
      </c>
      <c r="AP8" s="9">
        <v>8.8912913703864067</v>
      </c>
      <c r="AQ8" s="9">
        <v>10.055462922225358</v>
      </c>
      <c r="AR8" s="9">
        <v>11.37164856677075</v>
      </c>
      <c r="AS8" s="9">
        <v>12.859648992456949</v>
      </c>
      <c r="AT8" s="9">
        <v>14.54183827538847</v>
      </c>
      <c r="AU8" s="9">
        <v>16.443497647141999</v>
      </c>
      <c r="AV8" s="9">
        <v>18.59319247143549</v>
      </c>
    </row>
  </sheetData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V43"/>
  <sheetViews>
    <sheetView zoomScale="70" zoomScaleNormal="70" workbookViewId="0">
      <selection activeCell="M18" sqref="M18"/>
    </sheetView>
  </sheetViews>
  <sheetFormatPr defaultColWidth="9" defaultRowHeight="15"/>
  <cols>
    <col min="1" max="1" width="3.625" style="7" customWidth="1"/>
    <col min="2" max="11" width="9" style="7"/>
    <col min="12" max="12" width="16" style="344" customWidth="1"/>
    <col min="13" max="22" width="9" style="344"/>
    <col min="23" max="23" width="10.125" style="344" bestFit="1" customWidth="1"/>
    <col min="24" max="16384" width="9" style="344"/>
  </cols>
  <sheetData>
    <row r="1" spans="1:48" s="7" customFormat="1" ht="25.5">
      <c r="A1" s="15" t="s">
        <v>518</v>
      </c>
      <c r="C1" s="404"/>
      <c r="D1" s="404"/>
      <c r="E1" s="404"/>
      <c r="F1" s="404"/>
      <c r="G1" s="404"/>
      <c r="H1" s="404"/>
      <c r="I1" s="404"/>
    </row>
    <row r="2" spans="1:48" s="7" customFormat="1">
      <c r="K2" s="344"/>
      <c r="L2" s="344"/>
    </row>
    <row r="3" spans="1:48" s="7" customFormat="1">
      <c r="K3" s="344"/>
      <c r="L3" s="3"/>
      <c r="M3" s="4" t="s">
        <v>59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7" customFormat="1">
      <c r="K4" s="344"/>
      <c r="L4" s="6" t="s">
        <v>61</v>
      </c>
      <c r="M4" s="80" t="s">
        <v>0</v>
      </c>
      <c r="N4" s="80" t="s">
        <v>1</v>
      </c>
      <c r="O4" s="80" t="s">
        <v>2</v>
      </c>
      <c r="P4" s="80" t="s">
        <v>3</v>
      </c>
      <c r="Q4" s="80" t="s">
        <v>4</v>
      </c>
      <c r="R4" s="80" t="s">
        <v>5</v>
      </c>
      <c r="S4" s="80" t="s">
        <v>6</v>
      </c>
      <c r="T4" s="80" t="s">
        <v>7</v>
      </c>
      <c r="U4" s="80" t="s">
        <v>8</v>
      </c>
      <c r="V4" s="80" t="s">
        <v>9</v>
      </c>
      <c r="W4" s="80" t="s">
        <v>10</v>
      </c>
      <c r="X4" s="80" t="s">
        <v>11</v>
      </c>
      <c r="Y4" s="80" t="s">
        <v>12</v>
      </c>
      <c r="Z4" s="80" t="s">
        <v>13</v>
      </c>
      <c r="AA4" s="80" t="s">
        <v>14</v>
      </c>
      <c r="AB4" s="80" t="s">
        <v>15</v>
      </c>
      <c r="AC4" s="80" t="s">
        <v>16</v>
      </c>
      <c r="AD4" s="80" t="s">
        <v>17</v>
      </c>
      <c r="AE4" s="80" t="s">
        <v>18</v>
      </c>
      <c r="AF4" s="80" t="s">
        <v>19</v>
      </c>
      <c r="AG4" s="82" t="s">
        <v>20</v>
      </c>
      <c r="AH4" s="82" t="s">
        <v>21</v>
      </c>
      <c r="AI4" s="82" t="s">
        <v>22</v>
      </c>
      <c r="AJ4" s="82" t="s">
        <v>23</v>
      </c>
      <c r="AK4" s="82" t="s">
        <v>24</v>
      </c>
      <c r="AL4" s="82" t="s">
        <v>25</v>
      </c>
      <c r="AM4" s="82" t="s">
        <v>26</v>
      </c>
      <c r="AN4" s="82" t="s">
        <v>27</v>
      </c>
      <c r="AO4" s="82" t="s">
        <v>28</v>
      </c>
      <c r="AP4" s="82" t="s">
        <v>29</v>
      </c>
      <c r="AQ4" s="82" t="s">
        <v>30</v>
      </c>
      <c r="AR4" s="82" t="s">
        <v>142</v>
      </c>
      <c r="AS4" s="82" t="s">
        <v>143</v>
      </c>
      <c r="AT4" s="82" t="s">
        <v>144</v>
      </c>
      <c r="AU4" s="82" t="s">
        <v>145</v>
      </c>
      <c r="AV4" s="82" t="s">
        <v>146</v>
      </c>
    </row>
    <row r="5" spans="1:48" s="7" customFormat="1">
      <c r="L5" s="6" t="s">
        <v>31</v>
      </c>
      <c r="M5" s="470">
        <v>25.7</v>
      </c>
      <c r="N5" s="470">
        <v>25.6</v>
      </c>
      <c r="O5" s="470">
        <v>25.8</v>
      </c>
      <c r="P5" s="470">
        <v>24.3</v>
      </c>
      <c r="Q5" s="470">
        <v>23</v>
      </c>
      <c r="R5" s="470">
        <v>21.3</v>
      </c>
      <c r="S5" s="470">
        <v>22.4</v>
      </c>
      <c r="T5" s="470">
        <v>21.9</v>
      </c>
      <c r="U5" s="470">
        <v>21.2</v>
      </c>
      <c r="V5" s="470">
        <v>22.3</v>
      </c>
      <c r="W5" s="470">
        <v>22.2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s="7" customFormat="1">
      <c r="K6" s="8"/>
      <c r="L6" s="6" t="s">
        <v>32</v>
      </c>
      <c r="M6" s="20"/>
      <c r="N6" s="20"/>
      <c r="O6" s="20"/>
      <c r="P6" s="20"/>
      <c r="Q6" s="20"/>
      <c r="R6" s="20"/>
      <c r="S6" s="20"/>
      <c r="T6" s="20"/>
      <c r="U6" s="20"/>
      <c r="V6" s="20"/>
      <c r="W6" s="470">
        <v>22.2</v>
      </c>
      <c r="X6" s="470">
        <v>22.2</v>
      </c>
      <c r="Y6" s="470">
        <v>22.3</v>
      </c>
      <c r="Z6" s="470">
        <v>22.4</v>
      </c>
      <c r="AA6" s="470">
        <v>22.3</v>
      </c>
      <c r="AB6" s="470">
        <v>22.3</v>
      </c>
      <c r="AC6" s="470">
        <v>22.5</v>
      </c>
      <c r="AD6" s="470">
        <v>23.1</v>
      </c>
      <c r="AE6" s="470">
        <v>23.2</v>
      </c>
      <c r="AF6" s="470">
        <v>23.8</v>
      </c>
      <c r="AG6" s="470">
        <v>24.4</v>
      </c>
      <c r="AH6" s="470">
        <v>25.2</v>
      </c>
      <c r="AI6" s="470">
        <v>26.1</v>
      </c>
      <c r="AJ6" s="470">
        <v>27</v>
      </c>
      <c r="AK6" s="470">
        <v>27.7</v>
      </c>
      <c r="AL6" s="470">
        <v>28.6</v>
      </c>
      <c r="AM6" s="470">
        <v>29.4</v>
      </c>
      <c r="AN6" s="470">
        <v>30.2</v>
      </c>
      <c r="AO6" s="470">
        <v>30.9</v>
      </c>
      <c r="AP6" s="470">
        <v>31.6</v>
      </c>
      <c r="AQ6" s="470">
        <v>32.200000000000003</v>
      </c>
      <c r="AR6" s="470">
        <v>32.799999999999997</v>
      </c>
      <c r="AS6" s="470">
        <v>33.200000000000003</v>
      </c>
      <c r="AT6" s="470">
        <v>33.799999999999997</v>
      </c>
      <c r="AU6" s="470">
        <v>34.299999999999997</v>
      </c>
      <c r="AV6" s="470">
        <v>34.799999999999997</v>
      </c>
    </row>
    <row r="7" spans="1:48" s="7" customFormat="1">
      <c r="L7" s="6" t="s">
        <v>33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470">
        <v>22.1</v>
      </c>
      <c r="X7" s="470">
        <v>22.2</v>
      </c>
      <c r="Y7" s="470">
        <v>22.2</v>
      </c>
      <c r="Z7" s="470">
        <v>22.2</v>
      </c>
      <c r="AA7" s="470">
        <v>22.2</v>
      </c>
      <c r="AB7" s="470">
        <v>22.4</v>
      </c>
      <c r="AC7" s="470">
        <v>22.5</v>
      </c>
      <c r="AD7" s="470">
        <v>22.6</v>
      </c>
      <c r="AE7" s="470">
        <v>22.7</v>
      </c>
      <c r="AF7" s="470">
        <v>22.9</v>
      </c>
      <c r="AG7" s="470">
        <v>23.1</v>
      </c>
      <c r="AH7" s="470">
        <v>23.2</v>
      </c>
      <c r="AI7" s="470">
        <v>23.2</v>
      </c>
      <c r="AJ7" s="470">
        <v>23.2</v>
      </c>
      <c r="AK7" s="470">
        <v>23.2</v>
      </c>
      <c r="AL7" s="470">
        <v>23.3</v>
      </c>
      <c r="AM7" s="470">
        <v>23.5</v>
      </c>
      <c r="AN7" s="470">
        <v>23.8</v>
      </c>
      <c r="AO7" s="470">
        <v>24</v>
      </c>
      <c r="AP7" s="470">
        <v>24.2</v>
      </c>
      <c r="AQ7" s="470">
        <v>24.4</v>
      </c>
      <c r="AR7" s="470">
        <v>24.6</v>
      </c>
      <c r="AS7" s="470">
        <v>24.8</v>
      </c>
      <c r="AT7" s="470">
        <v>25</v>
      </c>
      <c r="AU7" s="470">
        <v>25.2</v>
      </c>
      <c r="AV7" s="470">
        <v>25.5</v>
      </c>
    </row>
    <row r="8" spans="1:48" s="7" customFormat="1">
      <c r="L8" s="6" t="s">
        <v>34</v>
      </c>
      <c r="M8" s="20"/>
      <c r="N8" s="20"/>
      <c r="O8" s="20"/>
      <c r="P8" s="20"/>
      <c r="Q8" s="20"/>
      <c r="R8" s="20"/>
      <c r="S8" s="20"/>
      <c r="T8" s="20"/>
      <c r="U8" s="20"/>
      <c r="V8" s="20"/>
      <c r="W8" s="470">
        <v>22.3</v>
      </c>
      <c r="X8" s="470">
        <v>22.5</v>
      </c>
      <c r="Y8" s="470">
        <v>22.6</v>
      </c>
      <c r="Z8" s="470">
        <v>22.7</v>
      </c>
      <c r="AA8" s="470">
        <v>22.8</v>
      </c>
      <c r="AB8" s="470">
        <v>23</v>
      </c>
      <c r="AC8" s="470">
        <v>23.2</v>
      </c>
      <c r="AD8" s="470">
        <v>23.2</v>
      </c>
      <c r="AE8" s="470">
        <v>23.3</v>
      </c>
      <c r="AF8" s="470">
        <v>23.4</v>
      </c>
      <c r="AG8" s="470">
        <v>23.5</v>
      </c>
      <c r="AH8" s="470">
        <v>23.6</v>
      </c>
      <c r="AI8" s="470">
        <v>23.7</v>
      </c>
      <c r="AJ8" s="470">
        <v>23.9</v>
      </c>
      <c r="AK8" s="470">
        <v>24.1</v>
      </c>
      <c r="AL8" s="470">
        <v>24.3</v>
      </c>
      <c r="AM8" s="470">
        <v>24.5</v>
      </c>
      <c r="AN8" s="470">
        <v>24.8</v>
      </c>
      <c r="AO8" s="470">
        <v>25.2</v>
      </c>
      <c r="AP8" s="470">
        <v>25.5</v>
      </c>
      <c r="AQ8" s="470">
        <v>25.8</v>
      </c>
      <c r="AR8" s="470">
        <v>26.3</v>
      </c>
      <c r="AS8" s="470">
        <v>26.7</v>
      </c>
      <c r="AT8" s="470">
        <v>27.1</v>
      </c>
      <c r="AU8" s="470">
        <v>27.6</v>
      </c>
      <c r="AV8" s="470">
        <v>28.1</v>
      </c>
    </row>
    <row r="9" spans="1:48" s="7" customFormat="1">
      <c r="L9" s="6" t="s">
        <v>35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470">
        <v>22.4</v>
      </c>
      <c r="X9" s="470">
        <v>22.6</v>
      </c>
      <c r="Y9" s="470">
        <v>22.8</v>
      </c>
      <c r="Z9" s="470">
        <v>23</v>
      </c>
      <c r="AA9" s="470">
        <v>23.3</v>
      </c>
      <c r="AB9" s="470">
        <v>24</v>
      </c>
      <c r="AC9" s="470">
        <v>24.6</v>
      </c>
      <c r="AD9" s="470">
        <v>24.9</v>
      </c>
      <c r="AE9" s="470">
        <v>25.1</v>
      </c>
      <c r="AF9" s="470">
        <v>25.4</v>
      </c>
      <c r="AG9" s="470">
        <v>25.7</v>
      </c>
      <c r="AH9" s="470">
        <v>26.1</v>
      </c>
      <c r="AI9" s="470">
        <v>26.4</v>
      </c>
      <c r="AJ9" s="470">
        <v>26.9</v>
      </c>
      <c r="AK9" s="470">
        <v>27.3</v>
      </c>
      <c r="AL9" s="470">
        <v>27.9</v>
      </c>
      <c r="AM9" s="470">
        <v>28.4</v>
      </c>
      <c r="AN9" s="470">
        <v>28.9</v>
      </c>
      <c r="AO9" s="470">
        <v>29.4</v>
      </c>
      <c r="AP9" s="470">
        <v>29.9</v>
      </c>
      <c r="AQ9" s="470">
        <v>30.4</v>
      </c>
      <c r="AR9" s="470">
        <v>30.9</v>
      </c>
      <c r="AS9" s="470">
        <v>31.4</v>
      </c>
      <c r="AT9" s="470">
        <v>31.8</v>
      </c>
      <c r="AU9" s="470">
        <v>32.200000000000003</v>
      </c>
      <c r="AV9" s="470">
        <v>32.700000000000003</v>
      </c>
    </row>
    <row r="11" spans="1:48" s="8" customFormat="1">
      <c r="A11" s="7"/>
      <c r="B11" s="7"/>
      <c r="C11" s="7"/>
      <c r="D11" s="7"/>
      <c r="E11" s="7"/>
      <c r="K11" s="12"/>
      <c r="L11" s="1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 t="s">
        <v>747</v>
      </c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0"/>
      <c r="AK11" s="10"/>
    </row>
    <row r="12" spans="1:48" s="7" customFormat="1">
      <c r="K12" s="12"/>
      <c r="L12" s="1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471" t="s">
        <v>748</v>
      </c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0"/>
      <c r="AK12" s="10"/>
    </row>
    <row r="13" spans="1:48" s="7" customFormat="1">
      <c r="K13" s="12"/>
      <c r="L13" s="1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2"/>
      <c r="AK13" s="12"/>
    </row>
    <row r="14" spans="1:48" s="7" customFormat="1"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48" s="7" customFormat="1">
      <c r="B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48" s="12" customFormat="1">
      <c r="A16" s="8"/>
      <c r="B16" s="8"/>
      <c r="C16" s="8"/>
      <c r="D16" s="8"/>
      <c r="E16" s="8"/>
    </row>
    <row r="17" spans="1:37" s="12" customFormat="1">
      <c r="A17" s="7"/>
      <c r="B17" s="7"/>
      <c r="C17" s="7"/>
      <c r="D17" s="7"/>
      <c r="E17" s="7"/>
    </row>
    <row r="18" spans="1:37" s="12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2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2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2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2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2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30" spans="1:37" ht="20.25">
      <c r="A30" s="15" t="s">
        <v>519</v>
      </c>
    </row>
    <row r="34" spans="12:48" s="344" customFormat="1" ht="14.25">
      <c r="L34" s="6" t="s">
        <v>61</v>
      </c>
      <c r="M34" s="80" t="s">
        <v>0</v>
      </c>
      <c r="N34" s="80" t="s">
        <v>1</v>
      </c>
      <c r="O34" s="80" t="s">
        <v>2</v>
      </c>
      <c r="P34" s="80" t="s">
        <v>3</v>
      </c>
      <c r="Q34" s="80" t="s">
        <v>4</v>
      </c>
      <c r="R34" s="80" t="s">
        <v>5</v>
      </c>
      <c r="S34" s="80" t="s">
        <v>6</v>
      </c>
      <c r="T34" s="80" t="s">
        <v>7</v>
      </c>
      <c r="U34" s="80" t="s">
        <v>8</v>
      </c>
      <c r="V34" s="80" t="s">
        <v>9</v>
      </c>
      <c r="W34" s="80" t="s">
        <v>10</v>
      </c>
      <c r="X34" s="80" t="s">
        <v>11</v>
      </c>
      <c r="Y34" s="80" t="s">
        <v>12</v>
      </c>
      <c r="Z34" s="80" t="s">
        <v>13</v>
      </c>
      <c r="AA34" s="80" t="s">
        <v>14</v>
      </c>
      <c r="AB34" s="80" t="s">
        <v>15</v>
      </c>
      <c r="AC34" s="80" t="s">
        <v>16</v>
      </c>
      <c r="AD34" s="80" t="s">
        <v>17</v>
      </c>
      <c r="AE34" s="80" t="s">
        <v>18</v>
      </c>
      <c r="AF34" s="80" t="s">
        <v>19</v>
      </c>
      <c r="AG34" s="82" t="s">
        <v>20</v>
      </c>
      <c r="AH34" s="82" t="s">
        <v>21</v>
      </c>
      <c r="AI34" s="82" t="s">
        <v>22</v>
      </c>
      <c r="AJ34" s="82" t="s">
        <v>23</v>
      </c>
      <c r="AK34" s="82" t="s">
        <v>24</v>
      </c>
      <c r="AL34" s="82" t="s">
        <v>25</v>
      </c>
      <c r="AM34" s="82" t="s">
        <v>26</v>
      </c>
      <c r="AN34" s="82" t="s">
        <v>27</v>
      </c>
      <c r="AO34" s="82" t="s">
        <v>28</v>
      </c>
      <c r="AP34" s="82" t="s">
        <v>29</v>
      </c>
      <c r="AQ34" s="82" t="s">
        <v>30</v>
      </c>
      <c r="AR34" s="82" t="s">
        <v>142</v>
      </c>
      <c r="AS34" s="82" t="s">
        <v>143</v>
      </c>
      <c r="AT34" s="82" t="s">
        <v>144</v>
      </c>
      <c r="AU34" s="82" t="s">
        <v>145</v>
      </c>
      <c r="AV34" s="82" t="s">
        <v>146</v>
      </c>
    </row>
    <row r="35" spans="12:48" s="344" customFormat="1" ht="14.25">
      <c r="L35" s="6" t="s">
        <v>31</v>
      </c>
      <c r="M35" s="33">
        <v>39.099999999999994</v>
      </c>
      <c r="N35" s="33">
        <v>38.700000000000003</v>
      </c>
      <c r="O35" s="33">
        <v>38.6</v>
      </c>
      <c r="P35" s="33">
        <v>37.799999999999997</v>
      </c>
      <c r="Q35" s="33">
        <v>39</v>
      </c>
      <c r="R35" s="33">
        <v>41.099999999999994</v>
      </c>
      <c r="S35" s="33">
        <v>38.200000000000003</v>
      </c>
      <c r="T35" s="33">
        <v>39.200000000000003</v>
      </c>
      <c r="U35" s="33">
        <v>39.799999999999997</v>
      </c>
      <c r="V35" s="33">
        <v>38.9</v>
      </c>
      <c r="W35" s="33">
        <v>38.9</v>
      </c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</row>
    <row r="36" spans="12:48" s="344" customFormat="1" ht="14.25">
      <c r="L36" s="6" t="s">
        <v>32</v>
      </c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472">
        <v>38.9</v>
      </c>
      <c r="X36" s="472">
        <v>38.599999999999994</v>
      </c>
      <c r="Y36" s="472">
        <v>38</v>
      </c>
      <c r="Z36" s="472">
        <v>37.799999999999997</v>
      </c>
      <c r="AA36" s="472">
        <v>37.599999999999994</v>
      </c>
      <c r="AB36" s="472">
        <v>37.400000000000006</v>
      </c>
      <c r="AC36" s="472">
        <v>37.5</v>
      </c>
      <c r="AD36" s="472">
        <v>37.799999999999997</v>
      </c>
      <c r="AE36" s="472">
        <v>37.799999999999997</v>
      </c>
      <c r="AF36" s="472">
        <v>38.099999999999994</v>
      </c>
      <c r="AG36" s="472">
        <v>38</v>
      </c>
      <c r="AH36" s="472">
        <v>38.1</v>
      </c>
      <c r="AI36" s="472">
        <v>38.299999999999997</v>
      </c>
      <c r="AJ36" s="472">
        <v>38.4</v>
      </c>
      <c r="AK36" s="472">
        <v>38.5</v>
      </c>
      <c r="AL36" s="472">
        <v>38.700000000000003</v>
      </c>
      <c r="AM36" s="472">
        <v>38.9</v>
      </c>
      <c r="AN36" s="472">
        <v>39.1</v>
      </c>
      <c r="AO36" s="472">
        <v>39.200000000000003</v>
      </c>
      <c r="AP36" s="472">
        <v>39.5</v>
      </c>
      <c r="AQ36" s="472">
        <v>39.599999999999994</v>
      </c>
      <c r="AR36" s="472">
        <v>39.799999999999997</v>
      </c>
      <c r="AS36" s="472">
        <v>40</v>
      </c>
      <c r="AT36" s="472">
        <v>40.299999999999997</v>
      </c>
      <c r="AU36" s="472">
        <v>40.5</v>
      </c>
      <c r="AV36" s="472">
        <v>40.700000000000003</v>
      </c>
    </row>
    <row r="37" spans="12:48" s="344" customFormat="1" ht="14.25">
      <c r="L37" s="6" t="s">
        <v>33</v>
      </c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472">
        <v>38.9</v>
      </c>
      <c r="X37" s="472">
        <v>38.6</v>
      </c>
      <c r="Y37" s="472">
        <v>38.1</v>
      </c>
      <c r="Z37" s="472">
        <v>37.900000000000006</v>
      </c>
      <c r="AA37" s="472">
        <v>37.599999999999994</v>
      </c>
      <c r="AB37" s="472">
        <v>37.5</v>
      </c>
      <c r="AC37" s="472">
        <v>37.299999999999997</v>
      </c>
      <c r="AD37" s="472">
        <v>36.9</v>
      </c>
      <c r="AE37" s="472">
        <v>36.700000000000003</v>
      </c>
      <c r="AF37" s="472">
        <v>36.6</v>
      </c>
      <c r="AG37" s="472">
        <v>36.4</v>
      </c>
      <c r="AH37" s="472">
        <v>36.299999999999997</v>
      </c>
      <c r="AI37" s="472">
        <v>36.1</v>
      </c>
      <c r="AJ37" s="472">
        <v>36.1</v>
      </c>
      <c r="AK37" s="472">
        <v>36</v>
      </c>
      <c r="AL37" s="472">
        <v>35.799999999999997</v>
      </c>
      <c r="AM37" s="472">
        <v>35.700000000000003</v>
      </c>
      <c r="AN37" s="472">
        <v>35.6</v>
      </c>
      <c r="AO37" s="472">
        <v>35.5</v>
      </c>
      <c r="AP37" s="472">
        <v>35.4</v>
      </c>
      <c r="AQ37" s="472">
        <v>35.200000000000003</v>
      </c>
      <c r="AR37" s="472">
        <v>35</v>
      </c>
      <c r="AS37" s="472">
        <v>34.9</v>
      </c>
      <c r="AT37" s="472">
        <v>34.799999999999997</v>
      </c>
      <c r="AU37" s="472">
        <v>34.700000000000003</v>
      </c>
      <c r="AV37" s="472">
        <v>34.700000000000003</v>
      </c>
    </row>
    <row r="38" spans="12:48" s="344" customFormat="1" ht="14.25">
      <c r="L38" s="6" t="s">
        <v>34</v>
      </c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472">
        <v>38.9</v>
      </c>
      <c r="X38" s="472">
        <v>38.5</v>
      </c>
      <c r="Y38" s="472">
        <v>38.299999999999997</v>
      </c>
      <c r="Z38" s="472">
        <v>38.099999999999994</v>
      </c>
      <c r="AA38" s="472">
        <v>37.9</v>
      </c>
      <c r="AB38" s="472">
        <v>37.799999999999997</v>
      </c>
      <c r="AC38" s="472">
        <v>37.599999999999994</v>
      </c>
      <c r="AD38" s="472">
        <v>37.4</v>
      </c>
      <c r="AE38" s="472">
        <v>37.299999999999997</v>
      </c>
      <c r="AF38" s="472">
        <v>37.099999999999994</v>
      </c>
      <c r="AG38" s="472">
        <v>36.9</v>
      </c>
      <c r="AH38" s="472">
        <v>36.700000000000003</v>
      </c>
      <c r="AI38" s="472">
        <v>36.599999999999994</v>
      </c>
      <c r="AJ38" s="472">
        <v>36.5</v>
      </c>
      <c r="AK38" s="472">
        <v>36.400000000000006</v>
      </c>
      <c r="AL38" s="472">
        <v>36.200000000000003</v>
      </c>
      <c r="AM38" s="472">
        <v>36</v>
      </c>
      <c r="AN38" s="472">
        <v>35.9</v>
      </c>
      <c r="AO38" s="472">
        <v>35.9</v>
      </c>
      <c r="AP38" s="472">
        <v>35.700000000000003</v>
      </c>
      <c r="AQ38" s="472">
        <v>35.599999999999994</v>
      </c>
      <c r="AR38" s="472">
        <v>35.4</v>
      </c>
      <c r="AS38" s="472">
        <v>35.4</v>
      </c>
      <c r="AT38" s="472">
        <v>35.299999999999997</v>
      </c>
      <c r="AU38" s="472">
        <v>35.200000000000003</v>
      </c>
      <c r="AV38" s="472">
        <v>35.200000000000003</v>
      </c>
    </row>
    <row r="39" spans="12:48" s="344" customFormat="1" ht="14.25">
      <c r="L39" s="6" t="s">
        <v>35</v>
      </c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472">
        <v>38.9</v>
      </c>
      <c r="X39" s="472">
        <v>38.400000000000006</v>
      </c>
      <c r="Y39" s="472">
        <v>37.9</v>
      </c>
      <c r="Z39" s="472">
        <v>37.4</v>
      </c>
      <c r="AA39" s="472">
        <v>37</v>
      </c>
      <c r="AB39" s="472">
        <v>36.700000000000003</v>
      </c>
      <c r="AC39" s="472">
        <v>36.400000000000006</v>
      </c>
      <c r="AD39" s="472">
        <v>36</v>
      </c>
      <c r="AE39" s="472">
        <v>35.799999999999997</v>
      </c>
      <c r="AF39" s="472">
        <v>35.799999999999997</v>
      </c>
      <c r="AG39" s="472">
        <v>35.700000000000003</v>
      </c>
      <c r="AH39" s="472">
        <v>35.6</v>
      </c>
      <c r="AI39" s="472">
        <v>35.5</v>
      </c>
      <c r="AJ39" s="472">
        <v>35.4</v>
      </c>
      <c r="AK39" s="472">
        <v>35.299999999999997</v>
      </c>
      <c r="AL39" s="472">
        <v>35.299999999999997</v>
      </c>
      <c r="AM39" s="472">
        <v>35.299999999999997</v>
      </c>
      <c r="AN39" s="472">
        <v>35.299999999999997</v>
      </c>
      <c r="AO39" s="472">
        <v>35.400000000000006</v>
      </c>
      <c r="AP39" s="472">
        <v>35.299999999999997</v>
      </c>
      <c r="AQ39" s="472">
        <v>35.200000000000003</v>
      </c>
      <c r="AR39" s="472">
        <v>35.1</v>
      </c>
      <c r="AS39" s="472">
        <v>35</v>
      </c>
      <c r="AT39" s="472">
        <v>35</v>
      </c>
      <c r="AU39" s="472">
        <v>35</v>
      </c>
      <c r="AV39" s="472">
        <v>35</v>
      </c>
    </row>
    <row r="41" spans="12:48" s="344" customFormat="1" ht="14.25">
      <c r="W41" s="473" t="s">
        <v>749</v>
      </c>
    </row>
    <row r="42" spans="12:48" s="344" customFormat="1" ht="14.25">
      <c r="W42" s="473" t="s">
        <v>750</v>
      </c>
    </row>
    <row r="43" spans="12:48" s="344" customFormat="1" ht="14.25">
      <c r="W43" s="474">
        <v>42552</v>
      </c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8265"/>
  </sheetPr>
  <dimension ref="A1:AV9"/>
  <sheetViews>
    <sheetView showGridLines="0" zoomScale="70" zoomScaleNormal="70" workbookViewId="0">
      <selection activeCell="M14" sqref="M14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20" width="9" style="30"/>
    <col min="21" max="21" width="11" style="30" bestFit="1" customWidth="1"/>
    <col min="22" max="16384" width="9" style="30"/>
  </cols>
  <sheetData>
    <row r="1" spans="1:48" s="7" customFormat="1" ht="25.5">
      <c r="A1" s="15" t="s">
        <v>150</v>
      </c>
      <c r="C1" s="29"/>
      <c r="D1" s="29"/>
      <c r="E1" s="29"/>
      <c r="F1" s="29"/>
      <c r="G1" s="29"/>
      <c r="H1" s="29"/>
      <c r="I1" s="29"/>
    </row>
    <row r="2" spans="1:48" s="7" customFormat="1">
      <c r="K2" s="30"/>
      <c r="L2" s="30"/>
    </row>
    <row r="3" spans="1:48" s="7" customFormat="1">
      <c r="K3" s="30"/>
      <c r="L3" s="3"/>
      <c r="M3" s="4" t="s">
        <v>59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7" customFormat="1">
      <c r="K4" s="30"/>
      <c r="L4" s="6" t="s">
        <v>61</v>
      </c>
      <c r="M4" s="28">
        <v>2005</v>
      </c>
      <c r="N4" s="28">
        <v>2006</v>
      </c>
      <c r="O4" s="80">
        <v>2007</v>
      </c>
      <c r="P4" s="80">
        <v>2008</v>
      </c>
      <c r="Q4" s="80">
        <v>2009</v>
      </c>
      <c r="R4" s="80">
        <v>2010</v>
      </c>
      <c r="S4" s="80">
        <v>2011</v>
      </c>
      <c r="T4" s="80">
        <v>2012</v>
      </c>
      <c r="U4" s="80">
        <v>2013</v>
      </c>
      <c r="V4" s="80">
        <v>2014</v>
      </c>
      <c r="W4" s="80">
        <v>2015</v>
      </c>
      <c r="X4" s="80">
        <v>2016</v>
      </c>
      <c r="Y4" s="80">
        <v>2017</v>
      </c>
      <c r="Z4" s="80">
        <v>2018</v>
      </c>
      <c r="AA4" s="80">
        <v>2019</v>
      </c>
      <c r="AB4" s="80">
        <v>2020</v>
      </c>
      <c r="AC4" s="80">
        <v>2021</v>
      </c>
      <c r="AD4" s="80">
        <v>2022</v>
      </c>
      <c r="AE4" s="80">
        <v>2023</v>
      </c>
      <c r="AF4" s="80">
        <v>2024</v>
      </c>
      <c r="AG4" s="80">
        <v>2025</v>
      </c>
      <c r="AH4" s="80">
        <v>2026</v>
      </c>
      <c r="AI4" s="80">
        <v>2027</v>
      </c>
      <c r="AJ4" s="80">
        <v>2028</v>
      </c>
      <c r="AK4" s="80">
        <v>2029</v>
      </c>
      <c r="AL4" s="80">
        <v>2030</v>
      </c>
      <c r="AM4" s="80">
        <v>2031</v>
      </c>
      <c r="AN4" s="80">
        <v>2032</v>
      </c>
      <c r="AO4" s="80">
        <v>2033</v>
      </c>
      <c r="AP4" s="80">
        <v>2034</v>
      </c>
      <c r="AQ4" s="80">
        <v>2035</v>
      </c>
      <c r="AR4" s="80">
        <v>2036</v>
      </c>
      <c r="AS4" s="80">
        <v>2037</v>
      </c>
      <c r="AT4" s="80">
        <v>2038</v>
      </c>
      <c r="AU4" s="80">
        <v>2039</v>
      </c>
      <c r="AV4" s="80">
        <v>2040</v>
      </c>
    </row>
    <row r="5" spans="1:48" s="7" customFormat="1">
      <c r="L5" s="6" t="s">
        <v>31</v>
      </c>
      <c r="M5" s="24">
        <v>20.164360719223545</v>
      </c>
      <c r="N5" s="24">
        <v>18.51962428744546</v>
      </c>
      <c r="O5" s="24">
        <v>18.3841807852925</v>
      </c>
      <c r="P5" s="24">
        <v>21.819673473095488</v>
      </c>
      <c r="Q5" s="24">
        <v>27.059631970230722</v>
      </c>
      <c r="R5" s="24">
        <v>25.28233287795172</v>
      </c>
      <c r="S5" s="24">
        <v>20.789433084586669</v>
      </c>
      <c r="T5" s="24">
        <v>22.212512624309166</v>
      </c>
      <c r="U5" s="24">
        <v>23.409859401317824</v>
      </c>
      <c r="V5" s="24">
        <v>20.875238773030752</v>
      </c>
      <c r="W5" s="9">
        <v>21.488464434112142</v>
      </c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44"/>
      <c r="AS5" s="44"/>
      <c r="AT5" s="44"/>
      <c r="AU5" s="44"/>
      <c r="AV5" s="44"/>
    </row>
    <row r="6" spans="1:48" s="7" customFormat="1">
      <c r="K6" s="8"/>
      <c r="L6" s="6" t="s">
        <v>32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21.488464434112142</v>
      </c>
      <c r="X6" s="9">
        <v>21.959246435102934</v>
      </c>
      <c r="Y6" s="9">
        <v>22.541607166084081</v>
      </c>
      <c r="Z6" s="9">
        <v>23.23907985353911</v>
      </c>
      <c r="AA6" s="9">
        <v>24.564956048213762</v>
      </c>
      <c r="AB6" s="9">
        <v>26.067172117028026</v>
      </c>
      <c r="AC6" s="9">
        <v>27.792183942834928</v>
      </c>
      <c r="AD6" s="9">
        <v>30.269313626094668</v>
      </c>
      <c r="AE6" s="9">
        <v>32.867276128976044</v>
      </c>
      <c r="AF6" s="9">
        <v>36.179034899826682</v>
      </c>
      <c r="AG6" s="9">
        <v>39.395789762559389</v>
      </c>
      <c r="AH6" s="9">
        <v>42.556664443344623</v>
      </c>
      <c r="AI6" s="9">
        <v>45.252909921033421</v>
      </c>
      <c r="AJ6" s="9">
        <v>47.853901107248966</v>
      </c>
      <c r="AK6" s="9">
        <v>50.299701024123024</v>
      </c>
      <c r="AL6" s="9">
        <v>52.556131189258643</v>
      </c>
      <c r="AM6" s="9">
        <v>54.697387965412503</v>
      </c>
      <c r="AN6" s="9">
        <v>56.643108317690796</v>
      </c>
      <c r="AO6" s="9">
        <v>58.394862473021611</v>
      </c>
      <c r="AP6" s="9">
        <v>60.155228855651067</v>
      </c>
      <c r="AQ6" s="9">
        <v>61.762998750498824</v>
      </c>
      <c r="AR6" s="9">
        <v>63.646954965679591</v>
      </c>
      <c r="AS6" s="9">
        <v>65.027527570749939</v>
      </c>
      <c r="AT6" s="9">
        <v>66.454909467441055</v>
      </c>
      <c r="AU6" s="9">
        <v>67.931677024047033</v>
      </c>
      <c r="AV6" s="9">
        <v>69.39553524405946</v>
      </c>
    </row>
    <row r="7" spans="1:48" s="7" customFormat="1">
      <c r="L7" s="6" t="s">
        <v>33</v>
      </c>
      <c r="M7" s="9"/>
      <c r="N7" s="9"/>
      <c r="O7" s="9"/>
      <c r="P7" s="9"/>
      <c r="Q7" s="9"/>
      <c r="R7" s="9"/>
      <c r="S7" s="9"/>
      <c r="T7" s="9"/>
      <c r="U7" s="9"/>
      <c r="V7" s="9"/>
      <c r="W7" s="9">
        <v>21.521518718544197</v>
      </c>
      <c r="X7" s="9">
        <v>21.948733645222251</v>
      </c>
      <c r="Y7" s="9">
        <v>22.382156825290007</v>
      </c>
      <c r="Z7" s="9">
        <v>22.838449438840527</v>
      </c>
      <c r="AA7" s="9">
        <v>23.325764563880924</v>
      </c>
      <c r="AB7" s="9">
        <v>23.849082962786717</v>
      </c>
      <c r="AC7" s="9">
        <v>24.4715893406646</v>
      </c>
      <c r="AD7" s="9">
        <v>25.092271139600477</v>
      </c>
      <c r="AE7" s="9">
        <v>25.886271984268632</v>
      </c>
      <c r="AF7" s="9">
        <v>26.665221753862379</v>
      </c>
      <c r="AG7" s="9">
        <v>27.422985590306062</v>
      </c>
      <c r="AH7" s="9">
        <v>28.402802385437436</v>
      </c>
      <c r="AI7" s="9">
        <v>29.299570310878494</v>
      </c>
      <c r="AJ7" s="9">
        <v>30.214032252524156</v>
      </c>
      <c r="AK7" s="9">
        <v>30.983898767503241</v>
      </c>
      <c r="AL7" s="9">
        <v>31.812394630988866</v>
      </c>
      <c r="AM7" s="9">
        <v>32.63626679697937</v>
      </c>
      <c r="AN7" s="9">
        <v>33.456436889006405</v>
      </c>
      <c r="AO7" s="9">
        <v>34.181401061799505</v>
      </c>
      <c r="AP7" s="9">
        <v>34.978518254996601</v>
      </c>
      <c r="AQ7" s="9">
        <v>35.744975773005933</v>
      </c>
      <c r="AR7" s="9">
        <v>36.55096025680028</v>
      </c>
      <c r="AS7" s="9">
        <v>37.203961565927706</v>
      </c>
      <c r="AT7" s="9">
        <v>37.878716525130017</v>
      </c>
      <c r="AU7" s="9">
        <v>38.576232097060888</v>
      </c>
      <c r="AV7" s="9">
        <v>39.232674693185814</v>
      </c>
    </row>
    <row r="8" spans="1:48" s="7" customFormat="1">
      <c r="L8" s="6" t="s">
        <v>34</v>
      </c>
      <c r="M8" s="9"/>
      <c r="N8" s="9"/>
      <c r="O8" s="9"/>
      <c r="P8" s="9"/>
      <c r="Q8" s="9"/>
      <c r="R8" s="9"/>
      <c r="S8" s="9"/>
      <c r="T8" s="9"/>
      <c r="U8" s="9"/>
      <c r="V8" s="9"/>
      <c r="W8" s="9">
        <v>21.473440517103342</v>
      </c>
      <c r="X8" s="9">
        <v>21.909497415436228</v>
      </c>
      <c r="Y8" s="9">
        <v>22.356695297764198</v>
      </c>
      <c r="Z8" s="9">
        <v>22.820226767680658</v>
      </c>
      <c r="AA8" s="9">
        <v>23.217135675733005</v>
      </c>
      <c r="AB8" s="9">
        <v>23.646734965170683</v>
      </c>
      <c r="AC8" s="9">
        <v>24.09442544999462</v>
      </c>
      <c r="AD8" s="9">
        <v>24.259789512583271</v>
      </c>
      <c r="AE8" s="9">
        <v>24.457370705271199</v>
      </c>
      <c r="AF8" s="9">
        <v>24.673261383517374</v>
      </c>
      <c r="AG8" s="9">
        <v>24.898536528565394</v>
      </c>
      <c r="AH8" s="9">
        <v>25.176848097151701</v>
      </c>
      <c r="AI8" s="9">
        <v>25.461722784901916</v>
      </c>
      <c r="AJ8" s="9">
        <v>25.770254280402042</v>
      </c>
      <c r="AK8" s="9">
        <v>26.088787061865762</v>
      </c>
      <c r="AL8" s="9">
        <v>26.411334378858662</v>
      </c>
      <c r="AM8" s="9">
        <v>26.739692017873171</v>
      </c>
      <c r="AN8" s="9">
        <v>27.068735689434845</v>
      </c>
      <c r="AO8" s="9">
        <v>27.396773331501429</v>
      </c>
      <c r="AP8" s="9">
        <v>27.723954185802143</v>
      </c>
      <c r="AQ8" s="9">
        <v>28.034035072188647</v>
      </c>
      <c r="AR8" s="9">
        <v>28.37797452768698</v>
      </c>
      <c r="AS8" s="9">
        <v>28.676504732009111</v>
      </c>
      <c r="AT8" s="9">
        <v>28.978547211786861</v>
      </c>
      <c r="AU8" s="9">
        <v>29.284151259613864</v>
      </c>
      <c r="AV8" s="9">
        <v>29.51685269902945</v>
      </c>
    </row>
    <row r="9" spans="1:48" s="7" customFormat="1">
      <c r="L9" s="6" t="s">
        <v>35</v>
      </c>
      <c r="M9" s="9"/>
      <c r="N9" s="9"/>
      <c r="O9" s="9"/>
      <c r="P9" s="9"/>
      <c r="Q9" s="9"/>
      <c r="R9" s="9"/>
      <c r="S9" s="9"/>
      <c r="T9" s="9"/>
      <c r="U9" s="9"/>
      <c r="V9" s="9"/>
      <c r="W9" s="9">
        <v>21.44783920956818</v>
      </c>
      <c r="X9" s="9">
        <v>21.780836179256617</v>
      </c>
      <c r="Y9" s="9">
        <v>22.154021673457489</v>
      </c>
      <c r="Z9" s="9">
        <v>22.550606705196227</v>
      </c>
      <c r="AA9" s="9">
        <v>23.070189041626346</v>
      </c>
      <c r="AB9" s="9">
        <v>24.646588886787157</v>
      </c>
      <c r="AC9" s="9">
        <v>26.126004515846283</v>
      </c>
      <c r="AD9" s="9">
        <v>26.208899571280224</v>
      </c>
      <c r="AE9" s="9">
        <v>26.326418080840895</v>
      </c>
      <c r="AF9" s="9">
        <v>26.49036001301651</v>
      </c>
      <c r="AG9" s="9">
        <v>26.671488975135343</v>
      </c>
      <c r="AH9" s="9">
        <v>26.871081289667934</v>
      </c>
      <c r="AI9" s="9">
        <v>27.078758681891507</v>
      </c>
      <c r="AJ9" s="9">
        <v>27.311494916172567</v>
      </c>
      <c r="AK9" s="9">
        <v>27.571754451820702</v>
      </c>
      <c r="AL9" s="9">
        <v>27.858863137193122</v>
      </c>
      <c r="AM9" s="9">
        <v>28.176724448207555</v>
      </c>
      <c r="AN9" s="9">
        <v>28.530795944565558</v>
      </c>
      <c r="AO9" s="9">
        <v>28.901294525214603</v>
      </c>
      <c r="AP9" s="9">
        <v>29.290087493797234</v>
      </c>
      <c r="AQ9" s="9">
        <v>29.700621607284848</v>
      </c>
      <c r="AR9" s="9">
        <v>30.190350617905267</v>
      </c>
      <c r="AS9" s="9">
        <v>30.664994315894788</v>
      </c>
      <c r="AT9" s="9">
        <v>31.172325199240653</v>
      </c>
      <c r="AU9" s="9">
        <v>31.71615557875894</v>
      </c>
      <c r="AV9" s="9">
        <v>32.233805622159331</v>
      </c>
    </row>
  </sheetData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008265"/>
  </sheetPr>
  <dimension ref="A1:AS27"/>
  <sheetViews>
    <sheetView showGridLines="0" zoomScale="70" zoomScaleNormal="70" workbookViewId="0">
      <selection activeCell="L5" sqref="L5:AN8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20" width="9" style="30"/>
    <col min="21" max="21" width="11" style="30" bestFit="1" customWidth="1"/>
    <col min="22" max="16384" width="9" style="30"/>
  </cols>
  <sheetData>
    <row r="1" spans="1:41" s="7" customFormat="1" ht="25.5">
      <c r="A1" s="15" t="s">
        <v>151</v>
      </c>
      <c r="C1" s="29"/>
      <c r="D1" s="29"/>
      <c r="E1" s="29"/>
      <c r="F1" s="29"/>
      <c r="G1" s="29"/>
      <c r="H1" s="29"/>
      <c r="I1" s="29"/>
    </row>
    <row r="2" spans="1:41" s="7" customFormat="1">
      <c r="K2" s="30"/>
      <c r="L2" s="30"/>
    </row>
    <row r="3" spans="1:41" s="7" customFormat="1">
      <c r="K3" s="30"/>
      <c r="L3" s="4" t="s">
        <v>59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1" s="7" customFormat="1">
      <c r="K4" s="30"/>
      <c r="L4" s="6" t="s">
        <v>61</v>
      </c>
      <c r="M4" s="35">
        <v>2013</v>
      </c>
      <c r="N4" s="80">
        <v>2014</v>
      </c>
      <c r="O4" s="35">
        <v>2015</v>
      </c>
      <c r="P4" s="80">
        <v>2016</v>
      </c>
      <c r="Q4" s="35">
        <v>2017</v>
      </c>
      <c r="R4" s="80">
        <v>2018</v>
      </c>
      <c r="S4" s="35">
        <v>2019</v>
      </c>
      <c r="T4" s="80">
        <v>2020</v>
      </c>
      <c r="U4" s="35">
        <v>2021</v>
      </c>
      <c r="V4" s="80">
        <v>2022</v>
      </c>
      <c r="W4" s="35">
        <v>2023</v>
      </c>
      <c r="X4" s="80">
        <v>2024</v>
      </c>
      <c r="Y4" s="35">
        <v>2025</v>
      </c>
      <c r="Z4" s="80">
        <v>2026</v>
      </c>
      <c r="AA4" s="35">
        <v>2027</v>
      </c>
      <c r="AB4" s="80">
        <v>2028</v>
      </c>
      <c r="AC4" s="35">
        <v>2029</v>
      </c>
      <c r="AD4" s="80">
        <v>2030</v>
      </c>
      <c r="AE4" s="35">
        <v>2031</v>
      </c>
      <c r="AF4" s="80">
        <v>2032</v>
      </c>
      <c r="AG4" s="35">
        <v>2033</v>
      </c>
      <c r="AH4" s="80">
        <v>2034</v>
      </c>
      <c r="AI4" s="35">
        <v>2035</v>
      </c>
      <c r="AJ4" s="80">
        <v>2036</v>
      </c>
      <c r="AK4" s="35">
        <v>2037</v>
      </c>
      <c r="AL4" s="80">
        <v>2038</v>
      </c>
      <c r="AM4" s="35">
        <v>2039</v>
      </c>
      <c r="AN4" s="80">
        <v>2040</v>
      </c>
    </row>
    <row r="5" spans="1:41" s="7" customFormat="1">
      <c r="L5" s="6" t="s">
        <v>32</v>
      </c>
      <c r="M5" s="9">
        <v>0</v>
      </c>
      <c r="N5" s="9">
        <v>0</v>
      </c>
      <c r="O5" s="9">
        <v>0.13880184233732171</v>
      </c>
      <c r="P5" s="9">
        <v>0.14417329455429478</v>
      </c>
      <c r="Q5" s="9">
        <v>0.16057569003261887</v>
      </c>
      <c r="R5" s="9">
        <v>0.17879277109716035</v>
      </c>
      <c r="S5" s="9">
        <v>0.19900416202926191</v>
      </c>
      <c r="T5" s="9">
        <v>0.22144194569610959</v>
      </c>
      <c r="U5" s="9">
        <v>0.24636403402840407</v>
      </c>
      <c r="V5" s="9">
        <v>0.27404716642038235</v>
      </c>
      <c r="W5" s="9">
        <v>0.30477334860119099</v>
      </c>
      <c r="X5" s="9">
        <v>0.33886908533627846</v>
      </c>
      <c r="Y5" s="9">
        <v>0.37668572227352459</v>
      </c>
      <c r="Z5" s="9">
        <v>0.41866479254675826</v>
      </c>
      <c r="AA5" s="9">
        <v>0.46528598143538052</v>
      </c>
      <c r="AB5" s="9">
        <v>0.51702068290131953</v>
      </c>
      <c r="AC5" s="9">
        <v>0.57435599723788755</v>
      </c>
      <c r="AD5" s="9">
        <v>0.63787368063210448</v>
      </c>
      <c r="AE5" s="9">
        <v>0.70907390182436347</v>
      </c>
      <c r="AF5" s="9">
        <v>0.79014691843315876</v>
      </c>
      <c r="AG5" s="9">
        <v>0.88021048201613583</v>
      </c>
      <c r="AH5" s="9">
        <v>0.98024315557710995</v>
      </c>
      <c r="AI5" s="9">
        <v>1.0913287562325027</v>
      </c>
      <c r="AJ5" s="9">
        <v>1.2146675891411665</v>
      </c>
      <c r="AK5" s="9">
        <v>1.3515888743244482</v>
      </c>
      <c r="AL5" s="9">
        <v>1.5035644926117051</v>
      </c>
      <c r="AM5" s="9">
        <v>1.6722241902742252</v>
      </c>
      <c r="AN5" s="9">
        <v>1.8594767038722932</v>
      </c>
      <c r="AO5" s="9"/>
    </row>
    <row r="6" spans="1:41" s="7" customFormat="1">
      <c r="K6" s="8"/>
      <c r="L6" s="6" t="s">
        <v>33</v>
      </c>
      <c r="M6" s="9">
        <v>0</v>
      </c>
      <c r="N6" s="9">
        <v>0</v>
      </c>
      <c r="O6" s="9">
        <v>0.13880184233732171</v>
      </c>
      <c r="P6" s="9">
        <v>0.14003048389102257</v>
      </c>
      <c r="Q6" s="9">
        <v>0.1411346314521188</v>
      </c>
      <c r="R6" s="9">
        <v>0.14220706990670862</v>
      </c>
      <c r="S6" s="9">
        <v>0.14323522774514624</v>
      </c>
      <c r="T6" s="9">
        <v>0.14423256500401238</v>
      </c>
      <c r="U6" s="9">
        <v>0.14520974853535654</v>
      </c>
      <c r="V6" s="9">
        <v>0.14617050409896842</v>
      </c>
      <c r="W6" s="9">
        <v>0.14710487274010262</v>
      </c>
      <c r="X6" s="9">
        <v>0.14801251147838337</v>
      </c>
      <c r="Y6" s="9">
        <v>0.1488884583957813</v>
      </c>
      <c r="Z6" s="9">
        <v>0.14974860163893991</v>
      </c>
      <c r="AA6" s="9">
        <v>0.15060213879344383</v>
      </c>
      <c r="AB6" s="9">
        <v>0.15143812752515948</v>
      </c>
      <c r="AC6" s="9">
        <v>0.1522386599543408</v>
      </c>
      <c r="AD6" s="9">
        <v>0.15300108770425827</v>
      </c>
      <c r="AE6" s="9">
        <v>0.15389788434620993</v>
      </c>
      <c r="AF6" s="9">
        <v>0.15519072417131508</v>
      </c>
      <c r="AG6" s="9">
        <v>0.1564447788016671</v>
      </c>
      <c r="AH6" s="9">
        <v>0.15766121179310857</v>
      </c>
      <c r="AI6" s="9">
        <v>0.15884115179480679</v>
      </c>
      <c r="AJ6" s="9">
        <v>0.15998569359645406</v>
      </c>
      <c r="AK6" s="9">
        <v>0.16109589914405195</v>
      </c>
      <c r="AL6" s="9">
        <v>0.16217279852522185</v>
      </c>
      <c r="AM6" s="9">
        <v>0.16321739092495671</v>
      </c>
      <c r="AN6" s="9">
        <v>0.16423922899246657</v>
      </c>
      <c r="AO6" s="9"/>
    </row>
    <row r="7" spans="1:41" s="7" customFormat="1">
      <c r="L7" s="6" t="s">
        <v>34</v>
      </c>
      <c r="M7" s="9">
        <v>0</v>
      </c>
      <c r="N7" s="9">
        <v>0</v>
      </c>
      <c r="O7" s="9">
        <v>0.13880184233732171</v>
      </c>
      <c r="P7" s="9">
        <v>0.14003048389102257</v>
      </c>
      <c r="Q7" s="9">
        <v>0.1411346314521188</v>
      </c>
      <c r="R7" s="9">
        <v>0.14220706990670862</v>
      </c>
      <c r="S7" s="9">
        <v>0.14323522774514624</v>
      </c>
      <c r="T7" s="9">
        <v>0.14423256500401238</v>
      </c>
      <c r="U7" s="9">
        <v>0.14520974853535654</v>
      </c>
      <c r="V7" s="9">
        <v>0.14617050409896842</v>
      </c>
      <c r="W7" s="9">
        <v>0.14710487274010262</v>
      </c>
      <c r="X7" s="9">
        <v>0.14801251147838337</v>
      </c>
      <c r="Y7" s="9">
        <v>0.1488884583957813</v>
      </c>
      <c r="Z7" s="9">
        <v>0.14974860163893991</v>
      </c>
      <c r="AA7" s="9">
        <v>0.15060213879344383</v>
      </c>
      <c r="AB7" s="9">
        <v>0.15143812752515948</v>
      </c>
      <c r="AC7" s="9">
        <v>0.1522386599543408</v>
      </c>
      <c r="AD7" s="9">
        <v>0.15300108770425827</v>
      </c>
      <c r="AE7" s="9">
        <v>0.15389788434620993</v>
      </c>
      <c r="AF7" s="9">
        <v>0.15519072417131508</v>
      </c>
      <c r="AG7" s="9">
        <v>0.1564447788016671</v>
      </c>
      <c r="AH7" s="9">
        <v>0.15766121179310857</v>
      </c>
      <c r="AI7" s="9">
        <v>0.15884115179480679</v>
      </c>
      <c r="AJ7" s="9">
        <v>0.15998569359645406</v>
      </c>
      <c r="AK7" s="9">
        <v>0.16109589914405195</v>
      </c>
      <c r="AL7" s="9">
        <v>0.16217279852522185</v>
      </c>
      <c r="AM7" s="9">
        <v>0.16321739092495671</v>
      </c>
      <c r="AN7" s="9">
        <v>0.16423922899246657</v>
      </c>
      <c r="AO7" s="9"/>
    </row>
    <row r="8" spans="1:41" s="7" customFormat="1">
      <c r="L8" s="6" t="s">
        <v>35</v>
      </c>
      <c r="M8" s="9">
        <v>0</v>
      </c>
      <c r="N8" s="9">
        <v>0</v>
      </c>
      <c r="O8" s="9">
        <v>0.13880184233732171</v>
      </c>
      <c r="P8" s="9">
        <v>0.14492399999589206</v>
      </c>
      <c r="Q8" s="9">
        <v>0.16419242166419712</v>
      </c>
      <c r="R8" s="9">
        <v>0.18596912274571753</v>
      </c>
      <c r="S8" s="9">
        <v>0.21055753825908471</v>
      </c>
      <c r="T8" s="9">
        <v>0.23833421494481491</v>
      </c>
      <c r="U8" s="9">
        <v>0.26972537693799542</v>
      </c>
      <c r="V8" s="9">
        <v>0.30520219414656125</v>
      </c>
      <c r="W8" s="9">
        <v>0.34526870174558816</v>
      </c>
      <c r="X8" s="9">
        <v>0.39050799651572582</v>
      </c>
      <c r="Y8" s="9">
        <v>0.4415654376936145</v>
      </c>
      <c r="Z8" s="9">
        <v>0.49922974179315144</v>
      </c>
      <c r="AA8" s="9">
        <v>0.56438051131700329</v>
      </c>
      <c r="AB8" s="9">
        <v>0.63793695304408105</v>
      </c>
      <c r="AC8" s="9">
        <v>0.72088957685467336</v>
      </c>
      <c r="AD8" s="9">
        <v>0.81440435719630766</v>
      </c>
      <c r="AE8" s="9">
        <v>0.92091767189233487</v>
      </c>
      <c r="AF8" s="9">
        <v>1.0438902720585959</v>
      </c>
      <c r="AG8" s="9">
        <v>1.18290877309457</v>
      </c>
      <c r="AH8" s="9">
        <v>1.3400354081027299</v>
      </c>
      <c r="AI8" s="9">
        <v>1.5175947432632166</v>
      </c>
      <c r="AJ8" s="9">
        <v>1.7182068125473249</v>
      </c>
      <c r="AK8" s="9">
        <v>1.944824416777128</v>
      </c>
      <c r="AL8" s="9">
        <v>2.2007751085538807</v>
      </c>
      <c r="AM8" s="9">
        <v>2.4898084497257931</v>
      </c>
      <c r="AN8" s="9">
        <v>2.8163090722191768</v>
      </c>
      <c r="AO8" s="9"/>
    </row>
    <row r="10" spans="1:41" s="7" customFormat="1">
      <c r="L10" s="12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0"/>
    </row>
    <row r="11" spans="1:41" s="8" customFormat="1">
      <c r="A11" s="7"/>
      <c r="B11" s="7"/>
      <c r="C11" s="7"/>
      <c r="D11" s="7"/>
      <c r="E11" s="7"/>
      <c r="K11" s="12"/>
      <c r="L11" s="1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0"/>
    </row>
    <row r="12" spans="1:41" s="7" customFormat="1">
      <c r="K12" s="12"/>
      <c r="L12" s="1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2"/>
    </row>
    <row r="13" spans="1:41" s="7" customFormat="1"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</row>
    <row r="14" spans="1:41" s="7" customFormat="1"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</row>
    <row r="15" spans="1:41" s="7" customFormat="1">
      <c r="B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41" s="12" customFormat="1">
      <c r="A16" s="8"/>
      <c r="B16" s="8"/>
      <c r="C16" s="8"/>
      <c r="D16" s="8"/>
      <c r="E16" s="8"/>
    </row>
    <row r="17" spans="1:45" s="12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45" s="12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45" s="12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45" s="12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45" s="12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45" s="12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45" s="12" customFormat="1">
      <c r="K23" s="7"/>
      <c r="L23" s="16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</row>
    <row r="24" spans="1:45">
      <c r="C24" s="40" t="s">
        <v>138</v>
      </c>
      <c r="L24" s="16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>
      <c r="C25" s="40" t="s">
        <v>139</v>
      </c>
      <c r="L25" s="16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>
      <c r="C26" s="40" t="s">
        <v>140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>
      <c r="C27" s="40" t="s">
        <v>141</v>
      </c>
      <c r="AK27" s="17"/>
      <c r="AL27" s="17"/>
      <c r="AM27" s="17"/>
      <c r="AN27" s="17"/>
      <c r="AO27" s="17"/>
      <c r="AP27" s="17"/>
      <c r="AQ27" s="17"/>
      <c r="AR27" s="17"/>
      <c r="AS27" s="17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Z8"/>
  <sheetViews>
    <sheetView showGridLines="0" zoomScale="85" zoomScaleNormal="85" workbookViewId="0">
      <selection activeCell="O8" sqref="O8"/>
    </sheetView>
  </sheetViews>
  <sheetFormatPr defaultColWidth="9" defaultRowHeight="14.25"/>
  <cols>
    <col min="1" max="1" width="3.625" style="34" customWidth="1"/>
    <col min="2" max="11" width="9" style="34"/>
    <col min="12" max="12" width="9.125" style="34" bestFit="1" customWidth="1"/>
    <col min="13" max="47" width="6.5" style="34" customWidth="1"/>
    <col min="48" max="52" width="6.75" style="34" customWidth="1"/>
    <col min="53" max="16384" width="9" style="34"/>
  </cols>
  <sheetData>
    <row r="1" spans="1:52" s="4" customFormat="1" ht="25.5">
      <c r="A1" s="15" t="s">
        <v>550</v>
      </c>
      <c r="B1" s="34"/>
      <c r="C1" s="388"/>
      <c r="D1" s="388"/>
      <c r="E1" s="388"/>
      <c r="F1" s="388"/>
      <c r="G1" s="388"/>
      <c r="H1" s="388"/>
      <c r="I1" s="388"/>
      <c r="J1" s="34"/>
      <c r="K1" s="34"/>
    </row>
    <row r="2" spans="1:52" s="4" customFormat="1">
      <c r="A2" s="34"/>
      <c r="B2" s="34"/>
      <c r="C2" s="34"/>
      <c r="D2" s="34"/>
      <c r="E2" s="34"/>
      <c r="F2" s="34"/>
      <c r="G2" s="34"/>
      <c r="H2" s="34"/>
      <c r="I2" s="34"/>
      <c r="J2" s="34"/>
      <c r="K2" s="389"/>
    </row>
    <row r="3" spans="1:52" s="4" customFormat="1">
      <c r="A3" s="34"/>
      <c r="B3" s="34"/>
      <c r="C3" s="34"/>
      <c r="D3" s="34"/>
      <c r="E3" s="34"/>
      <c r="F3" s="34"/>
      <c r="G3" s="34"/>
      <c r="H3" s="34"/>
      <c r="I3" s="34"/>
      <c r="J3" s="34"/>
      <c r="K3" s="389"/>
      <c r="M3" s="393" t="s">
        <v>545</v>
      </c>
    </row>
    <row r="4" spans="1:52" s="4" customFormat="1">
      <c r="A4" s="34"/>
      <c r="B4" s="34"/>
      <c r="C4" s="34"/>
      <c r="D4" s="34"/>
      <c r="E4" s="34"/>
      <c r="F4" s="34"/>
      <c r="G4" s="34"/>
      <c r="H4" s="34"/>
      <c r="I4" s="34"/>
      <c r="J4" s="34"/>
      <c r="K4" s="389"/>
      <c r="L4" s="6" t="s">
        <v>61</v>
      </c>
      <c r="M4" s="35">
        <v>2001</v>
      </c>
      <c r="N4" s="35">
        <v>2002</v>
      </c>
      <c r="O4" s="35">
        <v>2003</v>
      </c>
      <c r="P4" s="35">
        <v>2004</v>
      </c>
      <c r="Q4" s="35">
        <v>2005</v>
      </c>
      <c r="R4" s="35">
        <v>2006</v>
      </c>
      <c r="S4" s="35">
        <v>2007</v>
      </c>
      <c r="T4" s="35">
        <v>2008</v>
      </c>
      <c r="U4" s="35">
        <v>2009</v>
      </c>
      <c r="V4" s="35">
        <v>2010</v>
      </c>
      <c r="W4" s="35">
        <v>2011</v>
      </c>
      <c r="X4" s="35">
        <v>2012</v>
      </c>
      <c r="Y4" s="35">
        <v>2013</v>
      </c>
      <c r="Z4" s="35">
        <v>2014</v>
      </c>
      <c r="AA4" s="35">
        <v>2015</v>
      </c>
      <c r="AB4" s="35">
        <v>2016</v>
      </c>
      <c r="AC4" s="35">
        <v>2017</v>
      </c>
      <c r="AD4" s="35">
        <v>2018</v>
      </c>
      <c r="AE4" s="35">
        <v>2019</v>
      </c>
      <c r="AF4" s="35">
        <v>2020</v>
      </c>
      <c r="AG4" s="35">
        <v>2021</v>
      </c>
      <c r="AH4" s="35">
        <v>2022</v>
      </c>
      <c r="AI4" s="35">
        <v>2023</v>
      </c>
      <c r="AJ4" s="35">
        <v>2024</v>
      </c>
      <c r="AK4" s="35">
        <v>2025</v>
      </c>
      <c r="AL4" s="35">
        <v>2026</v>
      </c>
      <c r="AM4" s="35">
        <v>2027</v>
      </c>
      <c r="AN4" s="35">
        <v>2028</v>
      </c>
      <c r="AO4" s="35">
        <v>2029</v>
      </c>
      <c r="AP4" s="35">
        <v>2030</v>
      </c>
      <c r="AQ4" s="35">
        <v>2031</v>
      </c>
      <c r="AR4" s="35">
        <v>2032</v>
      </c>
      <c r="AS4" s="35">
        <v>2033</v>
      </c>
      <c r="AT4" s="35">
        <v>2034</v>
      </c>
      <c r="AU4" s="35">
        <v>2035</v>
      </c>
      <c r="AV4" s="35">
        <v>2036</v>
      </c>
      <c r="AW4" s="35">
        <v>2037</v>
      </c>
      <c r="AX4" s="35">
        <v>2038</v>
      </c>
      <c r="AY4" s="35">
        <v>2039</v>
      </c>
      <c r="AZ4" s="35">
        <v>2040</v>
      </c>
    </row>
    <row r="5" spans="1:52" s="4" customForma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6" t="s">
        <v>538</v>
      </c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>
        <v>40.76</v>
      </c>
      <c r="AB5" s="154">
        <v>47.59</v>
      </c>
      <c r="AC5" s="154">
        <v>50.02</v>
      </c>
      <c r="AD5" s="154">
        <v>51.21</v>
      </c>
      <c r="AE5" s="154">
        <v>53.29</v>
      </c>
      <c r="AF5" s="154">
        <v>55.25</v>
      </c>
      <c r="AG5" s="154">
        <v>57.14</v>
      </c>
      <c r="AH5" s="154">
        <v>59.09</v>
      </c>
      <c r="AI5" s="154">
        <v>61.05</v>
      </c>
      <c r="AJ5" s="154">
        <v>63.08</v>
      </c>
      <c r="AK5" s="154">
        <v>65.37</v>
      </c>
      <c r="AL5" s="154">
        <v>66.66</v>
      </c>
      <c r="AM5" s="154">
        <v>68.06</v>
      </c>
      <c r="AN5" s="154">
        <v>69.5</v>
      </c>
      <c r="AO5" s="154">
        <v>70.900000000000006</v>
      </c>
      <c r="AP5" s="154">
        <v>72.260000000000005</v>
      </c>
      <c r="AQ5" s="395">
        <v>72.58</v>
      </c>
      <c r="AR5" s="14">
        <v>72.91</v>
      </c>
      <c r="AS5" s="154">
        <v>73.27</v>
      </c>
      <c r="AT5" s="154">
        <v>73.55</v>
      </c>
      <c r="AU5" s="154">
        <v>73.709999999999994</v>
      </c>
      <c r="AV5" s="14">
        <v>73.95</v>
      </c>
      <c r="AW5" s="14">
        <v>74.010000000000005</v>
      </c>
      <c r="AX5" s="14">
        <v>74.17</v>
      </c>
      <c r="AY5" s="14">
        <v>74.3</v>
      </c>
      <c r="AZ5" s="14">
        <v>74.37</v>
      </c>
    </row>
    <row r="6" spans="1:52" s="4" customFormat="1" ht="15">
      <c r="A6" s="34"/>
      <c r="B6" s="34"/>
      <c r="C6" s="34"/>
      <c r="D6" s="34"/>
      <c r="E6" s="34"/>
      <c r="F6" s="34"/>
      <c r="G6" s="34"/>
      <c r="H6" s="34"/>
      <c r="I6" s="34"/>
      <c r="J6" s="34"/>
      <c r="K6" s="392"/>
      <c r="L6" s="6" t="s">
        <v>539</v>
      </c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>
        <v>40.76</v>
      </c>
      <c r="AB6" s="154">
        <v>41.79</v>
      </c>
      <c r="AC6" s="154">
        <v>43.59</v>
      </c>
      <c r="AD6" s="154">
        <v>44.76</v>
      </c>
      <c r="AE6" s="154">
        <v>45.13</v>
      </c>
      <c r="AF6" s="154">
        <v>45.2</v>
      </c>
      <c r="AG6" s="154">
        <v>45.49</v>
      </c>
      <c r="AH6" s="154">
        <v>45.69</v>
      </c>
      <c r="AI6" s="154">
        <v>46.08</v>
      </c>
      <c r="AJ6" s="154">
        <v>47.41</v>
      </c>
      <c r="AK6" s="154">
        <v>48.36</v>
      </c>
      <c r="AL6" s="154">
        <v>49.73</v>
      </c>
      <c r="AM6" s="154">
        <v>51.04</v>
      </c>
      <c r="AN6" s="154">
        <v>51.62</v>
      </c>
      <c r="AO6" s="154">
        <v>52.96</v>
      </c>
      <c r="AP6" s="154">
        <v>53.54</v>
      </c>
      <c r="AQ6" s="154">
        <v>54.54</v>
      </c>
      <c r="AR6" s="14">
        <v>55.29</v>
      </c>
      <c r="AS6" s="154">
        <v>55.75</v>
      </c>
      <c r="AT6" s="154">
        <v>56.69</v>
      </c>
      <c r="AU6" s="154">
        <v>56.93</v>
      </c>
      <c r="AV6" s="14">
        <v>57.39</v>
      </c>
      <c r="AW6" s="14">
        <v>57.76</v>
      </c>
      <c r="AX6" s="14">
        <v>58.51</v>
      </c>
      <c r="AY6" s="14">
        <v>58.78</v>
      </c>
      <c r="AZ6" s="14">
        <v>59.02</v>
      </c>
    </row>
    <row r="7" spans="1:52" s="4" customForma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6" t="s">
        <v>540</v>
      </c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>
        <v>40.76</v>
      </c>
      <c r="AB7" s="154">
        <v>35.33</v>
      </c>
      <c r="AC7" s="154">
        <v>36.270000000000003</v>
      </c>
      <c r="AD7" s="154">
        <v>36.99</v>
      </c>
      <c r="AE7" s="154">
        <v>37.89</v>
      </c>
      <c r="AF7" s="154">
        <v>38.049999999999997</v>
      </c>
      <c r="AG7" s="154">
        <v>39.119999999999997</v>
      </c>
      <c r="AH7" s="154">
        <v>39.840000000000003</v>
      </c>
      <c r="AI7" s="154">
        <v>40.880000000000003</v>
      </c>
      <c r="AJ7" s="154">
        <v>41.82</v>
      </c>
      <c r="AK7" s="154">
        <v>43.68</v>
      </c>
      <c r="AL7" s="154">
        <v>44.3</v>
      </c>
      <c r="AM7" s="154">
        <v>45.11</v>
      </c>
      <c r="AN7" s="154">
        <v>45.78</v>
      </c>
      <c r="AO7" s="154">
        <v>46.74</v>
      </c>
      <c r="AP7" s="154">
        <v>47.8</v>
      </c>
      <c r="AQ7" s="154">
        <v>48.2</v>
      </c>
      <c r="AR7" s="14">
        <v>48.77</v>
      </c>
      <c r="AS7" s="154">
        <v>49.13</v>
      </c>
      <c r="AT7" s="154">
        <v>49.67</v>
      </c>
      <c r="AU7" s="154">
        <v>49.58</v>
      </c>
      <c r="AV7" s="14">
        <v>49.82</v>
      </c>
      <c r="AW7" s="14">
        <v>49.87</v>
      </c>
      <c r="AX7" s="14">
        <v>50.03</v>
      </c>
      <c r="AY7" s="14">
        <v>50.17</v>
      </c>
      <c r="AZ7" s="14">
        <v>50.24</v>
      </c>
    </row>
    <row r="8" spans="1:52" s="4" customForma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6" t="s">
        <v>31</v>
      </c>
      <c r="M8" s="154">
        <v>25.312037448573115</v>
      </c>
      <c r="N8" s="154">
        <v>22.092041752509417</v>
      </c>
      <c r="O8" s="154">
        <v>26.646869621210115</v>
      </c>
      <c r="P8" s="154">
        <v>29.224478090474342</v>
      </c>
      <c r="Q8" s="154">
        <v>48.283641999710191</v>
      </c>
      <c r="R8" s="154">
        <v>50.183606816055423</v>
      </c>
      <c r="S8" s="154">
        <v>36.043669414939529</v>
      </c>
      <c r="T8" s="154">
        <v>83.508821987158825</v>
      </c>
      <c r="U8" s="154">
        <v>41.394777325944041</v>
      </c>
      <c r="V8" s="154">
        <v>44.47840402074349</v>
      </c>
      <c r="W8" s="154">
        <v>50.089245990347884</v>
      </c>
      <c r="X8" s="154">
        <v>46.127337034546265</v>
      </c>
      <c r="Y8" s="154">
        <v>50.581670119462323</v>
      </c>
      <c r="Z8" s="154">
        <v>42.6</v>
      </c>
      <c r="AA8" s="154">
        <v>40.76</v>
      </c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6"/>
      <c r="AS8" s="154"/>
      <c r="AT8" s="154"/>
      <c r="AU8" s="154"/>
      <c r="AV8" s="14"/>
      <c r="AW8" s="14"/>
      <c r="AX8" s="14"/>
      <c r="AY8" s="14"/>
      <c r="AZ8" s="14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008265"/>
  </sheetPr>
  <dimension ref="A1:AV9"/>
  <sheetViews>
    <sheetView showGridLines="0" zoomScale="70" zoomScaleNormal="70" workbookViewId="0">
      <selection activeCell="N21" sqref="N21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16384" width="9" style="30"/>
  </cols>
  <sheetData>
    <row r="1" spans="1:48" s="7" customFormat="1" ht="25.5">
      <c r="A1" s="15" t="s">
        <v>152</v>
      </c>
      <c r="C1" s="29"/>
      <c r="D1" s="29"/>
      <c r="E1" s="29"/>
      <c r="F1" s="29"/>
      <c r="G1" s="29"/>
      <c r="H1" s="29"/>
      <c r="I1" s="29"/>
    </row>
    <row r="2" spans="1:48" s="7" customFormat="1">
      <c r="K2" s="30"/>
      <c r="L2" s="30"/>
    </row>
    <row r="3" spans="1:48" s="7" customFormat="1">
      <c r="K3" s="30"/>
      <c r="L3" s="4"/>
      <c r="M3" s="4" t="s">
        <v>59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  <c r="AK3" s="4"/>
      <c r="AL3" s="4"/>
      <c r="AM3" s="4"/>
      <c r="AN3" s="4"/>
      <c r="AO3" s="4"/>
      <c r="AP3" s="4"/>
      <c r="AQ3" s="4"/>
    </row>
    <row r="4" spans="1:48" s="7" customFormat="1">
      <c r="K4" s="30"/>
      <c r="L4" s="6" t="s">
        <v>61</v>
      </c>
      <c r="M4" s="80">
        <v>2005</v>
      </c>
      <c r="N4" s="80">
        <v>2006</v>
      </c>
      <c r="O4" s="80">
        <v>2007</v>
      </c>
      <c r="P4" s="80">
        <v>2008</v>
      </c>
      <c r="Q4" s="80">
        <v>2009</v>
      </c>
      <c r="R4" s="80">
        <v>2010</v>
      </c>
      <c r="S4" s="80">
        <v>2011</v>
      </c>
      <c r="T4" s="80">
        <v>2012</v>
      </c>
      <c r="U4" s="80">
        <v>2013</v>
      </c>
      <c r="V4" s="80">
        <v>2014</v>
      </c>
      <c r="W4" s="80">
        <v>2015</v>
      </c>
      <c r="X4" s="80">
        <v>2016</v>
      </c>
      <c r="Y4" s="80">
        <v>2017</v>
      </c>
      <c r="Z4" s="80">
        <v>2018</v>
      </c>
      <c r="AA4" s="80">
        <v>2019</v>
      </c>
      <c r="AB4" s="80">
        <v>2020</v>
      </c>
      <c r="AC4" s="80">
        <v>2021</v>
      </c>
      <c r="AD4" s="80">
        <v>2022</v>
      </c>
      <c r="AE4" s="80">
        <v>2023</v>
      </c>
      <c r="AF4" s="80">
        <v>2024</v>
      </c>
      <c r="AG4" s="80">
        <v>2025</v>
      </c>
      <c r="AH4" s="80">
        <v>2026</v>
      </c>
      <c r="AI4" s="80">
        <v>2027</v>
      </c>
      <c r="AJ4" s="80">
        <v>2028</v>
      </c>
      <c r="AK4" s="80">
        <v>2029</v>
      </c>
      <c r="AL4" s="80">
        <v>2030</v>
      </c>
      <c r="AM4" s="80">
        <v>2031</v>
      </c>
      <c r="AN4" s="80">
        <v>2032</v>
      </c>
      <c r="AO4" s="80">
        <v>2033</v>
      </c>
      <c r="AP4" s="80">
        <v>2034</v>
      </c>
      <c r="AQ4" s="80">
        <v>2035</v>
      </c>
      <c r="AR4" s="80">
        <v>2036</v>
      </c>
      <c r="AS4" s="80">
        <v>2037</v>
      </c>
      <c r="AT4" s="80">
        <v>2038</v>
      </c>
      <c r="AU4" s="80">
        <v>2039</v>
      </c>
      <c r="AV4" s="80">
        <v>2040</v>
      </c>
    </row>
    <row r="5" spans="1:48" s="7" customFormat="1">
      <c r="L5" s="6" t="s">
        <v>31</v>
      </c>
      <c r="M5" s="20">
        <v>33.138408336548821</v>
      </c>
      <c r="N5" s="20">
        <v>30.857120107580645</v>
      </c>
      <c r="O5" s="20">
        <v>29.482364284487112</v>
      </c>
      <c r="P5" s="20">
        <v>30.132777286798081</v>
      </c>
      <c r="Q5" s="20">
        <v>34.704621849085761</v>
      </c>
      <c r="R5" s="20">
        <v>32.123132909431256</v>
      </c>
      <c r="S5" s="20">
        <v>29.475597523282527</v>
      </c>
      <c r="T5" s="20">
        <v>31.486568976656336</v>
      </c>
      <c r="U5" s="20">
        <v>31.049087130613618</v>
      </c>
      <c r="V5" s="20">
        <v>29.094441701477393</v>
      </c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44"/>
      <c r="AS5" s="44"/>
      <c r="AT5" s="44"/>
      <c r="AU5" s="44"/>
      <c r="AV5" s="44"/>
    </row>
    <row r="6" spans="1:48" s="7" customFormat="1">
      <c r="K6" s="8"/>
      <c r="L6" s="6" t="s">
        <v>32</v>
      </c>
      <c r="M6" s="20"/>
      <c r="N6" s="20"/>
      <c r="O6" s="20"/>
      <c r="P6" s="20"/>
      <c r="Q6" s="20"/>
      <c r="R6" s="20"/>
      <c r="S6" s="20"/>
      <c r="T6" s="20"/>
      <c r="U6" s="20"/>
      <c r="V6" s="20">
        <v>29.094441701477393</v>
      </c>
      <c r="W6" s="20">
        <v>29.1371955789824</v>
      </c>
      <c r="X6" s="20">
        <v>29.440861294390853</v>
      </c>
      <c r="Y6" s="20">
        <v>29.677808424993447</v>
      </c>
      <c r="Z6" s="20">
        <v>29.813021239657981</v>
      </c>
      <c r="AA6" s="20">
        <v>29.812417677913775</v>
      </c>
      <c r="AB6" s="20">
        <v>29.580735644007508</v>
      </c>
      <c r="AC6" s="20">
        <v>29.372896050629983</v>
      </c>
      <c r="AD6" s="20">
        <v>29.175773382719068</v>
      </c>
      <c r="AE6" s="20">
        <v>29.307545961436926</v>
      </c>
      <c r="AF6" s="20">
        <v>30.189197305904003</v>
      </c>
      <c r="AG6" s="20">
        <v>30.992735511621483</v>
      </c>
      <c r="AH6" s="20">
        <v>31.811318386302872</v>
      </c>
      <c r="AI6" s="20">
        <v>32.648776217867237</v>
      </c>
      <c r="AJ6" s="20">
        <v>33.487489478082935</v>
      </c>
      <c r="AK6" s="20">
        <v>34.330108005786855</v>
      </c>
      <c r="AL6" s="20">
        <v>35.172847738032928</v>
      </c>
      <c r="AM6" s="20">
        <v>36.002315131195502</v>
      </c>
      <c r="AN6" s="20">
        <v>36.783689760225641</v>
      </c>
      <c r="AO6" s="20">
        <v>37.516084470157658</v>
      </c>
      <c r="AP6" s="20">
        <v>38.200996580037305</v>
      </c>
      <c r="AQ6" s="20">
        <v>38.810065541262304</v>
      </c>
      <c r="AR6" s="20">
        <v>39.381703157282985</v>
      </c>
      <c r="AS6" s="20">
        <v>39.929155629012342</v>
      </c>
      <c r="AT6" s="20">
        <v>40.484775295691342</v>
      </c>
      <c r="AU6" s="20">
        <v>41.048695429381262</v>
      </c>
      <c r="AV6" s="20">
        <v>41.459071270932384</v>
      </c>
    </row>
    <row r="7" spans="1:48" s="7" customFormat="1">
      <c r="L7" s="6" t="s">
        <v>33</v>
      </c>
      <c r="M7" s="20"/>
      <c r="N7" s="20"/>
      <c r="O7" s="20"/>
      <c r="P7" s="20"/>
      <c r="Q7" s="20"/>
      <c r="R7" s="20"/>
      <c r="S7" s="20"/>
      <c r="T7" s="20"/>
      <c r="U7" s="20"/>
      <c r="V7" s="20">
        <v>29.118537919400506</v>
      </c>
      <c r="W7" s="20">
        <v>29.182793646210463</v>
      </c>
      <c r="X7" s="20">
        <v>29.582790132821255</v>
      </c>
      <c r="Y7" s="20">
        <v>29.990866720893926</v>
      </c>
      <c r="Z7" s="20">
        <v>30.375303360527635</v>
      </c>
      <c r="AA7" s="20">
        <v>30.637197139507954</v>
      </c>
      <c r="AB7" s="20">
        <v>30.612420870898806</v>
      </c>
      <c r="AC7" s="20">
        <v>30.629354760840208</v>
      </c>
      <c r="AD7" s="20">
        <v>30.67577365318909</v>
      </c>
      <c r="AE7" s="20">
        <v>30.74186063567803</v>
      </c>
      <c r="AF7" s="20">
        <v>30.846919340493674</v>
      </c>
      <c r="AG7" s="20">
        <v>30.984569839499024</v>
      </c>
      <c r="AH7" s="20">
        <v>31.134263176562261</v>
      </c>
      <c r="AI7" s="20">
        <v>31.310796032995118</v>
      </c>
      <c r="AJ7" s="20">
        <v>31.520669293876065</v>
      </c>
      <c r="AK7" s="20">
        <v>31.762626007842041</v>
      </c>
      <c r="AL7" s="20">
        <v>32.034434291280178</v>
      </c>
      <c r="AM7" s="20">
        <v>32.334299940473635</v>
      </c>
      <c r="AN7" s="20">
        <v>32.659433515306304</v>
      </c>
      <c r="AO7" s="20">
        <v>33.005449284598754</v>
      </c>
      <c r="AP7" s="20">
        <v>33.36792413255499</v>
      </c>
      <c r="AQ7" s="20">
        <v>33.742921004422413</v>
      </c>
      <c r="AR7" s="20">
        <v>34.127693789771961</v>
      </c>
      <c r="AS7" s="20">
        <v>34.518296101076672</v>
      </c>
      <c r="AT7" s="20">
        <v>34.913466996514352</v>
      </c>
      <c r="AU7" s="20">
        <v>35.31326138354197</v>
      </c>
      <c r="AV7" s="20">
        <v>35.603530836839376</v>
      </c>
    </row>
    <row r="8" spans="1:48" s="7" customFormat="1">
      <c r="L8" s="6" t="s">
        <v>34</v>
      </c>
      <c r="M8" s="20"/>
      <c r="N8" s="20"/>
      <c r="O8" s="20"/>
      <c r="P8" s="20"/>
      <c r="Q8" s="20"/>
      <c r="R8" s="20"/>
      <c r="S8" s="20"/>
      <c r="T8" s="20"/>
      <c r="U8" s="20"/>
      <c r="V8" s="20">
        <v>29.050254105255931</v>
      </c>
      <c r="W8" s="20">
        <v>29.115737488727451</v>
      </c>
      <c r="X8" s="20">
        <v>29.519746305703002</v>
      </c>
      <c r="Y8" s="20">
        <v>29.933340989305556</v>
      </c>
      <c r="Z8" s="20">
        <v>30.32712759509786</v>
      </c>
      <c r="AA8" s="20">
        <v>30.598629075338714</v>
      </c>
      <c r="AB8" s="20">
        <v>30.584101819268085</v>
      </c>
      <c r="AC8" s="20">
        <v>30.62475247609088</v>
      </c>
      <c r="AD8" s="20">
        <v>30.728250544872846</v>
      </c>
      <c r="AE8" s="20">
        <v>30.852543462992681</v>
      </c>
      <c r="AF8" s="20">
        <v>31.011434970460453</v>
      </c>
      <c r="AG8" s="20">
        <v>31.195542624209143</v>
      </c>
      <c r="AH8" s="20">
        <v>31.396471760360889</v>
      </c>
      <c r="AI8" s="20">
        <v>31.622402914089477</v>
      </c>
      <c r="AJ8" s="20">
        <v>31.881868665314958</v>
      </c>
      <c r="AK8" s="20">
        <v>32.173782084177965</v>
      </c>
      <c r="AL8" s="20">
        <v>32.496062584922861</v>
      </c>
      <c r="AM8" s="20">
        <v>32.846404443136699</v>
      </c>
      <c r="AN8" s="20">
        <v>33.22194126564721</v>
      </c>
      <c r="AO8" s="20">
        <v>33.61831960310775</v>
      </c>
      <c r="AP8" s="20">
        <v>34.029359700642914</v>
      </c>
      <c r="AQ8" s="20">
        <v>34.448395160959677</v>
      </c>
      <c r="AR8" s="20">
        <v>34.878653733808704</v>
      </c>
      <c r="AS8" s="20">
        <v>35.317113493164655</v>
      </c>
      <c r="AT8" s="20">
        <v>35.761162729292366</v>
      </c>
      <c r="AU8" s="20">
        <v>36.210873920593528</v>
      </c>
      <c r="AV8" s="20">
        <v>36.53762844502014</v>
      </c>
    </row>
    <row r="9" spans="1:48" s="7" customFormat="1">
      <c r="L9" s="6" t="s">
        <v>35</v>
      </c>
      <c r="M9" s="20"/>
      <c r="N9" s="20"/>
      <c r="O9" s="20"/>
      <c r="P9" s="20"/>
      <c r="Q9" s="20"/>
      <c r="R9" s="20"/>
      <c r="S9" s="20"/>
      <c r="T9" s="20"/>
      <c r="U9" s="20"/>
      <c r="V9" s="20">
        <v>29.029904160590128</v>
      </c>
      <c r="W9" s="20">
        <v>29.081268466038342</v>
      </c>
      <c r="X9" s="20">
        <v>29.422464581411504</v>
      </c>
      <c r="Y9" s="20">
        <v>29.716250316804786</v>
      </c>
      <c r="Z9" s="20">
        <v>29.913839030278965</v>
      </c>
      <c r="AA9" s="20">
        <v>29.967530797240368</v>
      </c>
      <c r="AB9" s="20">
        <v>29.757054681313779</v>
      </c>
      <c r="AC9" s="20">
        <v>29.634500503362389</v>
      </c>
      <c r="AD9" s="20">
        <v>29.635211795269949</v>
      </c>
      <c r="AE9" s="20">
        <v>29.67932754947411</v>
      </c>
      <c r="AF9" s="20">
        <v>29.762197563923277</v>
      </c>
      <c r="AG9" s="20">
        <v>29.876941581021978</v>
      </c>
      <c r="AH9" s="20">
        <v>30.016948990732139</v>
      </c>
      <c r="AI9" s="20">
        <v>30.174198593179849</v>
      </c>
      <c r="AJ9" s="20">
        <v>30.367084264665813</v>
      </c>
      <c r="AK9" s="20">
        <v>30.594462574106448</v>
      </c>
      <c r="AL9" s="20">
        <v>30.854132467582691</v>
      </c>
      <c r="AM9" s="20">
        <v>31.143598646577953</v>
      </c>
      <c r="AN9" s="20">
        <v>31.460040766635991</v>
      </c>
      <c r="AO9" s="20">
        <v>31.799330071809578</v>
      </c>
      <c r="AP9" s="20">
        <v>32.157655384229294</v>
      </c>
      <c r="AQ9" s="20">
        <v>32.531765555943878</v>
      </c>
      <c r="AR9" s="20">
        <v>32.918669335656901</v>
      </c>
      <c r="AS9" s="20">
        <v>33.314744339989858</v>
      </c>
      <c r="AT9" s="20">
        <v>33.715667136618997</v>
      </c>
      <c r="AU9" s="20">
        <v>34.121498324025382</v>
      </c>
      <c r="AV9" s="20">
        <v>34.416264114927579</v>
      </c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008265"/>
  </sheetPr>
  <dimension ref="A1:AR8"/>
  <sheetViews>
    <sheetView showGridLines="0" zoomScale="70" zoomScaleNormal="70" workbookViewId="0">
      <selection activeCell="M21" sqref="M21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16384" width="9" style="30"/>
  </cols>
  <sheetData>
    <row r="1" spans="1:44" s="7" customFormat="1" ht="25.5">
      <c r="A1" s="15" t="s">
        <v>153</v>
      </c>
      <c r="C1" s="29"/>
      <c r="D1" s="29"/>
      <c r="E1" s="29"/>
      <c r="F1" s="29"/>
      <c r="G1" s="29"/>
      <c r="H1" s="29"/>
      <c r="I1" s="29"/>
    </row>
    <row r="2" spans="1:44" s="7" customFormat="1">
      <c r="K2" s="30"/>
      <c r="L2" s="30"/>
    </row>
    <row r="3" spans="1:44" s="7" customFormat="1">
      <c r="K3" s="30"/>
      <c r="L3" s="30"/>
      <c r="M3" s="34" t="s">
        <v>59</v>
      </c>
    </row>
    <row r="4" spans="1:44" s="7" customFormat="1">
      <c r="K4" s="30"/>
      <c r="L4" s="6" t="s">
        <v>61</v>
      </c>
      <c r="M4" s="112">
        <v>2014</v>
      </c>
      <c r="N4" s="112">
        <v>2015</v>
      </c>
      <c r="O4" s="302">
        <v>2016</v>
      </c>
      <c r="P4" s="302">
        <v>2017</v>
      </c>
      <c r="Q4" s="302">
        <v>2018</v>
      </c>
      <c r="R4" s="302">
        <v>2019</v>
      </c>
      <c r="S4" s="302">
        <v>2020</v>
      </c>
      <c r="T4" s="302">
        <v>2021</v>
      </c>
      <c r="U4" s="302">
        <v>2022</v>
      </c>
      <c r="V4" s="302">
        <v>2023</v>
      </c>
      <c r="W4" s="302">
        <v>2024</v>
      </c>
      <c r="X4" s="302">
        <v>2025</v>
      </c>
      <c r="Y4" s="302">
        <v>2026</v>
      </c>
      <c r="Z4" s="302">
        <v>2027</v>
      </c>
      <c r="AA4" s="302">
        <v>2028</v>
      </c>
      <c r="AB4" s="302">
        <v>2029</v>
      </c>
      <c r="AC4" s="302">
        <v>2030</v>
      </c>
      <c r="AD4" s="302">
        <v>2031</v>
      </c>
      <c r="AE4" s="302">
        <v>2032</v>
      </c>
      <c r="AF4" s="302">
        <v>2033</v>
      </c>
      <c r="AG4" s="302">
        <v>2034</v>
      </c>
      <c r="AH4" s="302">
        <v>2035</v>
      </c>
      <c r="AI4" s="302">
        <v>2036</v>
      </c>
      <c r="AJ4" s="302">
        <v>2037</v>
      </c>
      <c r="AK4" s="302">
        <v>2038</v>
      </c>
      <c r="AL4" s="302">
        <v>2039</v>
      </c>
      <c r="AM4" s="302">
        <v>2040</v>
      </c>
    </row>
    <row r="5" spans="1:44" s="7" customFormat="1">
      <c r="L5" s="6" t="s">
        <v>32</v>
      </c>
      <c r="M5" s="9">
        <v>0</v>
      </c>
      <c r="N5" s="9">
        <v>0.42423808945577035</v>
      </c>
      <c r="O5" s="9">
        <v>0.721262095831123</v>
      </c>
      <c r="P5" s="9">
        <v>1.1709577224280436</v>
      </c>
      <c r="Q5" s="9">
        <v>1.8082852990469165</v>
      </c>
      <c r="R5" s="9">
        <v>3.1605277228026738</v>
      </c>
      <c r="S5" s="9">
        <v>4.8289503416417174</v>
      </c>
      <c r="T5" s="9">
        <v>6.7028456197986577</v>
      </c>
      <c r="U5" s="9">
        <v>9.3211303040506337</v>
      </c>
      <c r="V5" s="9">
        <v>11.856078180288948</v>
      </c>
      <c r="W5" s="9">
        <v>14.649597747098557</v>
      </c>
      <c r="X5" s="9">
        <v>17.411116721028655</v>
      </c>
      <c r="Y5" s="9">
        <v>20.119621854364688</v>
      </c>
      <c r="Z5" s="9">
        <v>22.351928764455177</v>
      </c>
      <c r="AA5" s="9">
        <v>24.485010007167265</v>
      </c>
      <c r="AB5" s="9">
        <v>26.457664966562088</v>
      </c>
      <c r="AC5" s="9">
        <v>28.238223217986125</v>
      </c>
      <c r="AD5" s="9">
        <v>29.906930207207111</v>
      </c>
      <c r="AE5" s="9">
        <v>31.400027577039193</v>
      </c>
      <c r="AF5" s="9">
        <v>32.720005123318089</v>
      </c>
      <c r="AG5" s="9">
        <v>34.068195743798952</v>
      </c>
      <c r="AH5" s="9">
        <v>35.296257556163781</v>
      </c>
      <c r="AI5" s="9">
        <v>36.811153044237571</v>
      </c>
      <c r="AJ5" s="9">
        <v>37.824937975774866</v>
      </c>
      <c r="AK5" s="9">
        <v>38.869640376623245</v>
      </c>
      <c r="AL5" s="9">
        <v>39.946242762174045</v>
      </c>
      <c r="AM5" s="9">
        <v>41.055762780409616</v>
      </c>
      <c r="AN5" s="12"/>
      <c r="AQ5" s="12"/>
      <c r="AR5" s="12"/>
    </row>
    <row r="6" spans="1:44" s="7" customFormat="1">
      <c r="K6" s="8"/>
      <c r="L6" s="6" t="s">
        <v>33</v>
      </c>
      <c r="M6" s="9">
        <v>0</v>
      </c>
      <c r="N6" s="9">
        <v>0.42423808945577035</v>
      </c>
      <c r="O6" s="9">
        <v>0.61107846426263435</v>
      </c>
      <c r="P6" s="9">
        <v>0.80108270886095956</v>
      </c>
      <c r="Q6" s="9">
        <v>1.0316935560610854</v>
      </c>
      <c r="R6" s="9">
        <v>1.3704951971610446</v>
      </c>
      <c r="S6" s="9">
        <v>1.9227191597098585</v>
      </c>
      <c r="T6" s="9">
        <v>2.5482192103541905</v>
      </c>
      <c r="U6" s="9">
        <v>3.1546695150333082</v>
      </c>
      <c r="V6" s="9">
        <v>3.9245392576896205</v>
      </c>
      <c r="W6" s="9">
        <v>4.6544941655069332</v>
      </c>
      <c r="X6" s="9">
        <v>5.3432693852208564</v>
      </c>
      <c r="Y6" s="9">
        <v>6.2488098840273469</v>
      </c>
      <c r="Z6" s="9">
        <v>7.0542575793053572</v>
      </c>
      <c r="AA6" s="9">
        <v>7.8560162210772591</v>
      </c>
      <c r="AB6" s="9">
        <v>8.4926200854893352</v>
      </c>
      <c r="AC6" s="9">
        <v>9.1686515853595782</v>
      </c>
      <c r="AD6" s="9">
        <v>9.8219291279955261</v>
      </c>
      <c r="AE6" s="9">
        <v>10.454928872490299</v>
      </c>
      <c r="AF6" s="9">
        <v>10.979542869491901</v>
      </c>
      <c r="AG6" s="9">
        <v>11.566218055476243</v>
      </c>
      <c r="AH6" s="9">
        <v>12.114931833609514</v>
      </c>
      <c r="AI6" s="9">
        <v>12.697976212347566</v>
      </c>
      <c r="AJ6" s="9">
        <v>13.125312638255174</v>
      </c>
      <c r="AK6" s="9">
        <v>13.572509757438649</v>
      </c>
      <c r="AL6" s="9">
        <v>14.040560673248791</v>
      </c>
      <c r="AM6" s="9">
        <v>14.530508940524092</v>
      </c>
      <c r="AN6" s="12"/>
      <c r="AQ6" s="12"/>
      <c r="AR6" s="12"/>
    </row>
    <row r="7" spans="1:44" s="7" customFormat="1">
      <c r="L7" s="6" t="s">
        <v>34</v>
      </c>
      <c r="M7" s="9">
        <v>0</v>
      </c>
      <c r="N7" s="9">
        <v>0.42423808945577035</v>
      </c>
      <c r="O7" s="9">
        <v>0.61654870533447159</v>
      </c>
      <c r="P7" s="9">
        <v>0.81560035928528363</v>
      </c>
      <c r="Q7" s="9">
        <v>1.0458255019580671</v>
      </c>
      <c r="R7" s="9">
        <v>1.2860312667833884</v>
      </c>
      <c r="S7" s="9">
        <v>1.7352232416491926</v>
      </c>
      <c r="T7" s="9">
        <v>2.1666961102191395</v>
      </c>
      <c r="U7" s="9">
        <v>2.2746085164716954</v>
      </c>
      <c r="V7" s="9">
        <v>2.4043427916084763</v>
      </c>
      <c r="W7" s="9">
        <v>2.5307185457784551</v>
      </c>
      <c r="X7" s="9">
        <v>2.6517639478936066</v>
      </c>
      <c r="Y7" s="9">
        <v>2.8175846910060605</v>
      </c>
      <c r="Z7" s="9">
        <v>2.9746242261219766</v>
      </c>
      <c r="AA7" s="9">
        <v>3.1338510486252704</v>
      </c>
      <c r="AB7" s="9">
        <v>3.2823720409567176</v>
      </c>
      <c r="AC7" s="9">
        <v>3.4155325804943311</v>
      </c>
      <c r="AD7" s="9">
        <v>3.536378968095554</v>
      </c>
      <c r="AE7" s="9">
        <v>3.6413518484053093</v>
      </c>
      <c r="AF7" s="9">
        <v>3.7319588930941663</v>
      </c>
      <c r="AG7" s="9">
        <v>3.8123872318738319</v>
      </c>
      <c r="AH7" s="9">
        <v>3.8706957236034141</v>
      </c>
      <c r="AI7" s="9">
        <v>3.9555058960537783</v>
      </c>
      <c r="AJ7" s="9">
        <v>3.9897746320892042</v>
      </c>
      <c r="AK7" s="9">
        <v>4.0248944027548976</v>
      </c>
      <c r="AL7" s="9">
        <v>4.060888828033562</v>
      </c>
      <c r="AM7" s="9">
        <v>4.097782708965048</v>
      </c>
      <c r="AN7" s="12"/>
      <c r="AQ7" s="12"/>
      <c r="AR7" s="12"/>
    </row>
    <row r="8" spans="1:44" s="7" customFormat="1">
      <c r="L8" s="6" t="s">
        <v>35</v>
      </c>
      <c r="M8" s="9">
        <v>0</v>
      </c>
      <c r="N8" s="9">
        <v>0.42423808945577035</v>
      </c>
      <c r="O8" s="9">
        <v>0.55765785631067777</v>
      </c>
      <c r="P8" s="9">
        <v>0.75731929486258553</v>
      </c>
      <c r="Q8" s="9">
        <v>1.0484358135641707</v>
      </c>
      <c r="R8" s="9">
        <v>1.552977322547904</v>
      </c>
      <c r="S8" s="9">
        <v>3.2736059416942833</v>
      </c>
      <c r="T8" s="9">
        <v>4.8334316038234872</v>
      </c>
      <c r="U8" s="9">
        <v>4.9087975763822991</v>
      </c>
      <c r="V8" s="9">
        <v>4.9855884687951022</v>
      </c>
      <c r="W8" s="9">
        <v>5.0779940859976112</v>
      </c>
      <c r="X8" s="9">
        <v>5.1608367586497845</v>
      </c>
      <c r="Y8" s="9">
        <v>5.2397495021624536</v>
      </c>
      <c r="Z8" s="9">
        <v>5.3083839884523289</v>
      </c>
      <c r="AA8" s="9">
        <v>5.3702576760306124</v>
      </c>
      <c r="AB8" s="9">
        <v>5.4276136452066011</v>
      </c>
      <c r="AC8" s="9">
        <v>5.4800777189411294</v>
      </c>
      <c r="AD8" s="9">
        <v>5.530756623615658</v>
      </c>
      <c r="AE8" s="9">
        <v>5.5834571544857159</v>
      </c>
      <c r="AF8" s="9">
        <v>5.6214120142184179</v>
      </c>
      <c r="AG8" s="9">
        <v>5.6468895227855063</v>
      </c>
      <c r="AH8" s="9">
        <v>5.6630425441588503</v>
      </c>
      <c r="AI8" s="9">
        <v>5.7266218395424007</v>
      </c>
      <c r="AJ8" s="9">
        <v>5.7431089944351799</v>
      </c>
      <c r="AK8" s="9">
        <v>5.7607635896753475</v>
      </c>
      <c r="AL8" s="9">
        <v>5.7796308157882867</v>
      </c>
      <c r="AM8" s="9">
        <v>5.7997615310084489</v>
      </c>
      <c r="AN8" s="12"/>
      <c r="AO8" s="12"/>
      <c r="AP8" s="12"/>
      <c r="AQ8" s="12"/>
      <c r="AR8" s="12"/>
    </row>
  </sheetData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008265"/>
  </sheetPr>
  <dimension ref="A1:AW28"/>
  <sheetViews>
    <sheetView showGridLines="0" zoomScale="55" zoomScaleNormal="55" workbookViewId="0">
      <selection activeCell="L23" sqref="L23"/>
    </sheetView>
  </sheetViews>
  <sheetFormatPr defaultColWidth="9" defaultRowHeight="15"/>
  <cols>
    <col min="1" max="1" width="3.625" style="7" customWidth="1"/>
    <col min="2" max="10" width="9" style="7"/>
    <col min="11" max="11" width="12.625" style="7" customWidth="1"/>
    <col min="12" max="12" width="33.5" style="30" customWidth="1"/>
    <col min="13" max="16384" width="9" style="30"/>
  </cols>
  <sheetData>
    <row r="1" spans="1:49" s="7" customFormat="1" ht="25.5">
      <c r="A1" s="15" t="s">
        <v>155</v>
      </c>
      <c r="C1" s="29"/>
      <c r="D1" s="29"/>
      <c r="E1" s="29"/>
      <c r="F1" s="29"/>
      <c r="G1" s="29"/>
      <c r="H1" s="29"/>
      <c r="I1" s="29"/>
    </row>
    <row r="2" spans="1:49" s="7" customFormat="1">
      <c r="K2" s="30"/>
      <c r="L2" s="30"/>
    </row>
    <row r="3" spans="1:49" s="7" customFormat="1">
      <c r="K3" s="30"/>
      <c r="M3" s="7" t="s">
        <v>40</v>
      </c>
    </row>
    <row r="4" spans="1:49" s="7" customFormat="1">
      <c r="K4" s="30"/>
      <c r="L4" s="35" t="s">
        <v>61</v>
      </c>
      <c r="M4" s="35">
        <v>2005</v>
      </c>
      <c r="N4" s="35">
        <v>2006</v>
      </c>
      <c r="O4" s="35">
        <v>2007</v>
      </c>
      <c r="P4" s="35">
        <v>2008</v>
      </c>
      <c r="Q4" s="35">
        <v>2009</v>
      </c>
      <c r="R4" s="35">
        <v>2010</v>
      </c>
      <c r="S4" s="35">
        <v>2011</v>
      </c>
      <c r="T4" s="35">
        <v>2012</v>
      </c>
      <c r="U4" s="35">
        <v>2013</v>
      </c>
      <c r="V4" s="35">
        <v>2014</v>
      </c>
      <c r="W4" s="35">
        <v>2015</v>
      </c>
      <c r="X4" s="35">
        <v>2016</v>
      </c>
      <c r="Y4" s="35">
        <v>2017</v>
      </c>
      <c r="Z4" s="35">
        <v>2018</v>
      </c>
      <c r="AA4" s="35">
        <v>2019</v>
      </c>
      <c r="AB4" s="35">
        <v>2020</v>
      </c>
      <c r="AC4" s="35">
        <v>2021</v>
      </c>
      <c r="AD4" s="35">
        <v>2022</v>
      </c>
      <c r="AE4" s="35">
        <v>2023</v>
      </c>
      <c r="AF4" s="35">
        <v>2024</v>
      </c>
      <c r="AG4" s="35">
        <v>2025</v>
      </c>
      <c r="AH4" s="35">
        <v>2026</v>
      </c>
      <c r="AI4" s="35">
        <v>2027</v>
      </c>
      <c r="AJ4" s="35">
        <v>2028</v>
      </c>
      <c r="AK4" s="35">
        <v>2029</v>
      </c>
      <c r="AL4" s="35">
        <v>2030</v>
      </c>
      <c r="AM4" s="35">
        <v>2031</v>
      </c>
      <c r="AN4" s="35">
        <v>2032</v>
      </c>
      <c r="AO4" s="35">
        <v>2033</v>
      </c>
      <c r="AP4" s="35">
        <v>2034</v>
      </c>
      <c r="AQ4" s="35">
        <v>2035</v>
      </c>
      <c r="AR4" s="35">
        <v>2036</v>
      </c>
      <c r="AS4" s="35">
        <v>2037</v>
      </c>
      <c r="AT4" s="35">
        <v>2038</v>
      </c>
      <c r="AU4" s="35">
        <v>2039</v>
      </c>
      <c r="AV4" s="35">
        <v>2040</v>
      </c>
      <c r="AW4" s="35">
        <v>2041</v>
      </c>
    </row>
    <row r="5" spans="1:49" s="7" customFormat="1">
      <c r="L5" s="6" t="s">
        <v>114</v>
      </c>
      <c r="M5" s="32">
        <v>17.013637526456328</v>
      </c>
      <c r="N5" s="32">
        <v>16.745778263618512</v>
      </c>
      <c r="O5" s="32">
        <v>16.413574323478045</v>
      </c>
      <c r="P5" s="32">
        <v>15.653135393121335</v>
      </c>
      <c r="Q5" s="32">
        <v>14.199071205460031</v>
      </c>
      <c r="R5" s="32">
        <v>13.887797767698139</v>
      </c>
      <c r="S5" s="32">
        <v>13.746013080751919</v>
      </c>
      <c r="T5" s="32">
        <v>13.42274625800319</v>
      </c>
      <c r="U5" s="32">
        <v>12.932381744339814</v>
      </c>
      <c r="V5" s="32">
        <v>12.491694417524789</v>
      </c>
      <c r="W5" s="32">
        <v>12.099756956295245</v>
      </c>
      <c r="X5" s="32">
        <v>11.699385693188582</v>
      </c>
      <c r="Y5" s="32">
        <v>11.274266613034044</v>
      </c>
      <c r="Z5" s="32">
        <v>10.839525427625713</v>
      </c>
      <c r="AA5" s="32">
        <v>10.310415178774084</v>
      </c>
      <c r="AB5" s="32">
        <v>9.7758824768119617</v>
      </c>
      <c r="AC5" s="32">
        <v>9.2356506407177079</v>
      </c>
      <c r="AD5" s="32">
        <v>8.691489606420113</v>
      </c>
      <c r="AE5" s="32">
        <v>8.100465679173352</v>
      </c>
      <c r="AF5" s="32">
        <v>7.5275357512202508</v>
      </c>
      <c r="AG5" s="32">
        <v>6.970064331450132</v>
      </c>
      <c r="AH5" s="32">
        <v>6.4291369534958847</v>
      </c>
      <c r="AI5" s="32">
        <v>5.9034587128022693</v>
      </c>
      <c r="AJ5" s="32">
        <v>5.5409647663803829</v>
      </c>
      <c r="AK5" s="32">
        <v>5.2745470106417436</v>
      </c>
      <c r="AL5" s="32">
        <v>5.0689483928349546</v>
      </c>
      <c r="AM5" s="32">
        <v>4.9855663749842938</v>
      </c>
      <c r="AN5" s="32">
        <v>4.9214020695955192</v>
      </c>
      <c r="AO5" s="32">
        <v>4.856505491473504</v>
      </c>
      <c r="AP5" s="32">
        <v>4.7909777889853755</v>
      </c>
      <c r="AQ5" s="32">
        <v>4.7249434227880664</v>
      </c>
      <c r="AR5" s="32">
        <v>4.6585088830432966</v>
      </c>
      <c r="AS5" s="32">
        <v>4.5917831299594827</v>
      </c>
      <c r="AT5" s="32">
        <v>4.524839603217397</v>
      </c>
      <c r="AU5" s="32">
        <v>4.457774444023185</v>
      </c>
      <c r="AV5" s="32">
        <v>4.3906680966202511</v>
      </c>
      <c r="AW5" s="32">
        <v>4.3486431940149197</v>
      </c>
    </row>
    <row r="6" spans="1:49" s="7" customFormat="1">
      <c r="K6" s="8"/>
      <c r="L6" s="6" t="s">
        <v>115</v>
      </c>
      <c r="M6" s="32">
        <v>14.584291597843702</v>
      </c>
      <c r="N6" s="32">
        <v>14.794989187355238</v>
      </c>
      <c r="O6" s="32">
        <v>14.954057062344834</v>
      </c>
      <c r="P6" s="32">
        <v>14.82081279082994</v>
      </c>
      <c r="Q6" s="32">
        <v>13.964422222550873</v>
      </c>
      <c r="R6" s="32">
        <v>14.21294663349029</v>
      </c>
      <c r="S6" s="32">
        <v>14.652105839214396</v>
      </c>
      <c r="T6" s="32">
        <v>14.887886044142567</v>
      </c>
      <c r="U6" s="32">
        <v>14.929459710315406</v>
      </c>
      <c r="V6" s="32">
        <v>15.073740879566301</v>
      </c>
      <c r="W6" s="32">
        <v>15.094053722641604</v>
      </c>
      <c r="X6" s="32">
        <v>15.109694812736436</v>
      </c>
      <c r="Y6" s="32">
        <v>15.100499409461793</v>
      </c>
      <c r="Z6" s="32">
        <v>15.082160342861377</v>
      </c>
      <c r="AA6" s="32">
        <v>14.764365505531494</v>
      </c>
      <c r="AB6" s="32">
        <v>14.440754253457071</v>
      </c>
      <c r="AC6" s="32">
        <v>14.111301697298874</v>
      </c>
      <c r="AD6" s="32">
        <v>13.776595495177773</v>
      </c>
      <c r="AE6" s="32">
        <v>13.279979152736036</v>
      </c>
      <c r="AF6" s="32">
        <v>12.8454817318922</v>
      </c>
      <c r="AG6" s="32">
        <v>12.432555200746863</v>
      </c>
      <c r="AH6" s="32">
        <v>12.041183829901819</v>
      </c>
      <c r="AI6" s="32">
        <v>11.672001935758459</v>
      </c>
      <c r="AJ6" s="32">
        <v>11.323563788468547</v>
      </c>
      <c r="AK6" s="32">
        <v>10.993638334084816</v>
      </c>
      <c r="AL6" s="32">
        <v>10.68056996595983</v>
      </c>
      <c r="AM6" s="32">
        <v>10.333314360990055</v>
      </c>
      <c r="AN6" s="32">
        <v>10.032670381900921</v>
      </c>
      <c r="AO6" s="32">
        <v>9.7328130351122706</v>
      </c>
      <c r="AP6" s="32">
        <v>9.438104021511581</v>
      </c>
      <c r="AQ6" s="32">
        <v>9.148964709908002</v>
      </c>
      <c r="AR6" s="32">
        <v>8.865560487792612</v>
      </c>
      <c r="AS6" s="32">
        <v>8.5882100612613197</v>
      </c>
      <c r="AT6" s="32">
        <v>8.3166483192422689</v>
      </c>
      <c r="AU6" s="32">
        <v>8.0511493266411112</v>
      </c>
      <c r="AV6" s="32">
        <v>7.7917737368925417</v>
      </c>
      <c r="AW6" s="32">
        <v>7.630078533721635</v>
      </c>
    </row>
    <row r="7" spans="1:49" s="7" customFormat="1">
      <c r="L7" s="6" t="s">
        <v>116</v>
      </c>
      <c r="M7" s="32">
        <v>16.625668475929846</v>
      </c>
      <c r="N7" s="32">
        <v>16.816661078478994</v>
      </c>
      <c r="O7" s="32">
        <v>17.148017443447838</v>
      </c>
      <c r="P7" s="32">
        <v>16.707481611919377</v>
      </c>
      <c r="Q7" s="32">
        <v>15.459860403760667</v>
      </c>
      <c r="R7" s="32">
        <v>15.521424493405375</v>
      </c>
      <c r="S7" s="32">
        <v>15.589377008363767</v>
      </c>
      <c r="T7" s="32">
        <v>15.456558881455189</v>
      </c>
      <c r="U7" s="32">
        <v>15.161798346126481</v>
      </c>
      <c r="V7" s="32">
        <v>14.935487712563122</v>
      </c>
      <c r="W7" s="32">
        <v>14.82802044298818</v>
      </c>
      <c r="X7" s="32">
        <v>14.748877618060311</v>
      </c>
      <c r="Y7" s="32">
        <v>14.666391996642176</v>
      </c>
      <c r="Z7" s="32">
        <v>14.788917379562927</v>
      </c>
      <c r="AA7" s="32">
        <v>14.615691525081001</v>
      </c>
      <c r="AB7" s="32">
        <v>14.444688971072594</v>
      </c>
      <c r="AC7" s="32">
        <v>14.276462424123331</v>
      </c>
      <c r="AD7" s="32">
        <v>14.111293366727171</v>
      </c>
      <c r="AE7" s="32">
        <v>13.719936315122066</v>
      </c>
      <c r="AF7" s="32">
        <v>13.367331295822687</v>
      </c>
      <c r="AG7" s="32">
        <v>13.03752719595812</v>
      </c>
      <c r="AH7" s="32">
        <v>12.741245243814816</v>
      </c>
      <c r="AI7" s="32">
        <v>12.478281723983306</v>
      </c>
      <c r="AJ7" s="32">
        <v>12.24601536294351</v>
      </c>
      <c r="AK7" s="32">
        <v>12.040980566008084</v>
      </c>
      <c r="AL7" s="32">
        <v>11.860531159379788</v>
      </c>
      <c r="AM7" s="32">
        <v>11.790198900042403</v>
      </c>
      <c r="AN7" s="32">
        <v>11.776596701047138</v>
      </c>
      <c r="AO7" s="32">
        <v>11.772777098737219</v>
      </c>
      <c r="AP7" s="32">
        <v>11.778144259207469</v>
      </c>
      <c r="AQ7" s="32">
        <v>11.79273960545539</v>
      </c>
      <c r="AR7" s="32">
        <v>11.786138563892543</v>
      </c>
      <c r="AS7" s="32">
        <v>11.765270434688423</v>
      </c>
      <c r="AT7" s="32">
        <v>11.751220940123108</v>
      </c>
      <c r="AU7" s="32">
        <v>11.743857070658988</v>
      </c>
      <c r="AV7" s="32">
        <v>11.724757782775775</v>
      </c>
      <c r="AW7" s="32">
        <v>11.753574966023159</v>
      </c>
    </row>
    <row r="8" spans="1:49" s="7" customFormat="1">
      <c r="L8" s="6" t="s">
        <v>117</v>
      </c>
      <c r="M8" s="32">
        <v>5.8076831122726906</v>
      </c>
      <c r="N8" s="32">
        <v>6.2478531866959255</v>
      </c>
      <c r="O8" s="32">
        <v>6.6026376749308842</v>
      </c>
      <c r="P8" s="32">
        <v>6.671718110302935</v>
      </c>
      <c r="Q8" s="32">
        <v>6.3314888838793681</v>
      </c>
      <c r="R8" s="32">
        <v>6.4655359312972802</v>
      </c>
      <c r="S8" s="32">
        <v>6.6601154965845879</v>
      </c>
      <c r="T8" s="32">
        <v>6.7399747555915255</v>
      </c>
      <c r="U8" s="32">
        <v>6.5737842797599804</v>
      </c>
      <c r="V8" s="32">
        <v>6.4533827622540647</v>
      </c>
      <c r="W8" s="32">
        <v>6.1819796367923887</v>
      </c>
      <c r="X8" s="32">
        <v>5.8385362941473797</v>
      </c>
      <c r="Y8" s="32">
        <v>5.4718994801202507</v>
      </c>
      <c r="Z8" s="32">
        <v>5.0884839554345103</v>
      </c>
      <c r="AA8" s="32">
        <v>4.6312745661088037</v>
      </c>
      <c r="AB8" s="32">
        <v>4.1629154603528908</v>
      </c>
      <c r="AC8" s="32">
        <v>3.6641735663770749</v>
      </c>
      <c r="AD8" s="32">
        <v>3.1510018246995308</v>
      </c>
      <c r="AE8" s="32">
        <v>2.6503224028806196</v>
      </c>
      <c r="AF8" s="32">
        <v>2.1967847406682481</v>
      </c>
      <c r="AG8" s="32">
        <v>1.7793764000664312</v>
      </c>
      <c r="AH8" s="32">
        <v>1.5662758731179138</v>
      </c>
      <c r="AI8" s="32">
        <v>1.4169833181595561</v>
      </c>
      <c r="AJ8" s="32">
        <v>1.3200886422907014</v>
      </c>
      <c r="AK8" s="32">
        <v>1.231954202761838</v>
      </c>
      <c r="AL8" s="32">
        <v>1.1639609292622342</v>
      </c>
      <c r="AM8" s="32">
        <v>1.1195067878914242</v>
      </c>
      <c r="AN8" s="32">
        <v>1.0821854786404665</v>
      </c>
      <c r="AO8" s="32">
        <v>1.0472513587278085</v>
      </c>
      <c r="AP8" s="32">
        <v>1.0145762084007877</v>
      </c>
      <c r="AQ8" s="32">
        <v>0.98403618498259071</v>
      </c>
      <c r="AR8" s="32">
        <v>0.95551201426048371</v>
      </c>
      <c r="AS8" s="32">
        <v>0.92888911627864235</v>
      </c>
      <c r="AT8" s="32">
        <v>0.90405767551988003</v>
      </c>
      <c r="AU8" s="32">
        <v>0.8809126642092362</v>
      </c>
      <c r="AV8" s="32">
        <v>0.85935382636493152</v>
      </c>
      <c r="AW8" s="32">
        <v>0.84575864643240406</v>
      </c>
    </row>
    <row r="9" spans="1:49" s="7" customFormat="1">
      <c r="L9" s="6" t="s">
        <v>45</v>
      </c>
      <c r="M9" s="32">
        <v>13.925215956681196</v>
      </c>
      <c r="N9" s="32">
        <v>14.110391411589438</v>
      </c>
      <c r="O9" s="32">
        <v>14.220431636228536</v>
      </c>
      <c r="P9" s="32">
        <v>13.942674049653037</v>
      </c>
      <c r="Q9" s="32">
        <v>12.995910391990947</v>
      </c>
      <c r="R9" s="32">
        <v>13.079539255790278</v>
      </c>
      <c r="S9" s="32">
        <v>13.344288434569355</v>
      </c>
      <c r="T9" s="32">
        <v>13.414374544241621</v>
      </c>
      <c r="U9" s="32">
        <v>13.298077052295129</v>
      </c>
      <c r="V9" s="32">
        <v>13.283037886784484</v>
      </c>
      <c r="W9" s="32">
        <v>13.369853169366973</v>
      </c>
      <c r="X9" s="32">
        <v>13.445932388193484</v>
      </c>
      <c r="Y9" s="32">
        <v>13.50509820318538</v>
      </c>
      <c r="Z9" s="32">
        <v>13.56022660865241</v>
      </c>
      <c r="AA9" s="32">
        <v>13.57995950941935</v>
      </c>
      <c r="AB9" s="32">
        <v>13.596131193001085</v>
      </c>
      <c r="AC9" s="32">
        <v>13.647841152163849</v>
      </c>
      <c r="AD9" s="32">
        <v>13.698723789114409</v>
      </c>
      <c r="AE9" s="32">
        <v>13.701896957256494</v>
      </c>
      <c r="AF9" s="32">
        <v>13.702991002367678</v>
      </c>
      <c r="AG9" s="32">
        <v>13.701033652420918</v>
      </c>
      <c r="AH9" s="32">
        <v>13.697799260793978</v>
      </c>
      <c r="AI9" s="32">
        <v>13.694707840283431</v>
      </c>
      <c r="AJ9" s="32">
        <v>13.691222654154664</v>
      </c>
      <c r="AK9" s="32">
        <v>13.684874000831776</v>
      </c>
      <c r="AL9" s="32">
        <v>13.674946753997173</v>
      </c>
      <c r="AM9" s="32">
        <v>13.711720200083857</v>
      </c>
      <c r="AN9" s="32">
        <v>13.796650373691943</v>
      </c>
      <c r="AO9" s="32">
        <v>13.876819832592902</v>
      </c>
      <c r="AP9" s="32">
        <v>13.952442527126125</v>
      </c>
      <c r="AQ9" s="32">
        <v>14.023664894241652</v>
      </c>
      <c r="AR9" s="32">
        <v>14.090648076502536</v>
      </c>
      <c r="AS9" s="32">
        <v>14.153526148369611</v>
      </c>
      <c r="AT9" s="32">
        <v>14.213011421403154</v>
      </c>
      <c r="AU9" s="32">
        <v>14.269204439031359</v>
      </c>
      <c r="AV9" s="32">
        <v>14.322222781272949</v>
      </c>
      <c r="AW9" s="32">
        <v>14.400293255498809</v>
      </c>
    </row>
    <row r="10" spans="1:49" s="7" customFormat="1">
      <c r="L10" s="6" t="s">
        <v>118</v>
      </c>
      <c r="M10" s="32">
        <v>4.6173842503691001</v>
      </c>
      <c r="N10" s="32">
        <v>4.8577712740633219</v>
      </c>
      <c r="O10" s="32">
        <v>5.010923473431161</v>
      </c>
      <c r="P10" s="32">
        <v>5.0519799053447176</v>
      </c>
      <c r="Q10" s="32">
        <v>4.910751523543631</v>
      </c>
      <c r="R10" s="32">
        <v>5.2043524518610544</v>
      </c>
      <c r="S10" s="32">
        <v>5.6155055666891549</v>
      </c>
      <c r="T10" s="32">
        <v>5.9891451819878139</v>
      </c>
      <c r="U10" s="32">
        <v>6.1481537950333003</v>
      </c>
      <c r="V10" s="32">
        <v>6.3578214241276427</v>
      </c>
      <c r="W10" s="32">
        <v>6.633290839532215</v>
      </c>
      <c r="X10" s="32">
        <v>6.9489145558384946</v>
      </c>
      <c r="Y10" s="32">
        <v>7.2632981666867602</v>
      </c>
      <c r="Z10" s="32">
        <v>7.5560199495446776</v>
      </c>
      <c r="AA10" s="32">
        <v>7.609651834628858</v>
      </c>
      <c r="AB10" s="32">
        <v>7.6636263122855581</v>
      </c>
      <c r="AC10" s="32">
        <v>7.7182136265818304</v>
      </c>
      <c r="AD10" s="32">
        <v>7.7732412911406374</v>
      </c>
      <c r="AE10" s="32">
        <v>7.580570056927967</v>
      </c>
      <c r="AF10" s="32">
        <v>7.3609332208486418</v>
      </c>
      <c r="AG10" s="32">
        <v>7.1496100222782282</v>
      </c>
      <c r="AH10" s="32">
        <v>6.9470746055771446</v>
      </c>
      <c r="AI10" s="32">
        <v>6.7537113779234517</v>
      </c>
      <c r="AJ10" s="32">
        <v>6.5688599693742873</v>
      </c>
      <c r="AK10" s="32">
        <v>6.3912538822436717</v>
      </c>
      <c r="AL10" s="32">
        <v>6.2203729446374494</v>
      </c>
      <c r="AM10" s="32">
        <v>6.1059504446654165</v>
      </c>
      <c r="AN10" s="32">
        <v>6.0174763283006207</v>
      </c>
      <c r="AO10" s="32">
        <v>5.9303984835920227</v>
      </c>
      <c r="AP10" s="32">
        <v>5.844772567010498</v>
      </c>
      <c r="AQ10" s="32">
        <v>5.7606767883048118</v>
      </c>
      <c r="AR10" s="32">
        <v>5.6781672910692063</v>
      </c>
      <c r="AS10" s="32">
        <v>5.5973004039022518</v>
      </c>
      <c r="AT10" s="32">
        <v>5.5180938763092264</v>
      </c>
      <c r="AU10" s="32">
        <v>5.4405875807905657</v>
      </c>
      <c r="AV10" s="32">
        <v>5.3648039865669865</v>
      </c>
      <c r="AW10" s="32">
        <v>5.3191943053450617</v>
      </c>
    </row>
    <row r="11" spans="1:49" s="8" customFormat="1">
      <c r="A11" s="7"/>
      <c r="B11" s="7"/>
      <c r="C11" s="7"/>
      <c r="D11" s="7"/>
      <c r="E11" s="7"/>
      <c r="K11" s="12"/>
      <c r="L11" s="6" t="s">
        <v>154</v>
      </c>
      <c r="M11" s="32">
        <v>18.735484932168969</v>
      </c>
      <c r="N11" s="32">
        <v>18.78931570000362</v>
      </c>
      <c r="O11" s="32">
        <v>18.800230203909575</v>
      </c>
      <c r="P11" s="32">
        <v>17.752633032879746</v>
      </c>
      <c r="Q11" s="32">
        <v>15.387248500128159</v>
      </c>
      <c r="R11" s="32">
        <v>14.085811809065776</v>
      </c>
      <c r="S11" s="32">
        <v>13.034847012329537</v>
      </c>
      <c r="T11" s="32">
        <v>12.225637280044385</v>
      </c>
      <c r="U11" s="32">
        <v>11.763304572481012</v>
      </c>
      <c r="V11" s="32">
        <v>11.632362946583058</v>
      </c>
      <c r="W11" s="32">
        <v>11.635449614543962</v>
      </c>
      <c r="X11" s="32">
        <v>11.541582129602771</v>
      </c>
      <c r="Y11" s="32">
        <v>11.222178649986716</v>
      </c>
      <c r="Z11" s="32">
        <v>10.817119348571858</v>
      </c>
      <c r="AA11" s="32">
        <v>10.286120514540134</v>
      </c>
      <c r="AB11" s="32">
        <v>9.5616185525916126</v>
      </c>
      <c r="AC11" s="32">
        <v>8.7253057049564937</v>
      </c>
      <c r="AD11" s="32">
        <v>7.680895576413465</v>
      </c>
      <c r="AE11" s="32">
        <v>6.7229422588648138</v>
      </c>
      <c r="AF11" s="32">
        <v>5.6818899918097721</v>
      </c>
      <c r="AG11" s="32">
        <v>5.0016490224405317</v>
      </c>
      <c r="AH11" s="32">
        <v>4.648358127126297</v>
      </c>
      <c r="AI11" s="32">
        <v>4.4398368642248363</v>
      </c>
      <c r="AJ11" s="32">
        <v>4.2451764280226891</v>
      </c>
      <c r="AK11" s="32">
        <v>4.038527740634887</v>
      </c>
      <c r="AL11" s="32">
        <v>3.8162163490730845</v>
      </c>
      <c r="AM11" s="32">
        <v>3.6026253099020016</v>
      </c>
      <c r="AN11" s="32">
        <v>3.4407336659228767</v>
      </c>
      <c r="AO11" s="32">
        <v>3.2657446344232968</v>
      </c>
      <c r="AP11" s="32">
        <v>3.0769583729396452</v>
      </c>
      <c r="AQ11" s="32">
        <v>2.8740166536417573</v>
      </c>
      <c r="AR11" s="32">
        <v>2.656414624635095</v>
      </c>
      <c r="AS11" s="32">
        <v>2.4237443464084274</v>
      </c>
      <c r="AT11" s="32">
        <v>2.3092253923333574</v>
      </c>
      <c r="AU11" s="32">
        <v>2.2655389758094926</v>
      </c>
      <c r="AV11" s="32">
        <v>2.2220874200907752</v>
      </c>
      <c r="AW11" s="32">
        <v>2.1966325594395437</v>
      </c>
    </row>
    <row r="12" spans="1:49" s="7" customFormat="1">
      <c r="K12" s="12"/>
      <c r="L12" s="6" t="s">
        <v>38</v>
      </c>
      <c r="M12" s="32">
        <v>72.573880919552849</v>
      </c>
      <c r="N12" s="32">
        <v>73.573444401801424</v>
      </c>
      <c r="O12" s="32">
        <v>74.349641613861294</v>
      </c>
      <c r="P12" s="32">
        <v>72.847801861171348</v>
      </c>
      <c r="Q12" s="32">
        <v>67.861504631185525</v>
      </c>
      <c r="R12" s="32">
        <v>68.371596533542416</v>
      </c>
      <c r="S12" s="32">
        <v>69.607405426173159</v>
      </c>
      <c r="T12" s="32">
        <v>69.910685665421894</v>
      </c>
      <c r="U12" s="32">
        <v>69.043654927870108</v>
      </c>
      <c r="V12" s="32">
        <v>68.595165082820401</v>
      </c>
      <c r="W12" s="32">
        <v>68.206954767616594</v>
      </c>
      <c r="X12" s="32">
        <v>67.791341362164687</v>
      </c>
      <c r="Y12" s="32">
        <v>67.281453869130402</v>
      </c>
      <c r="Z12" s="32">
        <v>66.915333663681608</v>
      </c>
      <c r="AA12" s="32">
        <v>65.511358119543601</v>
      </c>
      <c r="AB12" s="32">
        <v>64.083998666981159</v>
      </c>
      <c r="AC12" s="32">
        <v>62.653643107262667</v>
      </c>
      <c r="AD12" s="32">
        <v>61.202345373279634</v>
      </c>
      <c r="AE12" s="32">
        <v>59.033170564096537</v>
      </c>
      <c r="AF12" s="32">
        <v>57.001057742819704</v>
      </c>
      <c r="AG12" s="32">
        <v>55.070166802920696</v>
      </c>
      <c r="AH12" s="32">
        <v>53.422715766701558</v>
      </c>
      <c r="AI12" s="32">
        <v>51.919144908910475</v>
      </c>
      <c r="AJ12" s="32">
        <v>50.690715183612099</v>
      </c>
      <c r="AK12" s="32">
        <v>49.617247996571926</v>
      </c>
      <c r="AL12" s="32">
        <v>48.669330146071431</v>
      </c>
      <c r="AM12" s="32">
        <v>48.046257068657447</v>
      </c>
      <c r="AN12" s="32">
        <v>47.626981333176609</v>
      </c>
      <c r="AO12" s="32">
        <v>47.216565300235729</v>
      </c>
      <c r="AP12" s="32">
        <v>46.819017372241838</v>
      </c>
      <c r="AQ12" s="32">
        <v>46.435025605680508</v>
      </c>
      <c r="AR12" s="32">
        <v>46.034535316560678</v>
      </c>
      <c r="AS12" s="32">
        <v>45.624979294459727</v>
      </c>
      <c r="AT12" s="32">
        <v>45.227871835815037</v>
      </c>
      <c r="AU12" s="32">
        <v>44.843485525354453</v>
      </c>
      <c r="AV12" s="32">
        <v>44.453580210493435</v>
      </c>
      <c r="AW12" s="32">
        <v>44.297542901035989</v>
      </c>
    </row>
    <row r="13" spans="1:49" s="7" customFormat="1">
      <c r="K13" s="12"/>
      <c r="L13" s="1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0"/>
      <c r="AJ13" s="10"/>
    </row>
    <row r="14" spans="1:49" s="7" customFormat="1">
      <c r="K14" s="12"/>
      <c r="L14" s="1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2"/>
      <c r="AJ14" s="12"/>
    </row>
    <row r="15" spans="1:49" s="7" customFormat="1">
      <c r="B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49" s="12" customFormat="1">
      <c r="A16" s="8"/>
      <c r="B16" s="8"/>
      <c r="C16" s="8"/>
      <c r="D16" s="8"/>
      <c r="E16" s="8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s="12" customFormat="1">
      <c r="A17" s="7"/>
      <c r="B17" s="7"/>
      <c r="C17" s="7"/>
      <c r="D17" s="7"/>
      <c r="E17" s="7"/>
    </row>
    <row r="18" spans="1:49" s="12" customFormat="1">
      <c r="A18" s="7"/>
      <c r="B18" s="7"/>
      <c r="C18" s="7"/>
      <c r="D18" s="7"/>
      <c r="E18" s="7"/>
    </row>
    <row r="19" spans="1:49" s="12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49" s="12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49" s="12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49" s="12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49" s="12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49">
      <c r="C24" s="40" t="s">
        <v>109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</row>
    <row r="25" spans="1:49">
      <c r="C25" s="40" t="s">
        <v>110</v>
      </c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</row>
    <row r="26" spans="1:49">
      <c r="C26" s="40" t="s">
        <v>111</v>
      </c>
      <c r="M26" s="115"/>
      <c r="N26" s="115"/>
      <c r="O26" s="115"/>
      <c r="P26" s="115"/>
      <c r="Q26" s="115"/>
    </row>
    <row r="27" spans="1:49">
      <c r="C27" s="40" t="s">
        <v>112</v>
      </c>
    </row>
    <row r="28" spans="1:49">
      <c r="C28" s="40" t="s">
        <v>113</v>
      </c>
    </row>
  </sheetData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008265"/>
  </sheetPr>
  <dimension ref="A1:AW28"/>
  <sheetViews>
    <sheetView showGridLines="0" zoomScale="55" zoomScaleNormal="55" workbookViewId="0">
      <selection activeCell="L22" sqref="L22"/>
    </sheetView>
  </sheetViews>
  <sheetFormatPr defaultColWidth="9" defaultRowHeight="15"/>
  <cols>
    <col min="1" max="1" width="3.625" style="7" customWidth="1"/>
    <col min="2" max="11" width="9" style="7"/>
    <col min="12" max="12" width="33.5" style="30" customWidth="1"/>
    <col min="13" max="16384" width="9" style="30"/>
  </cols>
  <sheetData>
    <row r="1" spans="1:49" s="7" customFormat="1" ht="25.5">
      <c r="A1" s="15" t="s">
        <v>156</v>
      </c>
      <c r="C1" s="29"/>
      <c r="D1" s="29"/>
      <c r="E1" s="29"/>
      <c r="F1" s="29"/>
      <c r="G1" s="29"/>
      <c r="H1" s="29"/>
      <c r="I1" s="29"/>
    </row>
    <row r="2" spans="1:49" s="7" customFormat="1">
      <c r="K2" s="30"/>
      <c r="L2" s="30"/>
    </row>
    <row r="3" spans="1:49" s="7" customFormat="1">
      <c r="K3" s="30"/>
      <c r="M3" s="7" t="s">
        <v>40</v>
      </c>
    </row>
    <row r="4" spans="1:49" s="7" customFormat="1">
      <c r="K4" s="30"/>
      <c r="L4" s="35" t="s">
        <v>61</v>
      </c>
      <c r="M4" s="35">
        <v>2005</v>
      </c>
      <c r="N4" s="35">
        <v>2006</v>
      </c>
      <c r="O4" s="35">
        <v>2007</v>
      </c>
      <c r="P4" s="35">
        <v>2008</v>
      </c>
      <c r="Q4" s="35">
        <v>2009</v>
      </c>
      <c r="R4" s="35">
        <v>2010</v>
      </c>
      <c r="S4" s="35">
        <v>2011</v>
      </c>
      <c r="T4" s="35">
        <v>2012</v>
      </c>
      <c r="U4" s="35">
        <v>2013</v>
      </c>
      <c r="V4" s="35">
        <v>2014</v>
      </c>
      <c r="W4" s="35">
        <v>2015</v>
      </c>
      <c r="X4" s="35">
        <v>2016</v>
      </c>
      <c r="Y4" s="35">
        <v>2017</v>
      </c>
      <c r="Z4" s="35">
        <v>2018</v>
      </c>
      <c r="AA4" s="35">
        <v>2019</v>
      </c>
      <c r="AB4" s="35">
        <v>2020</v>
      </c>
      <c r="AC4" s="35">
        <v>2021</v>
      </c>
      <c r="AD4" s="35">
        <v>2022</v>
      </c>
      <c r="AE4" s="35">
        <v>2023</v>
      </c>
      <c r="AF4" s="35">
        <v>2024</v>
      </c>
      <c r="AG4" s="35">
        <v>2025</v>
      </c>
      <c r="AH4" s="35">
        <v>2026</v>
      </c>
      <c r="AI4" s="35">
        <v>2027</v>
      </c>
      <c r="AJ4" s="35">
        <v>2028</v>
      </c>
      <c r="AK4" s="35">
        <v>2029</v>
      </c>
      <c r="AL4" s="35">
        <v>2030</v>
      </c>
      <c r="AM4" s="35">
        <v>2031</v>
      </c>
      <c r="AN4" s="35">
        <v>2032</v>
      </c>
      <c r="AO4" s="35">
        <v>2033</v>
      </c>
      <c r="AP4" s="35">
        <v>2034</v>
      </c>
      <c r="AQ4" s="35">
        <v>2035</v>
      </c>
      <c r="AR4" s="35">
        <v>2036</v>
      </c>
      <c r="AS4" s="35">
        <v>2037</v>
      </c>
      <c r="AT4" s="35">
        <v>2038</v>
      </c>
      <c r="AU4" s="35">
        <v>2039</v>
      </c>
      <c r="AV4" s="35">
        <v>2040</v>
      </c>
      <c r="AW4" s="35">
        <v>2041</v>
      </c>
    </row>
    <row r="5" spans="1:49" s="7" customFormat="1">
      <c r="L5" s="6" t="s">
        <v>114</v>
      </c>
      <c r="M5" s="32">
        <v>17.013637526456328</v>
      </c>
      <c r="N5" s="32">
        <v>16.745778263618512</v>
      </c>
      <c r="O5" s="32">
        <v>16.413574323478045</v>
      </c>
      <c r="P5" s="32">
        <v>15.653135393121335</v>
      </c>
      <c r="Q5" s="32">
        <v>14.199071205460031</v>
      </c>
      <c r="R5" s="32">
        <v>13.887797767698139</v>
      </c>
      <c r="S5" s="32">
        <v>13.746013080751919</v>
      </c>
      <c r="T5" s="32">
        <v>13.42274625800319</v>
      </c>
      <c r="U5" s="32">
        <v>12.932381744339814</v>
      </c>
      <c r="V5" s="32">
        <v>12.491694417524789</v>
      </c>
      <c r="W5" s="32">
        <v>12.097875282968293</v>
      </c>
      <c r="X5" s="32">
        <v>11.695761376823954</v>
      </c>
      <c r="Y5" s="32">
        <v>11.269045433362797</v>
      </c>
      <c r="Z5" s="32">
        <v>10.832864815662798</v>
      </c>
      <c r="AA5" s="32">
        <v>10.384391261785934</v>
      </c>
      <c r="AB5" s="32">
        <v>9.9251526998889403</v>
      </c>
      <c r="AC5" s="32">
        <v>9.4547169230427066</v>
      </c>
      <c r="AD5" s="32">
        <v>8.9769497447116144</v>
      </c>
      <c r="AE5" s="32">
        <v>8.4896064309221888</v>
      </c>
      <c r="AF5" s="32">
        <v>7.9932311829974498</v>
      </c>
      <c r="AG5" s="32">
        <v>7.485885723413304</v>
      </c>
      <c r="AH5" s="32">
        <v>6.9717361605521742</v>
      </c>
      <c r="AI5" s="32">
        <v>6.4501429441618088</v>
      </c>
      <c r="AJ5" s="32">
        <v>6.0692778350628993</v>
      </c>
      <c r="AK5" s="32">
        <v>5.7628394099529467</v>
      </c>
      <c r="AL5" s="32">
        <v>5.4994912010586496</v>
      </c>
      <c r="AM5" s="32">
        <v>5.2320377730473391</v>
      </c>
      <c r="AN5" s="32">
        <v>5.1297062503014752</v>
      </c>
      <c r="AO5" s="32">
        <v>5.1748324655429023</v>
      </c>
      <c r="AP5" s="32">
        <v>5.2187435670184179</v>
      </c>
      <c r="AQ5" s="32">
        <v>5.2614837342160143</v>
      </c>
      <c r="AR5" s="32">
        <v>5.3030873590563399</v>
      </c>
      <c r="AS5" s="32">
        <v>5.3435969075898377</v>
      </c>
      <c r="AT5" s="32">
        <v>5.3830266757616592</v>
      </c>
      <c r="AU5" s="32">
        <v>5.4214171350931712</v>
      </c>
      <c r="AV5" s="32">
        <v>5.4587988131787277</v>
      </c>
      <c r="AW5" s="32">
        <v>5.4962319527731927</v>
      </c>
    </row>
    <row r="6" spans="1:49" s="7" customFormat="1">
      <c r="K6" s="8"/>
      <c r="L6" s="6" t="s">
        <v>115</v>
      </c>
      <c r="M6" s="32">
        <v>14.584291597843702</v>
      </c>
      <c r="N6" s="32">
        <v>14.794989187355238</v>
      </c>
      <c r="O6" s="32">
        <v>14.954057062344834</v>
      </c>
      <c r="P6" s="32">
        <v>14.82081279082994</v>
      </c>
      <c r="Q6" s="32">
        <v>13.964422222550873</v>
      </c>
      <c r="R6" s="32">
        <v>14.21294663349029</v>
      </c>
      <c r="S6" s="32">
        <v>14.652105839214396</v>
      </c>
      <c r="T6" s="32">
        <v>14.887886044142567</v>
      </c>
      <c r="U6" s="32">
        <v>14.929459710315406</v>
      </c>
      <c r="V6" s="32">
        <v>15.073740879566301</v>
      </c>
      <c r="W6" s="32">
        <v>15.047475232526871</v>
      </c>
      <c r="X6" s="32">
        <v>15.017078116517432</v>
      </c>
      <c r="Y6" s="32">
        <v>14.96246260261597</v>
      </c>
      <c r="Z6" s="32">
        <v>14.899575707700425</v>
      </c>
      <c r="AA6" s="32">
        <v>14.825567254981042</v>
      </c>
      <c r="AB6" s="32">
        <v>14.742048226967587</v>
      </c>
      <c r="AC6" s="32">
        <v>14.649602879295937</v>
      </c>
      <c r="AD6" s="32">
        <v>14.550427304763934</v>
      </c>
      <c r="AE6" s="32">
        <v>14.531419312222383</v>
      </c>
      <c r="AF6" s="32">
        <v>14.546153543582902</v>
      </c>
      <c r="AG6" s="32">
        <v>14.555722373546958</v>
      </c>
      <c r="AH6" s="32">
        <v>14.562164515564</v>
      </c>
      <c r="AI6" s="32">
        <v>14.566775962933754</v>
      </c>
      <c r="AJ6" s="32">
        <v>14.568931728855514</v>
      </c>
      <c r="AK6" s="32">
        <v>14.566272647002094</v>
      </c>
      <c r="AL6" s="32">
        <v>14.558682816175562</v>
      </c>
      <c r="AM6" s="32">
        <v>14.54664482114571</v>
      </c>
      <c r="AN6" s="32">
        <v>14.586585339298807</v>
      </c>
      <c r="AO6" s="32">
        <v>14.620735130947388</v>
      </c>
      <c r="AP6" s="32">
        <v>14.649717939639238</v>
      </c>
      <c r="AQ6" s="32">
        <v>14.673460139897671</v>
      </c>
      <c r="AR6" s="32">
        <v>14.692112832160561</v>
      </c>
      <c r="AS6" s="32">
        <v>14.785511610399432</v>
      </c>
      <c r="AT6" s="32">
        <v>14.92871017600627</v>
      </c>
      <c r="AU6" s="32">
        <v>15.069377328961993</v>
      </c>
      <c r="AV6" s="32">
        <v>15.207575695343705</v>
      </c>
      <c r="AW6" s="32">
        <v>15.342942651961335</v>
      </c>
    </row>
    <row r="7" spans="1:49" s="7" customFormat="1">
      <c r="L7" s="6" t="s">
        <v>116</v>
      </c>
      <c r="M7" s="32">
        <v>16.625668475929846</v>
      </c>
      <c r="N7" s="32">
        <v>16.816661078478994</v>
      </c>
      <c r="O7" s="32">
        <v>17.148017443447838</v>
      </c>
      <c r="P7" s="32">
        <v>16.707481611919377</v>
      </c>
      <c r="Q7" s="32">
        <v>15.459860403760667</v>
      </c>
      <c r="R7" s="32">
        <v>15.521424493405375</v>
      </c>
      <c r="S7" s="32">
        <v>15.589377008363767</v>
      </c>
      <c r="T7" s="32">
        <v>15.456558881455189</v>
      </c>
      <c r="U7" s="32">
        <v>15.161798346126481</v>
      </c>
      <c r="V7" s="32">
        <v>14.935487712563122</v>
      </c>
      <c r="W7" s="32">
        <v>14.687592333184062</v>
      </c>
      <c r="X7" s="32">
        <v>14.466243142478264</v>
      </c>
      <c r="Y7" s="32">
        <v>14.241794255965567</v>
      </c>
      <c r="Z7" s="32">
        <v>14.218170704267072</v>
      </c>
      <c r="AA7" s="32">
        <v>14.187313844578266</v>
      </c>
      <c r="AB7" s="32">
        <v>14.150669864273693</v>
      </c>
      <c r="AC7" s="32">
        <v>14.109107015986051</v>
      </c>
      <c r="AD7" s="32">
        <v>14.063882088744219</v>
      </c>
      <c r="AE7" s="32">
        <v>14.013309991801545</v>
      </c>
      <c r="AF7" s="32">
        <v>13.957794352219915</v>
      </c>
      <c r="AG7" s="32">
        <v>13.895905495637852</v>
      </c>
      <c r="AH7" s="32">
        <v>13.829434032974655</v>
      </c>
      <c r="AI7" s="32">
        <v>13.75958899034519</v>
      </c>
      <c r="AJ7" s="32">
        <v>13.685696918254862</v>
      </c>
      <c r="AK7" s="32">
        <v>13.605494334815859</v>
      </c>
      <c r="AL7" s="32">
        <v>13.518806272985387</v>
      </c>
      <c r="AM7" s="32">
        <v>13.426075722779389</v>
      </c>
      <c r="AN7" s="32">
        <v>13.379030615050789</v>
      </c>
      <c r="AO7" s="32">
        <v>13.323981375688444</v>
      </c>
      <c r="AP7" s="32">
        <v>13.26150693496127</v>
      </c>
      <c r="AQ7" s="32">
        <v>13.191501671232141</v>
      </c>
      <c r="AR7" s="32">
        <v>13.094603099252932</v>
      </c>
      <c r="AS7" s="32">
        <v>12.976163909073536</v>
      </c>
      <c r="AT7" s="32">
        <v>12.871481715592505</v>
      </c>
      <c r="AU7" s="32">
        <v>12.786760157184633</v>
      </c>
      <c r="AV7" s="32">
        <v>12.695428336461568</v>
      </c>
      <c r="AW7" s="32">
        <v>12.599503390977628</v>
      </c>
    </row>
    <row r="8" spans="1:49" s="7" customFormat="1">
      <c r="L8" s="6" t="s">
        <v>117</v>
      </c>
      <c r="M8" s="32">
        <v>5.8076831122726906</v>
      </c>
      <c r="N8" s="32">
        <v>6.2478531866959255</v>
      </c>
      <c r="O8" s="32">
        <v>6.6026376749308842</v>
      </c>
      <c r="P8" s="32">
        <v>6.671718110302935</v>
      </c>
      <c r="Q8" s="32">
        <v>6.3314888838793681</v>
      </c>
      <c r="R8" s="32">
        <v>6.4655359312972802</v>
      </c>
      <c r="S8" s="32">
        <v>6.6601154965845879</v>
      </c>
      <c r="T8" s="32">
        <v>6.7399747555915255</v>
      </c>
      <c r="U8" s="32">
        <v>6.5737842797599804</v>
      </c>
      <c r="V8" s="32">
        <v>6.4533827622540647</v>
      </c>
      <c r="W8" s="32">
        <v>6.2147460154829854</v>
      </c>
      <c r="X8" s="32">
        <v>5.9134602718090044</v>
      </c>
      <c r="Y8" s="32">
        <v>5.5930070113509585</v>
      </c>
      <c r="Z8" s="32">
        <v>5.2492944171291995</v>
      </c>
      <c r="AA8" s="32">
        <v>4.8986685960992631</v>
      </c>
      <c r="AB8" s="32">
        <v>4.5420007227515695</v>
      </c>
      <c r="AC8" s="32">
        <v>4.1788048701396896</v>
      </c>
      <c r="AD8" s="32">
        <v>3.8149317389775388</v>
      </c>
      <c r="AE8" s="32">
        <v>3.4319808547223691</v>
      </c>
      <c r="AF8" s="32">
        <v>3.0470581083724269</v>
      </c>
      <c r="AG8" s="32">
        <v>2.6636122364359291</v>
      </c>
      <c r="AH8" s="32">
        <v>2.4568656149967536</v>
      </c>
      <c r="AI8" s="32">
        <v>2.2792281155143503</v>
      </c>
      <c r="AJ8" s="32">
        <v>2.1078353573440038</v>
      </c>
      <c r="AK8" s="32">
        <v>1.9442972227614375</v>
      </c>
      <c r="AL8" s="32">
        <v>1.7874061693848207</v>
      </c>
      <c r="AM8" s="32">
        <v>1.6370076897854178</v>
      </c>
      <c r="AN8" s="32">
        <v>1.4991224632711637</v>
      </c>
      <c r="AO8" s="32">
        <v>1.3668465796420279</v>
      </c>
      <c r="AP8" s="32">
        <v>1.2865326012571285</v>
      </c>
      <c r="AQ8" s="32">
        <v>1.2268786054647101</v>
      </c>
      <c r="AR8" s="32">
        <v>1.2358120355879476</v>
      </c>
      <c r="AS8" s="32">
        <v>1.2444774628074882</v>
      </c>
      <c r="AT8" s="32">
        <v>1.2528829272104423</v>
      </c>
      <c r="AU8" s="32">
        <v>1.2610362276813079</v>
      </c>
      <c r="AV8" s="32">
        <v>1.2689449291380475</v>
      </c>
      <c r="AW8" s="32">
        <v>1.2768536305947875</v>
      </c>
    </row>
    <row r="9" spans="1:49" s="7" customFormat="1">
      <c r="L9" s="6" t="s">
        <v>45</v>
      </c>
      <c r="M9" s="32">
        <v>13.925215956681196</v>
      </c>
      <c r="N9" s="32">
        <v>14.110391411589438</v>
      </c>
      <c r="O9" s="32">
        <v>14.220431636228536</v>
      </c>
      <c r="P9" s="32">
        <v>13.942674049653037</v>
      </c>
      <c r="Q9" s="32">
        <v>12.995910391990947</v>
      </c>
      <c r="R9" s="32">
        <v>13.079539255790278</v>
      </c>
      <c r="S9" s="32">
        <v>13.344288434569355</v>
      </c>
      <c r="T9" s="32">
        <v>13.414374544241621</v>
      </c>
      <c r="U9" s="32">
        <v>13.298077052295129</v>
      </c>
      <c r="V9" s="32">
        <v>13.283037886784484</v>
      </c>
      <c r="W9" s="32">
        <v>13.356627972585297</v>
      </c>
      <c r="X9" s="32">
        <v>13.419241234739815</v>
      </c>
      <c r="Y9" s="32">
        <v>13.464749155163398</v>
      </c>
      <c r="Z9" s="32">
        <v>13.506017826585754</v>
      </c>
      <c r="AA9" s="32">
        <v>13.540698947234899</v>
      </c>
      <c r="AB9" s="32">
        <v>13.570221489517255</v>
      </c>
      <c r="AC9" s="32">
        <v>13.634133057781916</v>
      </c>
      <c r="AD9" s="32">
        <v>13.696680914781748</v>
      </c>
      <c r="AE9" s="32">
        <v>13.756436737248899</v>
      </c>
      <c r="AF9" s="32">
        <v>13.813867337801476</v>
      </c>
      <c r="AG9" s="32">
        <v>13.86797685536634</v>
      </c>
      <c r="AH9" s="32">
        <v>13.920506216763631</v>
      </c>
      <c r="AI9" s="32">
        <v>13.972903096516841</v>
      </c>
      <c r="AJ9" s="32">
        <v>14.024621098629286</v>
      </c>
      <c r="AK9" s="32">
        <v>14.073119105395621</v>
      </c>
      <c r="AL9" s="32">
        <v>14.117594375751382</v>
      </c>
      <c r="AM9" s="32">
        <v>14.177260103972397</v>
      </c>
      <c r="AN9" s="32">
        <v>14.286688924232898</v>
      </c>
      <c r="AO9" s="32">
        <v>14.391258607397138</v>
      </c>
      <c r="AP9" s="32">
        <v>14.491142264584511</v>
      </c>
      <c r="AQ9" s="32">
        <v>14.586476208194288</v>
      </c>
      <c r="AR9" s="32">
        <v>14.677402735035518</v>
      </c>
      <c r="AS9" s="32">
        <v>14.764046926650856</v>
      </c>
      <c r="AT9" s="32">
        <v>14.847128399937944</v>
      </c>
      <c r="AU9" s="32">
        <v>14.926744018787193</v>
      </c>
      <c r="AV9" s="32">
        <v>15.002999496683556</v>
      </c>
      <c r="AW9" s="32">
        <v>15.088749171577387</v>
      </c>
    </row>
    <row r="10" spans="1:49" s="7" customFormat="1">
      <c r="L10" s="6" t="s">
        <v>118</v>
      </c>
      <c r="M10" s="32">
        <v>4.6173842503691001</v>
      </c>
      <c r="N10" s="32">
        <v>4.8577712740633219</v>
      </c>
      <c r="O10" s="32">
        <v>5.010923473431161</v>
      </c>
      <c r="P10" s="32">
        <v>5.0519799053447176</v>
      </c>
      <c r="Q10" s="32">
        <v>4.910751523543631</v>
      </c>
      <c r="R10" s="32">
        <v>5.2043524518610544</v>
      </c>
      <c r="S10" s="32">
        <v>5.6155055666891549</v>
      </c>
      <c r="T10" s="32">
        <v>5.9891451819878139</v>
      </c>
      <c r="U10" s="32">
        <v>6.1481537950333003</v>
      </c>
      <c r="V10" s="32">
        <v>6.3578214241276427</v>
      </c>
      <c r="W10" s="32">
        <v>6.4520982938880342</v>
      </c>
      <c r="X10" s="32">
        <v>6.6789393625841962</v>
      </c>
      <c r="Y10" s="32">
        <v>6.8965088002017865</v>
      </c>
      <c r="Z10" s="32">
        <v>7.104477812185114</v>
      </c>
      <c r="AA10" s="32">
        <v>7.2882438331382033</v>
      </c>
      <c r="AB10" s="32">
        <v>7.463040351582988</v>
      </c>
      <c r="AC10" s="32">
        <v>7.6360049583938938</v>
      </c>
      <c r="AD10" s="32">
        <v>7.8069619574349929</v>
      </c>
      <c r="AE10" s="32">
        <v>7.9753141658833098</v>
      </c>
      <c r="AF10" s="32">
        <v>8.1411987971064015</v>
      </c>
      <c r="AG10" s="32">
        <v>8.3040845276814892</v>
      </c>
      <c r="AH10" s="32">
        <v>8.4641291265120788</v>
      </c>
      <c r="AI10" s="32">
        <v>8.6224313609168295</v>
      </c>
      <c r="AJ10" s="32">
        <v>8.7785573042220495</v>
      </c>
      <c r="AK10" s="32">
        <v>8.9314047225907487</v>
      </c>
      <c r="AL10" s="32">
        <v>9.0799066955928396</v>
      </c>
      <c r="AM10" s="32">
        <v>9.2246397840968122</v>
      </c>
      <c r="AN10" s="32">
        <v>9.4018379459639512</v>
      </c>
      <c r="AO10" s="32">
        <v>9.5756998570885159</v>
      </c>
      <c r="AP10" s="32">
        <v>9.7456274171094712</v>
      </c>
      <c r="AQ10" s="32">
        <v>9.9118227737813935</v>
      </c>
      <c r="AR10" s="32">
        <v>10.074225710010543</v>
      </c>
      <c r="AS10" s="32">
        <v>10.233017177203992</v>
      </c>
      <c r="AT10" s="32">
        <v>10.387665285458546</v>
      </c>
      <c r="AU10" s="32">
        <v>10.538365408879692</v>
      </c>
      <c r="AV10" s="32">
        <v>10.685073443353744</v>
      </c>
      <c r="AW10" s="32">
        <v>10.829970946262456</v>
      </c>
    </row>
    <row r="11" spans="1:49" s="8" customFormat="1">
      <c r="A11" s="7"/>
      <c r="B11" s="7"/>
      <c r="C11" s="7"/>
      <c r="D11" s="7"/>
      <c r="E11" s="7"/>
      <c r="K11" s="12"/>
      <c r="L11" s="6" t="s">
        <v>154</v>
      </c>
      <c r="M11" s="32">
        <v>18.735484932168969</v>
      </c>
      <c r="N11" s="32">
        <v>18.78931570000362</v>
      </c>
      <c r="O11" s="32">
        <v>18.800230203909575</v>
      </c>
      <c r="P11" s="32">
        <v>17.752633032879746</v>
      </c>
      <c r="Q11" s="32">
        <v>15.387248500128159</v>
      </c>
      <c r="R11" s="32">
        <v>14.085811809065776</v>
      </c>
      <c r="S11" s="32">
        <v>13.034847012329537</v>
      </c>
      <c r="T11" s="32">
        <v>12.225637280044385</v>
      </c>
      <c r="U11" s="32">
        <v>11.763304572481012</v>
      </c>
      <c r="V11" s="32">
        <v>11.632362946583058</v>
      </c>
      <c r="W11" s="32">
        <v>11.662410504156622</v>
      </c>
      <c r="X11" s="32">
        <v>11.701940185681973</v>
      </c>
      <c r="Y11" s="32">
        <v>11.646837583611472</v>
      </c>
      <c r="Z11" s="32">
        <v>11.542712331887484</v>
      </c>
      <c r="AA11" s="32">
        <v>11.372108483587379</v>
      </c>
      <c r="AB11" s="32">
        <v>11.128961648885904</v>
      </c>
      <c r="AC11" s="32">
        <v>10.806937051042445</v>
      </c>
      <c r="AD11" s="32">
        <v>10.47830693268612</v>
      </c>
      <c r="AE11" s="32">
        <v>10.16491234773474</v>
      </c>
      <c r="AF11" s="32">
        <v>9.9393263918130099</v>
      </c>
      <c r="AG11" s="32">
        <v>9.6857515124210334</v>
      </c>
      <c r="AH11" s="32">
        <v>9.064912077264383</v>
      </c>
      <c r="AI11" s="32">
        <v>8.1913742058126786</v>
      </c>
      <c r="AJ11" s="32">
        <v>7.2284740491896189</v>
      </c>
      <c r="AK11" s="32">
        <v>6.4021812880815441</v>
      </c>
      <c r="AL11" s="32">
        <v>5.7416631942771836</v>
      </c>
      <c r="AM11" s="32">
        <v>5.3191897239929977</v>
      </c>
      <c r="AN11" s="32">
        <v>5.0005274613852437</v>
      </c>
      <c r="AO11" s="32">
        <v>4.7807213559033261</v>
      </c>
      <c r="AP11" s="32">
        <v>4.5024877562608978</v>
      </c>
      <c r="AQ11" s="32">
        <v>4.2818647942817529</v>
      </c>
      <c r="AR11" s="32">
        <v>3.9700143165733963</v>
      </c>
      <c r="AS11" s="32">
        <v>3.7742763598226374</v>
      </c>
      <c r="AT11" s="32">
        <v>3.6151971884326386</v>
      </c>
      <c r="AU11" s="32">
        <v>3.5259095614289637</v>
      </c>
      <c r="AV11" s="32">
        <v>3.4606310521085879</v>
      </c>
      <c r="AW11" s="32">
        <v>3.4194217002152429</v>
      </c>
    </row>
    <row r="12" spans="1:49" s="7" customFormat="1">
      <c r="K12" s="12"/>
      <c r="L12" s="6" t="s">
        <v>38</v>
      </c>
      <c r="M12" s="32">
        <v>91.309365851721836</v>
      </c>
      <c r="N12" s="32">
        <v>92.362760101805065</v>
      </c>
      <c r="O12" s="32">
        <v>93.149871817770872</v>
      </c>
      <c r="P12" s="32">
        <v>90.600434894051091</v>
      </c>
      <c r="Q12" s="32">
        <v>83.248753131313663</v>
      </c>
      <c r="R12" s="32">
        <v>82.45740834260819</v>
      </c>
      <c r="S12" s="32">
        <v>82.642252438502723</v>
      </c>
      <c r="T12" s="32">
        <v>82.136322945466276</v>
      </c>
      <c r="U12" s="32">
        <v>80.806959500351127</v>
      </c>
      <c r="V12" s="32">
        <v>80.227528029403473</v>
      </c>
      <c r="W12" s="32">
        <v>79.518825634792165</v>
      </c>
      <c r="X12" s="32">
        <v>78.892663690634649</v>
      </c>
      <c r="Y12" s="32">
        <v>78.074404842271946</v>
      </c>
      <c r="Z12" s="32">
        <v>77.353113615417854</v>
      </c>
      <c r="AA12" s="32">
        <v>76.496992221404994</v>
      </c>
      <c r="AB12" s="32">
        <v>75.522095003867932</v>
      </c>
      <c r="AC12" s="32">
        <v>74.469306755682624</v>
      </c>
      <c r="AD12" s="32">
        <v>73.388140682100172</v>
      </c>
      <c r="AE12" s="32">
        <v>72.362979840535431</v>
      </c>
      <c r="AF12" s="32">
        <v>71.438629713893576</v>
      </c>
      <c r="AG12" s="32">
        <v>70.4589387245029</v>
      </c>
      <c r="AH12" s="32">
        <v>69.269747744627665</v>
      </c>
      <c r="AI12" s="32">
        <v>67.842444676201438</v>
      </c>
      <c r="AJ12" s="32">
        <v>66.463394291558217</v>
      </c>
      <c r="AK12" s="32">
        <v>65.285608730600245</v>
      </c>
      <c r="AL12" s="32">
        <v>64.303550725225818</v>
      </c>
      <c r="AM12" s="32">
        <v>63.562855618820059</v>
      </c>
      <c r="AN12" s="32">
        <v>63.283498999504332</v>
      </c>
      <c r="AO12" s="32">
        <v>63.234075372209738</v>
      </c>
      <c r="AP12" s="32">
        <v>63.155758480830933</v>
      </c>
      <c r="AQ12" s="32">
        <v>63.133487927067968</v>
      </c>
      <c r="AR12" s="32">
        <v>63.047258087677243</v>
      </c>
      <c r="AS12" s="32">
        <v>63.121090353547778</v>
      </c>
      <c r="AT12" s="32">
        <v>63.286092368400006</v>
      </c>
      <c r="AU12" s="32">
        <v>63.529609838016945</v>
      </c>
      <c r="AV12" s="32">
        <v>63.779451766267933</v>
      </c>
      <c r="AW12" s="32">
        <v>64.053673444362033</v>
      </c>
    </row>
    <row r="13" spans="1:49" s="7" customFormat="1">
      <c r="K13" s="12"/>
      <c r="L13" s="1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0"/>
      <c r="AJ13" s="10"/>
    </row>
    <row r="14" spans="1:49" s="7" customFormat="1">
      <c r="K14" s="12"/>
      <c r="L14" s="1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2"/>
      <c r="AJ14" s="12"/>
    </row>
    <row r="15" spans="1:49" s="7" customFormat="1">
      <c r="B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49" s="12" customFormat="1">
      <c r="A16" s="8"/>
      <c r="B16" s="8"/>
      <c r="C16" s="8"/>
      <c r="D16" s="8"/>
      <c r="E16" s="8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s="12" customFormat="1">
      <c r="A17" s="7"/>
      <c r="B17" s="7"/>
      <c r="C17" s="7"/>
      <c r="D17" s="7"/>
      <c r="E17" s="7"/>
    </row>
    <row r="18" spans="1:49" s="12" customFormat="1">
      <c r="A18" s="7"/>
      <c r="B18" s="7"/>
      <c r="C18" s="7"/>
      <c r="D18" s="7"/>
      <c r="E18" s="7"/>
    </row>
    <row r="19" spans="1:49" s="12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49" s="12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49" s="12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49" s="12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49" s="12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49">
      <c r="C24" s="40" t="s">
        <v>109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</row>
    <row r="25" spans="1:49">
      <c r="C25" s="40" t="s">
        <v>110</v>
      </c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</row>
    <row r="26" spans="1:49">
      <c r="C26" s="40" t="s">
        <v>111</v>
      </c>
      <c r="M26" s="115"/>
      <c r="N26" s="115"/>
      <c r="O26" s="115"/>
      <c r="P26" s="115"/>
      <c r="Q26" s="115"/>
    </row>
    <row r="27" spans="1:49">
      <c r="C27" s="40" t="s">
        <v>112</v>
      </c>
    </row>
    <row r="28" spans="1:49">
      <c r="C28" s="40" t="s">
        <v>113</v>
      </c>
    </row>
  </sheetData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008265"/>
  </sheetPr>
  <dimension ref="A1:AW28"/>
  <sheetViews>
    <sheetView showGridLines="0" zoomScale="55" zoomScaleNormal="55" workbookViewId="0">
      <selection activeCell="L15" sqref="L15"/>
    </sheetView>
  </sheetViews>
  <sheetFormatPr defaultColWidth="9" defaultRowHeight="15"/>
  <cols>
    <col min="1" max="1" width="3.625" style="7" customWidth="1"/>
    <col min="2" max="11" width="9" style="7"/>
    <col min="12" max="12" width="33.5" style="30" customWidth="1"/>
    <col min="13" max="16384" width="9" style="30"/>
  </cols>
  <sheetData>
    <row r="1" spans="1:49" s="7" customFormat="1" ht="25.5">
      <c r="A1" s="15" t="s">
        <v>157</v>
      </c>
      <c r="C1" s="29"/>
      <c r="D1" s="29"/>
      <c r="E1" s="29"/>
      <c r="F1" s="29"/>
      <c r="G1" s="29"/>
      <c r="H1" s="29"/>
      <c r="I1" s="29"/>
    </row>
    <row r="2" spans="1:49" s="7" customFormat="1">
      <c r="K2" s="30"/>
      <c r="L2" s="30"/>
    </row>
    <row r="3" spans="1:49" s="7" customFormat="1">
      <c r="K3" s="30"/>
      <c r="M3" s="7" t="s">
        <v>40</v>
      </c>
    </row>
    <row r="4" spans="1:49" s="7" customFormat="1">
      <c r="K4" s="30"/>
      <c r="L4" s="35" t="s">
        <v>61</v>
      </c>
      <c r="M4" s="35">
        <v>2005</v>
      </c>
      <c r="N4" s="35">
        <v>2006</v>
      </c>
      <c r="O4" s="35">
        <v>2007</v>
      </c>
      <c r="P4" s="35">
        <v>2008</v>
      </c>
      <c r="Q4" s="35">
        <v>2009</v>
      </c>
      <c r="R4" s="35">
        <v>2010</v>
      </c>
      <c r="S4" s="35">
        <v>2011</v>
      </c>
      <c r="T4" s="35">
        <v>2012</v>
      </c>
      <c r="U4" s="35">
        <v>2013</v>
      </c>
      <c r="V4" s="35">
        <v>2014</v>
      </c>
      <c r="W4" s="35">
        <v>2015</v>
      </c>
      <c r="X4" s="35">
        <v>2016</v>
      </c>
      <c r="Y4" s="35">
        <v>2017</v>
      </c>
      <c r="Z4" s="35">
        <v>2018</v>
      </c>
      <c r="AA4" s="35">
        <v>2019</v>
      </c>
      <c r="AB4" s="35">
        <v>2020</v>
      </c>
      <c r="AC4" s="35">
        <v>2021</v>
      </c>
      <c r="AD4" s="35">
        <v>2022</v>
      </c>
      <c r="AE4" s="35">
        <v>2023</v>
      </c>
      <c r="AF4" s="35">
        <v>2024</v>
      </c>
      <c r="AG4" s="35">
        <v>2025</v>
      </c>
      <c r="AH4" s="35">
        <v>2026</v>
      </c>
      <c r="AI4" s="35">
        <v>2027</v>
      </c>
      <c r="AJ4" s="35">
        <v>2028</v>
      </c>
      <c r="AK4" s="35">
        <v>2029</v>
      </c>
      <c r="AL4" s="35">
        <v>2030</v>
      </c>
      <c r="AM4" s="35">
        <v>2031</v>
      </c>
      <c r="AN4" s="35">
        <v>2032</v>
      </c>
      <c r="AO4" s="35">
        <v>2033</v>
      </c>
      <c r="AP4" s="35">
        <v>2034</v>
      </c>
      <c r="AQ4" s="35">
        <v>2035</v>
      </c>
      <c r="AR4" s="35">
        <v>2036</v>
      </c>
      <c r="AS4" s="35">
        <v>2037</v>
      </c>
      <c r="AT4" s="35">
        <v>2038</v>
      </c>
      <c r="AU4" s="35">
        <v>2039</v>
      </c>
      <c r="AV4" s="35">
        <v>2040</v>
      </c>
      <c r="AW4" s="35">
        <v>2041</v>
      </c>
    </row>
    <row r="5" spans="1:49" s="7" customFormat="1">
      <c r="L5" s="6" t="s">
        <v>114</v>
      </c>
      <c r="M5" s="32">
        <v>17.013637526456328</v>
      </c>
      <c r="N5" s="32">
        <v>16.745778263618512</v>
      </c>
      <c r="O5" s="32">
        <v>16.413574323478045</v>
      </c>
      <c r="P5" s="32">
        <v>15.653135393121335</v>
      </c>
      <c r="Q5" s="32">
        <v>14.199071205460031</v>
      </c>
      <c r="R5" s="32">
        <v>13.887797767698139</v>
      </c>
      <c r="S5" s="32">
        <v>13.746013080751919</v>
      </c>
      <c r="T5" s="32">
        <v>13.42274625800319</v>
      </c>
      <c r="U5" s="32">
        <v>12.932381744339814</v>
      </c>
      <c r="V5" s="32">
        <v>12.491694417524789</v>
      </c>
      <c r="W5" s="32">
        <v>12.155321735495612</v>
      </c>
      <c r="X5" s="32">
        <v>11.811727310139924</v>
      </c>
      <c r="Y5" s="32">
        <v>11.444561424290544</v>
      </c>
      <c r="Z5" s="32">
        <v>11.068668465456344</v>
      </c>
      <c r="AA5" s="32">
        <v>10.681299919960123</v>
      </c>
      <c r="AB5" s="32">
        <v>10.283960252048971</v>
      </c>
      <c r="AC5" s="32">
        <v>9.8763709385160556</v>
      </c>
      <c r="AD5" s="32">
        <v>9.4620775080264252</v>
      </c>
      <c r="AE5" s="32">
        <v>9.0389259235132204</v>
      </c>
      <c r="AF5" s="32">
        <v>8.6074454537414251</v>
      </c>
      <c r="AG5" s="32">
        <v>8.1657786540782773</v>
      </c>
      <c r="AH5" s="32">
        <v>7.7177892583391063</v>
      </c>
      <c r="AI5" s="32">
        <v>7.2630640261940114</v>
      </c>
      <c r="AJ5" s="32">
        <v>6.8013454954650872</v>
      </c>
      <c r="AK5" s="32">
        <v>6.4599730352401661</v>
      </c>
      <c r="AL5" s="32">
        <v>6.1983361740099774</v>
      </c>
      <c r="AM5" s="32">
        <v>5.9431923965991489</v>
      </c>
      <c r="AN5" s="32">
        <v>5.7392953886029252</v>
      </c>
      <c r="AO5" s="32">
        <v>5.5290107105204047</v>
      </c>
      <c r="AP5" s="32">
        <v>5.3139701358888178</v>
      </c>
      <c r="AQ5" s="32">
        <v>5.2614837342160143</v>
      </c>
      <c r="AR5" s="32">
        <v>5.3030873590563399</v>
      </c>
      <c r="AS5" s="32">
        <v>5.3435969075898377</v>
      </c>
      <c r="AT5" s="32">
        <v>5.3830266757616592</v>
      </c>
      <c r="AU5" s="32">
        <v>5.4214171350931712</v>
      </c>
      <c r="AV5" s="32">
        <v>5.4587988131787277</v>
      </c>
      <c r="AW5" s="32">
        <v>5.4962319527731927</v>
      </c>
    </row>
    <row r="6" spans="1:49" s="7" customFormat="1">
      <c r="K6" s="8"/>
      <c r="L6" s="6" t="s">
        <v>115</v>
      </c>
      <c r="M6" s="32">
        <v>14.584291597843702</v>
      </c>
      <c r="N6" s="32">
        <v>14.794989187355238</v>
      </c>
      <c r="O6" s="32">
        <v>14.954057062344834</v>
      </c>
      <c r="P6" s="32">
        <v>14.82081279082994</v>
      </c>
      <c r="Q6" s="32">
        <v>13.964422222550873</v>
      </c>
      <c r="R6" s="32">
        <v>14.21294663349029</v>
      </c>
      <c r="S6" s="32">
        <v>14.652105839214396</v>
      </c>
      <c r="T6" s="32">
        <v>14.887886044142567</v>
      </c>
      <c r="U6" s="32">
        <v>14.929459710315406</v>
      </c>
      <c r="V6" s="32">
        <v>15.073740879566301</v>
      </c>
      <c r="W6" s="32">
        <v>15.119109363865221</v>
      </c>
      <c r="X6" s="32">
        <v>15.162547512938787</v>
      </c>
      <c r="Y6" s="32">
        <v>15.183942017072152</v>
      </c>
      <c r="Z6" s="32">
        <v>15.198884742803511</v>
      </c>
      <c r="AA6" s="32">
        <v>15.204645797261593</v>
      </c>
      <c r="AB6" s="32">
        <v>15.202823901924178</v>
      </c>
      <c r="AC6" s="32">
        <v>15.194227736726479</v>
      </c>
      <c r="AD6" s="32">
        <v>15.180642202774333</v>
      </c>
      <c r="AE6" s="32">
        <v>15.16013033983463</v>
      </c>
      <c r="AF6" s="32">
        <v>15.133185650627629</v>
      </c>
      <c r="AG6" s="32">
        <v>15.20727613472064</v>
      </c>
      <c r="AH6" s="32">
        <v>15.279563135178785</v>
      </c>
      <c r="AI6" s="32">
        <v>15.351134858251793</v>
      </c>
      <c r="AJ6" s="32">
        <v>15.421331036265268</v>
      </c>
      <c r="AK6" s="32">
        <v>15.487826639648016</v>
      </c>
      <c r="AL6" s="32">
        <v>15.550076823068053</v>
      </c>
      <c r="AM6" s="32">
        <v>15.608741528601691</v>
      </c>
      <c r="AN6" s="32">
        <v>15.724609629425405</v>
      </c>
      <c r="AO6" s="32">
        <v>15.836137358171561</v>
      </c>
      <c r="AP6" s="32">
        <v>15.943547234767419</v>
      </c>
      <c r="AQ6" s="32">
        <v>16.046919982792883</v>
      </c>
      <c r="AR6" s="32">
        <v>16.146378204317134</v>
      </c>
      <c r="AS6" s="32">
        <v>16.241992578331686</v>
      </c>
      <c r="AT6" s="32">
        <v>16.333974158668514</v>
      </c>
      <c r="AU6" s="32">
        <v>16.422386900113779</v>
      </c>
      <c r="AV6" s="32">
        <v>16.507339025775188</v>
      </c>
      <c r="AW6" s="32">
        <v>16.58847071853403</v>
      </c>
    </row>
    <row r="7" spans="1:49" s="7" customFormat="1">
      <c r="L7" s="6" t="s">
        <v>116</v>
      </c>
      <c r="M7" s="32">
        <v>16.625668475929846</v>
      </c>
      <c r="N7" s="32">
        <v>16.816661078478994</v>
      </c>
      <c r="O7" s="32">
        <v>17.148017443447838</v>
      </c>
      <c r="P7" s="32">
        <v>16.707481611919377</v>
      </c>
      <c r="Q7" s="32">
        <v>15.459860403760667</v>
      </c>
      <c r="R7" s="32">
        <v>15.521424493405375</v>
      </c>
      <c r="S7" s="32">
        <v>15.589377008363767</v>
      </c>
      <c r="T7" s="32">
        <v>15.456558881455189</v>
      </c>
      <c r="U7" s="32">
        <v>15.161798346126481</v>
      </c>
      <c r="V7" s="32">
        <v>14.935487712563122</v>
      </c>
      <c r="W7" s="32">
        <v>14.814559388231428</v>
      </c>
      <c r="X7" s="32">
        <v>14.716167691775921</v>
      </c>
      <c r="Y7" s="32">
        <v>14.619183064633454</v>
      </c>
      <c r="Z7" s="32">
        <v>14.607443143750498</v>
      </c>
      <c r="AA7" s="32">
        <v>14.704246547856954</v>
      </c>
      <c r="AB7" s="32">
        <v>14.794065712537984</v>
      </c>
      <c r="AC7" s="32">
        <v>14.878161118797179</v>
      </c>
      <c r="AD7" s="32">
        <v>14.957163043263268</v>
      </c>
      <c r="AE7" s="32">
        <v>15.029672669753834</v>
      </c>
      <c r="AF7" s="32">
        <v>15.096133495767093</v>
      </c>
      <c r="AG7" s="32">
        <v>15.155372424778086</v>
      </c>
      <c r="AH7" s="32">
        <v>15.208612920998966</v>
      </c>
      <c r="AI7" s="32">
        <v>15.257593914024302</v>
      </c>
      <c r="AJ7" s="32">
        <v>15.301631843094855</v>
      </c>
      <c r="AK7" s="32">
        <v>15.338602469200296</v>
      </c>
      <c r="AL7" s="32">
        <v>15.367550607610591</v>
      </c>
      <c r="AM7" s="32">
        <v>15.389341926279444</v>
      </c>
      <c r="AN7" s="32">
        <v>15.463762533570703</v>
      </c>
      <c r="AO7" s="32">
        <v>15.530131811950101</v>
      </c>
      <c r="AP7" s="32">
        <v>15.588316046873395</v>
      </c>
      <c r="AQ7" s="32">
        <v>15.638554479558605</v>
      </c>
      <c r="AR7" s="32">
        <v>15.680959492165794</v>
      </c>
      <c r="AS7" s="32">
        <v>15.715721871873415</v>
      </c>
      <c r="AT7" s="32">
        <v>15.76632148805716</v>
      </c>
      <c r="AU7" s="32">
        <v>15.841258444201776</v>
      </c>
      <c r="AV7" s="32">
        <v>15.910154503204122</v>
      </c>
      <c r="AW7" s="32">
        <v>15.97610159043251</v>
      </c>
    </row>
    <row r="8" spans="1:49" s="7" customFormat="1">
      <c r="L8" s="6" t="s">
        <v>117</v>
      </c>
      <c r="M8" s="32">
        <v>5.8076831122726906</v>
      </c>
      <c r="N8" s="32">
        <v>6.2478531866959255</v>
      </c>
      <c r="O8" s="32">
        <v>6.6026376749308842</v>
      </c>
      <c r="P8" s="32">
        <v>6.671718110302935</v>
      </c>
      <c r="Q8" s="32">
        <v>6.3314888838793681</v>
      </c>
      <c r="R8" s="32">
        <v>6.4655359312972802</v>
      </c>
      <c r="S8" s="32">
        <v>6.6601154965845879</v>
      </c>
      <c r="T8" s="32">
        <v>6.7399747555915255</v>
      </c>
      <c r="U8" s="32">
        <v>6.5737842797599804</v>
      </c>
      <c r="V8" s="32">
        <v>6.4533827622540647</v>
      </c>
      <c r="W8" s="32">
        <v>6.4476157436318795</v>
      </c>
      <c r="X8" s="32">
        <v>6.3745376342294273</v>
      </c>
      <c r="Y8" s="32">
        <v>6.283074115082206</v>
      </c>
      <c r="Z8" s="32">
        <v>6.1662290784460092</v>
      </c>
      <c r="AA8" s="32">
        <v>6.0416917269357819</v>
      </c>
      <c r="AB8" s="32">
        <v>5.9101672508055989</v>
      </c>
      <c r="AC8" s="32">
        <v>5.7716351698122876</v>
      </c>
      <c r="AD8" s="32">
        <v>5.627525150982601</v>
      </c>
      <c r="AE8" s="32">
        <v>5.4453737778925824</v>
      </c>
      <c r="AF8" s="32">
        <v>5.2524746913518285</v>
      </c>
      <c r="AG8" s="32">
        <v>5.0554852308899729</v>
      </c>
      <c r="AH8" s="32">
        <v>4.8552751389388522</v>
      </c>
      <c r="AI8" s="32">
        <v>4.6517821975189673</v>
      </c>
      <c r="AJ8" s="32">
        <v>4.4450151224007426</v>
      </c>
      <c r="AK8" s="32">
        <v>4.2359367032503901</v>
      </c>
      <c r="AL8" s="32">
        <v>4.0234585298265628</v>
      </c>
      <c r="AM8" s="32">
        <v>3.807293279595839</v>
      </c>
      <c r="AN8" s="32">
        <v>3.6015071598069941</v>
      </c>
      <c r="AO8" s="32">
        <v>3.3896931222498896</v>
      </c>
      <c r="AP8" s="32">
        <v>3.2781877209461618</v>
      </c>
      <c r="AQ8" s="32">
        <v>3.1888363573797505</v>
      </c>
      <c r="AR8" s="32">
        <v>3.097078879457313</v>
      </c>
      <c r="AS8" s="32">
        <v>3.0026951912807198</v>
      </c>
      <c r="AT8" s="32">
        <v>2.9064110337466618</v>
      </c>
      <c r="AU8" s="32">
        <v>2.8080013269268562</v>
      </c>
      <c r="AV8" s="32">
        <v>2.7075525941614349</v>
      </c>
      <c r="AW8" s="32">
        <v>2.6709620483982501</v>
      </c>
    </row>
    <row r="9" spans="1:49" s="7" customFormat="1">
      <c r="L9" s="6" t="s">
        <v>45</v>
      </c>
      <c r="M9" s="32">
        <v>13.925215956681196</v>
      </c>
      <c r="N9" s="32">
        <v>14.110391411589438</v>
      </c>
      <c r="O9" s="32">
        <v>14.220431636228536</v>
      </c>
      <c r="P9" s="32">
        <v>13.942674049653037</v>
      </c>
      <c r="Q9" s="32">
        <v>12.995910391990947</v>
      </c>
      <c r="R9" s="32">
        <v>13.079539255790278</v>
      </c>
      <c r="S9" s="32">
        <v>13.344288434569355</v>
      </c>
      <c r="T9" s="32">
        <v>13.414374544241621</v>
      </c>
      <c r="U9" s="32">
        <v>13.298077052295129</v>
      </c>
      <c r="V9" s="32">
        <v>13.283037886784484</v>
      </c>
      <c r="W9" s="32">
        <v>13.394568317722966</v>
      </c>
      <c r="X9" s="32">
        <v>13.495888806833015</v>
      </c>
      <c r="Y9" s="32">
        <v>13.580850972257938</v>
      </c>
      <c r="Z9" s="32">
        <v>13.662126903778049</v>
      </c>
      <c r="AA9" s="32">
        <v>13.737423206703564</v>
      </c>
      <c r="AB9" s="32">
        <v>13.80815544334169</v>
      </c>
      <c r="AC9" s="32">
        <v>13.908053578997439</v>
      </c>
      <c r="AD9" s="32">
        <v>14.006813372464345</v>
      </c>
      <c r="AE9" s="32">
        <v>14.103038270358455</v>
      </c>
      <c r="AF9" s="32">
        <v>14.197186291479614</v>
      </c>
      <c r="AG9" s="32">
        <v>14.288292328002399</v>
      </c>
      <c r="AH9" s="32">
        <v>14.37796651854007</v>
      </c>
      <c r="AI9" s="32">
        <v>14.467774395729753</v>
      </c>
      <c r="AJ9" s="32">
        <v>14.557146154991841</v>
      </c>
      <c r="AK9" s="32">
        <v>14.643516743911999</v>
      </c>
      <c r="AL9" s="32">
        <v>14.725863058080794</v>
      </c>
      <c r="AM9" s="32">
        <v>14.821069034596785</v>
      </c>
      <c r="AN9" s="32">
        <v>14.968678456277384</v>
      </c>
      <c r="AO9" s="32">
        <v>15.111755594614561</v>
      </c>
      <c r="AP9" s="32">
        <v>15.2502844797822</v>
      </c>
      <c r="AQ9" s="32">
        <v>15.384460339603599</v>
      </c>
      <c r="AR9" s="32">
        <v>15.514403295051469</v>
      </c>
      <c r="AS9" s="32">
        <v>15.640301315150504</v>
      </c>
      <c r="AT9" s="32">
        <v>15.762712073522941</v>
      </c>
      <c r="AU9" s="32">
        <v>15.881798576429979</v>
      </c>
      <c r="AV9" s="32">
        <v>15.997649756043147</v>
      </c>
      <c r="AW9" s="32">
        <v>16.122158235614823</v>
      </c>
    </row>
    <row r="10" spans="1:49" s="7" customFormat="1">
      <c r="L10" s="6" t="s">
        <v>118</v>
      </c>
      <c r="M10" s="32">
        <v>4.6173842503691001</v>
      </c>
      <c r="N10" s="32">
        <v>4.8577712740633219</v>
      </c>
      <c r="O10" s="32">
        <v>5.010923473431161</v>
      </c>
      <c r="P10" s="32">
        <v>5.0519799053447176</v>
      </c>
      <c r="Q10" s="32">
        <v>4.910751523543631</v>
      </c>
      <c r="R10" s="32">
        <v>5.2043524518610544</v>
      </c>
      <c r="S10" s="32">
        <v>5.6155055666891549</v>
      </c>
      <c r="T10" s="32">
        <v>5.9891451819878139</v>
      </c>
      <c r="U10" s="32">
        <v>6.1481537950333003</v>
      </c>
      <c r="V10" s="32">
        <v>6.3578214241276427</v>
      </c>
      <c r="W10" s="32">
        <v>6.8430409355082507</v>
      </c>
      <c r="X10" s="32">
        <v>7.1772613145047055</v>
      </c>
      <c r="Y10" s="32">
        <v>7.5019950807821854</v>
      </c>
      <c r="Z10" s="32">
        <v>7.8170148252259342</v>
      </c>
      <c r="AA10" s="32">
        <v>8.0964392897076181</v>
      </c>
      <c r="AB10" s="32">
        <v>8.3592330322351334</v>
      </c>
      <c r="AC10" s="32">
        <v>8.6200484634583354</v>
      </c>
      <c r="AD10" s="32">
        <v>8.8782803879182541</v>
      </c>
      <c r="AE10" s="32">
        <v>9.133384786014858</v>
      </c>
      <c r="AF10" s="32">
        <v>9.3854663559988065</v>
      </c>
      <c r="AG10" s="32">
        <v>9.6340252093528171</v>
      </c>
      <c r="AH10" s="32">
        <v>9.8788634346337698</v>
      </c>
      <c r="AI10" s="32">
        <v>10.121391421396208</v>
      </c>
      <c r="AJ10" s="32">
        <v>10.361076057270111</v>
      </c>
      <c r="AK10" s="32">
        <v>10.596730150147046</v>
      </c>
      <c r="AL10" s="32">
        <v>10.826737328520267</v>
      </c>
      <c r="AM10" s="32">
        <v>11.05187997747756</v>
      </c>
      <c r="AN10" s="32">
        <v>11.315722162042263</v>
      </c>
      <c r="AO10" s="32">
        <v>11.575652799063207</v>
      </c>
      <c r="AP10" s="32">
        <v>11.830617562597247</v>
      </c>
      <c r="AQ10" s="32">
        <v>12.080942430256622</v>
      </c>
      <c r="AR10" s="32">
        <v>12.326501709232836</v>
      </c>
      <c r="AS10" s="32">
        <v>12.567593936989184</v>
      </c>
      <c r="AT10" s="32">
        <v>12.803266164947836</v>
      </c>
      <c r="AU10" s="32">
        <v>13.033840562322345</v>
      </c>
      <c r="AV10" s="32">
        <v>13.259220283260039</v>
      </c>
      <c r="AW10" s="32">
        <v>13.4821971471642</v>
      </c>
    </row>
    <row r="11" spans="1:49" s="8" customFormat="1">
      <c r="A11" s="7"/>
      <c r="B11" s="7"/>
      <c r="C11" s="7"/>
      <c r="D11" s="7"/>
      <c r="E11" s="7"/>
      <c r="K11" s="12"/>
      <c r="L11" s="6" t="s">
        <v>154</v>
      </c>
      <c r="M11" s="32">
        <v>18.735484932168969</v>
      </c>
      <c r="N11" s="32">
        <v>18.78931570000362</v>
      </c>
      <c r="O11" s="32">
        <v>18.800230203909575</v>
      </c>
      <c r="P11" s="32">
        <v>17.752633032879746</v>
      </c>
      <c r="Q11" s="32">
        <v>15.387248500128159</v>
      </c>
      <c r="R11" s="32">
        <v>14.085811809065776</v>
      </c>
      <c r="S11" s="32">
        <v>13.034847012329537</v>
      </c>
      <c r="T11" s="32">
        <v>12.225637280044385</v>
      </c>
      <c r="U11" s="32">
        <v>11.763304572481012</v>
      </c>
      <c r="V11" s="32">
        <v>11.632362946583058</v>
      </c>
      <c r="W11" s="32">
        <v>11.662961716764757</v>
      </c>
      <c r="X11" s="32">
        <v>11.703047884596838</v>
      </c>
      <c r="Y11" s="32">
        <v>11.650127561277401</v>
      </c>
      <c r="Z11" s="32">
        <v>11.591088372870322</v>
      </c>
      <c r="AA11" s="32">
        <v>11.469018486710963</v>
      </c>
      <c r="AB11" s="32">
        <v>11.279803165548151</v>
      </c>
      <c r="AC11" s="32">
        <v>11.020005622823748</v>
      </c>
      <c r="AD11" s="32">
        <v>10.721964266094306</v>
      </c>
      <c r="AE11" s="32">
        <v>10.447707884778502</v>
      </c>
      <c r="AF11" s="32">
        <v>10.263232141137063</v>
      </c>
      <c r="AG11" s="32">
        <v>10.090138591746408</v>
      </c>
      <c r="AH11" s="32">
        <v>9.93027390017002</v>
      </c>
      <c r="AI11" s="32">
        <v>9.7738353934302253</v>
      </c>
      <c r="AJ11" s="32">
        <v>9.6312710567859039</v>
      </c>
      <c r="AK11" s="32">
        <v>9.5058161135867927</v>
      </c>
      <c r="AL11" s="32">
        <v>9.3896057330728642</v>
      </c>
      <c r="AM11" s="32">
        <v>9.2724783757038889</v>
      </c>
      <c r="AN11" s="32">
        <v>9.1865937525060808</v>
      </c>
      <c r="AO11" s="32">
        <v>9.0984681790640014</v>
      </c>
      <c r="AP11" s="32">
        <v>9.0222054638647489</v>
      </c>
      <c r="AQ11" s="32">
        <v>8.9441289166770996</v>
      </c>
      <c r="AR11" s="32">
        <v>8.8805977520058175</v>
      </c>
      <c r="AS11" s="32">
        <v>8.8161464067893309</v>
      </c>
      <c r="AT11" s="32">
        <v>8.7501168189269549</v>
      </c>
      <c r="AU11" s="32">
        <v>8.6822291480153151</v>
      </c>
      <c r="AV11" s="32">
        <v>8.6120767375904173</v>
      </c>
      <c r="AW11" s="32">
        <v>8.5411445862439379</v>
      </c>
    </row>
    <row r="12" spans="1:49" s="7" customFormat="1">
      <c r="K12" s="12"/>
      <c r="L12" s="6" t="s">
        <v>38</v>
      </c>
      <c r="M12" s="32">
        <v>91.309365851721836</v>
      </c>
      <c r="N12" s="32">
        <v>92.362760101805065</v>
      </c>
      <c r="O12" s="32">
        <v>93.149871817770872</v>
      </c>
      <c r="P12" s="32">
        <v>90.600434894051091</v>
      </c>
      <c r="Q12" s="32">
        <v>83.248753131313663</v>
      </c>
      <c r="R12" s="32">
        <v>82.45740834260819</v>
      </c>
      <c r="S12" s="32">
        <v>82.642252438502723</v>
      </c>
      <c r="T12" s="32">
        <v>82.136322945466276</v>
      </c>
      <c r="U12" s="32">
        <v>80.806959500351127</v>
      </c>
      <c r="V12" s="32">
        <v>80.227528029403473</v>
      </c>
      <c r="W12" s="32">
        <v>80.437177201220109</v>
      </c>
      <c r="X12" s="32">
        <v>80.441178155018619</v>
      </c>
      <c r="Y12" s="32">
        <v>80.263734235395873</v>
      </c>
      <c r="Z12" s="32">
        <v>80.111455532330666</v>
      </c>
      <c r="AA12" s="32">
        <v>79.934764975136602</v>
      </c>
      <c r="AB12" s="32">
        <v>79.638208758441706</v>
      </c>
      <c r="AC12" s="32">
        <v>79.268502629131518</v>
      </c>
      <c r="AD12" s="32">
        <v>78.834465931523525</v>
      </c>
      <c r="AE12" s="32">
        <v>78.358233652146083</v>
      </c>
      <c r="AF12" s="32">
        <v>77.935124080103463</v>
      </c>
      <c r="AG12" s="32">
        <v>77.596368573568597</v>
      </c>
      <c r="AH12" s="32">
        <v>77.248344306799567</v>
      </c>
      <c r="AI12" s="32">
        <v>76.886576206545271</v>
      </c>
      <c r="AJ12" s="32">
        <v>76.518816766273815</v>
      </c>
      <c r="AK12" s="32">
        <v>76.268401854984702</v>
      </c>
      <c r="AL12" s="32">
        <v>76.081628254189113</v>
      </c>
      <c r="AM12" s="32">
        <v>75.893996518854351</v>
      </c>
      <c r="AN12" s="32">
        <v>76.000169082231764</v>
      </c>
      <c r="AO12" s="32">
        <v>76.070849575633716</v>
      </c>
      <c r="AP12" s="32">
        <v>76.227128644719997</v>
      </c>
      <c r="AQ12" s="32">
        <v>76.54532624048457</v>
      </c>
      <c r="AR12" s="32">
        <v>76.949006691286698</v>
      </c>
      <c r="AS12" s="32">
        <v>77.328048208004674</v>
      </c>
      <c r="AT12" s="32">
        <v>77.705828413631735</v>
      </c>
      <c r="AU12" s="32">
        <v>78.09093209310322</v>
      </c>
      <c r="AV12" s="32">
        <v>78.452791713213074</v>
      </c>
      <c r="AW12" s="32">
        <v>78.877266279160949</v>
      </c>
    </row>
    <row r="13" spans="1:49" s="7" customFormat="1">
      <c r="K13" s="12"/>
      <c r="L13" s="1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0"/>
      <c r="AJ13" s="10"/>
    </row>
    <row r="14" spans="1:49" s="7" customFormat="1">
      <c r="K14" s="12"/>
      <c r="L14" s="1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2"/>
      <c r="AJ14" s="12"/>
    </row>
    <row r="15" spans="1:49" s="7" customFormat="1">
      <c r="B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49" s="12" customFormat="1">
      <c r="A16" s="8"/>
      <c r="B16" s="8"/>
      <c r="C16" s="8"/>
      <c r="D16" s="8"/>
      <c r="E16" s="8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s="12" customFormat="1">
      <c r="A17" s="7"/>
      <c r="B17" s="7"/>
      <c r="C17" s="7"/>
      <c r="D17" s="7"/>
      <c r="E17" s="7"/>
    </row>
    <row r="18" spans="1:49" s="12" customFormat="1">
      <c r="A18" s="7"/>
      <c r="B18" s="7"/>
      <c r="C18" s="7"/>
      <c r="D18" s="7"/>
      <c r="E18" s="7"/>
    </row>
    <row r="19" spans="1:49" s="12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49" s="12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49" s="12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49" s="12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49" s="12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49">
      <c r="C24" s="40" t="s">
        <v>109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</row>
    <row r="25" spans="1:49">
      <c r="C25" s="40" t="s">
        <v>110</v>
      </c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</row>
    <row r="26" spans="1:49">
      <c r="C26" s="40" t="s">
        <v>111</v>
      </c>
      <c r="M26" s="115"/>
      <c r="N26" s="115"/>
      <c r="O26" s="115"/>
      <c r="P26" s="115"/>
      <c r="Q26" s="115"/>
    </row>
    <row r="27" spans="1:49">
      <c r="C27" s="40" t="s">
        <v>112</v>
      </c>
    </row>
    <row r="28" spans="1:49">
      <c r="C28" s="40" t="s">
        <v>113</v>
      </c>
    </row>
  </sheetData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008265"/>
  </sheetPr>
  <dimension ref="A1:AW28"/>
  <sheetViews>
    <sheetView showGridLines="0" zoomScale="55" zoomScaleNormal="55" workbookViewId="0">
      <selection activeCell="L18" sqref="L18"/>
    </sheetView>
  </sheetViews>
  <sheetFormatPr defaultColWidth="9" defaultRowHeight="15"/>
  <cols>
    <col min="1" max="1" width="3.625" style="7" customWidth="1"/>
    <col min="2" max="11" width="9" style="7"/>
    <col min="12" max="12" width="33.5" style="30" customWidth="1"/>
    <col min="13" max="16384" width="9" style="30"/>
  </cols>
  <sheetData>
    <row r="1" spans="1:49" s="7" customFormat="1" ht="25.5">
      <c r="A1" s="15" t="s">
        <v>158</v>
      </c>
      <c r="C1" s="29"/>
      <c r="D1" s="29"/>
      <c r="E1" s="29"/>
      <c r="F1" s="29"/>
      <c r="G1" s="29"/>
      <c r="H1" s="29"/>
      <c r="I1" s="29"/>
    </row>
    <row r="2" spans="1:49" s="7" customFormat="1">
      <c r="K2" s="30"/>
      <c r="L2" s="30"/>
    </row>
    <row r="3" spans="1:49" s="7" customFormat="1">
      <c r="K3" s="30"/>
      <c r="M3" s="7" t="s">
        <v>40</v>
      </c>
    </row>
    <row r="4" spans="1:49" s="7" customFormat="1">
      <c r="K4" s="30"/>
      <c r="L4" s="35" t="s">
        <v>61</v>
      </c>
      <c r="M4" s="35">
        <v>2005</v>
      </c>
      <c r="N4" s="35">
        <v>2006</v>
      </c>
      <c r="O4" s="35">
        <v>2007</v>
      </c>
      <c r="P4" s="35">
        <v>2008</v>
      </c>
      <c r="Q4" s="35">
        <v>2009</v>
      </c>
      <c r="R4" s="35">
        <v>2010</v>
      </c>
      <c r="S4" s="35">
        <v>2011</v>
      </c>
      <c r="T4" s="35">
        <v>2012</v>
      </c>
      <c r="U4" s="35">
        <v>2013</v>
      </c>
      <c r="V4" s="35">
        <v>2014</v>
      </c>
      <c r="W4" s="35">
        <v>2015</v>
      </c>
      <c r="X4" s="35">
        <v>2016</v>
      </c>
      <c r="Y4" s="35">
        <v>2017</v>
      </c>
      <c r="Z4" s="35">
        <v>2018</v>
      </c>
      <c r="AA4" s="35">
        <v>2019</v>
      </c>
      <c r="AB4" s="35">
        <v>2020</v>
      </c>
      <c r="AC4" s="35">
        <v>2021</v>
      </c>
      <c r="AD4" s="35">
        <v>2022</v>
      </c>
      <c r="AE4" s="35">
        <v>2023</v>
      </c>
      <c r="AF4" s="35">
        <v>2024</v>
      </c>
      <c r="AG4" s="35">
        <v>2025</v>
      </c>
      <c r="AH4" s="35">
        <v>2026</v>
      </c>
      <c r="AI4" s="35">
        <v>2027</v>
      </c>
      <c r="AJ4" s="35">
        <v>2028</v>
      </c>
      <c r="AK4" s="35">
        <v>2029</v>
      </c>
      <c r="AL4" s="35">
        <v>2030</v>
      </c>
      <c r="AM4" s="35">
        <v>2031</v>
      </c>
      <c r="AN4" s="35">
        <v>2032</v>
      </c>
      <c r="AO4" s="35">
        <v>2033</v>
      </c>
      <c r="AP4" s="35">
        <v>2034</v>
      </c>
      <c r="AQ4" s="35">
        <v>2035</v>
      </c>
      <c r="AR4" s="35">
        <v>2036</v>
      </c>
      <c r="AS4" s="35">
        <v>2037</v>
      </c>
      <c r="AT4" s="35">
        <v>2038</v>
      </c>
      <c r="AU4" s="35">
        <v>2039</v>
      </c>
      <c r="AV4" s="35">
        <v>2040</v>
      </c>
      <c r="AW4" s="35">
        <v>2041</v>
      </c>
    </row>
    <row r="5" spans="1:49" s="7" customFormat="1">
      <c r="L5" s="6" t="s">
        <v>114</v>
      </c>
      <c r="M5" s="32">
        <v>17.013637526456328</v>
      </c>
      <c r="N5" s="32">
        <v>16.745778263618512</v>
      </c>
      <c r="O5" s="32">
        <v>16.413574323478045</v>
      </c>
      <c r="P5" s="32">
        <v>15.653135393121335</v>
      </c>
      <c r="Q5" s="32">
        <v>14.199071205460031</v>
      </c>
      <c r="R5" s="32">
        <v>13.887797767698139</v>
      </c>
      <c r="S5" s="32">
        <v>13.746013080751919</v>
      </c>
      <c r="T5" s="32">
        <v>13.42274625800319</v>
      </c>
      <c r="U5" s="32">
        <v>12.932381744339814</v>
      </c>
      <c r="V5" s="32">
        <v>12.491694417524789</v>
      </c>
      <c r="W5" s="32">
        <v>12.157210338444719</v>
      </c>
      <c r="X5" s="32">
        <v>11.815379600126326</v>
      </c>
      <c r="Y5" s="32">
        <v>11.449846161115447</v>
      </c>
      <c r="Z5" s="32">
        <v>11.075442887278134</v>
      </c>
      <c r="AA5" s="32">
        <v>10.689420018774655</v>
      </c>
      <c r="AB5" s="32">
        <v>10.293278093625817</v>
      </c>
      <c r="AC5" s="32">
        <v>9.8867375561550546</v>
      </c>
      <c r="AD5" s="32">
        <v>9.473335596495609</v>
      </c>
      <c r="AE5" s="32">
        <v>9.0509162756948989</v>
      </c>
      <c r="AF5" s="32">
        <v>8.6200056581722979</v>
      </c>
      <c r="AG5" s="32">
        <v>8.178742438578043</v>
      </c>
      <c r="AH5" s="32">
        <v>7.7309867165706372</v>
      </c>
      <c r="AI5" s="32">
        <v>7.2763247070172579</v>
      </c>
      <c r="AJ5" s="32">
        <v>6.8144954479350384</v>
      </c>
      <c r="AK5" s="32">
        <v>6.4738733739194929</v>
      </c>
      <c r="AL5" s="32">
        <v>6.21340566669548</v>
      </c>
      <c r="AM5" s="32">
        <v>5.9592814731298054</v>
      </c>
      <c r="AN5" s="32">
        <v>5.7558432477628809</v>
      </c>
      <c r="AO5" s="32">
        <v>5.5459483978009381</v>
      </c>
      <c r="AP5" s="32">
        <v>5.3312255272680433</v>
      </c>
      <c r="AQ5" s="32">
        <v>5.2794638314560451</v>
      </c>
      <c r="AR5" s="32">
        <v>5.3220602443290694</v>
      </c>
      <c r="AS5" s="32">
        <v>5.3635731178129991</v>
      </c>
      <c r="AT5" s="32">
        <v>5.4040115821660342</v>
      </c>
      <c r="AU5" s="32">
        <v>5.4434180623527162</v>
      </c>
      <c r="AV5" s="32">
        <v>5.4818226956414744</v>
      </c>
      <c r="AW5" s="32">
        <v>5.5202922613470431</v>
      </c>
    </row>
    <row r="6" spans="1:49" s="7" customFormat="1">
      <c r="K6" s="8"/>
      <c r="L6" s="6" t="s">
        <v>115</v>
      </c>
      <c r="M6" s="32">
        <v>14.584291597843702</v>
      </c>
      <c r="N6" s="32">
        <v>14.794989187355238</v>
      </c>
      <c r="O6" s="32">
        <v>14.954057062344834</v>
      </c>
      <c r="P6" s="32">
        <v>14.82081279082994</v>
      </c>
      <c r="Q6" s="32">
        <v>13.964422222550873</v>
      </c>
      <c r="R6" s="32">
        <v>14.21294663349029</v>
      </c>
      <c r="S6" s="32">
        <v>14.652105839214396</v>
      </c>
      <c r="T6" s="32">
        <v>14.887886044142567</v>
      </c>
      <c r="U6" s="32">
        <v>14.929459710315406</v>
      </c>
      <c r="V6" s="32">
        <v>15.073740879566301</v>
      </c>
      <c r="W6" s="32">
        <v>15.165907752118891</v>
      </c>
      <c r="X6" s="32">
        <v>15.256051897870233</v>
      </c>
      <c r="Y6" s="32">
        <v>15.32399568710245</v>
      </c>
      <c r="Z6" s="32">
        <v>15.385080913428288</v>
      </c>
      <c r="AA6" s="32">
        <v>15.436619312955939</v>
      </c>
      <c r="AB6" s="32">
        <v>15.480171457679798</v>
      </c>
      <c r="AC6" s="32">
        <v>15.51663451122803</v>
      </c>
      <c r="AD6" s="32">
        <v>15.547545676879746</v>
      </c>
      <c r="AE6" s="32">
        <v>15.571012414553193</v>
      </c>
      <c r="AF6" s="32">
        <v>15.587499690726649</v>
      </c>
      <c r="AG6" s="32">
        <v>15.710119269582954</v>
      </c>
      <c r="AH6" s="32">
        <v>15.831306716697839</v>
      </c>
      <c r="AI6" s="32">
        <v>15.952296823246332</v>
      </c>
      <c r="AJ6" s="32">
        <v>16.07239711318109</v>
      </c>
      <c r="AK6" s="32">
        <v>16.189297052393432</v>
      </c>
      <c r="AL6" s="32">
        <v>16.302134002295531</v>
      </c>
      <c r="AM6" s="32">
        <v>16.411694141896731</v>
      </c>
      <c r="AN6" s="32">
        <v>16.581695702746771</v>
      </c>
      <c r="AO6" s="32">
        <v>16.741461735918502</v>
      </c>
      <c r="AP6" s="32">
        <v>16.897866536491065</v>
      </c>
      <c r="AQ6" s="32">
        <v>17.051089009115692</v>
      </c>
      <c r="AR6" s="32">
        <v>17.201239146966884</v>
      </c>
      <c r="AS6" s="32">
        <v>17.348496895453369</v>
      </c>
      <c r="AT6" s="32">
        <v>17.492820491109434</v>
      </c>
      <c r="AU6" s="32">
        <v>17.634381840948581</v>
      </c>
      <c r="AV6" s="32">
        <v>17.773278022340289</v>
      </c>
      <c r="AW6" s="32">
        <v>17.913011343719894</v>
      </c>
    </row>
    <row r="7" spans="1:49" s="7" customFormat="1">
      <c r="L7" s="6" t="s">
        <v>116</v>
      </c>
      <c r="M7" s="32">
        <v>16.625668475929846</v>
      </c>
      <c r="N7" s="32">
        <v>16.816661078478994</v>
      </c>
      <c r="O7" s="32">
        <v>17.148017443447838</v>
      </c>
      <c r="P7" s="32">
        <v>16.707481611919377</v>
      </c>
      <c r="Q7" s="32">
        <v>15.459860403760667</v>
      </c>
      <c r="R7" s="32">
        <v>15.521424493405375</v>
      </c>
      <c r="S7" s="32">
        <v>15.589377008363767</v>
      </c>
      <c r="T7" s="32">
        <v>15.456558881455189</v>
      </c>
      <c r="U7" s="32">
        <v>15.161798346126481</v>
      </c>
      <c r="V7" s="32">
        <v>14.935487712563122</v>
      </c>
      <c r="W7" s="32">
        <v>14.956458757461562</v>
      </c>
      <c r="X7" s="32">
        <v>15.00463407711992</v>
      </c>
      <c r="Y7" s="32">
        <v>15.059049596898866</v>
      </c>
      <c r="Z7" s="32">
        <v>15.206538950146218</v>
      </c>
      <c r="AA7" s="32">
        <v>15.473803060364105</v>
      </c>
      <c r="AB7" s="32">
        <v>15.742327846325738</v>
      </c>
      <c r="AC7" s="32">
        <v>16.013515561492778</v>
      </c>
      <c r="AD7" s="32">
        <v>16.287933975661588</v>
      </c>
      <c r="AE7" s="32">
        <v>16.564144277375682</v>
      </c>
      <c r="AF7" s="32">
        <v>16.842622940080897</v>
      </c>
      <c r="AG7" s="32">
        <v>17.102761759815838</v>
      </c>
      <c r="AH7" s="32">
        <v>17.36253083869256</v>
      </c>
      <c r="AI7" s="32">
        <v>17.624542555484574</v>
      </c>
      <c r="AJ7" s="32">
        <v>17.8880116188122</v>
      </c>
      <c r="AK7" s="32">
        <v>18.150540160959647</v>
      </c>
      <c r="AL7" s="32">
        <v>18.410623730058894</v>
      </c>
      <c r="AM7" s="32">
        <v>18.669278500581118</v>
      </c>
      <c r="AN7" s="32">
        <v>18.999837354115694</v>
      </c>
      <c r="AO7" s="32">
        <v>19.329671134664672</v>
      </c>
      <c r="AP7" s="32">
        <v>19.658196128243802</v>
      </c>
      <c r="AQ7" s="32">
        <v>19.985757821513182</v>
      </c>
      <c r="AR7" s="32">
        <v>20.312393899327564</v>
      </c>
      <c r="AS7" s="32">
        <v>20.638445558604936</v>
      </c>
      <c r="AT7" s="32">
        <v>20.963348604001361</v>
      </c>
      <c r="AU7" s="32">
        <v>21.28744945985127</v>
      </c>
      <c r="AV7" s="32">
        <v>21.542119974384729</v>
      </c>
      <c r="AW7" s="32">
        <v>21.79943395299815</v>
      </c>
    </row>
    <row r="8" spans="1:49" s="7" customFormat="1">
      <c r="L8" s="6" t="s">
        <v>117</v>
      </c>
      <c r="M8" s="32">
        <v>5.8076831122726906</v>
      </c>
      <c r="N8" s="32">
        <v>6.2478531866959255</v>
      </c>
      <c r="O8" s="32">
        <v>6.6026376749308842</v>
      </c>
      <c r="P8" s="32">
        <v>6.671718110302935</v>
      </c>
      <c r="Q8" s="32">
        <v>6.3314888838793681</v>
      </c>
      <c r="R8" s="32">
        <v>6.4655359312972802</v>
      </c>
      <c r="S8" s="32">
        <v>6.6601154965845879</v>
      </c>
      <c r="T8" s="32">
        <v>6.7399747555915255</v>
      </c>
      <c r="U8" s="32">
        <v>6.5737842797599804</v>
      </c>
      <c r="V8" s="32">
        <v>6.4533827622540647</v>
      </c>
      <c r="W8" s="32">
        <v>6.4139267407161649</v>
      </c>
      <c r="X8" s="32">
        <v>6.2946529381300946</v>
      </c>
      <c r="Y8" s="32">
        <v>6.1492938691003776</v>
      </c>
      <c r="Z8" s="32">
        <v>5.982034231758572</v>
      </c>
      <c r="AA8" s="32">
        <v>5.8057832937867113</v>
      </c>
      <c r="AB8" s="32">
        <v>5.6212544468680434</v>
      </c>
      <c r="AC8" s="32">
        <v>5.3965192275946441</v>
      </c>
      <c r="AD8" s="32">
        <v>5.1466092692560075</v>
      </c>
      <c r="AE8" s="32">
        <v>4.8932657824935486</v>
      </c>
      <c r="AF8" s="32">
        <v>4.6390246512924538</v>
      </c>
      <c r="AG8" s="32">
        <v>4.3786619312770156</v>
      </c>
      <c r="AH8" s="32">
        <v>4.1143876204487855</v>
      </c>
      <c r="AI8" s="32">
        <v>3.8916295891673136</v>
      </c>
      <c r="AJ8" s="32">
        <v>3.8046261361151457</v>
      </c>
      <c r="AK8" s="32">
        <v>3.7152819280305187</v>
      </c>
      <c r="AL8" s="32">
        <v>3.6241179977314091</v>
      </c>
      <c r="AM8" s="32">
        <v>3.5310790037237423</v>
      </c>
      <c r="AN8" s="32">
        <v>3.4495699638232296</v>
      </c>
      <c r="AO8" s="32">
        <v>3.3650320537713156</v>
      </c>
      <c r="AP8" s="32">
        <v>3.2781877209461618</v>
      </c>
      <c r="AQ8" s="32">
        <v>3.1888363573797505</v>
      </c>
      <c r="AR8" s="32">
        <v>3.097078879457313</v>
      </c>
      <c r="AS8" s="32">
        <v>3.0026951912807198</v>
      </c>
      <c r="AT8" s="32">
        <v>2.9064110337466618</v>
      </c>
      <c r="AU8" s="32">
        <v>2.8080013269268562</v>
      </c>
      <c r="AV8" s="32">
        <v>2.7075525941614349</v>
      </c>
      <c r="AW8" s="32">
        <v>2.6709620483982501</v>
      </c>
    </row>
    <row r="9" spans="1:49" s="7" customFormat="1">
      <c r="L9" s="6" t="s">
        <v>45</v>
      </c>
      <c r="M9" s="32">
        <v>13.925215956681196</v>
      </c>
      <c r="N9" s="32">
        <v>14.110391411589438</v>
      </c>
      <c r="O9" s="32">
        <v>14.220431636228536</v>
      </c>
      <c r="P9" s="32">
        <v>13.942674049653037</v>
      </c>
      <c r="Q9" s="32">
        <v>12.995910391990947</v>
      </c>
      <c r="R9" s="32">
        <v>13.079539255790278</v>
      </c>
      <c r="S9" s="32">
        <v>13.344288434569355</v>
      </c>
      <c r="T9" s="32">
        <v>13.414374544241621</v>
      </c>
      <c r="U9" s="32">
        <v>13.298077052295129</v>
      </c>
      <c r="V9" s="32">
        <v>13.283037886784484</v>
      </c>
      <c r="W9" s="32">
        <v>13.407836472278902</v>
      </c>
      <c r="X9" s="32">
        <v>13.522753372992709</v>
      </c>
      <c r="Y9" s="32">
        <v>13.621593657583542</v>
      </c>
      <c r="Z9" s="32">
        <v>13.717040723139515</v>
      </c>
      <c r="AA9" s="32">
        <v>13.806782785404241</v>
      </c>
      <c r="AB9" s="32">
        <v>13.892231583460823</v>
      </c>
      <c r="AC9" s="32">
        <v>14.00715548225914</v>
      </c>
      <c r="AD9" s="32">
        <v>14.121228397320422</v>
      </c>
      <c r="AE9" s="32">
        <v>14.233037189632398</v>
      </c>
      <c r="AF9" s="32">
        <v>14.343038177507527</v>
      </c>
      <c r="AG9" s="32">
        <v>14.450246287289104</v>
      </c>
      <c r="AH9" s="32">
        <v>14.556283202497081</v>
      </c>
      <c r="AI9" s="32">
        <v>14.662729239128929</v>
      </c>
      <c r="AJ9" s="32">
        <v>14.769005969186296</v>
      </c>
      <c r="AK9" s="32">
        <v>14.872512843226229</v>
      </c>
      <c r="AL9" s="32">
        <v>14.972208183262957</v>
      </c>
      <c r="AM9" s="32">
        <v>15.085021862409342</v>
      </c>
      <c r="AN9" s="32">
        <v>15.251541703425275</v>
      </c>
      <c r="AO9" s="32">
        <v>15.41384826835799</v>
      </c>
      <c r="AP9" s="32">
        <v>15.571917338637927</v>
      </c>
      <c r="AQ9" s="32">
        <v>15.725937212023798</v>
      </c>
      <c r="AR9" s="32">
        <v>15.876021041716434</v>
      </c>
      <c r="AS9" s="32">
        <v>16.022351157350585</v>
      </c>
      <c r="AT9" s="32">
        <v>16.165476775959494</v>
      </c>
      <c r="AU9" s="32">
        <v>16.305555588442559</v>
      </c>
      <c r="AV9" s="32">
        <v>16.442670526115496</v>
      </c>
      <c r="AW9" s="32">
        <v>16.588833764171316</v>
      </c>
    </row>
    <row r="10" spans="1:49" s="7" customFormat="1">
      <c r="L10" s="6" t="s">
        <v>118</v>
      </c>
      <c r="M10" s="32">
        <v>4.6173842503691001</v>
      </c>
      <c r="N10" s="32">
        <v>4.8577712740633219</v>
      </c>
      <c r="O10" s="32">
        <v>5.010923473431161</v>
      </c>
      <c r="P10" s="32">
        <v>5.0519799053447176</v>
      </c>
      <c r="Q10" s="32">
        <v>4.910751523543631</v>
      </c>
      <c r="R10" s="32">
        <v>5.2043524518610544</v>
      </c>
      <c r="S10" s="32">
        <v>5.6155055666891549</v>
      </c>
      <c r="T10" s="32">
        <v>5.9891451819878139</v>
      </c>
      <c r="U10" s="32">
        <v>6.1481537950333003</v>
      </c>
      <c r="V10" s="32">
        <v>6.3578214241276427</v>
      </c>
      <c r="W10" s="32">
        <v>6.9137417610374037</v>
      </c>
      <c r="X10" s="32">
        <v>7.3193530229022583</v>
      </c>
      <c r="Y10" s="32">
        <v>7.7252324173783649</v>
      </c>
      <c r="Z10" s="32">
        <v>8.1107129291786872</v>
      </c>
      <c r="AA10" s="32">
        <v>8.498924107715311</v>
      </c>
      <c r="AB10" s="32">
        <v>8.8904493343343916</v>
      </c>
      <c r="AC10" s="32">
        <v>9.2866549493736645</v>
      </c>
      <c r="AD10" s="32">
        <v>9.6863113714173377</v>
      </c>
      <c r="AE10" s="32">
        <v>10.067363223476519</v>
      </c>
      <c r="AF10" s="32">
        <v>10.414836116250543</v>
      </c>
      <c r="AG10" s="32">
        <v>10.764652523551838</v>
      </c>
      <c r="AH10" s="32">
        <v>11.116245176535653</v>
      </c>
      <c r="AI10" s="32">
        <v>11.47145604885549</v>
      </c>
      <c r="AJ10" s="32">
        <v>11.829761303746752</v>
      </c>
      <c r="AK10" s="32">
        <v>12.190121153703235</v>
      </c>
      <c r="AL10" s="32">
        <v>12.550211813893853</v>
      </c>
      <c r="AM10" s="32">
        <v>12.911187265151716</v>
      </c>
      <c r="AN10" s="32">
        <v>13.324363626103819</v>
      </c>
      <c r="AO10" s="32">
        <v>13.740726052482966</v>
      </c>
      <c r="AP10" s="32">
        <v>14.15849214639562</v>
      </c>
      <c r="AQ10" s="32">
        <v>14.57839092250752</v>
      </c>
      <c r="AR10" s="32">
        <v>15.000323682155054</v>
      </c>
      <c r="AS10" s="32">
        <v>15.425070429966743</v>
      </c>
      <c r="AT10" s="32">
        <v>15.850801180348251</v>
      </c>
      <c r="AU10" s="32">
        <v>16.278296657554666</v>
      </c>
      <c r="AV10" s="32">
        <v>16.707475570692132</v>
      </c>
      <c r="AW10" s="32">
        <v>17.14235037815471</v>
      </c>
    </row>
    <row r="11" spans="1:49" s="8" customFormat="1">
      <c r="A11" s="7"/>
      <c r="B11" s="7"/>
      <c r="C11" s="7"/>
      <c r="D11" s="7"/>
      <c r="E11" s="7"/>
      <c r="K11" s="12"/>
      <c r="L11" s="6" t="s">
        <v>154</v>
      </c>
      <c r="M11" s="32">
        <v>18.735484932168969</v>
      </c>
      <c r="N11" s="32">
        <v>18.78931570000362</v>
      </c>
      <c r="O11" s="32">
        <v>18.800230203909575</v>
      </c>
      <c r="P11" s="32">
        <v>17.752633032879746</v>
      </c>
      <c r="Q11" s="32">
        <v>15.387248500128159</v>
      </c>
      <c r="R11" s="32">
        <v>14.085811809065776</v>
      </c>
      <c r="S11" s="32">
        <v>13.034847012329537</v>
      </c>
      <c r="T11" s="32">
        <v>12.225637280044385</v>
      </c>
      <c r="U11" s="32">
        <v>11.763304572481012</v>
      </c>
      <c r="V11" s="32">
        <v>11.632362946583058</v>
      </c>
      <c r="W11" s="32">
        <v>11.696618163329106</v>
      </c>
      <c r="X11" s="32">
        <v>11.719387159217295</v>
      </c>
      <c r="Y11" s="32">
        <v>11.670778838242889</v>
      </c>
      <c r="Z11" s="32">
        <v>11.63281522358484</v>
      </c>
      <c r="AA11" s="32">
        <v>11.551387854253775</v>
      </c>
      <c r="AB11" s="32">
        <v>11.427015976615673</v>
      </c>
      <c r="AC11" s="32">
        <v>11.266059741036472</v>
      </c>
      <c r="AD11" s="32">
        <v>11.069442908052823</v>
      </c>
      <c r="AE11" s="32">
        <v>10.896443476331264</v>
      </c>
      <c r="AF11" s="32">
        <v>10.788595100440221</v>
      </c>
      <c r="AG11" s="32">
        <v>10.67803545299666</v>
      </c>
      <c r="AH11" s="32">
        <v>10.574693797529424</v>
      </c>
      <c r="AI11" s="32">
        <v>10.469339599415511</v>
      </c>
      <c r="AJ11" s="32">
        <v>10.359287227152562</v>
      </c>
      <c r="AK11" s="32">
        <v>10.240734537617177</v>
      </c>
      <c r="AL11" s="32">
        <v>10.109876993009824</v>
      </c>
      <c r="AM11" s="32">
        <v>9.9634885793005079</v>
      </c>
      <c r="AN11" s="32">
        <v>9.830504356567225</v>
      </c>
      <c r="AO11" s="32">
        <v>9.6726103005168618</v>
      </c>
      <c r="AP11" s="32">
        <v>9.4834433184290976</v>
      </c>
      <c r="AQ11" s="32">
        <v>9.2559020864251949</v>
      </c>
      <c r="AR11" s="32">
        <v>9.0570287453172789</v>
      </c>
      <c r="AS11" s="32">
        <v>8.8274830256821346</v>
      </c>
      <c r="AT11" s="32">
        <v>8.5616733745210034</v>
      </c>
      <c r="AU11" s="32">
        <v>8.2536818982872902</v>
      </c>
      <c r="AV11" s="32">
        <v>8.0289253963554206</v>
      </c>
      <c r="AW11" s="32">
        <v>7.7821520187854647</v>
      </c>
    </row>
    <row r="12" spans="1:49" s="7" customFormat="1">
      <c r="K12" s="12"/>
      <c r="L12" s="6" t="s">
        <v>38</v>
      </c>
      <c r="M12" s="32">
        <v>91.309365851721836</v>
      </c>
      <c r="N12" s="32">
        <v>92.362760101805065</v>
      </c>
      <c r="O12" s="32">
        <v>93.149871817770872</v>
      </c>
      <c r="P12" s="32">
        <v>90.600434894051091</v>
      </c>
      <c r="Q12" s="32">
        <v>83.248753131313663</v>
      </c>
      <c r="R12" s="32">
        <v>82.45740834260819</v>
      </c>
      <c r="S12" s="32">
        <v>82.642252438502723</v>
      </c>
      <c r="T12" s="32">
        <v>82.136322945466276</v>
      </c>
      <c r="U12" s="32">
        <v>80.806959500351127</v>
      </c>
      <c r="V12" s="32">
        <v>80.227528029403473</v>
      </c>
      <c r="W12" s="32">
        <v>80.711699985386744</v>
      </c>
      <c r="X12" s="32">
        <v>80.932212068358822</v>
      </c>
      <c r="Y12" s="32">
        <v>80.999790227421926</v>
      </c>
      <c r="Z12" s="32">
        <v>81.109665858514262</v>
      </c>
      <c r="AA12" s="32">
        <v>81.262720433254742</v>
      </c>
      <c r="AB12" s="32">
        <v>81.346728738910286</v>
      </c>
      <c r="AC12" s="32">
        <v>81.373277029139786</v>
      </c>
      <c r="AD12" s="32">
        <v>81.332407195083519</v>
      </c>
      <c r="AE12" s="32">
        <v>81.276182639557504</v>
      </c>
      <c r="AF12" s="32">
        <v>81.235622334470591</v>
      </c>
      <c r="AG12" s="32">
        <v>81.263219663091462</v>
      </c>
      <c r="AH12" s="32">
        <v>81.286434068971985</v>
      </c>
      <c r="AI12" s="32">
        <v>81.348318562315399</v>
      </c>
      <c r="AJ12" s="32">
        <v>81.537584816129083</v>
      </c>
      <c r="AK12" s="32">
        <v>81.832361049849723</v>
      </c>
      <c r="AL12" s="32">
        <v>82.182578386947952</v>
      </c>
      <c r="AM12" s="32">
        <v>82.531030826192946</v>
      </c>
      <c r="AN12" s="32">
        <v>83.193355954544899</v>
      </c>
      <c r="AO12" s="32">
        <v>83.809297943513243</v>
      </c>
      <c r="AP12" s="32">
        <v>84.37932871641172</v>
      </c>
      <c r="AQ12" s="32">
        <v>85.065377240421185</v>
      </c>
      <c r="AR12" s="32">
        <v>85.866145639269604</v>
      </c>
      <c r="AS12" s="32">
        <v>86.628115376151499</v>
      </c>
      <c r="AT12" s="32">
        <v>87.344543041852248</v>
      </c>
      <c r="AU12" s="32">
        <v>88.010784834363932</v>
      </c>
      <c r="AV12" s="32">
        <v>88.683844779690986</v>
      </c>
      <c r="AW12" s="32">
        <v>89.417035767574845</v>
      </c>
    </row>
    <row r="13" spans="1:49" s="7" customFormat="1">
      <c r="K13" s="12"/>
      <c r="L13" s="1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0"/>
      <c r="AJ13" s="10"/>
    </row>
    <row r="14" spans="1:49" s="7" customFormat="1">
      <c r="K14" s="12"/>
      <c r="L14" s="1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2"/>
      <c r="AJ14" s="12"/>
    </row>
    <row r="15" spans="1:49" s="7" customFormat="1">
      <c r="B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49" s="12" customFormat="1">
      <c r="A16" s="8"/>
      <c r="B16" s="8"/>
      <c r="C16" s="8"/>
      <c r="D16" s="8"/>
      <c r="E16" s="8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s="12" customFormat="1">
      <c r="A17" s="7"/>
      <c r="B17" s="7"/>
      <c r="C17" s="7"/>
      <c r="D17" s="7"/>
      <c r="E17" s="7"/>
    </row>
    <row r="18" spans="1:49" s="12" customFormat="1">
      <c r="A18" s="7"/>
      <c r="B18" s="7"/>
      <c r="C18" s="7"/>
      <c r="D18" s="7"/>
      <c r="E18" s="7"/>
    </row>
    <row r="19" spans="1:49" s="12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49" s="12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49" s="12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49" s="12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49" s="12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49">
      <c r="C24" s="40" t="s">
        <v>109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</row>
    <row r="25" spans="1:49">
      <c r="C25" s="40" t="s">
        <v>110</v>
      </c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</row>
    <row r="26" spans="1:49">
      <c r="C26" s="40" t="s">
        <v>111</v>
      </c>
      <c r="M26" s="115"/>
      <c r="N26" s="115"/>
      <c r="O26" s="115"/>
      <c r="P26" s="115"/>
      <c r="Q26" s="115"/>
    </row>
    <row r="27" spans="1:49">
      <c r="C27" s="40" t="s">
        <v>112</v>
      </c>
    </row>
    <row r="28" spans="1:49">
      <c r="C28" s="40" t="s">
        <v>113</v>
      </c>
    </row>
  </sheetData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008265"/>
  </sheetPr>
  <dimension ref="A1:AW9"/>
  <sheetViews>
    <sheetView showGridLines="0" zoomScale="55" zoomScaleNormal="55" workbookViewId="0">
      <selection activeCell="L14" sqref="L14"/>
    </sheetView>
  </sheetViews>
  <sheetFormatPr defaultColWidth="9" defaultRowHeight="15"/>
  <cols>
    <col min="1" max="1" width="3.625" style="7" customWidth="1"/>
    <col min="2" max="11" width="9" style="7"/>
    <col min="12" max="12" width="21.75" style="19" bestFit="1" customWidth="1"/>
    <col min="13" max="43" width="10.125" style="19" bestFit="1" customWidth="1"/>
    <col min="44" max="16384" width="9" style="19"/>
  </cols>
  <sheetData>
    <row r="1" spans="1:49" s="7" customFormat="1" ht="25.5">
      <c r="A1" s="15" t="s">
        <v>159</v>
      </c>
      <c r="C1" s="29"/>
      <c r="D1" s="29"/>
      <c r="E1" s="29"/>
      <c r="F1" s="29"/>
      <c r="G1" s="29"/>
      <c r="H1" s="29"/>
      <c r="I1" s="29"/>
    </row>
    <row r="2" spans="1:49" s="7" customFormat="1">
      <c r="K2" s="30"/>
      <c r="L2" s="30"/>
    </row>
    <row r="3" spans="1:49" s="7" customFormat="1">
      <c r="K3" s="30"/>
      <c r="L3" s="114"/>
      <c r="M3" s="4" t="s">
        <v>59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9" s="7" customFormat="1">
      <c r="K4" s="30"/>
      <c r="L4" s="35" t="s">
        <v>61</v>
      </c>
      <c r="M4" s="35">
        <v>2005</v>
      </c>
      <c r="N4" s="35">
        <v>2006</v>
      </c>
      <c r="O4" s="35">
        <v>2007</v>
      </c>
      <c r="P4" s="35">
        <v>2008</v>
      </c>
      <c r="Q4" s="35">
        <v>2009</v>
      </c>
      <c r="R4" s="35">
        <v>2010</v>
      </c>
      <c r="S4" s="35">
        <v>2011</v>
      </c>
      <c r="T4" s="35">
        <v>2012</v>
      </c>
      <c r="U4" s="35">
        <v>2013</v>
      </c>
      <c r="V4" s="35">
        <v>2014</v>
      </c>
      <c r="W4" s="35">
        <v>2015</v>
      </c>
      <c r="X4" s="35">
        <v>2016</v>
      </c>
      <c r="Y4" s="35">
        <v>2017</v>
      </c>
      <c r="Z4" s="35">
        <v>2018</v>
      </c>
      <c r="AA4" s="35">
        <v>2019</v>
      </c>
      <c r="AB4" s="35">
        <v>2020</v>
      </c>
      <c r="AC4" s="35">
        <v>2021</v>
      </c>
      <c r="AD4" s="35">
        <v>2022</v>
      </c>
      <c r="AE4" s="35">
        <v>2023</v>
      </c>
      <c r="AF4" s="35">
        <v>2024</v>
      </c>
      <c r="AG4" s="35">
        <v>2025</v>
      </c>
      <c r="AH4" s="35">
        <v>2026</v>
      </c>
      <c r="AI4" s="35">
        <v>2027</v>
      </c>
      <c r="AJ4" s="35">
        <v>2028</v>
      </c>
      <c r="AK4" s="35">
        <v>2029</v>
      </c>
      <c r="AL4" s="35">
        <v>2030</v>
      </c>
      <c r="AM4" s="35">
        <v>2031</v>
      </c>
      <c r="AN4" s="35">
        <v>2032</v>
      </c>
      <c r="AO4" s="35">
        <v>2033</v>
      </c>
      <c r="AP4" s="35">
        <v>2034</v>
      </c>
      <c r="AQ4" s="35">
        <v>2035</v>
      </c>
      <c r="AR4" s="35">
        <v>2036</v>
      </c>
      <c r="AS4" s="35">
        <v>2037</v>
      </c>
      <c r="AT4" s="35">
        <v>2038</v>
      </c>
      <c r="AU4" s="35">
        <v>2039</v>
      </c>
      <c r="AV4" s="35">
        <v>2040</v>
      </c>
      <c r="AW4" s="35">
        <v>2041</v>
      </c>
    </row>
    <row r="5" spans="1:49" s="7" customFormat="1">
      <c r="L5" s="6" t="s">
        <v>48</v>
      </c>
      <c r="M5" s="32">
        <v>11.705243816276445</v>
      </c>
      <c r="N5" s="32">
        <v>11.191727475289737</v>
      </c>
      <c r="O5" s="32">
        <v>10.662891689997915</v>
      </c>
      <c r="P5" s="32">
        <v>9.5059274363074149</v>
      </c>
      <c r="Q5" s="32">
        <v>7.2607565120315956</v>
      </c>
      <c r="R5" s="32">
        <v>5.0092631323857608</v>
      </c>
      <c r="S5" s="32">
        <v>2.9115310764545623</v>
      </c>
      <c r="T5" s="32">
        <v>1.4780336097937783</v>
      </c>
      <c r="U5" s="32">
        <v>0.7846459002828664</v>
      </c>
      <c r="V5" s="32">
        <v>0.53326257146572742</v>
      </c>
      <c r="W5" s="32">
        <v>0.15997877143971823</v>
      </c>
      <c r="X5" s="32">
        <v>3.1995754287943649E-2</v>
      </c>
      <c r="Y5" s="32">
        <v>3.1995754287943651E-3</v>
      </c>
      <c r="Z5" s="32">
        <v>3.1995754287943655E-4</v>
      </c>
      <c r="AA5" s="32">
        <v>3.1995754287943657E-5</v>
      </c>
      <c r="AB5" s="32">
        <v>3.1995754287943653E-6</v>
      </c>
      <c r="AC5" s="32">
        <v>3.1995754287943661E-7</v>
      </c>
      <c r="AD5" s="32">
        <v>3.1995754287943661E-8</v>
      </c>
      <c r="AE5" s="32">
        <v>3.1995754287943664E-9</v>
      </c>
      <c r="AF5" s="32">
        <v>3.199575428794366E-10</v>
      </c>
      <c r="AG5" s="32">
        <v>3.1995754287943663E-11</v>
      </c>
      <c r="AH5" s="32">
        <v>3.1995754287943665E-12</v>
      </c>
      <c r="AI5" s="32">
        <v>3.1995754287943666E-13</v>
      </c>
      <c r="AJ5" s="32">
        <v>3.1995754287943669E-14</v>
      </c>
      <c r="AK5" s="32">
        <v>3.1995754287943676E-15</v>
      </c>
      <c r="AL5" s="32">
        <v>3.1995754287943675E-16</v>
      </c>
      <c r="AM5" s="32">
        <v>3.1995754287943673E-17</v>
      </c>
      <c r="AN5" s="32">
        <v>3.1995754287943678E-18</v>
      </c>
      <c r="AO5" s="32">
        <v>3.1995754287943673E-19</v>
      </c>
      <c r="AP5" s="32">
        <v>3.1995754287943676E-20</v>
      </c>
      <c r="AQ5" s="32">
        <v>3.1995754287943679E-21</v>
      </c>
      <c r="AR5" s="32">
        <v>3.199575428794368E-22</v>
      </c>
      <c r="AS5" s="32">
        <v>3.1995754287943681E-23</v>
      </c>
      <c r="AT5" s="32">
        <v>3.1995754287943679E-24</v>
      </c>
      <c r="AU5" s="32">
        <v>3.1995754287943677E-25</v>
      </c>
      <c r="AV5" s="32">
        <v>3.1995754287943688E-26</v>
      </c>
      <c r="AW5" s="32">
        <v>3.1995754287943686E-27</v>
      </c>
    </row>
    <row r="6" spans="1:49" s="7" customFormat="1">
      <c r="K6" s="8"/>
      <c r="L6" s="6" t="s">
        <v>49</v>
      </c>
      <c r="M6" s="32">
        <v>3.8766987188455633</v>
      </c>
      <c r="N6" s="32">
        <v>4.3991872062320612</v>
      </c>
      <c r="O6" s="32">
        <v>4.9096823154819749</v>
      </c>
      <c r="P6" s="32">
        <v>4.871772524685305</v>
      </c>
      <c r="Q6" s="32">
        <v>4.6086773420306875</v>
      </c>
      <c r="R6" s="32">
        <v>5.2142054477941455</v>
      </c>
      <c r="S6" s="32">
        <v>5.8350504858017631</v>
      </c>
      <c r="T6" s="32">
        <v>6.1786070954155994</v>
      </c>
      <c r="U6" s="32">
        <v>6.354119938640741</v>
      </c>
      <c r="V6" s="32">
        <v>6.4837240305254795</v>
      </c>
      <c r="W6" s="32">
        <v>6.8079102320517544</v>
      </c>
      <c r="X6" s="32">
        <v>6.8079102320517544</v>
      </c>
      <c r="Y6" s="32">
        <v>6.4675147204491665</v>
      </c>
      <c r="Z6" s="32">
        <v>6.0794638372222156</v>
      </c>
      <c r="AA6" s="32">
        <v>5.5931067302444379</v>
      </c>
      <c r="AB6" s="32">
        <v>4.8660028553126615</v>
      </c>
      <c r="AC6" s="32">
        <v>3.9901223413563822</v>
      </c>
      <c r="AD6" s="32">
        <v>2.9127893091901589</v>
      </c>
      <c r="AE6" s="32">
        <v>1.9806967302493084</v>
      </c>
      <c r="AF6" s="32">
        <v>0.89131352861218871</v>
      </c>
      <c r="AG6" s="32">
        <v>0.26739405858365661</v>
      </c>
      <c r="AH6" s="32">
        <v>4.0109108787548489E-2</v>
      </c>
      <c r="AI6" s="32">
        <v>4.0109108787548487E-3</v>
      </c>
      <c r="AJ6" s="32">
        <v>4.010910878754849E-4</v>
      </c>
      <c r="AK6" s="32">
        <v>4.0109108787548494E-5</v>
      </c>
      <c r="AL6" s="32">
        <v>4.0109108787548494E-6</v>
      </c>
      <c r="AM6" s="32">
        <v>4.0109108787548497E-7</v>
      </c>
      <c r="AN6" s="32">
        <v>4.0109108787548503E-8</v>
      </c>
      <c r="AO6" s="32">
        <v>4.0109108787548503E-9</v>
      </c>
      <c r="AP6" s="32">
        <v>4.0109108787548509E-10</v>
      </c>
      <c r="AQ6" s="32">
        <v>4.0109108787548509E-11</v>
      </c>
      <c r="AR6" s="32">
        <v>4.0109108787548515E-12</v>
      </c>
      <c r="AS6" s="32">
        <v>4.0109108787548515E-13</v>
      </c>
      <c r="AT6" s="32">
        <v>4.010910878754852E-14</v>
      </c>
      <c r="AU6" s="32">
        <v>4.0109108787548519E-15</v>
      </c>
      <c r="AV6" s="32">
        <v>4.0109108787548524E-16</v>
      </c>
      <c r="AW6" s="32">
        <v>4.0109108787548522E-17</v>
      </c>
    </row>
    <row r="7" spans="1:49" s="7" customFormat="1">
      <c r="L7" s="6" t="s">
        <v>46</v>
      </c>
      <c r="M7" s="32">
        <v>1.8445771326977609</v>
      </c>
      <c r="N7" s="32">
        <v>1.7717744468389212</v>
      </c>
      <c r="O7" s="32">
        <v>1.6880377294770519</v>
      </c>
      <c r="P7" s="32">
        <v>1.5541986973153203</v>
      </c>
      <c r="Q7" s="32">
        <v>1.3530725835778821</v>
      </c>
      <c r="R7" s="32">
        <v>1.2631540786228483</v>
      </c>
      <c r="S7" s="32">
        <v>1.1870963294694796</v>
      </c>
      <c r="T7" s="32">
        <v>1.0878352466984054</v>
      </c>
      <c r="U7" s="32">
        <v>0.97903255126746713</v>
      </c>
      <c r="V7" s="32">
        <v>0.87416520756191962</v>
      </c>
      <c r="W7" s="32">
        <v>0.77426893400363039</v>
      </c>
      <c r="X7" s="32">
        <v>0.67437266044534117</v>
      </c>
      <c r="Y7" s="32">
        <v>0.57447638688705194</v>
      </c>
      <c r="Z7" s="32">
        <v>0.47458011332876271</v>
      </c>
      <c r="AA7" s="32">
        <v>0.37468383977047348</v>
      </c>
      <c r="AB7" s="32">
        <v>0.27478756621218425</v>
      </c>
      <c r="AC7" s="32">
        <v>0.17489129265389508</v>
      </c>
      <c r="AD7" s="32">
        <v>7.4995019095605853E-2</v>
      </c>
      <c r="AE7" s="32">
        <v>0</v>
      </c>
      <c r="AF7" s="32">
        <v>0</v>
      </c>
      <c r="AG7" s="32">
        <v>0</v>
      </c>
      <c r="AH7" s="32">
        <v>0</v>
      </c>
      <c r="AI7" s="32">
        <v>0</v>
      </c>
      <c r="AJ7" s="32">
        <v>0</v>
      </c>
      <c r="AK7" s="32">
        <v>0</v>
      </c>
      <c r="AL7" s="32">
        <v>0</v>
      </c>
      <c r="AM7" s="32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</row>
    <row r="8" spans="1:49" s="7" customFormat="1">
      <c r="L8" s="6" t="s">
        <v>47</v>
      </c>
      <c r="M8" s="32">
        <v>1.2942805820158283</v>
      </c>
      <c r="N8" s="32">
        <v>1.407046995198401</v>
      </c>
      <c r="O8" s="32">
        <v>1.5151439983970085</v>
      </c>
      <c r="P8" s="32">
        <v>1.7958917585119019</v>
      </c>
      <c r="Q8" s="32">
        <v>2.1395282435483431</v>
      </c>
      <c r="R8" s="32">
        <v>2.5736025377245513</v>
      </c>
      <c r="S8" s="32">
        <v>3.07520216652753</v>
      </c>
      <c r="T8" s="32">
        <v>3.4548021932644217</v>
      </c>
      <c r="U8" s="32">
        <v>3.6187506033442176</v>
      </c>
      <c r="V8" s="32">
        <v>3.714056015549029</v>
      </c>
      <c r="W8" s="32">
        <v>3.8668608879168254</v>
      </c>
      <c r="X8" s="32">
        <v>3.9766089519720293</v>
      </c>
      <c r="Y8" s="32">
        <v>4.0220116355343185</v>
      </c>
      <c r="Z8" s="32">
        <v>3.9405690170127912</v>
      </c>
      <c r="AA8" s="32">
        <v>3.7842959303195673</v>
      </c>
      <c r="AB8" s="32">
        <v>3.6608674565462502</v>
      </c>
      <c r="AC8" s="32">
        <v>3.5906090160563107</v>
      </c>
      <c r="AD8" s="32">
        <v>3.472019392289809</v>
      </c>
      <c r="AE8" s="32">
        <v>3.2896854035337424</v>
      </c>
      <c r="AF8" s="32">
        <v>3.1018308710688869</v>
      </c>
      <c r="AG8" s="32">
        <v>2.9001509877037197</v>
      </c>
      <c r="AH8" s="32">
        <v>2.708436670888132</v>
      </c>
      <c r="AI8" s="32">
        <v>2.4991940537848638</v>
      </c>
      <c r="AJ8" s="32">
        <v>2.2755842483632094</v>
      </c>
      <c r="AK8" s="32">
        <v>2.0366656375852594</v>
      </c>
      <c r="AL8" s="32">
        <v>1.7812643271763342</v>
      </c>
      <c r="AM8" s="32">
        <v>1.5119002009037801</v>
      </c>
      <c r="AN8" s="32">
        <v>1.3129682753010565</v>
      </c>
      <c r="AO8" s="32">
        <v>1.1002824422033406</v>
      </c>
      <c r="AP8" s="32">
        <v>0.87313148957973441</v>
      </c>
      <c r="AQ8" s="32">
        <v>0.6311453831349576</v>
      </c>
      <c r="AR8" s="32">
        <v>0.37380723169077268</v>
      </c>
      <c r="AS8" s="32">
        <v>0.10069684078212961</v>
      </c>
      <c r="AT8" s="32">
        <v>0</v>
      </c>
      <c r="AU8" s="32">
        <v>0</v>
      </c>
      <c r="AV8" s="32">
        <v>0</v>
      </c>
      <c r="AW8" s="32">
        <v>0</v>
      </c>
    </row>
    <row r="9" spans="1:49" s="7" customFormat="1">
      <c r="L9" s="6" t="s">
        <v>50</v>
      </c>
      <c r="M9" s="32">
        <v>1.468468233337363E-2</v>
      </c>
      <c r="N9" s="32">
        <v>1.9579576444498193E-2</v>
      </c>
      <c r="O9" s="32">
        <v>2.4474470555622695E-2</v>
      </c>
      <c r="P9" s="32">
        <v>2.4842616059801155E-2</v>
      </c>
      <c r="Q9" s="32">
        <v>2.5213818939651054E-2</v>
      </c>
      <c r="R9" s="32">
        <v>2.5586612538469222E-2</v>
      </c>
      <c r="S9" s="32">
        <v>2.5966954076203225E-2</v>
      </c>
      <c r="T9" s="32">
        <v>2.6359134872178343E-2</v>
      </c>
      <c r="U9" s="32">
        <v>2.6755578945718412E-2</v>
      </c>
      <c r="V9" s="32">
        <v>2.7155121480905008E-2</v>
      </c>
      <c r="W9" s="32">
        <v>2.6430789132035018E-2</v>
      </c>
      <c r="X9" s="32">
        <v>5.0694530845704078E-2</v>
      </c>
      <c r="Y9" s="32">
        <v>0.15497633168738412</v>
      </c>
      <c r="Z9" s="32">
        <v>0.3221864234652092</v>
      </c>
      <c r="AA9" s="32">
        <v>0.53400201845136641</v>
      </c>
      <c r="AB9" s="32">
        <v>0.75995747494508858</v>
      </c>
      <c r="AC9" s="32">
        <v>0.96968273493236257</v>
      </c>
      <c r="AD9" s="32">
        <v>1.2210918238421371</v>
      </c>
      <c r="AE9" s="32">
        <v>1.452560121882188</v>
      </c>
      <c r="AF9" s="32">
        <v>1.6887455918087393</v>
      </c>
      <c r="AG9" s="32">
        <v>1.8341039761211591</v>
      </c>
      <c r="AH9" s="32">
        <v>1.8998123474474176</v>
      </c>
      <c r="AI9" s="32">
        <v>1.9366318995608973</v>
      </c>
      <c r="AJ9" s="32">
        <v>1.9691910885715729</v>
      </c>
      <c r="AK9" s="32">
        <v>2.0018219939408368</v>
      </c>
      <c r="AL9" s="32">
        <v>2.0349480109858717</v>
      </c>
      <c r="AM9" s="32">
        <v>2.0907247079071336</v>
      </c>
      <c r="AN9" s="32">
        <v>2.1277653505127114</v>
      </c>
      <c r="AO9" s="32">
        <v>2.165462188209045</v>
      </c>
      <c r="AP9" s="32">
        <v>2.2038268829588197</v>
      </c>
      <c r="AQ9" s="32">
        <v>2.2428712704666909</v>
      </c>
      <c r="AR9" s="32">
        <v>2.2826073929403115</v>
      </c>
      <c r="AS9" s="32">
        <v>2.3230475056258966</v>
      </c>
      <c r="AT9" s="32">
        <v>2.3092253923333175</v>
      </c>
      <c r="AU9" s="32">
        <v>2.2655389758094882</v>
      </c>
      <c r="AV9" s="32">
        <v>2.2220874200907748</v>
      </c>
      <c r="AW9" s="32">
        <v>2.1966325594395437</v>
      </c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008265"/>
  </sheetPr>
  <dimension ref="A1:AW9"/>
  <sheetViews>
    <sheetView showGridLines="0" zoomScale="55" zoomScaleNormal="55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21.75" style="19" bestFit="1" customWidth="1"/>
    <col min="13" max="43" width="10.125" style="19" bestFit="1" customWidth="1"/>
    <col min="44" max="16384" width="9" style="19"/>
  </cols>
  <sheetData>
    <row r="1" spans="1:49" s="7" customFormat="1" ht="25.5">
      <c r="A1" s="15" t="s">
        <v>160</v>
      </c>
      <c r="C1" s="29"/>
      <c r="D1" s="29"/>
      <c r="E1" s="29"/>
      <c r="F1" s="29"/>
      <c r="G1" s="29"/>
      <c r="H1" s="29"/>
      <c r="I1" s="29"/>
    </row>
    <row r="2" spans="1:49" s="7" customFormat="1">
      <c r="K2" s="30"/>
      <c r="L2" s="30"/>
    </row>
    <row r="3" spans="1:49" s="7" customFormat="1">
      <c r="K3" s="30"/>
      <c r="L3" s="114"/>
      <c r="M3" s="4" t="s">
        <v>59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9" s="7" customFormat="1">
      <c r="K4" s="30"/>
      <c r="L4" s="35" t="s">
        <v>61</v>
      </c>
      <c r="M4" s="35">
        <v>2005</v>
      </c>
      <c r="N4" s="35">
        <v>2006</v>
      </c>
      <c r="O4" s="35">
        <v>2007</v>
      </c>
      <c r="P4" s="35">
        <v>2008</v>
      </c>
      <c r="Q4" s="35">
        <v>2009</v>
      </c>
      <c r="R4" s="35">
        <v>2010</v>
      </c>
      <c r="S4" s="35">
        <v>2011</v>
      </c>
      <c r="T4" s="35">
        <v>2012</v>
      </c>
      <c r="U4" s="35">
        <v>2013</v>
      </c>
      <c r="V4" s="35">
        <v>2014</v>
      </c>
      <c r="W4" s="35">
        <v>2015</v>
      </c>
      <c r="X4" s="35">
        <v>2016</v>
      </c>
      <c r="Y4" s="35">
        <v>2017</v>
      </c>
      <c r="Z4" s="35">
        <v>2018</v>
      </c>
      <c r="AA4" s="35">
        <v>2019</v>
      </c>
      <c r="AB4" s="35">
        <v>2020</v>
      </c>
      <c r="AC4" s="35">
        <v>2021</v>
      </c>
      <c r="AD4" s="35">
        <v>2022</v>
      </c>
      <c r="AE4" s="35">
        <v>2023</v>
      </c>
      <c r="AF4" s="35">
        <v>2024</v>
      </c>
      <c r="AG4" s="35">
        <v>2025</v>
      </c>
      <c r="AH4" s="35">
        <v>2026</v>
      </c>
      <c r="AI4" s="35">
        <v>2027</v>
      </c>
      <c r="AJ4" s="35">
        <v>2028</v>
      </c>
      <c r="AK4" s="35">
        <v>2029</v>
      </c>
      <c r="AL4" s="35">
        <v>2030</v>
      </c>
      <c r="AM4" s="35">
        <v>2031</v>
      </c>
      <c r="AN4" s="35">
        <v>2032</v>
      </c>
      <c r="AO4" s="35">
        <v>2033</v>
      </c>
      <c r="AP4" s="35">
        <v>2034</v>
      </c>
      <c r="AQ4" s="35">
        <v>2035</v>
      </c>
      <c r="AR4" s="35">
        <v>2036</v>
      </c>
      <c r="AS4" s="35">
        <v>2037</v>
      </c>
      <c r="AT4" s="35">
        <v>2038</v>
      </c>
      <c r="AU4" s="35">
        <v>2039</v>
      </c>
      <c r="AV4" s="35">
        <v>2040</v>
      </c>
      <c r="AW4" s="35">
        <v>2041</v>
      </c>
    </row>
    <row r="5" spans="1:49" s="7" customFormat="1">
      <c r="L5" s="6" t="s">
        <v>48</v>
      </c>
      <c r="M5" s="32">
        <v>11.705243816276445</v>
      </c>
      <c r="N5" s="32">
        <v>11.191727475289737</v>
      </c>
      <c r="O5" s="32">
        <v>10.662891689997915</v>
      </c>
      <c r="P5" s="32">
        <v>9.5059274363074149</v>
      </c>
      <c r="Q5" s="32">
        <v>7.2607565120315956</v>
      </c>
      <c r="R5" s="32">
        <v>5.0092631323857608</v>
      </c>
      <c r="S5" s="32">
        <v>2.9115310764545623</v>
      </c>
      <c r="T5" s="32">
        <v>1.4780336097937783</v>
      </c>
      <c r="U5" s="32">
        <v>0.7846459002828664</v>
      </c>
      <c r="V5" s="32">
        <v>0.53326257146572742</v>
      </c>
      <c r="W5" s="32">
        <v>0.10665251429314551</v>
      </c>
      <c r="X5" s="32">
        <v>1.0665251429314552E-2</v>
      </c>
      <c r="Y5" s="32">
        <v>1.0665251429314553E-3</v>
      </c>
      <c r="Z5" s="32">
        <v>1.0665251429314551E-4</v>
      </c>
      <c r="AA5" s="32">
        <v>1.066525142931455E-5</v>
      </c>
      <c r="AB5" s="32">
        <v>1.066525142931455E-6</v>
      </c>
      <c r="AC5" s="32">
        <v>1.0665251429314552E-7</v>
      </c>
      <c r="AD5" s="32">
        <v>1.0665251429314554E-8</v>
      </c>
      <c r="AE5" s="32">
        <v>1.0665251429314552E-9</v>
      </c>
      <c r="AF5" s="32">
        <v>1.0665251429314554E-10</v>
      </c>
      <c r="AG5" s="32">
        <v>1.0665251429314553E-11</v>
      </c>
      <c r="AH5" s="32">
        <v>1.0665251429314552E-12</v>
      </c>
      <c r="AI5" s="32">
        <v>1.0665251429314554E-13</v>
      </c>
      <c r="AJ5" s="32">
        <v>1.0665251429314556E-14</v>
      </c>
      <c r="AK5" s="32">
        <v>1.0665251429314555E-15</v>
      </c>
      <c r="AL5" s="32">
        <v>1.0665251429314555E-16</v>
      </c>
      <c r="AM5" s="32">
        <v>1.0665251429314556E-17</v>
      </c>
      <c r="AN5" s="32">
        <v>1.0665251429314556E-18</v>
      </c>
      <c r="AO5" s="32">
        <v>1.0665251429314556E-19</v>
      </c>
      <c r="AP5" s="32">
        <v>1.0665251429314559E-20</v>
      </c>
      <c r="AQ5" s="32">
        <v>1.0665251429314559E-21</v>
      </c>
      <c r="AR5" s="32">
        <v>1.0665251429314559E-22</v>
      </c>
      <c r="AS5" s="32">
        <v>1.066525142931456E-23</v>
      </c>
      <c r="AT5" s="32">
        <v>1.066525142931456E-24</v>
      </c>
      <c r="AU5" s="32">
        <v>1.066525142931456E-25</v>
      </c>
      <c r="AV5" s="32">
        <v>1.066525142931456E-26</v>
      </c>
      <c r="AW5" s="32">
        <v>1.0665251429314563E-27</v>
      </c>
    </row>
    <row r="6" spans="1:49" s="7" customFormat="1">
      <c r="K6" s="8"/>
      <c r="L6" s="6" t="s">
        <v>49</v>
      </c>
      <c r="M6" s="32">
        <v>3.8766987188455633</v>
      </c>
      <c r="N6" s="32">
        <v>4.3991872062320612</v>
      </c>
      <c r="O6" s="32">
        <v>4.9096823154819749</v>
      </c>
      <c r="P6" s="32">
        <v>4.871772524685305</v>
      </c>
      <c r="Q6" s="32">
        <v>4.6086773420306875</v>
      </c>
      <c r="R6" s="32">
        <v>5.2142054477941455</v>
      </c>
      <c r="S6" s="32">
        <v>5.8350504858017631</v>
      </c>
      <c r="T6" s="32">
        <v>6.1786070954155994</v>
      </c>
      <c r="U6" s="32">
        <v>6.354119938640741</v>
      </c>
      <c r="V6" s="32">
        <v>6.4837240305254795</v>
      </c>
      <c r="W6" s="32">
        <v>6.8697840306127516</v>
      </c>
      <c r="X6" s="32">
        <v>6.9937377118413409</v>
      </c>
      <c r="Y6" s="32">
        <v>6.9238003347229284</v>
      </c>
      <c r="Z6" s="32">
        <v>6.7853243280284694</v>
      </c>
      <c r="AA6" s="32">
        <v>6.5817645981876156</v>
      </c>
      <c r="AB6" s="32">
        <v>6.3184940142601107</v>
      </c>
      <c r="AC6" s="32">
        <v>6.002569313547105</v>
      </c>
      <c r="AD6" s="32">
        <v>5.7024408478697488</v>
      </c>
      <c r="AE6" s="32">
        <v>5.4173188054762615</v>
      </c>
      <c r="AF6" s="32">
        <v>5.1464528652024475</v>
      </c>
      <c r="AG6" s="32">
        <v>4.8891302219423256</v>
      </c>
      <c r="AH6" s="32">
        <v>4.155760688650977</v>
      </c>
      <c r="AI6" s="32">
        <v>3.1168205164882323</v>
      </c>
      <c r="AJ6" s="32">
        <v>2.025933335717351</v>
      </c>
      <c r="AK6" s="32">
        <v>1.1142633346445434</v>
      </c>
      <c r="AL6" s="32">
        <v>0.50141850059004445</v>
      </c>
      <c r="AM6" s="32">
        <v>0.17549647520651557</v>
      </c>
      <c r="AN6" s="32">
        <v>4.3874118801628892E-2</v>
      </c>
      <c r="AO6" s="32">
        <v>6.5811178202443343E-3</v>
      </c>
      <c r="AP6" s="32">
        <v>3.2905589101221667E-4</v>
      </c>
      <c r="AQ6" s="32">
        <v>1.3162235640488671E-5</v>
      </c>
      <c r="AR6" s="32">
        <v>3.9486706921466001E-7</v>
      </c>
      <c r="AS6" s="32">
        <v>7.8973413842932009E-9</v>
      </c>
      <c r="AT6" s="32">
        <v>7.8973413842932017E-11</v>
      </c>
      <c r="AU6" s="32">
        <v>7.8973413842932013E-13</v>
      </c>
      <c r="AV6" s="32">
        <v>7.8973413842932023E-15</v>
      </c>
      <c r="AW6" s="32">
        <v>7.8973413842932024E-17</v>
      </c>
    </row>
    <row r="7" spans="1:49" s="7" customFormat="1">
      <c r="L7" s="6" t="s">
        <v>46</v>
      </c>
      <c r="M7" s="32">
        <v>1.8445771326977609</v>
      </c>
      <c r="N7" s="32">
        <v>1.7717744468389212</v>
      </c>
      <c r="O7" s="32">
        <v>1.6880377294770519</v>
      </c>
      <c r="P7" s="32">
        <v>1.5541986973153203</v>
      </c>
      <c r="Q7" s="32">
        <v>1.3530725835778821</v>
      </c>
      <c r="R7" s="32">
        <v>1.2631540786228483</v>
      </c>
      <c r="S7" s="32">
        <v>1.1870963294694796</v>
      </c>
      <c r="T7" s="32">
        <v>1.0878352466984054</v>
      </c>
      <c r="U7" s="32">
        <v>0.97903255126746713</v>
      </c>
      <c r="V7" s="32">
        <v>0.87416520756191962</v>
      </c>
      <c r="W7" s="32">
        <v>0.77426893400363039</v>
      </c>
      <c r="X7" s="32">
        <v>0.67437266044534117</v>
      </c>
      <c r="Y7" s="32">
        <v>0.57447638688705194</v>
      </c>
      <c r="Z7" s="32">
        <v>0.47458011332876271</v>
      </c>
      <c r="AA7" s="32">
        <v>0.37468383977047348</v>
      </c>
      <c r="AB7" s="32">
        <v>0.27478756621218425</v>
      </c>
      <c r="AC7" s="32">
        <v>0.17489129265389508</v>
      </c>
      <c r="AD7" s="32">
        <v>7.4995019095605853E-2</v>
      </c>
      <c r="AE7" s="32">
        <v>0</v>
      </c>
      <c r="AF7" s="32">
        <v>0</v>
      </c>
      <c r="AG7" s="32">
        <v>0</v>
      </c>
      <c r="AH7" s="32">
        <v>0</v>
      </c>
      <c r="AI7" s="32">
        <v>0</v>
      </c>
      <c r="AJ7" s="32">
        <v>0</v>
      </c>
      <c r="AK7" s="32">
        <v>0</v>
      </c>
      <c r="AL7" s="32">
        <v>0</v>
      </c>
      <c r="AM7" s="32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</row>
    <row r="8" spans="1:49" s="7" customFormat="1">
      <c r="L8" s="6" t="s">
        <v>47</v>
      </c>
      <c r="M8" s="32">
        <v>1.2942805820158283</v>
      </c>
      <c r="N8" s="32">
        <v>1.407046995198401</v>
      </c>
      <c r="O8" s="32">
        <v>1.5151439983970085</v>
      </c>
      <c r="P8" s="32">
        <v>1.7958917585119019</v>
      </c>
      <c r="Q8" s="32">
        <v>2.1395282435483431</v>
      </c>
      <c r="R8" s="32">
        <v>2.5736025377245513</v>
      </c>
      <c r="S8" s="32">
        <v>3.07520216652753</v>
      </c>
      <c r="T8" s="32">
        <v>3.4548021932644217</v>
      </c>
      <c r="U8" s="32">
        <v>3.6187506033442176</v>
      </c>
      <c r="V8" s="32">
        <v>3.714056015549029</v>
      </c>
      <c r="W8" s="32">
        <v>3.8846956074484353</v>
      </c>
      <c r="X8" s="32">
        <v>3.9963000660610195</v>
      </c>
      <c r="Y8" s="32">
        <v>4.0948399248848428</v>
      </c>
      <c r="Z8" s="32">
        <v>4.1898188552943241</v>
      </c>
      <c r="AA8" s="32">
        <v>4.2518048572568912</v>
      </c>
      <c r="AB8" s="32">
        <v>4.2627140263689345</v>
      </c>
      <c r="AC8" s="32">
        <v>4.2014672565743032</v>
      </c>
      <c r="AD8" s="32">
        <v>4.1136425950802487</v>
      </c>
      <c r="AE8" s="32">
        <v>3.9994644831834654</v>
      </c>
      <c r="AF8" s="32">
        <v>3.9130737542859277</v>
      </c>
      <c r="AG8" s="32">
        <v>3.7619767583396961</v>
      </c>
      <c r="AH8" s="32">
        <v>3.6491174555895052</v>
      </c>
      <c r="AI8" s="32">
        <v>3.5396439319218196</v>
      </c>
      <c r="AJ8" s="32">
        <v>3.3626617353257284</v>
      </c>
      <c r="AK8" s="32">
        <v>3.1945286485594422</v>
      </c>
      <c r="AL8" s="32">
        <v>2.9070210701890922</v>
      </c>
      <c r="AM8" s="32">
        <v>2.6453891738720743</v>
      </c>
      <c r="AN8" s="32">
        <v>2.2750346895299836</v>
      </c>
      <c r="AO8" s="32">
        <v>1.9565298329957859</v>
      </c>
      <c r="AP8" s="32">
        <v>1.5065279714067552</v>
      </c>
      <c r="AQ8" s="32">
        <v>1.1600265379832015</v>
      </c>
      <c r="AR8" s="32">
        <v>0.67281539203025686</v>
      </c>
      <c r="AS8" s="32">
        <v>0.390232927377549</v>
      </c>
      <c r="AT8" s="32">
        <v>0.17560481731989702</v>
      </c>
      <c r="AU8" s="32">
        <v>7.9022167793953671E-2</v>
      </c>
      <c r="AV8" s="32">
        <v>2.3706650338186103E-2</v>
      </c>
      <c r="AW8" s="32">
        <v>7.111995101455831E-3</v>
      </c>
    </row>
    <row r="9" spans="1:49" s="7" customFormat="1">
      <c r="L9" s="6" t="s">
        <v>50</v>
      </c>
      <c r="M9" s="32">
        <v>1.468468233337363E-2</v>
      </c>
      <c r="N9" s="32">
        <v>1.9579576444498193E-2</v>
      </c>
      <c r="O9" s="32">
        <v>2.4474470555622695E-2</v>
      </c>
      <c r="P9" s="32">
        <v>2.4842616059801155E-2</v>
      </c>
      <c r="Q9" s="32">
        <v>2.5213818939651054E-2</v>
      </c>
      <c r="R9" s="32">
        <v>2.5586612538469222E-2</v>
      </c>
      <c r="S9" s="32">
        <v>2.5966954076203225E-2</v>
      </c>
      <c r="T9" s="32">
        <v>2.6359134872178343E-2</v>
      </c>
      <c r="U9" s="32">
        <v>2.6755578945718412E-2</v>
      </c>
      <c r="V9" s="32">
        <v>2.7155121480905008E-2</v>
      </c>
      <c r="W9" s="32">
        <v>2.7009417798656819E-2</v>
      </c>
      <c r="X9" s="32">
        <v>2.6864495904957628E-2</v>
      </c>
      <c r="Y9" s="32">
        <v>5.2654411973716959E-2</v>
      </c>
      <c r="Z9" s="32">
        <v>9.2882382721636694E-2</v>
      </c>
      <c r="AA9" s="32">
        <v>0.16384452312096714</v>
      </c>
      <c r="AB9" s="32">
        <v>0.27296497551953125</v>
      </c>
      <c r="AC9" s="32">
        <v>0.42800908161462498</v>
      </c>
      <c r="AD9" s="32">
        <v>0.5872284599752654</v>
      </c>
      <c r="AE9" s="32">
        <v>0.74812905800848817</v>
      </c>
      <c r="AF9" s="32">
        <v>0.879799772217982</v>
      </c>
      <c r="AG9" s="32">
        <v>1.0346445321283468</v>
      </c>
      <c r="AH9" s="32">
        <v>1.2600339330228358</v>
      </c>
      <c r="AI9" s="32">
        <v>1.5349097574025188</v>
      </c>
      <c r="AJ9" s="32">
        <v>1.8398789781465292</v>
      </c>
      <c r="AK9" s="32">
        <v>2.093389304877558</v>
      </c>
      <c r="AL9" s="32">
        <v>2.3332236234980472</v>
      </c>
      <c r="AM9" s="32">
        <v>2.4983040749144076</v>
      </c>
      <c r="AN9" s="32">
        <v>2.6816186530536315</v>
      </c>
      <c r="AO9" s="32">
        <v>2.8176104050872959</v>
      </c>
      <c r="AP9" s="32">
        <v>2.995630728963131</v>
      </c>
      <c r="AQ9" s="32">
        <v>3.121825094062912</v>
      </c>
      <c r="AR9" s="32">
        <v>3.2971985296760704</v>
      </c>
      <c r="AS9" s="32">
        <v>3.3840434245477473</v>
      </c>
      <c r="AT9" s="32">
        <v>3.4395923710337679</v>
      </c>
      <c r="AU9" s="32">
        <v>3.4468873936342201</v>
      </c>
      <c r="AV9" s="32">
        <v>3.4369244017703937</v>
      </c>
      <c r="AW9" s="32">
        <v>3.4123097051137878</v>
      </c>
    </row>
  </sheetData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008265"/>
  </sheetPr>
  <dimension ref="A1:AW9"/>
  <sheetViews>
    <sheetView showGridLines="0" zoomScale="55" zoomScaleNormal="55" workbookViewId="0">
      <selection activeCell="L18" sqref="L18"/>
    </sheetView>
  </sheetViews>
  <sheetFormatPr defaultColWidth="9" defaultRowHeight="15"/>
  <cols>
    <col min="1" max="1" width="3.625" style="7" customWidth="1"/>
    <col min="2" max="11" width="9" style="7"/>
    <col min="12" max="12" width="21.75" style="19" bestFit="1" customWidth="1"/>
    <col min="13" max="43" width="10.125" style="19" bestFit="1" customWidth="1"/>
    <col min="44" max="16384" width="9" style="19"/>
  </cols>
  <sheetData>
    <row r="1" spans="1:49" s="7" customFormat="1" ht="25.5">
      <c r="A1" s="15" t="s">
        <v>169</v>
      </c>
      <c r="C1" s="29"/>
      <c r="D1" s="29"/>
      <c r="E1" s="29"/>
      <c r="F1" s="29"/>
      <c r="G1" s="29"/>
      <c r="H1" s="29"/>
      <c r="I1" s="29"/>
    </row>
    <row r="2" spans="1:49" s="7" customFormat="1">
      <c r="K2" s="30"/>
      <c r="L2" s="30"/>
    </row>
    <row r="3" spans="1:49" s="7" customFormat="1">
      <c r="K3" s="30"/>
      <c r="L3" s="114"/>
      <c r="M3" s="4" t="s">
        <v>59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9" s="7" customFormat="1">
      <c r="K4" s="30"/>
      <c r="L4" s="35" t="s">
        <v>61</v>
      </c>
      <c r="M4" s="35">
        <v>2005</v>
      </c>
      <c r="N4" s="35">
        <v>2006</v>
      </c>
      <c r="O4" s="35">
        <v>2007</v>
      </c>
      <c r="P4" s="35">
        <v>2008</v>
      </c>
      <c r="Q4" s="35">
        <v>2009</v>
      </c>
      <c r="R4" s="35">
        <v>2010</v>
      </c>
      <c r="S4" s="35">
        <v>2011</v>
      </c>
      <c r="T4" s="35">
        <v>2012</v>
      </c>
      <c r="U4" s="35">
        <v>2013</v>
      </c>
      <c r="V4" s="35">
        <v>2014</v>
      </c>
      <c r="W4" s="35">
        <v>2015</v>
      </c>
      <c r="X4" s="35">
        <v>2016</v>
      </c>
      <c r="Y4" s="35">
        <v>2017</v>
      </c>
      <c r="Z4" s="35">
        <v>2018</v>
      </c>
      <c r="AA4" s="35">
        <v>2019</v>
      </c>
      <c r="AB4" s="35">
        <v>2020</v>
      </c>
      <c r="AC4" s="35">
        <v>2021</v>
      </c>
      <c r="AD4" s="35">
        <v>2022</v>
      </c>
      <c r="AE4" s="35">
        <v>2023</v>
      </c>
      <c r="AF4" s="35">
        <v>2024</v>
      </c>
      <c r="AG4" s="35">
        <v>2025</v>
      </c>
      <c r="AH4" s="35">
        <v>2026</v>
      </c>
      <c r="AI4" s="35">
        <v>2027</v>
      </c>
      <c r="AJ4" s="35">
        <v>2028</v>
      </c>
      <c r="AK4" s="35">
        <v>2029</v>
      </c>
      <c r="AL4" s="35">
        <v>2030</v>
      </c>
      <c r="AM4" s="35">
        <v>2031</v>
      </c>
      <c r="AN4" s="35">
        <v>2032</v>
      </c>
      <c r="AO4" s="35">
        <v>2033</v>
      </c>
      <c r="AP4" s="35">
        <v>2034</v>
      </c>
      <c r="AQ4" s="35">
        <v>2035</v>
      </c>
      <c r="AR4" s="35">
        <v>2036</v>
      </c>
      <c r="AS4" s="35">
        <v>2037</v>
      </c>
      <c r="AT4" s="35">
        <v>2038</v>
      </c>
      <c r="AU4" s="35">
        <v>2039</v>
      </c>
      <c r="AV4" s="35">
        <v>2040</v>
      </c>
      <c r="AW4" s="35">
        <v>2041</v>
      </c>
    </row>
    <row r="5" spans="1:49" s="7" customFormat="1">
      <c r="L5" s="6" t="s">
        <v>48</v>
      </c>
      <c r="M5" s="32">
        <v>11.705243816276445</v>
      </c>
      <c r="N5" s="32">
        <v>11.191727475289737</v>
      </c>
      <c r="O5" s="32">
        <v>10.662891689997915</v>
      </c>
      <c r="P5" s="32">
        <v>9.5059274363074149</v>
      </c>
      <c r="Q5" s="32">
        <v>7.2607565120315956</v>
      </c>
      <c r="R5" s="32">
        <v>5.0092631323857608</v>
      </c>
      <c r="S5" s="32">
        <v>2.9115310764545623</v>
      </c>
      <c r="T5" s="32">
        <v>1.4780336097937783</v>
      </c>
      <c r="U5" s="32">
        <v>0.7846459002828664</v>
      </c>
      <c r="V5" s="32">
        <v>0.53326257146572742</v>
      </c>
      <c r="W5" s="32">
        <v>0.10665251429314551</v>
      </c>
      <c r="X5" s="32">
        <v>1.0665251429314552E-2</v>
      </c>
      <c r="Y5" s="32">
        <v>1.0665251429314553E-3</v>
      </c>
      <c r="Z5" s="32">
        <v>1.0665251429314551E-4</v>
      </c>
      <c r="AA5" s="32">
        <v>1.066525142931455E-5</v>
      </c>
      <c r="AB5" s="32">
        <v>1.066525142931455E-6</v>
      </c>
      <c r="AC5" s="32">
        <v>1.0665251429314552E-7</v>
      </c>
      <c r="AD5" s="32">
        <v>1.0665251429314554E-8</v>
      </c>
      <c r="AE5" s="32">
        <v>1.0665251429314552E-9</v>
      </c>
      <c r="AF5" s="32">
        <v>1.0665251429314554E-10</v>
      </c>
      <c r="AG5" s="32">
        <v>1.0665251429314553E-11</v>
      </c>
      <c r="AH5" s="32">
        <v>1.0665251429314552E-12</v>
      </c>
      <c r="AI5" s="32">
        <v>1.0665251429314554E-13</v>
      </c>
      <c r="AJ5" s="32">
        <v>1.0665251429314556E-14</v>
      </c>
      <c r="AK5" s="32">
        <v>1.0665251429314555E-15</v>
      </c>
      <c r="AL5" s="32">
        <v>1.0665251429314555E-16</v>
      </c>
      <c r="AM5" s="32">
        <v>1.0665251429314556E-17</v>
      </c>
      <c r="AN5" s="32">
        <v>1.0665251429314556E-18</v>
      </c>
      <c r="AO5" s="32">
        <v>1.0665251429314556E-19</v>
      </c>
      <c r="AP5" s="32">
        <v>1.0665251429314559E-20</v>
      </c>
      <c r="AQ5" s="32">
        <v>1.0665251429314559E-21</v>
      </c>
      <c r="AR5" s="32">
        <v>1.0665251429314559E-22</v>
      </c>
      <c r="AS5" s="32">
        <v>1.066525142931456E-23</v>
      </c>
      <c r="AT5" s="32">
        <v>1.066525142931456E-24</v>
      </c>
      <c r="AU5" s="32">
        <v>1.066525142931456E-25</v>
      </c>
      <c r="AV5" s="32">
        <v>1.066525142931456E-26</v>
      </c>
      <c r="AW5" s="32">
        <v>1.0665251429314563E-27</v>
      </c>
    </row>
    <row r="6" spans="1:49" s="7" customFormat="1">
      <c r="K6" s="8"/>
      <c r="L6" s="6" t="s">
        <v>49</v>
      </c>
      <c r="M6" s="32">
        <v>3.8766987188455633</v>
      </c>
      <c r="N6" s="32">
        <v>4.3991872062320612</v>
      </c>
      <c r="O6" s="32">
        <v>4.9096823154819749</v>
      </c>
      <c r="P6" s="32">
        <v>4.871772524685305</v>
      </c>
      <c r="Q6" s="32">
        <v>4.6086773420306875</v>
      </c>
      <c r="R6" s="32">
        <v>5.2142054477941455</v>
      </c>
      <c r="S6" s="32">
        <v>5.8350504858017631</v>
      </c>
      <c r="T6" s="32">
        <v>6.1786070954155994</v>
      </c>
      <c r="U6" s="32">
        <v>6.354119938640741</v>
      </c>
      <c r="V6" s="32">
        <v>6.4837240305254795</v>
      </c>
      <c r="W6" s="32">
        <v>6.8697840306127516</v>
      </c>
      <c r="X6" s="32">
        <v>6.9937377118413409</v>
      </c>
      <c r="Y6" s="32">
        <v>6.9238003347229284</v>
      </c>
      <c r="Z6" s="32">
        <v>6.854562331375698</v>
      </c>
      <c r="AA6" s="32">
        <v>6.7174710847481851</v>
      </c>
      <c r="AB6" s="32">
        <v>6.5159469522057387</v>
      </c>
      <c r="AC6" s="32">
        <v>6.2553090741175099</v>
      </c>
      <c r="AD6" s="32">
        <v>5.9425436204116338</v>
      </c>
      <c r="AE6" s="32">
        <v>5.6454164393910524</v>
      </c>
      <c r="AF6" s="32">
        <v>5.3631456174214982</v>
      </c>
      <c r="AG6" s="32">
        <v>5.0949883365504238</v>
      </c>
      <c r="AH6" s="32">
        <v>4.8402389197229025</v>
      </c>
      <c r="AI6" s="32">
        <v>4.5982269737367565</v>
      </c>
      <c r="AJ6" s="32">
        <v>4.3683156250499184</v>
      </c>
      <c r="AK6" s="32">
        <v>4.1498998437974217</v>
      </c>
      <c r="AL6" s="32">
        <v>3.9424048516075509</v>
      </c>
      <c r="AM6" s="32">
        <v>3.745284609027173</v>
      </c>
      <c r="AN6" s="32">
        <v>3.5580203785758142</v>
      </c>
      <c r="AO6" s="32">
        <v>3.3801193596470238</v>
      </c>
      <c r="AP6" s="32">
        <v>3.2111133916646728</v>
      </c>
      <c r="AQ6" s="32">
        <v>3.050557722081439</v>
      </c>
      <c r="AR6" s="32">
        <v>2.8980298359773671</v>
      </c>
      <c r="AS6" s="32">
        <v>2.7531283441784988</v>
      </c>
      <c r="AT6" s="32">
        <v>2.6154719269695734</v>
      </c>
      <c r="AU6" s="32">
        <v>2.4846983306210948</v>
      </c>
      <c r="AV6" s="32">
        <v>2.3604634140900402</v>
      </c>
      <c r="AW6" s="32">
        <v>2.2424402433855382</v>
      </c>
    </row>
    <row r="7" spans="1:49" s="7" customFormat="1">
      <c r="L7" s="6" t="s">
        <v>46</v>
      </c>
      <c r="M7" s="32">
        <v>1.8445771326977609</v>
      </c>
      <c r="N7" s="32">
        <v>1.7717744468389212</v>
      </c>
      <c r="O7" s="32">
        <v>1.6880377294770519</v>
      </c>
      <c r="P7" s="32">
        <v>1.5541986973153203</v>
      </c>
      <c r="Q7" s="32">
        <v>1.3530725835778821</v>
      </c>
      <c r="R7" s="32">
        <v>1.2631540786228483</v>
      </c>
      <c r="S7" s="32">
        <v>1.1870963294694796</v>
      </c>
      <c r="T7" s="32">
        <v>1.0878352466984054</v>
      </c>
      <c r="U7" s="32">
        <v>0.97903255126746713</v>
      </c>
      <c r="V7" s="32">
        <v>0.87416520756191962</v>
      </c>
      <c r="W7" s="32">
        <v>0.77426893400363039</v>
      </c>
      <c r="X7" s="32">
        <v>0.67437266044534117</v>
      </c>
      <c r="Y7" s="32">
        <v>0.57447638688705194</v>
      </c>
      <c r="Z7" s="32">
        <v>0.47458011332876271</v>
      </c>
      <c r="AA7" s="32">
        <v>0.37468383977047348</v>
      </c>
      <c r="AB7" s="32">
        <v>0.27478756621218425</v>
      </c>
      <c r="AC7" s="32">
        <v>0.17489129265389508</v>
      </c>
      <c r="AD7" s="32">
        <v>7.4995019095605853E-2</v>
      </c>
      <c r="AE7" s="32">
        <v>0</v>
      </c>
      <c r="AF7" s="32">
        <v>0</v>
      </c>
      <c r="AG7" s="32">
        <v>0</v>
      </c>
      <c r="AH7" s="32">
        <v>0</v>
      </c>
      <c r="AI7" s="32">
        <v>0</v>
      </c>
      <c r="AJ7" s="32">
        <v>0</v>
      </c>
      <c r="AK7" s="32">
        <v>0</v>
      </c>
      <c r="AL7" s="32">
        <v>0</v>
      </c>
      <c r="AM7" s="32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</row>
    <row r="8" spans="1:49" s="7" customFormat="1">
      <c r="L8" s="6" t="s">
        <v>47</v>
      </c>
      <c r="M8" s="32">
        <v>1.2942805820158283</v>
      </c>
      <c r="N8" s="32">
        <v>1.407046995198401</v>
      </c>
      <c r="O8" s="32">
        <v>1.5151439983970085</v>
      </c>
      <c r="P8" s="32">
        <v>1.7958917585119019</v>
      </c>
      <c r="Q8" s="32">
        <v>2.1395282435483431</v>
      </c>
      <c r="R8" s="32">
        <v>2.5736025377245513</v>
      </c>
      <c r="S8" s="32">
        <v>3.07520216652753</v>
      </c>
      <c r="T8" s="32">
        <v>3.4548021932644217</v>
      </c>
      <c r="U8" s="32">
        <v>3.6187506033442176</v>
      </c>
      <c r="V8" s="32">
        <v>3.714056015549029</v>
      </c>
      <c r="W8" s="32">
        <v>3.8846956074484353</v>
      </c>
      <c r="X8" s="32">
        <v>3.9963000660610195</v>
      </c>
      <c r="Y8" s="32">
        <v>4.0948399248848428</v>
      </c>
      <c r="Z8" s="32">
        <v>4.161139374300209</v>
      </c>
      <c r="AA8" s="32">
        <v>4.1955930745084258</v>
      </c>
      <c r="AB8" s="32">
        <v>4.1809258824699169</v>
      </c>
      <c r="AC8" s="32">
        <v>4.0967784323835623</v>
      </c>
      <c r="AD8" s="32">
        <v>4.0141882120990431</v>
      </c>
      <c r="AE8" s="32">
        <v>3.9049828193513201</v>
      </c>
      <c r="AF8" s="32">
        <v>3.8233161736453902</v>
      </c>
      <c r="AG8" s="32">
        <v>3.7460966492276326</v>
      </c>
      <c r="AH8" s="32">
        <v>3.6786044057138629</v>
      </c>
      <c r="AI8" s="32">
        <v>3.5948061759933139</v>
      </c>
      <c r="AJ8" s="32">
        <v>3.5240729636659207</v>
      </c>
      <c r="AK8" s="32">
        <v>3.4779232042737096</v>
      </c>
      <c r="AL8" s="32">
        <v>3.4377483013635577</v>
      </c>
      <c r="AM8" s="32">
        <v>3.3770795059678385</v>
      </c>
      <c r="AN8" s="32">
        <v>3.3279511149717655</v>
      </c>
      <c r="AO8" s="32">
        <v>3.2566830023313824</v>
      </c>
      <c r="AP8" s="32">
        <v>3.2017263060893471</v>
      </c>
      <c r="AQ8" s="32">
        <v>3.1276434825182857</v>
      </c>
      <c r="AR8" s="32">
        <v>3.0783438183472063</v>
      </c>
      <c r="AS8" s="32">
        <v>3.0135827600455256</v>
      </c>
      <c r="AT8" s="32">
        <v>2.93273782426381</v>
      </c>
      <c r="AU8" s="32">
        <v>2.8355283963159708</v>
      </c>
      <c r="AV8" s="32">
        <v>2.7215107813682158</v>
      </c>
      <c r="AW8" s="32">
        <v>2.59209667361963</v>
      </c>
    </row>
    <row r="9" spans="1:49" s="7" customFormat="1">
      <c r="L9" s="6" t="s">
        <v>50</v>
      </c>
      <c r="M9" s="32">
        <v>1.468468233337363E-2</v>
      </c>
      <c r="N9" s="32">
        <v>1.9579576444498193E-2</v>
      </c>
      <c r="O9" s="32">
        <v>2.4474470555622695E-2</v>
      </c>
      <c r="P9" s="32">
        <v>2.4842616059801155E-2</v>
      </c>
      <c r="Q9" s="32">
        <v>2.5213818939651054E-2</v>
      </c>
      <c r="R9" s="32">
        <v>2.5586612538469222E-2</v>
      </c>
      <c r="S9" s="32">
        <v>2.5966954076203225E-2</v>
      </c>
      <c r="T9" s="32">
        <v>2.6359134872178343E-2</v>
      </c>
      <c r="U9" s="32">
        <v>2.6755578945718412E-2</v>
      </c>
      <c r="V9" s="32">
        <v>2.7155121480905008E-2</v>
      </c>
      <c r="W9" s="32">
        <v>2.7560630406792672E-2</v>
      </c>
      <c r="X9" s="32">
        <v>2.7972194819822604E-2</v>
      </c>
      <c r="Y9" s="32">
        <v>5.5944389639645209E-2</v>
      </c>
      <c r="Z9" s="32">
        <v>0.10069990135136138</v>
      </c>
      <c r="AA9" s="32">
        <v>0.18125982243245051</v>
      </c>
      <c r="AB9" s="32">
        <v>0.30814169813516579</v>
      </c>
      <c r="AC9" s="32">
        <v>0.49302671701626533</v>
      </c>
      <c r="AD9" s="32">
        <v>0.69023740382277143</v>
      </c>
      <c r="AE9" s="32">
        <v>0.89730862496960284</v>
      </c>
      <c r="AF9" s="32">
        <v>1.0767703499635235</v>
      </c>
      <c r="AG9" s="32">
        <v>1.2490536059576869</v>
      </c>
      <c r="AH9" s="32">
        <v>1.411430574732186</v>
      </c>
      <c r="AI9" s="32">
        <v>1.5808022437000486</v>
      </c>
      <c r="AJ9" s="32">
        <v>1.7388824680700539</v>
      </c>
      <c r="AK9" s="32">
        <v>1.8779930655156585</v>
      </c>
      <c r="AL9" s="32">
        <v>2.0094525801017546</v>
      </c>
      <c r="AM9" s="32">
        <v>2.1501142607088775</v>
      </c>
      <c r="AN9" s="32">
        <v>2.3006222589584993</v>
      </c>
      <c r="AO9" s="32">
        <v>2.4616658170855947</v>
      </c>
      <c r="AP9" s="32">
        <v>2.6093657661107303</v>
      </c>
      <c r="AQ9" s="32">
        <v>2.7659277120773744</v>
      </c>
      <c r="AR9" s="32">
        <v>2.9042240976812432</v>
      </c>
      <c r="AS9" s="32">
        <v>3.0494353025653056</v>
      </c>
      <c r="AT9" s="32">
        <v>3.2019070676935706</v>
      </c>
      <c r="AU9" s="32">
        <v>3.3620024210782495</v>
      </c>
      <c r="AV9" s="32">
        <v>3.5301025421321617</v>
      </c>
      <c r="AW9" s="32">
        <v>3.7066076692387702</v>
      </c>
    </row>
  </sheetData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008265"/>
  </sheetPr>
  <dimension ref="A1:AW9"/>
  <sheetViews>
    <sheetView showGridLines="0" zoomScale="55" zoomScaleNormal="55" workbookViewId="0">
      <selection activeCell="L15" sqref="L15"/>
    </sheetView>
  </sheetViews>
  <sheetFormatPr defaultColWidth="9" defaultRowHeight="15"/>
  <cols>
    <col min="1" max="1" width="3.625" style="7" customWidth="1"/>
    <col min="2" max="11" width="9" style="7"/>
    <col min="12" max="12" width="21.75" style="19" bestFit="1" customWidth="1"/>
    <col min="13" max="43" width="10.125" style="19" bestFit="1" customWidth="1"/>
    <col min="44" max="16384" width="9" style="19"/>
  </cols>
  <sheetData>
    <row r="1" spans="1:49" s="7" customFormat="1" ht="25.5">
      <c r="A1" s="15" t="s">
        <v>168</v>
      </c>
      <c r="C1" s="29"/>
      <c r="D1" s="29"/>
      <c r="E1" s="29"/>
      <c r="F1" s="29"/>
      <c r="G1" s="29"/>
      <c r="H1" s="29"/>
      <c r="I1" s="29"/>
    </row>
    <row r="2" spans="1:49" s="7" customFormat="1">
      <c r="K2" s="30"/>
      <c r="L2" s="30"/>
    </row>
    <row r="3" spans="1:49" s="7" customFormat="1">
      <c r="K3" s="30"/>
      <c r="L3" s="114"/>
      <c r="M3" s="4" t="s">
        <v>59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9" s="7" customFormat="1">
      <c r="K4" s="30"/>
      <c r="L4" s="35" t="s">
        <v>61</v>
      </c>
      <c r="M4" s="35">
        <v>2005</v>
      </c>
      <c r="N4" s="35">
        <v>2006</v>
      </c>
      <c r="O4" s="35">
        <v>2007</v>
      </c>
      <c r="P4" s="35">
        <v>2008</v>
      </c>
      <c r="Q4" s="35">
        <v>2009</v>
      </c>
      <c r="R4" s="35">
        <v>2010</v>
      </c>
      <c r="S4" s="35">
        <v>2011</v>
      </c>
      <c r="T4" s="35">
        <v>2012</v>
      </c>
      <c r="U4" s="35">
        <v>2013</v>
      </c>
      <c r="V4" s="35">
        <v>2014</v>
      </c>
      <c r="W4" s="35">
        <v>2015</v>
      </c>
      <c r="X4" s="35">
        <v>2016</v>
      </c>
      <c r="Y4" s="35">
        <v>2017</v>
      </c>
      <c r="Z4" s="35">
        <v>2018</v>
      </c>
      <c r="AA4" s="35">
        <v>2019</v>
      </c>
      <c r="AB4" s="35">
        <v>2020</v>
      </c>
      <c r="AC4" s="35">
        <v>2021</v>
      </c>
      <c r="AD4" s="35">
        <v>2022</v>
      </c>
      <c r="AE4" s="35">
        <v>2023</v>
      </c>
      <c r="AF4" s="35">
        <v>2024</v>
      </c>
      <c r="AG4" s="35">
        <v>2025</v>
      </c>
      <c r="AH4" s="35">
        <v>2026</v>
      </c>
      <c r="AI4" s="35">
        <v>2027</v>
      </c>
      <c r="AJ4" s="35">
        <v>2028</v>
      </c>
      <c r="AK4" s="35">
        <v>2029</v>
      </c>
      <c r="AL4" s="35">
        <v>2030</v>
      </c>
      <c r="AM4" s="35">
        <v>2031</v>
      </c>
      <c r="AN4" s="35">
        <v>2032</v>
      </c>
      <c r="AO4" s="35">
        <v>2033</v>
      </c>
      <c r="AP4" s="35">
        <v>2034</v>
      </c>
      <c r="AQ4" s="35">
        <v>2035</v>
      </c>
      <c r="AR4" s="35">
        <v>2036</v>
      </c>
      <c r="AS4" s="35">
        <v>2037</v>
      </c>
      <c r="AT4" s="35">
        <v>2038</v>
      </c>
      <c r="AU4" s="35">
        <v>2039</v>
      </c>
      <c r="AV4" s="35">
        <v>2040</v>
      </c>
      <c r="AW4" s="35">
        <v>2041</v>
      </c>
    </row>
    <row r="5" spans="1:49" s="7" customFormat="1">
      <c r="L5" s="6" t="s">
        <v>48</v>
      </c>
      <c r="M5" s="32">
        <v>11.705243816276445</v>
      </c>
      <c r="N5" s="32">
        <v>11.191727475289737</v>
      </c>
      <c r="O5" s="32">
        <v>10.662891689997915</v>
      </c>
      <c r="P5" s="32">
        <v>9.5059274363074149</v>
      </c>
      <c r="Q5" s="32">
        <v>7.2607565120315956</v>
      </c>
      <c r="R5" s="32">
        <v>5.0092631323857608</v>
      </c>
      <c r="S5" s="32">
        <v>2.9115310764545623</v>
      </c>
      <c r="T5" s="32">
        <v>1.4780336097937783</v>
      </c>
      <c r="U5" s="32">
        <v>0.7846459002828664</v>
      </c>
      <c r="V5" s="32">
        <v>0.53326257146572742</v>
      </c>
      <c r="W5" s="32">
        <v>0.15997877143971823</v>
      </c>
      <c r="X5" s="32">
        <v>3.1995754287943649E-2</v>
      </c>
      <c r="Y5" s="32">
        <v>3.1995754287943651E-3</v>
      </c>
      <c r="Z5" s="32">
        <v>3.1995754287943655E-4</v>
      </c>
      <c r="AA5" s="32">
        <v>3.1995754287943657E-5</v>
      </c>
      <c r="AB5" s="32">
        <v>3.1995754287943653E-6</v>
      </c>
      <c r="AC5" s="32">
        <v>3.1995754287943661E-7</v>
      </c>
      <c r="AD5" s="32">
        <v>3.1995754287943661E-8</v>
      </c>
      <c r="AE5" s="32">
        <v>3.1995754287943664E-9</v>
      </c>
      <c r="AF5" s="32">
        <v>3.199575428794366E-10</v>
      </c>
      <c r="AG5" s="32">
        <v>3.1995754287943663E-11</v>
      </c>
      <c r="AH5" s="32">
        <v>3.1995754287943665E-12</v>
      </c>
      <c r="AI5" s="32">
        <v>3.1995754287943666E-13</v>
      </c>
      <c r="AJ5" s="32">
        <v>3.1995754287943669E-14</v>
      </c>
      <c r="AK5" s="32">
        <v>3.1995754287943676E-15</v>
      </c>
      <c r="AL5" s="32">
        <v>3.1995754287943675E-16</v>
      </c>
      <c r="AM5" s="32">
        <v>3.1995754287943673E-17</v>
      </c>
      <c r="AN5" s="32">
        <v>3.1995754287943678E-18</v>
      </c>
      <c r="AO5" s="32">
        <v>3.1995754287943673E-19</v>
      </c>
      <c r="AP5" s="32">
        <v>3.1995754287943676E-20</v>
      </c>
      <c r="AQ5" s="32">
        <v>3.1995754287943679E-21</v>
      </c>
      <c r="AR5" s="32">
        <v>3.199575428794368E-22</v>
      </c>
      <c r="AS5" s="32">
        <v>3.1995754287943681E-23</v>
      </c>
      <c r="AT5" s="32">
        <v>3.1995754287943679E-24</v>
      </c>
      <c r="AU5" s="32">
        <v>3.1995754287943677E-25</v>
      </c>
      <c r="AV5" s="32">
        <v>3.1995754287943688E-26</v>
      </c>
      <c r="AW5" s="32">
        <v>3.1995754287943686E-27</v>
      </c>
    </row>
    <row r="6" spans="1:49" s="7" customFormat="1">
      <c r="K6" s="8"/>
      <c r="L6" s="6" t="s">
        <v>49</v>
      </c>
      <c r="M6" s="32">
        <v>3.8766987188455633</v>
      </c>
      <c r="N6" s="32">
        <v>4.3991872062320612</v>
      </c>
      <c r="O6" s="32">
        <v>4.9096823154819749</v>
      </c>
      <c r="P6" s="32">
        <v>4.871772524685305</v>
      </c>
      <c r="Q6" s="32">
        <v>4.6086773420306875</v>
      </c>
      <c r="R6" s="32">
        <v>5.2142054477941455</v>
      </c>
      <c r="S6" s="32">
        <v>5.8350504858017631</v>
      </c>
      <c r="T6" s="32">
        <v>6.1786070954155994</v>
      </c>
      <c r="U6" s="32">
        <v>6.354119938640741</v>
      </c>
      <c r="V6" s="32">
        <v>6.4837240305254795</v>
      </c>
      <c r="W6" s="32">
        <v>6.8697840306127516</v>
      </c>
      <c r="X6" s="32">
        <v>6.9937377118413409</v>
      </c>
      <c r="Y6" s="32">
        <v>6.9238003347229284</v>
      </c>
      <c r="Z6" s="32">
        <v>6.854562331375698</v>
      </c>
      <c r="AA6" s="32">
        <v>6.7174710847481851</v>
      </c>
      <c r="AB6" s="32">
        <v>6.5159469522057387</v>
      </c>
      <c r="AC6" s="32">
        <v>6.2553090741175099</v>
      </c>
      <c r="AD6" s="32">
        <v>5.9425436204116338</v>
      </c>
      <c r="AE6" s="32">
        <v>5.6454164393910524</v>
      </c>
      <c r="AF6" s="32">
        <v>5.3631456174214982</v>
      </c>
      <c r="AG6" s="32">
        <v>5.0949883365504238</v>
      </c>
      <c r="AH6" s="32">
        <v>4.8402389197229025</v>
      </c>
      <c r="AI6" s="32">
        <v>4.5982269737367565</v>
      </c>
      <c r="AJ6" s="32">
        <v>4.3683156250499184</v>
      </c>
      <c r="AK6" s="32">
        <v>4.1498998437974217</v>
      </c>
      <c r="AL6" s="32">
        <v>3.9424048516075509</v>
      </c>
      <c r="AM6" s="32">
        <v>3.745284609027173</v>
      </c>
      <c r="AN6" s="32">
        <v>3.5580203785758142</v>
      </c>
      <c r="AO6" s="32">
        <v>3.3801193596470238</v>
      </c>
      <c r="AP6" s="32">
        <v>3.2111133916646728</v>
      </c>
      <c r="AQ6" s="32">
        <v>3.050557722081439</v>
      </c>
      <c r="AR6" s="32">
        <v>2.8980298359773671</v>
      </c>
      <c r="AS6" s="32">
        <v>2.7531283441784988</v>
      </c>
      <c r="AT6" s="32">
        <v>2.6154719269695734</v>
      </c>
      <c r="AU6" s="32">
        <v>2.4846983306210948</v>
      </c>
      <c r="AV6" s="32">
        <v>2.3604634140900402</v>
      </c>
      <c r="AW6" s="32">
        <v>2.2424402433855382</v>
      </c>
    </row>
    <row r="7" spans="1:49" s="7" customFormat="1">
      <c r="L7" s="6" t="s">
        <v>46</v>
      </c>
      <c r="M7" s="32">
        <v>1.8445771326977609</v>
      </c>
      <c r="N7" s="32">
        <v>1.7717744468389212</v>
      </c>
      <c r="O7" s="32">
        <v>1.6880377294770519</v>
      </c>
      <c r="P7" s="32">
        <v>1.5541986973153203</v>
      </c>
      <c r="Q7" s="32">
        <v>1.3530725835778821</v>
      </c>
      <c r="R7" s="32">
        <v>1.2631540786228483</v>
      </c>
      <c r="S7" s="32">
        <v>1.1870963294694796</v>
      </c>
      <c r="T7" s="32">
        <v>1.0878352466984054</v>
      </c>
      <c r="U7" s="32">
        <v>0.97903255126746713</v>
      </c>
      <c r="V7" s="32">
        <v>0.87416520756191962</v>
      </c>
      <c r="W7" s="32">
        <v>0.77426893400363039</v>
      </c>
      <c r="X7" s="32">
        <v>0.67437266044534117</v>
      </c>
      <c r="Y7" s="32">
        <v>0.57447638688705194</v>
      </c>
      <c r="Z7" s="32">
        <v>0.47458011332876271</v>
      </c>
      <c r="AA7" s="32">
        <v>0.37468383977047348</v>
      </c>
      <c r="AB7" s="32">
        <v>0.27478756621218425</v>
      </c>
      <c r="AC7" s="32">
        <v>0.17489129265389508</v>
      </c>
      <c r="AD7" s="32">
        <v>7.4995019095605853E-2</v>
      </c>
      <c r="AE7" s="32">
        <v>0</v>
      </c>
      <c r="AF7" s="32">
        <v>0</v>
      </c>
      <c r="AG7" s="32">
        <v>0</v>
      </c>
      <c r="AH7" s="32">
        <v>0</v>
      </c>
      <c r="AI7" s="32">
        <v>0</v>
      </c>
      <c r="AJ7" s="32">
        <v>0</v>
      </c>
      <c r="AK7" s="32">
        <v>0</v>
      </c>
      <c r="AL7" s="32">
        <v>0</v>
      </c>
      <c r="AM7" s="32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</row>
    <row r="8" spans="1:49" s="7" customFormat="1">
      <c r="L8" s="6" t="s">
        <v>47</v>
      </c>
      <c r="M8" s="32">
        <v>1.2942805820158283</v>
      </c>
      <c r="N8" s="32">
        <v>1.407046995198401</v>
      </c>
      <c r="O8" s="32">
        <v>1.5151439983970085</v>
      </c>
      <c r="P8" s="32">
        <v>1.7958917585119019</v>
      </c>
      <c r="Q8" s="32">
        <v>2.1395282435483431</v>
      </c>
      <c r="R8" s="32">
        <v>2.5736025377245513</v>
      </c>
      <c r="S8" s="32">
        <v>3.07520216652753</v>
      </c>
      <c r="T8" s="32">
        <v>3.4548021932644217</v>
      </c>
      <c r="U8" s="32">
        <v>3.6187506033442176</v>
      </c>
      <c r="V8" s="32">
        <v>3.714056015549029</v>
      </c>
      <c r="W8" s="32">
        <v>3.8572847693478285</v>
      </c>
      <c r="X8" s="32">
        <v>3.9733888773399393</v>
      </c>
      <c r="Y8" s="32">
        <v>4.1096427393105657</v>
      </c>
      <c r="Z8" s="32">
        <v>4.2257950788758887</v>
      </c>
      <c r="AA8" s="32">
        <v>4.3583758687807315</v>
      </c>
      <c r="AB8" s="32">
        <v>4.5052056738621937</v>
      </c>
      <c r="AC8" s="32">
        <v>4.6720183233573671</v>
      </c>
      <c r="AD8" s="32">
        <v>4.8471033228621323</v>
      </c>
      <c r="AE8" s="32">
        <v>4.9950258916310144</v>
      </c>
      <c r="AF8" s="32">
        <v>5.10544805506174</v>
      </c>
      <c r="AG8" s="32">
        <v>5.1830453318679588</v>
      </c>
      <c r="AH8" s="32">
        <v>5.254452736347786</v>
      </c>
      <c r="AI8" s="32">
        <v>5.2951100559317883</v>
      </c>
      <c r="AJ8" s="32">
        <v>5.299768518406637</v>
      </c>
      <c r="AK8" s="32">
        <v>5.261390993384583</v>
      </c>
      <c r="AL8" s="32">
        <v>5.1721397008800691</v>
      </c>
      <c r="AM8" s="32">
        <v>5.0238050416466926</v>
      </c>
      <c r="AN8" s="32">
        <v>4.839205263639438</v>
      </c>
      <c r="AO8" s="32">
        <v>4.5725564836474701</v>
      </c>
      <c r="AP8" s="32">
        <v>4.2084085780975808</v>
      </c>
      <c r="AQ8" s="32">
        <v>3.7286387459435448</v>
      </c>
      <c r="AR8" s="32">
        <v>3.3107874481796689</v>
      </c>
      <c r="AS8" s="32">
        <v>2.7989115011693584</v>
      </c>
      <c r="AT8" s="32">
        <v>2.179441790167012</v>
      </c>
      <c r="AU8" s="32">
        <v>1.4372099616741143</v>
      </c>
      <c r="AV8" s="32">
        <v>0.90351101567408976</v>
      </c>
      <c r="AW8" s="32">
        <v>0.29826571214950698</v>
      </c>
    </row>
    <row r="9" spans="1:49" s="7" customFormat="1">
      <c r="L9" s="6" t="s">
        <v>50</v>
      </c>
      <c r="M9" s="32">
        <v>1.468468233337363E-2</v>
      </c>
      <c r="N9" s="32">
        <v>1.9579576444498193E-2</v>
      </c>
      <c r="O9" s="32">
        <v>2.4474470555622695E-2</v>
      </c>
      <c r="P9" s="32">
        <v>2.4842616059801155E-2</v>
      </c>
      <c r="Q9" s="32">
        <v>2.5213818939651054E-2</v>
      </c>
      <c r="R9" s="32">
        <v>2.5586612538469222E-2</v>
      </c>
      <c r="S9" s="32">
        <v>2.5966954076203225E-2</v>
      </c>
      <c r="T9" s="32">
        <v>2.6359134872178343E-2</v>
      </c>
      <c r="U9" s="32">
        <v>2.6755578945718412E-2</v>
      </c>
      <c r="V9" s="32">
        <v>2.7155121480905008E-2</v>
      </c>
      <c r="W9" s="32">
        <v>3.5301657925176519E-2</v>
      </c>
      <c r="X9" s="32">
        <v>4.589215530272947E-2</v>
      </c>
      <c r="Y9" s="32">
        <v>5.965980189354831E-2</v>
      </c>
      <c r="Z9" s="32">
        <v>7.7557742461612802E-2</v>
      </c>
      <c r="AA9" s="32">
        <v>0.10082506520009665</v>
      </c>
      <c r="AB9" s="32">
        <v>0.13107258476012565</v>
      </c>
      <c r="AC9" s="32">
        <v>0.16384073095015708</v>
      </c>
      <c r="AD9" s="32">
        <v>0.20480091368769637</v>
      </c>
      <c r="AE9" s="32">
        <v>0.25600114210962049</v>
      </c>
      <c r="AF9" s="32">
        <v>0.3200014276370256</v>
      </c>
      <c r="AG9" s="32">
        <v>0.40000178454628199</v>
      </c>
      <c r="AH9" s="32">
        <v>0.48000214145553838</v>
      </c>
      <c r="AI9" s="32">
        <v>0.5760025697466461</v>
      </c>
      <c r="AJ9" s="32">
        <v>0.69120308369597516</v>
      </c>
      <c r="AK9" s="32">
        <v>0.82944370043517013</v>
      </c>
      <c r="AL9" s="32">
        <v>0.99533244052220426</v>
      </c>
      <c r="AM9" s="32">
        <v>1.194398928626645</v>
      </c>
      <c r="AN9" s="32">
        <v>1.4332787143519741</v>
      </c>
      <c r="AO9" s="32">
        <v>1.7199344572223687</v>
      </c>
      <c r="AP9" s="32">
        <v>2.0639213486668426</v>
      </c>
      <c r="AQ9" s="32">
        <v>2.476705618400211</v>
      </c>
      <c r="AR9" s="32">
        <v>2.848211461160242</v>
      </c>
      <c r="AS9" s="32">
        <v>3.2754431803342783</v>
      </c>
      <c r="AT9" s="32">
        <v>3.7667596573844193</v>
      </c>
      <c r="AU9" s="32">
        <v>4.3317736059920815</v>
      </c>
      <c r="AV9" s="32">
        <v>4.7649509665912904</v>
      </c>
      <c r="AW9" s="32">
        <v>5.2414460632504198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A8"/>
  <sheetViews>
    <sheetView showGridLines="0" topLeftCell="D1" zoomScale="85" zoomScaleNormal="85" workbookViewId="0">
      <selection activeCell="Y18" sqref="Y18"/>
    </sheetView>
  </sheetViews>
  <sheetFormatPr defaultColWidth="9" defaultRowHeight="14.25"/>
  <cols>
    <col min="1" max="1" width="3.625" style="34" customWidth="1"/>
    <col min="2" max="11" width="9" style="34"/>
    <col min="12" max="12" width="9.125" style="34" bestFit="1" customWidth="1"/>
    <col min="13" max="52" width="6.125" style="34" customWidth="1"/>
    <col min="53" max="16384" width="9" style="34"/>
  </cols>
  <sheetData>
    <row r="1" spans="1:53" ht="25.5">
      <c r="A1" s="15" t="s">
        <v>551</v>
      </c>
      <c r="C1" s="388"/>
      <c r="D1" s="388"/>
      <c r="E1" s="388"/>
      <c r="F1" s="388"/>
      <c r="G1" s="388"/>
      <c r="H1" s="388"/>
      <c r="I1" s="388"/>
    </row>
    <row r="2" spans="1:53">
      <c r="K2" s="389"/>
    </row>
    <row r="3" spans="1:53" s="4" customFormat="1">
      <c r="A3" s="34"/>
      <c r="B3" s="34"/>
      <c r="C3" s="34"/>
      <c r="D3" s="34"/>
      <c r="E3" s="34"/>
      <c r="F3" s="34"/>
      <c r="G3" s="34"/>
      <c r="H3" s="34"/>
      <c r="I3" s="34"/>
      <c r="J3" s="34"/>
      <c r="K3" s="389"/>
      <c r="M3" s="390" t="s">
        <v>546</v>
      </c>
    </row>
    <row r="4" spans="1:53" s="4" customFormat="1">
      <c r="A4" s="34"/>
      <c r="B4" s="34"/>
      <c r="C4" s="34"/>
      <c r="D4" s="34"/>
      <c r="E4" s="34"/>
      <c r="F4" s="34"/>
      <c r="G4" s="34"/>
      <c r="H4" s="34"/>
      <c r="I4" s="34"/>
      <c r="J4" s="34"/>
      <c r="K4" s="389"/>
      <c r="L4" s="6" t="s">
        <v>61</v>
      </c>
      <c r="M4" s="35">
        <v>2001</v>
      </c>
      <c r="N4" s="35">
        <v>2002</v>
      </c>
      <c r="O4" s="35">
        <v>2003</v>
      </c>
      <c r="P4" s="35">
        <v>2004</v>
      </c>
      <c r="Q4" s="35">
        <v>2005</v>
      </c>
      <c r="R4" s="35">
        <v>2006</v>
      </c>
      <c r="S4" s="35">
        <v>2007</v>
      </c>
      <c r="T4" s="35">
        <v>2008</v>
      </c>
      <c r="U4" s="35">
        <v>2009</v>
      </c>
      <c r="V4" s="35">
        <v>2010</v>
      </c>
      <c r="W4" s="35">
        <v>2011</v>
      </c>
      <c r="X4" s="35">
        <v>2012</v>
      </c>
      <c r="Y4" s="35">
        <v>2013</v>
      </c>
      <c r="Z4" s="35">
        <v>2014</v>
      </c>
      <c r="AA4" s="35">
        <v>2015</v>
      </c>
      <c r="AB4" s="35">
        <v>2016</v>
      </c>
      <c r="AC4" s="35">
        <v>2017</v>
      </c>
      <c r="AD4" s="35">
        <v>2018</v>
      </c>
      <c r="AE4" s="35">
        <v>2019</v>
      </c>
      <c r="AF4" s="35">
        <v>2020</v>
      </c>
      <c r="AG4" s="35">
        <v>2021</v>
      </c>
      <c r="AH4" s="35">
        <v>2022</v>
      </c>
      <c r="AI4" s="35">
        <v>2023</v>
      </c>
      <c r="AJ4" s="35">
        <v>2024</v>
      </c>
      <c r="AK4" s="35">
        <v>2025</v>
      </c>
      <c r="AL4" s="35">
        <v>2026</v>
      </c>
      <c r="AM4" s="35">
        <v>2027</v>
      </c>
      <c r="AN4" s="35">
        <v>2028</v>
      </c>
      <c r="AO4" s="35">
        <v>2029</v>
      </c>
      <c r="AP4" s="35">
        <v>2030</v>
      </c>
      <c r="AQ4" s="35">
        <v>2031</v>
      </c>
      <c r="AR4" s="35">
        <v>2032</v>
      </c>
      <c r="AS4" s="35">
        <v>2033</v>
      </c>
      <c r="AT4" s="35">
        <v>2034</v>
      </c>
      <c r="AU4" s="35">
        <v>2035</v>
      </c>
      <c r="AV4" s="35">
        <v>2036</v>
      </c>
      <c r="AW4" s="35">
        <v>2037</v>
      </c>
      <c r="AX4" s="35">
        <v>2038</v>
      </c>
      <c r="AY4" s="35">
        <v>2039</v>
      </c>
      <c r="AZ4" s="35">
        <v>2040</v>
      </c>
    </row>
    <row r="5" spans="1:53" s="4" customForma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6" t="s">
        <v>538</v>
      </c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1"/>
      <c r="AA5" s="391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1"/>
      <c r="AR5" s="391"/>
      <c r="AS5" s="391"/>
      <c r="AT5" s="391"/>
      <c r="AU5" s="391"/>
      <c r="AV5" s="391"/>
      <c r="AW5" s="391"/>
      <c r="AX5" s="391"/>
      <c r="AY5" s="391"/>
      <c r="AZ5" s="391"/>
      <c r="BA5" s="5"/>
    </row>
    <row r="6" spans="1:53" s="4" customFormat="1" ht="15">
      <c r="A6" s="34"/>
      <c r="B6" s="34"/>
      <c r="C6" s="34"/>
      <c r="D6" s="34"/>
      <c r="E6" s="34"/>
      <c r="F6" s="34"/>
      <c r="G6" s="34"/>
      <c r="H6" s="34"/>
      <c r="I6" s="34"/>
      <c r="J6" s="34"/>
      <c r="K6" s="392"/>
      <c r="L6" s="6" t="s">
        <v>539</v>
      </c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>
        <v>53.45</v>
      </c>
      <c r="AB6" s="391">
        <v>57.72</v>
      </c>
      <c r="AC6" s="391">
        <v>64.83</v>
      </c>
      <c r="AD6" s="391">
        <v>73.349999999999994</v>
      </c>
      <c r="AE6" s="391">
        <v>77.87</v>
      </c>
      <c r="AF6" s="391">
        <v>79.88</v>
      </c>
      <c r="AG6" s="391">
        <v>81.39</v>
      </c>
      <c r="AH6" s="391">
        <v>82.89</v>
      </c>
      <c r="AI6" s="391">
        <v>83.9</v>
      </c>
      <c r="AJ6" s="391">
        <v>85.4</v>
      </c>
      <c r="AK6" s="391">
        <v>86.91</v>
      </c>
      <c r="AL6" s="391">
        <v>88.91</v>
      </c>
      <c r="AM6" s="391">
        <v>90.92</v>
      </c>
      <c r="AN6" s="391">
        <v>92.02</v>
      </c>
      <c r="AO6" s="391">
        <v>92.93</v>
      </c>
      <c r="AP6" s="391">
        <v>93.43</v>
      </c>
      <c r="AQ6" s="391">
        <v>93.93</v>
      </c>
      <c r="AR6" s="391">
        <v>94.69</v>
      </c>
      <c r="AS6" s="391">
        <v>95.44</v>
      </c>
      <c r="AT6" s="391">
        <v>96.19</v>
      </c>
      <c r="AU6" s="391">
        <v>96.95</v>
      </c>
      <c r="AV6" s="391">
        <v>97.19</v>
      </c>
      <c r="AW6" s="391">
        <v>97.52</v>
      </c>
      <c r="AX6" s="391">
        <v>97.81</v>
      </c>
      <c r="AY6" s="391">
        <v>98.4</v>
      </c>
      <c r="AZ6" s="391">
        <v>99.27</v>
      </c>
      <c r="BA6" s="5">
        <f t="shared" ref="BA6" si="0">SUM(AB6:AZ6)</f>
        <v>2199.7400000000002</v>
      </c>
    </row>
    <row r="7" spans="1:53" s="4" customForma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6" t="s">
        <v>540</v>
      </c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1"/>
      <c r="X7" s="391"/>
      <c r="Y7" s="391"/>
      <c r="Z7" s="391"/>
      <c r="AA7" s="391"/>
      <c r="AB7" s="391"/>
      <c r="AC7" s="391"/>
      <c r="AD7" s="391"/>
      <c r="AE7" s="391"/>
      <c r="AF7" s="391"/>
      <c r="AG7" s="391"/>
      <c r="AH7" s="391"/>
      <c r="AI7" s="391"/>
      <c r="AJ7" s="391"/>
      <c r="AK7" s="391"/>
      <c r="AL7" s="391"/>
      <c r="AM7" s="391"/>
      <c r="AN7" s="391"/>
      <c r="AO7" s="391"/>
      <c r="AP7" s="391"/>
      <c r="AQ7" s="391"/>
      <c r="AR7" s="391"/>
      <c r="AS7" s="391"/>
      <c r="AT7" s="391"/>
      <c r="AU7" s="391"/>
      <c r="AV7" s="391"/>
      <c r="AW7" s="391"/>
      <c r="AX7" s="391"/>
      <c r="AY7" s="391"/>
      <c r="AZ7" s="391"/>
      <c r="BA7" s="5"/>
    </row>
    <row r="8" spans="1:53" s="4" customForma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6" t="s">
        <v>31</v>
      </c>
      <c r="M8" s="14">
        <v>33.1</v>
      </c>
      <c r="N8" s="14">
        <v>32.5</v>
      </c>
      <c r="O8" s="14">
        <v>36.200000000000003</v>
      </c>
      <c r="P8" s="14">
        <v>47</v>
      </c>
      <c r="Q8" s="14">
        <v>66.900000000000006</v>
      </c>
      <c r="R8" s="14">
        <v>77.599999999999994</v>
      </c>
      <c r="S8" s="14">
        <v>84</v>
      </c>
      <c r="T8" s="14">
        <v>110.2</v>
      </c>
      <c r="U8" s="14">
        <v>68.2</v>
      </c>
      <c r="V8" s="14">
        <v>85.2</v>
      </c>
      <c r="W8" s="14">
        <v>115</v>
      </c>
      <c r="X8" s="14">
        <v>114.4</v>
      </c>
      <c r="Y8" s="14">
        <v>107.9</v>
      </c>
      <c r="Z8" s="14">
        <v>99.2</v>
      </c>
      <c r="AA8" s="391">
        <v>53.45</v>
      </c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008265"/>
  </sheetPr>
  <dimension ref="A1:BV89"/>
  <sheetViews>
    <sheetView showGridLines="0" zoomScale="55" zoomScaleNormal="55" workbookViewId="0">
      <selection activeCell="I7" sqref="I7"/>
    </sheetView>
  </sheetViews>
  <sheetFormatPr defaultColWidth="9"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62" customWidth="1"/>
    <col min="70" max="16384" width="9" style="62"/>
  </cols>
  <sheetData>
    <row r="1" spans="1:74" s="4" customFormat="1" ht="20.25">
      <c r="A1" s="15" t="s">
        <v>167</v>
      </c>
      <c r="C1" s="86"/>
      <c r="D1" s="86"/>
      <c r="E1" s="86"/>
      <c r="F1" s="86"/>
      <c r="G1" s="86"/>
      <c r="H1" s="86"/>
      <c r="I1" s="86"/>
    </row>
    <row r="2" spans="1:74" s="4" customFormat="1">
      <c r="K2" s="114"/>
      <c r="L2" s="114"/>
    </row>
    <row r="3" spans="1:74" s="4" customFormat="1">
      <c r="B3" s="4" t="s">
        <v>71</v>
      </c>
    </row>
    <row r="4" spans="1:74" s="4" customFormat="1">
      <c r="B4" s="4" t="s">
        <v>72</v>
      </c>
    </row>
    <row r="5" spans="1:74" s="4" customFormat="1">
      <c r="B5" s="4" t="s">
        <v>74</v>
      </c>
    </row>
    <row r="6" spans="1:74" s="4" customFormat="1">
      <c r="B6" s="114" t="s">
        <v>73</v>
      </c>
      <c r="C6" s="45"/>
    </row>
    <row r="7" spans="1:74" s="4" customFormat="1">
      <c r="B7" s="114"/>
      <c r="C7" s="45"/>
    </row>
    <row r="8" spans="1:74" s="4" customFormat="1">
      <c r="C8" s="45" t="s">
        <v>70</v>
      </c>
    </row>
    <row r="9" spans="1:74" s="4" customFormat="1">
      <c r="B9" s="35" t="s">
        <v>61</v>
      </c>
      <c r="C9" s="35">
        <v>1970</v>
      </c>
      <c r="D9" s="35">
        <v>1971</v>
      </c>
      <c r="E9" s="35">
        <v>1972</v>
      </c>
      <c r="F9" s="35">
        <v>1973</v>
      </c>
      <c r="G9" s="35">
        <v>1974</v>
      </c>
      <c r="H9" s="35">
        <v>1975</v>
      </c>
      <c r="I9" s="35">
        <v>1976</v>
      </c>
      <c r="J9" s="35">
        <v>1977</v>
      </c>
      <c r="K9" s="35">
        <v>1978</v>
      </c>
      <c r="L9" s="35">
        <v>1979</v>
      </c>
      <c r="M9" s="35">
        <v>1980</v>
      </c>
      <c r="N9" s="35">
        <v>1981</v>
      </c>
      <c r="O9" s="35">
        <v>1982</v>
      </c>
      <c r="P9" s="35">
        <v>1983</v>
      </c>
      <c r="Q9" s="35">
        <v>1984</v>
      </c>
      <c r="R9" s="35">
        <v>1985</v>
      </c>
      <c r="S9" s="35">
        <v>1986</v>
      </c>
      <c r="T9" s="35">
        <v>1987</v>
      </c>
      <c r="U9" s="35">
        <v>1988</v>
      </c>
      <c r="V9" s="35">
        <v>1989</v>
      </c>
      <c r="W9" s="35">
        <v>1990</v>
      </c>
      <c r="X9" s="35">
        <v>1991</v>
      </c>
      <c r="Y9" s="35">
        <v>1992</v>
      </c>
      <c r="Z9" s="35">
        <v>1993</v>
      </c>
      <c r="AA9" s="35">
        <v>1994</v>
      </c>
      <c r="AB9" s="35">
        <v>1995</v>
      </c>
      <c r="AC9" s="35">
        <v>1996</v>
      </c>
      <c r="AD9" s="35">
        <v>1997</v>
      </c>
      <c r="AE9" s="35">
        <v>1998</v>
      </c>
      <c r="AF9" s="35">
        <v>1999</v>
      </c>
      <c r="AG9" s="35">
        <v>2000</v>
      </c>
      <c r="AH9" s="35">
        <v>2001</v>
      </c>
      <c r="AI9" s="35">
        <v>2002</v>
      </c>
      <c r="AJ9" s="35">
        <v>2003</v>
      </c>
      <c r="AK9" s="35">
        <v>2004</v>
      </c>
      <c r="AL9" s="35">
        <v>2005</v>
      </c>
      <c r="AM9" s="35">
        <v>2006</v>
      </c>
      <c r="AN9" s="35">
        <v>2007</v>
      </c>
      <c r="AO9" s="35">
        <v>2008</v>
      </c>
      <c r="AP9" s="35">
        <v>2009</v>
      </c>
      <c r="AQ9" s="35">
        <v>2010</v>
      </c>
      <c r="AR9" s="35">
        <v>2011</v>
      </c>
      <c r="AS9" s="35">
        <v>2012</v>
      </c>
      <c r="AT9" s="35">
        <v>2013</v>
      </c>
      <c r="AU9" s="35">
        <v>2014</v>
      </c>
      <c r="AV9" s="35">
        <v>2015</v>
      </c>
      <c r="AW9" s="35">
        <v>2016</v>
      </c>
      <c r="AX9" s="35">
        <v>2017</v>
      </c>
      <c r="AY9" s="35">
        <v>2018</v>
      </c>
      <c r="AZ9" s="35">
        <v>2019</v>
      </c>
      <c r="BA9" s="35">
        <v>2020</v>
      </c>
      <c r="BB9" s="35">
        <v>2021</v>
      </c>
      <c r="BC9" s="35">
        <v>2022</v>
      </c>
      <c r="BD9" s="35">
        <v>2023</v>
      </c>
      <c r="BE9" s="35">
        <v>2024</v>
      </c>
      <c r="BF9" s="35">
        <v>2025</v>
      </c>
      <c r="BG9" s="35">
        <v>2026</v>
      </c>
      <c r="BH9" s="35">
        <v>2027</v>
      </c>
      <c r="BI9" s="35">
        <v>2028</v>
      </c>
      <c r="BJ9" s="35">
        <v>2029</v>
      </c>
      <c r="BK9" s="35">
        <v>2030</v>
      </c>
      <c r="BL9" s="35">
        <v>2031</v>
      </c>
      <c r="BM9" s="35">
        <v>2032</v>
      </c>
      <c r="BN9" s="35">
        <v>2033</v>
      </c>
      <c r="BO9" s="35">
        <v>2034</v>
      </c>
      <c r="BP9" s="35">
        <v>2035</v>
      </c>
      <c r="BQ9" s="35">
        <v>2036</v>
      </c>
      <c r="BR9" s="35">
        <v>2037</v>
      </c>
      <c r="BS9" s="35">
        <v>2038</v>
      </c>
      <c r="BT9" s="35">
        <v>2039</v>
      </c>
      <c r="BU9" s="35">
        <v>2040</v>
      </c>
      <c r="BV9" s="35">
        <v>2041</v>
      </c>
    </row>
    <row r="10" spans="1:74" s="4" customFormat="1">
      <c r="B10" s="46" t="s">
        <v>32</v>
      </c>
      <c r="C10" s="116">
        <v>11.186672321481364</v>
      </c>
      <c r="D10" s="116">
        <v>12.436842070181534</v>
      </c>
      <c r="E10" s="116">
        <v>13.958630430621046</v>
      </c>
      <c r="F10" s="116">
        <v>15.617212229567802</v>
      </c>
      <c r="G10" s="116">
        <v>17.337335084545014</v>
      </c>
      <c r="H10" s="116">
        <v>18.909647634107699</v>
      </c>
      <c r="I10" s="116">
        <v>20.163571874224917</v>
      </c>
      <c r="J10" s="116">
        <v>21.190118973906575</v>
      </c>
      <c r="K10" s="116">
        <v>22.197356724554929</v>
      </c>
      <c r="L10" s="116">
        <v>23.289806399136236</v>
      </c>
      <c r="M10" s="116">
        <v>24.333731104207718</v>
      </c>
      <c r="N10" s="116">
        <v>25.267199968692967</v>
      </c>
      <c r="O10" s="116">
        <v>26.044289466643662</v>
      </c>
      <c r="P10" s="116">
        <v>26.868295863224631</v>
      </c>
      <c r="Q10" s="116">
        <v>27.77494528249392</v>
      </c>
      <c r="R10" s="116">
        <v>28.61402983022521</v>
      </c>
      <c r="S10" s="116">
        <v>29.490844230381306</v>
      </c>
      <c r="T10" s="116">
        <v>30.315708995254305</v>
      </c>
      <c r="U10" s="116">
        <v>30.991466254368685</v>
      </c>
      <c r="V10" s="116">
        <v>31.511467049712707</v>
      </c>
      <c r="W10" s="116">
        <v>31.866482227234737</v>
      </c>
      <c r="X10" s="116">
        <v>32.226519505457262</v>
      </c>
      <c r="Y10" s="116">
        <v>32.524328129046381</v>
      </c>
      <c r="Z10" s="116">
        <v>32.8633033458078</v>
      </c>
      <c r="AA10" s="116">
        <v>33.25268003716306</v>
      </c>
      <c r="AB10" s="116">
        <v>33.696763940608392</v>
      </c>
      <c r="AC10" s="116">
        <v>34.117167300060096</v>
      </c>
      <c r="AD10" s="116">
        <v>34.617132916540889</v>
      </c>
      <c r="AE10" s="116">
        <v>34.959028119297763</v>
      </c>
      <c r="AF10" s="116">
        <v>35.577477090670854</v>
      </c>
      <c r="AG10" s="116">
        <v>35.987860999640141</v>
      </c>
      <c r="AH10" s="116">
        <v>36.591155065291389</v>
      </c>
      <c r="AI10" s="116">
        <v>37.033976879760303</v>
      </c>
      <c r="AJ10" s="116">
        <v>37.445906908112455</v>
      </c>
      <c r="AK10" s="116">
        <v>37.813094927268104</v>
      </c>
      <c r="AL10" s="116">
        <v>38.279691000524451</v>
      </c>
      <c r="AM10" s="116">
        <v>38.737147952024579</v>
      </c>
      <c r="AN10" s="116">
        <v>39.171061570007225</v>
      </c>
      <c r="AO10" s="116">
        <v>39.597614716760184</v>
      </c>
      <c r="AP10" s="116">
        <v>40.01710190389602</v>
      </c>
      <c r="AQ10" s="116">
        <v>40.430611000000006</v>
      </c>
      <c r="AR10" s="116">
        <v>40.838999999999992</v>
      </c>
      <c r="AS10" s="116">
        <v>41.261902220165148</v>
      </c>
      <c r="AT10" s="116">
        <v>41.681307812159943</v>
      </c>
      <c r="AU10" s="116">
        <v>42.097668171158219</v>
      </c>
      <c r="AV10" s="116">
        <v>42.515344810497851</v>
      </c>
      <c r="AW10" s="116">
        <v>42.939734454986791</v>
      </c>
      <c r="AX10" s="116">
        <v>43.314655185464176</v>
      </c>
      <c r="AY10" s="116">
        <v>43.682246404773252</v>
      </c>
      <c r="AZ10" s="116">
        <v>44.035449078945661</v>
      </c>
      <c r="BA10" s="116">
        <v>44.378740580180704</v>
      </c>
      <c r="BB10" s="116">
        <v>44.715411123290039</v>
      </c>
      <c r="BC10" s="116">
        <v>45.048732052395707</v>
      </c>
      <c r="BD10" s="116">
        <v>45.373956560882263</v>
      </c>
      <c r="BE10" s="116">
        <v>45.692500222187093</v>
      </c>
      <c r="BF10" s="116">
        <v>46.000370567376791</v>
      </c>
      <c r="BG10" s="116">
        <v>46.302341646409261</v>
      </c>
      <c r="BH10" s="116">
        <v>46.603235460007127</v>
      </c>
      <c r="BI10" s="116">
        <v>46.901038144810897</v>
      </c>
      <c r="BJ10" s="116">
        <v>47.188883343034668</v>
      </c>
      <c r="BK10" s="116">
        <v>47.464585658422806</v>
      </c>
      <c r="BL10" s="116">
        <v>47.730330675744412</v>
      </c>
      <c r="BM10" s="116">
        <v>48.172290518326299</v>
      </c>
      <c r="BN10" s="116">
        <v>48.602790344575077</v>
      </c>
      <c r="BO10" s="116">
        <v>49.021966420132038</v>
      </c>
      <c r="BP10" s="116">
        <v>49.430247112833811</v>
      </c>
      <c r="BQ10" s="116">
        <v>49.827950837463192</v>
      </c>
      <c r="BR10" s="116">
        <v>50.215490944773549</v>
      </c>
      <c r="BS10" s="116">
        <v>50.592959756831384</v>
      </c>
      <c r="BT10" s="116">
        <v>50.960752107353912</v>
      </c>
      <c r="BU10" s="116">
        <v>51.319150812381835</v>
      </c>
      <c r="BV10" s="116">
        <v>51.678140028933086</v>
      </c>
    </row>
    <row r="11" spans="1:74" s="4" customFormat="1">
      <c r="B11" s="46" t="s">
        <v>33</v>
      </c>
      <c r="C11" s="116">
        <v>11.186672321481364</v>
      </c>
      <c r="D11" s="116">
        <v>12.436842070181534</v>
      </c>
      <c r="E11" s="116">
        <v>13.958630430621046</v>
      </c>
      <c r="F11" s="116">
        <v>15.617212229567802</v>
      </c>
      <c r="G11" s="116">
        <v>17.337335084545014</v>
      </c>
      <c r="H11" s="116">
        <v>18.909647634107699</v>
      </c>
      <c r="I11" s="116">
        <v>20.163571874224917</v>
      </c>
      <c r="J11" s="116">
        <v>21.190118973906575</v>
      </c>
      <c r="K11" s="116">
        <v>22.197356724554929</v>
      </c>
      <c r="L11" s="116">
        <v>23.289806399136236</v>
      </c>
      <c r="M11" s="116">
        <v>24.333731104207718</v>
      </c>
      <c r="N11" s="116">
        <v>25.267199968692967</v>
      </c>
      <c r="O11" s="116">
        <v>26.044289466643662</v>
      </c>
      <c r="P11" s="116">
        <v>26.868295863224631</v>
      </c>
      <c r="Q11" s="116">
        <v>27.77494528249392</v>
      </c>
      <c r="R11" s="116">
        <v>28.61402983022521</v>
      </c>
      <c r="S11" s="116">
        <v>29.490844230381306</v>
      </c>
      <c r="T11" s="116">
        <v>30.315708995254305</v>
      </c>
      <c r="U11" s="116">
        <v>30.991466254368685</v>
      </c>
      <c r="V11" s="116">
        <v>31.511467049712707</v>
      </c>
      <c r="W11" s="116">
        <v>31.866482227234737</v>
      </c>
      <c r="X11" s="116">
        <v>32.226519505457262</v>
      </c>
      <c r="Y11" s="116">
        <v>32.524328129046381</v>
      </c>
      <c r="Z11" s="116">
        <v>32.8633033458078</v>
      </c>
      <c r="AA11" s="116">
        <v>33.25268003716306</v>
      </c>
      <c r="AB11" s="116">
        <v>33.696763940608392</v>
      </c>
      <c r="AC11" s="116">
        <v>34.117167300060096</v>
      </c>
      <c r="AD11" s="116">
        <v>34.617132916540889</v>
      </c>
      <c r="AE11" s="116">
        <v>34.959028119297763</v>
      </c>
      <c r="AF11" s="116">
        <v>35.577477090670854</v>
      </c>
      <c r="AG11" s="116">
        <v>35.987860999640141</v>
      </c>
      <c r="AH11" s="116">
        <v>36.591155065291389</v>
      </c>
      <c r="AI11" s="116">
        <v>37.033976879760303</v>
      </c>
      <c r="AJ11" s="116">
        <v>37.445906908112455</v>
      </c>
      <c r="AK11" s="116">
        <v>37.813094927268104</v>
      </c>
      <c r="AL11" s="116">
        <v>38.279691000524451</v>
      </c>
      <c r="AM11" s="116">
        <v>38.737147952024579</v>
      </c>
      <c r="AN11" s="116">
        <v>39.171061570007225</v>
      </c>
      <c r="AO11" s="116">
        <v>39.597614716760184</v>
      </c>
      <c r="AP11" s="116">
        <v>40.01710190389602</v>
      </c>
      <c r="AQ11" s="116">
        <v>40.430611000000006</v>
      </c>
      <c r="AR11" s="116">
        <v>40.838999999999992</v>
      </c>
      <c r="AS11" s="116">
        <v>41.261902220165148</v>
      </c>
      <c r="AT11" s="116">
        <v>41.681307812159943</v>
      </c>
      <c r="AU11" s="116">
        <v>42.097668171158219</v>
      </c>
      <c r="AV11" s="116">
        <v>42.508638737702064</v>
      </c>
      <c r="AW11" s="116">
        <v>42.926198858109117</v>
      </c>
      <c r="AX11" s="116">
        <v>43.294171624514874</v>
      </c>
      <c r="AY11" s="116">
        <v>43.654730661928141</v>
      </c>
      <c r="AZ11" s="116">
        <v>44.000807670581473</v>
      </c>
      <c r="BA11" s="116">
        <v>44.336882797400968</v>
      </c>
      <c r="BB11" s="116">
        <v>44.666228385511474</v>
      </c>
      <c r="BC11" s="116">
        <v>44.992153143067512</v>
      </c>
      <c r="BD11" s="116">
        <v>45.309899731027436</v>
      </c>
      <c r="BE11" s="116">
        <v>45.6208854966522</v>
      </c>
      <c r="BF11" s="116">
        <v>45.921108608535178</v>
      </c>
      <c r="BG11" s="116">
        <v>46.215378343400289</v>
      </c>
      <c r="BH11" s="116">
        <v>46.508490373651988</v>
      </c>
      <c r="BI11" s="116">
        <v>46.798435930315904</v>
      </c>
      <c r="BJ11" s="116">
        <v>47.078346412258739</v>
      </c>
      <c r="BK11" s="116">
        <v>47.346086469773844</v>
      </c>
      <c r="BL11" s="116">
        <v>47.603821826502639</v>
      </c>
      <c r="BM11" s="116">
        <v>48.037207306778711</v>
      </c>
      <c r="BN11" s="116">
        <v>48.459021765701891</v>
      </c>
      <c r="BO11" s="116">
        <v>48.869447284428773</v>
      </c>
      <c r="BP11" s="116">
        <v>49.268896037464472</v>
      </c>
      <c r="BQ11" s="116">
        <v>49.657690610238248</v>
      </c>
      <c r="BR11" s="116">
        <v>50.036227008751268</v>
      </c>
      <c r="BS11" s="116">
        <v>50.404643911278981</v>
      </c>
      <c r="BT11" s="116">
        <v>50.763318621591281</v>
      </c>
      <c r="BU11" s="116">
        <v>51.112537458463422</v>
      </c>
      <c r="BV11" s="116">
        <v>51.462225920667521</v>
      </c>
    </row>
    <row r="12" spans="1:74" s="3" customFormat="1">
      <c r="A12" s="4"/>
      <c r="B12" s="46" t="s">
        <v>34</v>
      </c>
      <c r="C12" s="116">
        <v>11.186672321481364</v>
      </c>
      <c r="D12" s="116">
        <v>12.436842070181534</v>
      </c>
      <c r="E12" s="116">
        <v>13.958630430621046</v>
      </c>
      <c r="F12" s="116">
        <v>15.617212229567802</v>
      </c>
      <c r="G12" s="116">
        <v>17.337335084545014</v>
      </c>
      <c r="H12" s="116">
        <v>18.909647634107699</v>
      </c>
      <c r="I12" s="116">
        <v>20.163571874224917</v>
      </c>
      <c r="J12" s="116">
        <v>21.190118973906575</v>
      </c>
      <c r="K12" s="116">
        <v>22.197356724554929</v>
      </c>
      <c r="L12" s="116">
        <v>23.289806399136236</v>
      </c>
      <c r="M12" s="116">
        <v>24.333731104207718</v>
      </c>
      <c r="N12" s="116">
        <v>25.267199968692967</v>
      </c>
      <c r="O12" s="116">
        <v>26.044289466643662</v>
      </c>
      <c r="P12" s="116">
        <v>26.868295863224631</v>
      </c>
      <c r="Q12" s="116">
        <v>27.77494528249392</v>
      </c>
      <c r="R12" s="116">
        <v>28.61402983022521</v>
      </c>
      <c r="S12" s="116">
        <v>29.490844230381306</v>
      </c>
      <c r="T12" s="116">
        <v>30.315708995254305</v>
      </c>
      <c r="U12" s="116">
        <v>30.991466254368685</v>
      </c>
      <c r="V12" s="116">
        <v>31.511467049712707</v>
      </c>
      <c r="W12" s="116">
        <v>31.866482227234737</v>
      </c>
      <c r="X12" s="116">
        <v>32.226519505457262</v>
      </c>
      <c r="Y12" s="116">
        <v>32.524328129046381</v>
      </c>
      <c r="Z12" s="116">
        <v>32.8633033458078</v>
      </c>
      <c r="AA12" s="116">
        <v>33.25268003716306</v>
      </c>
      <c r="AB12" s="116">
        <v>33.696763940608392</v>
      </c>
      <c r="AC12" s="116">
        <v>34.117167300060096</v>
      </c>
      <c r="AD12" s="116">
        <v>34.617132916540889</v>
      </c>
      <c r="AE12" s="116">
        <v>34.959028119297763</v>
      </c>
      <c r="AF12" s="116">
        <v>35.577477090670854</v>
      </c>
      <c r="AG12" s="116">
        <v>35.987860999640141</v>
      </c>
      <c r="AH12" s="116">
        <v>36.591155065291389</v>
      </c>
      <c r="AI12" s="116">
        <v>37.033976879760303</v>
      </c>
      <c r="AJ12" s="116">
        <v>37.445906908112455</v>
      </c>
      <c r="AK12" s="116">
        <v>37.813094927268104</v>
      </c>
      <c r="AL12" s="116">
        <v>38.279691000524451</v>
      </c>
      <c r="AM12" s="116">
        <v>38.737147952024579</v>
      </c>
      <c r="AN12" s="116">
        <v>39.171061570007225</v>
      </c>
      <c r="AO12" s="116">
        <v>39.597614716760184</v>
      </c>
      <c r="AP12" s="116">
        <v>40.01710190389602</v>
      </c>
      <c r="AQ12" s="116">
        <v>40.430611000000006</v>
      </c>
      <c r="AR12" s="116">
        <v>40.838999999999992</v>
      </c>
      <c r="AS12" s="116">
        <v>41.261902220165148</v>
      </c>
      <c r="AT12" s="116">
        <v>41.681307812159943</v>
      </c>
      <c r="AU12" s="116">
        <v>42.097668171158219</v>
      </c>
      <c r="AV12" s="116">
        <v>42.508638737702064</v>
      </c>
      <c r="AW12" s="116">
        <v>42.926198858109117</v>
      </c>
      <c r="AX12" s="116">
        <v>43.294171624514874</v>
      </c>
      <c r="AY12" s="116">
        <v>43.654730661928141</v>
      </c>
      <c r="AZ12" s="116">
        <v>44.000807670581473</v>
      </c>
      <c r="BA12" s="116">
        <v>44.336882797400968</v>
      </c>
      <c r="BB12" s="116">
        <v>44.666228385511474</v>
      </c>
      <c r="BC12" s="116">
        <v>44.992153143067512</v>
      </c>
      <c r="BD12" s="116">
        <v>45.309899731027436</v>
      </c>
      <c r="BE12" s="116">
        <v>45.6208854966522</v>
      </c>
      <c r="BF12" s="116">
        <v>45.921108608535178</v>
      </c>
      <c r="BG12" s="116">
        <v>46.215378343400289</v>
      </c>
      <c r="BH12" s="116">
        <v>46.508490373651988</v>
      </c>
      <c r="BI12" s="116">
        <v>46.798435930315904</v>
      </c>
      <c r="BJ12" s="116">
        <v>47.078346412258739</v>
      </c>
      <c r="BK12" s="116">
        <v>47.346086469773844</v>
      </c>
      <c r="BL12" s="116">
        <v>47.603821826502639</v>
      </c>
      <c r="BM12" s="116">
        <v>48.037207306778711</v>
      </c>
      <c r="BN12" s="116">
        <v>48.459021765701891</v>
      </c>
      <c r="BO12" s="116">
        <v>48.869447284428773</v>
      </c>
      <c r="BP12" s="116">
        <v>49.268896037464472</v>
      </c>
      <c r="BQ12" s="116">
        <v>49.657690610238248</v>
      </c>
      <c r="BR12" s="116">
        <v>50.036227008751268</v>
      </c>
      <c r="BS12" s="116">
        <v>50.404643911278981</v>
      </c>
      <c r="BT12" s="116">
        <v>50.763318621591281</v>
      </c>
      <c r="BU12" s="116">
        <v>51.112537458463422</v>
      </c>
      <c r="BV12" s="116">
        <v>51.462225920667521</v>
      </c>
    </row>
    <row r="13" spans="1:74" s="4" customFormat="1">
      <c r="B13" s="46" t="s">
        <v>35</v>
      </c>
      <c r="C13" s="116">
        <v>11.186672321481364</v>
      </c>
      <c r="D13" s="116">
        <v>12.436842070181534</v>
      </c>
      <c r="E13" s="116">
        <v>13.958630430621046</v>
      </c>
      <c r="F13" s="116">
        <v>15.617212229567802</v>
      </c>
      <c r="G13" s="116">
        <v>17.337335084545014</v>
      </c>
      <c r="H13" s="116">
        <v>18.909647634107699</v>
      </c>
      <c r="I13" s="116">
        <v>20.163571874224917</v>
      </c>
      <c r="J13" s="116">
        <v>21.190118973906575</v>
      </c>
      <c r="K13" s="116">
        <v>22.197356724554929</v>
      </c>
      <c r="L13" s="116">
        <v>23.289806399136236</v>
      </c>
      <c r="M13" s="116">
        <v>24.333731104207718</v>
      </c>
      <c r="N13" s="116">
        <v>25.267199968692967</v>
      </c>
      <c r="O13" s="116">
        <v>26.044289466643662</v>
      </c>
      <c r="P13" s="116">
        <v>26.868295863224631</v>
      </c>
      <c r="Q13" s="116">
        <v>27.77494528249392</v>
      </c>
      <c r="R13" s="116">
        <v>28.61402983022521</v>
      </c>
      <c r="S13" s="116">
        <v>29.490844230381306</v>
      </c>
      <c r="T13" s="116">
        <v>30.315708995254305</v>
      </c>
      <c r="U13" s="116">
        <v>30.991466254368685</v>
      </c>
      <c r="V13" s="116">
        <v>31.511467049712707</v>
      </c>
      <c r="W13" s="116">
        <v>31.866482227234737</v>
      </c>
      <c r="X13" s="116">
        <v>32.226519505457262</v>
      </c>
      <c r="Y13" s="116">
        <v>32.524328129046381</v>
      </c>
      <c r="Z13" s="116">
        <v>32.8633033458078</v>
      </c>
      <c r="AA13" s="116">
        <v>33.25268003716306</v>
      </c>
      <c r="AB13" s="116">
        <v>33.696763940608392</v>
      </c>
      <c r="AC13" s="116">
        <v>34.117167300060096</v>
      </c>
      <c r="AD13" s="116">
        <v>34.617132916540889</v>
      </c>
      <c r="AE13" s="116">
        <v>34.959028119297763</v>
      </c>
      <c r="AF13" s="116">
        <v>35.577477090670854</v>
      </c>
      <c r="AG13" s="116">
        <v>35.987860999640141</v>
      </c>
      <c r="AH13" s="116">
        <v>36.591155065291389</v>
      </c>
      <c r="AI13" s="116">
        <v>37.033976879760303</v>
      </c>
      <c r="AJ13" s="116">
        <v>37.445906908112455</v>
      </c>
      <c r="AK13" s="116">
        <v>37.813094927268104</v>
      </c>
      <c r="AL13" s="116">
        <v>38.279691000524451</v>
      </c>
      <c r="AM13" s="116">
        <v>38.737147952024579</v>
      </c>
      <c r="AN13" s="116">
        <v>39.171061570007225</v>
      </c>
      <c r="AO13" s="116">
        <v>39.597614716760184</v>
      </c>
      <c r="AP13" s="116">
        <v>40.01710190389602</v>
      </c>
      <c r="AQ13" s="116">
        <v>40.430611000000006</v>
      </c>
      <c r="AR13" s="116">
        <v>40.838999999999992</v>
      </c>
      <c r="AS13" s="116">
        <v>41.261902220165148</v>
      </c>
      <c r="AT13" s="116">
        <v>41.681307812159943</v>
      </c>
      <c r="AU13" s="116">
        <v>42.097668171158219</v>
      </c>
      <c r="AV13" s="116">
        <v>42.515344810497851</v>
      </c>
      <c r="AW13" s="116">
        <v>42.939734454986791</v>
      </c>
      <c r="AX13" s="116">
        <v>43.314655185464176</v>
      </c>
      <c r="AY13" s="116">
        <v>43.682246404773252</v>
      </c>
      <c r="AZ13" s="116">
        <v>44.035449078945661</v>
      </c>
      <c r="BA13" s="116">
        <v>44.378740580180704</v>
      </c>
      <c r="BB13" s="116">
        <v>44.715411123290039</v>
      </c>
      <c r="BC13" s="116">
        <v>45.048732052395707</v>
      </c>
      <c r="BD13" s="116">
        <v>45.373956560882263</v>
      </c>
      <c r="BE13" s="116">
        <v>45.692500222187093</v>
      </c>
      <c r="BF13" s="116">
        <v>46.000370567376791</v>
      </c>
      <c r="BG13" s="116">
        <v>46.302341646409261</v>
      </c>
      <c r="BH13" s="116">
        <v>46.603235460007127</v>
      </c>
      <c r="BI13" s="116">
        <v>46.901038144810897</v>
      </c>
      <c r="BJ13" s="116">
        <v>47.188883343034668</v>
      </c>
      <c r="BK13" s="116">
        <v>47.464585658422806</v>
      </c>
      <c r="BL13" s="116">
        <v>47.730330675744412</v>
      </c>
      <c r="BM13" s="116">
        <v>48.172290518326299</v>
      </c>
      <c r="BN13" s="116">
        <v>48.602790344575077</v>
      </c>
      <c r="BO13" s="116">
        <v>49.021966420132038</v>
      </c>
      <c r="BP13" s="116">
        <v>49.430247112833811</v>
      </c>
      <c r="BQ13" s="116">
        <v>49.827950837463192</v>
      </c>
      <c r="BR13" s="116">
        <v>50.215490944773549</v>
      </c>
      <c r="BS13" s="116">
        <v>50.592959756831384</v>
      </c>
      <c r="BT13" s="116">
        <v>50.960752107353912</v>
      </c>
      <c r="BU13" s="116">
        <v>51.319150812381835</v>
      </c>
      <c r="BV13" s="116">
        <v>51.678140028933086</v>
      </c>
    </row>
    <row r="14" spans="1:74" s="4" customFormat="1">
      <c r="B14" s="21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</row>
    <row r="15" spans="1:74" s="4" customFormat="1">
      <c r="C15" s="45" t="s">
        <v>75</v>
      </c>
    </row>
    <row r="16" spans="1:74" s="4" customFormat="1">
      <c r="B16" s="35" t="s">
        <v>61</v>
      </c>
      <c r="C16" s="35">
        <v>1970</v>
      </c>
      <c r="D16" s="35">
        <v>1971</v>
      </c>
      <c r="E16" s="35">
        <v>1972</v>
      </c>
      <c r="F16" s="35">
        <v>1973</v>
      </c>
      <c r="G16" s="35">
        <v>1974</v>
      </c>
      <c r="H16" s="35">
        <v>1975</v>
      </c>
      <c r="I16" s="35">
        <v>1976</v>
      </c>
      <c r="J16" s="35">
        <v>1977</v>
      </c>
      <c r="K16" s="35">
        <v>1978</v>
      </c>
      <c r="L16" s="35">
        <v>1979</v>
      </c>
      <c r="M16" s="35">
        <v>1980</v>
      </c>
      <c r="N16" s="35">
        <v>1981</v>
      </c>
      <c r="O16" s="35">
        <v>1982</v>
      </c>
      <c r="P16" s="35">
        <v>1983</v>
      </c>
      <c r="Q16" s="35">
        <v>1984</v>
      </c>
      <c r="R16" s="35">
        <v>1985</v>
      </c>
      <c r="S16" s="35">
        <v>1986</v>
      </c>
      <c r="T16" s="35">
        <v>1987</v>
      </c>
      <c r="U16" s="35">
        <v>1988</v>
      </c>
      <c r="V16" s="35">
        <v>1989</v>
      </c>
      <c r="W16" s="35">
        <v>1990</v>
      </c>
      <c r="X16" s="35">
        <v>1991</v>
      </c>
      <c r="Y16" s="35">
        <v>1992</v>
      </c>
      <c r="Z16" s="35">
        <v>1993</v>
      </c>
      <c r="AA16" s="35">
        <v>1994</v>
      </c>
      <c r="AB16" s="35">
        <v>1995</v>
      </c>
      <c r="AC16" s="35">
        <v>1996</v>
      </c>
      <c r="AD16" s="35">
        <v>1997</v>
      </c>
      <c r="AE16" s="35">
        <v>1998</v>
      </c>
      <c r="AF16" s="35">
        <v>1999</v>
      </c>
      <c r="AG16" s="35">
        <v>2000</v>
      </c>
      <c r="AH16" s="35">
        <v>2001</v>
      </c>
      <c r="AI16" s="35">
        <v>2002</v>
      </c>
      <c r="AJ16" s="35">
        <v>2003</v>
      </c>
      <c r="AK16" s="35">
        <v>2004</v>
      </c>
      <c r="AL16" s="35">
        <v>2005</v>
      </c>
      <c r="AM16" s="35">
        <v>2006</v>
      </c>
      <c r="AN16" s="35">
        <v>2007</v>
      </c>
      <c r="AO16" s="35">
        <v>2008</v>
      </c>
      <c r="AP16" s="35">
        <v>2009</v>
      </c>
      <c r="AQ16" s="35">
        <v>2010</v>
      </c>
      <c r="AR16" s="35">
        <v>2011</v>
      </c>
      <c r="AS16" s="35">
        <v>2012</v>
      </c>
      <c r="AT16" s="35">
        <v>2013</v>
      </c>
      <c r="AU16" s="35">
        <v>2014</v>
      </c>
      <c r="AV16" s="35">
        <v>2015</v>
      </c>
      <c r="AW16" s="35">
        <v>2016</v>
      </c>
      <c r="AX16" s="35">
        <v>2017</v>
      </c>
      <c r="AY16" s="35">
        <v>2018</v>
      </c>
      <c r="AZ16" s="35">
        <v>2019</v>
      </c>
      <c r="BA16" s="35">
        <v>2020</v>
      </c>
      <c r="BB16" s="35">
        <v>2021</v>
      </c>
      <c r="BC16" s="35">
        <v>2022</v>
      </c>
      <c r="BD16" s="35">
        <v>2023</v>
      </c>
      <c r="BE16" s="35">
        <v>2024</v>
      </c>
      <c r="BF16" s="35">
        <v>2025</v>
      </c>
      <c r="BG16" s="35">
        <v>2026</v>
      </c>
      <c r="BH16" s="35">
        <v>2027</v>
      </c>
      <c r="BI16" s="35">
        <v>2028</v>
      </c>
      <c r="BJ16" s="35">
        <v>2029</v>
      </c>
      <c r="BK16" s="35">
        <v>2030</v>
      </c>
      <c r="BL16" s="35">
        <v>2031</v>
      </c>
      <c r="BM16" s="35">
        <v>2032</v>
      </c>
      <c r="BN16" s="35">
        <v>2033</v>
      </c>
      <c r="BO16" s="35">
        <v>2034</v>
      </c>
      <c r="BP16" s="35">
        <v>2035</v>
      </c>
      <c r="BQ16" s="35">
        <v>2036</v>
      </c>
      <c r="BR16" s="35">
        <v>2037</v>
      </c>
      <c r="BS16" s="35">
        <v>2038</v>
      </c>
      <c r="BT16" s="35">
        <v>2039</v>
      </c>
      <c r="BU16" s="35">
        <v>2040</v>
      </c>
      <c r="BV16" s="35">
        <v>2041</v>
      </c>
    </row>
    <row r="17" spans="1:74" s="31" customFormat="1">
      <c r="A17" s="3"/>
      <c r="B17" s="46" t="s">
        <v>32</v>
      </c>
      <c r="C17" s="116">
        <v>4.7819366925034243</v>
      </c>
      <c r="D17" s="116">
        <v>5.4058907694780096</v>
      </c>
      <c r="E17" s="116">
        <v>6.2207828668225771</v>
      </c>
      <c r="F17" s="116">
        <v>7.1084722262423705</v>
      </c>
      <c r="G17" s="116">
        <v>8.0469525090807341</v>
      </c>
      <c r="H17" s="116">
        <v>8.9458610126301892</v>
      </c>
      <c r="I17" s="116">
        <v>9.7338323552180182</v>
      </c>
      <c r="J17" s="116">
        <v>10.431029096271978</v>
      </c>
      <c r="K17" s="116">
        <v>11.112024920708857</v>
      </c>
      <c r="L17" s="116">
        <v>11.807926246751812</v>
      </c>
      <c r="M17" s="116">
        <v>12.470148636663632</v>
      </c>
      <c r="N17" s="116">
        <v>13.055924829856133</v>
      </c>
      <c r="O17" s="116">
        <v>13.554605279135668</v>
      </c>
      <c r="P17" s="116">
        <v>14.079093308110277</v>
      </c>
      <c r="Q17" s="116">
        <v>14.665032137387403</v>
      </c>
      <c r="R17" s="116">
        <v>15.222578189637993</v>
      </c>
      <c r="S17" s="116">
        <v>15.759084243097261</v>
      </c>
      <c r="T17" s="116">
        <v>16.21870278070644</v>
      </c>
      <c r="U17" s="116">
        <v>16.543805995366458</v>
      </c>
      <c r="V17" s="116">
        <v>16.746770599417534</v>
      </c>
      <c r="W17" s="116">
        <v>17.125078274304965</v>
      </c>
      <c r="X17" s="116">
        <v>17.060471101752988</v>
      </c>
      <c r="Y17" s="116">
        <v>17.023245762901674</v>
      </c>
      <c r="Z17" s="116">
        <v>17.089821239783056</v>
      </c>
      <c r="AA17" s="116">
        <v>17.063253838360261</v>
      </c>
      <c r="AB17" s="116">
        <v>17.043884754345601</v>
      </c>
      <c r="AC17" s="116">
        <v>17.049421641242947</v>
      </c>
      <c r="AD17" s="116">
        <v>17.045970416411166</v>
      </c>
      <c r="AE17" s="116">
        <v>16.988197391422641</v>
      </c>
      <c r="AF17" s="116">
        <v>16.98798648591276</v>
      </c>
      <c r="AG17" s="116">
        <v>16.979376521118745</v>
      </c>
      <c r="AH17" s="116">
        <v>16.834994053650615</v>
      </c>
      <c r="AI17" s="116">
        <v>17.399639764643101</v>
      </c>
      <c r="AJ17" s="116">
        <v>17.326157877311374</v>
      </c>
      <c r="AK17" s="116">
        <v>17.163356129378592</v>
      </c>
      <c r="AL17" s="116">
        <v>17.013637526456328</v>
      </c>
      <c r="AM17" s="116">
        <v>16.745778263618512</v>
      </c>
      <c r="AN17" s="116">
        <v>16.413574323478045</v>
      </c>
      <c r="AO17" s="116">
        <v>15.653135393121335</v>
      </c>
      <c r="AP17" s="116">
        <v>14.199071205460031</v>
      </c>
      <c r="AQ17" s="116">
        <v>13.887797767698139</v>
      </c>
      <c r="AR17" s="116">
        <v>13.746013080751919</v>
      </c>
      <c r="AS17" s="116">
        <v>13.42274625800319</v>
      </c>
      <c r="AT17" s="116">
        <v>12.932381744339814</v>
      </c>
      <c r="AU17" s="116">
        <v>12.491694417524789</v>
      </c>
      <c r="AV17" s="116">
        <v>12.099756956295245</v>
      </c>
      <c r="AW17" s="116">
        <v>11.699385693188582</v>
      </c>
      <c r="AX17" s="116">
        <v>11.274266613034044</v>
      </c>
      <c r="AY17" s="116">
        <v>10.839525427625713</v>
      </c>
      <c r="AZ17" s="116">
        <v>10.310415178774084</v>
      </c>
      <c r="BA17" s="116">
        <v>9.7758824768119617</v>
      </c>
      <c r="BB17" s="116">
        <v>9.2356506407177079</v>
      </c>
      <c r="BC17" s="116">
        <v>8.691489606420113</v>
      </c>
      <c r="BD17" s="116">
        <v>8.100465679173352</v>
      </c>
      <c r="BE17" s="116">
        <v>7.5275357512202508</v>
      </c>
      <c r="BF17" s="116">
        <v>6.970064331450132</v>
      </c>
      <c r="BG17" s="116">
        <v>6.4291369534958847</v>
      </c>
      <c r="BH17" s="116">
        <v>5.9034587128022693</v>
      </c>
      <c r="BI17" s="116">
        <v>5.5409647663803829</v>
      </c>
      <c r="BJ17" s="116">
        <v>5.2745470106417436</v>
      </c>
      <c r="BK17" s="116">
        <v>5.0689483928349546</v>
      </c>
      <c r="BL17" s="116">
        <v>4.9855663749842938</v>
      </c>
      <c r="BM17" s="116">
        <v>4.9214020695955192</v>
      </c>
      <c r="BN17" s="116">
        <v>4.856505491473504</v>
      </c>
      <c r="BO17" s="116">
        <v>4.7909777889853755</v>
      </c>
      <c r="BP17" s="116">
        <v>4.7249434227880664</v>
      </c>
      <c r="BQ17" s="116">
        <v>4.6585088830432966</v>
      </c>
      <c r="BR17" s="116">
        <v>4.5917831299594827</v>
      </c>
      <c r="BS17" s="116">
        <v>4.524839603217397</v>
      </c>
      <c r="BT17" s="116">
        <v>4.457774444023185</v>
      </c>
      <c r="BU17" s="116">
        <v>4.3906680966202511</v>
      </c>
      <c r="BV17" s="116">
        <v>4.3486431940149197</v>
      </c>
    </row>
    <row r="18" spans="1:74" s="4" customFormat="1">
      <c r="B18" s="46" t="s">
        <v>33</v>
      </c>
      <c r="C18" s="116">
        <v>4.7819366925034243</v>
      </c>
      <c r="D18" s="116">
        <v>5.4058907694780096</v>
      </c>
      <c r="E18" s="116">
        <v>6.2207828668225771</v>
      </c>
      <c r="F18" s="116">
        <v>7.1084722262423705</v>
      </c>
      <c r="G18" s="116">
        <v>8.0469525090807341</v>
      </c>
      <c r="H18" s="116">
        <v>8.9458610126301892</v>
      </c>
      <c r="I18" s="116">
        <v>9.7338323552180182</v>
      </c>
      <c r="J18" s="116">
        <v>10.431029096271978</v>
      </c>
      <c r="K18" s="116">
        <v>11.112024920708857</v>
      </c>
      <c r="L18" s="116">
        <v>11.807926246751812</v>
      </c>
      <c r="M18" s="116">
        <v>12.470148636663632</v>
      </c>
      <c r="N18" s="116">
        <v>13.055924829856133</v>
      </c>
      <c r="O18" s="116">
        <v>13.554605279135668</v>
      </c>
      <c r="P18" s="116">
        <v>14.079093308110277</v>
      </c>
      <c r="Q18" s="116">
        <v>14.665032137387403</v>
      </c>
      <c r="R18" s="116">
        <v>15.222578189637993</v>
      </c>
      <c r="S18" s="116">
        <v>15.759084243097261</v>
      </c>
      <c r="T18" s="116">
        <v>16.21870278070644</v>
      </c>
      <c r="U18" s="116">
        <v>16.543805995366458</v>
      </c>
      <c r="V18" s="116">
        <v>16.746770599417534</v>
      </c>
      <c r="W18" s="116">
        <v>17.125078274304965</v>
      </c>
      <c r="X18" s="116">
        <v>17.060471101752988</v>
      </c>
      <c r="Y18" s="116">
        <v>17.023245762901674</v>
      </c>
      <c r="Z18" s="116">
        <v>17.089821239783056</v>
      </c>
      <c r="AA18" s="116">
        <v>17.063253838360261</v>
      </c>
      <c r="AB18" s="116">
        <v>17.043884754345601</v>
      </c>
      <c r="AC18" s="116">
        <v>17.049421641242947</v>
      </c>
      <c r="AD18" s="116">
        <v>17.045970416411166</v>
      </c>
      <c r="AE18" s="116">
        <v>16.988197391422641</v>
      </c>
      <c r="AF18" s="116">
        <v>16.98798648591276</v>
      </c>
      <c r="AG18" s="116">
        <v>16.979376521118745</v>
      </c>
      <c r="AH18" s="116">
        <v>16.834994053650615</v>
      </c>
      <c r="AI18" s="116">
        <v>17.399639764643101</v>
      </c>
      <c r="AJ18" s="116">
        <v>17.326157877311374</v>
      </c>
      <c r="AK18" s="116">
        <v>17.163356129378592</v>
      </c>
      <c r="AL18" s="116">
        <v>17.013637526456328</v>
      </c>
      <c r="AM18" s="116">
        <v>16.745778263618512</v>
      </c>
      <c r="AN18" s="116">
        <v>16.413574323478045</v>
      </c>
      <c r="AO18" s="116">
        <v>15.653135393121335</v>
      </c>
      <c r="AP18" s="116">
        <v>14.199071205460031</v>
      </c>
      <c r="AQ18" s="116">
        <v>13.887797767698139</v>
      </c>
      <c r="AR18" s="116">
        <v>13.746013080751919</v>
      </c>
      <c r="AS18" s="116">
        <v>13.42274625800319</v>
      </c>
      <c r="AT18" s="116">
        <v>12.932381744339814</v>
      </c>
      <c r="AU18" s="116">
        <v>12.491694417524789</v>
      </c>
      <c r="AV18" s="116">
        <v>12.097875282968293</v>
      </c>
      <c r="AW18" s="116">
        <v>11.695761376823953</v>
      </c>
      <c r="AX18" s="116">
        <v>11.269045433362797</v>
      </c>
      <c r="AY18" s="116">
        <v>10.832864815662798</v>
      </c>
      <c r="AZ18" s="116">
        <v>10.384391261785936</v>
      </c>
      <c r="BA18" s="116">
        <v>9.9251526998889403</v>
      </c>
      <c r="BB18" s="116">
        <v>9.4547169230427066</v>
      </c>
      <c r="BC18" s="116">
        <v>8.9769497447116144</v>
      </c>
      <c r="BD18" s="116">
        <v>8.4896064309221888</v>
      </c>
      <c r="BE18" s="116">
        <v>7.9932311829974498</v>
      </c>
      <c r="BF18" s="116">
        <v>7.485885723413304</v>
      </c>
      <c r="BG18" s="116">
        <v>6.9717361605521733</v>
      </c>
      <c r="BH18" s="116">
        <v>6.4501429441618088</v>
      </c>
      <c r="BI18" s="116">
        <v>6.0692778350628993</v>
      </c>
      <c r="BJ18" s="116">
        <v>5.7628394099529467</v>
      </c>
      <c r="BK18" s="116">
        <v>5.4994912010586496</v>
      </c>
      <c r="BL18" s="116">
        <v>5.2320377730473391</v>
      </c>
      <c r="BM18" s="116">
        <v>5.1297062503014752</v>
      </c>
      <c r="BN18" s="116">
        <v>5.1748324655429023</v>
      </c>
      <c r="BO18" s="116">
        <v>5.2187435670184179</v>
      </c>
      <c r="BP18" s="116">
        <v>5.2614837342160143</v>
      </c>
      <c r="BQ18" s="116">
        <v>5.3030873590563399</v>
      </c>
      <c r="BR18" s="116">
        <v>5.3435969075898377</v>
      </c>
      <c r="BS18" s="116">
        <v>5.3830266757616592</v>
      </c>
      <c r="BT18" s="116">
        <v>5.4214171350931712</v>
      </c>
      <c r="BU18" s="116">
        <v>5.4587988131787277</v>
      </c>
      <c r="BV18" s="116">
        <v>5.4962319527731927</v>
      </c>
    </row>
    <row r="19" spans="1:74" s="31" customFormat="1">
      <c r="A19" s="4"/>
      <c r="B19" s="46" t="s">
        <v>34</v>
      </c>
      <c r="C19" s="116">
        <v>4.7819366925034243</v>
      </c>
      <c r="D19" s="116">
        <v>5.4058907694780096</v>
      </c>
      <c r="E19" s="116">
        <v>6.2207828668225771</v>
      </c>
      <c r="F19" s="116">
        <v>7.1084722262423705</v>
      </c>
      <c r="G19" s="116">
        <v>8.0469525090807341</v>
      </c>
      <c r="H19" s="116">
        <v>8.9458610126301892</v>
      </c>
      <c r="I19" s="116">
        <v>9.7338323552180182</v>
      </c>
      <c r="J19" s="116">
        <v>10.431029096271978</v>
      </c>
      <c r="K19" s="116">
        <v>11.112024920708857</v>
      </c>
      <c r="L19" s="116">
        <v>11.807926246751812</v>
      </c>
      <c r="M19" s="116">
        <v>12.470148636663632</v>
      </c>
      <c r="N19" s="116">
        <v>13.055924829856133</v>
      </c>
      <c r="O19" s="116">
        <v>13.554605279135668</v>
      </c>
      <c r="P19" s="116">
        <v>14.079093308110277</v>
      </c>
      <c r="Q19" s="116">
        <v>14.665032137387403</v>
      </c>
      <c r="R19" s="116">
        <v>15.222578189637993</v>
      </c>
      <c r="S19" s="116">
        <v>15.759084243097261</v>
      </c>
      <c r="T19" s="116">
        <v>16.21870278070644</v>
      </c>
      <c r="U19" s="116">
        <v>16.543805995366458</v>
      </c>
      <c r="V19" s="116">
        <v>16.746770599417534</v>
      </c>
      <c r="W19" s="116">
        <v>17.125078274304965</v>
      </c>
      <c r="X19" s="116">
        <v>17.060471101752988</v>
      </c>
      <c r="Y19" s="116">
        <v>17.023245762901674</v>
      </c>
      <c r="Z19" s="116">
        <v>17.089821239783056</v>
      </c>
      <c r="AA19" s="116">
        <v>17.063253838360261</v>
      </c>
      <c r="AB19" s="116">
        <v>17.043884754345601</v>
      </c>
      <c r="AC19" s="116">
        <v>17.049421641242947</v>
      </c>
      <c r="AD19" s="116">
        <v>17.045970416411166</v>
      </c>
      <c r="AE19" s="116">
        <v>16.988197391422641</v>
      </c>
      <c r="AF19" s="116">
        <v>16.98798648591276</v>
      </c>
      <c r="AG19" s="116">
        <v>16.979376521118745</v>
      </c>
      <c r="AH19" s="116">
        <v>16.834994053650615</v>
      </c>
      <c r="AI19" s="116">
        <v>17.399639764643101</v>
      </c>
      <c r="AJ19" s="116">
        <v>17.326157877311374</v>
      </c>
      <c r="AK19" s="116">
        <v>17.163356129378592</v>
      </c>
      <c r="AL19" s="116">
        <v>17.013637526456328</v>
      </c>
      <c r="AM19" s="116">
        <v>16.745778263618512</v>
      </c>
      <c r="AN19" s="116">
        <v>16.413574323478045</v>
      </c>
      <c r="AO19" s="116">
        <v>15.653135393121335</v>
      </c>
      <c r="AP19" s="116">
        <v>14.199071205460031</v>
      </c>
      <c r="AQ19" s="116">
        <v>13.887797767698139</v>
      </c>
      <c r="AR19" s="116">
        <v>13.746013080751919</v>
      </c>
      <c r="AS19" s="116">
        <v>13.42274625800319</v>
      </c>
      <c r="AT19" s="116">
        <v>12.932381744339814</v>
      </c>
      <c r="AU19" s="116">
        <v>12.491694417524789</v>
      </c>
      <c r="AV19" s="116">
        <v>12.155321735495612</v>
      </c>
      <c r="AW19" s="116">
        <v>11.811727310139924</v>
      </c>
      <c r="AX19" s="116">
        <v>11.444561424290544</v>
      </c>
      <c r="AY19" s="116">
        <v>11.068668465456344</v>
      </c>
      <c r="AZ19" s="116">
        <v>10.681299919960123</v>
      </c>
      <c r="BA19" s="116">
        <v>10.283960252048971</v>
      </c>
      <c r="BB19" s="116">
        <v>9.8763709385160556</v>
      </c>
      <c r="BC19" s="116">
        <v>9.4620775080264252</v>
      </c>
      <c r="BD19" s="116">
        <v>9.0389259235132204</v>
      </c>
      <c r="BE19" s="116">
        <v>8.6074454537414251</v>
      </c>
      <c r="BF19" s="116">
        <v>8.1657786540782773</v>
      </c>
      <c r="BG19" s="116">
        <v>7.7177892583391063</v>
      </c>
      <c r="BH19" s="116">
        <v>7.2630640261940114</v>
      </c>
      <c r="BI19" s="116">
        <v>6.8013454954650872</v>
      </c>
      <c r="BJ19" s="116">
        <v>6.4599730352401661</v>
      </c>
      <c r="BK19" s="116">
        <v>6.1983361740099774</v>
      </c>
      <c r="BL19" s="116">
        <v>5.9431923965991489</v>
      </c>
      <c r="BM19" s="116">
        <v>5.7392953886029252</v>
      </c>
      <c r="BN19" s="116">
        <v>5.5290107105204047</v>
      </c>
      <c r="BO19" s="116">
        <v>5.3139701358888178</v>
      </c>
      <c r="BP19" s="116">
        <v>5.2614837342160143</v>
      </c>
      <c r="BQ19" s="116">
        <v>5.3030873590563399</v>
      </c>
      <c r="BR19" s="116">
        <v>5.3435969075898377</v>
      </c>
      <c r="BS19" s="116">
        <v>5.3830266757616592</v>
      </c>
      <c r="BT19" s="116">
        <v>5.4214171350931712</v>
      </c>
      <c r="BU19" s="116">
        <v>5.4587988131787277</v>
      </c>
      <c r="BV19" s="116">
        <v>5.4962319527731927</v>
      </c>
    </row>
    <row r="20" spans="1:74" s="31" customFormat="1">
      <c r="A20" s="4"/>
      <c r="B20" s="46" t="s">
        <v>35</v>
      </c>
      <c r="C20" s="116">
        <v>4.7819366925034243</v>
      </c>
      <c r="D20" s="116">
        <v>5.4058907694780096</v>
      </c>
      <c r="E20" s="116">
        <v>6.2207828668225771</v>
      </c>
      <c r="F20" s="116">
        <v>7.1084722262423705</v>
      </c>
      <c r="G20" s="116">
        <v>8.0469525090807341</v>
      </c>
      <c r="H20" s="116">
        <v>8.9458610126301892</v>
      </c>
      <c r="I20" s="116">
        <v>9.7338323552180182</v>
      </c>
      <c r="J20" s="116">
        <v>10.431029096271978</v>
      </c>
      <c r="K20" s="116">
        <v>11.112024920708857</v>
      </c>
      <c r="L20" s="116">
        <v>11.807926246751812</v>
      </c>
      <c r="M20" s="116">
        <v>12.470148636663632</v>
      </c>
      <c r="N20" s="116">
        <v>13.055924829856133</v>
      </c>
      <c r="O20" s="116">
        <v>13.554605279135668</v>
      </c>
      <c r="P20" s="116">
        <v>14.079093308110277</v>
      </c>
      <c r="Q20" s="116">
        <v>14.665032137387403</v>
      </c>
      <c r="R20" s="116">
        <v>15.222578189637993</v>
      </c>
      <c r="S20" s="116">
        <v>15.759084243097261</v>
      </c>
      <c r="T20" s="116">
        <v>16.21870278070644</v>
      </c>
      <c r="U20" s="116">
        <v>16.543805995366458</v>
      </c>
      <c r="V20" s="116">
        <v>16.746770599417534</v>
      </c>
      <c r="W20" s="116">
        <v>17.125078274304965</v>
      </c>
      <c r="X20" s="116">
        <v>17.060471101752988</v>
      </c>
      <c r="Y20" s="116">
        <v>17.023245762901674</v>
      </c>
      <c r="Z20" s="116">
        <v>17.089821239783056</v>
      </c>
      <c r="AA20" s="116">
        <v>17.063253838360261</v>
      </c>
      <c r="AB20" s="116">
        <v>17.043884754345601</v>
      </c>
      <c r="AC20" s="116">
        <v>17.049421641242947</v>
      </c>
      <c r="AD20" s="116">
        <v>17.045970416411166</v>
      </c>
      <c r="AE20" s="116">
        <v>16.988197391422641</v>
      </c>
      <c r="AF20" s="116">
        <v>16.98798648591276</v>
      </c>
      <c r="AG20" s="116">
        <v>16.979376521118745</v>
      </c>
      <c r="AH20" s="116">
        <v>16.834994053650615</v>
      </c>
      <c r="AI20" s="116">
        <v>17.399639764643101</v>
      </c>
      <c r="AJ20" s="116">
        <v>17.326157877311374</v>
      </c>
      <c r="AK20" s="116">
        <v>17.163356129378592</v>
      </c>
      <c r="AL20" s="116">
        <v>17.013637526456328</v>
      </c>
      <c r="AM20" s="116">
        <v>16.745778263618512</v>
      </c>
      <c r="AN20" s="116">
        <v>16.413574323478045</v>
      </c>
      <c r="AO20" s="116">
        <v>15.653135393121335</v>
      </c>
      <c r="AP20" s="116">
        <v>14.199071205460031</v>
      </c>
      <c r="AQ20" s="116">
        <v>13.887797767698139</v>
      </c>
      <c r="AR20" s="116">
        <v>13.746013080751919</v>
      </c>
      <c r="AS20" s="116">
        <v>13.42274625800319</v>
      </c>
      <c r="AT20" s="116">
        <v>12.932381744339814</v>
      </c>
      <c r="AU20" s="116">
        <v>12.491694417524789</v>
      </c>
      <c r="AV20" s="116">
        <v>12.157210338444719</v>
      </c>
      <c r="AW20" s="116">
        <v>11.815379600126326</v>
      </c>
      <c r="AX20" s="116">
        <v>11.449846161115447</v>
      </c>
      <c r="AY20" s="116">
        <v>11.075442887278134</v>
      </c>
      <c r="AZ20" s="116">
        <v>10.689420018774655</v>
      </c>
      <c r="BA20" s="116">
        <v>10.293278093625817</v>
      </c>
      <c r="BB20" s="116">
        <v>9.8867375561550546</v>
      </c>
      <c r="BC20" s="116">
        <v>9.473335596495609</v>
      </c>
      <c r="BD20" s="116">
        <v>9.0509162756948989</v>
      </c>
      <c r="BE20" s="116">
        <v>8.6200056581722979</v>
      </c>
      <c r="BF20" s="116">
        <v>8.178742438578043</v>
      </c>
      <c r="BG20" s="116">
        <v>7.7309867165706372</v>
      </c>
      <c r="BH20" s="116">
        <v>7.2763247070172579</v>
      </c>
      <c r="BI20" s="116">
        <v>6.8144954479350384</v>
      </c>
      <c r="BJ20" s="116">
        <v>6.4738733739194929</v>
      </c>
      <c r="BK20" s="116">
        <v>6.21340566669548</v>
      </c>
      <c r="BL20" s="116">
        <v>5.9592814731298054</v>
      </c>
      <c r="BM20" s="116">
        <v>5.7558432477628809</v>
      </c>
      <c r="BN20" s="116">
        <v>5.5459483978009381</v>
      </c>
      <c r="BO20" s="116">
        <v>5.3312255272680433</v>
      </c>
      <c r="BP20" s="116">
        <v>5.2794638314560451</v>
      </c>
      <c r="BQ20" s="116">
        <v>5.3220602443290694</v>
      </c>
      <c r="BR20" s="116">
        <v>5.3635731178129991</v>
      </c>
      <c r="BS20" s="116">
        <v>5.4040115821660342</v>
      </c>
      <c r="BT20" s="116">
        <v>5.4434180623527162</v>
      </c>
      <c r="BU20" s="116">
        <v>5.4818226956414744</v>
      </c>
      <c r="BV20" s="116">
        <v>5.5202922613470431</v>
      </c>
    </row>
    <row r="21" spans="1:74" s="31" customFormat="1">
      <c r="A21" s="4"/>
    </row>
    <row r="22" spans="1:74" s="31" customFormat="1">
      <c r="B22" s="21" t="s">
        <v>66</v>
      </c>
      <c r="F22" s="64"/>
      <c r="G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74" s="31" customFormat="1" ht="13.5" thickBot="1">
      <c r="C23" s="45" t="s">
        <v>32</v>
      </c>
      <c r="F23" s="64"/>
      <c r="G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74">
      <c r="B24" s="47"/>
      <c r="C24" s="48" t="s">
        <v>76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117"/>
      <c r="BQ24" s="117"/>
      <c r="BR24" s="118"/>
      <c r="BS24" s="118"/>
      <c r="BT24" s="118"/>
      <c r="BU24" s="118"/>
      <c r="BV24" s="119"/>
    </row>
    <row r="25" spans="1:74" s="4" customFormat="1">
      <c r="B25" s="51" t="s">
        <v>61</v>
      </c>
      <c r="C25" s="35">
        <v>1970</v>
      </c>
      <c r="D25" s="35">
        <v>1971</v>
      </c>
      <c r="E25" s="35">
        <v>1972</v>
      </c>
      <c r="F25" s="35">
        <v>1973</v>
      </c>
      <c r="G25" s="35">
        <v>1974</v>
      </c>
      <c r="H25" s="35">
        <v>1975</v>
      </c>
      <c r="I25" s="35">
        <v>1976</v>
      </c>
      <c r="J25" s="35">
        <v>1977</v>
      </c>
      <c r="K25" s="35">
        <v>1978</v>
      </c>
      <c r="L25" s="35">
        <v>1979</v>
      </c>
      <c r="M25" s="35">
        <v>1980</v>
      </c>
      <c r="N25" s="35">
        <v>1981</v>
      </c>
      <c r="O25" s="35">
        <v>1982</v>
      </c>
      <c r="P25" s="35">
        <v>1983</v>
      </c>
      <c r="Q25" s="35">
        <v>1984</v>
      </c>
      <c r="R25" s="35">
        <v>1985</v>
      </c>
      <c r="S25" s="35">
        <v>1986</v>
      </c>
      <c r="T25" s="35">
        <v>1987</v>
      </c>
      <c r="U25" s="35">
        <v>1988</v>
      </c>
      <c r="V25" s="35">
        <v>1989</v>
      </c>
      <c r="W25" s="35">
        <v>1990</v>
      </c>
      <c r="X25" s="35">
        <v>1991</v>
      </c>
      <c r="Y25" s="35">
        <v>1992</v>
      </c>
      <c r="Z25" s="35">
        <v>1993</v>
      </c>
      <c r="AA25" s="35">
        <v>1994</v>
      </c>
      <c r="AB25" s="35">
        <v>1995</v>
      </c>
      <c r="AC25" s="35">
        <v>1996</v>
      </c>
      <c r="AD25" s="35">
        <v>1997</v>
      </c>
      <c r="AE25" s="35">
        <v>1998</v>
      </c>
      <c r="AF25" s="35">
        <v>1999</v>
      </c>
      <c r="AG25" s="35">
        <v>2000</v>
      </c>
      <c r="AH25" s="35">
        <v>2001</v>
      </c>
      <c r="AI25" s="35">
        <v>2002</v>
      </c>
      <c r="AJ25" s="35">
        <v>2003</v>
      </c>
      <c r="AK25" s="35">
        <v>2004</v>
      </c>
      <c r="AL25" s="35">
        <v>2005</v>
      </c>
      <c r="AM25" s="35">
        <v>2006</v>
      </c>
      <c r="AN25" s="35">
        <v>2007</v>
      </c>
      <c r="AO25" s="35">
        <v>2008</v>
      </c>
      <c r="AP25" s="35">
        <v>2009</v>
      </c>
      <c r="AQ25" s="35">
        <v>2010</v>
      </c>
      <c r="AR25" s="35">
        <v>2011</v>
      </c>
      <c r="AS25" s="35">
        <v>2012</v>
      </c>
      <c r="AT25" s="35">
        <v>2013</v>
      </c>
      <c r="AU25" s="35">
        <v>2014</v>
      </c>
      <c r="AV25" s="35">
        <v>2015</v>
      </c>
      <c r="AW25" s="35">
        <v>2016</v>
      </c>
      <c r="AX25" s="35">
        <v>2017</v>
      </c>
      <c r="AY25" s="35">
        <v>2018</v>
      </c>
      <c r="AZ25" s="35">
        <v>2019</v>
      </c>
      <c r="BA25" s="35">
        <v>2020</v>
      </c>
      <c r="BB25" s="35">
        <v>2021</v>
      </c>
      <c r="BC25" s="35">
        <v>2022</v>
      </c>
      <c r="BD25" s="35">
        <v>2023</v>
      </c>
      <c r="BE25" s="35">
        <v>2024</v>
      </c>
      <c r="BF25" s="35">
        <v>2025</v>
      </c>
      <c r="BG25" s="35">
        <v>2026</v>
      </c>
      <c r="BH25" s="35">
        <v>2027</v>
      </c>
      <c r="BI25" s="35">
        <v>2028</v>
      </c>
      <c r="BJ25" s="35">
        <v>2029</v>
      </c>
      <c r="BK25" s="35">
        <v>2030</v>
      </c>
      <c r="BL25" s="35">
        <v>2031</v>
      </c>
      <c r="BM25" s="35">
        <v>2032</v>
      </c>
      <c r="BN25" s="35">
        <v>2033</v>
      </c>
      <c r="BO25" s="35">
        <v>2034</v>
      </c>
      <c r="BP25" s="35">
        <v>2035</v>
      </c>
      <c r="BQ25" s="35">
        <v>2036</v>
      </c>
      <c r="BR25" s="35">
        <v>2037</v>
      </c>
      <c r="BS25" s="35">
        <v>2038</v>
      </c>
      <c r="BT25" s="35">
        <v>2039</v>
      </c>
      <c r="BU25" s="35">
        <v>2040</v>
      </c>
      <c r="BV25" s="35">
        <v>2041</v>
      </c>
    </row>
    <row r="26" spans="1:74">
      <c r="B26" s="53" t="s">
        <v>77</v>
      </c>
      <c r="C26" s="18">
        <v>0.23089137724655082</v>
      </c>
      <c r="D26" s="18">
        <v>0.45274272044455854</v>
      </c>
      <c r="E26" s="18">
        <v>0.72879314300712683</v>
      </c>
      <c r="F26" s="18">
        <v>1.0471814279060787</v>
      </c>
      <c r="G26" s="18">
        <v>1.3950532275227534</v>
      </c>
      <c r="H26" s="18">
        <v>1.7586941661688571</v>
      </c>
      <c r="I26" s="18">
        <v>2.1239798393027329</v>
      </c>
      <c r="J26" s="18">
        <v>2.4766034152687784</v>
      </c>
      <c r="K26" s="18">
        <v>2.8014751450482924</v>
      </c>
      <c r="L26" s="18">
        <v>3.0833090922195905</v>
      </c>
      <c r="M26" s="18">
        <v>3.3059293850133096</v>
      </c>
      <c r="N26" s="18">
        <v>3.4436829539018872</v>
      </c>
      <c r="O26" s="18">
        <v>3.5577015283024487</v>
      </c>
      <c r="P26" s="18">
        <v>3.6795695034645779</v>
      </c>
      <c r="Q26" s="18">
        <v>3.8197809200081605</v>
      </c>
      <c r="R26" s="18">
        <v>3.9288089656677707</v>
      </c>
      <c r="S26" s="18">
        <v>3.9631797502727482</v>
      </c>
      <c r="T26" s="18">
        <v>3.9554230437506801</v>
      </c>
      <c r="U26" s="18">
        <v>3.9388837680745294</v>
      </c>
      <c r="V26" s="18">
        <v>3.9424148297773867</v>
      </c>
      <c r="W26" s="18">
        <v>3.9878444476272876</v>
      </c>
      <c r="X26" s="18">
        <v>4.0514412383221581</v>
      </c>
      <c r="Y26" s="18">
        <v>4.0858709932832804</v>
      </c>
      <c r="Z26" s="18">
        <v>4.1066772145408077</v>
      </c>
      <c r="AA26" s="18">
        <v>4.115961998372736</v>
      </c>
      <c r="AB26" s="18">
        <v>4.1527035291489183</v>
      </c>
      <c r="AC26" s="18">
        <v>4.1784780208130767</v>
      </c>
      <c r="AD26" s="18">
        <v>4.1923370840317942</v>
      </c>
      <c r="AE26" s="18">
        <v>4.2008927819347885</v>
      </c>
      <c r="AF26" s="18">
        <v>4.2057017855086327</v>
      </c>
      <c r="AG26" s="18">
        <v>4.2115677200350241</v>
      </c>
      <c r="AH26" s="18">
        <v>4.2353650721192455</v>
      </c>
      <c r="AI26" s="18">
        <v>4.2365411957651826</v>
      </c>
      <c r="AJ26" s="18">
        <v>4.2310637063175616</v>
      </c>
      <c r="AK26" s="18">
        <v>4.2182294964357627</v>
      </c>
      <c r="AL26" s="18">
        <v>4.2148477660361037</v>
      </c>
      <c r="AM26" s="18">
        <v>4.2094685656107504</v>
      </c>
      <c r="AN26" s="18">
        <v>4.2014007480872264</v>
      </c>
      <c r="AO26" s="18">
        <v>4.1933095925206736</v>
      </c>
      <c r="AP26" s="18">
        <v>4.186147535897506</v>
      </c>
      <c r="AQ26" s="18">
        <v>4.1809859999999999</v>
      </c>
      <c r="AR26" s="18">
        <v>4.1790000000000003</v>
      </c>
      <c r="AS26" s="18">
        <v>4.1829224062482488</v>
      </c>
      <c r="AT26" s="18">
        <v>4.1922464488185716</v>
      </c>
      <c r="AU26" s="18">
        <v>4.2080306859208587</v>
      </c>
      <c r="AV26" s="18">
        <v>4.2013821623160119</v>
      </c>
      <c r="AW26" s="18">
        <v>4.194513691712034</v>
      </c>
      <c r="AX26" s="18">
        <v>4.1818455666152579</v>
      </c>
      <c r="AY26" s="18">
        <v>4.1678369771283901</v>
      </c>
      <c r="AZ26" s="18">
        <v>4.1517154379948398</v>
      </c>
      <c r="BA26" s="18">
        <v>4.1339485274996965</v>
      </c>
      <c r="BB26" s="18">
        <v>4.1147361481787303</v>
      </c>
      <c r="BC26" s="18">
        <v>4.094674962635156</v>
      </c>
      <c r="BD26" s="18">
        <v>4.0732144715092389</v>
      </c>
      <c r="BE26" s="18">
        <v>4.05050897577686</v>
      </c>
      <c r="BF26" s="18">
        <v>4.0260918225028606</v>
      </c>
      <c r="BG26" s="18">
        <v>4.0006944578561532</v>
      </c>
      <c r="BH26" s="18">
        <v>3.9746088667263479</v>
      </c>
      <c r="BI26" s="18">
        <v>3.9476705129459218</v>
      </c>
      <c r="BJ26" s="18">
        <v>3.9191768532571865</v>
      </c>
      <c r="BK26" s="18">
        <v>3.8892706333221199</v>
      </c>
      <c r="BL26" s="18">
        <v>3.858026980066767</v>
      </c>
      <c r="BM26" s="18">
        <v>3.8403219858850863</v>
      </c>
      <c r="BN26" s="18">
        <v>3.8206703190176081</v>
      </c>
      <c r="BO26" s="18">
        <v>3.7994162594199872</v>
      </c>
      <c r="BP26" s="18">
        <v>3.7764857559539156</v>
      </c>
      <c r="BQ26" s="18">
        <v>3.7519407372898912</v>
      </c>
      <c r="BR26" s="18">
        <v>3.7256973411855641</v>
      </c>
      <c r="BS26" s="18">
        <v>3.6980993573368699</v>
      </c>
      <c r="BT26" s="18">
        <v>3.6690597359743511</v>
      </c>
      <c r="BU26" s="18">
        <v>3.63863202691905</v>
      </c>
      <c r="BV26" s="18">
        <v>3.607390886758004</v>
      </c>
    </row>
    <row r="27" spans="1:74">
      <c r="B27" s="53" t="s">
        <v>78</v>
      </c>
      <c r="C27" s="18">
        <v>0</v>
      </c>
      <c r="D27" s="18">
        <v>0</v>
      </c>
      <c r="E27" s="18">
        <v>0.19012934496807438</v>
      </c>
      <c r="F27" s="18">
        <v>0.40178282500068757</v>
      </c>
      <c r="G27" s="18">
        <v>0.69264800076558564</v>
      </c>
      <c r="H27" s="18">
        <v>1.0650811945974874</v>
      </c>
      <c r="I27" s="18">
        <v>1.5214426239426644</v>
      </c>
      <c r="J27" s="18">
        <v>2.0251565818193544</v>
      </c>
      <c r="K27" s="18">
        <v>2.5750989268469553</v>
      </c>
      <c r="L27" s="18">
        <v>3.1622361256281004</v>
      </c>
      <c r="M27" s="18">
        <v>3.8066040180437719</v>
      </c>
      <c r="N27" s="18">
        <v>4.4477179704883172</v>
      </c>
      <c r="O27" s="18">
        <v>5.0755225133632944</v>
      </c>
      <c r="P27" s="18">
        <v>5.7784317362278408</v>
      </c>
      <c r="Q27" s="18">
        <v>6.6309473607929101</v>
      </c>
      <c r="R27" s="18">
        <v>7.5930948931595594</v>
      </c>
      <c r="S27" s="18">
        <v>8.5811856747565916</v>
      </c>
      <c r="T27" s="18">
        <v>9.5117773131885759</v>
      </c>
      <c r="U27" s="18">
        <v>10.297191061728654</v>
      </c>
      <c r="V27" s="18">
        <v>10.935559455923004</v>
      </c>
      <c r="W27" s="18">
        <v>11.465733217034662</v>
      </c>
      <c r="X27" s="18">
        <v>11.97442260541116</v>
      </c>
      <c r="Y27" s="18">
        <v>12.421763856281487</v>
      </c>
      <c r="Z27" s="18">
        <v>12.847664318408521</v>
      </c>
      <c r="AA27" s="18">
        <v>13.267167505772608</v>
      </c>
      <c r="AB27" s="18">
        <v>13.71447867475166</v>
      </c>
      <c r="AC27" s="18">
        <v>14.114126619128005</v>
      </c>
      <c r="AD27" s="18">
        <v>14.462144715606131</v>
      </c>
      <c r="AE27" s="18">
        <v>14.780739063340798</v>
      </c>
      <c r="AF27" s="18">
        <v>15.135986721193371</v>
      </c>
      <c r="AG27" s="18">
        <v>15.986165591704316</v>
      </c>
      <c r="AH27" s="18">
        <v>16.452140435265541</v>
      </c>
      <c r="AI27" s="18">
        <v>16.670805517979222</v>
      </c>
      <c r="AJ27" s="18">
        <v>16.881755862692899</v>
      </c>
      <c r="AK27" s="18">
        <v>17.078419999999998</v>
      </c>
      <c r="AL27" s="18">
        <v>17.325651999999995</v>
      </c>
      <c r="AM27" s="18">
        <v>17.509863999999997</v>
      </c>
      <c r="AN27" s="18">
        <v>17.687276000000001</v>
      </c>
      <c r="AO27" s="18">
        <v>17.864892000000005</v>
      </c>
      <c r="AP27" s="18">
        <v>18.042508000000002</v>
      </c>
      <c r="AQ27" s="18">
        <v>18.220260000000003</v>
      </c>
      <c r="AR27" s="18">
        <v>18.398</v>
      </c>
      <c r="AS27" s="18">
        <v>18.584671999999998</v>
      </c>
      <c r="AT27" s="18">
        <v>18.771263999999995</v>
      </c>
      <c r="AU27" s="18">
        <v>18.957720000000002</v>
      </c>
      <c r="AV27" s="18">
        <v>19.134244288522989</v>
      </c>
      <c r="AW27" s="18">
        <v>19.313578692988273</v>
      </c>
      <c r="AX27" s="18">
        <v>19.47043161738528</v>
      </c>
      <c r="AY27" s="18">
        <v>19.623838603269935</v>
      </c>
      <c r="AZ27" s="18">
        <v>19.770604794587577</v>
      </c>
      <c r="BA27" s="18">
        <v>19.912751259211408</v>
      </c>
      <c r="BB27" s="18">
        <v>20.051728844409904</v>
      </c>
      <c r="BC27" s="18">
        <v>20.189075171509284</v>
      </c>
      <c r="BD27" s="18">
        <v>20.322634458335852</v>
      </c>
      <c r="BE27" s="18">
        <v>20.453047235480891</v>
      </c>
      <c r="BF27" s="18">
        <v>20.578499437422686</v>
      </c>
      <c r="BG27" s="18">
        <v>20.701201708205147</v>
      </c>
      <c r="BH27" s="18">
        <v>20.823280113550844</v>
      </c>
      <c r="BI27" s="18">
        <v>20.943836543183924</v>
      </c>
      <c r="BJ27" s="18">
        <v>21.059775020864127</v>
      </c>
      <c r="BK27" s="18">
        <v>21.17019772509725</v>
      </c>
      <c r="BL27" s="18">
        <v>21.276054626889149</v>
      </c>
      <c r="BM27" s="18">
        <v>21.460291823907085</v>
      </c>
      <c r="BN27" s="18">
        <v>21.639176800812489</v>
      </c>
      <c r="BO27" s="18">
        <v>21.81284994553527</v>
      </c>
      <c r="BP27" s="18">
        <v>21.981476233022946</v>
      </c>
      <c r="BQ27" s="18">
        <v>22.145206247717212</v>
      </c>
      <c r="BR27" s="18">
        <v>22.304196215965284</v>
      </c>
      <c r="BS27" s="18">
        <v>22.4585676693181</v>
      </c>
      <c r="BT27" s="18">
        <v>22.6084681759706</v>
      </c>
      <c r="BU27" s="18">
        <v>22.754031137254593</v>
      </c>
      <c r="BV27" s="18">
        <v>22.899651514145116</v>
      </c>
    </row>
    <row r="28" spans="1:74">
      <c r="B28" s="53" t="s">
        <v>79</v>
      </c>
      <c r="C28" s="18">
        <v>10.913430221500262</v>
      </c>
      <c r="D28" s="18">
        <v>11.852292361097552</v>
      </c>
      <c r="E28" s="18">
        <v>12.775720290749526</v>
      </c>
      <c r="F28" s="18">
        <v>13.733505424694929</v>
      </c>
      <c r="G28" s="18">
        <v>14.609905313672538</v>
      </c>
      <c r="H28" s="18">
        <v>15.211599315592476</v>
      </c>
      <c r="I28" s="18">
        <v>15.384614785769401</v>
      </c>
      <c r="J28" s="18">
        <v>15.275710326515794</v>
      </c>
      <c r="K28" s="18">
        <v>15.114366723341133</v>
      </c>
      <c r="L28" s="18">
        <v>15.034633573761202</v>
      </c>
      <c r="M28" s="18">
        <v>14.904551792904355</v>
      </c>
      <c r="N28" s="18">
        <v>14.736771965077931</v>
      </c>
      <c r="O28" s="18">
        <v>14.457907107049603</v>
      </c>
      <c r="P28" s="18">
        <v>14.120980818464371</v>
      </c>
      <c r="Q28" s="18">
        <v>13.673150042268006</v>
      </c>
      <c r="R28" s="18">
        <v>13.125921453585416</v>
      </c>
      <c r="S28" s="18">
        <v>12.69397870763277</v>
      </c>
      <c r="T28" s="18">
        <v>12.370801294144828</v>
      </c>
      <c r="U28" s="18">
        <v>12.147750973670719</v>
      </c>
      <c r="V28" s="18">
        <v>11.964078192498134</v>
      </c>
      <c r="W28" s="18">
        <v>11.731585367406753</v>
      </c>
      <c r="X28" s="18">
        <v>11.493835516199722</v>
      </c>
      <c r="Y28" s="18">
        <v>11.23121320139858</v>
      </c>
      <c r="Z28" s="18">
        <v>10.982348155618633</v>
      </c>
      <c r="AA28" s="18">
        <v>10.74614858252095</v>
      </c>
      <c r="AB28" s="18">
        <v>10.486269741403314</v>
      </c>
      <c r="AC28" s="18">
        <v>10.270041754840104</v>
      </c>
      <c r="AD28" s="18">
        <v>10.20821967081711</v>
      </c>
      <c r="AE28" s="18">
        <v>10.026564902473201</v>
      </c>
      <c r="AF28" s="18">
        <v>10.090657814128914</v>
      </c>
      <c r="AG28" s="18">
        <v>9.4463705769161859</v>
      </c>
      <c r="AH28" s="18">
        <v>9.3310647244789635</v>
      </c>
      <c r="AI28" s="18">
        <v>9.3579614617652886</v>
      </c>
      <c r="AJ28" s="18">
        <v>9.3787532570516099</v>
      </c>
      <c r="AK28" s="18">
        <v>9.3899799999999995</v>
      </c>
      <c r="AL28" s="18">
        <v>9.427192999999999</v>
      </c>
      <c r="AM28" s="18">
        <v>9.5274260000000002</v>
      </c>
      <c r="AN28" s="18">
        <v>9.623959000000001</v>
      </c>
      <c r="AO28" s="18">
        <v>9.7206029999999988</v>
      </c>
      <c r="AP28" s="18">
        <v>9.8172470000000001</v>
      </c>
      <c r="AQ28" s="18">
        <v>9.9139650000000028</v>
      </c>
      <c r="AR28" s="18">
        <v>10.010999999999999</v>
      </c>
      <c r="AS28" s="18">
        <v>10.112248000000001</v>
      </c>
      <c r="AT28" s="18">
        <v>10.213775999999998</v>
      </c>
      <c r="AU28" s="18">
        <v>10.315230000000001</v>
      </c>
      <c r="AV28" s="18">
        <v>10.411281310671313</v>
      </c>
      <c r="AW28" s="18">
        <v>10.508861679503704</v>
      </c>
      <c r="AX28" s="18">
        <v>10.59420950179155</v>
      </c>
      <c r="AY28" s="18">
        <v>10.677682344828778</v>
      </c>
      <c r="AZ28" s="18">
        <v>10.757541832894102</v>
      </c>
      <c r="BA28" s="18">
        <v>10.834887664132872</v>
      </c>
      <c r="BB28" s="18">
        <v>10.910509273691904</v>
      </c>
      <c r="BC28" s="18">
        <v>10.985243301058125</v>
      </c>
      <c r="BD28" s="18">
        <v>11.057916749196716</v>
      </c>
      <c r="BE28" s="18">
        <v>11.128878141754042</v>
      </c>
      <c r="BF28" s="18">
        <v>11.197140415523863</v>
      </c>
      <c r="BG28" s="18">
        <v>11.263906413954603</v>
      </c>
      <c r="BH28" s="18">
        <v>11.330332972146939</v>
      </c>
      <c r="BI28" s="18">
        <v>11.395931411440307</v>
      </c>
      <c r="BJ28" s="18">
        <v>11.459017156972475</v>
      </c>
      <c r="BK28" s="18">
        <v>11.519101678297789</v>
      </c>
      <c r="BL28" s="18">
        <v>11.576701875344193</v>
      </c>
      <c r="BM28" s="18">
        <v>11.676950286213513</v>
      </c>
      <c r="BN28" s="18">
        <v>11.774286481686536</v>
      </c>
      <c r="BO28" s="18">
        <v>11.868786840225839</v>
      </c>
      <c r="BP28" s="18">
        <v>11.96054113082365</v>
      </c>
      <c r="BQ28" s="18">
        <v>12.049631288304807</v>
      </c>
      <c r="BR28" s="18">
        <v>12.136142321622108</v>
      </c>
      <c r="BS28" s="18">
        <v>12.220140349042328</v>
      </c>
      <c r="BT28" s="18">
        <v>12.301705668501542</v>
      </c>
      <c r="BU28" s="18">
        <v>12.380910865323765</v>
      </c>
      <c r="BV28" s="18">
        <v>12.460147326968531</v>
      </c>
    </row>
    <row r="29" spans="1:74">
      <c r="B29" s="53" t="s">
        <v>80</v>
      </c>
      <c r="C29" s="18">
        <v>4.2350722734553307E-2</v>
      </c>
      <c r="D29" s="18">
        <v>0.13180698863942278</v>
      </c>
      <c r="E29" s="18">
        <v>0.26398765189631979</v>
      </c>
      <c r="F29" s="18">
        <v>0.43474255196610645</v>
      </c>
      <c r="G29" s="18">
        <v>0.63972854258413536</v>
      </c>
      <c r="H29" s="18">
        <v>0.87427295774887748</v>
      </c>
      <c r="I29" s="18">
        <v>1.1335346252101177</v>
      </c>
      <c r="J29" s="18">
        <v>1.4126486503026463</v>
      </c>
      <c r="K29" s="18">
        <v>1.7064159293185461</v>
      </c>
      <c r="L29" s="18">
        <v>2.0096276075273414</v>
      </c>
      <c r="M29" s="18">
        <v>2.3166459082462838</v>
      </c>
      <c r="N29" s="18">
        <v>2.6390270792248303</v>
      </c>
      <c r="O29" s="18">
        <v>2.9531583179283158</v>
      </c>
      <c r="P29" s="18">
        <v>3.2893138050678403</v>
      </c>
      <c r="Q29" s="18">
        <v>3.651066959424845</v>
      </c>
      <c r="R29" s="18">
        <v>3.9662045178124599</v>
      </c>
      <c r="S29" s="18">
        <v>4.252500097719194</v>
      </c>
      <c r="T29" s="18">
        <v>4.4777073441702235</v>
      </c>
      <c r="U29" s="18">
        <v>4.6076404508947837</v>
      </c>
      <c r="V29" s="18">
        <v>4.6694145715141868</v>
      </c>
      <c r="W29" s="18">
        <v>4.681319195166032</v>
      </c>
      <c r="X29" s="18">
        <v>4.7068201455242269</v>
      </c>
      <c r="Y29" s="18">
        <v>4.7854800780830384</v>
      </c>
      <c r="Z29" s="18">
        <v>4.9266136572398382</v>
      </c>
      <c r="AA29" s="18">
        <v>5.1234019504967661</v>
      </c>
      <c r="AB29" s="18">
        <v>5.343311995304501</v>
      </c>
      <c r="AC29" s="18">
        <v>5.5545209052789088</v>
      </c>
      <c r="AD29" s="18">
        <v>5.7544314460858574</v>
      </c>
      <c r="AE29" s="18">
        <v>5.9508313715489773</v>
      </c>
      <c r="AF29" s="18">
        <v>6.145130769839934</v>
      </c>
      <c r="AG29" s="18">
        <v>6.3437571109846207</v>
      </c>
      <c r="AH29" s="18">
        <v>6.572584833427638</v>
      </c>
      <c r="AI29" s="18">
        <v>6.7686687042506106</v>
      </c>
      <c r="AJ29" s="18">
        <v>6.9543340820503774</v>
      </c>
      <c r="AK29" s="18">
        <v>7.1264654308323392</v>
      </c>
      <c r="AL29" s="18">
        <v>7.311998234488355</v>
      </c>
      <c r="AM29" s="18">
        <v>7.4903893864138293</v>
      </c>
      <c r="AN29" s="18">
        <v>7.6584258219199954</v>
      </c>
      <c r="AO29" s="18">
        <v>7.8188101242395076</v>
      </c>
      <c r="AP29" s="18">
        <v>7.971199367998512</v>
      </c>
      <c r="AQ29" s="18">
        <v>8.1153999999999993</v>
      </c>
      <c r="AR29" s="18">
        <v>8.2509999999999977</v>
      </c>
      <c r="AS29" s="18">
        <v>8.3820598139169018</v>
      </c>
      <c r="AT29" s="18">
        <v>8.5040213633413764</v>
      </c>
      <c r="AU29" s="18">
        <v>8.6166874852373549</v>
      </c>
      <c r="AV29" s="18">
        <v>8.7684370489875345</v>
      </c>
      <c r="AW29" s="18">
        <v>8.9227803907827834</v>
      </c>
      <c r="AX29" s="18">
        <v>9.0681684996720833</v>
      </c>
      <c r="AY29" s="18">
        <v>9.2128884795461481</v>
      </c>
      <c r="AZ29" s="18">
        <v>9.3555870134691492</v>
      </c>
      <c r="BA29" s="18">
        <v>9.49715312933672</v>
      </c>
      <c r="BB29" s="18">
        <v>9.6384368570094932</v>
      </c>
      <c r="BC29" s="18">
        <v>9.7797386171931411</v>
      </c>
      <c r="BD29" s="18">
        <v>9.9201908818404583</v>
      </c>
      <c r="BE29" s="18">
        <v>10.060065869175297</v>
      </c>
      <c r="BF29" s="18">
        <v>10.198638891927384</v>
      </c>
      <c r="BG29" s="18">
        <v>10.336539066393355</v>
      </c>
      <c r="BH29" s="18">
        <v>10.475013507582995</v>
      </c>
      <c r="BI29" s="18">
        <v>10.613599677240741</v>
      </c>
      <c r="BJ29" s="18">
        <v>10.75091431194088</v>
      </c>
      <c r="BK29" s="18">
        <v>10.886015621705642</v>
      </c>
      <c r="BL29" s="18">
        <v>11.0195471934443</v>
      </c>
      <c r="BM29" s="18">
        <v>11.194726422320615</v>
      </c>
      <c r="BN29" s="18">
        <v>11.368656743058443</v>
      </c>
      <c r="BO29" s="18">
        <v>11.540913374950938</v>
      </c>
      <c r="BP29" s="18">
        <v>11.711743993033302</v>
      </c>
      <c r="BQ29" s="18">
        <v>11.881172564151276</v>
      </c>
      <c r="BR29" s="18">
        <v>12.04945506600059</v>
      </c>
      <c r="BS29" s="18">
        <v>12.216152381134089</v>
      </c>
      <c r="BT29" s="18">
        <v>12.381518526907424</v>
      </c>
      <c r="BU29" s="18">
        <v>12.545576782884423</v>
      </c>
      <c r="BV29" s="18">
        <v>12.710950301061434</v>
      </c>
    </row>
    <row r="30" spans="1:74">
      <c r="B30" s="53" t="s">
        <v>38</v>
      </c>
      <c r="C30" s="18">
        <v>11.186672321481364</v>
      </c>
      <c r="D30" s="18">
        <v>12.436842070181534</v>
      </c>
      <c r="E30" s="18">
        <v>13.958630430621046</v>
      </c>
      <c r="F30" s="18">
        <v>15.617212229567802</v>
      </c>
      <c r="G30" s="18">
        <v>17.337335084545014</v>
      </c>
      <c r="H30" s="18">
        <v>18.909647634107699</v>
      </c>
      <c r="I30" s="18">
        <v>20.163571874224917</v>
      </c>
      <c r="J30" s="18">
        <v>21.190118973906575</v>
      </c>
      <c r="K30" s="18">
        <v>22.197356724554929</v>
      </c>
      <c r="L30" s="18">
        <v>23.289806399136236</v>
      </c>
      <c r="M30" s="18">
        <v>24.333731104207718</v>
      </c>
      <c r="N30" s="18">
        <v>25.267199968692967</v>
      </c>
      <c r="O30" s="18">
        <v>26.044289466643662</v>
      </c>
      <c r="P30" s="18">
        <v>26.868295863224631</v>
      </c>
      <c r="Q30" s="18">
        <v>27.77494528249392</v>
      </c>
      <c r="R30" s="18">
        <v>28.61402983022521</v>
      </c>
      <c r="S30" s="18">
        <v>29.490844230381306</v>
      </c>
      <c r="T30" s="18">
        <v>30.315708995254305</v>
      </c>
      <c r="U30" s="18">
        <v>30.991466254368685</v>
      </c>
      <c r="V30" s="18">
        <v>31.511467049712707</v>
      </c>
      <c r="W30" s="18">
        <v>31.866482227234737</v>
      </c>
      <c r="X30" s="18">
        <v>32.226519505457262</v>
      </c>
      <c r="Y30" s="18">
        <v>32.524328129046381</v>
      </c>
      <c r="Z30" s="18">
        <v>32.8633033458078</v>
      </c>
      <c r="AA30" s="18">
        <v>33.25268003716306</v>
      </c>
      <c r="AB30" s="18">
        <v>33.696763940608392</v>
      </c>
      <c r="AC30" s="18">
        <v>34.117167300060096</v>
      </c>
      <c r="AD30" s="18">
        <v>34.617132916540889</v>
      </c>
      <c r="AE30" s="18">
        <v>34.959028119297763</v>
      </c>
      <c r="AF30" s="18">
        <v>35.577477090670854</v>
      </c>
      <c r="AG30" s="18">
        <v>35.987860999640141</v>
      </c>
      <c r="AH30" s="18">
        <v>36.591155065291389</v>
      </c>
      <c r="AI30" s="18">
        <v>37.033976879760303</v>
      </c>
      <c r="AJ30" s="18">
        <v>37.445906908112455</v>
      </c>
      <c r="AK30" s="18">
        <v>37.813094927268104</v>
      </c>
      <c r="AL30" s="18">
        <v>38.279691000524451</v>
      </c>
      <c r="AM30" s="18">
        <v>38.737147952024579</v>
      </c>
      <c r="AN30" s="18">
        <v>39.171061570007225</v>
      </c>
      <c r="AO30" s="18">
        <v>39.597614716760184</v>
      </c>
      <c r="AP30" s="18">
        <v>40.01710190389602</v>
      </c>
      <c r="AQ30" s="18">
        <v>40.430611000000006</v>
      </c>
      <c r="AR30" s="18">
        <v>40.838999999999992</v>
      </c>
      <c r="AS30" s="18">
        <v>41.261902220165148</v>
      </c>
      <c r="AT30" s="18">
        <v>41.681307812159943</v>
      </c>
      <c r="AU30" s="18">
        <v>42.097668171158219</v>
      </c>
      <c r="AV30" s="18">
        <v>42.515344810497851</v>
      </c>
      <c r="AW30" s="18">
        <v>42.939734454986791</v>
      </c>
      <c r="AX30" s="18">
        <v>43.314655185464176</v>
      </c>
      <c r="AY30" s="18">
        <v>43.682246404773252</v>
      </c>
      <c r="AZ30" s="18">
        <v>44.035449078945661</v>
      </c>
      <c r="BA30" s="18">
        <v>44.378740580180704</v>
      </c>
      <c r="BB30" s="18">
        <v>44.715411123290039</v>
      </c>
      <c r="BC30" s="18">
        <v>45.048732052395707</v>
      </c>
      <c r="BD30" s="18">
        <v>45.373956560882263</v>
      </c>
      <c r="BE30" s="18">
        <v>45.692500222187093</v>
      </c>
      <c r="BF30" s="18">
        <v>46.000370567376791</v>
      </c>
      <c r="BG30" s="18">
        <v>46.302341646409261</v>
      </c>
      <c r="BH30" s="18">
        <v>46.603235460007127</v>
      </c>
      <c r="BI30" s="18">
        <v>46.901038144810897</v>
      </c>
      <c r="BJ30" s="18">
        <v>47.188883343034668</v>
      </c>
      <c r="BK30" s="18">
        <v>47.464585658422806</v>
      </c>
      <c r="BL30" s="18">
        <v>47.730330675744412</v>
      </c>
      <c r="BM30" s="18">
        <v>48.172290518326299</v>
      </c>
      <c r="BN30" s="18">
        <v>48.602790344575077</v>
      </c>
      <c r="BO30" s="18">
        <v>49.021966420132038</v>
      </c>
      <c r="BP30" s="18">
        <v>49.430247112833811</v>
      </c>
      <c r="BQ30" s="18">
        <v>49.827950837463192</v>
      </c>
      <c r="BR30" s="18">
        <v>50.215490944773549</v>
      </c>
      <c r="BS30" s="18">
        <v>50.592959756831384</v>
      </c>
      <c r="BT30" s="18">
        <v>50.960752107353912</v>
      </c>
      <c r="BU30" s="18">
        <v>51.319150812381835</v>
      </c>
      <c r="BV30" s="18">
        <v>51.678140028933086</v>
      </c>
    </row>
    <row r="31" spans="1:74">
      <c r="B31" s="55"/>
      <c r="C31" s="31"/>
      <c r="D31" s="31"/>
      <c r="E31" s="31"/>
      <c r="F31" s="66"/>
      <c r="G31" s="67"/>
      <c r="H31" s="31"/>
      <c r="I31" s="31"/>
      <c r="J31" s="31"/>
      <c r="K31" s="31"/>
      <c r="BQ31" s="120"/>
    </row>
    <row r="32" spans="1:74">
      <c r="B32" s="55"/>
      <c r="C32" s="56" t="s">
        <v>81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121"/>
    </row>
    <row r="33" spans="2:74">
      <c r="B33" s="51" t="s">
        <v>61</v>
      </c>
      <c r="C33" s="35">
        <v>1970</v>
      </c>
      <c r="D33" s="35">
        <v>1971</v>
      </c>
      <c r="E33" s="35">
        <v>1972</v>
      </c>
      <c r="F33" s="35">
        <v>1973</v>
      </c>
      <c r="G33" s="35">
        <v>1974</v>
      </c>
      <c r="H33" s="35">
        <v>1975</v>
      </c>
      <c r="I33" s="35">
        <v>1976</v>
      </c>
      <c r="J33" s="35">
        <v>1977</v>
      </c>
      <c r="K33" s="35">
        <v>1978</v>
      </c>
      <c r="L33" s="35">
        <v>1979</v>
      </c>
      <c r="M33" s="35">
        <v>1980</v>
      </c>
      <c r="N33" s="35">
        <v>1981</v>
      </c>
      <c r="O33" s="35">
        <v>1982</v>
      </c>
      <c r="P33" s="35">
        <v>1983</v>
      </c>
      <c r="Q33" s="35">
        <v>1984</v>
      </c>
      <c r="R33" s="35">
        <v>1985</v>
      </c>
      <c r="S33" s="35">
        <v>1986</v>
      </c>
      <c r="T33" s="35">
        <v>1987</v>
      </c>
      <c r="U33" s="35">
        <v>1988</v>
      </c>
      <c r="V33" s="35">
        <v>1989</v>
      </c>
      <c r="W33" s="35">
        <v>1990</v>
      </c>
      <c r="X33" s="35">
        <v>1991</v>
      </c>
      <c r="Y33" s="35">
        <v>1992</v>
      </c>
      <c r="Z33" s="35">
        <v>1993</v>
      </c>
      <c r="AA33" s="35">
        <v>1994</v>
      </c>
      <c r="AB33" s="35">
        <v>1995</v>
      </c>
      <c r="AC33" s="35">
        <v>1996</v>
      </c>
      <c r="AD33" s="35">
        <v>1997</v>
      </c>
      <c r="AE33" s="35">
        <v>1998</v>
      </c>
      <c r="AF33" s="35">
        <v>1999</v>
      </c>
      <c r="AG33" s="35">
        <v>2000</v>
      </c>
      <c r="AH33" s="35">
        <v>2001</v>
      </c>
      <c r="AI33" s="35">
        <v>2002</v>
      </c>
      <c r="AJ33" s="35">
        <v>2003</v>
      </c>
      <c r="AK33" s="35">
        <v>2004</v>
      </c>
      <c r="AL33" s="35">
        <v>2005</v>
      </c>
      <c r="AM33" s="35">
        <v>2006</v>
      </c>
      <c r="AN33" s="35">
        <v>2007</v>
      </c>
      <c r="AO33" s="35">
        <v>2008</v>
      </c>
      <c r="AP33" s="35">
        <v>2009</v>
      </c>
      <c r="AQ33" s="35">
        <v>2010</v>
      </c>
      <c r="AR33" s="35">
        <v>2011</v>
      </c>
      <c r="AS33" s="35">
        <v>2012</v>
      </c>
      <c r="AT33" s="35">
        <v>2013</v>
      </c>
      <c r="AU33" s="35">
        <v>2014</v>
      </c>
      <c r="AV33" s="35">
        <v>2015</v>
      </c>
      <c r="AW33" s="35">
        <v>2016</v>
      </c>
      <c r="AX33" s="35">
        <v>2017</v>
      </c>
      <c r="AY33" s="35">
        <v>2018</v>
      </c>
      <c r="AZ33" s="35">
        <v>2019</v>
      </c>
      <c r="BA33" s="35">
        <v>2020</v>
      </c>
      <c r="BB33" s="35">
        <v>2021</v>
      </c>
      <c r="BC33" s="35">
        <v>2022</v>
      </c>
      <c r="BD33" s="35">
        <v>2023</v>
      </c>
      <c r="BE33" s="35">
        <v>2024</v>
      </c>
      <c r="BF33" s="35">
        <v>2025</v>
      </c>
      <c r="BG33" s="35">
        <v>2026</v>
      </c>
      <c r="BH33" s="35">
        <v>2027</v>
      </c>
      <c r="BI33" s="35">
        <v>2028</v>
      </c>
      <c r="BJ33" s="35">
        <v>2029</v>
      </c>
      <c r="BK33" s="35">
        <v>2030</v>
      </c>
      <c r="BL33" s="35">
        <v>2031</v>
      </c>
      <c r="BM33" s="35">
        <v>2032</v>
      </c>
      <c r="BN33" s="35">
        <v>2033</v>
      </c>
      <c r="BO33" s="35">
        <v>2034</v>
      </c>
      <c r="BP33" s="35">
        <v>2035</v>
      </c>
      <c r="BQ33" s="35">
        <v>2036</v>
      </c>
      <c r="BR33" s="35">
        <v>2037</v>
      </c>
      <c r="BS33" s="35">
        <v>2038</v>
      </c>
      <c r="BT33" s="35">
        <v>2039</v>
      </c>
      <c r="BU33" s="35">
        <v>2040</v>
      </c>
      <c r="BV33" s="35">
        <v>2041</v>
      </c>
    </row>
    <row r="34" spans="2:74" s="4" customFormat="1">
      <c r="B34" s="51" t="s">
        <v>77</v>
      </c>
      <c r="C34" s="18">
        <v>0.17929587975957795</v>
      </c>
      <c r="D34" s="18">
        <v>0.34867688087314364</v>
      </c>
      <c r="E34" s="18">
        <v>0.55592253178885087</v>
      </c>
      <c r="F34" s="18">
        <v>0.79024307022910545</v>
      </c>
      <c r="G34" s="18">
        <v>1.0405005150234539</v>
      </c>
      <c r="H34" s="18">
        <v>1.2955365800806233</v>
      </c>
      <c r="I34" s="18">
        <v>1.5446743526971753</v>
      </c>
      <c r="J34" s="18">
        <v>1.7779874165955578</v>
      </c>
      <c r="K34" s="18">
        <v>1.9859627986764736</v>
      </c>
      <c r="L34" s="18">
        <v>2.1599076947808182</v>
      </c>
      <c r="M34" s="18">
        <v>2.2914730803653862</v>
      </c>
      <c r="N34" s="18">
        <v>2.3676271000568554</v>
      </c>
      <c r="O34" s="18">
        <v>2.4251578735672021</v>
      </c>
      <c r="P34" s="18">
        <v>2.4809824312013773</v>
      </c>
      <c r="Q34" s="18">
        <v>2.5390909631702026</v>
      </c>
      <c r="R34" s="18">
        <v>2.5725725466692011</v>
      </c>
      <c r="S34" s="18">
        <v>2.5599772979752351</v>
      </c>
      <c r="T34" s="18">
        <v>2.5183367406676291</v>
      </c>
      <c r="U34" s="18">
        <v>2.4643438854921147</v>
      </c>
      <c r="V34" s="18">
        <v>2.4124597092642448</v>
      </c>
      <c r="W34" s="18">
        <v>2.4140982072846984</v>
      </c>
      <c r="X34" s="18">
        <v>2.3591738099831554</v>
      </c>
      <c r="Y34" s="18">
        <v>2.3011190789407778</v>
      </c>
      <c r="Z34" s="18">
        <v>2.2427059720331735</v>
      </c>
      <c r="AA34" s="18">
        <v>2.1757561839280122</v>
      </c>
      <c r="AB34" s="18">
        <v>2.1145788661394787</v>
      </c>
      <c r="AC34" s="18">
        <v>2.0617570552851756</v>
      </c>
      <c r="AD34" s="18">
        <v>2.0111696534170465</v>
      </c>
      <c r="AE34" s="18">
        <v>1.962683977645963</v>
      </c>
      <c r="AF34" s="18">
        <v>1.9141901524284395</v>
      </c>
      <c r="AG34" s="18">
        <v>1.8610196994267121</v>
      </c>
      <c r="AH34" s="18">
        <v>1.8118755192295195</v>
      </c>
      <c r="AI34" s="18">
        <v>1.8480485523903354</v>
      </c>
      <c r="AJ34" s="18">
        <v>1.820773713589275</v>
      </c>
      <c r="AK34" s="18">
        <v>1.7837146183651704</v>
      </c>
      <c r="AL34" s="18">
        <v>1.746521078693974</v>
      </c>
      <c r="AM34" s="18">
        <v>1.7095151987264665</v>
      </c>
      <c r="AN34" s="18">
        <v>1.6678001854529581</v>
      </c>
      <c r="AO34" s="18">
        <v>1.5810977035318958</v>
      </c>
      <c r="AP34" s="18">
        <v>1.4170026627978556</v>
      </c>
      <c r="AQ34" s="18">
        <v>1.3547869408006341</v>
      </c>
      <c r="AR34" s="18">
        <v>1.3076137233242493</v>
      </c>
      <c r="AS34" s="18">
        <v>1.2455677048298377</v>
      </c>
      <c r="AT34" s="18">
        <v>1.1709197166607062</v>
      </c>
      <c r="AU34" s="18">
        <v>1.1092245736482289</v>
      </c>
      <c r="AV34" s="18">
        <v>1.0568157132346663</v>
      </c>
      <c r="AW34" s="18">
        <v>1.0045145026001914</v>
      </c>
      <c r="AX34" s="18">
        <v>0.95092178846640252</v>
      </c>
      <c r="AY34" s="18">
        <v>0.89748446271508797</v>
      </c>
      <c r="AZ34" s="18">
        <v>0.84395542414140989</v>
      </c>
      <c r="BA34" s="18">
        <v>0.79050051174303837</v>
      </c>
      <c r="BB34" s="18">
        <v>0.73707913373477896</v>
      </c>
      <c r="BC34" s="18">
        <v>0.68411578850477617</v>
      </c>
      <c r="BD34" s="18">
        <v>0.63141928445645024</v>
      </c>
      <c r="BE34" s="18">
        <v>0.57906229506198925</v>
      </c>
      <c r="BF34" s="18">
        <v>0.52689577311294034</v>
      </c>
      <c r="BG34" s="18">
        <v>0.47533538806317449</v>
      </c>
      <c r="BH34" s="18">
        <v>0.42431396584602593</v>
      </c>
      <c r="BI34" s="18">
        <v>0.3738408190055979</v>
      </c>
      <c r="BJ34" s="18">
        <v>0.32529167882034649</v>
      </c>
      <c r="BK34" s="18">
        <v>0.32280946256573595</v>
      </c>
      <c r="BL34" s="18">
        <v>0.31255765300548616</v>
      </c>
      <c r="BM34" s="18">
        <v>0.30368217388242147</v>
      </c>
      <c r="BN34" s="18">
        <v>0.29490219822664027</v>
      </c>
      <c r="BO34" s="18">
        <v>0.28624776636986304</v>
      </c>
      <c r="BP34" s="18">
        <v>0.27771533715866903</v>
      </c>
      <c r="BQ34" s="18">
        <v>0.26931141896544608</v>
      </c>
      <c r="BR34" s="18">
        <v>0.26103164142907553</v>
      </c>
      <c r="BS34" s="18">
        <v>0.25290123024397732</v>
      </c>
      <c r="BT34" s="18">
        <v>0.24491418172347171</v>
      </c>
      <c r="BU34" s="18">
        <v>0.23707407960543067</v>
      </c>
      <c r="BV34" s="18">
        <v>0.23082252249492743</v>
      </c>
    </row>
    <row r="35" spans="2:74">
      <c r="B35" s="53" t="s">
        <v>78</v>
      </c>
      <c r="C35" s="18">
        <v>0</v>
      </c>
      <c r="D35" s="18">
        <v>0</v>
      </c>
      <c r="E35" s="18">
        <v>0.1366870181602601</v>
      </c>
      <c r="F35" s="18">
        <v>0.28779084778876701</v>
      </c>
      <c r="G35" s="18">
        <v>0.49399261631463515</v>
      </c>
      <c r="H35" s="18">
        <v>0.75615947449442977</v>
      </c>
      <c r="I35" s="18">
        <v>1.0751255459372995</v>
      </c>
      <c r="J35" s="18">
        <v>1.424669202005219</v>
      </c>
      <c r="K35" s="18">
        <v>1.8035383705105954</v>
      </c>
      <c r="L35" s="18">
        <v>2.2050822656359172</v>
      </c>
      <c r="M35" s="18">
        <v>2.6425105734911893</v>
      </c>
      <c r="N35" s="18">
        <v>3.0744438585456306</v>
      </c>
      <c r="O35" s="18">
        <v>3.4941090961455572</v>
      </c>
      <c r="P35" s="18">
        <v>3.9602110232022776</v>
      </c>
      <c r="Q35" s="18">
        <v>4.5208868131808426</v>
      </c>
      <c r="R35" s="18">
        <v>5.1481979510649065</v>
      </c>
      <c r="S35" s="18">
        <v>5.7863293245685155</v>
      </c>
      <c r="T35" s="18">
        <v>6.3807749590272511</v>
      </c>
      <c r="U35" s="18">
        <v>6.8754893849453671</v>
      </c>
      <c r="V35" s="18">
        <v>7.2701020228082713</v>
      </c>
      <c r="W35" s="18">
        <v>7.7178661798760393</v>
      </c>
      <c r="X35" s="18">
        <v>7.9552156636856681</v>
      </c>
      <c r="Y35" s="18">
        <v>8.1743412824413291</v>
      </c>
      <c r="Z35" s="18">
        <v>8.4250788387004185</v>
      </c>
      <c r="AA35" s="18">
        <v>8.6073163250042963</v>
      </c>
      <c r="AB35" s="18">
        <v>8.7961684784302729</v>
      </c>
      <c r="AC35" s="18">
        <v>8.9748497657241835</v>
      </c>
      <c r="AD35" s="18">
        <v>9.1116952631022041</v>
      </c>
      <c r="AE35" s="18">
        <v>9.2171052199437753</v>
      </c>
      <c r="AF35" s="18">
        <v>9.3174609018563626</v>
      </c>
      <c r="AG35" s="18">
        <v>9.5898808091769592</v>
      </c>
      <c r="AH35" s="18">
        <v>9.6159788857473121</v>
      </c>
      <c r="AI35" s="18">
        <v>9.985471071676054</v>
      </c>
      <c r="AJ35" s="18">
        <v>9.9772297819896831</v>
      </c>
      <c r="AK35" s="18">
        <v>9.920617639859092</v>
      </c>
      <c r="AL35" s="18">
        <v>9.8732621999687247</v>
      </c>
      <c r="AM35" s="18">
        <v>9.7043216464048303</v>
      </c>
      <c r="AN35" s="18">
        <v>9.4980336200583935</v>
      </c>
      <c r="AO35" s="18">
        <v>9.0453828408912216</v>
      </c>
      <c r="AP35" s="18">
        <v>8.2035717749512571</v>
      </c>
      <c r="AQ35" s="18">
        <v>8.0321622846594707</v>
      </c>
      <c r="AR35" s="18">
        <v>7.9752385383393731</v>
      </c>
      <c r="AS35" s="18">
        <v>7.8154067940489522</v>
      </c>
      <c r="AT35" s="18">
        <v>7.5577843884116112</v>
      </c>
      <c r="AU35" s="18">
        <v>7.3212552592959677</v>
      </c>
      <c r="AV35" s="18">
        <v>7.1215134337944193</v>
      </c>
      <c r="AW35" s="18">
        <v>6.9178348410120973</v>
      </c>
      <c r="AX35" s="18">
        <v>6.7006495912060995</v>
      </c>
      <c r="AY35" s="18">
        <v>6.4786751370591533</v>
      </c>
      <c r="AZ35" s="18">
        <v>6.1683882085354957</v>
      </c>
      <c r="BA35" s="18">
        <v>5.8581012800118382</v>
      </c>
      <c r="BB35" s="18">
        <v>5.5478143514881806</v>
      </c>
      <c r="BC35" s="18">
        <v>5.237527422964523</v>
      </c>
      <c r="BD35" s="18">
        <v>4.8852978104952758</v>
      </c>
      <c r="BE35" s="18">
        <v>4.5558583511286574</v>
      </c>
      <c r="BF35" s="18">
        <v>4.2474379976869647</v>
      </c>
      <c r="BG35" s="18">
        <v>3.9592238320774453</v>
      </c>
      <c r="BH35" s="18">
        <v>3.6903265052472807</v>
      </c>
      <c r="BI35" s="18">
        <v>3.4393236356477761</v>
      </c>
      <c r="BJ35" s="18">
        <v>3.204584185607684</v>
      </c>
      <c r="BK35" s="18">
        <v>2.9849978683612379</v>
      </c>
      <c r="BL35" s="18">
        <v>2.9395991189079522</v>
      </c>
      <c r="BM35" s="18">
        <v>2.9054307987462304</v>
      </c>
      <c r="BN35" s="18">
        <v>2.8707379372288004</v>
      </c>
      <c r="BO35" s="18">
        <v>2.8355879743596106</v>
      </c>
      <c r="BP35" s="18">
        <v>2.8000479608536923</v>
      </c>
      <c r="BQ35" s="18">
        <v>2.7641795202965391</v>
      </c>
      <c r="BR35" s="18">
        <v>2.7280416298360382</v>
      </c>
      <c r="BS35" s="18">
        <v>2.6916858536953838</v>
      </c>
      <c r="BT35" s="18">
        <v>2.6551640288204634</v>
      </c>
      <c r="BU35" s="18">
        <v>2.618523444379961</v>
      </c>
      <c r="BV35" s="18">
        <v>2.5955373039249641</v>
      </c>
    </row>
    <row r="36" spans="2:74">
      <c r="B36" s="53" t="s">
        <v>79</v>
      </c>
      <c r="C36" s="18">
        <v>4.569607249010895</v>
      </c>
      <c r="D36" s="18">
        <v>4.9557984792068828</v>
      </c>
      <c r="E36" s="18">
        <v>5.3277768756173103</v>
      </c>
      <c r="F36" s="18">
        <v>5.7048372926921962</v>
      </c>
      <c r="G36" s="18">
        <v>6.0397523403612645</v>
      </c>
      <c r="H36" s="18">
        <v>6.2568055204724038</v>
      </c>
      <c r="I36" s="18">
        <v>6.2987365283517445</v>
      </c>
      <c r="J36" s="18">
        <v>6.225927307299763</v>
      </c>
      <c r="K36" s="18">
        <v>6.1278141599788434</v>
      </c>
      <c r="L36" s="18">
        <v>6.0547642533428059</v>
      </c>
      <c r="M36" s="18">
        <v>5.9573577022353605</v>
      </c>
      <c r="N36" s="18">
        <v>5.8406493328518252</v>
      </c>
      <c r="O36" s="18">
        <v>5.6789191432904271</v>
      </c>
      <c r="P36" s="18">
        <v>5.4923225135218043</v>
      </c>
      <c r="Q36" s="18">
        <v>5.2638033625629985</v>
      </c>
      <c r="R36" s="18">
        <v>4.9994599918982932</v>
      </c>
      <c r="S36" s="18">
        <v>4.773904751670754</v>
      </c>
      <c r="T36" s="18">
        <v>4.5853049954979488</v>
      </c>
      <c r="U36" s="18">
        <v>4.4312526694689085</v>
      </c>
      <c r="V36" s="18">
        <v>4.2944346816498413</v>
      </c>
      <c r="W36" s="18">
        <v>4.2096403031096541</v>
      </c>
      <c r="X36" s="18">
        <v>4.0173934787718046</v>
      </c>
      <c r="Y36" s="18">
        <v>3.8431627810912361</v>
      </c>
      <c r="Z36" s="18">
        <v>3.7003758344570805</v>
      </c>
      <c r="AA36" s="18">
        <v>3.5396980508260039</v>
      </c>
      <c r="AB36" s="18">
        <v>3.3743372575585115</v>
      </c>
      <c r="AC36" s="18">
        <v>3.2316638601404515</v>
      </c>
      <c r="AD36" s="18">
        <v>3.1273731287197157</v>
      </c>
      <c r="AE36" s="18">
        <v>2.9948184117598435</v>
      </c>
      <c r="AF36" s="18">
        <v>2.9270492809081139</v>
      </c>
      <c r="AG36" s="18">
        <v>2.6969148426284208</v>
      </c>
      <c r="AH36" s="18">
        <v>2.5785372690995403</v>
      </c>
      <c r="AI36" s="18">
        <v>2.6158589489973032</v>
      </c>
      <c r="AJ36" s="18">
        <v>2.5618470586613524</v>
      </c>
      <c r="AK36" s="18">
        <v>2.4949845874826324</v>
      </c>
      <c r="AL36" s="18">
        <v>2.4338749707147667</v>
      </c>
      <c r="AM36" s="18">
        <v>2.3880970511431405</v>
      </c>
      <c r="AN36" s="18">
        <v>2.3303820702113951</v>
      </c>
      <c r="AO36" s="18">
        <v>2.2161044975024056</v>
      </c>
      <c r="AP36" s="18">
        <v>2.008840911161446</v>
      </c>
      <c r="AQ36" s="18">
        <v>1.9686285874324854</v>
      </c>
      <c r="AR36" s="18">
        <v>1.9473602223699837</v>
      </c>
      <c r="AS36" s="18">
        <v>1.9028569738623402</v>
      </c>
      <c r="AT36" s="18">
        <v>1.8364220330486278</v>
      </c>
      <c r="AU36" s="18">
        <v>1.7778861817911928</v>
      </c>
      <c r="AV36" s="18">
        <v>1.7115702179349099</v>
      </c>
      <c r="AW36" s="18">
        <v>1.6439643698827511</v>
      </c>
      <c r="AX36" s="18">
        <v>1.5727578202204444</v>
      </c>
      <c r="AY36" s="18">
        <v>1.5001583271303109</v>
      </c>
      <c r="AZ36" s="18">
        <v>1.4257510962663198</v>
      </c>
      <c r="BA36" s="18">
        <v>1.3497594067882306</v>
      </c>
      <c r="BB36" s="18">
        <v>1.2720974126358777</v>
      </c>
      <c r="BC36" s="18">
        <v>1.1933714239034068</v>
      </c>
      <c r="BD36" s="18">
        <v>1.1132482632115823</v>
      </c>
      <c r="BE36" s="18">
        <v>1.0318094487188976</v>
      </c>
      <c r="BF36" s="18">
        <v>0.94876802323975185</v>
      </c>
      <c r="BG36" s="18">
        <v>0.86476771852787848</v>
      </c>
      <c r="BH36" s="18">
        <v>0.77968117779271373</v>
      </c>
      <c r="BI36" s="18">
        <v>0.74073554174361989</v>
      </c>
      <c r="BJ36" s="18">
        <v>0.7448361152032108</v>
      </c>
      <c r="BK36" s="18">
        <v>0.74874160908935627</v>
      </c>
      <c r="BL36" s="18">
        <v>0.73434511707446071</v>
      </c>
      <c r="BM36" s="18">
        <v>0.72284769185887843</v>
      </c>
      <c r="BN36" s="18">
        <v>0.711301904002823</v>
      </c>
      <c r="BO36" s="18">
        <v>0.69972551140230632</v>
      </c>
      <c r="BP36" s="18">
        <v>0.68813589492132698</v>
      </c>
      <c r="BQ36" s="18">
        <v>0.67654882914819925</v>
      </c>
      <c r="BR36" s="18">
        <v>0.66497919060128563</v>
      </c>
      <c r="BS36" s="18">
        <v>0.65343981540332163</v>
      </c>
      <c r="BT36" s="18">
        <v>0.64194339800460509</v>
      </c>
      <c r="BU36" s="18">
        <v>0.63050133031304589</v>
      </c>
      <c r="BV36" s="18">
        <v>0.62306367997552037</v>
      </c>
    </row>
    <row r="37" spans="2:74">
      <c r="B37" s="53" t="s">
        <v>80</v>
      </c>
      <c r="C37" s="18">
        <v>3.3033563732951438E-2</v>
      </c>
      <c r="D37" s="18">
        <v>0.10141540939798303</v>
      </c>
      <c r="E37" s="18">
        <v>0.20039644125615599</v>
      </c>
      <c r="F37" s="18">
        <v>0.3256010155323007</v>
      </c>
      <c r="G37" s="18">
        <v>0.4727070373813812</v>
      </c>
      <c r="H37" s="18">
        <v>0.63735943758273306</v>
      </c>
      <c r="I37" s="18">
        <v>0.81529592823179908</v>
      </c>
      <c r="J37" s="18">
        <v>1.0024451703714363</v>
      </c>
      <c r="K37" s="18">
        <v>1.1947095915429442</v>
      </c>
      <c r="L37" s="18">
        <v>1.3881720329922698</v>
      </c>
      <c r="M37" s="18">
        <v>1.5788072805716966</v>
      </c>
      <c r="N37" s="18">
        <v>1.7732045384018205</v>
      </c>
      <c r="O37" s="18">
        <v>1.956419166132481</v>
      </c>
      <c r="P37" s="18">
        <v>2.1455773401848166</v>
      </c>
      <c r="Q37" s="18">
        <v>2.3412509984733583</v>
      </c>
      <c r="R37" s="18">
        <v>2.5023477000055911</v>
      </c>
      <c r="S37" s="18">
        <v>2.6388728688827547</v>
      </c>
      <c r="T37" s="18">
        <v>2.734286085513614</v>
      </c>
      <c r="U37" s="18">
        <v>2.7727200554600664</v>
      </c>
      <c r="V37" s="18">
        <v>2.7697741856951761</v>
      </c>
      <c r="W37" s="18">
        <v>2.7834735840345743</v>
      </c>
      <c r="X37" s="18">
        <v>2.7286881493123625</v>
      </c>
      <c r="Y37" s="18">
        <v>2.7046226204283266</v>
      </c>
      <c r="Z37" s="18">
        <v>2.7216605945923869</v>
      </c>
      <c r="AA37" s="18">
        <v>2.7404832786019471</v>
      </c>
      <c r="AB37" s="18">
        <v>2.7588001522173373</v>
      </c>
      <c r="AC37" s="18">
        <v>2.7811509600931377</v>
      </c>
      <c r="AD37" s="18">
        <v>2.7957323711721975</v>
      </c>
      <c r="AE37" s="18">
        <v>2.8135897820730595</v>
      </c>
      <c r="AF37" s="18">
        <v>2.8292861507198444</v>
      </c>
      <c r="AG37" s="18">
        <v>2.8315611698866521</v>
      </c>
      <c r="AH37" s="18">
        <v>2.8286023795742463</v>
      </c>
      <c r="AI37" s="18">
        <v>2.9502611915794099</v>
      </c>
      <c r="AJ37" s="18">
        <v>2.9663073230710642</v>
      </c>
      <c r="AK37" s="18">
        <v>2.9640392836716956</v>
      </c>
      <c r="AL37" s="18">
        <v>2.9599792770788622</v>
      </c>
      <c r="AM37" s="18">
        <v>2.943844367344072</v>
      </c>
      <c r="AN37" s="18">
        <v>2.9173584477552974</v>
      </c>
      <c r="AO37" s="18">
        <v>2.8105503511958139</v>
      </c>
      <c r="AP37" s="18">
        <v>2.5696558565494727</v>
      </c>
      <c r="AQ37" s="18">
        <v>2.5322199548055488</v>
      </c>
      <c r="AR37" s="18">
        <v>2.515800596718313</v>
      </c>
      <c r="AS37" s="18">
        <v>2.458914785262059</v>
      </c>
      <c r="AT37" s="18">
        <v>2.367255606218869</v>
      </c>
      <c r="AU37" s="18">
        <v>2.2833284027893987</v>
      </c>
      <c r="AV37" s="18">
        <v>2.2098575913312501</v>
      </c>
      <c r="AW37" s="18">
        <v>2.133071979693542</v>
      </c>
      <c r="AX37" s="18">
        <v>2.049937413141099</v>
      </c>
      <c r="AY37" s="18">
        <v>1.9632075007211613</v>
      </c>
      <c r="AZ37" s="18">
        <v>1.872320449830859</v>
      </c>
      <c r="BA37" s="18">
        <v>1.7775212782688561</v>
      </c>
      <c r="BB37" s="18">
        <v>1.6786597428588708</v>
      </c>
      <c r="BC37" s="18">
        <v>1.5764749710474062</v>
      </c>
      <c r="BD37" s="18">
        <v>1.4705003210100434</v>
      </c>
      <c r="BE37" s="18">
        <v>1.360805656310706</v>
      </c>
      <c r="BF37" s="18">
        <v>1.2469625374104747</v>
      </c>
      <c r="BG37" s="18">
        <v>1.1298100148273869</v>
      </c>
      <c r="BH37" s="18">
        <v>1.0091370639162491</v>
      </c>
      <c r="BI37" s="18">
        <v>0.98706476998338888</v>
      </c>
      <c r="BJ37" s="18">
        <v>0.99983503101050186</v>
      </c>
      <c r="BK37" s="18">
        <v>1.0123994528186246</v>
      </c>
      <c r="BL37" s="18">
        <v>0.99906448599639475</v>
      </c>
      <c r="BM37" s="18">
        <v>0.98944140510798828</v>
      </c>
      <c r="BN37" s="18">
        <v>0.97956345201523976</v>
      </c>
      <c r="BO37" s="18">
        <v>0.96941653685359541</v>
      </c>
      <c r="BP37" s="18">
        <v>0.95904422985437754</v>
      </c>
      <c r="BQ37" s="18">
        <v>0.94846911463311179</v>
      </c>
      <c r="BR37" s="18">
        <v>0.93773066809308336</v>
      </c>
      <c r="BS37" s="18">
        <v>0.92681270387471426</v>
      </c>
      <c r="BT37" s="18">
        <v>0.91575283547464448</v>
      </c>
      <c r="BU37" s="18">
        <v>0.90456924232181335</v>
      </c>
      <c r="BV37" s="18">
        <v>0.89921968761950755</v>
      </c>
    </row>
    <row r="38" spans="2:74" ht="13.5" thickBot="1">
      <c r="B38" s="58" t="s">
        <v>38</v>
      </c>
      <c r="C38" s="59">
        <v>4.7819366925034243</v>
      </c>
      <c r="D38" s="59">
        <v>5.4058907694780096</v>
      </c>
      <c r="E38" s="59">
        <v>6.2207828668225771</v>
      </c>
      <c r="F38" s="59">
        <v>7.1084722262423705</v>
      </c>
      <c r="G38" s="59">
        <v>8.0469525090807341</v>
      </c>
      <c r="H38" s="59">
        <v>8.9458610126301892</v>
      </c>
      <c r="I38" s="59">
        <v>9.7338323552180182</v>
      </c>
      <c r="J38" s="59">
        <v>10.431029096271978</v>
      </c>
      <c r="K38" s="59">
        <v>11.112024920708857</v>
      </c>
      <c r="L38" s="59">
        <v>11.807926246751812</v>
      </c>
      <c r="M38" s="59">
        <v>12.470148636663632</v>
      </c>
      <c r="N38" s="59">
        <v>13.055924829856133</v>
      </c>
      <c r="O38" s="59">
        <v>13.554605279135668</v>
      </c>
      <c r="P38" s="59">
        <v>14.079093308110277</v>
      </c>
      <c r="Q38" s="59">
        <v>14.665032137387403</v>
      </c>
      <c r="R38" s="59">
        <v>15.222578189637993</v>
      </c>
      <c r="S38" s="59">
        <v>15.759084243097261</v>
      </c>
      <c r="T38" s="59">
        <v>16.21870278070644</v>
      </c>
      <c r="U38" s="59">
        <v>16.543805995366458</v>
      </c>
      <c r="V38" s="59">
        <v>16.746770599417534</v>
      </c>
      <c r="W38" s="59">
        <v>17.125078274304965</v>
      </c>
      <c r="X38" s="59">
        <v>17.060471101752988</v>
      </c>
      <c r="Y38" s="59">
        <v>17.023245762901674</v>
      </c>
      <c r="Z38" s="59">
        <v>17.089821239783056</v>
      </c>
      <c r="AA38" s="59">
        <v>17.063253838360261</v>
      </c>
      <c r="AB38" s="59">
        <v>17.043884754345601</v>
      </c>
      <c r="AC38" s="59">
        <v>17.049421641242947</v>
      </c>
      <c r="AD38" s="59">
        <v>17.045970416411166</v>
      </c>
      <c r="AE38" s="59">
        <v>16.988197391422641</v>
      </c>
      <c r="AF38" s="59">
        <v>16.98798648591276</v>
      </c>
      <c r="AG38" s="59">
        <v>16.979376521118745</v>
      </c>
      <c r="AH38" s="59">
        <v>16.834994053650615</v>
      </c>
      <c r="AI38" s="59">
        <v>17.399639764643101</v>
      </c>
      <c r="AJ38" s="59">
        <v>17.326157877311374</v>
      </c>
      <c r="AK38" s="59">
        <v>17.163356129378592</v>
      </c>
      <c r="AL38" s="59">
        <v>17.013637526456328</v>
      </c>
      <c r="AM38" s="59">
        <v>16.745778263618512</v>
      </c>
      <c r="AN38" s="59">
        <v>16.413574323478045</v>
      </c>
      <c r="AO38" s="59">
        <v>15.653135393121335</v>
      </c>
      <c r="AP38" s="59">
        <v>14.199071205460031</v>
      </c>
      <c r="AQ38" s="59">
        <v>13.887797767698139</v>
      </c>
      <c r="AR38" s="59">
        <v>13.746013080751919</v>
      </c>
      <c r="AS38" s="59">
        <v>13.42274625800319</v>
      </c>
      <c r="AT38" s="59">
        <v>12.932381744339814</v>
      </c>
      <c r="AU38" s="59">
        <v>12.491694417524789</v>
      </c>
      <c r="AV38" s="59">
        <v>12.099756956295245</v>
      </c>
      <c r="AW38" s="59">
        <v>11.699385693188582</v>
      </c>
      <c r="AX38" s="59">
        <v>11.274266613034044</v>
      </c>
      <c r="AY38" s="59">
        <v>10.839525427625713</v>
      </c>
      <c r="AZ38" s="59">
        <v>10.310415178774084</v>
      </c>
      <c r="BA38" s="59">
        <v>9.7758824768119617</v>
      </c>
      <c r="BB38" s="59">
        <v>9.2356506407177079</v>
      </c>
      <c r="BC38" s="59">
        <v>8.691489606420113</v>
      </c>
      <c r="BD38" s="59">
        <v>8.100465679173352</v>
      </c>
      <c r="BE38" s="59">
        <v>7.5275357512202508</v>
      </c>
      <c r="BF38" s="59">
        <v>6.970064331450132</v>
      </c>
      <c r="BG38" s="59">
        <v>6.4291369534958847</v>
      </c>
      <c r="BH38" s="59">
        <v>5.9034587128022693</v>
      </c>
      <c r="BI38" s="59">
        <v>5.5409647663803829</v>
      </c>
      <c r="BJ38" s="59">
        <v>5.2745470106417436</v>
      </c>
      <c r="BK38" s="59">
        <v>5.0689483928349546</v>
      </c>
      <c r="BL38" s="59">
        <v>4.9855663749842938</v>
      </c>
      <c r="BM38" s="59">
        <v>4.9214020695955192</v>
      </c>
      <c r="BN38" s="59">
        <v>4.856505491473504</v>
      </c>
      <c r="BO38" s="59">
        <v>4.7909777889853755</v>
      </c>
      <c r="BP38" s="59">
        <v>4.7249434227880664</v>
      </c>
      <c r="BQ38" s="59">
        <v>4.6585088830432966</v>
      </c>
      <c r="BR38" s="59">
        <v>4.5917831299594827</v>
      </c>
      <c r="BS38" s="59">
        <v>4.524839603217397</v>
      </c>
      <c r="BT38" s="59">
        <v>4.457774444023185</v>
      </c>
      <c r="BU38" s="59">
        <v>4.3906680966202511</v>
      </c>
      <c r="BV38" s="59">
        <v>4.3486431940149197</v>
      </c>
    </row>
    <row r="39" spans="2:74">
      <c r="B39" s="62"/>
      <c r="C39" s="62"/>
      <c r="D39" s="62"/>
      <c r="E39" s="62"/>
      <c r="F39" s="62"/>
      <c r="G39" s="62"/>
      <c r="H39" s="62"/>
      <c r="I39" s="62"/>
      <c r="J39" s="62"/>
      <c r="K39" s="62"/>
    </row>
    <row r="40" spans="2:74" ht="13.5" thickBot="1">
      <c r="C40" s="45" t="s">
        <v>33</v>
      </c>
      <c r="F40" s="64"/>
      <c r="G40" s="65"/>
    </row>
    <row r="41" spans="2:74">
      <c r="B41" s="47"/>
      <c r="C41" s="48" t="s">
        <v>76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117"/>
      <c r="BQ41" s="117"/>
      <c r="BR41" s="118"/>
      <c r="BS41" s="118"/>
      <c r="BT41" s="118"/>
      <c r="BU41" s="118"/>
      <c r="BV41" s="119"/>
    </row>
    <row r="42" spans="2:74" s="4" customFormat="1">
      <c r="B42" s="51" t="s">
        <v>61</v>
      </c>
      <c r="C42" s="35">
        <v>1970</v>
      </c>
      <c r="D42" s="35">
        <v>1971</v>
      </c>
      <c r="E42" s="35">
        <v>1972</v>
      </c>
      <c r="F42" s="35">
        <v>1973</v>
      </c>
      <c r="G42" s="35">
        <v>1974</v>
      </c>
      <c r="H42" s="35">
        <v>1975</v>
      </c>
      <c r="I42" s="35">
        <v>1976</v>
      </c>
      <c r="J42" s="35">
        <v>1977</v>
      </c>
      <c r="K42" s="35">
        <v>1978</v>
      </c>
      <c r="L42" s="35">
        <v>1979</v>
      </c>
      <c r="M42" s="35">
        <v>1980</v>
      </c>
      <c r="N42" s="35">
        <v>1981</v>
      </c>
      <c r="O42" s="35">
        <v>1982</v>
      </c>
      <c r="P42" s="35">
        <v>1983</v>
      </c>
      <c r="Q42" s="35">
        <v>1984</v>
      </c>
      <c r="R42" s="35">
        <v>1985</v>
      </c>
      <c r="S42" s="35">
        <v>1986</v>
      </c>
      <c r="T42" s="35">
        <v>1987</v>
      </c>
      <c r="U42" s="35">
        <v>1988</v>
      </c>
      <c r="V42" s="35">
        <v>1989</v>
      </c>
      <c r="W42" s="35">
        <v>1990</v>
      </c>
      <c r="X42" s="35">
        <v>1991</v>
      </c>
      <c r="Y42" s="35">
        <v>1992</v>
      </c>
      <c r="Z42" s="35">
        <v>1993</v>
      </c>
      <c r="AA42" s="35">
        <v>1994</v>
      </c>
      <c r="AB42" s="35">
        <v>1995</v>
      </c>
      <c r="AC42" s="35">
        <v>1996</v>
      </c>
      <c r="AD42" s="35">
        <v>1997</v>
      </c>
      <c r="AE42" s="35">
        <v>1998</v>
      </c>
      <c r="AF42" s="35">
        <v>1999</v>
      </c>
      <c r="AG42" s="35">
        <v>2000</v>
      </c>
      <c r="AH42" s="35">
        <v>2001</v>
      </c>
      <c r="AI42" s="35">
        <v>2002</v>
      </c>
      <c r="AJ42" s="35">
        <v>2003</v>
      </c>
      <c r="AK42" s="35">
        <v>2004</v>
      </c>
      <c r="AL42" s="35">
        <v>2005</v>
      </c>
      <c r="AM42" s="35">
        <v>2006</v>
      </c>
      <c r="AN42" s="35">
        <v>2007</v>
      </c>
      <c r="AO42" s="35">
        <v>2008</v>
      </c>
      <c r="AP42" s="35">
        <v>2009</v>
      </c>
      <c r="AQ42" s="35">
        <v>2010</v>
      </c>
      <c r="AR42" s="35">
        <v>2011</v>
      </c>
      <c r="AS42" s="35">
        <v>2012</v>
      </c>
      <c r="AT42" s="35">
        <v>2013</v>
      </c>
      <c r="AU42" s="35">
        <v>2014</v>
      </c>
      <c r="AV42" s="35">
        <v>2015</v>
      </c>
      <c r="AW42" s="35">
        <v>2016</v>
      </c>
      <c r="AX42" s="35">
        <v>2017</v>
      </c>
      <c r="AY42" s="35">
        <v>2018</v>
      </c>
      <c r="AZ42" s="35">
        <v>2019</v>
      </c>
      <c r="BA42" s="35">
        <v>2020</v>
      </c>
      <c r="BB42" s="35">
        <v>2021</v>
      </c>
      <c r="BC42" s="35">
        <v>2022</v>
      </c>
      <c r="BD42" s="35">
        <v>2023</v>
      </c>
      <c r="BE42" s="35">
        <v>2024</v>
      </c>
      <c r="BF42" s="35">
        <v>2025</v>
      </c>
      <c r="BG42" s="35">
        <v>2026</v>
      </c>
      <c r="BH42" s="35">
        <v>2027</v>
      </c>
      <c r="BI42" s="35">
        <v>2028</v>
      </c>
      <c r="BJ42" s="35">
        <v>2029</v>
      </c>
      <c r="BK42" s="35">
        <v>2030</v>
      </c>
      <c r="BL42" s="35">
        <v>2031</v>
      </c>
      <c r="BM42" s="35">
        <v>2032</v>
      </c>
      <c r="BN42" s="35">
        <v>2033</v>
      </c>
      <c r="BO42" s="35">
        <v>2034</v>
      </c>
      <c r="BP42" s="35">
        <v>2035</v>
      </c>
      <c r="BQ42" s="35">
        <v>2036</v>
      </c>
      <c r="BR42" s="35">
        <v>2037</v>
      </c>
      <c r="BS42" s="35">
        <v>2038</v>
      </c>
      <c r="BT42" s="35">
        <v>2039</v>
      </c>
      <c r="BU42" s="35">
        <v>2040</v>
      </c>
      <c r="BV42" s="35">
        <v>2041</v>
      </c>
    </row>
    <row r="43" spans="2:74">
      <c r="B43" s="53" t="s">
        <v>77</v>
      </c>
      <c r="C43" s="18">
        <v>0.23089137724655082</v>
      </c>
      <c r="D43" s="18">
        <v>0.45274272044455854</v>
      </c>
      <c r="E43" s="18">
        <v>0.72879314300712683</v>
      </c>
      <c r="F43" s="18">
        <v>1.0471814279060787</v>
      </c>
      <c r="G43" s="18">
        <v>1.3950532275227534</v>
      </c>
      <c r="H43" s="18">
        <v>1.7586941661688571</v>
      </c>
      <c r="I43" s="18">
        <v>2.1239798393027329</v>
      </c>
      <c r="J43" s="18">
        <v>2.4766034152687784</v>
      </c>
      <c r="K43" s="18">
        <v>2.8014751450482924</v>
      </c>
      <c r="L43" s="18">
        <v>3.0833090922195905</v>
      </c>
      <c r="M43" s="18">
        <v>3.3059293850133096</v>
      </c>
      <c r="N43" s="18">
        <v>3.4436829539018872</v>
      </c>
      <c r="O43" s="18">
        <v>3.5577015283024487</v>
      </c>
      <c r="P43" s="18">
        <v>3.6795695034645779</v>
      </c>
      <c r="Q43" s="18">
        <v>3.8197809200081605</v>
      </c>
      <c r="R43" s="18">
        <v>3.9288089656677707</v>
      </c>
      <c r="S43" s="18">
        <v>3.9631797502727482</v>
      </c>
      <c r="T43" s="18">
        <v>3.9554230437506801</v>
      </c>
      <c r="U43" s="18">
        <v>3.9388837680745294</v>
      </c>
      <c r="V43" s="18">
        <v>3.9424148297773867</v>
      </c>
      <c r="W43" s="18">
        <v>3.9878444476272876</v>
      </c>
      <c r="X43" s="18">
        <v>4.0514412383221581</v>
      </c>
      <c r="Y43" s="18">
        <v>4.0858709932832804</v>
      </c>
      <c r="Z43" s="18">
        <v>4.1066772145408077</v>
      </c>
      <c r="AA43" s="18">
        <v>4.115961998372736</v>
      </c>
      <c r="AB43" s="18">
        <v>4.1527035291489183</v>
      </c>
      <c r="AC43" s="18">
        <v>4.1784780208130767</v>
      </c>
      <c r="AD43" s="18">
        <v>4.1923370840317942</v>
      </c>
      <c r="AE43" s="18">
        <v>4.2008927819347885</v>
      </c>
      <c r="AF43" s="18">
        <v>4.2057017855086327</v>
      </c>
      <c r="AG43" s="18">
        <v>4.2115677200350241</v>
      </c>
      <c r="AH43" s="18">
        <v>4.2353650721192455</v>
      </c>
      <c r="AI43" s="18">
        <v>4.2365411957651826</v>
      </c>
      <c r="AJ43" s="18">
        <v>4.2310637063175616</v>
      </c>
      <c r="AK43" s="18">
        <v>4.2182294964357627</v>
      </c>
      <c r="AL43" s="18">
        <v>4.2148477660361037</v>
      </c>
      <c r="AM43" s="18">
        <v>4.2094685656107504</v>
      </c>
      <c r="AN43" s="18">
        <v>4.2014007480872264</v>
      </c>
      <c r="AO43" s="18">
        <v>4.1933095925206736</v>
      </c>
      <c r="AP43" s="18">
        <v>4.186147535897506</v>
      </c>
      <c r="AQ43" s="18">
        <v>4.1809859999999999</v>
      </c>
      <c r="AR43" s="18">
        <v>4.1790000000000003</v>
      </c>
      <c r="AS43" s="18">
        <v>4.1829224062482488</v>
      </c>
      <c r="AT43" s="18">
        <v>4.1922464488185716</v>
      </c>
      <c r="AU43" s="18">
        <v>4.2080306859208587</v>
      </c>
      <c r="AV43" s="18">
        <v>4.2051785461632374</v>
      </c>
      <c r="AW43" s="18">
        <v>4.2021763465793178</v>
      </c>
      <c r="AX43" s="18">
        <v>4.1934415427237246</v>
      </c>
      <c r="AY43" s="18">
        <v>4.1834139511432333</v>
      </c>
      <c r="AZ43" s="18">
        <v>4.1713263320551679</v>
      </c>
      <c r="BA43" s="18">
        <v>4.157644692940301</v>
      </c>
      <c r="BB43" s="18">
        <v>4.1425790536989622</v>
      </c>
      <c r="BC43" s="18">
        <v>4.1267049247319374</v>
      </c>
      <c r="BD43" s="18">
        <v>4.1094777692053537</v>
      </c>
      <c r="BE43" s="18">
        <v>4.0910508839134767</v>
      </c>
      <c r="BF43" s="18">
        <v>4.0709629161233964</v>
      </c>
      <c r="BG43" s="18">
        <v>4.0499253697323567</v>
      </c>
      <c r="BH43" s="18">
        <v>4.0282451343894063</v>
      </c>
      <c r="BI43" s="18">
        <v>4.0057547899378427</v>
      </c>
      <c r="BJ43" s="18">
        <v>3.98175306310439</v>
      </c>
      <c r="BK43" s="18">
        <v>3.9563543676321693</v>
      </c>
      <c r="BL43" s="18">
        <v>3.9296450740568143</v>
      </c>
      <c r="BM43" s="18">
        <v>3.916794123597787</v>
      </c>
      <c r="BN43" s="18">
        <v>3.9020593416533074</v>
      </c>
      <c r="BO43" s="18">
        <v>3.8857590714963246</v>
      </c>
      <c r="BP43" s="18">
        <v>3.8678284292171279</v>
      </c>
      <c r="BQ43" s="18">
        <v>3.848326982435943</v>
      </c>
      <c r="BR43" s="18">
        <v>3.8271806879713171</v>
      </c>
      <c r="BS43" s="18">
        <v>3.8047070927436839</v>
      </c>
      <c r="BT43" s="18">
        <v>3.7808290708855274</v>
      </c>
      <c r="BU43" s="18">
        <v>3.7555981892801333</v>
      </c>
      <c r="BV43" s="18">
        <v>3.7296223116126233</v>
      </c>
    </row>
    <row r="44" spans="2:74">
      <c r="B44" s="53" t="s">
        <v>78</v>
      </c>
      <c r="C44" s="18">
        <v>0</v>
      </c>
      <c r="D44" s="18">
        <v>0</v>
      </c>
      <c r="E44" s="18">
        <v>0.19012934496807438</v>
      </c>
      <c r="F44" s="18">
        <v>0.40178282500068757</v>
      </c>
      <c r="G44" s="18">
        <v>0.69264800076558564</v>
      </c>
      <c r="H44" s="18">
        <v>1.0650811945974874</v>
      </c>
      <c r="I44" s="18">
        <v>1.5214426239426644</v>
      </c>
      <c r="J44" s="18">
        <v>2.0251565818193544</v>
      </c>
      <c r="K44" s="18">
        <v>2.5750989268469553</v>
      </c>
      <c r="L44" s="18">
        <v>3.1622361256281004</v>
      </c>
      <c r="M44" s="18">
        <v>3.8066040180437719</v>
      </c>
      <c r="N44" s="18">
        <v>4.4477179704883172</v>
      </c>
      <c r="O44" s="18">
        <v>5.0755225133632944</v>
      </c>
      <c r="P44" s="18">
        <v>5.7784317362278408</v>
      </c>
      <c r="Q44" s="18">
        <v>6.6309473607929101</v>
      </c>
      <c r="R44" s="18">
        <v>7.5930948931595594</v>
      </c>
      <c r="S44" s="18">
        <v>8.5811856747565916</v>
      </c>
      <c r="T44" s="18">
        <v>9.5117773131885759</v>
      </c>
      <c r="U44" s="18">
        <v>10.297191061728654</v>
      </c>
      <c r="V44" s="18">
        <v>10.935559455923004</v>
      </c>
      <c r="W44" s="18">
        <v>11.465733217034662</v>
      </c>
      <c r="X44" s="18">
        <v>11.97442260541116</v>
      </c>
      <c r="Y44" s="18">
        <v>12.421763856281487</v>
      </c>
      <c r="Z44" s="18">
        <v>12.847664318408521</v>
      </c>
      <c r="AA44" s="18">
        <v>13.267167505772608</v>
      </c>
      <c r="AB44" s="18">
        <v>13.71447867475166</v>
      </c>
      <c r="AC44" s="18">
        <v>14.114126619128005</v>
      </c>
      <c r="AD44" s="18">
        <v>14.462144715606131</v>
      </c>
      <c r="AE44" s="18">
        <v>14.780739063340798</v>
      </c>
      <c r="AF44" s="18">
        <v>15.135986721193371</v>
      </c>
      <c r="AG44" s="18">
        <v>15.986165591704316</v>
      </c>
      <c r="AH44" s="18">
        <v>16.452140435265541</v>
      </c>
      <c r="AI44" s="18">
        <v>16.670805517979222</v>
      </c>
      <c r="AJ44" s="18">
        <v>16.881755862692899</v>
      </c>
      <c r="AK44" s="18">
        <v>17.078419999999998</v>
      </c>
      <c r="AL44" s="18">
        <v>17.325651999999995</v>
      </c>
      <c r="AM44" s="18">
        <v>17.509863999999997</v>
      </c>
      <c r="AN44" s="18">
        <v>17.687276000000001</v>
      </c>
      <c r="AO44" s="18">
        <v>17.864892000000005</v>
      </c>
      <c r="AP44" s="18">
        <v>18.042508000000002</v>
      </c>
      <c r="AQ44" s="18">
        <v>18.220260000000003</v>
      </c>
      <c r="AR44" s="18">
        <v>18.398</v>
      </c>
      <c r="AS44" s="18">
        <v>18.584671999999998</v>
      </c>
      <c r="AT44" s="18">
        <v>18.771263999999995</v>
      </c>
      <c r="AU44" s="18">
        <v>18.957720000000002</v>
      </c>
      <c r="AV44" s="18">
        <v>19.131638032547048</v>
      </c>
      <c r="AW44" s="18">
        <v>19.30831820278415</v>
      </c>
      <c r="AX44" s="18">
        <v>19.462470862296815</v>
      </c>
      <c r="AY44" s="18">
        <v>19.613144852783421</v>
      </c>
      <c r="AZ44" s="18">
        <v>19.757141717118305</v>
      </c>
      <c r="BA44" s="18">
        <v>19.896483601547761</v>
      </c>
      <c r="BB44" s="18">
        <v>20.032614407666969</v>
      </c>
      <c r="BC44" s="18">
        <v>20.167086278003456</v>
      </c>
      <c r="BD44" s="18">
        <v>20.297739337049077</v>
      </c>
      <c r="BE44" s="18">
        <v>20.42521480477599</v>
      </c>
      <c r="BF44" s="18">
        <v>20.547694977019923</v>
      </c>
      <c r="BG44" s="18">
        <v>20.667404188396354</v>
      </c>
      <c r="BH44" s="18">
        <v>20.786458272359475</v>
      </c>
      <c r="BI44" s="18">
        <v>20.903961098521219</v>
      </c>
      <c r="BJ44" s="18">
        <v>21.016815818784178</v>
      </c>
      <c r="BK44" s="18">
        <v>21.124144061803484</v>
      </c>
      <c r="BL44" s="18">
        <v>21.226888079733097</v>
      </c>
      <c r="BM44" s="18">
        <v>21.407792926554439</v>
      </c>
      <c r="BN44" s="18">
        <v>21.583302412142512</v>
      </c>
      <c r="BO44" s="18">
        <v>21.753574730222681</v>
      </c>
      <c r="BP44" s="18">
        <v>21.918768562347157</v>
      </c>
      <c r="BQ44" s="18">
        <v>22.079036113842577</v>
      </c>
      <c r="BR44" s="18">
        <v>22.234526870171347</v>
      </c>
      <c r="BS44" s="18">
        <v>22.38538037881569</v>
      </c>
      <c r="BT44" s="18">
        <v>22.531737395111307</v>
      </c>
      <c r="BU44" s="18">
        <v>22.673732681696876</v>
      </c>
      <c r="BV44" s="18">
        <v>22.815738402538145</v>
      </c>
    </row>
    <row r="45" spans="2:74">
      <c r="B45" s="53" t="s">
        <v>79</v>
      </c>
      <c r="C45" s="18">
        <v>10.913430221500262</v>
      </c>
      <c r="D45" s="18">
        <v>11.852292361097552</v>
      </c>
      <c r="E45" s="18">
        <v>12.775720290749526</v>
      </c>
      <c r="F45" s="18">
        <v>13.733505424694929</v>
      </c>
      <c r="G45" s="18">
        <v>14.609905313672538</v>
      </c>
      <c r="H45" s="18">
        <v>15.211599315592476</v>
      </c>
      <c r="I45" s="18">
        <v>15.384614785769401</v>
      </c>
      <c r="J45" s="18">
        <v>15.275710326515794</v>
      </c>
      <c r="K45" s="18">
        <v>15.114366723341133</v>
      </c>
      <c r="L45" s="18">
        <v>15.034633573761202</v>
      </c>
      <c r="M45" s="18">
        <v>14.904551792904355</v>
      </c>
      <c r="N45" s="18">
        <v>14.736771965077931</v>
      </c>
      <c r="O45" s="18">
        <v>14.457907107049603</v>
      </c>
      <c r="P45" s="18">
        <v>14.120980818464371</v>
      </c>
      <c r="Q45" s="18">
        <v>13.673150042268006</v>
      </c>
      <c r="R45" s="18">
        <v>13.125921453585416</v>
      </c>
      <c r="S45" s="18">
        <v>12.69397870763277</v>
      </c>
      <c r="T45" s="18">
        <v>12.370801294144828</v>
      </c>
      <c r="U45" s="18">
        <v>12.147750973670719</v>
      </c>
      <c r="V45" s="18">
        <v>11.964078192498134</v>
      </c>
      <c r="W45" s="18">
        <v>11.731585367406753</v>
      </c>
      <c r="X45" s="18">
        <v>11.493835516199722</v>
      </c>
      <c r="Y45" s="18">
        <v>11.23121320139858</v>
      </c>
      <c r="Z45" s="18">
        <v>10.982348155618633</v>
      </c>
      <c r="AA45" s="18">
        <v>10.74614858252095</v>
      </c>
      <c r="AB45" s="18">
        <v>10.486269741403314</v>
      </c>
      <c r="AC45" s="18">
        <v>10.270041754840104</v>
      </c>
      <c r="AD45" s="18">
        <v>10.20821967081711</v>
      </c>
      <c r="AE45" s="18">
        <v>10.026564902473201</v>
      </c>
      <c r="AF45" s="18">
        <v>10.090657814128914</v>
      </c>
      <c r="AG45" s="18">
        <v>9.4463705769161859</v>
      </c>
      <c r="AH45" s="18">
        <v>9.3310647244789635</v>
      </c>
      <c r="AI45" s="18">
        <v>9.3579614617652886</v>
      </c>
      <c r="AJ45" s="18">
        <v>9.3787532570516099</v>
      </c>
      <c r="AK45" s="18">
        <v>9.3899799999999995</v>
      </c>
      <c r="AL45" s="18">
        <v>9.427192999999999</v>
      </c>
      <c r="AM45" s="18">
        <v>9.5274260000000002</v>
      </c>
      <c r="AN45" s="18">
        <v>9.623959000000001</v>
      </c>
      <c r="AO45" s="18">
        <v>9.7206029999999988</v>
      </c>
      <c r="AP45" s="18">
        <v>9.8172470000000001</v>
      </c>
      <c r="AQ45" s="18">
        <v>9.9139650000000028</v>
      </c>
      <c r="AR45" s="18">
        <v>10.010999999999999</v>
      </c>
      <c r="AS45" s="18">
        <v>10.112248000000001</v>
      </c>
      <c r="AT45" s="18">
        <v>10.213775999999998</v>
      </c>
      <c r="AU45" s="18">
        <v>10.315230000000001</v>
      </c>
      <c r="AV45" s="18">
        <v>10.409872733508706</v>
      </c>
      <c r="AW45" s="18">
        <v>10.506018594851218</v>
      </c>
      <c r="AX45" s="18">
        <v>10.589907031919738</v>
      </c>
      <c r="AY45" s="18">
        <v>10.671902800203474</v>
      </c>
      <c r="AZ45" s="18">
        <v>10.75026557774623</v>
      </c>
      <c r="BA45" s="18">
        <v>10.826095645510895</v>
      </c>
      <c r="BB45" s="18">
        <v>10.900178684785551</v>
      </c>
      <c r="BC45" s="18">
        <v>10.973359183185892</v>
      </c>
      <c r="BD45" s="18">
        <v>11.044461931393487</v>
      </c>
      <c r="BE45" s="18">
        <v>11.113835825637494</v>
      </c>
      <c r="BF45" s="18">
        <v>11.180491836170845</v>
      </c>
      <c r="BG45" s="18">
        <v>11.245640205648563</v>
      </c>
      <c r="BH45" s="18">
        <v>11.310432239039345</v>
      </c>
      <c r="BI45" s="18">
        <v>11.374380327732817</v>
      </c>
      <c r="BJ45" s="18">
        <v>11.435799425662809</v>
      </c>
      <c r="BK45" s="18">
        <v>11.49421151441182</v>
      </c>
      <c r="BL45" s="18">
        <v>11.550129322176923</v>
      </c>
      <c r="BM45" s="18">
        <v>11.648576730985024</v>
      </c>
      <c r="BN45" s="18">
        <v>11.744088608345757</v>
      </c>
      <c r="BO45" s="18">
        <v>11.836750956042309</v>
      </c>
      <c r="BP45" s="18">
        <v>11.926650141738337</v>
      </c>
      <c r="BQ45" s="18">
        <v>12.013868976282188</v>
      </c>
      <c r="BR45" s="18">
        <v>12.098488825447916</v>
      </c>
      <c r="BS45" s="18">
        <v>12.18058554439291</v>
      </c>
      <c r="BT45" s="18">
        <v>12.260235748975191</v>
      </c>
      <c r="BU45" s="18">
        <v>12.337512760250716</v>
      </c>
      <c r="BV45" s="18">
        <v>12.414795644806869</v>
      </c>
    </row>
    <row r="46" spans="2:74">
      <c r="B46" s="53" t="s">
        <v>80</v>
      </c>
      <c r="C46" s="18">
        <v>4.2350722734553307E-2</v>
      </c>
      <c r="D46" s="18">
        <v>0.13180698863942278</v>
      </c>
      <c r="E46" s="18">
        <v>0.26398765189631979</v>
      </c>
      <c r="F46" s="18">
        <v>0.43474255196610645</v>
      </c>
      <c r="G46" s="18">
        <v>0.63972854258413536</v>
      </c>
      <c r="H46" s="18">
        <v>0.87427295774887748</v>
      </c>
      <c r="I46" s="18">
        <v>1.1335346252101177</v>
      </c>
      <c r="J46" s="18">
        <v>1.4126486503026463</v>
      </c>
      <c r="K46" s="18">
        <v>1.7064159293185461</v>
      </c>
      <c r="L46" s="18">
        <v>2.0096276075273414</v>
      </c>
      <c r="M46" s="18">
        <v>2.3166459082462838</v>
      </c>
      <c r="N46" s="18">
        <v>2.6390270792248303</v>
      </c>
      <c r="O46" s="18">
        <v>2.9531583179283158</v>
      </c>
      <c r="P46" s="18">
        <v>3.2893138050678403</v>
      </c>
      <c r="Q46" s="18">
        <v>3.651066959424845</v>
      </c>
      <c r="R46" s="18">
        <v>3.9662045178124599</v>
      </c>
      <c r="S46" s="18">
        <v>4.252500097719194</v>
      </c>
      <c r="T46" s="18">
        <v>4.4777073441702235</v>
      </c>
      <c r="U46" s="18">
        <v>4.6076404508947837</v>
      </c>
      <c r="V46" s="18">
        <v>4.6694145715141868</v>
      </c>
      <c r="W46" s="18">
        <v>4.681319195166032</v>
      </c>
      <c r="X46" s="18">
        <v>4.7068201455242269</v>
      </c>
      <c r="Y46" s="18">
        <v>4.7854800780830384</v>
      </c>
      <c r="Z46" s="18">
        <v>4.9266136572398382</v>
      </c>
      <c r="AA46" s="18">
        <v>5.1234019504967661</v>
      </c>
      <c r="AB46" s="18">
        <v>5.343311995304501</v>
      </c>
      <c r="AC46" s="18">
        <v>5.5545209052789088</v>
      </c>
      <c r="AD46" s="18">
        <v>5.7544314460858574</v>
      </c>
      <c r="AE46" s="18">
        <v>5.9508313715489773</v>
      </c>
      <c r="AF46" s="18">
        <v>6.145130769839934</v>
      </c>
      <c r="AG46" s="18">
        <v>6.3437571109846207</v>
      </c>
      <c r="AH46" s="18">
        <v>6.572584833427638</v>
      </c>
      <c r="AI46" s="18">
        <v>6.7686687042506106</v>
      </c>
      <c r="AJ46" s="18">
        <v>6.9543340820503774</v>
      </c>
      <c r="AK46" s="18">
        <v>7.1264654308323392</v>
      </c>
      <c r="AL46" s="18">
        <v>7.311998234488355</v>
      </c>
      <c r="AM46" s="18">
        <v>7.4903893864138293</v>
      </c>
      <c r="AN46" s="18">
        <v>7.6584258219199954</v>
      </c>
      <c r="AO46" s="18">
        <v>7.8188101242395076</v>
      </c>
      <c r="AP46" s="18">
        <v>7.971199367998512</v>
      </c>
      <c r="AQ46" s="18">
        <v>8.1153999999999993</v>
      </c>
      <c r="AR46" s="18">
        <v>8.2509999999999977</v>
      </c>
      <c r="AS46" s="18">
        <v>8.3820598139169018</v>
      </c>
      <c r="AT46" s="18">
        <v>8.5040213633413764</v>
      </c>
      <c r="AU46" s="18">
        <v>8.6166874852373549</v>
      </c>
      <c r="AV46" s="18">
        <v>8.7619494254830741</v>
      </c>
      <c r="AW46" s="18">
        <v>8.9096857138944348</v>
      </c>
      <c r="AX46" s="18">
        <v>9.0483521875745971</v>
      </c>
      <c r="AY46" s="18">
        <v>9.1862690577980146</v>
      </c>
      <c r="AZ46" s="18">
        <v>9.3220740436617664</v>
      </c>
      <c r="BA46" s="18">
        <v>9.4566588574020134</v>
      </c>
      <c r="BB46" s="18">
        <v>9.5908562393599937</v>
      </c>
      <c r="BC46" s="18">
        <v>9.7250027571462248</v>
      </c>
      <c r="BD46" s="18">
        <v>9.8582206933795202</v>
      </c>
      <c r="BE46" s="18">
        <v>9.990783982325242</v>
      </c>
      <c r="BF46" s="18">
        <v>10.121958879221015</v>
      </c>
      <c r="BG46" s="18">
        <v>10.252408579623012</v>
      </c>
      <c r="BH46" s="18">
        <v>10.383354727863763</v>
      </c>
      <c r="BI46" s="18">
        <v>10.514339714124031</v>
      </c>
      <c r="BJ46" s="18">
        <v>10.643978104707363</v>
      </c>
      <c r="BK46" s="18">
        <v>10.771376525926371</v>
      </c>
      <c r="BL46" s="18">
        <v>10.897159350535798</v>
      </c>
      <c r="BM46" s="18">
        <v>11.064043525641463</v>
      </c>
      <c r="BN46" s="18">
        <v>11.229571403560318</v>
      </c>
      <c r="BO46" s="18">
        <v>11.393362526667463</v>
      </c>
      <c r="BP46" s="18">
        <v>11.555648904161847</v>
      </c>
      <c r="BQ46" s="18">
        <v>11.716458537677537</v>
      </c>
      <c r="BR46" s="18">
        <v>11.876030625160684</v>
      </c>
      <c r="BS46" s="18">
        <v>12.033970895326696</v>
      </c>
      <c r="BT46" s="18">
        <v>12.190516406619251</v>
      </c>
      <c r="BU46" s="18">
        <v>12.345693827235699</v>
      </c>
      <c r="BV46" s="18">
        <v>12.50206956170989</v>
      </c>
    </row>
    <row r="47" spans="2:74">
      <c r="B47" s="53" t="s">
        <v>38</v>
      </c>
      <c r="C47" s="18">
        <v>11.186672321481364</v>
      </c>
      <c r="D47" s="18">
        <v>12.436842070181534</v>
      </c>
      <c r="E47" s="18">
        <v>13.958630430621046</v>
      </c>
      <c r="F47" s="18">
        <v>15.617212229567802</v>
      </c>
      <c r="G47" s="18">
        <v>17.337335084545014</v>
      </c>
      <c r="H47" s="18">
        <v>18.909647634107699</v>
      </c>
      <c r="I47" s="18">
        <v>20.163571874224917</v>
      </c>
      <c r="J47" s="18">
        <v>21.190118973906575</v>
      </c>
      <c r="K47" s="18">
        <v>22.197356724554929</v>
      </c>
      <c r="L47" s="18">
        <v>23.289806399136236</v>
      </c>
      <c r="M47" s="18">
        <v>24.333731104207718</v>
      </c>
      <c r="N47" s="18">
        <v>25.267199968692967</v>
      </c>
      <c r="O47" s="18">
        <v>26.044289466643662</v>
      </c>
      <c r="P47" s="18">
        <v>26.868295863224631</v>
      </c>
      <c r="Q47" s="18">
        <v>27.77494528249392</v>
      </c>
      <c r="R47" s="18">
        <v>28.61402983022521</v>
      </c>
      <c r="S47" s="18">
        <v>29.490844230381306</v>
      </c>
      <c r="T47" s="18">
        <v>30.315708995254305</v>
      </c>
      <c r="U47" s="18">
        <v>30.991466254368685</v>
      </c>
      <c r="V47" s="18">
        <v>31.511467049712707</v>
      </c>
      <c r="W47" s="18">
        <v>31.866482227234737</v>
      </c>
      <c r="X47" s="18">
        <v>32.226519505457262</v>
      </c>
      <c r="Y47" s="18">
        <v>32.524328129046381</v>
      </c>
      <c r="Z47" s="18">
        <v>32.8633033458078</v>
      </c>
      <c r="AA47" s="18">
        <v>33.25268003716306</v>
      </c>
      <c r="AB47" s="18">
        <v>33.696763940608392</v>
      </c>
      <c r="AC47" s="18">
        <v>34.117167300060096</v>
      </c>
      <c r="AD47" s="18">
        <v>34.617132916540889</v>
      </c>
      <c r="AE47" s="18">
        <v>34.959028119297763</v>
      </c>
      <c r="AF47" s="18">
        <v>35.577477090670854</v>
      </c>
      <c r="AG47" s="18">
        <v>35.987860999640141</v>
      </c>
      <c r="AH47" s="18">
        <v>36.591155065291389</v>
      </c>
      <c r="AI47" s="18">
        <v>37.033976879760303</v>
      </c>
      <c r="AJ47" s="18">
        <v>37.445906908112455</v>
      </c>
      <c r="AK47" s="18">
        <v>37.813094927268104</v>
      </c>
      <c r="AL47" s="18">
        <v>38.279691000524451</v>
      </c>
      <c r="AM47" s="18">
        <v>38.737147952024579</v>
      </c>
      <c r="AN47" s="18">
        <v>39.171061570007225</v>
      </c>
      <c r="AO47" s="18">
        <v>39.597614716760184</v>
      </c>
      <c r="AP47" s="18">
        <v>40.01710190389602</v>
      </c>
      <c r="AQ47" s="18">
        <v>40.430611000000006</v>
      </c>
      <c r="AR47" s="18">
        <v>40.838999999999992</v>
      </c>
      <c r="AS47" s="18">
        <v>41.261902220165148</v>
      </c>
      <c r="AT47" s="18">
        <v>41.681307812159943</v>
      </c>
      <c r="AU47" s="18">
        <v>42.097668171158219</v>
      </c>
      <c r="AV47" s="18">
        <v>42.508638737702064</v>
      </c>
      <c r="AW47" s="18">
        <v>42.926198858109117</v>
      </c>
      <c r="AX47" s="18">
        <v>43.294171624514874</v>
      </c>
      <c r="AY47" s="18">
        <v>43.654730661928141</v>
      </c>
      <c r="AZ47" s="18">
        <v>44.000807670581473</v>
      </c>
      <c r="BA47" s="18">
        <v>44.336882797400968</v>
      </c>
      <c r="BB47" s="18">
        <v>44.666228385511474</v>
      </c>
      <c r="BC47" s="18">
        <v>44.992153143067512</v>
      </c>
      <c r="BD47" s="18">
        <v>45.309899731027436</v>
      </c>
      <c r="BE47" s="18">
        <v>45.6208854966522</v>
      </c>
      <c r="BF47" s="18">
        <v>45.921108608535178</v>
      </c>
      <c r="BG47" s="18">
        <v>46.215378343400289</v>
      </c>
      <c r="BH47" s="18">
        <v>46.508490373651988</v>
      </c>
      <c r="BI47" s="18">
        <v>46.798435930315904</v>
      </c>
      <c r="BJ47" s="18">
        <v>47.078346412258739</v>
      </c>
      <c r="BK47" s="18">
        <v>47.346086469773844</v>
      </c>
      <c r="BL47" s="18">
        <v>47.603821826502639</v>
      </c>
      <c r="BM47" s="18">
        <v>48.037207306778711</v>
      </c>
      <c r="BN47" s="18">
        <v>48.459021765701891</v>
      </c>
      <c r="BO47" s="18">
        <v>48.869447284428773</v>
      </c>
      <c r="BP47" s="18">
        <v>49.268896037464472</v>
      </c>
      <c r="BQ47" s="18">
        <v>49.657690610238248</v>
      </c>
      <c r="BR47" s="18">
        <v>50.036227008751268</v>
      </c>
      <c r="BS47" s="18">
        <v>50.404643911278981</v>
      </c>
      <c r="BT47" s="18">
        <v>50.763318621591281</v>
      </c>
      <c r="BU47" s="18">
        <v>51.112537458463422</v>
      </c>
      <c r="BV47" s="18">
        <v>51.462225920667521</v>
      </c>
    </row>
    <row r="48" spans="2:74">
      <c r="B48" s="55"/>
      <c r="C48" s="31"/>
      <c r="D48" s="31"/>
      <c r="E48" s="31"/>
      <c r="F48" s="66"/>
      <c r="G48" s="67"/>
      <c r="H48" s="31"/>
      <c r="I48" s="31"/>
      <c r="J48" s="31"/>
      <c r="K48" s="31"/>
      <c r="BQ48" s="120"/>
    </row>
    <row r="49" spans="2:74">
      <c r="B49" s="55"/>
      <c r="C49" s="56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121"/>
    </row>
    <row r="50" spans="2:74" s="4" customFormat="1">
      <c r="B50" s="51" t="s">
        <v>61</v>
      </c>
      <c r="C50" s="35">
        <v>1970</v>
      </c>
      <c r="D50" s="35">
        <v>1971</v>
      </c>
      <c r="E50" s="35">
        <v>1972</v>
      </c>
      <c r="F50" s="35">
        <v>1973</v>
      </c>
      <c r="G50" s="35">
        <v>1974</v>
      </c>
      <c r="H50" s="35">
        <v>1975</v>
      </c>
      <c r="I50" s="35">
        <v>1976</v>
      </c>
      <c r="J50" s="35">
        <v>1977</v>
      </c>
      <c r="K50" s="35">
        <v>1978</v>
      </c>
      <c r="L50" s="35">
        <v>1979</v>
      </c>
      <c r="M50" s="35">
        <v>1980</v>
      </c>
      <c r="N50" s="35">
        <v>1981</v>
      </c>
      <c r="O50" s="35">
        <v>1982</v>
      </c>
      <c r="P50" s="35">
        <v>1983</v>
      </c>
      <c r="Q50" s="35">
        <v>1984</v>
      </c>
      <c r="R50" s="35">
        <v>1985</v>
      </c>
      <c r="S50" s="35">
        <v>1986</v>
      </c>
      <c r="T50" s="35">
        <v>1987</v>
      </c>
      <c r="U50" s="35">
        <v>1988</v>
      </c>
      <c r="V50" s="35">
        <v>1989</v>
      </c>
      <c r="W50" s="35">
        <v>1990</v>
      </c>
      <c r="X50" s="35">
        <v>1991</v>
      </c>
      <c r="Y50" s="35">
        <v>1992</v>
      </c>
      <c r="Z50" s="35">
        <v>1993</v>
      </c>
      <c r="AA50" s="35">
        <v>1994</v>
      </c>
      <c r="AB50" s="35">
        <v>1995</v>
      </c>
      <c r="AC50" s="35">
        <v>1996</v>
      </c>
      <c r="AD50" s="35">
        <v>1997</v>
      </c>
      <c r="AE50" s="35">
        <v>1998</v>
      </c>
      <c r="AF50" s="35">
        <v>1999</v>
      </c>
      <c r="AG50" s="35">
        <v>2000</v>
      </c>
      <c r="AH50" s="35">
        <v>2001</v>
      </c>
      <c r="AI50" s="35">
        <v>2002</v>
      </c>
      <c r="AJ50" s="35">
        <v>2003</v>
      </c>
      <c r="AK50" s="35">
        <v>2004</v>
      </c>
      <c r="AL50" s="35">
        <v>2005</v>
      </c>
      <c r="AM50" s="35">
        <v>2006</v>
      </c>
      <c r="AN50" s="35">
        <v>2007</v>
      </c>
      <c r="AO50" s="35">
        <v>2008</v>
      </c>
      <c r="AP50" s="35">
        <v>2009</v>
      </c>
      <c r="AQ50" s="35">
        <v>2010</v>
      </c>
      <c r="AR50" s="35">
        <v>2011</v>
      </c>
      <c r="AS50" s="35">
        <v>2012</v>
      </c>
      <c r="AT50" s="35">
        <v>2013</v>
      </c>
      <c r="AU50" s="35">
        <v>2014</v>
      </c>
      <c r="AV50" s="35">
        <v>2015</v>
      </c>
      <c r="AW50" s="35">
        <v>2016</v>
      </c>
      <c r="AX50" s="35">
        <v>2017</v>
      </c>
      <c r="AY50" s="35">
        <v>2018</v>
      </c>
      <c r="AZ50" s="35">
        <v>2019</v>
      </c>
      <c r="BA50" s="35">
        <v>2020</v>
      </c>
      <c r="BB50" s="35">
        <v>2021</v>
      </c>
      <c r="BC50" s="35">
        <v>2022</v>
      </c>
      <c r="BD50" s="35">
        <v>2023</v>
      </c>
      <c r="BE50" s="35">
        <v>2024</v>
      </c>
      <c r="BF50" s="35">
        <v>2025</v>
      </c>
      <c r="BG50" s="35">
        <v>2026</v>
      </c>
      <c r="BH50" s="35">
        <v>2027</v>
      </c>
      <c r="BI50" s="35">
        <v>2028</v>
      </c>
      <c r="BJ50" s="35">
        <v>2029</v>
      </c>
      <c r="BK50" s="35">
        <v>2030</v>
      </c>
      <c r="BL50" s="35">
        <v>2031</v>
      </c>
      <c r="BM50" s="35">
        <v>2032</v>
      </c>
      <c r="BN50" s="35">
        <v>2033</v>
      </c>
      <c r="BO50" s="35">
        <v>2034</v>
      </c>
      <c r="BP50" s="35">
        <v>2035</v>
      </c>
      <c r="BQ50" s="35">
        <v>2036</v>
      </c>
      <c r="BR50" s="35">
        <v>2037</v>
      </c>
      <c r="BS50" s="35">
        <v>2038</v>
      </c>
      <c r="BT50" s="35">
        <v>2039</v>
      </c>
      <c r="BU50" s="35">
        <v>2040</v>
      </c>
      <c r="BV50" s="35">
        <v>2041</v>
      </c>
    </row>
    <row r="51" spans="2:74">
      <c r="B51" s="51" t="s">
        <v>77</v>
      </c>
      <c r="C51" s="18">
        <v>0.17929587975957795</v>
      </c>
      <c r="D51" s="18">
        <v>0.34867688087314364</v>
      </c>
      <c r="E51" s="18">
        <v>0.55592253178885087</v>
      </c>
      <c r="F51" s="18">
        <v>0.79024307022910545</v>
      </c>
      <c r="G51" s="18">
        <v>1.0405005150234539</v>
      </c>
      <c r="H51" s="18">
        <v>1.2955365800806233</v>
      </c>
      <c r="I51" s="18">
        <v>1.5446743526971753</v>
      </c>
      <c r="J51" s="18">
        <v>1.7779874165955578</v>
      </c>
      <c r="K51" s="18">
        <v>1.9859627986764736</v>
      </c>
      <c r="L51" s="18">
        <v>2.1599076947808182</v>
      </c>
      <c r="M51" s="18">
        <v>2.2914730803653862</v>
      </c>
      <c r="N51" s="18">
        <v>2.3676271000568554</v>
      </c>
      <c r="O51" s="18">
        <v>2.4251578735672021</v>
      </c>
      <c r="P51" s="18">
        <v>2.4809824312013773</v>
      </c>
      <c r="Q51" s="18">
        <v>2.5390909631702026</v>
      </c>
      <c r="R51" s="18">
        <v>2.5725725466692011</v>
      </c>
      <c r="S51" s="18">
        <v>2.5599772979752351</v>
      </c>
      <c r="T51" s="18">
        <v>2.5183367406676291</v>
      </c>
      <c r="U51" s="18">
        <v>2.4643438854921147</v>
      </c>
      <c r="V51" s="18">
        <v>2.4124597092642448</v>
      </c>
      <c r="W51" s="18">
        <v>2.4140982072846984</v>
      </c>
      <c r="X51" s="18">
        <v>2.3591738099831554</v>
      </c>
      <c r="Y51" s="18">
        <v>2.3011190789407778</v>
      </c>
      <c r="Z51" s="18">
        <v>2.2427059720331735</v>
      </c>
      <c r="AA51" s="18">
        <v>2.1757561839280122</v>
      </c>
      <c r="AB51" s="18">
        <v>2.1145788661394787</v>
      </c>
      <c r="AC51" s="18">
        <v>2.0617570552851756</v>
      </c>
      <c r="AD51" s="18">
        <v>2.0111696534170465</v>
      </c>
      <c r="AE51" s="18">
        <v>1.962683977645963</v>
      </c>
      <c r="AF51" s="18">
        <v>1.9141901524284395</v>
      </c>
      <c r="AG51" s="18">
        <v>1.8610196994267121</v>
      </c>
      <c r="AH51" s="18">
        <v>1.8118755192295195</v>
      </c>
      <c r="AI51" s="18">
        <v>1.8480485523903354</v>
      </c>
      <c r="AJ51" s="18">
        <v>1.820773713589275</v>
      </c>
      <c r="AK51" s="18">
        <v>1.7837146183651704</v>
      </c>
      <c r="AL51" s="18">
        <v>1.746521078693974</v>
      </c>
      <c r="AM51" s="18">
        <v>1.7095151987264665</v>
      </c>
      <c r="AN51" s="18">
        <v>1.6678001854529581</v>
      </c>
      <c r="AO51" s="18">
        <v>1.5810977035318958</v>
      </c>
      <c r="AP51" s="18">
        <v>1.4170026627978556</v>
      </c>
      <c r="AQ51" s="18">
        <v>1.3547869408006341</v>
      </c>
      <c r="AR51" s="18">
        <v>1.3076137233242493</v>
      </c>
      <c r="AS51" s="18">
        <v>1.2455677048298377</v>
      </c>
      <c r="AT51" s="18">
        <v>1.1709197166607062</v>
      </c>
      <c r="AU51" s="18">
        <v>1.1092245736482289</v>
      </c>
      <c r="AV51" s="18">
        <v>1.0577706556674695</v>
      </c>
      <c r="AW51" s="18">
        <v>1.0063495777741776</v>
      </c>
      <c r="AX51" s="18">
        <v>0.95355863054113321</v>
      </c>
      <c r="AY51" s="18">
        <v>0.90083874270040309</v>
      </c>
      <c r="AZ51" s="18">
        <v>0.84794190169789441</v>
      </c>
      <c r="BA51" s="18">
        <v>0.79503173190278109</v>
      </c>
      <c r="BB51" s="18">
        <v>0.74206667702855622</v>
      </c>
      <c r="BC51" s="18">
        <v>0.6894671785358707</v>
      </c>
      <c r="BD51" s="18">
        <v>0.63704072807143086</v>
      </c>
      <c r="BE51" s="18">
        <v>0.58485818158197389</v>
      </c>
      <c r="BF51" s="18">
        <v>0.53276806579923031</v>
      </c>
      <c r="BG51" s="18">
        <v>0.48118467119336361</v>
      </c>
      <c r="BH51" s="18">
        <v>0.43003996762592844</v>
      </c>
      <c r="BI51" s="18">
        <v>0.37934134738323183</v>
      </c>
      <c r="BJ51" s="18">
        <v>0.33048550423766437</v>
      </c>
      <c r="BK51" s="18">
        <v>0.32837741251347008</v>
      </c>
      <c r="BL51" s="18">
        <v>0.32616054114671555</v>
      </c>
      <c r="BM51" s="18">
        <v>0.32509391225861634</v>
      </c>
      <c r="BN51" s="18">
        <v>0.3238709253572245</v>
      </c>
      <c r="BO51" s="18">
        <v>0.32251800293419497</v>
      </c>
      <c r="BP51" s="18">
        <v>0.32102975962502162</v>
      </c>
      <c r="BQ51" s="18">
        <v>0.31941113954218325</v>
      </c>
      <c r="BR51" s="18">
        <v>0.31765599710161935</v>
      </c>
      <c r="BS51" s="18">
        <v>0.31579068869772581</v>
      </c>
      <c r="BT51" s="18">
        <v>0.31380881288349877</v>
      </c>
      <c r="BU51" s="18">
        <v>0.31171464971025109</v>
      </c>
      <c r="BV51" s="18">
        <v>0.30955865186384773</v>
      </c>
    </row>
    <row r="52" spans="2:74">
      <c r="B52" s="53" t="s">
        <v>78</v>
      </c>
      <c r="C52" s="18">
        <v>0</v>
      </c>
      <c r="D52" s="18">
        <v>0</v>
      </c>
      <c r="E52" s="18">
        <v>0.1366870181602601</v>
      </c>
      <c r="F52" s="18">
        <v>0.28779084778876701</v>
      </c>
      <c r="G52" s="18">
        <v>0.49399261631463515</v>
      </c>
      <c r="H52" s="18">
        <v>0.75615947449442977</v>
      </c>
      <c r="I52" s="18">
        <v>1.0751255459372995</v>
      </c>
      <c r="J52" s="18">
        <v>1.424669202005219</v>
      </c>
      <c r="K52" s="18">
        <v>1.8035383705105954</v>
      </c>
      <c r="L52" s="18">
        <v>2.2050822656359172</v>
      </c>
      <c r="M52" s="18">
        <v>2.6425105734911893</v>
      </c>
      <c r="N52" s="18">
        <v>3.0744438585456306</v>
      </c>
      <c r="O52" s="18">
        <v>3.4941090961455572</v>
      </c>
      <c r="P52" s="18">
        <v>3.9602110232022776</v>
      </c>
      <c r="Q52" s="18">
        <v>4.5208868131808426</v>
      </c>
      <c r="R52" s="18">
        <v>5.1481979510649065</v>
      </c>
      <c r="S52" s="18">
        <v>5.7863293245685155</v>
      </c>
      <c r="T52" s="18">
        <v>6.3807749590272511</v>
      </c>
      <c r="U52" s="18">
        <v>6.8754893849453671</v>
      </c>
      <c r="V52" s="18">
        <v>7.2701020228082713</v>
      </c>
      <c r="W52" s="18">
        <v>7.7178661798760393</v>
      </c>
      <c r="X52" s="18">
        <v>7.9552156636856681</v>
      </c>
      <c r="Y52" s="18">
        <v>8.1743412824413291</v>
      </c>
      <c r="Z52" s="18">
        <v>8.4250788387004185</v>
      </c>
      <c r="AA52" s="18">
        <v>8.6073163250042963</v>
      </c>
      <c r="AB52" s="18">
        <v>8.7961684784302729</v>
      </c>
      <c r="AC52" s="18">
        <v>8.9748497657241835</v>
      </c>
      <c r="AD52" s="18">
        <v>9.1116952631022041</v>
      </c>
      <c r="AE52" s="18">
        <v>9.2171052199437753</v>
      </c>
      <c r="AF52" s="18">
        <v>9.3174609018563626</v>
      </c>
      <c r="AG52" s="18">
        <v>9.5898808091769592</v>
      </c>
      <c r="AH52" s="18">
        <v>9.6159788857473121</v>
      </c>
      <c r="AI52" s="18">
        <v>9.985471071676054</v>
      </c>
      <c r="AJ52" s="18">
        <v>9.9772297819896831</v>
      </c>
      <c r="AK52" s="18">
        <v>9.920617639859092</v>
      </c>
      <c r="AL52" s="18">
        <v>9.8732621999687247</v>
      </c>
      <c r="AM52" s="18">
        <v>9.7043216464048303</v>
      </c>
      <c r="AN52" s="18">
        <v>9.4980336200583935</v>
      </c>
      <c r="AO52" s="18">
        <v>9.0453828408912216</v>
      </c>
      <c r="AP52" s="18">
        <v>8.2035717749512571</v>
      </c>
      <c r="AQ52" s="18">
        <v>8.0321622846594707</v>
      </c>
      <c r="AR52" s="18">
        <v>7.9752385383393731</v>
      </c>
      <c r="AS52" s="18">
        <v>7.8154067940489522</v>
      </c>
      <c r="AT52" s="18">
        <v>7.5577843884116112</v>
      </c>
      <c r="AU52" s="18">
        <v>7.3212552592959677</v>
      </c>
      <c r="AV52" s="18">
        <v>7.1205434196843926</v>
      </c>
      <c r="AW52" s="18">
        <v>6.9159506121494214</v>
      </c>
      <c r="AX52" s="18">
        <v>6.6979099380038774</v>
      </c>
      <c r="AY52" s="18">
        <v>6.475144668999385</v>
      </c>
      <c r="AZ52" s="18">
        <v>6.246049076100638</v>
      </c>
      <c r="BA52" s="18">
        <v>6.0115146046332031</v>
      </c>
      <c r="BB52" s="18">
        <v>5.7713843592220915</v>
      </c>
      <c r="BC52" s="18">
        <v>5.5277505059223486</v>
      </c>
      <c r="BD52" s="18">
        <v>5.2793577043857605</v>
      </c>
      <c r="BE52" s="18">
        <v>5.0265241655174178</v>
      </c>
      <c r="BF52" s="18">
        <v>4.7681732590025465</v>
      </c>
      <c r="BG52" s="18">
        <v>4.50657179004856</v>
      </c>
      <c r="BH52" s="18">
        <v>4.2414843578551285</v>
      </c>
      <c r="BI52" s="18">
        <v>3.9727681729634998</v>
      </c>
      <c r="BJ52" s="18">
        <v>3.6991369793094151</v>
      </c>
      <c r="BK52" s="18">
        <v>3.4222520231972577</v>
      </c>
      <c r="BL52" s="18">
        <v>3.1416830063592944</v>
      </c>
      <c r="BM52" s="18">
        <v>3.0184988026441761</v>
      </c>
      <c r="BN52" s="18">
        <v>3.0432456401120938</v>
      </c>
      <c r="BO52" s="18">
        <v>3.0672540369613981</v>
      </c>
      <c r="BP52" s="18">
        <v>3.090546367290949</v>
      </c>
      <c r="BQ52" s="18">
        <v>3.1131440920518036</v>
      </c>
      <c r="BR52" s="18">
        <v>3.1350682886941601</v>
      </c>
      <c r="BS52" s="18">
        <v>3.1563386334130121</v>
      </c>
      <c r="BT52" s="18">
        <v>3.1769749727106942</v>
      </c>
      <c r="BU52" s="18">
        <v>3.1969963081192594</v>
      </c>
      <c r="BV52" s="18">
        <v>3.2170191147578784</v>
      </c>
    </row>
    <row r="53" spans="2:74">
      <c r="B53" s="53" t="s">
        <v>79</v>
      </c>
      <c r="C53" s="18">
        <v>4.569607249010895</v>
      </c>
      <c r="D53" s="18">
        <v>4.9557984792068828</v>
      </c>
      <c r="E53" s="18">
        <v>5.3277768756173103</v>
      </c>
      <c r="F53" s="18">
        <v>5.7048372926921962</v>
      </c>
      <c r="G53" s="18">
        <v>6.0397523403612645</v>
      </c>
      <c r="H53" s="18">
        <v>6.2568055204724038</v>
      </c>
      <c r="I53" s="18">
        <v>6.2987365283517445</v>
      </c>
      <c r="J53" s="18">
        <v>6.225927307299763</v>
      </c>
      <c r="K53" s="18">
        <v>6.1278141599788434</v>
      </c>
      <c r="L53" s="18">
        <v>6.0547642533428059</v>
      </c>
      <c r="M53" s="18">
        <v>5.9573577022353605</v>
      </c>
      <c r="N53" s="18">
        <v>5.8406493328518252</v>
      </c>
      <c r="O53" s="18">
        <v>5.6789191432904271</v>
      </c>
      <c r="P53" s="18">
        <v>5.4923225135218043</v>
      </c>
      <c r="Q53" s="18">
        <v>5.2638033625629985</v>
      </c>
      <c r="R53" s="18">
        <v>4.9994599918982932</v>
      </c>
      <c r="S53" s="18">
        <v>4.773904751670754</v>
      </c>
      <c r="T53" s="18">
        <v>4.5853049954979488</v>
      </c>
      <c r="U53" s="18">
        <v>4.4312526694689085</v>
      </c>
      <c r="V53" s="18">
        <v>4.2944346816498413</v>
      </c>
      <c r="W53" s="18">
        <v>4.2096403031096541</v>
      </c>
      <c r="X53" s="18">
        <v>4.0173934787718046</v>
      </c>
      <c r="Y53" s="18">
        <v>3.8431627810912361</v>
      </c>
      <c r="Z53" s="18">
        <v>3.7003758344570805</v>
      </c>
      <c r="AA53" s="18">
        <v>3.5396980508260039</v>
      </c>
      <c r="AB53" s="18">
        <v>3.3743372575585115</v>
      </c>
      <c r="AC53" s="18">
        <v>3.2316638601404515</v>
      </c>
      <c r="AD53" s="18">
        <v>3.1273731287197157</v>
      </c>
      <c r="AE53" s="18">
        <v>2.9948184117598435</v>
      </c>
      <c r="AF53" s="18">
        <v>2.9270492809081139</v>
      </c>
      <c r="AG53" s="18">
        <v>2.6969148426284208</v>
      </c>
      <c r="AH53" s="18">
        <v>2.5785372690995403</v>
      </c>
      <c r="AI53" s="18">
        <v>2.6158589489973032</v>
      </c>
      <c r="AJ53" s="18">
        <v>2.5618470586613524</v>
      </c>
      <c r="AK53" s="18">
        <v>2.4949845874826324</v>
      </c>
      <c r="AL53" s="18">
        <v>2.4338749707147667</v>
      </c>
      <c r="AM53" s="18">
        <v>2.3880970511431405</v>
      </c>
      <c r="AN53" s="18">
        <v>2.3303820702113951</v>
      </c>
      <c r="AO53" s="18">
        <v>2.2161044975024056</v>
      </c>
      <c r="AP53" s="18">
        <v>2.008840911161446</v>
      </c>
      <c r="AQ53" s="18">
        <v>1.9686285874324854</v>
      </c>
      <c r="AR53" s="18">
        <v>1.9473602223699837</v>
      </c>
      <c r="AS53" s="18">
        <v>1.9028569738623402</v>
      </c>
      <c r="AT53" s="18">
        <v>1.8364220330486278</v>
      </c>
      <c r="AU53" s="18">
        <v>1.7778861817911928</v>
      </c>
      <c r="AV53" s="18">
        <v>1.7113386538603987</v>
      </c>
      <c r="AW53" s="18">
        <v>1.6435196090692783</v>
      </c>
      <c r="AX53" s="18">
        <v>1.5721190993101197</v>
      </c>
      <c r="AY53" s="18">
        <v>1.4993463314446676</v>
      </c>
      <c r="AZ53" s="18">
        <v>1.4247867375945207</v>
      </c>
      <c r="BA53" s="18">
        <v>1.3486641384100495</v>
      </c>
      <c r="BB53" s="18">
        <v>1.2708929303253715</v>
      </c>
      <c r="BC53" s="18">
        <v>1.192080404098169</v>
      </c>
      <c r="BD53" s="18">
        <v>1.1118937085616423</v>
      </c>
      <c r="BE53" s="18">
        <v>1.0304148064466061</v>
      </c>
      <c r="BF53" s="18">
        <v>0.94735733808833456</v>
      </c>
      <c r="BG53" s="18">
        <v>0.86336536070436198</v>
      </c>
      <c r="BH53" s="18">
        <v>0.7783117363944414</v>
      </c>
      <c r="BI53" s="18">
        <v>0.73933472130263322</v>
      </c>
      <c r="BJ53" s="18">
        <v>0.74332696266808262</v>
      </c>
      <c r="BK53" s="18">
        <v>0.74712374843676832</v>
      </c>
      <c r="BL53" s="18">
        <v>0.75075840594150001</v>
      </c>
      <c r="BM53" s="18">
        <v>0.75715748751402656</v>
      </c>
      <c r="BN53" s="18">
        <v>0.76336575954247432</v>
      </c>
      <c r="BO53" s="18">
        <v>0.76938881214275012</v>
      </c>
      <c r="BP53" s="18">
        <v>0.77523225921299199</v>
      </c>
      <c r="BQ53" s="18">
        <v>0.7809014834583422</v>
      </c>
      <c r="BR53" s="18">
        <v>0.78640177365411457</v>
      </c>
      <c r="BS53" s="18">
        <v>0.79173806038553918</v>
      </c>
      <c r="BT53" s="18">
        <v>0.79691532368338747</v>
      </c>
      <c r="BU53" s="18">
        <v>0.8019383294162965</v>
      </c>
      <c r="BV53" s="18">
        <v>0.80696171691244645</v>
      </c>
    </row>
    <row r="54" spans="2:74">
      <c r="B54" s="53" t="s">
        <v>80</v>
      </c>
      <c r="C54" s="18">
        <v>3.3033563732951438E-2</v>
      </c>
      <c r="D54" s="18">
        <v>0.10141540939798303</v>
      </c>
      <c r="E54" s="18">
        <v>0.20039644125615599</v>
      </c>
      <c r="F54" s="18">
        <v>0.3256010155323007</v>
      </c>
      <c r="G54" s="18">
        <v>0.4727070373813812</v>
      </c>
      <c r="H54" s="18">
        <v>0.63735943758273306</v>
      </c>
      <c r="I54" s="18">
        <v>0.81529592823179908</v>
      </c>
      <c r="J54" s="18">
        <v>1.0024451703714363</v>
      </c>
      <c r="K54" s="18">
        <v>1.1947095915429442</v>
      </c>
      <c r="L54" s="18">
        <v>1.3881720329922698</v>
      </c>
      <c r="M54" s="18">
        <v>1.5788072805716966</v>
      </c>
      <c r="N54" s="18">
        <v>1.7732045384018205</v>
      </c>
      <c r="O54" s="18">
        <v>1.956419166132481</v>
      </c>
      <c r="P54" s="18">
        <v>2.1455773401848166</v>
      </c>
      <c r="Q54" s="18">
        <v>2.3412509984733583</v>
      </c>
      <c r="R54" s="18">
        <v>2.5023477000055911</v>
      </c>
      <c r="S54" s="18">
        <v>2.6388728688827547</v>
      </c>
      <c r="T54" s="18">
        <v>2.734286085513614</v>
      </c>
      <c r="U54" s="18">
        <v>2.7727200554600664</v>
      </c>
      <c r="V54" s="18">
        <v>2.7697741856951761</v>
      </c>
      <c r="W54" s="18">
        <v>2.7834735840345743</v>
      </c>
      <c r="X54" s="18">
        <v>2.7286881493123625</v>
      </c>
      <c r="Y54" s="18">
        <v>2.7046226204283266</v>
      </c>
      <c r="Z54" s="18">
        <v>2.7216605945923869</v>
      </c>
      <c r="AA54" s="18">
        <v>2.7404832786019471</v>
      </c>
      <c r="AB54" s="18">
        <v>2.7588001522173373</v>
      </c>
      <c r="AC54" s="18">
        <v>2.7811509600931377</v>
      </c>
      <c r="AD54" s="18">
        <v>2.7957323711721975</v>
      </c>
      <c r="AE54" s="18">
        <v>2.8135897820730595</v>
      </c>
      <c r="AF54" s="18">
        <v>2.8292861507198444</v>
      </c>
      <c r="AG54" s="18">
        <v>2.8315611698866521</v>
      </c>
      <c r="AH54" s="18">
        <v>2.8286023795742463</v>
      </c>
      <c r="AI54" s="18">
        <v>2.9502611915794099</v>
      </c>
      <c r="AJ54" s="18">
        <v>2.9663073230710642</v>
      </c>
      <c r="AK54" s="18">
        <v>2.9640392836716956</v>
      </c>
      <c r="AL54" s="18">
        <v>2.9599792770788622</v>
      </c>
      <c r="AM54" s="18">
        <v>2.943844367344072</v>
      </c>
      <c r="AN54" s="18">
        <v>2.9173584477552974</v>
      </c>
      <c r="AO54" s="18">
        <v>2.8105503511958139</v>
      </c>
      <c r="AP54" s="18">
        <v>2.5696558565494727</v>
      </c>
      <c r="AQ54" s="18">
        <v>2.5322199548055488</v>
      </c>
      <c r="AR54" s="18">
        <v>2.515800596718313</v>
      </c>
      <c r="AS54" s="18">
        <v>2.458914785262059</v>
      </c>
      <c r="AT54" s="18">
        <v>2.367255606218869</v>
      </c>
      <c r="AU54" s="18">
        <v>2.2833284027893987</v>
      </c>
      <c r="AV54" s="18">
        <v>2.2082225537560323</v>
      </c>
      <c r="AW54" s="18">
        <v>2.1299415778310764</v>
      </c>
      <c r="AX54" s="18">
        <v>2.0454577655076669</v>
      </c>
      <c r="AY54" s="18">
        <v>1.9575350725183429</v>
      </c>
      <c r="AZ54" s="18">
        <v>1.8656135463928822</v>
      </c>
      <c r="BA54" s="18">
        <v>1.7699422249429071</v>
      </c>
      <c r="BB54" s="18">
        <v>1.6703729564666883</v>
      </c>
      <c r="BC54" s="18">
        <v>1.5676516561552249</v>
      </c>
      <c r="BD54" s="18">
        <v>1.461314289903356</v>
      </c>
      <c r="BE54" s="18">
        <v>1.3514340294514517</v>
      </c>
      <c r="BF54" s="18">
        <v>1.2375870605231927</v>
      </c>
      <c r="BG54" s="18">
        <v>1.1206143386058871</v>
      </c>
      <c r="BH54" s="18">
        <v>1.000306882286311</v>
      </c>
      <c r="BI54" s="18">
        <v>0.97783359341353482</v>
      </c>
      <c r="BJ54" s="18">
        <v>0.98988996373778482</v>
      </c>
      <c r="BK54" s="18">
        <v>1.0017380169111525</v>
      </c>
      <c r="BL54" s="18">
        <v>1.0134358195998292</v>
      </c>
      <c r="BM54" s="18">
        <v>1.028956047884656</v>
      </c>
      <c r="BN54" s="18">
        <v>1.0443501405311095</v>
      </c>
      <c r="BO54" s="18">
        <v>1.0595827149800741</v>
      </c>
      <c r="BP54" s="18">
        <v>1.0746753480870519</v>
      </c>
      <c r="BQ54" s="18">
        <v>1.0896306440040109</v>
      </c>
      <c r="BR54" s="18">
        <v>1.1044708481399437</v>
      </c>
      <c r="BS54" s="18">
        <v>1.1191592932653827</v>
      </c>
      <c r="BT54" s="18">
        <v>1.1337180258155903</v>
      </c>
      <c r="BU54" s="18">
        <v>1.1481495259329202</v>
      </c>
      <c r="BV54" s="18">
        <v>1.1626924692390199</v>
      </c>
    </row>
    <row r="55" spans="2:74" ht="13.5" thickBot="1">
      <c r="B55" s="58" t="s">
        <v>38</v>
      </c>
      <c r="C55" s="59">
        <v>4.7819366925034243</v>
      </c>
      <c r="D55" s="59">
        <v>5.4058907694780096</v>
      </c>
      <c r="E55" s="59">
        <v>6.2207828668225771</v>
      </c>
      <c r="F55" s="59">
        <v>7.1084722262423705</v>
      </c>
      <c r="G55" s="59">
        <v>8.0469525090807341</v>
      </c>
      <c r="H55" s="59">
        <v>8.9458610126301892</v>
      </c>
      <c r="I55" s="59">
        <v>9.7338323552180182</v>
      </c>
      <c r="J55" s="59">
        <v>10.431029096271978</v>
      </c>
      <c r="K55" s="59">
        <v>11.112024920708857</v>
      </c>
      <c r="L55" s="59">
        <v>11.807926246751812</v>
      </c>
      <c r="M55" s="59">
        <v>12.470148636663632</v>
      </c>
      <c r="N55" s="59">
        <v>13.055924829856133</v>
      </c>
      <c r="O55" s="59">
        <v>13.554605279135668</v>
      </c>
      <c r="P55" s="59">
        <v>14.079093308110277</v>
      </c>
      <c r="Q55" s="59">
        <v>14.665032137387403</v>
      </c>
      <c r="R55" s="59">
        <v>15.222578189637993</v>
      </c>
      <c r="S55" s="59">
        <v>15.759084243097261</v>
      </c>
      <c r="T55" s="59">
        <v>16.21870278070644</v>
      </c>
      <c r="U55" s="59">
        <v>16.543805995366458</v>
      </c>
      <c r="V55" s="59">
        <v>16.746770599417534</v>
      </c>
      <c r="W55" s="59">
        <v>17.125078274304965</v>
      </c>
      <c r="X55" s="59">
        <v>17.060471101752988</v>
      </c>
      <c r="Y55" s="59">
        <v>17.023245762901674</v>
      </c>
      <c r="Z55" s="59">
        <v>17.089821239783056</v>
      </c>
      <c r="AA55" s="59">
        <v>17.063253838360261</v>
      </c>
      <c r="AB55" s="59">
        <v>17.043884754345601</v>
      </c>
      <c r="AC55" s="59">
        <v>17.049421641242947</v>
      </c>
      <c r="AD55" s="59">
        <v>17.045970416411166</v>
      </c>
      <c r="AE55" s="59">
        <v>16.988197391422641</v>
      </c>
      <c r="AF55" s="59">
        <v>16.98798648591276</v>
      </c>
      <c r="AG55" s="59">
        <v>16.979376521118745</v>
      </c>
      <c r="AH55" s="59">
        <v>16.834994053650615</v>
      </c>
      <c r="AI55" s="59">
        <v>17.399639764643101</v>
      </c>
      <c r="AJ55" s="59">
        <v>17.326157877311374</v>
      </c>
      <c r="AK55" s="59">
        <v>17.163356129378592</v>
      </c>
      <c r="AL55" s="59">
        <v>17.013637526456328</v>
      </c>
      <c r="AM55" s="59">
        <v>16.745778263618512</v>
      </c>
      <c r="AN55" s="59">
        <v>16.413574323478045</v>
      </c>
      <c r="AO55" s="59">
        <v>15.653135393121335</v>
      </c>
      <c r="AP55" s="59">
        <v>14.199071205460031</v>
      </c>
      <c r="AQ55" s="59">
        <v>13.887797767698139</v>
      </c>
      <c r="AR55" s="59">
        <v>13.746013080751919</v>
      </c>
      <c r="AS55" s="59">
        <v>13.42274625800319</v>
      </c>
      <c r="AT55" s="59">
        <v>12.932381744339814</v>
      </c>
      <c r="AU55" s="59">
        <v>12.491694417524789</v>
      </c>
      <c r="AV55" s="59">
        <v>12.097875282968293</v>
      </c>
      <c r="AW55" s="59">
        <v>11.695761376823953</v>
      </c>
      <c r="AX55" s="59">
        <v>11.269045433362797</v>
      </c>
      <c r="AY55" s="59">
        <v>10.832864815662798</v>
      </c>
      <c r="AZ55" s="59">
        <v>10.384391261785936</v>
      </c>
      <c r="BA55" s="59">
        <v>9.9251526998889403</v>
      </c>
      <c r="BB55" s="59">
        <v>9.4547169230427066</v>
      </c>
      <c r="BC55" s="59">
        <v>8.9769497447116144</v>
      </c>
      <c r="BD55" s="59">
        <v>8.4896064309221888</v>
      </c>
      <c r="BE55" s="59">
        <v>7.9932311829974498</v>
      </c>
      <c r="BF55" s="59">
        <v>7.485885723413304</v>
      </c>
      <c r="BG55" s="59">
        <v>6.9717361605521733</v>
      </c>
      <c r="BH55" s="59">
        <v>6.4501429441618088</v>
      </c>
      <c r="BI55" s="59">
        <v>6.0692778350628993</v>
      </c>
      <c r="BJ55" s="59">
        <v>5.7628394099529467</v>
      </c>
      <c r="BK55" s="59">
        <v>5.4994912010586496</v>
      </c>
      <c r="BL55" s="59">
        <v>5.2320377730473391</v>
      </c>
      <c r="BM55" s="59">
        <v>5.1297062503014752</v>
      </c>
      <c r="BN55" s="59">
        <v>5.1748324655429023</v>
      </c>
      <c r="BO55" s="59">
        <v>5.2187435670184179</v>
      </c>
      <c r="BP55" s="59">
        <v>5.2614837342160143</v>
      </c>
      <c r="BQ55" s="59">
        <v>5.3030873590563399</v>
      </c>
      <c r="BR55" s="59">
        <v>5.3435969075898377</v>
      </c>
      <c r="BS55" s="59">
        <v>5.3830266757616592</v>
      </c>
      <c r="BT55" s="59">
        <v>5.4214171350931712</v>
      </c>
      <c r="BU55" s="59">
        <v>5.4587988131787277</v>
      </c>
      <c r="BV55" s="59">
        <v>5.4962319527731927</v>
      </c>
    </row>
    <row r="57" spans="2:74" ht="13.5" thickBot="1">
      <c r="C57" s="45" t="s">
        <v>34</v>
      </c>
      <c r="F57" s="64"/>
      <c r="G57" s="65"/>
    </row>
    <row r="58" spans="2:74">
      <c r="B58" s="47"/>
      <c r="C58" s="48" t="s">
        <v>76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117"/>
      <c r="BR58" s="118"/>
      <c r="BS58" s="118"/>
      <c r="BT58" s="118"/>
      <c r="BU58" s="118"/>
      <c r="BV58" s="119"/>
    </row>
    <row r="59" spans="2:74" s="4" customFormat="1">
      <c r="B59" s="51" t="s">
        <v>61</v>
      </c>
      <c r="C59" s="35">
        <v>1970</v>
      </c>
      <c r="D59" s="35">
        <v>1971</v>
      </c>
      <c r="E59" s="35">
        <v>1972</v>
      </c>
      <c r="F59" s="35">
        <v>1973</v>
      </c>
      <c r="G59" s="35">
        <v>1974</v>
      </c>
      <c r="H59" s="35">
        <v>1975</v>
      </c>
      <c r="I59" s="35">
        <v>1976</v>
      </c>
      <c r="J59" s="35">
        <v>1977</v>
      </c>
      <c r="K59" s="35">
        <v>1978</v>
      </c>
      <c r="L59" s="35">
        <v>1979</v>
      </c>
      <c r="M59" s="35">
        <v>1980</v>
      </c>
      <c r="N59" s="35">
        <v>1981</v>
      </c>
      <c r="O59" s="35">
        <v>1982</v>
      </c>
      <c r="P59" s="35">
        <v>1983</v>
      </c>
      <c r="Q59" s="35">
        <v>1984</v>
      </c>
      <c r="R59" s="35">
        <v>1985</v>
      </c>
      <c r="S59" s="35">
        <v>1986</v>
      </c>
      <c r="T59" s="35">
        <v>1987</v>
      </c>
      <c r="U59" s="35">
        <v>1988</v>
      </c>
      <c r="V59" s="35">
        <v>1989</v>
      </c>
      <c r="W59" s="35">
        <v>1990</v>
      </c>
      <c r="X59" s="35">
        <v>1991</v>
      </c>
      <c r="Y59" s="35">
        <v>1992</v>
      </c>
      <c r="Z59" s="35">
        <v>1993</v>
      </c>
      <c r="AA59" s="35">
        <v>1994</v>
      </c>
      <c r="AB59" s="35">
        <v>1995</v>
      </c>
      <c r="AC59" s="35">
        <v>1996</v>
      </c>
      <c r="AD59" s="35">
        <v>1997</v>
      </c>
      <c r="AE59" s="35">
        <v>1998</v>
      </c>
      <c r="AF59" s="35">
        <v>1999</v>
      </c>
      <c r="AG59" s="35">
        <v>2000</v>
      </c>
      <c r="AH59" s="35">
        <v>2001</v>
      </c>
      <c r="AI59" s="35">
        <v>2002</v>
      </c>
      <c r="AJ59" s="35">
        <v>2003</v>
      </c>
      <c r="AK59" s="35">
        <v>2004</v>
      </c>
      <c r="AL59" s="35">
        <v>2005</v>
      </c>
      <c r="AM59" s="35">
        <v>2006</v>
      </c>
      <c r="AN59" s="35">
        <v>2007</v>
      </c>
      <c r="AO59" s="35">
        <v>2008</v>
      </c>
      <c r="AP59" s="35">
        <v>2009</v>
      </c>
      <c r="AQ59" s="35">
        <v>2010</v>
      </c>
      <c r="AR59" s="35">
        <v>2011</v>
      </c>
      <c r="AS59" s="35">
        <v>2012</v>
      </c>
      <c r="AT59" s="35">
        <v>2013</v>
      </c>
      <c r="AU59" s="35">
        <v>2014</v>
      </c>
      <c r="AV59" s="35">
        <v>2015</v>
      </c>
      <c r="AW59" s="35">
        <v>2016</v>
      </c>
      <c r="AX59" s="35">
        <v>2017</v>
      </c>
      <c r="AY59" s="35">
        <v>2018</v>
      </c>
      <c r="AZ59" s="35">
        <v>2019</v>
      </c>
      <c r="BA59" s="35">
        <v>2020</v>
      </c>
      <c r="BB59" s="35">
        <v>2021</v>
      </c>
      <c r="BC59" s="35">
        <v>2022</v>
      </c>
      <c r="BD59" s="35">
        <v>2023</v>
      </c>
      <c r="BE59" s="35">
        <v>2024</v>
      </c>
      <c r="BF59" s="35">
        <v>2025</v>
      </c>
      <c r="BG59" s="35">
        <v>2026</v>
      </c>
      <c r="BH59" s="35">
        <v>2027</v>
      </c>
      <c r="BI59" s="35">
        <v>2028</v>
      </c>
      <c r="BJ59" s="35">
        <v>2029</v>
      </c>
      <c r="BK59" s="35">
        <v>2030</v>
      </c>
      <c r="BL59" s="35">
        <v>2031</v>
      </c>
      <c r="BM59" s="35">
        <v>2032</v>
      </c>
      <c r="BN59" s="35">
        <v>2033</v>
      </c>
      <c r="BO59" s="35">
        <v>2034</v>
      </c>
      <c r="BP59" s="35">
        <v>2035</v>
      </c>
      <c r="BQ59" s="35">
        <v>2036</v>
      </c>
      <c r="BR59" s="35">
        <v>2037</v>
      </c>
      <c r="BS59" s="35">
        <v>2038</v>
      </c>
      <c r="BT59" s="35">
        <v>2039</v>
      </c>
      <c r="BU59" s="35">
        <v>2040</v>
      </c>
      <c r="BV59" s="35">
        <v>2041</v>
      </c>
    </row>
    <row r="60" spans="2:74">
      <c r="B60" s="53" t="s">
        <v>77</v>
      </c>
      <c r="C60" s="18">
        <v>0.23089137724655082</v>
      </c>
      <c r="D60" s="18">
        <v>0.45274272044455854</v>
      </c>
      <c r="E60" s="18">
        <v>0.72879314300712683</v>
      </c>
      <c r="F60" s="18">
        <v>1.0471814279060787</v>
      </c>
      <c r="G60" s="18">
        <v>1.3950532275227534</v>
      </c>
      <c r="H60" s="18">
        <v>1.7586941661688571</v>
      </c>
      <c r="I60" s="18">
        <v>2.1239798393027329</v>
      </c>
      <c r="J60" s="18">
        <v>2.4766034152687784</v>
      </c>
      <c r="K60" s="18">
        <v>2.8014751450482924</v>
      </c>
      <c r="L60" s="18">
        <v>3.0833090922195905</v>
      </c>
      <c r="M60" s="18">
        <v>3.3059293850133096</v>
      </c>
      <c r="N60" s="18">
        <v>3.4436829539018872</v>
      </c>
      <c r="O60" s="18">
        <v>3.5577015283024487</v>
      </c>
      <c r="P60" s="18">
        <v>3.6795695034645779</v>
      </c>
      <c r="Q60" s="18">
        <v>3.8197809200081605</v>
      </c>
      <c r="R60" s="18">
        <v>3.9288089656677707</v>
      </c>
      <c r="S60" s="18">
        <v>3.9631797502727482</v>
      </c>
      <c r="T60" s="18">
        <v>3.9554230437506801</v>
      </c>
      <c r="U60" s="18">
        <v>3.9388837680745294</v>
      </c>
      <c r="V60" s="18">
        <v>3.9424148297773867</v>
      </c>
      <c r="W60" s="18">
        <v>3.9878444476272876</v>
      </c>
      <c r="X60" s="18">
        <v>4.0514412383221581</v>
      </c>
      <c r="Y60" s="18">
        <v>4.0858709932832804</v>
      </c>
      <c r="Z60" s="18">
        <v>4.1066772145408077</v>
      </c>
      <c r="AA60" s="18">
        <v>4.115961998372736</v>
      </c>
      <c r="AB60" s="18">
        <v>4.1527035291489183</v>
      </c>
      <c r="AC60" s="18">
        <v>4.1784780208130767</v>
      </c>
      <c r="AD60" s="18">
        <v>4.1923370840317942</v>
      </c>
      <c r="AE60" s="18">
        <v>4.2008927819347885</v>
      </c>
      <c r="AF60" s="18">
        <v>4.2057017855086327</v>
      </c>
      <c r="AG60" s="18">
        <v>4.2115677200350241</v>
      </c>
      <c r="AH60" s="18">
        <v>4.2353650721192455</v>
      </c>
      <c r="AI60" s="18">
        <v>4.2365411957651826</v>
      </c>
      <c r="AJ60" s="18">
        <v>4.2310637063175616</v>
      </c>
      <c r="AK60" s="18">
        <v>4.2182294964357627</v>
      </c>
      <c r="AL60" s="18">
        <v>4.2148477660361037</v>
      </c>
      <c r="AM60" s="18">
        <v>4.2094685656107504</v>
      </c>
      <c r="AN60" s="18">
        <v>4.2014007480872264</v>
      </c>
      <c r="AO60" s="18">
        <v>4.1933095925206736</v>
      </c>
      <c r="AP60" s="18">
        <v>4.186147535897506</v>
      </c>
      <c r="AQ60" s="18">
        <v>4.1809859999999999</v>
      </c>
      <c r="AR60" s="18">
        <v>4.1790000000000003</v>
      </c>
      <c r="AS60" s="18">
        <v>4.1829224062482488</v>
      </c>
      <c r="AT60" s="18">
        <v>4.1922464488185716</v>
      </c>
      <c r="AU60" s="18">
        <v>4.2080306859208587</v>
      </c>
      <c r="AV60" s="18">
        <v>4.2051785461632374</v>
      </c>
      <c r="AW60" s="18">
        <v>4.2021763465793178</v>
      </c>
      <c r="AX60" s="18">
        <v>4.1934415427237246</v>
      </c>
      <c r="AY60" s="18">
        <v>4.1834139511432333</v>
      </c>
      <c r="AZ60" s="18">
        <v>4.1713263320551679</v>
      </c>
      <c r="BA60" s="18">
        <v>4.157644692940301</v>
      </c>
      <c r="BB60" s="18">
        <v>4.1425790536989622</v>
      </c>
      <c r="BC60" s="18">
        <v>4.1267049247319374</v>
      </c>
      <c r="BD60" s="18">
        <v>4.1094777692053537</v>
      </c>
      <c r="BE60" s="18">
        <v>4.0910508839134767</v>
      </c>
      <c r="BF60" s="18">
        <v>4.0709629161233964</v>
      </c>
      <c r="BG60" s="18">
        <v>4.0499253697323567</v>
      </c>
      <c r="BH60" s="18">
        <v>4.0282451343894063</v>
      </c>
      <c r="BI60" s="18">
        <v>4.0057547899378427</v>
      </c>
      <c r="BJ60" s="18">
        <v>3.98175306310439</v>
      </c>
      <c r="BK60" s="18">
        <v>3.9563543676321693</v>
      </c>
      <c r="BL60" s="18">
        <v>3.9296450740568143</v>
      </c>
      <c r="BM60" s="18">
        <v>3.916794123597787</v>
      </c>
      <c r="BN60" s="18">
        <v>3.9020593416533074</v>
      </c>
      <c r="BO60" s="18">
        <v>3.8857590714963246</v>
      </c>
      <c r="BP60" s="18">
        <v>3.8678284292171279</v>
      </c>
      <c r="BQ60" s="18">
        <v>3.848326982435943</v>
      </c>
      <c r="BR60" s="18">
        <v>3.8271806879713171</v>
      </c>
      <c r="BS60" s="18">
        <v>3.8047070927436839</v>
      </c>
      <c r="BT60" s="18">
        <v>3.7808290708855274</v>
      </c>
      <c r="BU60" s="18">
        <v>3.7555981892801333</v>
      </c>
      <c r="BV60" s="18">
        <v>3.7296223116126233</v>
      </c>
    </row>
    <row r="61" spans="2:74">
      <c r="B61" s="53" t="s">
        <v>78</v>
      </c>
      <c r="C61" s="18">
        <v>0</v>
      </c>
      <c r="D61" s="18">
        <v>0</v>
      </c>
      <c r="E61" s="18">
        <v>0.19012934496807438</v>
      </c>
      <c r="F61" s="18">
        <v>0.40178282500068757</v>
      </c>
      <c r="G61" s="18">
        <v>0.69264800076558564</v>
      </c>
      <c r="H61" s="18">
        <v>1.0650811945974874</v>
      </c>
      <c r="I61" s="18">
        <v>1.5214426239426644</v>
      </c>
      <c r="J61" s="18">
        <v>2.0251565818193544</v>
      </c>
      <c r="K61" s="18">
        <v>2.5750989268469553</v>
      </c>
      <c r="L61" s="18">
        <v>3.1622361256281004</v>
      </c>
      <c r="M61" s="18">
        <v>3.8066040180437719</v>
      </c>
      <c r="N61" s="18">
        <v>4.4477179704883172</v>
      </c>
      <c r="O61" s="18">
        <v>5.0755225133632944</v>
      </c>
      <c r="P61" s="18">
        <v>5.7784317362278408</v>
      </c>
      <c r="Q61" s="18">
        <v>6.6309473607929101</v>
      </c>
      <c r="R61" s="18">
        <v>7.5930948931595594</v>
      </c>
      <c r="S61" s="18">
        <v>8.5811856747565916</v>
      </c>
      <c r="T61" s="18">
        <v>9.5117773131885759</v>
      </c>
      <c r="U61" s="18">
        <v>10.297191061728654</v>
      </c>
      <c r="V61" s="18">
        <v>10.935559455923004</v>
      </c>
      <c r="W61" s="18">
        <v>11.465733217034662</v>
      </c>
      <c r="X61" s="18">
        <v>11.97442260541116</v>
      </c>
      <c r="Y61" s="18">
        <v>12.421763856281487</v>
      </c>
      <c r="Z61" s="18">
        <v>12.847664318408521</v>
      </c>
      <c r="AA61" s="18">
        <v>13.267167505772608</v>
      </c>
      <c r="AB61" s="18">
        <v>13.71447867475166</v>
      </c>
      <c r="AC61" s="18">
        <v>14.114126619128005</v>
      </c>
      <c r="AD61" s="18">
        <v>14.462144715606131</v>
      </c>
      <c r="AE61" s="18">
        <v>14.780739063340798</v>
      </c>
      <c r="AF61" s="18">
        <v>15.135986721193371</v>
      </c>
      <c r="AG61" s="18">
        <v>15.986165591704316</v>
      </c>
      <c r="AH61" s="18">
        <v>16.452140435265541</v>
      </c>
      <c r="AI61" s="18">
        <v>16.670805517979222</v>
      </c>
      <c r="AJ61" s="18">
        <v>16.881755862692899</v>
      </c>
      <c r="AK61" s="18">
        <v>17.078419999999998</v>
      </c>
      <c r="AL61" s="18">
        <v>17.325651999999995</v>
      </c>
      <c r="AM61" s="18">
        <v>17.509863999999997</v>
      </c>
      <c r="AN61" s="18">
        <v>17.687276000000001</v>
      </c>
      <c r="AO61" s="18">
        <v>17.864892000000005</v>
      </c>
      <c r="AP61" s="18">
        <v>18.042508000000002</v>
      </c>
      <c r="AQ61" s="18">
        <v>18.220260000000003</v>
      </c>
      <c r="AR61" s="18">
        <v>18.398</v>
      </c>
      <c r="AS61" s="18">
        <v>18.584671999999998</v>
      </c>
      <c r="AT61" s="18">
        <v>18.771263999999995</v>
      </c>
      <c r="AU61" s="18">
        <v>18.957720000000002</v>
      </c>
      <c r="AV61" s="18">
        <v>19.131638032547048</v>
      </c>
      <c r="AW61" s="18">
        <v>19.30831820278415</v>
      </c>
      <c r="AX61" s="18">
        <v>19.462470862296815</v>
      </c>
      <c r="AY61" s="18">
        <v>19.613144852783421</v>
      </c>
      <c r="AZ61" s="18">
        <v>19.757141717118305</v>
      </c>
      <c r="BA61" s="18">
        <v>19.896483601547761</v>
      </c>
      <c r="BB61" s="18">
        <v>20.032614407666969</v>
      </c>
      <c r="BC61" s="18">
        <v>20.167086278003456</v>
      </c>
      <c r="BD61" s="18">
        <v>20.297739337049077</v>
      </c>
      <c r="BE61" s="18">
        <v>20.42521480477599</v>
      </c>
      <c r="BF61" s="18">
        <v>20.547694977019923</v>
      </c>
      <c r="BG61" s="18">
        <v>20.667404188396354</v>
      </c>
      <c r="BH61" s="18">
        <v>20.786458272359475</v>
      </c>
      <c r="BI61" s="18">
        <v>20.903961098521219</v>
      </c>
      <c r="BJ61" s="18">
        <v>21.016815818784178</v>
      </c>
      <c r="BK61" s="18">
        <v>21.124144061803484</v>
      </c>
      <c r="BL61" s="18">
        <v>21.226888079733097</v>
      </c>
      <c r="BM61" s="18">
        <v>21.407792926554439</v>
      </c>
      <c r="BN61" s="18">
        <v>21.583302412142512</v>
      </c>
      <c r="BO61" s="18">
        <v>21.753574730222681</v>
      </c>
      <c r="BP61" s="18">
        <v>21.918768562347157</v>
      </c>
      <c r="BQ61" s="18">
        <v>22.079036113842577</v>
      </c>
      <c r="BR61" s="18">
        <v>22.234526870171347</v>
      </c>
      <c r="BS61" s="18">
        <v>22.38538037881569</v>
      </c>
      <c r="BT61" s="18">
        <v>22.531737395111307</v>
      </c>
      <c r="BU61" s="18">
        <v>22.673732681696876</v>
      </c>
      <c r="BV61" s="18">
        <v>22.815738402538145</v>
      </c>
    </row>
    <row r="62" spans="2:74">
      <c r="B62" s="53" t="s">
        <v>79</v>
      </c>
      <c r="C62" s="18">
        <v>10.913430221500262</v>
      </c>
      <c r="D62" s="18">
        <v>11.852292361097552</v>
      </c>
      <c r="E62" s="18">
        <v>12.775720290749526</v>
      </c>
      <c r="F62" s="18">
        <v>13.733505424694929</v>
      </c>
      <c r="G62" s="18">
        <v>14.609905313672538</v>
      </c>
      <c r="H62" s="18">
        <v>15.211599315592476</v>
      </c>
      <c r="I62" s="18">
        <v>15.384614785769401</v>
      </c>
      <c r="J62" s="18">
        <v>15.275710326515794</v>
      </c>
      <c r="K62" s="18">
        <v>15.114366723341133</v>
      </c>
      <c r="L62" s="18">
        <v>15.034633573761202</v>
      </c>
      <c r="M62" s="18">
        <v>14.904551792904355</v>
      </c>
      <c r="N62" s="18">
        <v>14.736771965077931</v>
      </c>
      <c r="O62" s="18">
        <v>14.457907107049603</v>
      </c>
      <c r="P62" s="18">
        <v>14.120980818464371</v>
      </c>
      <c r="Q62" s="18">
        <v>13.673150042268006</v>
      </c>
      <c r="R62" s="18">
        <v>13.125921453585416</v>
      </c>
      <c r="S62" s="18">
        <v>12.69397870763277</v>
      </c>
      <c r="T62" s="18">
        <v>12.370801294144828</v>
      </c>
      <c r="U62" s="18">
        <v>12.147750973670719</v>
      </c>
      <c r="V62" s="18">
        <v>11.964078192498134</v>
      </c>
      <c r="W62" s="18">
        <v>11.731585367406753</v>
      </c>
      <c r="X62" s="18">
        <v>11.493835516199722</v>
      </c>
      <c r="Y62" s="18">
        <v>11.23121320139858</v>
      </c>
      <c r="Z62" s="18">
        <v>10.982348155618633</v>
      </c>
      <c r="AA62" s="18">
        <v>10.74614858252095</v>
      </c>
      <c r="AB62" s="18">
        <v>10.486269741403314</v>
      </c>
      <c r="AC62" s="18">
        <v>10.270041754840104</v>
      </c>
      <c r="AD62" s="18">
        <v>10.20821967081711</v>
      </c>
      <c r="AE62" s="18">
        <v>10.026564902473201</v>
      </c>
      <c r="AF62" s="18">
        <v>10.090657814128914</v>
      </c>
      <c r="AG62" s="18">
        <v>9.4463705769161859</v>
      </c>
      <c r="AH62" s="18">
        <v>9.3310647244789635</v>
      </c>
      <c r="AI62" s="18">
        <v>9.3579614617652886</v>
      </c>
      <c r="AJ62" s="18">
        <v>9.3787532570516099</v>
      </c>
      <c r="AK62" s="18">
        <v>9.3899799999999995</v>
      </c>
      <c r="AL62" s="18">
        <v>9.427192999999999</v>
      </c>
      <c r="AM62" s="18">
        <v>9.5274260000000002</v>
      </c>
      <c r="AN62" s="18">
        <v>9.623959000000001</v>
      </c>
      <c r="AO62" s="18">
        <v>9.7206029999999988</v>
      </c>
      <c r="AP62" s="18">
        <v>9.8172470000000001</v>
      </c>
      <c r="AQ62" s="18">
        <v>9.9139650000000028</v>
      </c>
      <c r="AR62" s="18">
        <v>10.010999999999999</v>
      </c>
      <c r="AS62" s="18">
        <v>10.112248000000001</v>
      </c>
      <c r="AT62" s="18">
        <v>10.213775999999998</v>
      </c>
      <c r="AU62" s="18">
        <v>10.315230000000001</v>
      </c>
      <c r="AV62" s="18">
        <v>10.409872733508706</v>
      </c>
      <c r="AW62" s="18">
        <v>10.506018594851218</v>
      </c>
      <c r="AX62" s="18">
        <v>10.589907031919738</v>
      </c>
      <c r="AY62" s="18">
        <v>10.671902800203474</v>
      </c>
      <c r="AZ62" s="18">
        <v>10.75026557774623</v>
      </c>
      <c r="BA62" s="18">
        <v>10.826095645510895</v>
      </c>
      <c r="BB62" s="18">
        <v>10.900178684785551</v>
      </c>
      <c r="BC62" s="18">
        <v>10.973359183185892</v>
      </c>
      <c r="BD62" s="18">
        <v>11.044461931393487</v>
      </c>
      <c r="BE62" s="18">
        <v>11.113835825637494</v>
      </c>
      <c r="BF62" s="18">
        <v>11.180491836170845</v>
      </c>
      <c r="BG62" s="18">
        <v>11.245640205648563</v>
      </c>
      <c r="BH62" s="18">
        <v>11.310432239039345</v>
      </c>
      <c r="BI62" s="18">
        <v>11.374380327732817</v>
      </c>
      <c r="BJ62" s="18">
        <v>11.435799425662809</v>
      </c>
      <c r="BK62" s="18">
        <v>11.49421151441182</v>
      </c>
      <c r="BL62" s="18">
        <v>11.550129322176923</v>
      </c>
      <c r="BM62" s="18">
        <v>11.648576730985024</v>
      </c>
      <c r="BN62" s="18">
        <v>11.744088608345757</v>
      </c>
      <c r="BO62" s="18">
        <v>11.836750956042309</v>
      </c>
      <c r="BP62" s="18">
        <v>11.926650141738337</v>
      </c>
      <c r="BQ62" s="18">
        <v>12.013868976282188</v>
      </c>
      <c r="BR62" s="18">
        <v>12.098488825447916</v>
      </c>
      <c r="BS62" s="18">
        <v>12.18058554439291</v>
      </c>
      <c r="BT62" s="18">
        <v>12.260235748975191</v>
      </c>
      <c r="BU62" s="18">
        <v>12.337512760250716</v>
      </c>
      <c r="BV62" s="18">
        <v>12.414795644806869</v>
      </c>
    </row>
    <row r="63" spans="2:74">
      <c r="B63" s="53" t="s">
        <v>80</v>
      </c>
      <c r="C63" s="18">
        <v>4.2350722734553307E-2</v>
      </c>
      <c r="D63" s="18">
        <v>0.13180698863942278</v>
      </c>
      <c r="E63" s="18">
        <v>0.26398765189631979</v>
      </c>
      <c r="F63" s="18">
        <v>0.43474255196610645</v>
      </c>
      <c r="G63" s="18">
        <v>0.63972854258413536</v>
      </c>
      <c r="H63" s="18">
        <v>0.87427295774887748</v>
      </c>
      <c r="I63" s="18">
        <v>1.1335346252101177</v>
      </c>
      <c r="J63" s="18">
        <v>1.4126486503026463</v>
      </c>
      <c r="K63" s="18">
        <v>1.7064159293185461</v>
      </c>
      <c r="L63" s="18">
        <v>2.0096276075273414</v>
      </c>
      <c r="M63" s="18">
        <v>2.3166459082462838</v>
      </c>
      <c r="N63" s="18">
        <v>2.6390270792248303</v>
      </c>
      <c r="O63" s="18">
        <v>2.9531583179283158</v>
      </c>
      <c r="P63" s="18">
        <v>3.2893138050678403</v>
      </c>
      <c r="Q63" s="18">
        <v>3.651066959424845</v>
      </c>
      <c r="R63" s="18">
        <v>3.9662045178124599</v>
      </c>
      <c r="S63" s="18">
        <v>4.252500097719194</v>
      </c>
      <c r="T63" s="18">
        <v>4.4777073441702235</v>
      </c>
      <c r="U63" s="18">
        <v>4.6076404508947837</v>
      </c>
      <c r="V63" s="18">
        <v>4.6694145715141868</v>
      </c>
      <c r="W63" s="18">
        <v>4.681319195166032</v>
      </c>
      <c r="X63" s="18">
        <v>4.7068201455242269</v>
      </c>
      <c r="Y63" s="18">
        <v>4.7854800780830384</v>
      </c>
      <c r="Z63" s="18">
        <v>4.9266136572398382</v>
      </c>
      <c r="AA63" s="18">
        <v>5.1234019504967661</v>
      </c>
      <c r="AB63" s="18">
        <v>5.343311995304501</v>
      </c>
      <c r="AC63" s="18">
        <v>5.5545209052789088</v>
      </c>
      <c r="AD63" s="18">
        <v>5.7544314460858574</v>
      </c>
      <c r="AE63" s="18">
        <v>5.9508313715489773</v>
      </c>
      <c r="AF63" s="18">
        <v>6.145130769839934</v>
      </c>
      <c r="AG63" s="18">
        <v>6.3437571109846207</v>
      </c>
      <c r="AH63" s="18">
        <v>6.572584833427638</v>
      </c>
      <c r="AI63" s="18">
        <v>6.7686687042506106</v>
      </c>
      <c r="AJ63" s="18">
        <v>6.9543340820503774</v>
      </c>
      <c r="AK63" s="18">
        <v>7.1264654308323392</v>
      </c>
      <c r="AL63" s="18">
        <v>7.311998234488355</v>
      </c>
      <c r="AM63" s="18">
        <v>7.4903893864138293</v>
      </c>
      <c r="AN63" s="18">
        <v>7.6584258219199954</v>
      </c>
      <c r="AO63" s="18">
        <v>7.8188101242395076</v>
      </c>
      <c r="AP63" s="18">
        <v>7.971199367998512</v>
      </c>
      <c r="AQ63" s="18">
        <v>8.1153999999999993</v>
      </c>
      <c r="AR63" s="18">
        <v>8.2509999999999977</v>
      </c>
      <c r="AS63" s="18">
        <v>8.3820598139169018</v>
      </c>
      <c r="AT63" s="18">
        <v>8.5040213633413764</v>
      </c>
      <c r="AU63" s="18">
        <v>8.6166874852373549</v>
      </c>
      <c r="AV63" s="18">
        <v>8.7619494254830741</v>
      </c>
      <c r="AW63" s="18">
        <v>8.9096857138944348</v>
      </c>
      <c r="AX63" s="18">
        <v>9.0483521875745971</v>
      </c>
      <c r="AY63" s="18">
        <v>9.1862690577980146</v>
      </c>
      <c r="AZ63" s="18">
        <v>9.3220740436617664</v>
      </c>
      <c r="BA63" s="18">
        <v>9.4566588574020134</v>
      </c>
      <c r="BB63" s="18">
        <v>9.5908562393599937</v>
      </c>
      <c r="BC63" s="18">
        <v>9.7250027571462248</v>
      </c>
      <c r="BD63" s="18">
        <v>9.8582206933795202</v>
      </c>
      <c r="BE63" s="18">
        <v>9.990783982325242</v>
      </c>
      <c r="BF63" s="18">
        <v>10.121958879221015</v>
      </c>
      <c r="BG63" s="18">
        <v>10.252408579623012</v>
      </c>
      <c r="BH63" s="18">
        <v>10.383354727863763</v>
      </c>
      <c r="BI63" s="18">
        <v>10.514339714124031</v>
      </c>
      <c r="BJ63" s="18">
        <v>10.643978104707363</v>
      </c>
      <c r="BK63" s="18">
        <v>10.771376525926371</v>
      </c>
      <c r="BL63" s="18">
        <v>10.897159350535798</v>
      </c>
      <c r="BM63" s="18">
        <v>11.064043525641463</v>
      </c>
      <c r="BN63" s="18">
        <v>11.229571403560318</v>
      </c>
      <c r="BO63" s="18">
        <v>11.393362526667463</v>
      </c>
      <c r="BP63" s="18">
        <v>11.555648904161847</v>
      </c>
      <c r="BQ63" s="18">
        <v>11.716458537677537</v>
      </c>
      <c r="BR63" s="18">
        <v>11.876030625160684</v>
      </c>
      <c r="BS63" s="18">
        <v>12.033970895326696</v>
      </c>
      <c r="BT63" s="18">
        <v>12.190516406619251</v>
      </c>
      <c r="BU63" s="18">
        <v>12.345693827235699</v>
      </c>
      <c r="BV63" s="18">
        <v>12.50206956170989</v>
      </c>
    </row>
    <row r="64" spans="2:74">
      <c r="B64" s="53" t="s">
        <v>38</v>
      </c>
      <c r="C64" s="18">
        <v>11.186672321481364</v>
      </c>
      <c r="D64" s="18">
        <v>12.436842070181534</v>
      </c>
      <c r="E64" s="18">
        <v>13.958630430621046</v>
      </c>
      <c r="F64" s="18">
        <v>15.617212229567802</v>
      </c>
      <c r="G64" s="18">
        <v>17.337335084545014</v>
      </c>
      <c r="H64" s="18">
        <v>18.909647634107699</v>
      </c>
      <c r="I64" s="18">
        <v>20.163571874224917</v>
      </c>
      <c r="J64" s="18">
        <v>21.190118973906575</v>
      </c>
      <c r="K64" s="18">
        <v>22.197356724554929</v>
      </c>
      <c r="L64" s="18">
        <v>23.289806399136236</v>
      </c>
      <c r="M64" s="18">
        <v>24.333731104207718</v>
      </c>
      <c r="N64" s="18">
        <v>25.267199968692967</v>
      </c>
      <c r="O64" s="18">
        <v>26.044289466643662</v>
      </c>
      <c r="P64" s="18">
        <v>26.868295863224631</v>
      </c>
      <c r="Q64" s="18">
        <v>27.77494528249392</v>
      </c>
      <c r="R64" s="18">
        <v>28.61402983022521</v>
      </c>
      <c r="S64" s="18">
        <v>29.490844230381306</v>
      </c>
      <c r="T64" s="18">
        <v>30.315708995254305</v>
      </c>
      <c r="U64" s="18">
        <v>30.991466254368685</v>
      </c>
      <c r="V64" s="18">
        <v>31.511467049712707</v>
      </c>
      <c r="W64" s="18">
        <v>31.866482227234737</v>
      </c>
      <c r="X64" s="18">
        <v>32.226519505457262</v>
      </c>
      <c r="Y64" s="18">
        <v>32.524328129046381</v>
      </c>
      <c r="Z64" s="18">
        <v>32.8633033458078</v>
      </c>
      <c r="AA64" s="18">
        <v>33.25268003716306</v>
      </c>
      <c r="AB64" s="18">
        <v>33.696763940608392</v>
      </c>
      <c r="AC64" s="18">
        <v>34.117167300060096</v>
      </c>
      <c r="AD64" s="18">
        <v>34.617132916540889</v>
      </c>
      <c r="AE64" s="18">
        <v>34.959028119297763</v>
      </c>
      <c r="AF64" s="18">
        <v>35.577477090670854</v>
      </c>
      <c r="AG64" s="18">
        <v>35.987860999640141</v>
      </c>
      <c r="AH64" s="18">
        <v>36.591155065291389</v>
      </c>
      <c r="AI64" s="18">
        <v>37.033976879760303</v>
      </c>
      <c r="AJ64" s="18">
        <v>37.445906908112455</v>
      </c>
      <c r="AK64" s="18">
        <v>37.813094927268104</v>
      </c>
      <c r="AL64" s="18">
        <v>38.279691000524451</v>
      </c>
      <c r="AM64" s="18">
        <v>38.737147952024579</v>
      </c>
      <c r="AN64" s="18">
        <v>39.171061570007225</v>
      </c>
      <c r="AO64" s="18">
        <v>39.597614716760184</v>
      </c>
      <c r="AP64" s="18">
        <v>40.01710190389602</v>
      </c>
      <c r="AQ64" s="18">
        <v>40.430611000000006</v>
      </c>
      <c r="AR64" s="18">
        <v>40.838999999999992</v>
      </c>
      <c r="AS64" s="18">
        <v>41.261902220165148</v>
      </c>
      <c r="AT64" s="18">
        <v>41.681307812159943</v>
      </c>
      <c r="AU64" s="18">
        <v>42.097668171158219</v>
      </c>
      <c r="AV64" s="18">
        <v>42.508638737702064</v>
      </c>
      <c r="AW64" s="18">
        <v>42.926198858109117</v>
      </c>
      <c r="AX64" s="18">
        <v>43.294171624514874</v>
      </c>
      <c r="AY64" s="18">
        <v>43.654730661928141</v>
      </c>
      <c r="AZ64" s="18">
        <v>44.000807670581473</v>
      </c>
      <c r="BA64" s="18">
        <v>44.336882797400968</v>
      </c>
      <c r="BB64" s="18">
        <v>44.666228385511474</v>
      </c>
      <c r="BC64" s="18">
        <v>44.992153143067512</v>
      </c>
      <c r="BD64" s="18">
        <v>45.309899731027436</v>
      </c>
      <c r="BE64" s="18">
        <v>45.6208854966522</v>
      </c>
      <c r="BF64" s="18">
        <v>45.921108608535178</v>
      </c>
      <c r="BG64" s="18">
        <v>46.215378343400289</v>
      </c>
      <c r="BH64" s="18">
        <v>46.508490373651988</v>
      </c>
      <c r="BI64" s="18">
        <v>46.798435930315904</v>
      </c>
      <c r="BJ64" s="18">
        <v>47.078346412258739</v>
      </c>
      <c r="BK64" s="18">
        <v>47.346086469773844</v>
      </c>
      <c r="BL64" s="18">
        <v>47.603821826502639</v>
      </c>
      <c r="BM64" s="18">
        <v>48.037207306778711</v>
      </c>
      <c r="BN64" s="18">
        <v>48.459021765701891</v>
      </c>
      <c r="BO64" s="18">
        <v>48.869447284428773</v>
      </c>
      <c r="BP64" s="18">
        <v>49.268896037464472</v>
      </c>
      <c r="BQ64" s="18">
        <v>49.657690610238248</v>
      </c>
      <c r="BR64" s="18">
        <v>50.036227008751268</v>
      </c>
      <c r="BS64" s="18">
        <v>50.404643911278981</v>
      </c>
      <c r="BT64" s="18">
        <v>50.763318621591281</v>
      </c>
      <c r="BU64" s="18">
        <v>51.112537458463422</v>
      </c>
      <c r="BV64" s="18">
        <v>51.462225920667521</v>
      </c>
    </row>
    <row r="65" spans="2:74">
      <c r="B65" s="55"/>
      <c r="C65" s="31"/>
      <c r="D65" s="31"/>
      <c r="E65" s="31"/>
      <c r="F65" s="66"/>
      <c r="G65" s="67"/>
      <c r="H65" s="31"/>
      <c r="I65" s="31"/>
      <c r="J65" s="31"/>
      <c r="K65" s="31"/>
      <c r="BQ65" s="120"/>
    </row>
    <row r="66" spans="2:74">
      <c r="B66" s="55"/>
      <c r="C66" s="56" t="s">
        <v>81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121"/>
    </row>
    <row r="67" spans="2:74" s="4" customFormat="1">
      <c r="B67" s="51" t="s">
        <v>61</v>
      </c>
      <c r="C67" s="35">
        <v>1970</v>
      </c>
      <c r="D67" s="35">
        <v>1971</v>
      </c>
      <c r="E67" s="35">
        <v>1972</v>
      </c>
      <c r="F67" s="35">
        <v>1973</v>
      </c>
      <c r="G67" s="35">
        <v>1974</v>
      </c>
      <c r="H67" s="35">
        <v>1975</v>
      </c>
      <c r="I67" s="35">
        <v>1976</v>
      </c>
      <c r="J67" s="35">
        <v>1977</v>
      </c>
      <c r="K67" s="35">
        <v>1978</v>
      </c>
      <c r="L67" s="35">
        <v>1979</v>
      </c>
      <c r="M67" s="35">
        <v>1980</v>
      </c>
      <c r="N67" s="35">
        <v>1981</v>
      </c>
      <c r="O67" s="35">
        <v>1982</v>
      </c>
      <c r="P67" s="35">
        <v>1983</v>
      </c>
      <c r="Q67" s="35">
        <v>1984</v>
      </c>
      <c r="R67" s="35">
        <v>1985</v>
      </c>
      <c r="S67" s="35">
        <v>1986</v>
      </c>
      <c r="T67" s="35">
        <v>1987</v>
      </c>
      <c r="U67" s="35">
        <v>1988</v>
      </c>
      <c r="V67" s="35">
        <v>1989</v>
      </c>
      <c r="W67" s="35">
        <v>1990</v>
      </c>
      <c r="X67" s="35">
        <v>1991</v>
      </c>
      <c r="Y67" s="35">
        <v>1992</v>
      </c>
      <c r="Z67" s="35">
        <v>1993</v>
      </c>
      <c r="AA67" s="35">
        <v>1994</v>
      </c>
      <c r="AB67" s="35">
        <v>1995</v>
      </c>
      <c r="AC67" s="35">
        <v>1996</v>
      </c>
      <c r="AD67" s="35">
        <v>1997</v>
      </c>
      <c r="AE67" s="35">
        <v>1998</v>
      </c>
      <c r="AF67" s="35">
        <v>1999</v>
      </c>
      <c r="AG67" s="35">
        <v>2000</v>
      </c>
      <c r="AH67" s="35">
        <v>2001</v>
      </c>
      <c r="AI67" s="35">
        <v>2002</v>
      </c>
      <c r="AJ67" s="35">
        <v>2003</v>
      </c>
      <c r="AK67" s="35">
        <v>2004</v>
      </c>
      <c r="AL67" s="35">
        <v>2005</v>
      </c>
      <c r="AM67" s="35">
        <v>2006</v>
      </c>
      <c r="AN67" s="35">
        <v>2007</v>
      </c>
      <c r="AO67" s="35">
        <v>2008</v>
      </c>
      <c r="AP67" s="35">
        <v>2009</v>
      </c>
      <c r="AQ67" s="35">
        <v>2010</v>
      </c>
      <c r="AR67" s="35">
        <v>2011</v>
      </c>
      <c r="AS67" s="35">
        <v>2012</v>
      </c>
      <c r="AT67" s="35">
        <v>2013</v>
      </c>
      <c r="AU67" s="35">
        <v>2014</v>
      </c>
      <c r="AV67" s="35">
        <v>2015</v>
      </c>
      <c r="AW67" s="35">
        <v>2016</v>
      </c>
      <c r="AX67" s="35">
        <v>2017</v>
      </c>
      <c r="AY67" s="35">
        <v>2018</v>
      </c>
      <c r="AZ67" s="35">
        <v>2019</v>
      </c>
      <c r="BA67" s="35">
        <v>2020</v>
      </c>
      <c r="BB67" s="35">
        <v>2021</v>
      </c>
      <c r="BC67" s="35">
        <v>2022</v>
      </c>
      <c r="BD67" s="35">
        <v>2023</v>
      </c>
      <c r="BE67" s="35">
        <v>2024</v>
      </c>
      <c r="BF67" s="35">
        <v>2025</v>
      </c>
      <c r="BG67" s="35">
        <v>2026</v>
      </c>
      <c r="BH67" s="35">
        <v>2027</v>
      </c>
      <c r="BI67" s="35">
        <v>2028</v>
      </c>
      <c r="BJ67" s="35">
        <v>2029</v>
      </c>
      <c r="BK67" s="35">
        <v>2030</v>
      </c>
      <c r="BL67" s="35">
        <v>2031</v>
      </c>
      <c r="BM67" s="35">
        <v>2032</v>
      </c>
      <c r="BN67" s="35">
        <v>2033</v>
      </c>
      <c r="BO67" s="35">
        <v>2034</v>
      </c>
      <c r="BP67" s="35">
        <v>2035</v>
      </c>
      <c r="BQ67" s="35">
        <v>2036</v>
      </c>
      <c r="BR67" s="35">
        <v>2037</v>
      </c>
      <c r="BS67" s="35">
        <v>2038</v>
      </c>
      <c r="BT67" s="35">
        <v>2039</v>
      </c>
      <c r="BU67" s="35">
        <v>2040</v>
      </c>
      <c r="BV67" s="35">
        <v>2041</v>
      </c>
    </row>
    <row r="68" spans="2:74">
      <c r="B68" s="51" t="s">
        <v>77</v>
      </c>
      <c r="C68" s="18">
        <v>0.17929587975957795</v>
      </c>
      <c r="D68" s="18">
        <v>0.34867688087314364</v>
      </c>
      <c r="E68" s="18">
        <v>0.55592253178885087</v>
      </c>
      <c r="F68" s="18">
        <v>0.79024307022910545</v>
      </c>
      <c r="G68" s="18">
        <v>1.0405005150234539</v>
      </c>
      <c r="H68" s="18">
        <v>1.2955365800806233</v>
      </c>
      <c r="I68" s="18">
        <v>1.5446743526971753</v>
      </c>
      <c r="J68" s="18">
        <v>1.7779874165955578</v>
      </c>
      <c r="K68" s="18">
        <v>1.9859627986764736</v>
      </c>
      <c r="L68" s="18">
        <v>2.1599076947808182</v>
      </c>
      <c r="M68" s="18">
        <v>2.2914730803653862</v>
      </c>
      <c r="N68" s="18">
        <v>2.3676271000568554</v>
      </c>
      <c r="O68" s="18">
        <v>2.4251578735672021</v>
      </c>
      <c r="P68" s="18">
        <v>2.4809824312013773</v>
      </c>
      <c r="Q68" s="18">
        <v>2.5390909631702026</v>
      </c>
      <c r="R68" s="18">
        <v>2.5725725466692011</v>
      </c>
      <c r="S68" s="18">
        <v>2.5599772979752351</v>
      </c>
      <c r="T68" s="18">
        <v>2.5183367406676291</v>
      </c>
      <c r="U68" s="18">
        <v>2.4643438854921147</v>
      </c>
      <c r="V68" s="18">
        <v>2.4124597092642448</v>
      </c>
      <c r="W68" s="18">
        <v>2.4140982072846984</v>
      </c>
      <c r="X68" s="18">
        <v>2.3591738099831554</v>
      </c>
      <c r="Y68" s="18">
        <v>2.3011190789407778</v>
      </c>
      <c r="Z68" s="18">
        <v>2.2427059720331735</v>
      </c>
      <c r="AA68" s="18">
        <v>2.1757561839280122</v>
      </c>
      <c r="AB68" s="18">
        <v>2.1145788661394787</v>
      </c>
      <c r="AC68" s="18">
        <v>2.0617570552851756</v>
      </c>
      <c r="AD68" s="18">
        <v>2.0111696534170465</v>
      </c>
      <c r="AE68" s="18">
        <v>1.962683977645963</v>
      </c>
      <c r="AF68" s="18">
        <v>1.9141901524284395</v>
      </c>
      <c r="AG68" s="18">
        <v>1.8610196994267121</v>
      </c>
      <c r="AH68" s="18">
        <v>1.8118755192295195</v>
      </c>
      <c r="AI68" s="18">
        <v>1.8480485523903354</v>
      </c>
      <c r="AJ68" s="18">
        <v>1.820773713589275</v>
      </c>
      <c r="AK68" s="18">
        <v>1.7837146183651704</v>
      </c>
      <c r="AL68" s="18">
        <v>1.746521078693974</v>
      </c>
      <c r="AM68" s="18">
        <v>1.7095151987264665</v>
      </c>
      <c r="AN68" s="18">
        <v>1.6678001854529581</v>
      </c>
      <c r="AO68" s="18">
        <v>1.5810977035318958</v>
      </c>
      <c r="AP68" s="18">
        <v>1.4170026627978556</v>
      </c>
      <c r="AQ68" s="18">
        <v>1.3547869408006341</v>
      </c>
      <c r="AR68" s="18">
        <v>1.3076137233242493</v>
      </c>
      <c r="AS68" s="18">
        <v>1.2455677048298377</v>
      </c>
      <c r="AT68" s="18">
        <v>1.1709197166607062</v>
      </c>
      <c r="AU68" s="18">
        <v>1.1092245736482289</v>
      </c>
      <c r="AV68" s="18">
        <v>1.0632132422112521</v>
      </c>
      <c r="AW68" s="18">
        <v>1.0172269796192714</v>
      </c>
      <c r="AX68" s="18">
        <v>0.96985568761354346</v>
      </c>
      <c r="AY68" s="18">
        <v>0.92251124687952279</v>
      </c>
      <c r="AZ68" s="18">
        <v>0.87495055805828237</v>
      </c>
      <c r="BA68" s="18">
        <v>0.82733286735317313</v>
      </c>
      <c r="BB68" s="18">
        <v>0.77962702196566602</v>
      </c>
      <c r="BC68" s="18">
        <v>0.73222461577337172</v>
      </c>
      <c r="BD68" s="18">
        <v>0.68493839708209514</v>
      </c>
      <c r="BE68" s="18">
        <v>0.63783595348505961</v>
      </c>
      <c r="BF68" s="18">
        <v>0.59076901723643749</v>
      </c>
      <c r="BG68" s="18">
        <v>0.54412753952461801</v>
      </c>
      <c r="BH68" s="18">
        <v>0.49785947651308821</v>
      </c>
      <c r="BI68" s="18">
        <v>0.45196668970237225</v>
      </c>
      <c r="BJ68" s="18">
        <v>0.40628634919859308</v>
      </c>
      <c r="BK68" s="18">
        <v>0.36111327147041722</v>
      </c>
      <c r="BL68" s="18">
        <v>0.32616054114671555</v>
      </c>
      <c r="BM68" s="18">
        <v>0.32509391225861634</v>
      </c>
      <c r="BN68" s="18">
        <v>0.3238709253572245</v>
      </c>
      <c r="BO68" s="18">
        <v>0.32251800293419497</v>
      </c>
      <c r="BP68" s="18">
        <v>0.32102975962502162</v>
      </c>
      <c r="BQ68" s="122">
        <v>0.31941113954218325</v>
      </c>
      <c r="BR68" s="18">
        <v>0.31765599710161935</v>
      </c>
      <c r="BS68" s="18">
        <v>0.31579068869772581</v>
      </c>
      <c r="BT68" s="18">
        <v>0.31380881288349877</v>
      </c>
      <c r="BU68" s="18">
        <v>0.31171464971025109</v>
      </c>
      <c r="BV68" s="18">
        <v>0.30955865186384773</v>
      </c>
    </row>
    <row r="69" spans="2:74">
      <c r="B69" s="53" t="s">
        <v>78</v>
      </c>
      <c r="C69" s="18">
        <v>0</v>
      </c>
      <c r="D69" s="18">
        <v>0</v>
      </c>
      <c r="E69" s="18">
        <v>0.1366870181602601</v>
      </c>
      <c r="F69" s="18">
        <v>0.28779084778876701</v>
      </c>
      <c r="G69" s="18">
        <v>0.49399261631463515</v>
      </c>
      <c r="H69" s="18">
        <v>0.75615947449442977</v>
      </c>
      <c r="I69" s="18">
        <v>1.0751255459372995</v>
      </c>
      <c r="J69" s="18">
        <v>1.424669202005219</v>
      </c>
      <c r="K69" s="18">
        <v>1.8035383705105954</v>
      </c>
      <c r="L69" s="18">
        <v>2.2050822656359172</v>
      </c>
      <c r="M69" s="18">
        <v>2.6425105734911893</v>
      </c>
      <c r="N69" s="18">
        <v>3.0744438585456306</v>
      </c>
      <c r="O69" s="18">
        <v>3.4941090961455572</v>
      </c>
      <c r="P69" s="18">
        <v>3.9602110232022776</v>
      </c>
      <c r="Q69" s="18">
        <v>4.5208868131808426</v>
      </c>
      <c r="R69" s="18">
        <v>5.1481979510649065</v>
      </c>
      <c r="S69" s="18">
        <v>5.7863293245685155</v>
      </c>
      <c r="T69" s="18">
        <v>6.3807749590272511</v>
      </c>
      <c r="U69" s="18">
        <v>6.8754893849453671</v>
      </c>
      <c r="V69" s="18">
        <v>7.2701020228082713</v>
      </c>
      <c r="W69" s="18">
        <v>7.7178661798760393</v>
      </c>
      <c r="X69" s="18">
        <v>7.9552156636856681</v>
      </c>
      <c r="Y69" s="18">
        <v>8.1743412824413291</v>
      </c>
      <c r="Z69" s="18">
        <v>8.4250788387004185</v>
      </c>
      <c r="AA69" s="18">
        <v>8.6073163250042963</v>
      </c>
      <c r="AB69" s="18">
        <v>8.7961684784302729</v>
      </c>
      <c r="AC69" s="18">
        <v>8.9748497657241835</v>
      </c>
      <c r="AD69" s="18">
        <v>9.1116952631022041</v>
      </c>
      <c r="AE69" s="18">
        <v>9.2171052199437753</v>
      </c>
      <c r="AF69" s="18">
        <v>9.3174609018563626</v>
      </c>
      <c r="AG69" s="18">
        <v>9.5898808091769592</v>
      </c>
      <c r="AH69" s="18">
        <v>9.6159788857473121</v>
      </c>
      <c r="AI69" s="18">
        <v>9.985471071676054</v>
      </c>
      <c r="AJ69" s="18">
        <v>9.9772297819896831</v>
      </c>
      <c r="AK69" s="18">
        <v>9.920617639859092</v>
      </c>
      <c r="AL69" s="18">
        <v>9.8732621999687247</v>
      </c>
      <c r="AM69" s="18">
        <v>9.7043216464048303</v>
      </c>
      <c r="AN69" s="18">
        <v>9.4980336200583935</v>
      </c>
      <c r="AO69" s="18">
        <v>9.0453828408912216</v>
      </c>
      <c r="AP69" s="18">
        <v>8.2035717749512571</v>
      </c>
      <c r="AQ69" s="18">
        <v>8.0321622846594707</v>
      </c>
      <c r="AR69" s="18">
        <v>7.9752385383393731</v>
      </c>
      <c r="AS69" s="18">
        <v>7.8154067940489522</v>
      </c>
      <c r="AT69" s="18">
        <v>7.5577843884116112</v>
      </c>
      <c r="AU69" s="18">
        <v>7.3212552592959677</v>
      </c>
      <c r="AV69" s="18">
        <v>7.1582225671642217</v>
      </c>
      <c r="AW69" s="18">
        <v>6.9920048389660217</v>
      </c>
      <c r="AX69" s="18">
        <v>6.81300709003437</v>
      </c>
      <c r="AY69" s="18">
        <v>6.6297603365301958</v>
      </c>
      <c r="AZ69" s="18">
        <v>6.4407109663574706</v>
      </c>
      <c r="BA69" s="18">
        <v>6.2467348799085407</v>
      </c>
      <c r="BB69" s="18">
        <v>6.0477756841553578</v>
      </c>
      <c r="BC69" s="18">
        <v>5.8457155778605641</v>
      </c>
      <c r="BD69" s="18">
        <v>5.6393584689518335</v>
      </c>
      <c r="BE69" s="18">
        <v>5.4290126407966826</v>
      </c>
      <c r="BF69" s="18">
        <v>5.2136541612659686</v>
      </c>
      <c r="BG69" s="18">
        <v>4.9953518177346057</v>
      </c>
      <c r="BH69" s="18">
        <v>4.7740182539819607</v>
      </c>
      <c r="BI69" s="18">
        <v>4.5494820866851731</v>
      </c>
      <c r="BJ69" s="18">
        <v>4.3204697596357056</v>
      </c>
      <c r="BK69" s="18">
        <v>4.0883611371916384</v>
      </c>
      <c r="BL69" s="18">
        <v>3.8528376299111042</v>
      </c>
      <c r="BM69" s="18">
        <v>3.6280879409456257</v>
      </c>
      <c r="BN69" s="18">
        <v>3.3974238850895957</v>
      </c>
      <c r="BO69" s="18">
        <v>3.1624806058317989</v>
      </c>
      <c r="BP69" s="18">
        <v>3.090546367290949</v>
      </c>
      <c r="BQ69" s="122">
        <v>3.1131440920518036</v>
      </c>
      <c r="BR69" s="18">
        <v>3.1350682886941601</v>
      </c>
      <c r="BS69" s="18">
        <v>3.1563386334130121</v>
      </c>
      <c r="BT69" s="18">
        <v>3.1769749727106942</v>
      </c>
      <c r="BU69" s="18">
        <v>3.1969963081192594</v>
      </c>
      <c r="BV69" s="18">
        <v>3.2170191147578784</v>
      </c>
    </row>
    <row r="70" spans="2:74">
      <c r="B70" s="53" t="s">
        <v>79</v>
      </c>
      <c r="C70" s="18">
        <v>4.569607249010895</v>
      </c>
      <c r="D70" s="18">
        <v>4.9557984792068828</v>
      </c>
      <c r="E70" s="18">
        <v>5.3277768756173103</v>
      </c>
      <c r="F70" s="18">
        <v>5.7048372926921962</v>
      </c>
      <c r="G70" s="18">
        <v>6.0397523403612645</v>
      </c>
      <c r="H70" s="18">
        <v>6.2568055204724038</v>
      </c>
      <c r="I70" s="18">
        <v>6.2987365283517445</v>
      </c>
      <c r="J70" s="18">
        <v>6.225927307299763</v>
      </c>
      <c r="K70" s="18">
        <v>6.1278141599788434</v>
      </c>
      <c r="L70" s="18">
        <v>6.0547642533428059</v>
      </c>
      <c r="M70" s="18">
        <v>5.9573577022353605</v>
      </c>
      <c r="N70" s="18">
        <v>5.8406493328518252</v>
      </c>
      <c r="O70" s="18">
        <v>5.6789191432904271</v>
      </c>
      <c r="P70" s="18">
        <v>5.4923225135218043</v>
      </c>
      <c r="Q70" s="18">
        <v>5.2638033625629985</v>
      </c>
      <c r="R70" s="18">
        <v>4.9994599918982932</v>
      </c>
      <c r="S70" s="18">
        <v>4.773904751670754</v>
      </c>
      <c r="T70" s="18">
        <v>4.5853049954979488</v>
      </c>
      <c r="U70" s="18">
        <v>4.4312526694689085</v>
      </c>
      <c r="V70" s="18">
        <v>4.2944346816498413</v>
      </c>
      <c r="W70" s="18">
        <v>4.2096403031096541</v>
      </c>
      <c r="X70" s="18">
        <v>4.0173934787718046</v>
      </c>
      <c r="Y70" s="18">
        <v>3.8431627810912361</v>
      </c>
      <c r="Z70" s="18">
        <v>3.7003758344570805</v>
      </c>
      <c r="AA70" s="18">
        <v>3.5396980508260039</v>
      </c>
      <c r="AB70" s="18">
        <v>3.3743372575585115</v>
      </c>
      <c r="AC70" s="18">
        <v>3.2316638601404515</v>
      </c>
      <c r="AD70" s="18">
        <v>3.1273731287197157</v>
      </c>
      <c r="AE70" s="18">
        <v>2.9948184117598435</v>
      </c>
      <c r="AF70" s="18">
        <v>2.9270492809081139</v>
      </c>
      <c r="AG70" s="18">
        <v>2.6969148426284208</v>
      </c>
      <c r="AH70" s="18">
        <v>2.5785372690995403</v>
      </c>
      <c r="AI70" s="18">
        <v>2.6158589489973032</v>
      </c>
      <c r="AJ70" s="18">
        <v>2.5618470586613524</v>
      </c>
      <c r="AK70" s="18">
        <v>2.4949845874826324</v>
      </c>
      <c r="AL70" s="18">
        <v>2.4338749707147667</v>
      </c>
      <c r="AM70" s="18">
        <v>2.3880970511431405</v>
      </c>
      <c r="AN70" s="18">
        <v>2.3303820702113951</v>
      </c>
      <c r="AO70" s="18">
        <v>2.2161044975024056</v>
      </c>
      <c r="AP70" s="18">
        <v>2.008840911161446</v>
      </c>
      <c r="AQ70" s="18">
        <v>1.9686285874324854</v>
      </c>
      <c r="AR70" s="18">
        <v>1.9473602223699837</v>
      </c>
      <c r="AS70" s="18">
        <v>1.9028569738623402</v>
      </c>
      <c r="AT70" s="18">
        <v>1.8364220330486278</v>
      </c>
      <c r="AU70" s="18">
        <v>1.7778861817911928</v>
      </c>
      <c r="AV70" s="18">
        <v>1.7177775233295234</v>
      </c>
      <c r="AW70" s="18">
        <v>1.6565162871467523</v>
      </c>
      <c r="AX70" s="18">
        <v>1.5917877260288003</v>
      </c>
      <c r="AY70" s="18">
        <v>1.5257681930520204</v>
      </c>
      <c r="AZ70" s="18">
        <v>1.458052026763174</v>
      </c>
      <c r="BA70" s="18">
        <v>1.3888603916555922</v>
      </c>
      <c r="BB70" s="18">
        <v>1.3181248592044006</v>
      </c>
      <c r="BC70" s="18">
        <v>1.246416839340136</v>
      </c>
      <c r="BD70" s="18">
        <v>1.173413606058535</v>
      </c>
      <c r="BE70" s="18">
        <v>1.099195425834852</v>
      </c>
      <c r="BF70" s="18">
        <v>1.0234849449812207</v>
      </c>
      <c r="BG70" s="18">
        <v>0.94689238154474942</v>
      </c>
      <c r="BH70" s="18">
        <v>0.86931589716773339</v>
      </c>
      <c r="BI70" s="18">
        <v>0.79072944184125626</v>
      </c>
      <c r="BJ70" s="18">
        <v>0.74332696266808262</v>
      </c>
      <c r="BK70" s="18">
        <v>0.74712374843676832</v>
      </c>
      <c r="BL70" s="18">
        <v>0.75075840594150001</v>
      </c>
      <c r="BM70" s="18">
        <v>0.75715748751402656</v>
      </c>
      <c r="BN70" s="18">
        <v>0.76336575954247432</v>
      </c>
      <c r="BO70" s="18">
        <v>0.76938881214275012</v>
      </c>
      <c r="BP70" s="18">
        <v>0.77523225921299199</v>
      </c>
      <c r="BQ70" s="122">
        <v>0.7809014834583422</v>
      </c>
      <c r="BR70" s="18">
        <v>0.78640177365411457</v>
      </c>
      <c r="BS70" s="18">
        <v>0.79173806038553918</v>
      </c>
      <c r="BT70" s="18">
        <v>0.79691532368338747</v>
      </c>
      <c r="BU70" s="18">
        <v>0.8019383294162965</v>
      </c>
      <c r="BV70" s="18">
        <v>0.80696171691244645</v>
      </c>
    </row>
    <row r="71" spans="2:74">
      <c r="B71" s="53" t="s">
        <v>80</v>
      </c>
      <c r="C71" s="18">
        <v>3.3033563732951438E-2</v>
      </c>
      <c r="D71" s="18">
        <v>0.10141540939798303</v>
      </c>
      <c r="E71" s="18">
        <v>0.20039644125615599</v>
      </c>
      <c r="F71" s="18">
        <v>0.3256010155323007</v>
      </c>
      <c r="G71" s="18">
        <v>0.4727070373813812</v>
      </c>
      <c r="H71" s="18">
        <v>0.63735943758273306</v>
      </c>
      <c r="I71" s="18">
        <v>0.81529592823179908</v>
      </c>
      <c r="J71" s="18">
        <v>1.0024451703714363</v>
      </c>
      <c r="K71" s="18">
        <v>1.1947095915429442</v>
      </c>
      <c r="L71" s="18">
        <v>1.3881720329922698</v>
      </c>
      <c r="M71" s="18">
        <v>1.5788072805716966</v>
      </c>
      <c r="N71" s="18">
        <v>1.7732045384018205</v>
      </c>
      <c r="O71" s="18">
        <v>1.956419166132481</v>
      </c>
      <c r="P71" s="18">
        <v>2.1455773401848166</v>
      </c>
      <c r="Q71" s="18">
        <v>2.3412509984733583</v>
      </c>
      <c r="R71" s="18">
        <v>2.5023477000055911</v>
      </c>
      <c r="S71" s="18">
        <v>2.6388728688827547</v>
      </c>
      <c r="T71" s="18">
        <v>2.734286085513614</v>
      </c>
      <c r="U71" s="18">
        <v>2.7727200554600664</v>
      </c>
      <c r="V71" s="18">
        <v>2.7697741856951761</v>
      </c>
      <c r="W71" s="18">
        <v>2.7834735840345743</v>
      </c>
      <c r="X71" s="18">
        <v>2.7286881493123625</v>
      </c>
      <c r="Y71" s="18">
        <v>2.7046226204283266</v>
      </c>
      <c r="Z71" s="18">
        <v>2.7216605945923869</v>
      </c>
      <c r="AA71" s="18">
        <v>2.7404832786019471</v>
      </c>
      <c r="AB71" s="18">
        <v>2.7588001522173373</v>
      </c>
      <c r="AC71" s="18">
        <v>2.7811509600931377</v>
      </c>
      <c r="AD71" s="18">
        <v>2.7957323711721975</v>
      </c>
      <c r="AE71" s="18">
        <v>2.8135897820730595</v>
      </c>
      <c r="AF71" s="18">
        <v>2.8292861507198444</v>
      </c>
      <c r="AG71" s="18">
        <v>2.8315611698866521</v>
      </c>
      <c r="AH71" s="18">
        <v>2.8286023795742463</v>
      </c>
      <c r="AI71" s="18">
        <v>2.9502611915794099</v>
      </c>
      <c r="AJ71" s="18">
        <v>2.9663073230710642</v>
      </c>
      <c r="AK71" s="18">
        <v>2.9640392836716956</v>
      </c>
      <c r="AL71" s="18">
        <v>2.9599792770788622</v>
      </c>
      <c r="AM71" s="18">
        <v>2.943844367344072</v>
      </c>
      <c r="AN71" s="18">
        <v>2.9173584477552974</v>
      </c>
      <c r="AO71" s="18">
        <v>2.8105503511958139</v>
      </c>
      <c r="AP71" s="18">
        <v>2.5696558565494727</v>
      </c>
      <c r="AQ71" s="18">
        <v>2.5322199548055488</v>
      </c>
      <c r="AR71" s="18">
        <v>2.515800596718313</v>
      </c>
      <c r="AS71" s="18">
        <v>2.458914785262059</v>
      </c>
      <c r="AT71" s="18">
        <v>2.367255606218869</v>
      </c>
      <c r="AU71" s="18">
        <v>2.2833284027893987</v>
      </c>
      <c r="AV71" s="18">
        <v>2.2161084027906144</v>
      </c>
      <c r="AW71" s="18">
        <v>2.1459792044078774</v>
      </c>
      <c r="AX71" s="18">
        <v>2.0699109206138315</v>
      </c>
      <c r="AY71" s="18">
        <v>1.9906286889946037</v>
      </c>
      <c r="AZ71" s="18">
        <v>1.9075863687811956</v>
      </c>
      <c r="BA71" s="18">
        <v>1.8210321131316654</v>
      </c>
      <c r="BB71" s="18">
        <v>1.7308433731906301</v>
      </c>
      <c r="BC71" s="18">
        <v>1.637720475052354</v>
      </c>
      <c r="BD71" s="18">
        <v>1.5412154514207577</v>
      </c>
      <c r="BE71" s="18">
        <v>1.4414014336248313</v>
      </c>
      <c r="BF71" s="18">
        <v>1.3378705305946519</v>
      </c>
      <c r="BG71" s="18">
        <v>1.2314175195351327</v>
      </c>
      <c r="BH71" s="18">
        <v>1.1218703985312288</v>
      </c>
      <c r="BI71" s="18">
        <v>1.0091672772362856</v>
      </c>
      <c r="BJ71" s="18">
        <v>0.98988996373778482</v>
      </c>
      <c r="BK71" s="18">
        <v>1.0017380169111525</v>
      </c>
      <c r="BL71" s="18">
        <v>1.0134358195998292</v>
      </c>
      <c r="BM71" s="18">
        <v>1.028956047884656</v>
      </c>
      <c r="BN71" s="18">
        <v>1.0443501405311095</v>
      </c>
      <c r="BO71" s="18">
        <v>1.0595827149800741</v>
      </c>
      <c r="BP71" s="18">
        <v>1.0746753480870519</v>
      </c>
      <c r="BQ71" s="122">
        <v>1.0896306440040109</v>
      </c>
      <c r="BR71" s="18">
        <v>1.1044708481399437</v>
      </c>
      <c r="BS71" s="18">
        <v>1.1191592932653827</v>
      </c>
      <c r="BT71" s="18">
        <v>1.1337180258155903</v>
      </c>
      <c r="BU71" s="18">
        <v>1.1481495259329202</v>
      </c>
      <c r="BV71" s="18">
        <v>1.1626924692390199</v>
      </c>
    </row>
    <row r="72" spans="2:74" ht="13.5" thickBot="1">
      <c r="B72" s="58" t="s">
        <v>38</v>
      </c>
      <c r="C72" s="59">
        <v>4.7819366925034243</v>
      </c>
      <c r="D72" s="59">
        <v>5.4058907694780096</v>
      </c>
      <c r="E72" s="59">
        <v>6.2207828668225771</v>
      </c>
      <c r="F72" s="59">
        <v>7.1084722262423705</v>
      </c>
      <c r="G72" s="59">
        <v>8.0469525090807341</v>
      </c>
      <c r="H72" s="59">
        <v>8.9458610126301892</v>
      </c>
      <c r="I72" s="59">
        <v>9.7338323552180182</v>
      </c>
      <c r="J72" s="59">
        <v>10.431029096271978</v>
      </c>
      <c r="K72" s="59">
        <v>11.112024920708857</v>
      </c>
      <c r="L72" s="59">
        <v>11.807926246751812</v>
      </c>
      <c r="M72" s="59">
        <v>12.470148636663632</v>
      </c>
      <c r="N72" s="59">
        <v>13.055924829856133</v>
      </c>
      <c r="O72" s="59">
        <v>13.554605279135668</v>
      </c>
      <c r="P72" s="59">
        <v>14.079093308110277</v>
      </c>
      <c r="Q72" s="59">
        <v>14.665032137387403</v>
      </c>
      <c r="R72" s="59">
        <v>15.222578189637993</v>
      </c>
      <c r="S72" s="59">
        <v>15.759084243097261</v>
      </c>
      <c r="T72" s="59">
        <v>16.21870278070644</v>
      </c>
      <c r="U72" s="59">
        <v>16.543805995366458</v>
      </c>
      <c r="V72" s="59">
        <v>16.746770599417534</v>
      </c>
      <c r="W72" s="59">
        <v>17.125078274304965</v>
      </c>
      <c r="X72" s="59">
        <v>17.060471101752988</v>
      </c>
      <c r="Y72" s="59">
        <v>17.023245762901674</v>
      </c>
      <c r="Z72" s="59">
        <v>17.089821239783056</v>
      </c>
      <c r="AA72" s="59">
        <v>17.063253838360261</v>
      </c>
      <c r="AB72" s="59">
        <v>17.043884754345601</v>
      </c>
      <c r="AC72" s="59">
        <v>17.049421641242947</v>
      </c>
      <c r="AD72" s="59">
        <v>17.045970416411166</v>
      </c>
      <c r="AE72" s="59">
        <v>16.988197391422641</v>
      </c>
      <c r="AF72" s="59">
        <v>16.98798648591276</v>
      </c>
      <c r="AG72" s="59">
        <v>16.979376521118745</v>
      </c>
      <c r="AH72" s="59">
        <v>16.834994053650615</v>
      </c>
      <c r="AI72" s="59">
        <v>17.399639764643101</v>
      </c>
      <c r="AJ72" s="59">
        <v>17.326157877311374</v>
      </c>
      <c r="AK72" s="59">
        <v>17.163356129378592</v>
      </c>
      <c r="AL72" s="59">
        <v>17.013637526456328</v>
      </c>
      <c r="AM72" s="59">
        <v>16.745778263618512</v>
      </c>
      <c r="AN72" s="59">
        <v>16.413574323478045</v>
      </c>
      <c r="AO72" s="59">
        <v>15.653135393121335</v>
      </c>
      <c r="AP72" s="59">
        <v>14.199071205460031</v>
      </c>
      <c r="AQ72" s="59">
        <v>13.887797767698139</v>
      </c>
      <c r="AR72" s="59">
        <v>13.746013080751919</v>
      </c>
      <c r="AS72" s="59">
        <v>13.42274625800319</v>
      </c>
      <c r="AT72" s="59">
        <v>12.932381744339814</v>
      </c>
      <c r="AU72" s="59">
        <v>12.491694417524789</v>
      </c>
      <c r="AV72" s="59">
        <v>12.155321735495612</v>
      </c>
      <c r="AW72" s="59">
        <v>11.811727310139924</v>
      </c>
      <c r="AX72" s="59">
        <v>11.444561424290544</v>
      </c>
      <c r="AY72" s="59">
        <v>11.068668465456344</v>
      </c>
      <c r="AZ72" s="59">
        <v>10.681299919960123</v>
      </c>
      <c r="BA72" s="59">
        <v>10.283960252048971</v>
      </c>
      <c r="BB72" s="59">
        <v>9.8763709385160556</v>
      </c>
      <c r="BC72" s="59">
        <v>9.4620775080264252</v>
      </c>
      <c r="BD72" s="59">
        <v>9.0389259235132204</v>
      </c>
      <c r="BE72" s="59">
        <v>8.6074454537414251</v>
      </c>
      <c r="BF72" s="59">
        <v>8.1657786540782773</v>
      </c>
      <c r="BG72" s="59">
        <v>7.7177892583391063</v>
      </c>
      <c r="BH72" s="59">
        <v>7.2630640261940114</v>
      </c>
      <c r="BI72" s="59">
        <v>6.8013454954650872</v>
      </c>
      <c r="BJ72" s="59">
        <v>6.4599730352401661</v>
      </c>
      <c r="BK72" s="59">
        <v>6.1983361740099774</v>
      </c>
      <c r="BL72" s="59">
        <v>5.9431923965991489</v>
      </c>
      <c r="BM72" s="59">
        <v>5.7392953886029252</v>
      </c>
      <c r="BN72" s="59">
        <v>5.5290107105204047</v>
      </c>
      <c r="BO72" s="59">
        <v>5.3139701358888178</v>
      </c>
      <c r="BP72" s="59">
        <v>5.2614837342160143</v>
      </c>
      <c r="BQ72" s="123">
        <v>5.3030873590563399</v>
      </c>
      <c r="BR72" s="18">
        <v>5.3435969075898377</v>
      </c>
      <c r="BS72" s="18">
        <v>5.3830266757616592</v>
      </c>
      <c r="BT72" s="18">
        <v>5.4214171350931712</v>
      </c>
      <c r="BU72" s="18">
        <v>5.4587988131787277</v>
      </c>
      <c r="BV72" s="18">
        <v>5.4962319527731927</v>
      </c>
    </row>
    <row r="74" spans="2:74" ht="13.5" thickBot="1">
      <c r="C74" s="45" t="s">
        <v>35</v>
      </c>
      <c r="F74" s="64"/>
      <c r="G74" s="65"/>
    </row>
    <row r="75" spans="2:74">
      <c r="B75" s="47"/>
      <c r="C75" s="48" t="s">
        <v>76</v>
      </c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117"/>
      <c r="BR75" s="118"/>
      <c r="BS75" s="118"/>
      <c r="BT75" s="118"/>
      <c r="BU75" s="118"/>
      <c r="BV75" s="119"/>
    </row>
    <row r="76" spans="2:74" s="4" customFormat="1">
      <c r="B76" s="51" t="s">
        <v>61</v>
      </c>
      <c r="C76" s="35">
        <v>1970</v>
      </c>
      <c r="D76" s="35">
        <v>1971</v>
      </c>
      <c r="E76" s="35">
        <v>1972</v>
      </c>
      <c r="F76" s="35">
        <v>1973</v>
      </c>
      <c r="G76" s="35">
        <v>1974</v>
      </c>
      <c r="H76" s="35">
        <v>1975</v>
      </c>
      <c r="I76" s="35">
        <v>1976</v>
      </c>
      <c r="J76" s="35">
        <v>1977</v>
      </c>
      <c r="K76" s="35">
        <v>1978</v>
      </c>
      <c r="L76" s="35">
        <v>1979</v>
      </c>
      <c r="M76" s="35">
        <v>1980</v>
      </c>
      <c r="N76" s="35">
        <v>1981</v>
      </c>
      <c r="O76" s="35">
        <v>1982</v>
      </c>
      <c r="P76" s="35">
        <v>1983</v>
      </c>
      <c r="Q76" s="35">
        <v>1984</v>
      </c>
      <c r="R76" s="35">
        <v>1985</v>
      </c>
      <c r="S76" s="35">
        <v>1986</v>
      </c>
      <c r="T76" s="35">
        <v>1987</v>
      </c>
      <c r="U76" s="35">
        <v>1988</v>
      </c>
      <c r="V76" s="35">
        <v>1989</v>
      </c>
      <c r="W76" s="35">
        <v>1990</v>
      </c>
      <c r="X76" s="35">
        <v>1991</v>
      </c>
      <c r="Y76" s="35">
        <v>1992</v>
      </c>
      <c r="Z76" s="35">
        <v>1993</v>
      </c>
      <c r="AA76" s="35">
        <v>1994</v>
      </c>
      <c r="AB76" s="35">
        <v>1995</v>
      </c>
      <c r="AC76" s="35">
        <v>1996</v>
      </c>
      <c r="AD76" s="35">
        <v>1997</v>
      </c>
      <c r="AE76" s="35">
        <v>1998</v>
      </c>
      <c r="AF76" s="35">
        <v>1999</v>
      </c>
      <c r="AG76" s="35">
        <v>2000</v>
      </c>
      <c r="AH76" s="35">
        <v>2001</v>
      </c>
      <c r="AI76" s="35">
        <v>2002</v>
      </c>
      <c r="AJ76" s="35">
        <v>2003</v>
      </c>
      <c r="AK76" s="35">
        <v>2004</v>
      </c>
      <c r="AL76" s="35">
        <v>2005</v>
      </c>
      <c r="AM76" s="35">
        <v>2006</v>
      </c>
      <c r="AN76" s="35">
        <v>2007</v>
      </c>
      <c r="AO76" s="35">
        <v>2008</v>
      </c>
      <c r="AP76" s="35">
        <v>2009</v>
      </c>
      <c r="AQ76" s="35">
        <v>2010</v>
      </c>
      <c r="AR76" s="35">
        <v>2011</v>
      </c>
      <c r="AS76" s="35">
        <v>2012</v>
      </c>
      <c r="AT76" s="35">
        <v>2013</v>
      </c>
      <c r="AU76" s="35">
        <v>2014</v>
      </c>
      <c r="AV76" s="35">
        <v>2015</v>
      </c>
      <c r="AW76" s="35">
        <v>2016</v>
      </c>
      <c r="AX76" s="35">
        <v>2017</v>
      </c>
      <c r="AY76" s="35">
        <v>2018</v>
      </c>
      <c r="AZ76" s="35">
        <v>2019</v>
      </c>
      <c r="BA76" s="35">
        <v>2020</v>
      </c>
      <c r="BB76" s="35">
        <v>2021</v>
      </c>
      <c r="BC76" s="35">
        <v>2022</v>
      </c>
      <c r="BD76" s="35">
        <v>2023</v>
      </c>
      <c r="BE76" s="35">
        <v>2024</v>
      </c>
      <c r="BF76" s="35">
        <v>2025</v>
      </c>
      <c r="BG76" s="35">
        <v>2026</v>
      </c>
      <c r="BH76" s="35">
        <v>2027</v>
      </c>
      <c r="BI76" s="35">
        <v>2028</v>
      </c>
      <c r="BJ76" s="35">
        <v>2029</v>
      </c>
      <c r="BK76" s="35">
        <v>2030</v>
      </c>
      <c r="BL76" s="35">
        <v>2031</v>
      </c>
      <c r="BM76" s="35">
        <v>2032</v>
      </c>
      <c r="BN76" s="35">
        <v>2033</v>
      </c>
      <c r="BO76" s="35">
        <v>2034</v>
      </c>
      <c r="BP76" s="35">
        <v>2035</v>
      </c>
      <c r="BQ76" s="35">
        <v>2036</v>
      </c>
      <c r="BR76" s="35">
        <v>2037</v>
      </c>
      <c r="BS76" s="35">
        <v>2038</v>
      </c>
      <c r="BT76" s="35">
        <v>2039</v>
      </c>
      <c r="BU76" s="35">
        <v>2040</v>
      </c>
      <c r="BV76" s="35">
        <v>2041</v>
      </c>
    </row>
    <row r="77" spans="2:74">
      <c r="B77" s="53" t="s">
        <v>77</v>
      </c>
      <c r="C77" s="18">
        <v>0.23089137724655082</v>
      </c>
      <c r="D77" s="18">
        <v>0.45274272044455854</v>
      </c>
      <c r="E77" s="18">
        <v>0.72879314300712683</v>
      </c>
      <c r="F77" s="18">
        <v>1.0471814279060787</v>
      </c>
      <c r="G77" s="18">
        <v>1.3950532275227534</v>
      </c>
      <c r="H77" s="18">
        <v>1.7586941661688571</v>
      </c>
      <c r="I77" s="18">
        <v>2.1239798393027329</v>
      </c>
      <c r="J77" s="18">
        <v>2.4766034152687784</v>
      </c>
      <c r="K77" s="18">
        <v>2.8014751450482924</v>
      </c>
      <c r="L77" s="18">
        <v>3.0833090922195905</v>
      </c>
      <c r="M77" s="18">
        <v>3.3059293850133096</v>
      </c>
      <c r="N77" s="18">
        <v>3.4436829539018872</v>
      </c>
      <c r="O77" s="18">
        <v>3.5577015283024487</v>
      </c>
      <c r="P77" s="18">
        <v>3.6795695034645779</v>
      </c>
      <c r="Q77" s="18">
        <v>3.8197809200081605</v>
      </c>
      <c r="R77" s="18">
        <v>3.9288089656677707</v>
      </c>
      <c r="S77" s="18">
        <v>3.9631797502727482</v>
      </c>
      <c r="T77" s="18">
        <v>3.9554230437506801</v>
      </c>
      <c r="U77" s="18">
        <v>3.9388837680745294</v>
      </c>
      <c r="V77" s="18">
        <v>3.9424148297773867</v>
      </c>
      <c r="W77" s="18">
        <v>3.9878444476272876</v>
      </c>
      <c r="X77" s="18">
        <v>4.0514412383221581</v>
      </c>
      <c r="Y77" s="18">
        <v>4.0858709932832804</v>
      </c>
      <c r="Z77" s="18">
        <v>4.1066772145408077</v>
      </c>
      <c r="AA77" s="18">
        <v>4.115961998372736</v>
      </c>
      <c r="AB77" s="18">
        <v>4.1527035291489183</v>
      </c>
      <c r="AC77" s="18">
        <v>4.1784780208130767</v>
      </c>
      <c r="AD77" s="18">
        <v>4.1923370840317942</v>
      </c>
      <c r="AE77" s="18">
        <v>4.2008927819347885</v>
      </c>
      <c r="AF77" s="18">
        <v>4.2057017855086327</v>
      </c>
      <c r="AG77" s="18">
        <v>4.2115677200350241</v>
      </c>
      <c r="AH77" s="18">
        <v>4.2353650721192455</v>
      </c>
      <c r="AI77" s="18">
        <v>4.2365411957651826</v>
      </c>
      <c r="AJ77" s="18">
        <v>4.2310637063175616</v>
      </c>
      <c r="AK77" s="18">
        <v>4.2182294964357627</v>
      </c>
      <c r="AL77" s="18">
        <v>4.2148477660361037</v>
      </c>
      <c r="AM77" s="18">
        <v>4.2094685656107504</v>
      </c>
      <c r="AN77" s="18">
        <v>4.2014007480872264</v>
      </c>
      <c r="AO77" s="18">
        <v>4.1933095925206736</v>
      </c>
      <c r="AP77" s="18">
        <v>4.186147535897506</v>
      </c>
      <c r="AQ77" s="18">
        <v>4.1809859999999999</v>
      </c>
      <c r="AR77" s="18">
        <v>4.1790000000000003</v>
      </c>
      <c r="AS77" s="18">
        <v>4.1829224062482488</v>
      </c>
      <c r="AT77" s="18">
        <v>4.1922464488185716</v>
      </c>
      <c r="AU77" s="18">
        <v>4.2080306859208587</v>
      </c>
      <c r="AV77" s="18">
        <v>4.2013821623160119</v>
      </c>
      <c r="AW77" s="18">
        <v>4.194513691712034</v>
      </c>
      <c r="AX77" s="18">
        <v>4.1818455666152579</v>
      </c>
      <c r="AY77" s="18">
        <v>4.1678369771283901</v>
      </c>
      <c r="AZ77" s="18">
        <v>4.1517154379948398</v>
      </c>
      <c r="BA77" s="18">
        <v>4.1339485274996965</v>
      </c>
      <c r="BB77" s="18">
        <v>4.1147361481787303</v>
      </c>
      <c r="BC77" s="18">
        <v>4.094674962635156</v>
      </c>
      <c r="BD77" s="18">
        <v>4.0732144715092389</v>
      </c>
      <c r="BE77" s="18">
        <v>4.05050897577686</v>
      </c>
      <c r="BF77" s="18">
        <v>4.0260918225028606</v>
      </c>
      <c r="BG77" s="18">
        <v>4.0006944578561532</v>
      </c>
      <c r="BH77" s="18">
        <v>3.9746088667263479</v>
      </c>
      <c r="BI77" s="18">
        <v>3.9476705129459218</v>
      </c>
      <c r="BJ77" s="18">
        <v>3.9191768532571865</v>
      </c>
      <c r="BK77" s="18">
        <v>3.8892706333221199</v>
      </c>
      <c r="BL77" s="18">
        <v>3.858026980066767</v>
      </c>
      <c r="BM77" s="18">
        <v>3.8403219858850863</v>
      </c>
      <c r="BN77" s="18">
        <v>3.8206703190176081</v>
      </c>
      <c r="BO77" s="18">
        <v>3.7994162594199872</v>
      </c>
      <c r="BP77" s="18">
        <v>3.7764857559539156</v>
      </c>
      <c r="BQ77" s="18">
        <v>3.7519407372898912</v>
      </c>
      <c r="BR77" s="18">
        <v>3.7256973411855641</v>
      </c>
      <c r="BS77" s="18">
        <v>3.6980993573368699</v>
      </c>
      <c r="BT77" s="18">
        <v>3.6690597359743511</v>
      </c>
      <c r="BU77" s="18">
        <v>3.63863202691905</v>
      </c>
      <c r="BV77" s="18">
        <v>3.607390886758004</v>
      </c>
    </row>
    <row r="78" spans="2:74">
      <c r="B78" s="53" t="s">
        <v>78</v>
      </c>
      <c r="C78" s="18">
        <v>0</v>
      </c>
      <c r="D78" s="18">
        <v>0</v>
      </c>
      <c r="E78" s="18">
        <v>0.19012934496807438</v>
      </c>
      <c r="F78" s="18">
        <v>0.40178282500068757</v>
      </c>
      <c r="G78" s="18">
        <v>0.69264800076558564</v>
      </c>
      <c r="H78" s="18">
        <v>1.0650811945974874</v>
      </c>
      <c r="I78" s="18">
        <v>1.5214426239426644</v>
      </c>
      <c r="J78" s="18">
        <v>2.0251565818193544</v>
      </c>
      <c r="K78" s="18">
        <v>2.5750989268469553</v>
      </c>
      <c r="L78" s="18">
        <v>3.1622361256281004</v>
      </c>
      <c r="M78" s="18">
        <v>3.8066040180437719</v>
      </c>
      <c r="N78" s="18">
        <v>4.4477179704883172</v>
      </c>
      <c r="O78" s="18">
        <v>5.0755225133632944</v>
      </c>
      <c r="P78" s="18">
        <v>5.7784317362278408</v>
      </c>
      <c r="Q78" s="18">
        <v>6.6309473607929101</v>
      </c>
      <c r="R78" s="18">
        <v>7.5930948931595594</v>
      </c>
      <c r="S78" s="18">
        <v>8.5811856747565916</v>
      </c>
      <c r="T78" s="18">
        <v>9.5117773131885759</v>
      </c>
      <c r="U78" s="18">
        <v>10.297191061728654</v>
      </c>
      <c r="V78" s="18">
        <v>10.935559455923004</v>
      </c>
      <c r="W78" s="18">
        <v>11.465733217034662</v>
      </c>
      <c r="X78" s="18">
        <v>11.97442260541116</v>
      </c>
      <c r="Y78" s="18">
        <v>12.421763856281487</v>
      </c>
      <c r="Z78" s="18">
        <v>12.847664318408521</v>
      </c>
      <c r="AA78" s="18">
        <v>13.267167505772608</v>
      </c>
      <c r="AB78" s="18">
        <v>13.71447867475166</v>
      </c>
      <c r="AC78" s="18">
        <v>14.114126619128005</v>
      </c>
      <c r="AD78" s="18">
        <v>14.462144715606131</v>
      </c>
      <c r="AE78" s="18">
        <v>14.780739063340798</v>
      </c>
      <c r="AF78" s="18">
        <v>15.135986721193371</v>
      </c>
      <c r="AG78" s="18">
        <v>15.986165591704316</v>
      </c>
      <c r="AH78" s="18">
        <v>16.452140435265541</v>
      </c>
      <c r="AI78" s="18">
        <v>16.670805517979222</v>
      </c>
      <c r="AJ78" s="18">
        <v>16.881755862692899</v>
      </c>
      <c r="AK78" s="18">
        <v>17.078419999999998</v>
      </c>
      <c r="AL78" s="18">
        <v>17.325651999999995</v>
      </c>
      <c r="AM78" s="18">
        <v>17.509863999999997</v>
      </c>
      <c r="AN78" s="18">
        <v>17.687276000000001</v>
      </c>
      <c r="AO78" s="18">
        <v>17.864892000000005</v>
      </c>
      <c r="AP78" s="18">
        <v>18.042508000000002</v>
      </c>
      <c r="AQ78" s="18">
        <v>18.220260000000003</v>
      </c>
      <c r="AR78" s="18">
        <v>18.398</v>
      </c>
      <c r="AS78" s="18">
        <v>18.584671999999998</v>
      </c>
      <c r="AT78" s="18">
        <v>18.771263999999995</v>
      </c>
      <c r="AU78" s="18">
        <v>18.957720000000002</v>
      </c>
      <c r="AV78" s="18">
        <v>19.134244288522989</v>
      </c>
      <c r="AW78" s="18">
        <v>19.313578692988273</v>
      </c>
      <c r="AX78" s="18">
        <v>19.47043161738528</v>
      </c>
      <c r="AY78" s="18">
        <v>19.623838603269935</v>
      </c>
      <c r="AZ78" s="18">
        <v>19.770604794587577</v>
      </c>
      <c r="BA78" s="18">
        <v>19.912751259211408</v>
      </c>
      <c r="BB78" s="18">
        <v>20.051728844409904</v>
      </c>
      <c r="BC78" s="18">
        <v>20.189075171509284</v>
      </c>
      <c r="BD78" s="18">
        <v>20.322634458335852</v>
      </c>
      <c r="BE78" s="18">
        <v>20.453047235480891</v>
      </c>
      <c r="BF78" s="18">
        <v>20.578499437422686</v>
      </c>
      <c r="BG78" s="18">
        <v>20.701201708205147</v>
      </c>
      <c r="BH78" s="18">
        <v>20.823280113550844</v>
      </c>
      <c r="BI78" s="18">
        <v>20.943836543183924</v>
      </c>
      <c r="BJ78" s="18">
        <v>21.059775020864127</v>
      </c>
      <c r="BK78" s="18">
        <v>21.17019772509725</v>
      </c>
      <c r="BL78" s="18">
        <v>21.276054626889149</v>
      </c>
      <c r="BM78" s="18">
        <v>21.460291823907085</v>
      </c>
      <c r="BN78" s="18">
        <v>21.639176800812489</v>
      </c>
      <c r="BO78" s="18">
        <v>21.81284994553527</v>
      </c>
      <c r="BP78" s="18">
        <v>21.981476233022946</v>
      </c>
      <c r="BQ78" s="18">
        <v>22.145206247717212</v>
      </c>
      <c r="BR78" s="18">
        <v>22.304196215965284</v>
      </c>
      <c r="BS78" s="18">
        <v>22.4585676693181</v>
      </c>
      <c r="BT78" s="18">
        <v>22.6084681759706</v>
      </c>
      <c r="BU78" s="18">
        <v>22.754031137254593</v>
      </c>
      <c r="BV78" s="18">
        <v>22.899651514145116</v>
      </c>
    </row>
    <row r="79" spans="2:74">
      <c r="B79" s="53" t="s">
        <v>79</v>
      </c>
      <c r="C79" s="18">
        <v>10.913430221500262</v>
      </c>
      <c r="D79" s="18">
        <v>11.852292361097552</v>
      </c>
      <c r="E79" s="18">
        <v>12.775720290749526</v>
      </c>
      <c r="F79" s="18">
        <v>13.733505424694929</v>
      </c>
      <c r="G79" s="18">
        <v>14.609905313672538</v>
      </c>
      <c r="H79" s="18">
        <v>15.211599315592476</v>
      </c>
      <c r="I79" s="18">
        <v>15.384614785769401</v>
      </c>
      <c r="J79" s="18">
        <v>15.275710326515794</v>
      </c>
      <c r="K79" s="18">
        <v>15.114366723341133</v>
      </c>
      <c r="L79" s="18">
        <v>15.034633573761202</v>
      </c>
      <c r="M79" s="18">
        <v>14.904551792904355</v>
      </c>
      <c r="N79" s="18">
        <v>14.736771965077931</v>
      </c>
      <c r="O79" s="18">
        <v>14.457907107049603</v>
      </c>
      <c r="P79" s="18">
        <v>14.120980818464371</v>
      </c>
      <c r="Q79" s="18">
        <v>13.673150042268006</v>
      </c>
      <c r="R79" s="18">
        <v>13.125921453585416</v>
      </c>
      <c r="S79" s="18">
        <v>12.69397870763277</v>
      </c>
      <c r="T79" s="18">
        <v>12.370801294144828</v>
      </c>
      <c r="U79" s="18">
        <v>12.147750973670719</v>
      </c>
      <c r="V79" s="18">
        <v>11.964078192498134</v>
      </c>
      <c r="W79" s="18">
        <v>11.731585367406753</v>
      </c>
      <c r="X79" s="18">
        <v>11.493835516199722</v>
      </c>
      <c r="Y79" s="18">
        <v>11.23121320139858</v>
      </c>
      <c r="Z79" s="18">
        <v>10.982348155618633</v>
      </c>
      <c r="AA79" s="18">
        <v>10.74614858252095</v>
      </c>
      <c r="AB79" s="18">
        <v>10.486269741403314</v>
      </c>
      <c r="AC79" s="18">
        <v>10.270041754840104</v>
      </c>
      <c r="AD79" s="18">
        <v>10.20821967081711</v>
      </c>
      <c r="AE79" s="18">
        <v>10.026564902473201</v>
      </c>
      <c r="AF79" s="18">
        <v>10.090657814128914</v>
      </c>
      <c r="AG79" s="18">
        <v>9.4463705769161859</v>
      </c>
      <c r="AH79" s="18">
        <v>9.3310647244789635</v>
      </c>
      <c r="AI79" s="18">
        <v>9.3579614617652886</v>
      </c>
      <c r="AJ79" s="18">
        <v>9.3787532570516099</v>
      </c>
      <c r="AK79" s="18">
        <v>9.3899799999999995</v>
      </c>
      <c r="AL79" s="18">
        <v>9.427192999999999</v>
      </c>
      <c r="AM79" s="18">
        <v>9.5274260000000002</v>
      </c>
      <c r="AN79" s="18">
        <v>9.623959000000001</v>
      </c>
      <c r="AO79" s="18">
        <v>9.7206029999999988</v>
      </c>
      <c r="AP79" s="18">
        <v>9.8172470000000001</v>
      </c>
      <c r="AQ79" s="18">
        <v>9.9139650000000028</v>
      </c>
      <c r="AR79" s="18">
        <v>10.010999999999999</v>
      </c>
      <c r="AS79" s="18">
        <v>10.112248000000001</v>
      </c>
      <c r="AT79" s="18">
        <v>10.213775999999998</v>
      </c>
      <c r="AU79" s="18">
        <v>10.315230000000001</v>
      </c>
      <c r="AV79" s="18">
        <v>10.411281310671313</v>
      </c>
      <c r="AW79" s="18">
        <v>10.508861679503704</v>
      </c>
      <c r="AX79" s="18">
        <v>10.59420950179155</v>
      </c>
      <c r="AY79" s="18">
        <v>10.677682344828778</v>
      </c>
      <c r="AZ79" s="18">
        <v>10.757541832894102</v>
      </c>
      <c r="BA79" s="18">
        <v>10.834887664132872</v>
      </c>
      <c r="BB79" s="18">
        <v>10.910509273691904</v>
      </c>
      <c r="BC79" s="18">
        <v>10.985243301058125</v>
      </c>
      <c r="BD79" s="18">
        <v>11.057916749196716</v>
      </c>
      <c r="BE79" s="18">
        <v>11.128878141754042</v>
      </c>
      <c r="BF79" s="18">
        <v>11.197140415523863</v>
      </c>
      <c r="BG79" s="18">
        <v>11.263906413954603</v>
      </c>
      <c r="BH79" s="18">
        <v>11.330332972146939</v>
      </c>
      <c r="BI79" s="18">
        <v>11.395931411440307</v>
      </c>
      <c r="BJ79" s="18">
        <v>11.459017156972475</v>
      </c>
      <c r="BK79" s="18">
        <v>11.519101678297789</v>
      </c>
      <c r="BL79" s="18">
        <v>11.576701875344193</v>
      </c>
      <c r="BM79" s="18">
        <v>11.676950286213513</v>
      </c>
      <c r="BN79" s="18">
        <v>11.774286481686536</v>
      </c>
      <c r="BO79" s="18">
        <v>11.868786840225839</v>
      </c>
      <c r="BP79" s="18">
        <v>11.96054113082365</v>
      </c>
      <c r="BQ79" s="18">
        <v>12.049631288304807</v>
      </c>
      <c r="BR79" s="18">
        <v>12.136142321622108</v>
      </c>
      <c r="BS79" s="18">
        <v>12.220140349042328</v>
      </c>
      <c r="BT79" s="18">
        <v>12.301705668501542</v>
      </c>
      <c r="BU79" s="18">
        <v>12.380910865323765</v>
      </c>
      <c r="BV79" s="18">
        <v>12.460147326968531</v>
      </c>
    </row>
    <row r="80" spans="2:74">
      <c r="B80" s="53" t="s">
        <v>80</v>
      </c>
      <c r="C80" s="18">
        <v>4.2350722734553307E-2</v>
      </c>
      <c r="D80" s="18">
        <v>0.13180698863942278</v>
      </c>
      <c r="E80" s="18">
        <v>0.26398765189631979</v>
      </c>
      <c r="F80" s="18">
        <v>0.43474255196610645</v>
      </c>
      <c r="G80" s="18">
        <v>0.63972854258413536</v>
      </c>
      <c r="H80" s="18">
        <v>0.87427295774887748</v>
      </c>
      <c r="I80" s="18">
        <v>1.1335346252101177</v>
      </c>
      <c r="J80" s="18">
        <v>1.4126486503026463</v>
      </c>
      <c r="K80" s="18">
        <v>1.7064159293185461</v>
      </c>
      <c r="L80" s="18">
        <v>2.0096276075273414</v>
      </c>
      <c r="M80" s="18">
        <v>2.3166459082462838</v>
      </c>
      <c r="N80" s="18">
        <v>2.6390270792248303</v>
      </c>
      <c r="O80" s="18">
        <v>2.9531583179283158</v>
      </c>
      <c r="P80" s="18">
        <v>3.2893138050678403</v>
      </c>
      <c r="Q80" s="18">
        <v>3.651066959424845</v>
      </c>
      <c r="R80" s="18">
        <v>3.9662045178124599</v>
      </c>
      <c r="S80" s="18">
        <v>4.252500097719194</v>
      </c>
      <c r="T80" s="18">
        <v>4.4777073441702235</v>
      </c>
      <c r="U80" s="18">
        <v>4.6076404508947837</v>
      </c>
      <c r="V80" s="18">
        <v>4.6694145715141868</v>
      </c>
      <c r="W80" s="18">
        <v>4.681319195166032</v>
      </c>
      <c r="X80" s="18">
        <v>4.7068201455242269</v>
      </c>
      <c r="Y80" s="18">
        <v>4.7854800780830384</v>
      </c>
      <c r="Z80" s="18">
        <v>4.9266136572398382</v>
      </c>
      <c r="AA80" s="18">
        <v>5.1234019504967661</v>
      </c>
      <c r="AB80" s="18">
        <v>5.343311995304501</v>
      </c>
      <c r="AC80" s="18">
        <v>5.5545209052789088</v>
      </c>
      <c r="AD80" s="18">
        <v>5.7544314460858574</v>
      </c>
      <c r="AE80" s="18">
        <v>5.9508313715489773</v>
      </c>
      <c r="AF80" s="18">
        <v>6.145130769839934</v>
      </c>
      <c r="AG80" s="18">
        <v>6.3437571109846207</v>
      </c>
      <c r="AH80" s="18">
        <v>6.572584833427638</v>
      </c>
      <c r="AI80" s="18">
        <v>6.7686687042506106</v>
      </c>
      <c r="AJ80" s="18">
        <v>6.9543340820503774</v>
      </c>
      <c r="AK80" s="18">
        <v>7.1264654308323392</v>
      </c>
      <c r="AL80" s="18">
        <v>7.311998234488355</v>
      </c>
      <c r="AM80" s="18">
        <v>7.4903893864138293</v>
      </c>
      <c r="AN80" s="18">
        <v>7.6584258219199954</v>
      </c>
      <c r="AO80" s="18">
        <v>7.8188101242395076</v>
      </c>
      <c r="AP80" s="18">
        <v>7.971199367998512</v>
      </c>
      <c r="AQ80" s="18">
        <v>8.1153999999999993</v>
      </c>
      <c r="AR80" s="18">
        <v>8.2509999999999977</v>
      </c>
      <c r="AS80" s="18">
        <v>8.3820598139169018</v>
      </c>
      <c r="AT80" s="18">
        <v>8.5040213633413764</v>
      </c>
      <c r="AU80" s="18">
        <v>8.6166874852373549</v>
      </c>
      <c r="AV80" s="18">
        <v>8.7684370489875345</v>
      </c>
      <c r="AW80" s="18">
        <v>8.9227803907827834</v>
      </c>
      <c r="AX80" s="18">
        <v>9.0681684996720833</v>
      </c>
      <c r="AY80" s="18">
        <v>9.2128884795461481</v>
      </c>
      <c r="AZ80" s="18">
        <v>9.3555870134691492</v>
      </c>
      <c r="BA80" s="18">
        <v>9.49715312933672</v>
      </c>
      <c r="BB80" s="18">
        <v>9.6384368570094932</v>
      </c>
      <c r="BC80" s="18">
        <v>9.7797386171931411</v>
      </c>
      <c r="BD80" s="18">
        <v>9.9201908818404583</v>
      </c>
      <c r="BE80" s="18">
        <v>10.060065869175297</v>
      </c>
      <c r="BF80" s="18">
        <v>10.198638891927384</v>
      </c>
      <c r="BG80" s="18">
        <v>10.336539066393355</v>
      </c>
      <c r="BH80" s="18">
        <v>10.475013507582995</v>
      </c>
      <c r="BI80" s="18">
        <v>10.613599677240741</v>
      </c>
      <c r="BJ80" s="18">
        <v>10.75091431194088</v>
      </c>
      <c r="BK80" s="18">
        <v>10.886015621705642</v>
      </c>
      <c r="BL80" s="18">
        <v>11.0195471934443</v>
      </c>
      <c r="BM80" s="18">
        <v>11.194726422320615</v>
      </c>
      <c r="BN80" s="18">
        <v>11.368656743058443</v>
      </c>
      <c r="BO80" s="18">
        <v>11.540913374950938</v>
      </c>
      <c r="BP80" s="18">
        <v>11.711743993033302</v>
      </c>
      <c r="BQ80" s="18">
        <v>11.881172564151276</v>
      </c>
      <c r="BR80" s="18">
        <v>12.04945506600059</v>
      </c>
      <c r="BS80" s="18">
        <v>12.216152381134089</v>
      </c>
      <c r="BT80" s="18">
        <v>12.381518526907424</v>
      </c>
      <c r="BU80" s="18">
        <v>12.545576782884423</v>
      </c>
      <c r="BV80" s="18">
        <v>12.710950301061434</v>
      </c>
    </row>
    <row r="81" spans="2:74">
      <c r="B81" s="53" t="s">
        <v>38</v>
      </c>
      <c r="C81" s="18">
        <v>11.186672321481364</v>
      </c>
      <c r="D81" s="18">
        <v>12.436842070181534</v>
      </c>
      <c r="E81" s="18">
        <v>13.958630430621046</v>
      </c>
      <c r="F81" s="18">
        <v>15.617212229567802</v>
      </c>
      <c r="G81" s="18">
        <v>17.337335084545014</v>
      </c>
      <c r="H81" s="18">
        <v>18.909647634107699</v>
      </c>
      <c r="I81" s="18">
        <v>20.163571874224917</v>
      </c>
      <c r="J81" s="18">
        <v>21.190118973906575</v>
      </c>
      <c r="K81" s="18">
        <v>22.197356724554929</v>
      </c>
      <c r="L81" s="18">
        <v>23.289806399136236</v>
      </c>
      <c r="M81" s="18">
        <v>24.333731104207718</v>
      </c>
      <c r="N81" s="18">
        <v>25.267199968692967</v>
      </c>
      <c r="O81" s="18">
        <v>26.044289466643662</v>
      </c>
      <c r="P81" s="18">
        <v>26.868295863224631</v>
      </c>
      <c r="Q81" s="18">
        <v>27.77494528249392</v>
      </c>
      <c r="R81" s="18">
        <v>28.61402983022521</v>
      </c>
      <c r="S81" s="18">
        <v>29.490844230381306</v>
      </c>
      <c r="T81" s="18">
        <v>30.315708995254305</v>
      </c>
      <c r="U81" s="18">
        <v>30.991466254368685</v>
      </c>
      <c r="V81" s="18">
        <v>31.511467049712707</v>
      </c>
      <c r="W81" s="18">
        <v>31.866482227234737</v>
      </c>
      <c r="X81" s="18">
        <v>32.226519505457262</v>
      </c>
      <c r="Y81" s="18">
        <v>32.524328129046381</v>
      </c>
      <c r="Z81" s="18">
        <v>32.8633033458078</v>
      </c>
      <c r="AA81" s="18">
        <v>33.25268003716306</v>
      </c>
      <c r="AB81" s="18">
        <v>33.696763940608392</v>
      </c>
      <c r="AC81" s="18">
        <v>34.117167300060096</v>
      </c>
      <c r="AD81" s="18">
        <v>34.617132916540889</v>
      </c>
      <c r="AE81" s="18">
        <v>34.959028119297763</v>
      </c>
      <c r="AF81" s="18">
        <v>35.577477090670854</v>
      </c>
      <c r="AG81" s="18">
        <v>35.987860999640141</v>
      </c>
      <c r="AH81" s="18">
        <v>36.591155065291389</v>
      </c>
      <c r="AI81" s="18">
        <v>37.033976879760303</v>
      </c>
      <c r="AJ81" s="18">
        <v>37.445906908112455</v>
      </c>
      <c r="AK81" s="18">
        <v>37.813094927268104</v>
      </c>
      <c r="AL81" s="18">
        <v>38.279691000524451</v>
      </c>
      <c r="AM81" s="18">
        <v>38.737147952024579</v>
      </c>
      <c r="AN81" s="18">
        <v>39.171061570007225</v>
      </c>
      <c r="AO81" s="18">
        <v>39.597614716760184</v>
      </c>
      <c r="AP81" s="18">
        <v>40.01710190389602</v>
      </c>
      <c r="AQ81" s="18">
        <v>40.430611000000006</v>
      </c>
      <c r="AR81" s="18">
        <v>40.838999999999992</v>
      </c>
      <c r="AS81" s="18">
        <v>41.261902220165148</v>
      </c>
      <c r="AT81" s="18">
        <v>41.681307812159943</v>
      </c>
      <c r="AU81" s="18">
        <v>42.097668171158219</v>
      </c>
      <c r="AV81" s="18">
        <v>42.515344810497851</v>
      </c>
      <c r="AW81" s="18">
        <v>42.939734454986791</v>
      </c>
      <c r="AX81" s="18">
        <v>43.314655185464176</v>
      </c>
      <c r="AY81" s="18">
        <v>43.682246404773252</v>
      </c>
      <c r="AZ81" s="18">
        <v>44.035449078945661</v>
      </c>
      <c r="BA81" s="18">
        <v>44.378740580180704</v>
      </c>
      <c r="BB81" s="18">
        <v>44.715411123290039</v>
      </c>
      <c r="BC81" s="18">
        <v>45.048732052395707</v>
      </c>
      <c r="BD81" s="18">
        <v>45.373956560882263</v>
      </c>
      <c r="BE81" s="18">
        <v>45.692500222187093</v>
      </c>
      <c r="BF81" s="18">
        <v>46.000370567376791</v>
      </c>
      <c r="BG81" s="18">
        <v>46.302341646409261</v>
      </c>
      <c r="BH81" s="18">
        <v>46.603235460007127</v>
      </c>
      <c r="BI81" s="18">
        <v>46.901038144810897</v>
      </c>
      <c r="BJ81" s="18">
        <v>47.188883343034668</v>
      </c>
      <c r="BK81" s="18">
        <v>47.464585658422806</v>
      </c>
      <c r="BL81" s="18">
        <v>47.730330675744412</v>
      </c>
      <c r="BM81" s="18">
        <v>48.172290518326299</v>
      </c>
      <c r="BN81" s="18">
        <v>48.602790344575077</v>
      </c>
      <c r="BO81" s="18">
        <v>49.021966420132038</v>
      </c>
      <c r="BP81" s="18">
        <v>49.430247112833811</v>
      </c>
      <c r="BQ81" s="18">
        <v>49.827950837463192</v>
      </c>
      <c r="BR81" s="18">
        <v>50.215490944773549</v>
      </c>
      <c r="BS81" s="18">
        <v>50.592959756831384</v>
      </c>
      <c r="BT81" s="18">
        <v>50.960752107353912</v>
      </c>
      <c r="BU81" s="18">
        <v>51.319150812381835</v>
      </c>
      <c r="BV81" s="18">
        <v>51.678140028933086</v>
      </c>
    </row>
    <row r="82" spans="2:74">
      <c r="B82" s="55"/>
      <c r="C82" s="31"/>
      <c r="D82" s="31"/>
      <c r="E82" s="31"/>
      <c r="F82" s="66"/>
      <c r="G82" s="67"/>
      <c r="H82" s="31"/>
      <c r="I82" s="31"/>
      <c r="J82" s="31"/>
      <c r="K82" s="31"/>
      <c r="BQ82" s="120"/>
    </row>
    <row r="83" spans="2:74">
      <c r="B83" s="55"/>
      <c r="C83" s="56" t="s">
        <v>81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121"/>
    </row>
    <row r="84" spans="2:74" s="4" customFormat="1">
      <c r="B84" s="51" t="s">
        <v>61</v>
      </c>
      <c r="C84" s="35">
        <v>1970</v>
      </c>
      <c r="D84" s="35">
        <v>1971</v>
      </c>
      <c r="E84" s="35">
        <v>1972</v>
      </c>
      <c r="F84" s="35">
        <v>1973</v>
      </c>
      <c r="G84" s="35">
        <v>1974</v>
      </c>
      <c r="H84" s="35">
        <v>1975</v>
      </c>
      <c r="I84" s="35">
        <v>1976</v>
      </c>
      <c r="J84" s="35">
        <v>1977</v>
      </c>
      <c r="K84" s="35">
        <v>1978</v>
      </c>
      <c r="L84" s="35">
        <v>1979</v>
      </c>
      <c r="M84" s="35">
        <v>1980</v>
      </c>
      <c r="N84" s="35">
        <v>1981</v>
      </c>
      <c r="O84" s="35">
        <v>1982</v>
      </c>
      <c r="P84" s="35">
        <v>1983</v>
      </c>
      <c r="Q84" s="35">
        <v>1984</v>
      </c>
      <c r="R84" s="35">
        <v>1985</v>
      </c>
      <c r="S84" s="35">
        <v>1986</v>
      </c>
      <c r="T84" s="35">
        <v>1987</v>
      </c>
      <c r="U84" s="35">
        <v>1988</v>
      </c>
      <c r="V84" s="35">
        <v>1989</v>
      </c>
      <c r="W84" s="35">
        <v>1990</v>
      </c>
      <c r="X84" s="35">
        <v>1991</v>
      </c>
      <c r="Y84" s="35">
        <v>1992</v>
      </c>
      <c r="Z84" s="35">
        <v>1993</v>
      </c>
      <c r="AA84" s="35">
        <v>1994</v>
      </c>
      <c r="AB84" s="35">
        <v>1995</v>
      </c>
      <c r="AC84" s="35">
        <v>1996</v>
      </c>
      <c r="AD84" s="35">
        <v>1997</v>
      </c>
      <c r="AE84" s="35">
        <v>1998</v>
      </c>
      <c r="AF84" s="35">
        <v>1999</v>
      </c>
      <c r="AG84" s="35">
        <v>2000</v>
      </c>
      <c r="AH84" s="35">
        <v>2001</v>
      </c>
      <c r="AI84" s="35">
        <v>2002</v>
      </c>
      <c r="AJ84" s="35">
        <v>2003</v>
      </c>
      <c r="AK84" s="35">
        <v>2004</v>
      </c>
      <c r="AL84" s="35">
        <v>2005</v>
      </c>
      <c r="AM84" s="35">
        <v>2006</v>
      </c>
      <c r="AN84" s="35">
        <v>2007</v>
      </c>
      <c r="AO84" s="35">
        <v>2008</v>
      </c>
      <c r="AP84" s="35">
        <v>2009</v>
      </c>
      <c r="AQ84" s="35">
        <v>2010</v>
      </c>
      <c r="AR84" s="35">
        <v>2011</v>
      </c>
      <c r="AS84" s="35">
        <v>2012</v>
      </c>
      <c r="AT84" s="35">
        <v>2013</v>
      </c>
      <c r="AU84" s="35">
        <v>2014</v>
      </c>
      <c r="AV84" s="35">
        <v>2015</v>
      </c>
      <c r="AW84" s="35">
        <v>2016</v>
      </c>
      <c r="AX84" s="35">
        <v>2017</v>
      </c>
      <c r="AY84" s="35">
        <v>2018</v>
      </c>
      <c r="AZ84" s="35">
        <v>2019</v>
      </c>
      <c r="BA84" s="35">
        <v>2020</v>
      </c>
      <c r="BB84" s="35">
        <v>2021</v>
      </c>
      <c r="BC84" s="35">
        <v>2022</v>
      </c>
      <c r="BD84" s="35">
        <v>2023</v>
      </c>
      <c r="BE84" s="35">
        <v>2024</v>
      </c>
      <c r="BF84" s="35">
        <v>2025</v>
      </c>
      <c r="BG84" s="35">
        <v>2026</v>
      </c>
      <c r="BH84" s="35">
        <v>2027</v>
      </c>
      <c r="BI84" s="35">
        <v>2028</v>
      </c>
      <c r="BJ84" s="35">
        <v>2029</v>
      </c>
      <c r="BK84" s="35">
        <v>2030</v>
      </c>
      <c r="BL84" s="35">
        <v>2031</v>
      </c>
      <c r="BM84" s="35">
        <v>2032</v>
      </c>
      <c r="BN84" s="35">
        <v>2033</v>
      </c>
      <c r="BO84" s="35">
        <v>2034</v>
      </c>
      <c r="BP84" s="35">
        <v>2035</v>
      </c>
      <c r="BQ84" s="35">
        <v>2036</v>
      </c>
      <c r="BR84" s="35">
        <v>2037</v>
      </c>
      <c r="BS84" s="35">
        <v>2038</v>
      </c>
      <c r="BT84" s="35">
        <v>2039</v>
      </c>
      <c r="BU84" s="35">
        <v>2040</v>
      </c>
      <c r="BV84" s="35">
        <v>2041</v>
      </c>
    </row>
    <row r="85" spans="2:74">
      <c r="B85" s="51" t="s">
        <v>77</v>
      </c>
      <c r="C85" s="18">
        <v>0.17929587975957795</v>
      </c>
      <c r="D85" s="18">
        <v>0.34867688087314364</v>
      </c>
      <c r="E85" s="18">
        <v>0.55592253178885087</v>
      </c>
      <c r="F85" s="18">
        <v>0.79024307022910545</v>
      </c>
      <c r="G85" s="18">
        <v>1.0405005150234539</v>
      </c>
      <c r="H85" s="18">
        <v>1.2955365800806233</v>
      </c>
      <c r="I85" s="18">
        <v>1.5446743526971753</v>
      </c>
      <c r="J85" s="18">
        <v>1.7779874165955578</v>
      </c>
      <c r="K85" s="18">
        <v>1.9859627986764736</v>
      </c>
      <c r="L85" s="18">
        <v>2.1599076947808182</v>
      </c>
      <c r="M85" s="18">
        <v>2.2914730803653862</v>
      </c>
      <c r="N85" s="18">
        <v>2.3676271000568554</v>
      </c>
      <c r="O85" s="18">
        <v>2.4251578735672021</v>
      </c>
      <c r="P85" s="18">
        <v>2.4809824312013773</v>
      </c>
      <c r="Q85" s="18">
        <v>2.5390909631702026</v>
      </c>
      <c r="R85" s="18">
        <v>2.5725725466692011</v>
      </c>
      <c r="S85" s="18">
        <v>2.5599772979752351</v>
      </c>
      <c r="T85" s="18">
        <v>2.5183367406676291</v>
      </c>
      <c r="U85" s="18">
        <v>2.4643438854921147</v>
      </c>
      <c r="V85" s="18">
        <v>2.4124597092642448</v>
      </c>
      <c r="W85" s="18">
        <v>2.4140982072846984</v>
      </c>
      <c r="X85" s="18">
        <v>2.3591738099831554</v>
      </c>
      <c r="Y85" s="18">
        <v>2.3011190789407778</v>
      </c>
      <c r="Z85" s="18">
        <v>2.2427059720331735</v>
      </c>
      <c r="AA85" s="18">
        <v>2.1757561839280122</v>
      </c>
      <c r="AB85" s="18">
        <v>2.1145788661394787</v>
      </c>
      <c r="AC85" s="18">
        <v>2.0617570552851756</v>
      </c>
      <c r="AD85" s="18">
        <v>2.0111696534170465</v>
      </c>
      <c r="AE85" s="18">
        <v>1.962683977645963</v>
      </c>
      <c r="AF85" s="18">
        <v>1.9141901524284395</v>
      </c>
      <c r="AG85" s="18">
        <v>1.8610196994267121</v>
      </c>
      <c r="AH85" s="18">
        <v>1.8118755192295195</v>
      </c>
      <c r="AI85" s="18">
        <v>1.8480485523903354</v>
      </c>
      <c r="AJ85" s="18">
        <v>1.820773713589275</v>
      </c>
      <c r="AK85" s="18">
        <v>1.7837146183651704</v>
      </c>
      <c r="AL85" s="18">
        <v>1.746521078693974</v>
      </c>
      <c r="AM85" s="18">
        <v>1.7095151987264665</v>
      </c>
      <c r="AN85" s="18">
        <v>1.6678001854529581</v>
      </c>
      <c r="AO85" s="18">
        <v>1.5810977035318958</v>
      </c>
      <c r="AP85" s="18">
        <v>1.4170026627978556</v>
      </c>
      <c r="AQ85" s="18">
        <v>1.3547869408006341</v>
      </c>
      <c r="AR85" s="18">
        <v>1.3076137233242493</v>
      </c>
      <c r="AS85" s="18">
        <v>1.2455677048298377</v>
      </c>
      <c r="AT85" s="18">
        <v>1.1709197166607062</v>
      </c>
      <c r="AU85" s="18">
        <v>1.1092245736482289</v>
      </c>
      <c r="AV85" s="18">
        <v>1.0622533862777701</v>
      </c>
      <c r="AW85" s="18">
        <v>1.0153720695384851</v>
      </c>
      <c r="AX85" s="18">
        <v>0.9671737798612482</v>
      </c>
      <c r="AY85" s="18">
        <v>0.91907626915824903</v>
      </c>
      <c r="AZ85" s="18">
        <v>0.87083710316738872</v>
      </c>
      <c r="BA85" s="18">
        <v>0.82261754943951415</v>
      </c>
      <c r="BB85" s="18">
        <v>0.77438702986600361</v>
      </c>
      <c r="BC85" s="18">
        <v>0.72654135827924038</v>
      </c>
      <c r="BD85" s="18">
        <v>0.67889428968163312</v>
      </c>
      <c r="BE85" s="18">
        <v>0.63151506250467504</v>
      </c>
      <c r="BF85" s="18">
        <v>0.58425742466566266</v>
      </c>
      <c r="BG85" s="18">
        <v>0.53751312259043083</v>
      </c>
      <c r="BH85" s="18">
        <v>0.49123045487960371</v>
      </c>
      <c r="BI85" s="18">
        <v>0.44541307876699054</v>
      </c>
      <c r="BJ85" s="18">
        <v>0.39990125714426972</v>
      </c>
      <c r="BK85" s="18">
        <v>0.35499025403867679</v>
      </c>
      <c r="BL85" s="18">
        <v>0.32021623934554166</v>
      </c>
      <c r="BM85" s="18">
        <v>0.31874672482846217</v>
      </c>
      <c r="BN85" s="18">
        <v>0.31711563647846147</v>
      </c>
      <c r="BO85" s="18">
        <v>0.31535154953185895</v>
      </c>
      <c r="BP85" s="18">
        <v>0.31344831774417498</v>
      </c>
      <c r="BQ85" s="18">
        <v>0.31141108119506095</v>
      </c>
      <c r="BR85" s="18">
        <v>0.30923287931840182</v>
      </c>
      <c r="BS85" s="18">
        <v>0.30694224665896019</v>
      </c>
      <c r="BT85" s="18">
        <v>0.30453195808587119</v>
      </c>
      <c r="BU85" s="18">
        <v>0.30200645823428113</v>
      </c>
      <c r="BV85" s="18">
        <v>0.29941344360091432</v>
      </c>
    </row>
    <row r="86" spans="2:74">
      <c r="B86" s="53" t="s">
        <v>78</v>
      </c>
      <c r="C86" s="18">
        <v>0</v>
      </c>
      <c r="D86" s="18">
        <v>0</v>
      </c>
      <c r="E86" s="18">
        <v>0.1366870181602601</v>
      </c>
      <c r="F86" s="18">
        <v>0.28779084778876701</v>
      </c>
      <c r="G86" s="18">
        <v>0.49399261631463515</v>
      </c>
      <c r="H86" s="18">
        <v>0.75615947449442977</v>
      </c>
      <c r="I86" s="18">
        <v>1.0751255459372995</v>
      </c>
      <c r="J86" s="18">
        <v>1.424669202005219</v>
      </c>
      <c r="K86" s="18">
        <v>1.8035383705105954</v>
      </c>
      <c r="L86" s="18">
        <v>2.2050822656359172</v>
      </c>
      <c r="M86" s="18">
        <v>2.6425105734911893</v>
      </c>
      <c r="N86" s="18">
        <v>3.0744438585456306</v>
      </c>
      <c r="O86" s="18">
        <v>3.4941090961455572</v>
      </c>
      <c r="P86" s="18">
        <v>3.9602110232022776</v>
      </c>
      <c r="Q86" s="18">
        <v>4.5208868131808426</v>
      </c>
      <c r="R86" s="18">
        <v>5.1481979510649065</v>
      </c>
      <c r="S86" s="18">
        <v>5.7863293245685155</v>
      </c>
      <c r="T86" s="18">
        <v>6.3807749590272511</v>
      </c>
      <c r="U86" s="18">
        <v>6.8754893849453671</v>
      </c>
      <c r="V86" s="18">
        <v>7.2701020228082713</v>
      </c>
      <c r="W86" s="18">
        <v>7.7178661798760393</v>
      </c>
      <c r="X86" s="18">
        <v>7.9552156636856681</v>
      </c>
      <c r="Y86" s="18">
        <v>8.1743412824413291</v>
      </c>
      <c r="Z86" s="18">
        <v>8.4250788387004185</v>
      </c>
      <c r="AA86" s="18">
        <v>8.6073163250042963</v>
      </c>
      <c r="AB86" s="18">
        <v>8.7961684784302729</v>
      </c>
      <c r="AC86" s="18">
        <v>8.9748497657241835</v>
      </c>
      <c r="AD86" s="18">
        <v>9.1116952631022041</v>
      </c>
      <c r="AE86" s="18">
        <v>9.2171052199437753</v>
      </c>
      <c r="AF86" s="18">
        <v>9.3174609018563626</v>
      </c>
      <c r="AG86" s="18">
        <v>9.5898808091769592</v>
      </c>
      <c r="AH86" s="18">
        <v>9.6159788857473121</v>
      </c>
      <c r="AI86" s="18">
        <v>9.985471071676054</v>
      </c>
      <c r="AJ86" s="18">
        <v>9.9772297819896831</v>
      </c>
      <c r="AK86" s="18">
        <v>9.920617639859092</v>
      </c>
      <c r="AL86" s="18">
        <v>9.8732621999687247</v>
      </c>
      <c r="AM86" s="18">
        <v>9.7043216464048303</v>
      </c>
      <c r="AN86" s="18">
        <v>9.4980336200583935</v>
      </c>
      <c r="AO86" s="18">
        <v>9.0453828408912216</v>
      </c>
      <c r="AP86" s="18">
        <v>8.2035717749512571</v>
      </c>
      <c r="AQ86" s="18">
        <v>8.0321622846594707</v>
      </c>
      <c r="AR86" s="18">
        <v>7.9752385383393731</v>
      </c>
      <c r="AS86" s="18">
        <v>7.8154067940489522</v>
      </c>
      <c r="AT86" s="18">
        <v>7.5577843884116112</v>
      </c>
      <c r="AU86" s="18">
        <v>7.3212552592959677</v>
      </c>
      <c r="AV86" s="18">
        <v>7.1591977142118006</v>
      </c>
      <c r="AW86" s="18">
        <v>6.9939097885621635</v>
      </c>
      <c r="AX86" s="18">
        <v>6.8157938215466984</v>
      </c>
      <c r="AY86" s="18">
        <v>6.6333751062857038</v>
      </c>
      <c r="AZ86" s="18">
        <v>6.4450998497262697</v>
      </c>
      <c r="BA86" s="18">
        <v>6.2518423022338609</v>
      </c>
      <c r="BB86" s="18">
        <v>6.0535462652386745</v>
      </c>
      <c r="BC86" s="18">
        <v>5.8520893700650998</v>
      </c>
      <c r="BD86" s="18">
        <v>5.6462751265526094</v>
      </c>
      <c r="BE86" s="18">
        <v>5.4364104879951212</v>
      </c>
      <c r="BF86" s="18">
        <v>5.2214703082033278</v>
      </c>
      <c r="BG86" s="18">
        <v>5.0035207440532075</v>
      </c>
      <c r="BH86" s="18">
        <v>4.7824751127546064</v>
      </c>
      <c r="BI86" s="18">
        <v>4.5581604716255475</v>
      </c>
      <c r="BJ86" s="18">
        <v>4.3293009705615111</v>
      </c>
      <c r="BK86" s="18">
        <v>4.0972743507488216</v>
      </c>
      <c r="BL86" s="18">
        <v>3.861761722896571</v>
      </c>
      <c r="BM86" s="18">
        <v>3.6369851970547229</v>
      </c>
      <c r="BN86" s="18">
        <v>3.4062190629084164</v>
      </c>
      <c r="BO86" s="18">
        <v>3.1710978892510675</v>
      </c>
      <c r="BP86" s="18">
        <v>3.0993881488562351</v>
      </c>
      <c r="BQ86" s="18">
        <v>3.1224740809281268</v>
      </c>
      <c r="BR86" s="18">
        <v>3.1448916664511053</v>
      </c>
      <c r="BS86" s="18">
        <v>3.1666580413738519</v>
      </c>
      <c r="BT86" s="18">
        <v>3.1877940128118549</v>
      </c>
      <c r="BU86" s="18">
        <v>3.2083183903528973</v>
      </c>
      <c r="BV86" s="18">
        <v>3.2288508634944613</v>
      </c>
    </row>
    <row r="87" spans="2:74">
      <c r="B87" s="53" t="s">
        <v>79</v>
      </c>
      <c r="C87" s="18">
        <v>4.569607249010895</v>
      </c>
      <c r="D87" s="18">
        <v>4.9557984792068828</v>
      </c>
      <c r="E87" s="18">
        <v>5.3277768756173103</v>
      </c>
      <c r="F87" s="18">
        <v>5.7048372926921962</v>
      </c>
      <c r="G87" s="18">
        <v>6.0397523403612645</v>
      </c>
      <c r="H87" s="18">
        <v>6.2568055204724038</v>
      </c>
      <c r="I87" s="18">
        <v>6.2987365283517445</v>
      </c>
      <c r="J87" s="18">
        <v>6.225927307299763</v>
      </c>
      <c r="K87" s="18">
        <v>6.1278141599788434</v>
      </c>
      <c r="L87" s="18">
        <v>6.0547642533428059</v>
      </c>
      <c r="M87" s="18">
        <v>5.9573577022353605</v>
      </c>
      <c r="N87" s="18">
        <v>5.8406493328518252</v>
      </c>
      <c r="O87" s="18">
        <v>5.6789191432904271</v>
      </c>
      <c r="P87" s="18">
        <v>5.4923225135218043</v>
      </c>
      <c r="Q87" s="18">
        <v>5.2638033625629985</v>
      </c>
      <c r="R87" s="18">
        <v>4.9994599918982932</v>
      </c>
      <c r="S87" s="18">
        <v>4.773904751670754</v>
      </c>
      <c r="T87" s="18">
        <v>4.5853049954979488</v>
      </c>
      <c r="U87" s="18">
        <v>4.4312526694689085</v>
      </c>
      <c r="V87" s="18">
        <v>4.2944346816498413</v>
      </c>
      <c r="W87" s="18">
        <v>4.2096403031096541</v>
      </c>
      <c r="X87" s="18">
        <v>4.0173934787718046</v>
      </c>
      <c r="Y87" s="18">
        <v>3.8431627810912361</v>
      </c>
      <c r="Z87" s="18">
        <v>3.7003758344570805</v>
      </c>
      <c r="AA87" s="18">
        <v>3.5396980508260039</v>
      </c>
      <c r="AB87" s="18">
        <v>3.3743372575585115</v>
      </c>
      <c r="AC87" s="18">
        <v>3.2316638601404515</v>
      </c>
      <c r="AD87" s="18">
        <v>3.1273731287197157</v>
      </c>
      <c r="AE87" s="18">
        <v>2.9948184117598435</v>
      </c>
      <c r="AF87" s="18">
        <v>2.9270492809081139</v>
      </c>
      <c r="AG87" s="18">
        <v>2.6969148426284208</v>
      </c>
      <c r="AH87" s="18">
        <v>2.5785372690995403</v>
      </c>
      <c r="AI87" s="18">
        <v>2.6158589489973032</v>
      </c>
      <c r="AJ87" s="18">
        <v>2.5618470586613524</v>
      </c>
      <c r="AK87" s="18">
        <v>2.4949845874826324</v>
      </c>
      <c r="AL87" s="18">
        <v>2.4338749707147667</v>
      </c>
      <c r="AM87" s="18">
        <v>2.3880970511431405</v>
      </c>
      <c r="AN87" s="18">
        <v>2.3303820702113951</v>
      </c>
      <c r="AO87" s="18">
        <v>2.2161044975024056</v>
      </c>
      <c r="AP87" s="18">
        <v>2.008840911161446</v>
      </c>
      <c r="AQ87" s="18">
        <v>1.9686285874324854</v>
      </c>
      <c r="AR87" s="18">
        <v>1.9473602223699837</v>
      </c>
      <c r="AS87" s="18">
        <v>1.9028569738623402</v>
      </c>
      <c r="AT87" s="18">
        <v>1.8364220330486278</v>
      </c>
      <c r="AU87" s="18">
        <v>1.7778861817911928</v>
      </c>
      <c r="AV87" s="18">
        <v>1.7180099586581528</v>
      </c>
      <c r="AW87" s="18">
        <v>1.6569645650543212</v>
      </c>
      <c r="AX87" s="18">
        <v>1.5924344379133253</v>
      </c>
      <c r="AY87" s="18">
        <v>1.5265944979317316</v>
      </c>
      <c r="AZ87" s="18">
        <v>1.4590389008537605</v>
      </c>
      <c r="BA87" s="18">
        <v>1.3899883039544112</v>
      </c>
      <c r="BB87" s="18">
        <v>1.3193741053352634</v>
      </c>
      <c r="BC87" s="18">
        <v>1.247766705355581</v>
      </c>
      <c r="BD87" s="18">
        <v>1.1748431067780287</v>
      </c>
      <c r="BE87" s="18">
        <v>1.1006831610622458</v>
      </c>
      <c r="BF87" s="18">
        <v>1.0250089897703785</v>
      </c>
      <c r="BG87" s="18">
        <v>0.94843041167628528</v>
      </c>
      <c r="BH87" s="18">
        <v>0.87084546060882018</v>
      </c>
      <c r="BI87" s="18">
        <v>0.79222764006393653</v>
      </c>
      <c r="BJ87" s="18">
        <v>0.7448361152032108</v>
      </c>
      <c r="BK87" s="18">
        <v>0.74874160908935627</v>
      </c>
      <c r="BL87" s="18">
        <v>0.75248562189737256</v>
      </c>
      <c r="BM87" s="18">
        <v>0.75900176860387836</v>
      </c>
      <c r="BN87" s="18">
        <v>0.76532862130962487</v>
      </c>
      <c r="BO87" s="18">
        <v>0.77147114461467958</v>
      </c>
      <c r="BP87" s="18">
        <v>0.7774351735035373</v>
      </c>
      <c r="BQ87" s="18">
        <v>0.78322603373981248</v>
      </c>
      <c r="BR87" s="18">
        <v>0.788849250905437</v>
      </c>
      <c r="BS87" s="18">
        <v>0.79430912268775133</v>
      </c>
      <c r="BT87" s="18">
        <v>0.79961086845260021</v>
      </c>
      <c r="BU87" s="18">
        <v>0.8047592062460448</v>
      </c>
      <c r="BV87" s="18">
        <v>0.80990957625295457</v>
      </c>
    </row>
    <row r="88" spans="2:74">
      <c r="B88" s="53" t="s">
        <v>80</v>
      </c>
      <c r="C88" s="18">
        <v>3.3033563732951438E-2</v>
      </c>
      <c r="D88" s="18">
        <v>0.10141540939798303</v>
      </c>
      <c r="E88" s="18">
        <v>0.20039644125615599</v>
      </c>
      <c r="F88" s="18">
        <v>0.3256010155323007</v>
      </c>
      <c r="G88" s="18">
        <v>0.4727070373813812</v>
      </c>
      <c r="H88" s="18">
        <v>0.63735943758273306</v>
      </c>
      <c r="I88" s="18">
        <v>0.81529592823179908</v>
      </c>
      <c r="J88" s="18">
        <v>1.0024451703714363</v>
      </c>
      <c r="K88" s="18">
        <v>1.1947095915429442</v>
      </c>
      <c r="L88" s="18">
        <v>1.3881720329922698</v>
      </c>
      <c r="M88" s="18">
        <v>1.5788072805716966</v>
      </c>
      <c r="N88" s="18">
        <v>1.7732045384018205</v>
      </c>
      <c r="O88" s="18">
        <v>1.956419166132481</v>
      </c>
      <c r="P88" s="18">
        <v>2.1455773401848166</v>
      </c>
      <c r="Q88" s="18">
        <v>2.3412509984733583</v>
      </c>
      <c r="R88" s="18">
        <v>2.5023477000055911</v>
      </c>
      <c r="S88" s="18">
        <v>2.6388728688827547</v>
      </c>
      <c r="T88" s="18">
        <v>2.734286085513614</v>
      </c>
      <c r="U88" s="18">
        <v>2.7727200554600664</v>
      </c>
      <c r="V88" s="18">
        <v>2.7697741856951761</v>
      </c>
      <c r="W88" s="18">
        <v>2.7834735840345743</v>
      </c>
      <c r="X88" s="18">
        <v>2.7286881493123625</v>
      </c>
      <c r="Y88" s="18">
        <v>2.7046226204283266</v>
      </c>
      <c r="Z88" s="18">
        <v>2.7216605945923869</v>
      </c>
      <c r="AA88" s="18">
        <v>2.7404832786019471</v>
      </c>
      <c r="AB88" s="18">
        <v>2.7588001522173373</v>
      </c>
      <c r="AC88" s="18">
        <v>2.7811509600931377</v>
      </c>
      <c r="AD88" s="18">
        <v>2.7957323711721975</v>
      </c>
      <c r="AE88" s="18">
        <v>2.8135897820730595</v>
      </c>
      <c r="AF88" s="18">
        <v>2.8292861507198444</v>
      </c>
      <c r="AG88" s="18">
        <v>2.8315611698866521</v>
      </c>
      <c r="AH88" s="18">
        <v>2.8286023795742463</v>
      </c>
      <c r="AI88" s="18">
        <v>2.9502611915794099</v>
      </c>
      <c r="AJ88" s="18">
        <v>2.9663073230710642</v>
      </c>
      <c r="AK88" s="18">
        <v>2.9640392836716956</v>
      </c>
      <c r="AL88" s="18">
        <v>2.9599792770788622</v>
      </c>
      <c r="AM88" s="18">
        <v>2.943844367344072</v>
      </c>
      <c r="AN88" s="18">
        <v>2.9173584477552974</v>
      </c>
      <c r="AO88" s="18">
        <v>2.8105503511958139</v>
      </c>
      <c r="AP88" s="18">
        <v>2.5696558565494727</v>
      </c>
      <c r="AQ88" s="18">
        <v>2.5322199548055488</v>
      </c>
      <c r="AR88" s="18">
        <v>2.515800596718313</v>
      </c>
      <c r="AS88" s="18">
        <v>2.458914785262059</v>
      </c>
      <c r="AT88" s="18">
        <v>2.367255606218869</v>
      </c>
      <c r="AU88" s="18">
        <v>2.2833284027893987</v>
      </c>
      <c r="AV88" s="18">
        <v>2.2177492792969957</v>
      </c>
      <c r="AW88" s="18">
        <v>2.1491331769713553</v>
      </c>
      <c r="AX88" s="18">
        <v>2.0744441217941749</v>
      </c>
      <c r="AY88" s="18">
        <v>1.9963970139024507</v>
      </c>
      <c r="AZ88" s="18">
        <v>1.9144441650272366</v>
      </c>
      <c r="BA88" s="18">
        <v>1.8288299379980308</v>
      </c>
      <c r="BB88" s="18">
        <v>1.7394301557151117</v>
      </c>
      <c r="BC88" s="18">
        <v>1.6469381627956881</v>
      </c>
      <c r="BD88" s="18">
        <v>1.5509037526826268</v>
      </c>
      <c r="BE88" s="18">
        <v>1.4513969466102556</v>
      </c>
      <c r="BF88" s="18">
        <v>1.3480057159386738</v>
      </c>
      <c r="BG88" s="18">
        <v>1.241522438250714</v>
      </c>
      <c r="BH88" s="18">
        <v>1.1317736787742274</v>
      </c>
      <c r="BI88" s="18">
        <v>1.018694257478564</v>
      </c>
      <c r="BJ88" s="18">
        <v>0.99983503101050186</v>
      </c>
      <c r="BK88" s="18">
        <v>1.0123994528186246</v>
      </c>
      <c r="BL88" s="18">
        <v>1.0248178889903199</v>
      </c>
      <c r="BM88" s="18">
        <v>1.0411095572758173</v>
      </c>
      <c r="BN88" s="18">
        <v>1.0572850771044353</v>
      </c>
      <c r="BO88" s="18">
        <v>1.0733049438704372</v>
      </c>
      <c r="BP88" s="18">
        <v>1.089192191352097</v>
      </c>
      <c r="BQ88" s="18">
        <v>1.1049490484660687</v>
      </c>
      <c r="BR88" s="18">
        <v>1.1205993211380549</v>
      </c>
      <c r="BS88" s="18">
        <v>1.1361021714454702</v>
      </c>
      <c r="BT88" s="18">
        <v>1.1514812230023903</v>
      </c>
      <c r="BU88" s="18">
        <v>1.1667386408082514</v>
      </c>
      <c r="BV88" s="18">
        <v>1.1821183779987134</v>
      </c>
    </row>
    <row r="89" spans="2:74" ht="13.5" thickBot="1">
      <c r="B89" s="58" t="s">
        <v>38</v>
      </c>
      <c r="C89" s="59">
        <v>4.7819366925034243</v>
      </c>
      <c r="D89" s="59">
        <v>5.4058907694780096</v>
      </c>
      <c r="E89" s="59">
        <v>6.2207828668225771</v>
      </c>
      <c r="F89" s="59">
        <v>7.1084722262423705</v>
      </c>
      <c r="G89" s="59">
        <v>8.0469525090807341</v>
      </c>
      <c r="H89" s="59">
        <v>8.9458610126301892</v>
      </c>
      <c r="I89" s="59">
        <v>9.7338323552180182</v>
      </c>
      <c r="J89" s="59">
        <v>10.431029096271978</v>
      </c>
      <c r="K89" s="59">
        <v>11.112024920708857</v>
      </c>
      <c r="L89" s="59">
        <v>11.807926246751812</v>
      </c>
      <c r="M89" s="59">
        <v>12.470148636663632</v>
      </c>
      <c r="N89" s="59">
        <v>13.055924829856133</v>
      </c>
      <c r="O89" s="59">
        <v>13.554605279135668</v>
      </c>
      <c r="P89" s="59">
        <v>14.079093308110277</v>
      </c>
      <c r="Q89" s="59">
        <v>14.665032137387403</v>
      </c>
      <c r="R89" s="59">
        <v>15.222578189637993</v>
      </c>
      <c r="S89" s="59">
        <v>15.759084243097261</v>
      </c>
      <c r="T89" s="59">
        <v>16.21870278070644</v>
      </c>
      <c r="U89" s="59">
        <v>16.543805995366458</v>
      </c>
      <c r="V89" s="59">
        <v>16.746770599417534</v>
      </c>
      <c r="W89" s="59">
        <v>17.125078274304965</v>
      </c>
      <c r="X89" s="59">
        <v>17.060471101752988</v>
      </c>
      <c r="Y89" s="59">
        <v>17.023245762901674</v>
      </c>
      <c r="Z89" s="59">
        <v>17.089821239783056</v>
      </c>
      <c r="AA89" s="59">
        <v>17.063253838360261</v>
      </c>
      <c r="AB89" s="59">
        <v>17.043884754345601</v>
      </c>
      <c r="AC89" s="59">
        <v>17.049421641242947</v>
      </c>
      <c r="AD89" s="59">
        <v>17.045970416411166</v>
      </c>
      <c r="AE89" s="59">
        <v>16.988197391422641</v>
      </c>
      <c r="AF89" s="59">
        <v>16.98798648591276</v>
      </c>
      <c r="AG89" s="59">
        <v>16.979376521118745</v>
      </c>
      <c r="AH89" s="59">
        <v>16.834994053650615</v>
      </c>
      <c r="AI89" s="59">
        <v>17.399639764643101</v>
      </c>
      <c r="AJ89" s="59">
        <v>17.326157877311374</v>
      </c>
      <c r="AK89" s="59">
        <v>17.163356129378592</v>
      </c>
      <c r="AL89" s="59">
        <v>17.013637526456328</v>
      </c>
      <c r="AM89" s="59">
        <v>16.745778263618512</v>
      </c>
      <c r="AN89" s="59">
        <v>16.413574323478045</v>
      </c>
      <c r="AO89" s="59">
        <v>15.653135393121335</v>
      </c>
      <c r="AP89" s="59">
        <v>14.199071205460031</v>
      </c>
      <c r="AQ89" s="59">
        <v>13.887797767698139</v>
      </c>
      <c r="AR89" s="59">
        <v>13.746013080751919</v>
      </c>
      <c r="AS89" s="59">
        <v>13.42274625800319</v>
      </c>
      <c r="AT89" s="59">
        <v>12.932381744339814</v>
      </c>
      <c r="AU89" s="59">
        <v>12.491694417524789</v>
      </c>
      <c r="AV89" s="59">
        <v>12.157210338444719</v>
      </c>
      <c r="AW89" s="59">
        <v>11.815379600126326</v>
      </c>
      <c r="AX89" s="59">
        <v>11.449846161115447</v>
      </c>
      <c r="AY89" s="59">
        <v>11.075442887278134</v>
      </c>
      <c r="AZ89" s="59">
        <v>10.689420018774655</v>
      </c>
      <c r="BA89" s="59">
        <v>10.293278093625817</v>
      </c>
      <c r="BB89" s="59">
        <v>9.8867375561550546</v>
      </c>
      <c r="BC89" s="59">
        <v>9.473335596495609</v>
      </c>
      <c r="BD89" s="59">
        <v>9.0509162756948989</v>
      </c>
      <c r="BE89" s="59">
        <v>8.6200056581722979</v>
      </c>
      <c r="BF89" s="59">
        <v>8.178742438578043</v>
      </c>
      <c r="BG89" s="59">
        <v>7.7309867165706372</v>
      </c>
      <c r="BH89" s="59">
        <v>7.2763247070172579</v>
      </c>
      <c r="BI89" s="59">
        <v>6.8144954479350384</v>
      </c>
      <c r="BJ89" s="59">
        <v>6.4738733739194929</v>
      </c>
      <c r="BK89" s="59">
        <v>6.21340566669548</v>
      </c>
      <c r="BL89" s="59">
        <v>5.9592814731298054</v>
      </c>
      <c r="BM89" s="59">
        <v>5.7558432477628809</v>
      </c>
      <c r="BN89" s="59">
        <v>5.5459483978009381</v>
      </c>
      <c r="BO89" s="59">
        <v>5.3312255272680433</v>
      </c>
      <c r="BP89" s="59">
        <v>5.2794638314560451</v>
      </c>
      <c r="BQ89" s="59">
        <v>5.3220602443290694</v>
      </c>
      <c r="BR89" s="59">
        <v>5.3635731178129991</v>
      </c>
      <c r="BS89" s="59">
        <v>5.4040115821660342</v>
      </c>
      <c r="BT89" s="59">
        <v>5.4434180623527162</v>
      </c>
      <c r="BU89" s="59">
        <v>5.4818226956414744</v>
      </c>
      <c r="BV89" s="59">
        <v>5.5202922613470431</v>
      </c>
    </row>
  </sheetData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008265"/>
  </sheetPr>
  <dimension ref="A1:BV89"/>
  <sheetViews>
    <sheetView showGridLines="0" zoomScale="55" zoomScaleNormal="55" workbookViewId="0">
      <selection activeCell="N3" sqref="N3"/>
    </sheetView>
  </sheetViews>
  <sheetFormatPr defaultColWidth="9"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62" customWidth="1"/>
    <col min="70" max="16384" width="9" style="62"/>
  </cols>
  <sheetData>
    <row r="1" spans="1:74" s="4" customFormat="1" ht="20.25">
      <c r="A1" s="15" t="s">
        <v>166</v>
      </c>
      <c r="C1" s="86"/>
      <c r="D1" s="86"/>
      <c r="E1" s="86"/>
      <c r="F1" s="86"/>
      <c r="G1" s="86"/>
      <c r="H1" s="86"/>
      <c r="I1" s="86"/>
    </row>
    <row r="2" spans="1:74" s="4" customFormat="1">
      <c r="K2" s="114"/>
      <c r="L2" s="114"/>
    </row>
    <row r="3" spans="1:74" s="4" customFormat="1">
      <c r="B3" s="4" t="s">
        <v>82</v>
      </c>
    </row>
    <row r="4" spans="1:74" s="4" customFormat="1">
      <c r="B4" s="4" t="s">
        <v>72</v>
      </c>
    </row>
    <row r="5" spans="1:74" s="4" customFormat="1">
      <c r="B5" s="4" t="s">
        <v>74</v>
      </c>
    </row>
    <row r="6" spans="1:74" s="4" customFormat="1">
      <c r="B6" s="114" t="s">
        <v>73</v>
      </c>
      <c r="C6" s="45"/>
    </row>
    <row r="7" spans="1:74" s="4" customFormat="1">
      <c r="B7" s="114"/>
      <c r="C7" s="45"/>
    </row>
    <row r="8" spans="1:74" s="4" customFormat="1">
      <c r="C8" s="45" t="s">
        <v>70</v>
      </c>
    </row>
    <row r="9" spans="1:74" s="4" customFormat="1">
      <c r="B9" s="35" t="s">
        <v>61</v>
      </c>
      <c r="C9" s="35">
        <v>1970</v>
      </c>
      <c r="D9" s="35">
        <v>1971</v>
      </c>
      <c r="E9" s="35">
        <v>1972</v>
      </c>
      <c r="F9" s="35">
        <v>1973</v>
      </c>
      <c r="G9" s="35">
        <v>1974</v>
      </c>
      <c r="H9" s="35">
        <v>1975</v>
      </c>
      <c r="I9" s="35">
        <v>1976</v>
      </c>
      <c r="J9" s="35">
        <v>1977</v>
      </c>
      <c r="K9" s="35">
        <v>1978</v>
      </c>
      <c r="L9" s="35">
        <v>1979</v>
      </c>
      <c r="M9" s="35">
        <v>1980</v>
      </c>
      <c r="N9" s="35">
        <v>1981</v>
      </c>
      <c r="O9" s="35">
        <v>1982</v>
      </c>
      <c r="P9" s="35">
        <v>1983</v>
      </c>
      <c r="Q9" s="35">
        <v>1984</v>
      </c>
      <c r="R9" s="35">
        <v>1985</v>
      </c>
      <c r="S9" s="35">
        <v>1986</v>
      </c>
      <c r="T9" s="35">
        <v>1987</v>
      </c>
      <c r="U9" s="35">
        <v>1988</v>
      </c>
      <c r="V9" s="35">
        <v>1989</v>
      </c>
      <c r="W9" s="35">
        <v>1990</v>
      </c>
      <c r="X9" s="35">
        <v>1991</v>
      </c>
      <c r="Y9" s="35">
        <v>1992</v>
      </c>
      <c r="Z9" s="35">
        <v>1993</v>
      </c>
      <c r="AA9" s="35">
        <v>1994</v>
      </c>
      <c r="AB9" s="35">
        <v>1995</v>
      </c>
      <c r="AC9" s="35">
        <v>1996</v>
      </c>
      <c r="AD9" s="35">
        <v>1997</v>
      </c>
      <c r="AE9" s="35">
        <v>1998</v>
      </c>
      <c r="AF9" s="35">
        <v>1999</v>
      </c>
      <c r="AG9" s="35">
        <v>2000</v>
      </c>
      <c r="AH9" s="35">
        <v>2001</v>
      </c>
      <c r="AI9" s="35">
        <v>2002</v>
      </c>
      <c r="AJ9" s="35">
        <v>2003</v>
      </c>
      <c r="AK9" s="35">
        <v>2004</v>
      </c>
      <c r="AL9" s="35">
        <v>2005</v>
      </c>
      <c r="AM9" s="35">
        <v>2006</v>
      </c>
      <c r="AN9" s="35">
        <v>2007</v>
      </c>
      <c r="AO9" s="35">
        <v>2008</v>
      </c>
      <c r="AP9" s="35">
        <v>2009</v>
      </c>
      <c r="AQ9" s="35">
        <v>2010</v>
      </c>
      <c r="AR9" s="35">
        <v>2011</v>
      </c>
      <c r="AS9" s="35">
        <v>2012</v>
      </c>
      <c r="AT9" s="35">
        <v>2013</v>
      </c>
      <c r="AU9" s="35">
        <v>2014</v>
      </c>
      <c r="AV9" s="35">
        <v>2015</v>
      </c>
      <c r="AW9" s="35">
        <v>2016</v>
      </c>
      <c r="AX9" s="35">
        <v>2017</v>
      </c>
      <c r="AY9" s="35">
        <v>2018</v>
      </c>
      <c r="AZ9" s="35">
        <v>2019</v>
      </c>
      <c r="BA9" s="35">
        <v>2020</v>
      </c>
      <c r="BB9" s="35">
        <v>2021</v>
      </c>
      <c r="BC9" s="35">
        <v>2022</v>
      </c>
      <c r="BD9" s="35">
        <v>2023</v>
      </c>
      <c r="BE9" s="35">
        <v>2024</v>
      </c>
      <c r="BF9" s="35">
        <v>2025</v>
      </c>
      <c r="BG9" s="35">
        <v>2026</v>
      </c>
      <c r="BH9" s="35">
        <v>2027</v>
      </c>
      <c r="BI9" s="35">
        <v>2028</v>
      </c>
      <c r="BJ9" s="35">
        <v>2029</v>
      </c>
      <c r="BK9" s="35">
        <v>2030</v>
      </c>
      <c r="BL9" s="35">
        <v>2031</v>
      </c>
      <c r="BM9" s="35">
        <v>2032</v>
      </c>
      <c r="BN9" s="35">
        <v>2033</v>
      </c>
      <c r="BO9" s="35">
        <v>2034</v>
      </c>
      <c r="BP9" s="35">
        <v>2035</v>
      </c>
      <c r="BQ9" s="35">
        <v>2036</v>
      </c>
      <c r="BR9" s="35">
        <v>2037</v>
      </c>
      <c r="BS9" s="35">
        <v>2038</v>
      </c>
      <c r="BT9" s="35">
        <v>2039</v>
      </c>
      <c r="BU9" s="35">
        <v>2040</v>
      </c>
      <c r="BV9" s="35">
        <v>2041</v>
      </c>
    </row>
    <row r="10" spans="1:74" s="4" customFormat="1">
      <c r="B10" s="46" t="s">
        <v>32</v>
      </c>
      <c r="C10" s="18">
        <v>12.472413589436949</v>
      </c>
      <c r="D10" s="18">
        <v>12.982370011050076</v>
      </c>
      <c r="E10" s="18">
        <v>13.581107035029389</v>
      </c>
      <c r="F10" s="18">
        <v>14.316143227821659</v>
      </c>
      <c r="G10" s="18">
        <v>15.176830858741395</v>
      </c>
      <c r="H10" s="18">
        <v>16.104539867127571</v>
      </c>
      <c r="I10" s="18">
        <v>17.012240636611441</v>
      </c>
      <c r="J10" s="18">
        <v>17.8617152216388</v>
      </c>
      <c r="K10" s="18">
        <v>18.670763506987964</v>
      </c>
      <c r="L10" s="18">
        <v>19.473581994338161</v>
      </c>
      <c r="M10" s="18">
        <v>20.394894871052653</v>
      </c>
      <c r="N10" s="18">
        <v>21.305760735727336</v>
      </c>
      <c r="O10" s="18">
        <v>22.09194184162871</v>
      </c>
      <c r="P10" s="18">
        <v>23.000429788286958</v>
      </c>
      <c r="Q10" s="18">
        <v>24.143554179267998</v>
      </c>
      <c r="R10" s="18">
        <v>25.414448304613519</v>
      </c>
      <c r="S10" s="18">
        <v>26.647074086894801</v>
      </c>
      <c r="T10" s="18">
        <v>27.85414667189778</v>
      </c>
      <c r="U10" s="18">
        <v>29.001867043774133</v>
      </c>
      <c r="V10" s="18">
        <v>30.084299562512367</v>
      </c>
      <c r="W10" s="18">
        <v>31.01671628587712</v>
      </c>
      <c r="X10" s="18">
        <v>31.834891359045237</v>
      </c>
      <c r="Y10" s="18">
        <v>32.46343057948426</v>
      </c>
      <c r="Z10" s="18">
        <v>33.047682765152622</v>
      </c>
      <c r="AA10" s="18">
        <v>33.61774998149442</v>
      </c>
      <c r="AB10" s="18">
        <v>34.119181804589367</v>
      </c>
      <c r="AC10" s="18">
        <v>34.582808971306747</v>
      </c>
      <c r="AD10" s="18">
        <v>35.011794851807011</v>
      </c>
      <c r="AE10" s="18">
        <v>35.472618620761367</v>
      </c>
      <c r="AF10" s="18">
        <v>35.991006053759591</v>
      </c>
      <c r="AG10" s="18">
        <v>36.621944328775356</v>
      </c>
      <c r="AH10" s="18">
        <v>37.530864815365916</v>
      </c>
      <c r="AI10" s="18">
        <v>38.37738512902699</v>
      </c>
      <c r="AJ10" s="18">
        <v>39.376238492905856</v>
      </c>
      <c r="AK10" s="18">
        <v>40.70501758367822</v>
      </c>
      <c r="AL10" s="18">
        <v>42.251491935015494</v>
      </c>
      <c r="AM10" s="18">
        <v>43.391388916931405</v>
      </c>
      <c r="AN10" s="18">
        <v>44.357243966771335</v>
      </c>
      <c r="AO10" s="18">
        <v>45.163983320817835</v>
      </c>
      <c r="AP10" s="18">
        <v>45.941707405125641</v>
      </c>
      <c r="AQ10" s="18">
        <v>46.693000000000005</v>
      </c>
      <c r="AR10" s="18">
        <v>47.419000000000011</v>
      </c>
      <c r="AS10" s="18">
        <v>48.145288392324254</v>
      </c>
      <c r="AT10" s="18">
        <v>48.85138190559563</v>
      </c>
      <c r="AU10" s="18">
        <v>49.539359938095295</v>
      </c>
      <c r="AV10" s="18">
        <v>50.414855630182117</v>
      </c>
      <c r="AW10" s="18">
        <v>51.305319741833763</v>
      </c>
      <c r="AX10" s="18">
        <v>52.144352016315629</v>
      </c>
      <c r="AY10" s="18">
        <v>52.979581386191157</v>
      </c>
      <c r="AZ10" s="18">
        <v>53.803231531274243</v>
      </c>
      <c r="BA10" s="18">
        <v>54.620412418992572</v>
      </c>
      <c r="BB10" s="18">
        <v>55.436019203721656</v>
      </c>
      <c r="BC10" s="18">
        <v>56.251762070955159</v>
      </c>
      <c r="BD10" s="18">
        <v>57.062658191331792</v>
      </c>
      <c r="BE10" s="18">
        <v>57.87027180411453</v>
      </c>
      <c r="BF10" s="18">
        <v>58.67044077268973</v>
      </c>
      <c r="BG10" s="18">
        <v>59.46676600332728</v>
      </c>
      <c r="BH10" s="18">
        <v>60.266429434638567</v>
      </c>
      <c r="BI10" s="18">
        <v>61.066769507205088</v>
      </c>
      <c r="BJ10" s="18">
        <v>61.859834535646854</v>
      </c>
      <c r="BK10" s="18">
        <v>62.640187172927526</v>
      </c>
      <c r="BL10" s="18">
        <v>63.411536589771707</v>
      </c>
      <c r="BM10" s="18">
        <v>64.419977916732194</v>
      </c>
      <c r="BN10" s="18">
        <v>65.371020578515967</v>
      </c>
      <c r="BO10" s="18">
        <v>66.311785932215031</v>
      </c>
      <c r="BP10" s="18">
        <v>67.24359930737107</v>
      </c>
      <c r="BQ10" s="18">
        <v>68.166632366907805</v>
      </c>
      <c r="BR10" s="18">
        <v>69.082250263696977</v>
      </c>
      <c r="BS10" s="18">
        <v>69.988236765104034</v>
      </c>
      <c r="BT10" s="18">
        <v>70.885944162953479</v>
      </c>
      <c r="BU10" s="18">
        <v>71.775535048636996</v>
      </c>
      <c r="BV10" s="18">
        <v>72.671899992873762</v>
      </c>
    </row>
    <row r="11" spans="1:74" s="4" customFormat="1">
      <c r="B11" s="46" t="s">
        <v>33</v>
      </c>
      <c r="C11" s="18">
        <v>12.472413589436949</v>
      </c>
      <c r="D11" s="18">
        <v>12.982370011050076</v>
      </c>
      <c r="E11" s="18">
        <v>13.581107035029389</v>
      </c>
      <c r="F11" s="18">
        <v>14.316143227821659</v>
      </c>
      <c r="G11" s="18">
        <v>15.176830858741395</v>
      </c>
      <c r="H11" s="18">
        <v>16.104539867127571</v>
      </c>
      <c r="I11" s="18">
        <v>17.012240636611441</v>
      </c>
      <c r="J11" s="18">
        <v>17.8617152216388</v>
      </c>
      <c r="K11" s="18">
        <v>18.670763506987964</v>
      </c>
      <c r="L11" s="18">
        <v>19.473581994338161</v>
      </c>
      <c r="M11" s="18">
        <v>20.394894871052653</v>
      </c>
      <c r="N11" s="18">
        <v>21.305760735727336</v>
      </c>
      <c r="O11" s="18">
        <v>22.09194184162871</v>
      </c>
      <c r="P11" s="18">
        <v>23.000429788286958</v>
      </c>
      <c r="Q11" s="18">
        <v>24.143554179267998</v>
      </c>
      <c r="R11" s="18">
        <v>25.414448304613519</v>
      </c>
      <c r="S11" s="18">
        <v>26.647074086894801</v>
      </c>
      <c r="T11" s="18">
        <v>27.85414667189778</v>
      </c>
      <c r="U11" s="18">
        <v>29.001867043774133</v>
      </c>
      <c r="V11" s="18">
        <v>30.084299562512367</v>
      </c>
      <c r="W11" s="18">
        <v>31.01671628587712</v>
      </c>
      <c r="X11" s="18">
        <v>31.834891359045237</v>
      </c>
      <c r="Y11" s="18">
        <v>32.46343057948426</v>
      </c>
      <c r="Z11" s="18">
        <v>33.047682765152622</v>
      </c>
      <c r="AA11" s="18">
        <v>33.61774998149442</v>
      </c>
      <c r="AB11" s="18">
        <v>34.119181804589367</v>
      </c>
      <c r="AC11" s="18">
        <v>34.582808971306747</v>
      </c>
      <c r="AD11" s="18">
        <v>35.011794851807011</v>
      </c>
      <c r="AE11" s="18">
        <v>35.472618620761367</v>
      </c>
      <c r="AF11" s="18">
        <v>35.991006053759591</v>
      </c>
      <c r="AG11" s="18">
        <v>36.621944328775356</v>
      </c>
      <c r="AH11" s="18">
        <v>37.530864815365916</v>
      </c>
      <c r="AI11" s="18">
        <v>38.37738512902699</v>
      </c>
      <c r="AJ11" s="18">
        <v>39.376238492905856</v>
      </c>
      <c r="AK11" s="18">
        <v>40.70501758367822</v>
      </c>
      <c r="AL11" s="18">
        <v>42.251491935015494</v>
      </c>
      <c r="AM11" s="18">
        <v>43.391388916931405</v>
      </c>
      <c r="AN11" s="18">
        <v>44.357243966771335</v>
      </c>
      <c r="AO11" s="18">
        <v>45.163983320817835</v>
      </c>
      <c r="AP11" s="18">
        <v>45.941707405125641</v>
      </c>
      <c r="AQ11" s="18">
        <v>46.693000000000005</v>
      </c>
      <c r="AR11" s="18">
        <v>47.419000000000011</v>
      </c>
      <c r="AS11" s="18">
        <v>48.145288392324254</v>
      </c>
      <c r="AT11" s="18">
        <v>48.85138190559563</v>
      </c>
      <c r="AU11" s="18">
        <v>49.539359938095295</v>
      </c>
      <c r="AV11" s="18">
        <v>50.277962493042288</v>
      </c>
      <c r="AW11" s="18">
        <v>51.029013418286176</v>
      </c>
      <c r="AX11" s="18">
        <v>51.726214754234796</v>
      </c>
      <c r="AY11" s="18">
        <v>52.417894021096011</v>
      </c>
      <c r="AZ11" s="18">
        <v>53.096085753062823</v>
      </c>
      <c r="BA11" s="18">
        <v>53.76595655891937</v>
      </c>
      <c r="BB11" s="18">
        <v>54.432036772772662</v>
      </c>
      <c r="BC11" s="18">
        <v>55.096799303661975</v>
      </c>
      <c r="BD11" s="18">
        <v>55.755046320554953</v>
      </c>
      <c r="BE11" s="18">
        <v>56.408378272322992</v>
      </c>
      <c r="BF11" s="18">
        <v>57.05244190329195</v>
      </c>
      <c r="BG11" s="18">
        <v>57.691557214596877</v>
      </c>
      <c r="BH11" s="18">
        <v>58.332368696751175</v>
      </c>
      <c r="BI11" s="18">
        <v>58.972318783594808</v>
      </c>
      <c r="BJ11" s="18">
        <v>59.603409995603165</v>
      </c>
      <c r="BK11" s="18">
        <v>60.221226601416809</v>
      </c>
      <c r="BL11" s="18">
        <v>60.829072340420595</v>
      </c>
      <c r="BM11" s="18">
        <v>61.665089795946045</v>
      </c>
      <c r="BN11" s="18">
        <v>62.491711521875104</v>
      </c>
      <c r="BO11" s="18">
        <v>63.307409750631827</v>
      </c>
      <c r="BP11" s="18">
        <v>64.11328523396827</v>
      </c>
      <c r="BQ11" s="18">
        <v>64.909559001619556</v>
      </c>
      <c r="BR11" s="18">
        <v>65.697356558967556</v>
      </c>
      <c r="BS11" s="18">
        <v>66.475078504435686</v>
      </c>
      <c r="BT11" s="18">
        <v>67.243835376784403</v>
      </c>
      <c r="BU11" s="18">
        <v>68.003830924065795</v>
      </c>
      <c r="BV11" s="18">
        <v>68.733972491681925</v>
      </c>
    </row>
    <row r="12" spans="1:74" s="3" customFormat="1">
      <c r="A12" s="4"/>
      <c r="B12" s="46" t="s">
        <v>34</v>
      </c>
      <c r="C12" s="18">
        <v>12.472413589436949</v>
      </c>
      <c r="D12" s="18">
        <v>12.982370011050076</v>
      </c>
      <c r="E12" s="18">
        <v>13.581107035029389</v>
      </c>
      <c r="F12" s="18">
        <v>14.316143227821659</v>
      </c>
      <c r="G12" s="18">
        <v>15.176830858741395</v>
      </c>
      <c r="H12" s="18">
        <v>16.104539867127571</v>
      </c>
      <c r="I12" s="18">
        <v>17.012240636611441</v>
      </c>
      <c r="J12" s="18">
        <v>17.8617152216388</v>
      </c>
      <c r="K12" s="18">
        <v>18.670763506987964</v>
      </c>
      <c r="L12" s="18">
        <v>19.473581994338161</v>
      </c>
      <c r="M12" s="18">
        <v>20.394894871052653</v>
      </c>
      <c r="N12" s="18">
        <v>21.305760735727336</v>
      </c>
      <c r="O12" s="18">
        <v>22.09194184162871</v>
      </c>
      <c r="P12" s="18">
        <v>23.000429788286958</v>
      </c>
      <c r="Q12" s="18">
        <v>24.143554179267998</v>
      </c>
      <c r="R12" s="18">
        <v>25.414448304613519</v>
      </c>
      <c r="S12" s="18">
        <v>26.647074086894801</v>
      </c>
      <c r="T12" s="18">
        <v>27.85414667189778</v>
      </c>
      <c r="U12" s="18">
        <v>29.001867043774133</v>
      </c>
      <c r="V12" s="18">
        <v>30.084299562512367</v>
      </c>
      <c r="W12" s="18">
        <v>31.01671628587712</v>
      </c>
      <c r="X12" s="18">
        <v>31.834891359045237</v>
      </c>
      <c r="Y12" s="18">
        <v>32.46343057948426</v>
      </c>
      <c r="Z12" s="18">
        <v>33.047682765152622</v>
      </c>
      <c r="AA12" s="18">
        <v>33.61774998149442</v>
      </c>
      <c r="AB12" s="18">
        <v>34.119181804589367</v>
      </c>
      <c r="AC12" s="18">
        <v>34.582808971306747</v>
      </c>
      <c r="AD12" s="18">
        <v>35.011794851807011</v>
      </c>
      <c r="AE12" s="18">
        <v>35.472618620761367</v>
      </c>
      <c r="AF12" s="18">
        <v>35.991006053759591</v>
      </c>
      <c r="AG12" s="18">
        <v>36.621944328775356</v>
      </c>
      <c r="AH12" s="18">
        <v>37.530864815365916</v>
      </c>
      <c r="AI12" s="18">
        <v>38.37738512902699</v>
      </c>
      <c r="AJ12" s="18">
        <v>39.376238492905856</v>
      </c>
      <c r="AK12" s="18">
        <v>40.70501758367822</v>
      </c>
      <c r="AL12" s="18">
        <v>42.251491935015494</v>
      </c>
      <c r="AM12" s="18">
        <v>43.391388916931405</v>
      </c>
      <c r="AN12" s="18">
        <v>44.357243966771335</v>
      </c>
      <c r="AO12" s="18">
        <v>45.163983320817835</v>
      </c>
      <c r="AP12" s="18">
        <v>45.941707405125641</v>
      </c>
      <c r="AQ12" s="18">
        <v>46.693000000000005</v>
      </c>
      <c r="AR12" s="18">
        <v>47.419000000000011</v>
      </c>
      <c r="AS12" s="18">
        <v>48.145288392324254</v>
      </c>
      <c r="AT12" s="18">
        <v>48.85138190559563</v>
      </c>
      <c r="AU12" s="18">
        <v>49.539359938095295</v>
      </c>
      <c r="AV12" s="18">
        <v>50.277962493042288</v>
      </c>
      <c r="AW12" s="18">
        <v>51.029013418286176</v>
      </c>
      <c r="AX12" s="18">
        <v>51.726214754234796</v>
      </c>
      <c r="AY12" s="18">
        <v>52.417894021096011</v>
      </c>
      <c r="AZ12" s="18">
        <v>53.096085753062823</v>
      </c>
      <c r="BA12" s="18">
        <v>53.76595655891937</v>
      </c>
      <c r="BB12" s="18">
        <v>54.432036772772662</v>
      </c>
      <c r="BC12" s="18">
        <v>55.096799303661975</v>
      </c>
      <c r="BD12" s="18">
        <v>55.755046320554953</v>
      </c>
      <c r="BE12" s="18">
        <v>56.408378272322992</v>
      </c>
      <c r="BF12" s="18">
        <v>57.05244190329195</v>
      </c>
      <c r="BG12" s="18">
        <v>57.691557214596877</v>
      </c>
      <c r="BH12" s="18">
        <v>58.332368696751175</v>
      </c>
      <c r="BI12" s="18">
        <v>58.972318783594808</v>
      </c>
      <c r="BJ12" s="18">
        <v>59.603409995603165</v>
      </c>
      <c r="BK12" s="18">
        <v>60.221226601416809</v>
      </c>
      <c r="BL12" s="18">
        <v>60.829072340420595</v>
      </c>
      <c r="BM12" s="18">
        <v>61.665089795946045</v>
      </c>
      <c r="BN12" s="18">
        <v>62.491711521875104</v>
      </c>
      <c r="BO12" s="18">
        <v>63.307409750631827</v>
      </c>
      <c r="BP12" s="18">
        <v>64.11328523396827</v>
      </c>
      <c r="BQ12" s="18">
        <v>64.909559001619556</v>
      </c>
      <c r="BR12" s="18">
        <v>65.697356558967556</v>
      </c>
      <c r="BS12" s="18">
        <v>66.475078504435686</v>
      </c>
      <c r="BT12" s="18">
        <v>67.243835376784403</v>
      </c>
      <c r="BU12" s="18">
        <v>68.003830924065795</v>
      </c>
      <c r="BV12" s="18">
        <v>68.733972491681925</v>
      </c>
    </row>
    <row r="13" spans="1:74" s="4" customFormat="1">
      <c r="B13" s="46" t="s">
        <v>35</v>
      </c>
      <c r="C13" s="18">
        <v>12.472413589436949</v>
      </c>
      <c r="D13" s="18">
        <v>12.982370011050076</v>
      </c>
      <c r="E13" s="18">
        <v>13.581107035029389</v>
      </c>
      <c r="F13" s="18">
        <v>14.316143227821659</v>
      </c>
      <c r="G13" s="18">
        <v>15.176830858741395</v>
      </c>
      <c r="H13" s="18">
        <v>16.104539867127571</v>
      </c>
      <c r="I13" s="18">
        <v>17.012240636611441</v>
      </c>
      <c r="J13" s="18">
        <v>17.8617152216388</v>
      </c>
      <c r="K13" s="18">
        <v>18.670763506987964</v>
      </c>
      <c r="L13" s="18">
        <v>19.473581994338161</v>
      </c>
      <c r="M13" s="18">
        <v>20.394894871052653</v>
      </c>
      <c r="N13" s="18">
        <v>21.305760735727336</v>
      </c>
      <c r="O13" s="18">
        <v>22.09194184162871</v>
      </c>
      <c r="P13" s="18">
        <v>23.000429788286958</v>
      </c>
      <c r="Q13" s="18">
        <v>24.143554179267998</v>
      </c>
      <c r="R13" s="18">
        <v>25.414448304613519</v>
      </c>
      <c r="S13" s="18">
        <v>26.647074086894801</v>
      </c>
      <c r="T13" s="18">
        <v>27.85414667189778</v>
      </c>
      <c r="U13" s="18">
        <v>29.001867043774133</v>
      </c>
      <c r="V13" s="18">
        <v>30.084299562512367</v>
      </c>
      <c r="W13" s="18">
        <v>31.01671628587712</v>
      </c>
      <c r="X13" s="18">
        <v>31.834891359045237</v>
      </c>
      <c r="Y13" s="18">
        <v>32.46343057948426</v>
      </c>
      <c r="Z13" s="18">
        <v>33.047682765152622</v>
      </c>
      <c r="AA13" s="18">
        <v>33.61774998149442</v>
      </c>
      <c r="AB13" s="18">
        <v>34.119181804589367</v>
      </c>
      <c r="AC13" s="18">
        <v>34.582808971306747</v>
      </c>
      <c r="AD13" s="18">
        <v>35.011794851807011</v>
      </c>
      <c r="AE13" s="18">
        <v>35.472618620761367</v>
      </c>
      <c r="AF13" s="18">
        <v>35.991006053759591</v>
      </c>
      <c r="AG13" s="18">
        <v>36.621944328775356</v>
      </c>
      <c r="AH13" s="18">
        <v>37.530864815365916</v>
      </c>
      <c r="AI13" s="18">
        <v>38.37738512902699</v>
      </c>
      <c r="AJ13" s="18">
        <v>39.376238492905856</v>
      </c>
      <c r="AK13" s="18">
        <v>40.70501758367822</v>
      </c>
      <c r="AL13" s="18">
        <v>42.251491935015494</v>
      </c>
      <c r="AM13" s="18">
        <v>43.391388916931405</v>
      </c>
      <c r="AN13" s="18">
        <v>44.357243966771335</v>
      </c>
      <c r="AO13" s="18">
        <v>45.163983320817835</v>
      </c>
      <c r="AP13" s="18">
        <v>45.941707405125641</v>
      </c>
      <c r="AQ13" s="18">
        <v>46.693000000000005</v>
      </c>
      <c r="AR13" s="18">
        <v>47.419000000000011</v>
      </c>
      <c r="AS13" s="18">
        <v>48.145288392324254</v>
      </c>
      <c r="AT13" s="18">
        <v>48.85138190559563</v>
      </c>
      <c r="AU13" s="18">
        <v>49.539359938095295</v>
      </c>
      <c r="AV13" s="18">
        <v>50.414855630182117</v>
      </c>
      <c r="AW13" s="18">
        <v>51.305319741833763</v>
      </c>
      <c r="AX13" s="18">
        <v>52.144352016315629</v>
      </c>
      <c r="AY13" s="18">
        <v>52.979581386191157</v>
      </c>
      <c r="AZ13" s="18">
        <v>53.803231531274243</v>
      </c>
      <c r="BA13" s="18">
        <v>54.620412418992572</v>
      </c>
      <c r="BB13" s="18">
        <v>55.436019203721656</v>
      </c>
      <c r="BC13" s="18">
        <v>56.251762070955159</v>
      </c>
      <c r="BD13" s="18">
        <v>57.062658191331792</v>
      </c>
      <c r="BE13" s="18">
        <v>57.87027180411453</v>
      </c>
      <c r="BF13" s="18">
        <v>58.67044077268973</v>
      </c>
      <c r="BG13" s="18">
        <v>59.46676600332728</v>
      </c>
      <c r="BH13" s="18">
        <v>60.266429434638567</v>
      </c>
      <c r="BI13" s="18">
        <v>61.066769507205088</v>
      </c>
      <c r="BJ13" s="18">
        <v>61.859834535646854</v>
      </c>
      <c r="BK13" s="18">
        <v>62.640187172927526</v>
      </c>
      <c r="BL13" s="18">
        <v>63.411536589771707</v>
      </c>
      <c r="BM13" s="18">
        <v>64.419977916732194</v>
      </c>
      <c r="BN13" s="18">
        <v>65.371020578515967</v>
      </c>
      <c r="BO13" s="18">
        <v>66.311785932215031</v>
      </c>
      <c r="BP13" s="18">
        <v>67.24359930737107</v>
      </c>
      <c r="BQ13" s="18">
        <v>68.166632366907805</v>
      </c>
      <c r="BR13" s="18">
        <v>69.082250263696977</v>
      </c>
      <c r="BS13" s="18">
        <v>69.988236765104034</v>
      </c>
      <c r="BT13" s="18">
        <v>70.885944162953479</v>
      </c>
      <c r="BU13" s="18">
        <v>71.775535048636996</v>
      </c>
      <c r="BV13" s="18">
        <v>72.671899992873762</v>
      </c>
    </row>
    <row r="14" spans="1:74" s="4" customFormat="1">
      <c r="B14" s="21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</row>
    <row r="15" spans="1:74" s="4" customFormat="1">
      <c r="C15" s="45" t="s">
        <v>75</v>
      </c>
    </row>
    <row r="16" spans="1:74" s="4" customFormat="1">
      <c r="B16" s="35" t="s">
        <v>61</v>
      </c>
      <c r="C16" s="35">
        <v>1970</v>
      </c>
      <c r="D16" s="35">
        <v>1971</v>
      </c>
      <c r="E16" s="35">
        <v>1972</v>
      </c>
      <c r="F16" s="35">
        <v>1973</v>
      </c>
      <c r="G16" s="35">
        <v>1974</v>
      </c>
      <c r="H16" s="35">
        <v>1975</v>
      </c>
      <c r="I16" s="35">
        <v>1976</v>
      </c>
      <c r="J16" s="35">
        <v>1977</v>
      </c>
      <c r="K16" s="35">
        <v>1978</v>
      </c>
      <c r="L16" s="35">
        <v>1979</v>
      </c>
      <c r="M16" s="35">
        <v>1980</v>
      </c>
      <c r="N16" s="35">
        <v>1981</v>
      </c>
      <c r="O16" s="35">
        <v>1982</v>
      </c>
      <c r="P16" s="35">
        <v>1983</v>
      </c>
      <c r="Q16" s="35">
        <v>1984</v>
      </c>
      <c r="R16" s="35">
        <v>1985</v>
      </c>
      <c r="S16" s="35">
        <v>1986</v>
      </c>
      <c r="T16" s="35">
        <v>1987</v>
      </c>
      <c r="U16" s="35">
        <v>1988</v>
      </c>
      <c r="V16" s="35">
        <v>1989</v>
      </c>
      <c r="W16" s="35">
        <v>1990</v>
      </c>
      <c r="X16" s="35">
        <v>1991</v>
      </c>
      <c r="Y16" s="35">
        <v>1992</v>
      </c>
      <c r="Z16" s="35">
        <v>1993</v>
      </c>
      <c r="AA16" s="35">
        <v>1994</v>
      </c>
      <c r="AB16" s="35">
        <v>1995</v>
      </c>
      <c r="AC16" s="35">
        <v>1996</v>
      </c>
      <c r="AD16" s="35">
        <v>1997</v>
      </c>
      <c r="AE16" s="35">
        <v>1998</v>
      </c>
      <c r="AF16" s="35">
        <v>1999</v>
      </c>
      <c r="AG16" s="35">
        <v>2000</v>
      </c>
      <c r="AH16" s="35">
        <v>2001</v>
      </c>
      <c r="AI16" s="35">
        <v>2002</v>
      </c>
      <c r="AJ16" s="35">
        <v>2003</v>
      </c>
      <c r="AK16" s="35">
        <v>2004</v>
      </c>
      <c r="AL16" s="35">
        <v>2005</v>
      </c>
      <c r="AM16" s="35">
        <v>2006</v>
      </c>
      <c r="AN16" s="35">
        <v>2007</v>
      </c>
      <c r="AO16" s="35">
        <v>2008</v>
      </c>
      <c r="AP16" s="35">
        <v>2009</v>
      </c>
      <c r="AQ16" s="35">
        <v>2010</v>
      </c>
      <c r="AR16" s="35">
        <v>2011</v>
      </c>
      <c r="AS16" s="35">
        <v>2012</v>
      </c>
      <c r="AT16" s="35">
        <v>2013</v>
      </c>
      <c r="AU16" s="35">
        <v>2014</v>
      </c>
      <c r="AV16" s="35">
        <v>2015</v>
      </c>
      <c r="AW16" s="35">
        <v>2016</v>
      </c>
      <c r="AX16" s="35">
        <v>2017</v>
      </c>
      <c r="AY16" s="35">
        <v>2018</v>
      </c>
      <c r="AZ16" s="35">
        <v>2019</v>
      </c>
      <c r="BA16" s="35">
        <v>2020</v>
      </c>
      <c r="BB16" s="35">
        <v>2021</v>
      </c>
      <c r="BC16" s="35">
        <v>2022</v>
      </c>
      <c r="BD16" s="35">
        <v>2023</v>
      </c>
      <c r="BE16" s="35">
        <v>2024</v>
      </c>
      <c r="BF16" s="35">
        <v>2025</v>
      </c>
      <c r="BG16" s="35">
        <v>2026</v>
      </c>
      <c r="BH16" s="35">
        <v>2027</v>
      </c>
      <c r="BI16" s="35">
        <v>2028</v>
      </c>
      <c r="BJ16" s="35">
        <v>2029</v>
      </c>
      <c r="BK16" s="35">
        <v>2030</v>
      </c>
      <c r="BL16" s="35">
        <v>2031</v>
      </c>
      <c r="BM16" s="35">
        <v>2032</v>
      </c>
      <c r="BN16" s="35">
        <v>2033</v>
      </c>
      <c r="BO16" s="35">
        <v>2034</v>
      </c>
      <c r="BP16" s="35">
        <v>2035</v>
      </c>
      <c r="BQ16" s="35">
        <v>2036</v>
      </c>
      <c r="BR16" s="35">
        <v>2037</v>
      </c>
      <c r="BS16" s="35">
        <v>2038</v>
      </c>
      <c r="BT16" s="35">
        <v>2039</v>
      </c>
      <c r="BU16" s="35">
        <v>2040</v>
      </c>
      <c r="BV16" s="35">
        <v>2041</v>
      </c>
    </row>
    <row r="17" spans="1:74" s="31" customFormat="1">
      <c r="A17" s="3"/>
      <c r="B17" s="46" t="s">
        <v>32</v>
      </c>
      <c r="C17" s="18">
        <v>4.1517076175667311</v>
      </c>
      <c r="D17" s="18">
        <v>4.3272051468962758</v>
      </c>
      <c r="E17" s="18">
        <v>4.5275536413936726</v>
      </c>
      <c r="F17" s="18">
        <v>4.7616711805118204</v>
      </c>
      <c r="G17" s="18">
        <v>5.0208403777165458</v>
      </c>
      <c r="H17" s="18">
        <v>5.288810484599499</v>
      </c>
      <c r="I17" s="18">
        <v>5.5418957853401407</v>
      </c>
      <c r="J17" s="18">
        <v>5.7618907130454868</v>
      </c>
      <c r="K17" s="18">
        <v>5.9636431267399352</v>
      </c>
      <c r="L17" s="18">
        <v>6.1800933535057094</v>
      </c>
      <c r="M17" s="18">
        <v>6.4702908332014566</v>
      </c>
      <c r="N17" s="18">
        <v>6.7967077097142719</v>
      </c>
      <c r="O17" s="18">
        <v>7.1131165878263687</v>
      </c>
      <c r="P17" s="18">
        <v>7.5146110979027654</v>
      </c>
      <c r="Q17" s="18">
        <v>8.0599236118547744</v>
      </c>
      <c r="R17" s="18">
        <v>8.724871298999016</v>
      </c>
      <c r="S17" s="18">
        <v>9.4341676131611756</v>
      </c>
      <c r="T17" s="18">
        <v>10.126377242928447</v>
      </c>
      <c r="U17" s="18">
        <v>10.765761550459949</v>
      </c>
      <c r="V17" s="18">
        <v>11.333623898104467</v>
      </c>
      <c r="W17" s="18">
        <v>11.977292918435285</v>
      </c>
      <c r="X17" s="18">
        <v>12.213115684120361</v>
      </c>
      <c r="Y17" s="18">
        <v>12.374903699597938</v>
      </c>
      <c r="Z17" s="18">
        <v>12.583062595726343</v>
      </c>
      <c r="AA17" s="18">
        <v>12.680081333768831</v>
      </c>
      <c r="AB17" s="18">
        <v>12.718432810212539</v>
      </c>
      <c r="AC17" s="18">
        <v>12.731715766410694</v>
      </c>
      <c r="AD17" s="18">
        <v>12.694223107829226</v>
      </c>
      <c r="AE17" s="18">
        <v>12.667636830557246</v>
      </c>
      <c r="AF17" s="18">
        <v>12.700152684720345</v>
      </c>
      <c r="AG17" s="18">
        <v>12.760423534153809</v>
      </c>
      <c r="AH17" s="18">
        <v>12.876447517099109</v>
      </c>
      <c r="AI17" s="18">
        <v>13.584806685679894</v>
      </c>
      <c r="AJ17" s="18">
        <v>13.862641653187424</v>
      </c>
      <c r="AK17" s="18">
        <v>14.23482162966523</v>
      </c>
      <c r="AL17" s="18">
        <v>14.584291597843702</v>
      </c>
      <c r="AM17" s="18">
        <v>14.794989187355238</v>
      </c>
      <c r="AN17" s="18">
        <v>14.954057062344836</v>
      </c>
      <c r="AO17" s="18">
        <v>14.82081279082994</v>
      </c>
      <c r="AP17" s="18">
        <v>13.964422222550873</v>
      </c>
      <c r="AQ17" s="18">
        <v>14.21294663349029</v>
      </c>
      <c r="AR17" s="18">
        <v>14.652105839214396</v>
      </c>
      <c r="AS17" s="18">
        <v>14.887886044142567</v>
      </c>
      <c r="AT17" s="18">
        <v>14.929459710315406</v>
      </c>
      <c r="AU17" s="18">
        <v>15.073740879566301</v>
      </c>
      <c r="AV17" s="18">
        <v>15.094053722641604</v>
      </c>
      <c r="AW17" s="18">
        <v>15.109694812736436</v>
      </c>
      <c r="AX17" s="18">
        <v>15.100499409461793</v>
      </c>
      <c r="AY17" s="18">
        <v>15.082160342861377</v>
      </c>
      <c r="AZ17" s="18">
        <v>14.764365505531494</v>
      </c>
      <c r="BA17" s="18">
        <v>14.440754253457071</v>
      </c>
      <c r="BB17" s="18">
        <v>14.111301697298874</v>
      </c>
      <c r="BC17" s="18">
        <v>13.776595495177773</v>
      </c>
      <c r="BD17" s="18">
        <v>13.279979152736036</v>
      </c>
      <c r="BE17" s="18">
        <v>12.8454817318922</v>
      </c>
      <c r="BF17" s="18">
        <v>12.432555200746863</v>
      </c>
      <c r="BG17" s="18">
        <v>12.041183829901819</v>
      </c>
      <c r="BH17" s="18">
        <v>11.672001935758459</v>
      </c>
      <c r="BI17" s="18">
        <v>11.323563788468547</v>
      </c>
      <c r="BJ17" s="18">
        <v>10.993638334084816</v>
      </c>
      <c r="BK17" s="18">
        <v>10.68056996595983</v>
      </c>
      <c r="BL17" s="18">
        <v>10.333314360990055</v>
      </c>
      <c r="BM17" s="18">
        <v>10.032670381900921</v>
      </c>
      <c r="BN17" s="18">
        <v>9.7328130351122706</v>
      </c>
      <c r="BO17" s="18">
        <v>9.438104021511581</v>
      </c>
      <c r="BP17" s="18">
        <v>9.148964709908002</v>
      </c>
      <c r="BQ17" s="18">
        <v>8.865560487792612</v>
      </c>
      <c r="BR17" s="18">
        <v>8.5882100612613197</v>
      </c>
      <c r="BS17" s="18">
        <v>8.3166483192422689</v>
      </c>
      <c r="BT17" s="18">
        <v>8.0511493266411112</v>
      </c>
      <c r="BU17" s="18">
        <v>7.7917737368925417</v>
      </c>
      <c r="BV17" s="18">
        <v>7.630078533721635</v>
      </c>
    </row>
    <row r="18" spans="1:74" s="4" customFormat="1">
      <c r="B18" s="46" t="s">
        <v>33</v>
      </c>
      <c r="C18" s="18">
        <v>4.1517076175667311</v>
      </c>
      <c r="D18" s="18">
        <v>4.3272051468962758</v>
      </c>
      <c r="E18" s="18">
        <v>4.5275536413936726</v>
      </c>
      <c r="F18" s="18">
        <v>4.7616711805118204</v>
      </c>
      <c r="G18" s="18">
        <v>5.0208403777165458</v>
      </c>
      <c r="H18" s="18">
        <v>5.288810484599499</v>
      </c>
      <c r="I18" s="18">
        <v>5.5418957853401407</v>
      </c>
      <c r="J18" s="18">
        <v>5.7618907130454868</v>
      </c>
      <c r="K18" s="18">
        <v>5.9636431267399352</v>
      </c>
      <c r="L18" s="18">
        <v>6.1800933535057094</v>
      </c>
      <c r="M18" s="18">
        <v>6.4702908332014566</v>
      </c>
      <c r="N18" s="18">
        <v>6.7967077097142719</v>
      </c>
      <c r="O18" s="18">
        <v>7.1131165878263687</v>
      </c>
      <c r="P18" s="18">
        <v>7.5146110979027654</v>
      </c>
      <c r="Q18" s="18">
        <v>8.0599236118547744</v>
      </c>
      <c r="R18" s="18">
        <v>8.724871298999016</v>
      </c>
      <c r="S18" s="18">
        <v>9.4341676131611756</v>
      </c>
      <c r="T18" s="18">
        <v>10.126377242928447</v>
      </c>
      <c r="U18" s="18">
        <v>10.765761550459949</v>
      </c>
      <c r="V18" s="18">
        <v>11.333623898104467</v>
      </c>
      <c r="W18" s="18">
        <v>11.977292918435285</v>
      </c>
      <c r="X18" s="18">
        <v>12.213115684120361</v>
      </c>
      <c r="Y18" s="18">
        <v>12.374903699597938</v>
      </c>
      <c r="Z18" s="18">
        <v>12.583062595726343</v>
      </c>
      <c r="AA18" s="18">
        <v>12.680081333768831</v>
      </c>
      <c r="AB18" s="18">
        <v>12.718432810212539</v>
      </c>
      <c r="AC18" s="18">
        <v>12.731715766410694</v>
      </c>
      <c r="AD18" s="18">
        <v>12.694223107829226</v>
      </c>
      <c r="AE18" s="18">
        <v>12.667636830557246</v>
      </c>
      <c r="AF18" s="18">
        <v>12.700152684720345</v>
      </c>
      <c r="AG18" s="18">
        <v>12.760423534153809</v>
      </c>
      <c r="AH18" s="18">
        <v>12.876447517099109</v>
      </c>
      <c r="AI18" s="18">
        <v>13.584806685679894</v>
      </c>
      <c r="AJ18" s="18">
        <v>13.862641653187424</v>
      </c>
      <c r="AK18" s="18">
        <v>14.23482162966523</v>
      </c>
      <c r="AL18" s="18">
        <v>14.584291597843702</v>
      </c>
      <c r="AM18" s="18">
        <v>14.794989187355238</v>
      </c>
      <c r="AN18" s="18">
        <v>14.954057062344836</v>
      </c>
      <c r="AO18" s="18">
        <v>14.82081279082994</v>
      </c>
      <c r="AP18" s="18">
        <v>13.964422222550873</v>
      </c>
      <c r="AQ18" s="18">
        <v>14.21294663349029</v>
      </c>
      <c r="AR18" s="18">
        <v>14.652105839214396</v>
      </c>
      <c r="AS18" s="18">
        <v>14.887886044142567</v>
      </c>
      <c r="AT18" s="18">
        <v>14.929459710315406</v>
      </c>
      <c r="AU18" s="18">
        <v>15.073740879566301</v>
      </c>
      <c r="AV18" s="18">
        <v>15.047475232526871</v>
      </c>
      <c r="AW18" s="18">
        <v>15.017078116517432</v>
      </c>
      <c r="AX18" s="18">
        <v>14.96246260261597</v>
      </c>
      <c r="AY18" s="18">
        <v>14.899575707700425</v>
      </c>
      <c r="AZ18" s="18">
        <v>14.825567254981042</v>
      </c>
      <c r="BA18" s="18">
        <v>14.742048226967587</v>
      </c>
      <c r="BB18" s="18">
        <v>14.649602879295937</v>
      </c>
      <c r="BC18" s="18">
        <v>14.550427304763934</v>
      </c>
      <c r="BD18" s="18">
        <v>14.531419312222383</v>
      </c>
      <c r="BE18" s="18">
        <v>14.546153543582902</v>
      </c>
      <c r="BF18" s="18">
        <v>14.555722373546958</v>
      </c>
      <c r="BG18" s="18">
        <v>14.562164515564</v>
      </c>
      <c r="BH18" s="18">
        <v>14.566775962933754</v>
      </c>
      <c r="BI18" s="18">
        <v>14.568931728855514</v>
      </c>
      <c r="BJ18" s="18">
        <v>14.566272647002094</v>
      </c>
      <c r="BK18" s="18">
        <v>14.558682816175562</v>
      </c>
      <c r="BL18" s="18">
        <v>14.54664482114571</v>
      </c>
      <c r="BM18" s="18">
        <v>14.586585339298807</v>
      </c>
      <c r="BN18" s="18">
        <v>14.620735130947388</v>
      </c>
      <c r="BO18" s="18">
        <v>14.649717939639238</v>
      </c>
      <c r="BP18" s="18">
        <v>14.673460139897671</v>
      </c>
      <c r="BQ18" s="18">
        <v>14.692112832160561</v>
      </c>
      <c r="BR18" s="18">
        <v>14.785511610399432</v>
      </c>
      <c r="BS18" s="18">
        <v>14.92871017600627</v>
      </c>
      <c r="BT18" s="18">
        <v>15.069377328961993</v>
      </c>
      <c r="BU18" s="18">
        <v>15.207575695343705</v>
      </c>
      <c r="BV18" s="18">
        <v>15.342942651961335</v>
      </c>
    </row>
    <row r="19" spans="1:74" s="31" customFormat="1">
      <c r="A19" s="4"/>
      <c r="B19" s="46" t="s">
        <v>34</v>
      </c>
      <c r="C19" s="18">
        <v>4.1517076175667311</v>
      </c>
      <c r="D19" s="18">
        <v>4.3272051468962758</v>
      </c>
      <c r="E19" s="18">
        <v>4.5275536413936726</v>
      </c>
      <c r="F19" s="18">
        <v>4.7616711805118204</v>
      </c>
      <c r="G19" s="18">
        <v>5.0208403777165458</v>
      </c>
      <c r="H19" s="18">
        <v>5.288810484599499</v>
      </c>
      <c r="I19" s="18">
        <v>5.5418957853401407</v>
      </c>
      <c r="J19" s="18">
        <v>5.7618907130454868</v>
      </c>
      <c r="K19" s="18">
        <v>5.9636431267399352</v>
      </c>
      <c r="L19" s="18">
        <v>6.1800933535057094</v>
      </c>
      <c r="M19" s="18">
        <v>6.4702908332014566</v>
      </c>
      <c r="N19" s="18">
        <v>6.7967077097142719</v>
      </c>
      <c r="O19" s="18">
        <v>7.1131165878263687</v>
      </c>
      <c r="P19" s="18">
        <v>7.5146110979027654</v>
      </c>
      <c r="Q19" s="18">
        <v>8.0599236118547744</v>
      </c>
      <c r="R19" s="18">
        <v>8.724871298999016</v>
      </c>
      <c r="S19" s="18">
        <v>9.4341676131611756</v>
      </c>
      <c r="T19" s="18">
        <v>10.126377242928447</v>
      </c>
      <c r="U19" s="18">
        <v>10.765761550459949</v>
      </c>
      <c r="V19" s="18">
        <v>11.333623898104467</v>
      </c>
      <c r="W19" s="18">
        <v>11.977292918435285</v>
      </c>
      <c r="X19" s="18">
        <v>12.213115684120361</v>
      </c>
      <c r="Y19" s="18">
        <v>12.374903699597938</v>
      </c>
      <c r="Z19" s="18">
        <v>12.583062595726343</v>
      </c>
      <c r="AA19" s="18">
        <v>12.680081333768831</v>
      </c>
      <c r="AB19" s="18">
        <v>12.718432810212539</v>
      </c>
      <c r="AC19" s="18">
        <v>12.731715766410694</v>
      </c>
      <c r="AD19" s="18">
        <v>12.694223107829226</v>
      </c>
      <c r="AE19" s="18">
        <v>12.667636830557246</v>
      </c>
      <c r="AF19" s="18">
        <v>12.700152684720345</v>
      </c>
      <c r="AG19" s="18">
        <v>12.760423534153809</v>
      </c>
      <c r="AH19" s="18">
        <v>12.876447517099109</v>
      </c>
      <c r="AI19" s="18">
        <v>13.584806685679894</v>
      </c>
      <c r="AJ19" s="18">
        <v>13.862641653187424</v>
      </c>
      <c r="AK19" s="18">
        <v>14.23482162966523</v>
      </c>
      <c r="AL19" s="18">
        <v>14.584291597843702</v>
      </c>
      <c r="AM19" s="18">
        <v>14.794989187355238</v>
      </c>
      <c r="AN19" s="18">
        <v>14.954057062344836</v>
      </c>
      <c r="AO19" s="18">
        <v>14.82081279082994</v>
      </c>
      <c r="AP19" s="18">
        <v>13.964422222550873</v>
      </c>
      <c r="AQ19" s="18">
        <v>14.21294663349029</v>
      </c>
      <c r="AR19" s="18">
        <v>14.652105839214396</v>
      </c>
      <c r="AS19" s="18">
        <v>14.887886044142567</v>
      </c>
      <c r="AT19" s="18">
        <v>14.929459710315406</v>
      </c>
      <c r="AU19" s="18">
        <v>15.073740879566301</v>
      </c>
      <c r="AV19" s="18">
        <v>15.119109363865221</v>
      </c>
      <c r="AW19" s="18">
        <v>15.162547512938787</v>
      </c>
      <c r="AX19" s="18">
        <v>15.183942017072152</v>
      </c>
      <c r="AY19" s="18">
        <v>15.198884742803511</v>
      </c>
      <c r="AZ19" s="18">
        <v>15.204645797261593</v>
      </c>
      <c r="BA19" s="18">
        <v>15.202823901924178</v>
      </c>
      <c r="BB19" s="18">
        <v>15.194227736726479</v>
      </c>
      <c r="BC19" s="18">
        <v>15.180642202774333</v>
      </c>
      <c r="BD19" s="18">
        <v>15.16013033983463</v>
      </c>
      <c r="BE19" s="18">
        <v>15.133185650627629</v>
      </c>
      <c r="BF19" s="18">
        <v>15.20727613472064</v>
      </c>
      <c r="BG19" s="18">
        <v>15.279563135178785</v>
      </c>
      <c r="BH19" s="18">
        <v>15.351134858251793</v>
      </c>
      <c r="BI19" s="18">
        <v>15.421331036265268</v>
      </c>
      <c r="BJ19" s="18">
        <v>15.487826639648016</v>
      </c>
      <c r="BK19" s="18">
        <v>15.550076823068053</v>
      </c>
      <c r="BL19" s="18">
        <v>15.608741528601691</v>
      </c>
      <c r="BM19" s="18">
        <v>15.724609629425405</v>
      </c>
      <c r="BN19" s="18">
        <v>15.836137358171561</v>
      </c>
      <c r="BO19" s="18">
        <v>15.943547234767419</v>
      </c>
      <c r="BP19" s="18">
        <v>16.046919982792883</v>
      </c>
      <c r="BQ19" s="18">
        <v>16.146378204317134</v>
      </c>
      <c r="BR19" s="18">
        <v>16.241992578331686</v>
      </c>
      <c r="BS19" s="18">
        <v>16.333974158668514</v>
      </c>
      <c r="BT19" s="18">
        <v>16.422386900113779</v>
      </c>
      <c r="BU19" s="18">
        <v>16.507339025775188</v>
      </c>
      <c r="BV19" s="18">
        <v>16.58847071853403</v>
      </c>
    </row>
    <row r="20" spans="1:74" s="31" customFormat="1">
      <c r="A20" s="4"/>
      <c r="B20" s="46" t="s">
        <v>35</v>
      </c>
      <c r="C20" s="18">
        <v>4.1517076175667311</v>
      </c>
      <c r="D20" s="18">
        <v>4.3272051468962758</v>
      </c>
      <c r="E20" s="18">
        <v>4.5275536413936726</v>
      </c>
      <c r="F20" s="18">
        <v>4.7616711805118204</v>
      </c>
      <c r="G20" s="18">
        <v>5.0208403777165458</v>
      </c>
      <c r="H20" s="18">
        <v>5.288810484599499</v>
      </c>
      <c r="I20" s="18">
        <v>5.5418957853401407</v>
      </c>
      <c r="J20" s="18">
        <v>5.7618907130454868</v>
      </c>
      <c r="K20" s="18">
        <v>5.9636431267399352</v>
      </c>
      <c r="L20" s="18">
        <v>6.1800933535057094</v>
      </c>
      <c r="M20" s="18">
        <v>6.4702908332014566</v>
      </c>
      <c r="N20" s="18">
        <v>6.7967077097142719</v>
      </c>
      <c r="O20" s="18">
        <v>7.1131165878263687</v>
      </c>
      <c r="P20" s="18">
        <v>7.5146110979027654</v>
      </c>
      <c r="Q20" s="18">
        <v>8.0599236118547744</v>
      </c>
      <c r="R20" s="18">
        <v>8.724871298999016</v>
      </c>
      <c r="S20" s="18">
        <v>9.4341676131611756</v>
      </c>
      <c r="T20" s="18">
        <v>10.126377242928447</v>
      </c>
      <c r="U20" s="18">
        <v>10.765761550459949</v>
      </c>
      <c r="V20" s="18">
        <v>11.333623898104467</v>
      </c>
      <c r="W20" s="18">
        <v>11.977292918435285</v>
      </c>
      <c r="X20" s="18">
        <v>12.213115684120361</v>
      </c>
      <c r="Y20" s="18">
        <v>12.374903699597938</v>
      </c>
      <c r="Z20" s="18">
        <v>12.583062595726343</v>
      </c>
      <c r="AA20" s="18">
        <v>12.680081333768831</v>
      </c>
      <c r="AB20" s="18">
        <v>12.718432810212539</v>
      </c>
      <c r="AC20" s="18">
        <v>12.731715766410694</v>
      </c>
      <c r="AD20" s="18">
        <v>12.694223107829226</v>
      </c>
      <c r="AE20" s="18">
        <v>12.667636830557246</v>
      </c>
      <c r="AF20" s="18">
        <v>12.700152684720345</v>
      </c>
      <c r="AG20" s="18">
        <v>12.760423534153809</v>
      </c>
      <c r="AH20" s="18">
        <v>12.876447517099109</v>
      </c>
      <c r="AI20" s="18">
        <v>13.584806685679894</v>
      </c>
      <c r="AJ20" s="18">
        <v>13.862641653187424</v>
      </c>
      <c r="AK20" s="18">
        <v>14.23482162966523</v>
      </c>
      <c r="AL20" s="18">
        <v>14.584291597843702</v>
      </c>
      <c r="AM20" s="18">
        <v>14.794989187355238</v>
      </c>
      <c r="AN20" s="18">
        <v>14.954057062344836</v>
      </c>
      <c r="AO20" s="18">
        <v>14.82081279082994</v>
      </c>
      <c r="AP20" s="18">
        <v>13.964422222550873</v>
      </c>
      <c r="AQ20" s="18">
        <v>14.21294663349029</v>
      </c>
      <c r="AR20" s="18">
        <v>14.652105839214396</v>
      </c>
      <c r="AS20" s="18">
        <v>14.887886044142567</v>
      </c>
      <c r="AT20" s="18">
        <v>14.929459710315406</v>
      </c>
      <c r="AU20" s="18">
        <v>15.073740879566301</v>
      </c>
      <c r="AV20" s="18">
        <v>15.165907752118891</v>
      </c>
      <c r="AW20" s="18">
        <v>15.256051897870233</v>
      </c>
      <c r="AX20" s="18">
        <v>15.32399568710245</v>
      </c>
      <c r="AY20" s="18">
        <v>15.385080913428288</v>
      </c>
      <c r="AZ20" s="18">
        <v>15.436619312955941</v>
      </c>
      <c r="BA20" s="18">
        <v>15.480171457679798</v>
      </c>
      <c r="BB20" s="18">
        <v>15.51663451122803</v>
      </c>
      <c r="BC20" s="18">
        <v>15.547545676879746</v>
      </c>
      <c r="BD20" s="18">
        <v>15.571012414553193</v>
      </c>
      <c r="BE20" s="18">
        <v>15.587499690726649</v>
      </c>
      <c r="BF20" s="18">
        <v>15.710119269582954</v>
      </c>
      <c r="BG20" s="18">
        <v>15.831306716697839</v>
      </c>
      <c r="BH20" s="18">
        <v>15.952296823246332</v>
      </c>
      <c r="BI20" s="18">
        <v>16.07239711318109</v>
      </c>
      <c r="BJ20" s="18">
        <v>16.189297052393432</v>
      </c>
      <c r="BK20" s="18">
        <v>16.302134002295531</v>
      </c>
      <c r="BL20" s="18">
        <v>16.411694141896731</v>
      </c>
      <c r="BM20" s="18">
        <v>16.581695702746771</v>
      </c>
      <c r="BN20" s="18">
        <v>16.741461735918502</v>
      </c>
      <c r="BO20" s="18">
        <v>16.897866536491065</v>
      </c>
      <c r="BP20" s="18">
        <v>17.051089009115692</v>
      </c>
      <c r="BQ20" s="18">
        <v>17.201239146966884</v>
      </c>
      <c r="BR20" s="18">
        <v>17.348496895453369</v>
      </c>
      <c r="BS20" s="18">
        <v>17.492820491109434</v>
      </c>
      <c r="BT20" s="18">
        <v>17.634381840948581</v>
      </c>
      <c r="BU20" s="18">
        <v>17.773278022340289</v>
      </c>
      <c r="BV20" s="18">
        <v>17.913011343719894</v>
      </c>
    </row>
    <row r="21" spans="1:74" s="31" customFormat="1">
      <c r="A21" s="4"/>
    </row>
    <row r="22" spans="1:74" s="31" customFormat="1">
      <c r="B22" s="21" t="s">
        <v>66</v>
      </c>
      <c r="F22" s="64"/>
      <c r="G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74" s="31" customFormat="1" ht="13.5" thickBot="1">
      <c r="C23" s="45" t="s">
        <v>32</v>
      </c>
      <c r="F23" s="64"/>
      <c r="G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74">
      <c r="B24" s="47"/>
      <c r="C24" s="48" t="s">
        <v>76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50"/>
    </row>
    <row r="25" spans="1:74" s="4" customFormat="1">
      <c r="B25" s="51" t="s">
        <v>61</v>
      </c>
      <c r="C25" s="35">
        <v>1970</v>
      </c>
      <c r="D25" s="35">
        <v>1971</v>
      </c>
      <c r="E25" s="35">
        <v>1972</v>
      </c>
      <c r="F25" s="35">
        <v>1973</v>
      </c>
      <c r="G25" s="35">
        <v>1974</v>
      </c>
      <c r="H25" s="35">
        <v>1975</v>
      </c>
      <c r="I25" s="35">
        <v>1976</v>
      </c>
      <c r="J25" s="35">
        <v>1977</v>
      </c>
      <c r="K25" s="35">
        <v>1978</v>
      </c>
      <c r="L25" s="35">
        <v>1979</v>
      </c>
      <c r="M25" s="35">
        <v>1980</v>
      </c>
      <c r="N25" s="35">
        <v>1981</v>
      </c>
      <c r="O25" s="35">
        <v>1982</v>
      </c>
      <c r="P25" s="35">
        <v>1983</v>
      </c>
      <c r="Q25" s="35">
        <v>1984</v>
      </c>
      <c r="R25" s="35">
        <v>1985</v>
      </c>
      <c r="S25" s="35">
        <v>1986</v>
      </c>
      <c r="T25" s="35">
        <v>1987</v>
      </c>
      <c r="U25" s="35">
        <v>1988</v>
      </c>
      <c r="V25" s="35">
        <v>1989</v>
      </c>
      <c r="W25" s="35">
        <v>1990</v>
      </c>
      <c r="X25" s="35">
        <v>1991</v>
      </c>
      <c r="Y25" s="35">
        <v>1992</v>
      </c>
      <c r="Z25" s="35">
        <v>1993</v>
      </c>
      <c r="AA25" s="35">
        <v>1994</v>
      </c>
      <c r="AB25" s="35">
        <v>1995</v>
      </c>
      <c r="AC25" s="35">
        <v>1996</v>
      </c>
      <c r="AD25" s="35">
        <v>1997</v>
      </c>
      <c r="AE25" s="35">
        <v>1998</v>
      </c>
      <c r="AF25" s="35">
        <v>1999</v>
      </c>
      <c r="AG25" s="35">
        <v>2000</v>
      </c>
      <c r="AH25" s="35">
        <v>2001</v>
      </c>
      <c r="AI25" s="35">
        <v>2002</v>
      </c>
      <c r="AJ25" s="35">
        <v>2003</v>
      </c>
      <c r="AK25" s="35">
        <v>2004</v>
      </c>
      <c r="AL25" s="35">
        <v>2005</v>
      </c>
      <c r="AM25" s="35">
        <v>2006</v>
      </c>
      <c r="AN25" s="35">
        <v>2007</v>
      </c>
      <c r="AO25" s="35">
        <v>2008</v>
      </c>
      <c r="AP25" s="35">
        <v>2009</v>
      </c>
      <c r="AQ25" s="35">
        <v>2010</v>
      </c>
      <c r="AR25" s="35">
        <v>2011</v>
      </c>
      <c r="AS25" s="35">
        <v>2012</v>
      </c>
      <c r="AT25" s="35">
        <v>2013</v>
      </c>
      <c r="AU25" s="35">
        <v>2014</v>
      </c>
      <c r="AV25" s="35">
        <v>2015</v>
      </c>
      <c r="AW25" s="35">
        <v>2016</v>
      </c>
      <c r="AX25" s="35">
        <v>2017</v>
      </c>
      <c r="AY25" s="35">
        <v>2018</v>
      </c>
      <c r="AZ25" s="35">
        <v>2019</v>
      </c>
      <c r="BA25" s="35">
        <v>2020</v>
      </c>
      <c r="BB25" s="35">
        <v>2021</v>
      </c>
      <c r="BC25" s="35">
        <v>2022</v>
      </c>
      <c r="BD25" s="35">
        <v>2023</v>
      </c>
      <c r="BE25" s="35">
        <v>2024</v>
      </c>
      <c r="BF25" s="35">
        <v>2025</v>
      </c>
      <c r="BG25" s="35">
        <v>2026</v>
      </c>
      <c r="BH25" s="35">
        <v>2027</v>
      </c>
      <c r="BI25" s="35">
        <v>2028</v>
      </c>
      <c r="BJ25" s="35">
        <v>2029</v>
      </c>
      <c r="BK25" s="35">
        <v>2030</v>
      </c>
      <c r="BL25" s="35">
        <v>2031</v>
      </c>
      <c r="BM25" s="35">
        <v>2032</v>
      </c>
      <c r="BN25" s="35">
        <v>2033</v>
      </c>
      <c r="BO25" s="35">
        <v>2034</v>
      </c>
      <c r="BP25" s="35">
        <v>2035</v>
      </c>
      <c r="BQ25" s="35">
        <v>2036</v>
      </c>
      <c r="BR25" s="35">
        <v>2037</v>
      </c>
      <c r="BS25" s="35">
        <v>2038</v>
      </c>
      <c r="BT25" s="35">
        <v>2039</v>
      </c>
      <c r="BU25" s="35">
        <v>2040</v>
      </c>
      <c r="BV25" s="52">
        <v>2041</v>
      </c>
    </row>
    <row r="26" spans="1:74">
      <c r="B26" s="53" t="s">
        <v>83</v>
      </c>
      <c r="C26" s="18">
        <v>12.106344167959742</v>
      </c>
      <c r="D26" s="18">
        <v>12.392704699186213</v>
      </c>
      <c r="E26" s="18">
        <v>12.712409968565117</v>
      </c>
      <c r="F26" s="18">
        <v>13.106710228460543</v>
      </c>
      <c r="G26" s="18">
        <v>13.576121798674503</v>
      </c>
      <c r="H26" s="18">
        <v>14.064193094386837</v>
      </c>
      <c r="I26" s="18">
        <v>14.48886980754817</v>
      </c>
      <c r="J26" s="18">
        <v>14.851938942806218</v>
      </c>
      <c r="K26" s="18">
        <v>15.168747602867686</v>
      </c>
      <c r="L26" s="18">
        <v>15.443287581844631</v>
      </c>
      <c r="M26" s="18">
        <v>15.755242769716855</v>
      </c>
      <c r="N26" s="18">
        <v>16.088950345438146</v>
      </c>
      <c r="O26" s="18">
        <v>16.322243590109544</v>
      </c>
      <c r="P26" s="18">
        <v>16.586122803483299</v>
      </c>
      <c r="Q26" s="18">
        <v>16.880024243206105</v>
      </c>
      <c r="R26" s="18">
        <v>17.111163026953264</v>
      </c>
      <c r="S26" s="18">
        <v>17.235626553177298</v>
      </c>
      <c r="T26" s="18">
        <v>17.322201963669936</v>
      </c>
      <c r="U26" s="18">
        <v>17.383684718604488</v>
      </c>
      <c r="V26" s="18">
        <v>17.426310714301508</v>
      </c>
      <c r="W26" s="18">
        <v>17.450261812988192</v>
      </c>
      <c r="X26" s="18">
        <v>17.50932917472359</v>
      </c>
      <c r="Y26" s="18">
        <v>17.565605491870802</v>
      </c>
      <c r="Z26" s="18">
        <v>17.649726351241561</v>
      </c>
      <c r="AA26" s="18">
        <v>17.749581171472062</v>
      </c>
      <c r="AB26" s="18">
        <v>17.921644652791201</v>
      </c>
      <c r="AC26" s="18">
        <v>18.085465455002666</v>
      </c>
      <c r="AD26" s="18">
        <v>18.243222029887587</v>
      </c>
      <c r="AE26" s="18">
        <v>18.380866567337481</v>
      </c>
      <c r="AF26" s="18">
        <v>18.533848981825081</v>
      </c>
      <c r="AG26" s="18">
        <v>18.720516461729137</v>
      </c>
      <c r="AH26" s="18">
        <v>19.014164412660833</v>
      </c>
      <c r="AI26" s="18">
        <v>19.230774340026034</v>
      </c>
      <c r="AJ26" s="18">
        <v>19.437492540473844</v>
      </c>
      <c r="AK26" s="18">
        <v>19.626834082782274</v>
      </c>
      <c r="AL26" s="18">
        <v>19.873300969369179</v>
      </c>
      <c r="AM26" s="18">
        <v>20.120238570637881</v>
      </c>
      <c r="AN26" s="18">
        <v>20.359829614298359</v>
      </c>
      <c r="AO26" s="18">
        <v>20.600120544807815</v>
      </c>
      <c r="AP26" s="18">
        <v>20.840889017398997</v>
      </c>
      <c r="AQ26" s="18">
        <v>21.082000000000001</v>
      </c>
      <c r="AR26" s="18">
        <v>21.324000000000005</v>
      </c>
      <c r="AS26" s="18">
        <v>21.577007911581138</v>
      </c>
      <c r="AT26" s="18">
        <v>21.830279590220982</v>
      </c>
      <c r="AU26" s="18">
        <v>22.083977121534616</v>
      </c>
      <c r="AV26" s="18">
        <v>22.330892260354005</v>
      </c>
      <c r="AW26" s="18">
        <v>22.581840855516038</v>
      </c>
      <c r="AX26" s="18">
        <v>22.807329706401458</v>
      </c>
      <c r="AY26" s="18">
        <v>23.029322782481376</v>
      </c>
      <c r="AZ26" s="18">
        <v>23.244155411966545</v>
      </c>
      <c r="BA26" s="18">
        <v>23.454164870107757</v>
      </c>
      <c r="BB26" s="18">
        <v>23.661151272098714</v>
      </c>
      <c r="BC26" s="18">
        <v>23.866675800488199</v>
      </c>
      <c r="BD26" s="18">
        <v>24.068292004744542</v>
      </c>
      <c r="BE26" s="18">
        <v>24.266735124131266</v>
      </c>
      <c r="BF26" s="18">
        <v>24.459949574253837</v>
      </c>
      <c r="BG26" s="18">
        <v>24.650293702849233</v>
      </c>
      <c r="BH26" s="18">
        <v>24.840406248450041</v>
      </c>
      <c r="BI26" s="18">
        <v>25.02920963660598</v>
      </c>
      <c r="BJ26" s="18">
        <v>25.213111152960199</v>
      </c>
      <c r="BK26" s="18">
        <v>25.390756845951021</v>
      </c>
      <c r="BL26" s="18">
        <v>25.563375603069655</v>
      </c>
      <c r="BM26" s="18">
        <v>25.828169015707548</v>
      </c>
      <c r="BN26" s="18">
        <v>26.037141992578587</v>
      </c>
      <c r="BO26" s="18">
        <v>26.239760415408249</v>
      </c>
      <c r="BP26" s="18">
        <v>26.43621016476709</v>
      </c>
      <c r="BQ26" s="18">
        <v>26.626676753995589</v>
      </c>
      <c r="BR26" s="18">
        <v>26.811334525592454</v>
      </c>
      <c r="BS26" s="18">
        <v>26.990369148613645</v>
      </c>
      <c r="BT26" s="18">
        <v>27.163944344758217</v>
      </c>
      <c r="BU26" s="18">
        <v>27.332224297990827</v>
      </c>
      <c r="BV26" s="54">
        <v>27.500472572325162</v>
      </c>
    </row>
    <row r="27" spans="1:74">
      <c r="B27" s="53" t="s">
        <v>84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5.7751235230599097E-3</v>
      </c>
      <c r="I27" s="18">
        <v>2.052540379815811E-2</v>
      </c>
      <c r="J27" s="18">
        <v>4.3160315683612269E-2</v>
      </c>
      <c r="K27" s="18">
        <v>7.5278229018790749E-2</v>
      </c>
      <c r="L27" s="18">
        <v>0.11853246352165966</v>
      </c>
      <c r="M27" s="18">
        <v>0.17461351081199755</v>
      </c>
      <c r="N27" s="18">
        <v>0.24530314046176996</v>
      </c>
      <c r="O27" s="18">
        <v>0.34727824195070034</v>
      </c>
      <c r="P27" s="18">
        <v>0.48105975828119568</v>
      </c>
      <c r="Q27" s="18">
        <v>0.68243547535866256</v>
      </c>
      <c r="R27" s="18">
        <v>0.95667074884487291</v>
      </c>
      <c r="S27" s="18">
        <v>1.3097953011307484</v>
      </c>
      <c r="T27" s="18">
        <v>1.6985552776431425</v>
      </c>
      <c r="U27" s="18">
        <v>2.0779706849267643</v>
      </c>
      <c r="V27" s="18">
        <v>2.4286155883940799</v>
      </c>
      <c r="W27" s="18">
        <v>2.7239046547522103</v>
      </c>
      <c r="X27" s="18">
        <v>2.9679414812627831</v>
      </c>
      <c r="Y27" s="18">
        <v>3.1495988777363877</v>
      </c>
      <c r="Z27" s="18">
        <v>3.2832804767570685</v>
      </c>
      <c r="AA27" s="18">
        <v>3.3743271718518737</v>
      </c>
      <c r="AB27" s="18">
        <v>3.4118307259676035</v>
      </c>
      <c r="AC27" s="18">
        <v>3.446029662608399</v>
      </c>
      <c r="AD27" s="18">
        <v>3.4662070891911245</v>
      </c>
      <c r="AE27" s="18">
        <v>3.5168658692878427</v>
      </c>
      <c r="AF27" s="18">
        <v>3.567187099562569</v>
      </c>
      <c r="AG27" s="18">
        <v>3.6208667379785058</v>
      </c>
      <c r="AH27" s="18">
        <v>3.6923147519881927</v>
      </c>
      <c r="AI27" s="18">
        <v>3.7459657713755656</v>
      </c>
      <c r="AJ27" s="18">
        <v>3.7948672786179198</v>
      </c>
      <c r="AK27" s="18">
        <v>3.8376318029962282</v>
      </c>
      <c r="AL27" s="18">
        <v>3.8889257426650574</v>
      </c>
      <c r="AM27" s="18">
        <v>3.9377740894064726</v>
      </c>
      <c r="AN27" s="18">
        <v>3.9827408724934905</v>
      </c>
      <c r="AO27" s="18">
        <v>4.025503828517361</v>
      </c>
      <c r="AP27" s="18">
        <v>4.0661296263246962</v>
      </c>
      <c r="AQ27" s="18">
        <v>4.1050000000000004</v>
      </c>
      <c r="AR27" s="18">
        <v>4.1420000000000012</v>
      </c>
      <c r="AS27" s="18">
        <v>4.1785120123586337</v>
      </c>
      <c r="AT27" s="18">
        <v>4.2138702165481829</v>
      </c>
      <c r="AU27" s="18">
        <v>4.2477231850969881</v>
      </c>
      <c r="AV27" s="18">
        <v>4.2883194459386313</v>
      </c>
      <c r="AW27" s="18">
        <v>4.3295645631311475</v>
      </c>
      <c r="AX27" s="18">
        <v>4.3657908464371964</v>
      </c>
      <c r="AY27" s="18">
        <v>4.4012581297865019</v>
      </c>
      <c r="AZ27" s="18">
        <v>4.4352520063071186</v>
      </c>
      <c r="BA27" s="18">
        <v>4.468224890637865</v>
      </c>
      <c r="BB27" s="18">
        <v>4.5005046454067177</v>
      </c>
      <c r="BC27" s="18">
        <v>4.5324299794548955</v>
      </c>
      <c r="BD27" s="18">
        <v>4.5635195010299849</v>
      </c>
      <c r="BE27" s="18">
        <v>4.5939164532533221</v>
      </c>
      <c r="BF27" s="18">
        <v>4.6232158283366722</v>
      </c>
      <c r="BG27" s="18">
        <v>4.6519074672297354</v>
      </c>
      <c r="BH27" s="18">
        <v>4.6804718401699095</v>
      </c>
      <c r="BI27" s="18">
        <v>4.7087069210275532</v>
      </c>
      <c r="BJ27" s="18">
        <v>4.735919365293344</v>
      </c>
      <c r="BK27" s="18">
        <v>4.7619002153890362</v>
      </c>
      <c r="BL27" s="18">
        <v>4.7868654157436534</v>
      </c>
      <c r="BM27" s="18">
        <v>4.8294806260552035</v>
      </c>
      <c r="BN27" s="18">
        <v>4.8709138783185937</v>
      </c>
      <c r="BO27" s="18">
        <v>4.9111894977493282</v>
      </c>
      <c r="BP27" s="18">
        <v>4.9503469693830731</v>
      </c>
      <c r="BQ27" s="18">
        <v>4.9884193845173774</v>
      </c>
      <c r="BR27" s="18">
        <v>5.0254444471524398</v>
      </c>
      <c r="BS27" s="18">
        <v>5.061442173336216</v>
      </c>
      <c r="BT27" s="18">
        <v>5.0964483559204616</v>
      </c>
      <c r="BU27" s="18">
        <v>5.1304923400548024</v>
      </c>
      <c r="BV27" s="54">
        <v>5.1645680030874255</v>
      </c>
    </row>
    <row r="28" spans="1:74">
      <c r="B28" s="53" t="s">
        <v>85</v>
      </c>
      <c r="C28" s="18">
        <v>0.22775875418700253</v>
      </c>
      <c r="D28" s="18">
        <v>0.33269538527680348</v>
      </c>
      <c r="E28" s="18">
        <v>0.45079483956574384</v>
      </c>
      <c r="F28" s="18">
        <v>0.57482139009238886</v>
      </c>
      <c r="G28" s="18">
        <v>0.69658161328347923</v>
      </c>
      <c r="H28" s="18">
        <v>0.8114669930185332</v>
      </c>
      <c r="I28" s="18">
        <v>0.9147727918819426</v>
      </c>
      <c r="J28" s="18">
        <v>0.97098568279860265</v>
      </c>
      <c r="K28" s="18">
        <v>0.98472335148855039</v>
      </c>
      <c r="L28" s="18">
        <v>0.98820224700687753</v>
      </c>
      <c r="M28" s="18">
        <v>1.0289375144853423</v>
      </c>
      <c r="N28" s="18">
        <v>1.0692990953936672</v>
      </c>
      <c r="O28" s="18">
        <v>1.0673019788666165</v>
      </c>
      <c r="P28" s="18">
        <v>1.0784722656183552</v>
      </c>
      <c r="Q28" s="18">
        <v>1.1425342831751137</v>
      </c>
      <c r="R28" s="18">
        <v>1.2851706537948431</v>
      </c>
      <c r="S28" s="18">
        <v>1.4940046290930618</v>
      </c>
      <c r="T28" s="18">
        <v>1.7581780444025792</v>
      </c>
      <c r="U28" s="18">
        <v>2.078796333061173</v>
      </c>
      <c r="V28" s="18">
        <v>2.4542780104075144</v>
      </c>
      <c r="W28" s="18">
        <v>2.8345045501386101</v>
      </c>
      <c r="X28" s="18">
        <v>3.1857412510328507</v>
      </c>
      <c r="Y28" s="18">
        <v>3.5140922310021914</v>
      </c>
      <c r="Z28" s="18">
        <v>3.8586293321324581</v>
      </c>
      <c r="AA28" s="18">
        <v>4.221181669558538</v>
      </c>
      <c r="AB28" s="18">
        <v>4.5312020034924911</v>
      </c>
      <c r="AC28" s="18">
        <v>4.82094150731319</v>
      </c>
      <c r="AD28" s="18">
        <v>5.088772887617715</v>
      </c>
      <c r="AE28" s="18">
        <v>5.3423212644247</v>
      </c>
      <c r="AF28" s="18">
        <v>5.5838519902953552</v>
      </c>
      <c r="AG28" s="18">
        <v>5.820260101512833</v>
      </c>
      <c r="AH28" s="18">
        <v>6.0765740074820247</v>
      </c>
      <c r="AI28" s="18">
        <v>6.2957174988897648</v>
      </c>
      <c r="AJ28" s="18">
        <v>6.6276523850000002</v>
      </c>
      <c r="AK28" s="18">
        <v>7.310319999999999</v>
      </c>
      <c r="AL28" s="18">
        <v>8.1532479999999996</v>
      </c>
      <c r="AM28" s="18">
        <v>8.6261830000000028</v>
      </c>
      <c r="AN28" s="18">
        <v>8.973691500000001</v>
      </c>
      <c r="AO28" s="18">
        <v>9.1951650000000011</v>
      </c>
      <c r="AP28" s="18">
        <v>9.4192505000000004</v>
      </c>
      <c r="AQ28" s="18">
        <v>9.6460000000000026</v>
      </c>
      <c r="AR28" s="18">
        <v>9.875</v>
      </c>
      <c r="AS28" s="18">
        <v>10.112248000000001</v>
      </c>
      <c r="AT28" s="18">
        <v>10.351800000000004</v>
      </c>
      <c r="AU28" s="18">
        <v>10.594019999999997</v>
      </c>
      <c r="AV28" s="18">
        <v>10.889814967721472</v>
      </c>
      <c r="AW28" s="18">
        <v>11.190809587308383</v>
      </c>
      <c r="AX28" s="18">
        <v>11.482722994797722</v>
      </c>
      <c r="AY28" s="18">
        <v>11.775186615511684</v>
      </c>
      <c r="AZ28" s="18">
        <v>12.06668749008251</v>
      </c>
      <c r="BA28" s="18">
        <v>12.358273465753728</v>
      </c>
      <c r="BB28" s="18">
        <v>12.651280712396504</v>
      </c>
      <c r="BC28" s="18">
        <v>12.945470039354845</v>
      </c>
      <c r="BD28" s="18">
        <v>13.239946383236623</v>
      </c>
      <c r="BE28" s="18">
        <v>13.53501553970777</v>
      </c>
      <c r="BF28" s="18">
        <v>13.829939009722953</v>
      </c>
      <c r="BG28" s="18">
        <v>14.124916536162704</v>
      </c>
      <c r="BH28" s="18">
        <v>14.421910229840707</v>
      </c>
      <c r="BI28" s="18">
        <v>14.72026843789582</v>
      </c>
      <c r="BJ28" s="18">
        <v>15.018327007195417</v>
      </c>
      <c r="BK28" s="18">
        <v>15.314112916307545</v>
      </c>
      <c r="BL28" s="18">
        <v>15.60874092040584</v>
      </c>
      <c r="BM28" s="18">
        <v>15.963771108242868</v>
      </c>
      <c r="BN28" s="18">
        <v>16.319073739901825</v>
      </c>
      <c r="BO28" s="18">
        <v>16.673380356203463</v>
      </c>
      <c r="BP28" s="18">
        <v>17.027259210041596</v>
      </c>
      <c r="BQ28" s="18">
        <v>17.380671840445622</v>
      </c>
      <c r="BR28" s="18">
        <v>17.734215461522542</v>
      </c>
      <c r="BS28" s="18">
        <v>18.086595181077968</v>
      </c>
      <c r="BT28" s="18">
        <v>18.43840881931332</v>
      </c>
      <c r="BU28" s="18">
        <v>18.789627948596454</v>
      </c>
      <c r="BV28" s="54">
        <v>19.144433045876472</v>
      </c>
    </row>
    <row r="29" spans="1:74">
      <c r="B29" s="53" t="s">
        <v>86</v>
      </c>
      <c r="C29" s="18">
        <v>0.1383106672902045</v>
      </c>
      <c r="D29" s="18">
        <v>0.25696992658705775</v>
      </c>
      <c r="E29" s="18">
        <v>0.41790222689852841</v>
      </c>
      <c r="F29" s="18">
        <v>0.6346116092687264</v>
      </c>
      <c r="G29" s="18">
        <v>0.90412744678341339</v>
      </c>
      <c r="H29" s="18">
        <v>1.2231046561991381</v>
      </c>
      <c r="I29" s="18">
        <v>1.5880726333831703</v>
      </c>
      <c r="J29" s="18">
        <v>1.9956302803503683</v>
      </c>
      <c r="K29" s="18">
        <v>2.4420143236129364</v>
      </c>
      <c r="L29" s="18">
        <v>2.9235597019649928</v>
      </c>
      <c r="M29" s="18">
        <v>3.4361010760384549</v>
      </c>
      <c r="N29" s="18">
        <v>3.9022081544337581</v>
      </c>
      <c r="O29" s="18">
        <v>4.3551180307018464</v>
      </c>
      <c r="P29" s="18">
        <v>4.8547749609041055</v>
      </c>
      <c r="Q29" s="18">
        <v>5.4385601775281138</v>
      </c>
      <c r="R29" s="18">
        <v>6.0614438750205348</v>
      </c>
      <c r="S29" s="18">
        <v>6.6076476034936933</v>
      </c>
      <c r="T29" s="18">
        <v>7.0752113861821204</v>
      </c>
      <c r="U29" s="18">
        <v>7.46141530718171</v>
      </c>
      <c r="V29" s="18">
        <v>7.7750952494092624</v>
      </c>
      <c r="W29" s="18">
        <v>8.0080452679981011</v>
      </c>
      <c r="X29" s="18">
        <v>8.1718794520260136</v>
      </c>
      <c r="Y29" s="18">
        <v>8.234133978874878</v>
      </c>
      <c r="Z29" s="18">
        <v>8.2560466050215346</v>
      </c>
      <c r="AA29" s="18">
        <v>8.2726599686119489</v>
      </c>
      <c r="AB29" s="18">
        <v>8.2545044223380692</v>
      </c>
      <c r="AC29" s="18">
        <v>8.2303723463824952</v>
      </c>
      <c r="AD29" s="18">
        <v>8.2135928451105844</v>
      </c>
      <c r="AE29" s="18">
        <v>8.2325649197113435</v>
      </c>
      <c r="AF29" s="18">
        <v>8.3061179820765858</v>
      </c>
      <c r="AG29" s="18">
        <v>8.4603010275548804</v>
      </c>
      <c r="AH29" s="18">
        <v>8.7478116432348614</v>
      </c>
      <c r="AI29" s="18">
        <v>9.1049275187356251</v>
      </c>
      <c r="AJ29" s="18">
        <v>9.5162262888140923</v>
      </c>
      <c r="AK29" s="18">
        <v>9.9302316978997194</v>
      </c>
      <c r="AL29" s="18">
        <v>10.336017222981258</v>
      </c>
      <c r="AM29" s="18">
        <v>10.707193256887047</v>
      </c>
      <c r="AN29" s="18">
        <v>11.040981979979486</v>
      </c>
      <c r="AO29" s="18">
        <v>11.343193947492654</v>
      </c>
      <c r="AP29" s="18">
        <v>11.61543826140195</v>
      </c>
      <c r="AQ29" s="18">
        <v>11.86</v>
      </c>
      <c r="AR29" s="18">
        <v>12.077999999999999</v>
      </c>
      <c r="AS29" s="18">
        <v>12.277520468384481</v>
      </c>
      <c r="AT29" s="18">
        <v>12.455432098826462</v>
      </c>
      <c r="AU29" s="18">
        <v>12.613639631463693</v>
      </c>
      <c r="AV29" s="18">
        <v>12.905828956168007</v>
      </c>
      <c r="AW29" s="18">
        <v>13.20310473587819</v>
      </c>
      <c r="AX29" s="18">
        <v>13.488508468679248</v>
      </c>
      <c r="AY29" s="18">
        <v>13.773813858411589</v>
      </c>
      <c r="AZ29" s="18">
        <v>14.057136622918071</v>
      </c>
      <c r="BA29" s="18">
        <v>14.339749192493221</v>
      </c>
      <c r="BB29" s="18">
        <v>14.623082573819726</v>
      </c>
      <c r="BC29" s="18">
        <v>14.907186251657215</v>
      </c>
      <c r="BD29" s="18">
        <v>15.190900302320641</v>
      </c>
      <c r="BE29" s="18">
        <v>15.474604687022174</v>
      </c>
      <c r="BF29" s="18">
        <v>15.75733636037627</v>
      </c>
      <c r="BG29" s="18">
        <v>16.039648297085602</v>
      </c>
      <c r="BH29" s="18">
        <v>16.323641116177907</v>
      </c>
      <c r="BI29" s="18">
        <v>16.608584511675737</v>
      </c>
      <c r="BJ29" s="18">
        <v>16.892477010197894</v>
      </c>
      <c r="BK29" s="18">
        <v>17.173417195279924</v>
      </c>
      <c r="BL29" s="18">
        <v>17.452554650552564</v>
      </c>
      <c r="BM29" s="18">
        <v>17.798557166726575</v>
      </c>
      <c r="BN29" s="18">
        <v>18.143890967716967</v>
      </c>
      <c r="BO29" s="18">
        <v>18.487455662853993</v>
      </c>
      <c r="BP29" s="18">
        <v>18.829782963179309</v>
      </c>
      <c r="BQ29" s="18">
        <v>19.170864387949223</v>
      </c>
      <c r="BR29" s="18">
        <v>19.511255829429551</v>
      </c>
      <c r="BS29" s="18">
        <v>19.849830262076207</v>
      </c>
      <c r="BT29" s="18">
        <v>20.187142642961483</v>
      </c>
      <c r="BU29" s="18">
        <v>20.523190461994918</v>
      </c>
      <c r="BV29" s="54">
        <v>20.862426371584707</v>
      </c>
    </row>
    <row r="30" spans="1:74">
      <c r="B30" s="53" t="s">
        <v>38</v>
      </c>
      <c r="C30" s="18">
        <v>12.472413589436949</v>
      </c>
      <c r="D30" s="18">
        <v>12.982370011050076</v>
      </c>
      <c r="E30" s="18">
        <v>13.581107035029389</v>
      </c>
      <c r="F30" s="18">
        <v>14.316143227821659</v>
      </c>
      <c r="G30" s="18">
        <v>15.176830858741395</v>
      </c>
      <c r="H30" s="18">
        <v>16.104539867127571</v>
      </c>
      <c r="I30" s="18">
        <v>17.012240636611441</v>
      </c>
      <c r="J30" s="18">
        <v>17.8617152216388</v>
      </c>
      <c r="K30" s="18">
        <v>18.670763506987964</v>
      </c>
      <c r="L30" s="18">
        <v>19.473581994338161</v>
      </c>
      <c r="M30" s="18">
        <v>20.394894871052653</v>
      </c>
      <c r="N30" s="18">
        <v>21.305760735727336</v>
      </c>
      <c r="O30" s="18">
        <v>22.09194184162871</v>
      </c>
      <c r="P30" s="18">
        <v>23.000429788286958</v>
      </c>
      <c r="Q30" s="18">
        <v>24.143554179267998</v>
      </c>
      <c r="R30" s="18">
        <v>25.414448304613519</v>
      </c>
      <c r="S30" s="18">
        <v>26.647074086894801</v>
      </c>
      <c r="T30" s="18">
        <v>27.85414667189778</v>
      </c>
      <c r="U30" s="18">
        <v>29.001867043774133</v>
      </c>
      <c r="V30" s="18">
        <v>30.084299562512367</v>
      </c>
      <c r="W30" s="18">
        <v>31.01671628587712</v>
      </c>
      <c r="X30" s="18">
        <v>31.834891359045237</v>
      </c>
      <c r="Y30" s="18">
        <v>32.46343057948426</v>
      </c>
      <c r="Z30" s="18">
        <v>33.047682765152622</v>
      </c>
      <c r="AA30" s="18">
        <v>33.61774998149442</v>
      </c>
      <c r="AB30" s="18">
        <v>34.119181804589367</v>
      </c>
      <c r="AC30" s="18">
        <v>34.582808971306747</v>
      </c>
      <c r="AD30" s="18">
        <v>35.011794851807011</v>
      </c>
      <c r="AE30" s="18">
        <v>35.472618620761367</v>
      </c>
      <c r="AF30" s="18">
        <v>35.991006053759591</v>
      </c>
      <c r="AG30" s="18">
        <v>36.621944328775356</v>
      </c>
      <c r="AH30" s="18">
        <v>37.530864815365916</v>
      </c>
      <c r="AI30" s="18">
        <v>38.37738512902699</v>
      </c>
      <c r="AJ30" s="18">
        <v>39.376238492905856</v>
      </c>
      <c r="AK30" s="18">
        <v>40.70501758367822</v>
      </c>
      <c r="AL30" s="18">
        <v>42.251491935015494</v>
      </c>
      <c r="AM30" s="18">
        <v>43.391388916931405</v>
      </c>
      <c r="AN30" s="18">
        <v>44.357243966771335</v>
      </c>
      <c r="AO30" s="18">
        <v>45.163983320817835</v>
      </c>
      <c r="AP30" s="18">
        <v>45.941707405125641</v>
      </c>
      <c r="AQ30" s="18">
        <v>46.693000000000005</v>
      </c>
      <c r="AR30" s="18">
        <v>47.419000000000011</v>
      </c>
      <c r="AS30" s="18">
        <v>48.145288392324254</v>
      </c>
      <c r="AT30" s="18">
        <v>48.85138190559563</v>
      </c>
      <c r="AU30" s="18">
        <v>49.539359938095295</v>
      </c>
      <c r="AV30" s="18">
        <v>50.414855630182117</v>
      </c>
      <c r="AW30" s="18">
        <v>51.305319741833763</v>
      </c>
      <c r="AX30" s="18">
        <v>52.144352016315629</v>
      </c>
      <c r="AY30" s="18">
        <v>52.979581386191157</v>
      </c>
      <c r="AZ30" s="18">
        <v>53.803231531274243</v>
      </c>
      <c r="BA30" s="18">
        <v>54.620412418992572</v>
      </c>
      <c r="BB30" s="18">
        <v>55.436019203721656</v>
      </c>
      <c r="BC30" s="18">
        <v>56.251762070955159</v>
      </c>
      <c r="BD30" s="18">
        <v>57.062658191331792</v>
      </c>
      <c r="BE30" s="18">
        <v>57.87027180411453</v>
      </c>
      <c r="BF30" s="18">
        <v>58.67044077268973</v>
      </c>
      <c r="BG30" s="18">
        <v>59.46676600332728</v>
      </c>
      <c r="BH30" s="18">
        <v>60.266429434638567</v>
      </c>
      <c r="BI30" s="18">
        <v>61.066769507205088</v>
      </c>
      <c r="BJ30" s="18">
        <v>61.859834535646854</v>
      </c>
      <c r="BK30" s="18">
        <v>62.640187172927526</v>
      </c>
      <c r="BL30" s="18">
        <v>63.411536589771707</v>
      </c>
      <c r="BM30" s="18">
        <v>64.419977916732194</v>
      </c>
      <c r="BN30" s="18">
        <v>65.371020578515967</v>
      </c>
      <c r="BO30" s="18">
        <v>66.311785932215031</v>
      </c>
      <c r="BP30" s="18">
        <v>67.24359930737107</v>
      </c>
      <c r="BQ30" s="18">
        <v>68.166632366907805</v>
      </c>
      <c r="BR30" s="18">
        <v>69.082250263696977</v>
      </c>
      <c r="BS30" s="18">
        <v>69.988236765104034</v>
      </c>
      <c r="BT30" s="18">
        <v>70.885944162953479</v>
      </c>
      <c r="BU30" s="18">
        <v>71.775535048636996</v>
      </c>
      <c r="BV30" s="54">
        <v>72.671899992873762</v>
      </c>
    </row>
    <row r="31" spans="1:74">
      <c r="B31" s="55"/>
      <c r="C31" s="31"/>
      <c r="D31" s="31"/>
      <c r="E31" s="31"/>
      <c r="F31" s="66"/>
      <c r="G31" s="67"/>
      <c r="H31" s="31"/>
      <c r="I31" s="31"/>
      <c r="J31" s="31"/>
      <c r="K31" s="31"/>
      <c r="BV31" s="68"/>
    </row>
    <row r="32" spans="1:74">
      <c r="B32" s="55"/>
      <c r="C32" s="56" t="s">
        <v>81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57"/>
    </row>
    <row r="33" spans="2:74">
      <c r="B33" s="51" t="s">
        <v>61</v>
      </c>
      <c r="C33" s="35">
        <v>1970</v>
      </c>
      <c r="D33" s="35">
        <v>1971</v>
      </c>
      <c r="E33" s="35">
        <v>1972</v>
      </c>
      <c r="F33" s="35">
        <v>1973</v>
      </c>
      <c r="G33" s="35">
        <v>1974</v>
      </c>
      <c r="H33" s="35">
        <v>1975</v>
      </c>
      <c r="I33" s="35">
        <v>1976</v>
      </c>
      <c r="J33" s="35">
        <v>1977</v>
      </c>
      <c r="K33" s="35">
        <v>1978</v>
      </c>
      <c r="L33" s="35">
        <v>1979</v>
      </c>
      <c r="M33" s="35">
        <v>1980</v>
      </c>
      <c r="N33" s="35">
        <v>1981</v>
      </c>
      <c r="O33" s="35">
        <v>1982</v>
      </c>
      <c r="P33" s="35">
        <v>1983</v>
      </c>
      <c r="Q33" s="35">
        <v>1984</v>
      </c>
      <c r="R33" s="35">
        <v>1985</v>
      </c>
      <c r="S33" s="35">
        <v>1986</v>
      </c>
      <c r="T33" s="35">
        <v>1987</v>
      </c>
      <c r="U33" s="35">
        <v>1988</v>
      </c>
      <c r="V33" s="35">
        <v>1989</v>
      </c>
      <c r="W33" s="35">
        <v>1990</v>
      </c>
      <c r="X33" s="35">
        <v>1991</v>
      </c>
      <c r="Y33" s="35">
        <v>1992</v>
      </c>
      <c r="Z33" s="35">
        <v>1993</v>
      </c>
      <c r="AA33" s="35">
        <v>1994</v>
      </c>
      <c r="AB33" s="35">
        <v>1995</v>
      </c>
      <c r="AC33" s="35">
        <v>1996</v>
      </c>
      <c r="AD33" s="35">
        <v>1997</v>
      </c>
      <c r="AE33" s="35">
        <v>1998</v>
      </c>
      <c r="AF33" s="35">
        <v>1999</v>
      </c>
      <c r="AG33" s="35">
        <v>2000</v>
      </c>
      <c r="AH33" s="35">
        <v>2001</v>
      </c>
      <c r="AI33" s="35">
        <v>2002</v>
      </c>
      <c r="AJ33" s="35">
        <v>2003</v>
      </c>
      <c r="AK33" s="35">
        <v>2004</v>
      </c>
      <c r="AL33" s="35">
        <v>2005</v>
      </c>
      <c r="AM33" s="35">
        <v>2006</v>
      </c>
      <c r="AN33" s="35">
        <v>2007</v>
      </c>
      <c r="AO33" s="35">
        <v>2008</v>
      </c>
      <c r="AP33" s="35">
        <v>2009</v>
      </c>
      <c r="AQ33" s="35">
        <v>2010</v>
      </c>
      <c r="AR33" s="35">
        <v>2011</v>
      </c>
      <c r="AS33" s="35">
        <v>2012</v>
      </c>
      <c r="AT33" s="35">
        <v>2013</v>
      </c>
      <c r="AU33" s="35">
        <v>2014</v>
      </c>
      <c r="AV33" s="35">
        <v>2015</v>
      </c>
      <c r="AW33" s="35">
        <v>2016</v>
      </c>
      <c r="AX33" s="35">
        <v>2017</v>
      </c>
      <c r="AY33" s="35">
        <v>2018</v>
      </c>
      <c r="AZ33" s="35">
        <v>2019</v>
      </c>
      <c r="BA33" s="35">
        <v>2020</v>
      </c>
      <c r="BB33" s="35">
        <v>2021</v>
      </c>
      <c r="BC33" s="35">
        <v>2022</v>
      </c>
      <c r="BD33" s="35">
        <v>2023</v>
      </c>
      <c r="BE33" s="35">
        <v>2024</v>
      </c>
      <c r="BF33" s="35">
        <v>2025</v>
      </c>
      <c r="BG33" s="35">
        <v>2026</v>
      </c>
      <c r="BH33" s="35">
        <v>2027</v>
      </c>
      <c r="BI33" s="35">
        <v>2028</v>
      </c>
      <c r="BJ33" s="35">
        <v>2029</v>
      </c>
      <c r="BK33" s="35">
        <v>2030</v>
      </c>
      <c r="BL33" s="35">
        <v>2031</v>
      </c>
      <c r="BM33" s="35">
        <v>2032</v>
      </c>
      <c r="BN33" s="35">
        <v>2033</v>
      </c>
      <c r="BO33" s="35">
        <v>2034</v>
      </c>
      <c r="BP33" s="35">
        <v>2035</v>
      </c>
      <c r="BQ33" s="35">
        <v>2036</v>
      </c>
      <c r="BR33" s="35">
        <v>2037</v>
      </c>
      <c r="BS33" s="35">
        <v>2038</v>
      </c>
      <c r="BT33" s="35">
        <v>2039</v>
      </c>
      <c r="BU33" s="35">
        <v>2040</v>
      </c>
      <c r="BV33" s="52">
        <v>2041</v>
      </c>
    </row>
    <row r="34" spans="2:74" s="4" customFormat="1">
      <c r="B34" s="51" t="s">
        <v>83</v>
      </c>
      <c r="C34" s="18">
        <v>3.9521343751357945</v>
      </c>
      <c r="D34" s="18">
        <v>4.0240285306995744</v>
      </c>
      <c r="E34" s="18">
        <v>4.1021966299888009</v>
      </c>
      <c r="F34" s="18">
        <v>4.1973616479241205</v>
      </c>
      <c r="G34" s="18">
        <v>4.3073493273914707</v>
      </c>
      <c r="H34" s="18">
        <v>4.4168186034265871</v>
      </c>
      <c r="I34" s="18">
        <v>4.5044336508674379</v>
      </c>
      <c r="J34" s="18">
        <v>4.576189716610231</v>
      </c>
      <c r="K34" s="18">
        <v>4.6431244498821904</v>
      </c>
      <c r="L34" s="18">
        <v>4.7104613554231634</v>
      </c>
      <c r="M34" s="18">
        <v>4.8050172640868034</v>
      </c>
      <c r="N34" s="18">
        <v>4.9257095562901974</v>
      </c>
      <c r="O34" s="18">
        <v>5.0254872236127595</v>
      </c>
      <c r="P34" s="18">
        <v>5.1390104756271056</v>
      </c>
      <c r="Q34" s="18">
        <v>5.2669300059413953</v>
      </c>
      <c r="R34" s="18">
        <v>5.3785547294991893</v>
      </c>
      <c r="S34" s="18">
        <v>5.4517950860993913</v>
      </c>
      <c r="T34" s="18">
        <v>5.4865879557257786</v>
      </c>
      <c r="U34" s="18">
        <v>5.4889046283968188</v>
      </c>
      <c r="V34" s="18">
        <v>5.4628719873981879</v>
      </c>
      <c r="W34" s="18">
        <v>5.5022621697942897</v>
      </c>
      <c r="X34" s="18">
        <v>5.4022589302609232</v>
      </c>
      <c r="Y34" s="18">
        <v>5.3180004858178433</v>
      </c>
      <c r="Z34" s="18">
        <v>5.2747905436009628</v>
      </c>
      <c r="AA34" s="18">
        <v>5.2009193566496483</v>
      </c>
      <c r="AB34" s="18">
        <v>5.1527229013323073</v>
      </c>
      <c r="AC34" s="18">
        <v>5.090571967788116</v>
      </c>
      <c r="AD34" s="18">
        <v>5.0101379199658886</v>
      </c>
      <c r="AE34" s="18">
        <v>4.9161629955153154</v>
      </c>
      <c r="AF34" s="18">
        <v>4.8451707032115774</v>
      </c>
      <c r="AG34" s="18">
        <v>4.7828015497428797</v>
      </c>
      <c r="AH34" s="18">
        <v>4.736693080257889</v>
      </c>
      <c r="AI34" s="18">
        <v>4.903632103424699</v>
      </c>
      <c r="AJ34" s="18">
        <v>4.8597599769330131</v>
      </c>
      <c r="AK34" s="18">
        <v>4.8168613165289109</v>
      </c>
      <c r="AL34" s="18">
        <v>4.746031806583745</v>
      </c>
      <c r="AM34" s="18">
        <v>4.6648941125586365</v>
      </c>
      <c r="AN34" s="18">
        <v>4.6448786794782206</v>
      </c>
      <c r="AO34" s="18">
        <v>4.5736022406807599</v>
      </c>
      <c r="AP34" s="18">
        <v>4.2814046479518364</v>
      </c>
      <c r="AQ34" s="18">
        <v>4.3382741093419579</v>
      </c>
      <c r="AR34" s="18">
        <v>4.4601478842419304</v>
      </c>
      <c r="AS34" s="18">
        <v>4.5266958140699476</v>
      </c>
      <c r="AT34" s="18">
        <v>4.5391068452762795</v>
      </c>
      <c r="AU34" s="18">
        <v>4.5879679432256317</v>
      </c>
      <c r="AV34" s="18">
        <v>4.5289210751355595</v>
      </c>
      <c r="AW34" s="18">
        <v>4.4682321348902869</v>
      </c>
      <c r="AX34" s="18">
        <v>4.3998425325911805</v>
      </c>
      <c r="AY34" s="18">
        <v>4.3288731126086999</v>
      </c>
      <c r="AZ34" s="18">
        <v>4.1876711942257101</v>
      </c>
      <c r="BA34" s="18">
        <v>4.0464692758427203</v>
      </c>
      <c r="BB34" s="18">
        <v>3.9052673574597305</v>
      </c>
      <c r="BC34" s="18">
        <v>3.7640654390767403</v>
      </c>
      <c r="BD34" s="18">
        <v>3.572101704908063</v>
      </c>
      <c r="BE34" s="18">
        <v>3.3892468880751774</v>
      </c>
      <c r="BF34" s="18">
        <v>3.2148500873947783</v>
      </c>
      <c r="BG34" s="18">
        <v>3.0488817397923422</v>
      </c>
      <c r="BH34" s="18">
        <v>2.8912822344404532</v>
      </c>
      <c r="BI34" s="18">
        <v>2.7415251970587184</v>
      </c>
      <c r="BJ34" s="18">
        <v>2.5988718009023999</v>
      </c>
      <c r="BK34" s="18">
        <v>2.4629034140572488</v>
      </c>
      <c r="BL34" s="18">
        <v>2.3700184932167092</v>
      </c>
      <c r="BM34" s="18">
        <v>2.2887004380177625</v>
      </c>
      <c r="BN34" s="18">
        <v>2.2052124916223299</v>
      </c>
      <c r="BO34" s="18">
        <v>2.1241187724689743</v>
      </c>
      <c r="BP34" s="18">
        <v>2.0454078904928936</v>
      </c>
      <c r="BQ34" s="18">
        <v>1.9690624785541013</v>
      </c>
      <c r="BR34" s="18">
        <v>1.8950591119896711</v>
      </c>
      <c r="BS34" s="18">
        <v>1.8233706244436614</v>
      </c>
      <c r="BT34" s="18">
        <v>1.7539643450309792</v>
      </c>
      <c r="BU34" s="18">
        <v>1.6868043181661745</v>
      </c>
      <c r="BV34" s="54">
        <v>1.6409113206861268</v>
      </c>
    </row>
    <row r="35" spans="2:74">
      <c r="B35" s="53" t="s">
        <v>84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3.1336445282643187E-3</v>
      </c>
      <c r="I35" s="18">
        <v>1.1067057837311909E-2</v>
      </c>
      <c r="J35" s="18">
        <v>2.3147732162263891E-2</v>
      </c>
      <c r="K35" s="18">
        <v>4.022177235381573E-2</v>
      </c>
      <c r="L35" s="18">
        <v>6.3473991007456015E-2</v>
      </c>
      <c r="M35" s="18">
        <v>9.4271099325324667E-2</v>
      </c>
      <c r="N35" s="18">
        <v>0.13449243016060997</v>
      </c>
      <c r="O35" s="18">
        <v>0.19460190934031144</v>
      </c>
      <c r="P35" s="18">
        <v>0.27747282015493385</v>
      </c>
      <c r="Q35" s="18">
        <v>0.40681137942038942</v>
      </c>
      <c r="R35" s="18">
        <v>0.59038486255335698</v>
      </c>
      <c r="S35" s="18">
        <v>0.83441633537346815</v>
      </c>
      <c r="T35" s="18">
        <v>1.1084953324921807</v>
      </c>
      <c r="U35" s="18">
        <v>1.3795607389072091</v>
      </c>
      <c r="V35" s="18">
        <v>1.6294640527733597</v>
      </c>
      <c r="W35" s="18">
        <v>1.8669285102942967</v>
      </c>
      <c r="X35" s="18">
        <v>2.0160531164850299</v>
      </c>
      <c r="Y35" s="18">
        <v>2.1240753751560351</v>
      </c>
      <c r="Z35" s="18">
        <v>2.2137555598656826</v>
      </c>
      <c r="AA35" s="18">
        <v>2.2585609491601666</v>
      </c>
      <c r="AB35" s="18">
        <v>2.2658366882781329</v>
      </c>
      <c r="AC35" s="18">
        <v>2.2717843970375649</v>
      </c>
      <c r="AD35" s="18">
        <v>2.2643582022102686</v>
      </c>
      <c r="AE35" s="18">
        <v>2.276957732251808</v>
      </c>
      <c r="AF35" s="18">
        <v>2.2951850925508142</v>
      </c>
      <c r="AG35" s="18">
        <v>2.3130953503338345</v>
      </c>
      <c r="AH35" s="18">
        <v>2.3355994945233447</v>
      </c>
      <c r="AI35" s="18">
        <v>2.4517554374898567</v>
      </c>
      <c r="AJ35" s="18">
        <v>2.4780402297846935</v>
      </c>
      <c r="AK35" s="18">
        <v>2.4953793152742527</v>
      </c>
      <c r="AL35" s="18">
        <v>2.4999606989658756</v>
      </c>
      <c r="AM35" s="18">
        <v>2.5038960303623479</v>
      </c>
      <c r="AN35" s="18">
        <v>2.5010195678545664</v>
      </c>
      <c r="AO35" s="18">
        <v>2.4593694162791566</v>
      </c>
      <c r="AP35" s="18">
        <v>2.3008034005981051</v>
      </c>
      <c r="AQ35" s="18">
        <v>2.3223511414306146</v>
      </c>
      <c r="AR35" s="18">
        <v>2.3751969705544163</v>
      </c>
      <c r="AS35" s="18">
        <v>2.3946286663556093</v>
      </c>
      <c r="AT35" s="18">
        <v>2.383549823741177</v>
      </c>
      <c r="AU35" s="18">
        <v>2.3895702890283954</v>
      </c>
      <c r="AV35" s="18">
        <v>2.3819415096783243</v>
      </c>
      <c r="AW35" s="18">
        <v>2.3740916952454971</v>
      </c>
      <c r="AX35" s="18">
        <v>2.3628544598926924</v>
      </c>
      <c r="AY35" s="18">
        <v>2.3507813641585034</v>
      </c>
      <c r="AZ35" s="18">
        <v>2.2872788784298868</v>
      </c>
      <c r="BA35" s="18">
        <v>2.2237763927012706</v>
      </c>
      <c r="BB35" s="18">
        <v>2.1602739069726544</v>
      </c>
      <c r="BC35" s="18">
        <v>2.0967714212440383</v>
      </c>
      <c r="BD35" s="18">
        <v>1.9914396386592697</v>
      </c>
      <c r="BE35" s="18">
        <v>1.8910263513590941</v>
      </c>
      <c r="BF35" s="18">
        <v>1.7951713474675528</v>
      </c>
      <c r="BG35" s="18">
        <v>1.703884132265713</v>
      </c>
      <c r="BH35" s="18">
        <v>1.6171335197785128</v>
      </c>
      <c r="BI35" s="18">
        <v>1.5346351949886392</v>
      </c>
      <c r="BJ35" s="18">
        <v>1.4559787782210758</v>
      </c>
      <c r="BK35" s="18">
        <v>1.3809510624628205</v>
      </c>
      <c r="BL35" s="18">
        <v>1.3291523084963968</v>
      </c>
      <c r="BM35" s="18">
        <v>1.2839540911541634</v>
      </c>
      <c r="BN35" s="18">
        <v>1.2398954117809229</v>
      </c>
      <c r="BO35" s="18">
        <v>1.1969798189740648</v>
      </c>
      <c r="BP35" s="18">
        <v>1.1552109875883441</v>
      </c>
      <c r="BQ35" s="18">
        <v>1.1145874897075732</v>
      </c>
      <c r="BR35" s="18">
        <v>1.0751058306382135</v>
      </c>
      <c r="BS35" s="18">
        <v>1.0367559936416058</v>
      </c>
      <c r="BT35" s="18">
        <v>0.99952908888721681</v>
      </c>
      <c r="BU35" s="18">
        <v>0.96341274706381552</v>
      </c>
      <c r="BV35" s="54">
        <v>0.93887754704919191</v>
      </c>
    </row>
    <row r="36" spans="2:74">
      <c r="B36" s="53" t="s">
        <v>85</v>
      </c>
      <c r="C36" s="18">
        <v>0.16329036890718357</v>
      </c>
      <c r="D36" s="18">
        <v>0.23601024109535718</v>
      </c>
      <c r="E36" s="18">
        <v>0.31652361954039521</v>
      </c>
      <c r="F36" s="18">
        <v>0.39964215246392892</v>
      </c>
      <c r="G36" s="18">
        <v>0.47974974033868628</v>
      </c>
      <c r="H36" s="18">
        <v>0.5538152423009437</v>
      </c>
      <c r="I36" s="18">
        <v>0.61885432491271142</v>
      </c>
      <c r="J36" s="18">
        <v>0.6523193978253552</v>
      </c>
      <c r="K36" s="18">
        <v>0.65792843329572126</v>
      </c>
      <c r="L36" s="18">
        <v>0.65634807546123419</v>
      </c>
      <c r="M36" s="18">
        <v>0.67666015414541114</v>
      </c>
      <c r="N36" s="18">
        <v>0.69491270930046534</v>
      </c>
      <c r="O36" s="18">
        <v>0.68646769688842868</v>
      </c>
      <c r="P36" s="18">
        <v>0.68410835658092073</v>
      </c>
      <c r="Q36" s="18">
        <v>0.70987539917367748</v>
      </c>
      <c r="R36" s="18">
        <v>0.77629211518887842</v>
      </c>
      <c r="S36" s="18">
        <v>0.87536701552823493</v>
      </c>
      <c r="T36" s="18">
        <v>0.99950862778813199</v>
      </c>
      <c r="U36" s="18">
        <v>1.1488315867312413</v>
      </c>
      <c r="V36" s="18">
        <v>1.3214887666624084</v>
      </c>
      <c r="W36" s="18">
        <v>1.5171055323139551</v>
      </c>
      <c r="X36" s="18">
        <v>1.6577092012363843</v>
      </c>
      <c r="Y36" s="18">
        <v>1.7869261760015602</v>
      </c>
      <c r="Z36" s="18">
        <v>1.9310457067467939</v>
      </c>
      <c r="AA36" s="18">
        <v>2.0646985984410877</v>
      </c>
      <c r="AB36" s="18">
        <v>2.1699279326930627</v>
      </c>
      <c r="AC36" s="18">
        <v>2.2661129108999263</v>
      </c>
      <c r="AD36" s="18">
        <v>2.3450191145202552</v>
      </c>
      <c r="AE36" s="18">
        <v>2.4117415899199441</v>
      </c>
      <c r="AF36" s="18">
        <v>2.4763836350594493</v>
      </c>
      <c r="AG36" s="18">
        <v>2.5317864883626444</v>
      </c>
      <c r="AH36" s="18">
        <v>2.5768943366436288</v>
      </c>
      <c r="AI36" s="18">
        <v>2.7326440358627724</v>
      </c>
      <c r="AJ36" s="18">
        <v>2.8344654605238668</v>
      </c>
      <c r="AK36" s="18">
        <v>3.0410103939848456</v>
      </c>
      <c r="AL36" s="18">
        <v>3.2937535305148966</v>
      </c>
      <c r="AM36" s="18">
        <v>3.4023941956917656</v>
      </c>
      <c r="AN36" s="18">
        <v>3.4613843700098368</v>
      </c>
      <c r="AO36" s="18">
        <v>3.3867909565647025</v>
      </c>
      <c r="AP36" s="18">
        <v>3.1595087170839098</v>
      </c>
      <c r="AQ36" s="18">
        <v>3.1894147835430209</v>
      </c>
      <c r="AR36" s="18">
        <v>3.2662250547850444</v>
      </c>
      <c r="AS36" s="18">
        <v>3.3007506661733701</v>
      </c>
      <c r="AT36" s="18">
        <v>3.2959587272684265</v>
      </c>
      <c r="AU36" s="18">
        <v>3.3177032538539106</v>
      </c>
      <c r="AV36" s="18">
        <v>3.3012903126709441</v>
      </c>
      <c r="AW36" s="18">
        <v>3.2804776501479096</v>
      </c>
      <c r="AX36" s="18">
        <v>3.2507507469993544</v>
      </c>
      <c r="AY36" s="18">
        <v>3.215634901727348</v>
      </c>
      <c r="AZ36" s="18">
        <v>3.1744085534051947</v>
      </c>
      <c r="BA36" s="18">
        <v>3.1273657903385037</v>
      </c>
      <c r="BB36" s="18">
        <v>3.0744817231880384</v>
      </c>
      <c r="BC36" s="18">
        <v>3.0163440100746661</v>
      </c>
      <c r="BD36" s="18">
        <v>3.0451876681444232</v>
      </c>
      <c r="BE36" s="18">
        <v>3.1130535741327874</v>
      </c>
      <c r="BF36" s="18">
        <v>3.180885972236279</v>
      </c>
      <c r="BG36" s="18">
        <v>3.2487308033174216</v>
      </c>
      <c r="BH36" s="18">
        <v>3.3170393528633628</v>
      </c>
      <c r="BI36" s="18">
        <v>3.3856617407160385</v>
      </c>
      <c r="BJ36" s="18">
        <v>3.454215211654946</v>
      </c>
      <c r="BK36" s="18">
        <v>3.5222459707507356</v>
      </c>
      <c r="BL36" s="18">
        <v>3.4284322638080784</v>
      </c>
      <c r="BM36" s="18">
        <v>3.3485983494865814</v>
      </c>
      <c r="BN36" s="18">
        <v>3.2690603402886511</v>
      </c>
      <c r="BO36" s="18">
        <v>3.1897081997841688</v>
      </c>
      <c r="BP36" s="18">
        <v>3.1107987095829976</v>
      </c>
      <c r="BQ36" s="18">
        <v>3.0324495744615998</v>
      </c>
      <c r="BR36" s="18">
        <v>2.9548733691307478</v>
      </c>
      <c r="BS36" s="18">
        <v>2.8779522028489199</v>
      </c>
      <c r="BT36" s="18">
        <v>2.8018834373198835</v>
      </c>
      <c r="BU36" s="18">
        <v>2.7267459082805416</v>
      </c>
      <c r="BV36" s="54">
        <v>2.6844536304262649</v>
      </c>
    </row>
    <row r="37" spans="2:74">
      <c r="B37" s="53" t="s">
        <v>86</v>
      </c>
      <c r="C37" s="18">
        <v>3.628287352375352E-2</v>
      </c>
      <c r="D37" s="18">
        <v>6.7166375101343948E-2</v>
      </c>
      <c r="E37" s="18">
        <v>0.10883339186447698</v>
      </c>
      <c r="F37" s="18">
        <v>0.16466738012377094</v>
      </c>
      <c r="G37" s="18">
        <v>0.23374130998638942</v>
      </c>
      <c r="H37" s="18">
        <v>0.31504299434370375</v>
      </c>
      <c r="I37" s="18">
        <v>0.40754075172268001</v>
      </c>
      <c r="J37" s="18">
        <v>0.51023386644763613</v>
      </c>
      <c r="K37" s="18">
        <v>0.62236847120820804</v>
      </c>
      <c r="L37" s="18">
        <v>0.74980993161385667</v>
      </c>
      <c r="M37" s="18">
        <v>0.89434231564391697</v>
      </c>
      <c r="N37" s="18">
        <v>1.041593013962999</v>
      </c>
      <c r="O37" s="18">
        <v>1.2065597579848681</v>
      </c>
      <c r="P37" s="18">
        <v>1.4140194455398047</v>
      </c>
      <c r="Q37" s="18">
        <v>1.6763068273193118</v>
      </c>
      <c r="R37" s="18">
        <v>1.97963959175759</v>
      </c>
      <c r="S37" s="18">
        <v>2.2725891761600812</v>
      </c>
      <c r="T37" s="18">
        <v>2.5317853269223551</v>
      </c>
      <c r="U37" s="18">
        <v>2.7484645964246806</v>
      </c>
      <c r="V37" s="18">
        <v>2.9197990912705074</v>
      </c>
      <c r="W37" s="18">
        <v>3.0909967060327452</v>
      </c>
      <c r="X37" s="18">
        <v>3.1370944361380233</v>
      </c>
      <c r="Y37" s="18">
        <v>3.145901662622502</v>
      </c>
      <c r="Z37" s="18">
        <v>3.1634707855129069</v>
      </c>
      <c r="AA37" s="18">
        <v>3.1559024295179294</v>
      </c>
      <c r="AB37" s="18">
        <v>3.1299452879090359</v>
      </c>
      <c r="AC37" s="18">
        <v>3.103246490685089</v>
      </c>
      <c r="AD37" s="18">
        <v>3.074707871132814</v>
      </c>
      <c r="AE37" s="18">
        <v>3.0627745128701798</v>
      </c>
      <c r="AF37" s="18">
        <v>3.0834132538985051</v>
      </c>
      <c r="AG37" s="18">
        <v>3.1327401457144504</v>
      </c>
      <c r="AH37" s="18">
        <v>3.2272606056742483</v>
      </c>
      <c r="AI37" s="18">
        <v>3.4967751089025687</v>
      </c>
      <c r="AJ37" s="18">
        <v>3.6903759859458503</v>
      </c>
      <c r="AK37" s="18">
        <v>3.8815706038772211</v>
      </c>
      <c r="AL37" s="18">
        <v>4.0445455617791835</v>
      </c>
      <c r="AM37" s="18">
        <v>4.2238048487424864</v>
      </c>
      <c r="AN37" s="18">
        <v>4.3467744450022128</v>
      </c>
      <c r="AO37" s="18">
        <v>4.4010501773053221</v>
      </c>
      <c r="AP37" s="18">
        <v>4.222705456917021</v>
      </c>
      <c r="AQ37" s="18">
        <v>4.3629065991746954</v>
      </c>
      <c r="AR37" s="18">
        <v>4.5505359296330061</v>
      </c>
      <c r="AS37" s="18">
        <v>4.6658108975436399</v>
      </c>
      <c r="AT37" s="18">
        <v>4.7108443140295231</v>
      </c>
      <c r="AU37" s="18">
        <v>4.7784993934583655</v>
      </c>
      <c r="AV37" s="18">
        <v>4.8819008251567757</v>
      </c>
      <c r="AW37" s="18">
        <v>4.9868933324527411</v>
      </c>
      <c r="AX37" s="18">
        <v>5.0870516699785666</v>
      </c>
      <c r="AY37" s="18">
        <v>5.1868709643668254</v>
      </c>
      <c r="AZ37" s="18">
        <v>5.1150068794707009</v>
      </c>
      <c r="BA37" s="18">
        <v>5.0431427945745764</v>
      </c>
      <c r="BB37" s="18">
        <v>4.971278709678451</v>
      </c>
      <c r="BC37" s="18">
        <v>4.8994146247823265</v>
      </c>
      <c r="BD37" s="18">
        <v>4.6712501410242799</v>
      </c>
      <c r="BE37" s="18">
        <v>4.4521549183251405</v>
      </c>
      <c r="BF37" s="18">
        <v>4.2416477936482533</v>
      </c>
      <c r="BG37" s="18">
        <v>4.03968715452634</v>
      </c>
      <c r="BH37" s="18">
        <v>3.8465468286761308</v>
      </c>
      <c r="BI37" s="18">
        <v>3.6617416557051512</v>
      </c>
      <c r="BJ37" s="18">
        <v>3.4845725433063941</v>
      </c>
      <c r="BK37" s="18">
        <v>3.3144695186890254</v>
      </c>
      <c r="BL37" s="18">
        <v>3.2057112954688711</v>
      </c>
      <c r="BM37" s="18">
        <v>3.1114175032424152</v>
      </c>
      <c r="BN37" s="18">
        <v>3.0186447914203662</v>
      </c>
      <c r="BO37" s="18">
        <v>2.9272972302843727</v>
      </c>
      <c r="BP37" s="18">
        <v>2.8375471222437665</v>
      </c>
      <c r="BQ37" s="18">
        <v>2.7494609450693375</v>
      </c>
      <c r="BR37" s="18">
        <v>2.6631717495026876</v>
      </c>
      <c r="BS37" s="18">
        <v>2.5785694983080827</v>
      </c>
      <c r="BT37" s="18">
        <v>2.4957724554030309</v>
      </c>
      <c r="BU37" s="18">
        <v>2.4148107633820102</v>
      </c>
      <c r="BV37" s="54">
        <v>2.3658360355600512</v>
      </c>
    </row>
    <row r="38" spans="2:74" ht="13.5" thickBot="1">
      <c r="B38" s="58" t="s">
        <v>38</v>
      </c>
      <c r="C38" s="59">
        <v>4.1517076175667311</v>
      </c>
      <c r="D38" s="59">
        <v>4.3272051468962758</v>
      </c>
      <c r="E38" s="59">
        <v>4.5275536413936726</v>
      </c>
      <c r="F38" s="59">
        <v>4.7616711805118204</v>
      </c>
      <c r="G38" s="59">
        <v>5.0208403777165458</v>
      </c>
      <c r="H38" s="59">
        <v>5.288810484599499</v>
      </c>
      <c r="I38" s="59">
        <v>5.5418957853401407</v>
      </c>
      <c r="J38" s="59">
        <v>5.7618907130454868</v>
      </c>
      <c r="K38" s="59">
        <v>5.9636431267399352</v>
      </c>
      <c r="L38" s="59">
        <v>6.1800933535057094</v>
      </c>
      <c r="M38" s="59">
        <v>6.4702908332014566</v>
      </c>
      <c r="N38" s="59">
        <v>6.7967077097142719</v>
      </c>
      <c r="O38" s="59">
        <v>7.1131165878263687</v>
      </c>
      <c r="P38" s="59">
        <v>7.5146110979027654</v>
      </c>
      <c r="Q38" s="59">
        <v>8.0599236118547744</v>
      </c>
      <c r="R38" s="59">
        <v>8.724871298999016</v>
      </c>
      <c r="S38" s="59">
        <v>9.4341676131611756</v>
      </c>
      <c r="T38" s="59">
        <v>10.126377242928447</v>
      </c>
      <c r="U38" s="59">
        <v>10.765761550459949</v>
      </c>
      <c r="V38" s="59">
        <v>11.333623898104467</v>
      </c>
      <c r="W38" s="59">
        <v>11.977292918435285</v>
      </c>
      <c r="X38" s="59">
        <v>12.213115684120361</v>
      </c>
      <c r="Y38" s="59">
        <v>12.374903699597938</v>
      </c>
      <c r="Z38" s="59">
        <v>12.583062595726343</v>
      </c>
      <c r="AA38" s="59">
        <v>12.680081333768831</v>
      </c>
      <c r="AB38" s="59">
        <v>12.718432810212539</v>
      </c>
      <c r="AC38" s="59">
        <v>12.731715766410694</v>
      </c>
      <c r="AD38" s="59">
        <v>12.694223107829226</v>
      </c>
      <c r="AE38" s="59">
        <v>12.667636830557246</v>
      </c>
      <c r="AF38" s="59">
        <v>12.700152684720345</v>
      </c>
      <c r="AG38" s="59">
        <v>12.760423534153809</v>
      </c>
      <c r="AH38" s="59">
        <v>12.876447517099109</v>
      </c>
      <c r="AI38" s="59">
        <v>13.584806685679894</v>
      </c>
      <c r="AJ38" s="59">
        <v>13.862641653187424</v>
      </c>
      <c r="AK38" s="59">
        <v>14.23482162966523</v>
      </c>
      <c r="AL38" s="59">
        <v>14.584291597843702</v>
      </c>
      <c r="AM38" s="59">
        <v>14.794989187355238</v>
      </c>
      <c r="AN38" s="59">
        <v>14.954057062344836</v>
      </c>
      <c r="AO38" s="59">
        <v>14.82081279082994</v>
      </c>
      <c r="AP38" s="59">
        <v>13.964422222550873</v>
      </c>
      <c r="AQ38" s="59">
        <v>14.21294663349029</v>
      </c>
      <c r="AR38" s="59">
        <v>14.652105839214396</v>
      </c>
      <c r="AS38" s="59">
        <v>14.887886044142567</v>
      </c>
      <c r="AT38" s="59">
        <v>14.929459710315406</v>
      </c>
      <c r="AU38" s="59">
        <v>15.073740879566301</v>
      </c>
      <c r="AV38" s="59">
        <v>15.094053722641604</v>
      </c>
      <c r="AW38" s="59">
        <v>15.109694812736436</v>
      </c>
      <c r="AX38" s="59">
        <v>15.100499409461793</v>
      </c>
      <c r="AY38" s="59">
        <v>15.082160342861377</v>
      </c>
      <c r="AZ38" s="59">
        <v>14.764365505531494</v>
      </c>
      <c r="BA38" s="59">
        <v>14.440754253457071</v>
      </c>
      <c r="BB38" s="59">
        <v>14.111301697298874</v>
      </c>
      <c r="BC38" s="59">
        <v>13.776595495177773</v>
      </c>
      <c r="BD38" s="59">
        <v>13.279979152736036</v>
      </c>
      <c r="BE38" s="59">
        <v>12.8454817318922</v>
      </c>
      <c r="BF38" s="59">
        <v>12.432555200746863</v>
      </c>
      <c r="BG38" s="59">
        <v>12.041183829901819</v>
      </c>
      <c r="BH38" s="59">
        <v>11.672001935758459</v>
      </c>
      <c r="BI38" s="59">
        <v>11.323563788468547</v>
      </c>
      <c r="BJ38" s="59">
        <v>10.993638334084816</v>
      </c>
      <c r="BK38" s="59">
        <v>10.68056996595983</v>
      </c>
      <c r="BL38" s="59">
        <v>10.333314360990055</v>
      </c>
      <c r="BM38" s="59">
        <v>10.032670381900921</v>
      </c>
      <c r="BN38" s="59">
        <v>9.7328130351122706</v>
      </c>
      <c r="BO38" s="59">
        <v>9.438104021511581</v>
      </c>
      <c r="BP38" s="59">
        <v>9.148964709908002</v>
      </c>
      <c r="BQ38" s="59">
        <v>8.865560487792612</v>
      </c>
      <c r="BR38" s="59">
        <v>8.5882100612613197</v>
      </c>
      <c r="BS38" s="59">
        <v>8.3166483192422689</v>
      </c>
      <c r="BT38" s="59">
        <v>8.0511493266411112</v>
      </c>
      <c r="BU38" s="59">
        <v>7.7917737368925417</v>
      </c>
      <c r="BV38" s="60">
        <v>7.630078533721635</v>
      </c>
    </row>
    <row r="39" spans="2:74">
      <c r="B39" s="62"/>
      <c r="C39" s="62"/>
      <c r="D39" s="62"/>
      <c r="E39" s="62"/>
      <c r="F39" s="62"/>
      <c r="G39" s="62"/>
      <c r="H39" s="62"/>
      <c r="I39" s="62"/>
      <c r="J39" s="62"/>
      <c r="K39" s="62"/>
    </row>
    <row r="40" spans="2:74" ht="13.5" thickBot="1">
      <c r="C40" s="45" t="s">
        <v>33</v>
      </c>
      <c r="F40" s="64"/>
      <c r="G40" s="65"/>
    </row>
    <row r="41" spans="2:74">
      <c r="B41" s="47"/>
      <c r="C41" s="48" t="s">
        <v>76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50"/>
    </row>
    <row r="42" spans="2:74" s="4" customFormat="1">
      <c r="B42" s="51" t="s">
        <v>61</v>
      </c>
      <c r="C42" s="35">
        <v>1970</v>
      </c>
      <c r="D42" s="35">
        <v>1971</v>
      </c>
      <c r="E42" s="35">
        <v>1972</v>
      </c>
      <c r="F42" s="35">
        <v>1973</v>
      </c>
      <c r="G42" s="35">
        <v>1974</v>
      </c>
      <c r="H42" s="35">
        <v>1975</v>
      </c>
      <c r="I42" s="35">
        <v>1976</v>
      </c>
      <c r="J42" s="35">
        <v>1977</v>
      </c>
      <c r="K42" s="35">
        <v>1978</v>
      </c>
      <c r="L42" s="35">
        <v>1979</v>
      </c>
      <c r="M42" s="35">
        <v>1980</v>
      </c>
      <c r="N42" s="35">
        <v>1981</v>
      </c>
      <c r="O42" s="35">
        <v>1982</v>
      </c>
      <c r="P42" s="35">
        <v>1983</v>
      </c>
      <c r="Q42" s="35">
        <v>1984</v>
      </c>
      <c r="R42" s="35">
        <v>1985</v>
      </c>
      <c r="S42" s="35">
        <v>1986</v>
      </c>
      <c r="T42" s="35">
        <v>1987</v>
      </c>
      <c r="U42" s="35">
        <v>1988</v>
      </c>
      <c r="V42" s="35">
        <v>1989</v>
      </c>
      <c r="W42" s="35">
        <v>1990</v>
      </c>
      <c r="X42" s="35">
        <v>1991</v>
      </c>
      <c r="Y42" s="35">
        <v>1992</v>
      </c>
      <c r="Z42" s="35">
        <v>1993</v>
      </c>
      <c r="AA42" s="35">
        <v>1994</v>
      </c>
      <c r="AB42" s="35">
        <v>1995</v>
      </c>
      <c r="AC42" s="35">
        <v>1996</v>
      </c>
      <c r="AD42" s="35">
        <v>1997</v>
      </c>
      <c r="AE42" s="35">
        <v>1998</v>
      </c>
      <c r="AF42" s="35">
        <v>1999</v>
      </c>
      <c r="AG42" s="35">
        <v>2000</v>
      </c>
      <c r="AH42" s="35">
        <v>2001</v>
      </c>
      <c r="AI42" s="35">
        <v>2002</v>
      </c>
      <c r="AJ42" s="35">
        <v>2003</v>
      </c>
      <c r="AK42" s="35">
        <v>2004</v>
      </c>
      <c r="AL42" s="35">
        <v>2005</v>
      </c>
      <c r="AM42" s="35">
        <v>2006</v>
      </c>
      <c r="AN42" s="35">
        <v>2007</v>
      </c>
      <c r="AO42" s="35">
        <v>2008</v>
      </c>
      <c r="AP42" s="35">
        <v>2009</v>
      </c>
      <c r="AQ42" s="35">
        <v>2010</v>
      </c>
      <c r="AR42" s="35">
        <v>2011</v>
      </c>
      <c r="AS42" s="35">
        <v>2012</v>
      </c>
      <c r="AT42" s="35">
        <v>2013</v>
      </c>
      <c r="AU42" s="35">
        <v>2014</v>
      </c>
      <c r="AV42" s="35">
        <v>2015</v>
      </c>
      <c r="AW42" s="35">
        <v>2016</v>
      </c>
      <c r="AX42" s="35">
        <v>2017</v>
      </c>
      <c r="AY42" s="35">
        <v>2018</v>
      </c>
      <c r="AZ42" s="35">
        <v>2019</v>
      </c>
      <c r="BA42" s="35">
        <v>2020</v>
      </c>
      <c r="BB42" s="35">
        <v>2021</v>
      </c>
      <c r="BC42" s="35">
        <v>2022</v>
      </c>
      <c r="BD42" s="35">
        <v>2023</v>
      </c>
      <c r="BE42" s="35">
        <v>2024</v>
      </c>
      <c r="BF42" s="35">
        <v>2025</v>
      </c>
      <c r="BG42" s="35">
        <v>2026</v>
      </c>
      <c r="BH42" s="35">
        <v>2027</v>
      </c>
      <c r="BI42" s="35">
        <v>2028</v>
      </c>
      <c r="BJ42" s="35">
        <v>2029</v>
      </c>
      <c r="BK42" s="35">
        <v>2030</v>
      </c>
      <c r="BL42" s="35">
        <v>2031</v>
      </c>
      <c r="BM42" s="35">
        <v>2032</v>
      </c>
      <c r="BN42" s="35">
        <v>2033</v>
      </c>
      <c r="BO42" s="35">
        <v>2034</v>
      </c>
      <c r="BP42" s="35">
        <v>2035</v>
      </c>
      <c r="BQ42" s="35">
        <v>2036</v>
      </c>
      <c r="BR42" s="35">
        <v>2037</v>
      </c>
      <c r="BS42" s="35">
        <v>2038</v>
      </c>
      <c r="BT42" s="35">
        <v>2039</v>
      </c>
      <c r="BU42" s="35">
        <v>2040</v>
      </c>
      <c r="BV42" s="52">
        <v>2041</v>
      </c>
    </row>
    <row r="43" spans="2:74">
      <c r="B43" s="53" t="s">
        <v>83</v>
      </c>
      <c r="C43" s="18">
        <v>12.106344167959742</v>
      </c>
      <c r="D43" s="18">
        <v>12.392704699186213</v>
      </c>
      <c r="E43" s="18">
        <v>12.712409968565117</v>
      </c>
      <c r="F43" s="18">
        <v>13.106710228460543</v>
      </c>
      <c r="G43" s="18">
        <v>13.576121798674503</v>
      </c>
      <c r="H43" s="18">
        <v>14.064193094386837</v>
      </c>
      <c r="I43" s="18">
        <v>14.48886980754817</v>
      </c>
      <c r="J43" s="18">
        <v>14.851938942806218</v>
      </c>
      <c r="K43" s="18">
        <v>15.168747602867686</v>
      </c>
      <c r="L43" s="18">
        <v>15.443287581844631</v>
      </c>
      <c r="M43" s="18">
        <v>15.755242769716855</v>
      </c>
      <c r="N43" s="18">
        <v>16.088950345438146</v>
      </c>
      <c r="O43" s="18">
        <v>16.322243590109544</v>
      </c>
      <c r="P43" s="18">
        <v>16.586122803483299</v>
      </c>
      <c r="Q43" s="18">
        <v>16.880024243206105</v>
      </c>
      <c r="R43" s="18">
        <v>17.111163026953264</v>
      </c>
      <c r="S43" s="18">
        <v>17.235626553177298</v>
      </c>
      <c r="T43" s="18">
        <v>17.322201963669936</v>
      </c>
      <c r="U43" s="18">
        <v>17.383684718604488</v>
      </c>
      <c r="V43" s="18">
        <v>17.426310714301508</v>
      </c>
      <c r="W43" s="18">
        <v>17.450261812988192</v>
      </c>
      <c r="X43" s="18">
        <v>17.50932917472359</v>
      </c>
      <c r="Y43" s="18">
        <v>17.565605491870802</v>
      </c>
      <c r="Z43" s="18">
        <v>17.649726351241561</v>
      </c>
      <c r="AA43" s="18">
        <v>17.749581171472062</v>
      </c>
      <c r="AB43" s="18">
        <v>17.921644652791201</v>
      </c>
      <c r="AC43" s="18">
        <v>18.085465455002666</v>
      </c>
      <c r="AD43" s="18">
        <v>18.243222029887587</v>
      </c>
      <c r="AE43" s="18">
        <v>18.380866567337481</v>
      </c>
      <c r="AF43" s="18">
        <v>18.533848981825081</v>
      </c>
      <c r="AG43" s="18">
        <v>18.720516461729137</v>
      </c>
      <c r="AH43" s="18">
        <v>19.014164412660833</v>
      </c>
      <c r="AI43" s="18">
        <v>19.230774340026034</v>
      </c>
      <c r="AJ43" s="18">
        <v>19.437492540473844</v>
      </c>
      <c r="AK43" s="18">
        <v>19.626834082782274</v>
      </c>
      <c r="AL43" s="18">
        <v>19.873300969369179</v>
      </c>
      <c r="AM43" s="18">
        <v>20.120238570637881</v>
      </c>
      <c r="AN43" s="18">
        <v>20.359829614298359</v>
      </c>
      <c r="AO43" s="18">
        <v>20.600120544807815</v>
      </c>
      <c r="AP43" s="18">
        <v>20.840889017398997</v>
      </c>
      <c r="AQ43" s="18">
        <v>21.082000000000001</v>
      </c>
      <c r="AR43" s="18">
        <v>21.324000000000005</v>
      </c>
      <c r="AS43" s="18">
        <v>21.577007911581138</v>
      </c>
      <c r="AT43" s="18">
        <v>21.830279590220982</v>
      </c>
      <c r="AU43" s="18">
        <v>22.083977121534616</v>
      </c>
      <c r="AV43" s="18">
        <v>22.321006587712439</v>
      </c>
      <c r="AW43" s="18">
        <v>22.56188752607633</v>
      </c>
      <c r="AX43" s="18">
        <v>22.777134123346407</v>
      </c>
      <c r="AY43" s="18">
        <v>22.988760797167512</v>
      </c>
      <c r="AZ43" s="18">
        <v>23.193089216689543</v>
      </c>
      <c r="BA43" s="18">
        <v>23.392460747491857</v>
      </c>
      <c r="BB43" s="18">
        <v>23.588649159446362</v>
      </c>
      <c r="BC43" s="18">
        <v>23.78327071481911</v>
      </c>
      <c r="BD43" s="18">
        <v>23.973863436835238</v>
      </c>
      <c r="BE43" s="18">
        <v>24.161165179617889</v>
      </c>
      <c r="BF43" s="18">
        <v>24.343106557200674</v>
      </c>
      <c r="BG43" s="18">
        <v>24.522097846413462</v>
      </c>
      <c r="BH43" s="18">
        <v>24.700738974230656</v>
      </c>
      <c r="BI43" s="18">
        <v>24.877959876025557</v>
      </c>
      <c r="BJ43" s="18">
        <v>25.050164530438991</v>
      </c>
      <c r="BK43" s="18">
        <v>25.216072761398376</v>
      </c>
      <c r="BL43" s="18">
        <v>25.376884178364008</v>
      </c>
      <c r="BM43" s="18">
        <v>25.631645039988442</v>
      </c>
      <c r="BN43" s="18">
        <v>25.88069074456207</v>
      </c>
      <c r="BO43" s="18">
        <v>26.12397034122867</v>
      </c>
      <c r="BP43" s="18">
        <v>26.361751821056615</v>
      </c>
      <c r="BQ43" s="18">
        <v>26.594191075607441</v>
      </c>
      <c r="BR43" s="18">
        <v>26.82155129513129</v>
      </c>
      <c r="BS43" s="18">
        <v>27.043757031538828</v>
      </c>
      <c r="BT43" s="18">
        <v>27.261062256148207</v>
      </c>
      <c r="BU43" s="18">
        <v>27.473605970692752</v>
      </c>
      <c r="BV43" s="54">
        <v>27.651779452462463</v>
      </c>
    </row>
    <row r="44" spans="2:74">
      <c r="B44" s="53" t="s">
        <v>84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5.7751235230599097E-3</v>
      </c>
      <c r="I44" s="18">
        <v>2.052540379815811E-2</v>
      </c>
      <c r="J44" s="18">
        <v>4.3160315683612269E-2</v>
      </c>
      <c r="K44" s="18">
        <v>7.5278229018790749E-2</v>
      </c>
      <c r="L44" s="18">
        <v>0.11853246352165966</v>
      </c>
      <c r="M44" s="18">
        <v>0.17461351081199755</v>
      </c>
      <c r="N44" s="18">
        <v>0.24530314046176996</v>
      </c>
      <c r="O44" s="18">
        <v>0.34727824195070034</v>
      </c>
      <c r="P44" s="18">
        <v>0.48105975828119568</v>
      </c>
      <c r="Q44" s="18">
        <v>0.68243547535866256</v>
      </c>
      <c r="R44" s="18">
        <v>0.95667074884487291</v>
      </c>
      <c r="S44" s="18">
        <v>1.3097953011307484</v>
      </c>
      <c r="T44" s="18">
        <v>1.6985552776431425</v>
      </c>
      <c r="U44" s="18">
        <v>2.0779706849267643</v>
      </c>
      <c r="V44" s="18">
        <v>2.4286155883940799</v>
      </c>
      <c r="W44" s="18">
        <v>2.7239046547522103</v>
      </c>
      <c r="X44" s="18">
        <v>2.9679414812627831</v>
      </c>
      <c r="Y44" s="18">
        <v>3.1495988777363877</v>
      </c>
      <c r="Z44" s="18">
        <v>3.2832804767570685</v>
      </c>
      <c r="AA44" s="18">
        <v>3.3743271718518737</v>
      </c>
      <c r="AB44" s="18">
        <v>3.4118307259676035</v>
      </c>
      <c r="AC44" s="18">
        <v>3.446029662608399</v>
      </c>
      <c r="AD44" s="18">
        <v>3.4662070891911245</v>
      </c>
      <c r="AE44" s="18">
        <v>3.5168658692878427</v>
      </c>
      <c r="AF44" s="18">
        <v>3.567187099562569</v>
      </c>
      <c r="AG44" s="18">
        <v>3.6208667379785058</v>
      </c>
      <c r="AH44" s="18">
        <v>3.6923147519881927</v>
      </c>
      <c r="AI44" s="18">
        <v>3.7459657713755656</v>
      </c>
      <c r="AJ44" s="18">
        <v>3.7948672786179198</v>
      </c>
      <c r="AK44" s="18">
        <v>3.8376318029962282</v>
      </c>
      <c r="AL44" s="18">
        <v>3.8889257426650574</v>
      </c>
      <c r="AM44" s="18">
        <v>3.9377740894064726</v>
      </c>
      <c r="AN44" s="18">
        <v>3.9827408724934905</v>
      </c>
      <c r="AO44" s="18">
        <v>4.025503828517361</v>
      </c>
      <c r="AP44" s="18">
        <v>4.0661296263246962</v>
      </c>
      <c r="AQ44" s="18">
        <v>4.1050000000000004</v>
      </c>
      <c r="AR44" s="18">
        <v>4.1420000000000012</v>
      </c>
      <c r="AS44" s="18">
        <v>4.1785120123586337</v>
      </c>
      <c r="AT44" s="18">
        <v>4.2138702165481829</v>
      </c>
      <c r="AU44" s="18">
        <v>4.2477231850969881</v>
      </c>
      <c r="AV44" s="18">
        <v>4.2836200079961344</v>
      </c>
      <c r="AW44" s="18">
        <v>4.3200791758592851</v>
      </c>
      <c r="AX44" s="18">
        <v>4.3514365102326913</v>
      </c>
      <c r="AY44" s="18">
        <v>4.3819758270319591</v>
      </c>
      <c r="AZ44" s="18">
        <v>4.4109762261589225</v>
      </c>
      <c r="BA44" s="18">
        <v>4.4388920667073615</v>
      </c>
      <c r="BB44" s="18">
        <v>4.4660386873011415</v>
      </c>
      <c r="BC44" s="18">
        <v>4.492780980504385</v>
      </c>
      <c r="BD44" s="18">
        <v>4.5186301737197967</v>
      </c>
      <c r="BE44" s="18">
        <v>4.5437307531172015</v>
      </c>
      <c r="BF44" s="18">
        <v>4.5676711499354576</v>
      </c>
      <c r="BG44" s="18">
        <v>4.5909658911075342</v>
      </c>
      <c r="BH44" s="18">
        <v>4.6140769966837967</v>
      </c>
      <c r="BI44" s="18">
        <v>4.6368060105445768</v>
      </c>
      <c r="BJ44" s="18">
        <v>4.6584580161021751</v>
      </c>
      <c r="BK44" s="18">
        <v>4.6788591270724584</v>
      </c>
      <c r="BL44" s="18">
        <v>4.6982113697329577</v>
      </c>
      <c r="BM44" s="18">
        <v>4.7348178943681498</v>
      </c>
      <c r="BN44" s="18">
        <v>4.7701646715816244</v>
      </c>
      <c r="BO44" s="18">
        <v>4.8043081328868071</v>
      </c>
      <c r="BP44" s="18">
        <v>4.8372764154621297</v>
      </c>
      <c r="BQ44" s="18">
        <v>4.8691055332835829</v>
      </c>
      <c r="BR44" s="18">
        <v>4.899821035609067</v>
      </c>
      <c r="BS44" s="18">
        <v>4.9294754236882117</v>
      </c>
      <c r="BT44" s="18">
        <v>4.9580922058506562</v>
      </c>
      <c r="BU44" s="18">
        <v>4.9857031818695106</v>
      </c>
      <c r="BV44" s="54">
        <v>5.0132611229501212</v>
      </c>
    </row>
    <row r="45" spans="2:74">
      <c r="B45" s="53" t="s">
        <v>85</v>
      </c>
      <c r="C45" s="18">
        <v>0.22775875418700253</v>
      </c>
      <c r="D45" s="18">
        <v>0.33269538527680348</v>
      </c>
      <c r="E45" s="18">
        <v>0.45079483956574384</v>
      </c>
      <c r="F45" s="18">
        <v>0.57482139009238886</v>
      </c>
      <c r="G45" s="18">
        <v>0.69658161328347923</v>
      </c>
      <c r="H45" s="18">
        <v>0.8114669930185332</v>
      </c>
      <c r="I45" s="18">
        <v>0.9147727918819426</v>
      </c>
      <c r="J45" s="18">
        <v>0.97098568279860265</v>
      </c>
      <c r="K45" s="18">
        <v>0.98472335148855039</v>
      </c>
      <c r="L45" s="18">
        <v>0.98820224700687753</v>
      </c>
      <c r="M45" s="18">
        <v>1.0289375144853423</v>
      </c>
      <c r="N45" s="18">
        <v>1.0692990953936672</v>
      </c>
      <c r="O45" s="18">
        <v>1.0673019788666165</v>
      </c>
      <c r="P45" s="18">
        <v>1.0784722656183552</v>
      </c>
      <c r="Q45" s="18">
        <v>1.1425342831751137</v>
      </c>
      <c r="R45" s="18">
        <v>1.2851706537948431</v>
      </c>
      <c r="S45" s="18">
        <v>1.4940046290930618</v>
      </c>
      <c r="T45" s="18">
        <v>1.7581780444025792</v>
      </c>
      <c r="U45" s="18">
        <v>2.078796333061173</v>
      </c>
      <c r="V45" s="18">
        <v>2.4542780104075144</v>
      </c>
      <c r="W45" s="18">
        <v>2.8345045501386101</v>
      </c>
      <c r="X45" s="18">
        <v>3.1857412510328507</v>
      </c>
      <c r="Y45" s="18">
        <v>3.5140922310021914</v>
      </c>
      <c r="Z45" s="18">
        <v>3.8586293321324581</v>
      </c>
      <c r="AA45" s="18">
        <v>4.221181669558538</v>
      </c>
      <c r="AB45" s="18">
        <v>4.5312020034924911</v>
      </c>
      <c r="AC45" s="18">
        <v>4.82094150731319</v>
      </c>
      <c r="AD45" s="18">
        <v>5.088772887617715</v>
      </c>
      <c r="AE45" s="18">
        <v>5.3423212644247</v>
      </c>
      <c r="AF45" s="18">
        <v>5.5838519902953552</v>
      </c>
      <c r="AG45" s="18">
        <v>5.820260101512833</v>
      </c>
      <c r="AH45" s="18">
        <v>6.0765740074820247</v>
      </c>
      <c r="AI45" s="18">
        <v>6.2957174988897648</v>
      </c>
      <c r="AJ45" s="18">
        <v>6.6276523850000002</v>
      </c>
      <c r="AK45" s="18">
        <v>7.310319999999999</v>
      </c>
      <c r="AL45" s="18">
        <v>8.1532479999999996</v>
      </c>
      <c r="AM45" s="18">
        <v>8.6261830000000028</v>
      </c>
      <c r="AN45" s="18">
        <v>8.973691500000001</v>
      </c>
      <c r="AO45" s="18">
        <v>9.1951650000000011</v>
      </c>
      <c r="AP45" s="18">
        <v>9.4192505000000004</v>
      </c>
      <c r="AQ45" s="18">
        <v>9.6460000000000026</v>
      </c>
      <c r="AR45" s="18">
        <v>9.875</v>
      </c>
      <c r="AS45" s="18">
        <v>10.112248000000001</v>
      </c>
      <c r="AT45" s="18">
        <v>10.351800000000004</v>
      </c>
      <c r="AU45" s="18">
        <v>10.594019999999997</v>
      </c>
      <c r="AV45" s="18">
        <v>10.83254041208435</v>
      </c>
      <c r="AW45" s="18">
        <v>11.075206115640189</v>
      </c>
      <c r="AX45" s="18">
        <v>11.307779046683367</v>
      </c>
      <c r="AY45" s="18">
        <v>11.540182911783651</v>
      </c>
      <c r="AZ45" s="18">
        <v>11.77082561516357</v>
      </c>
      <c r="BA45" s="18">
        <v>12.000778702175928</v>
      </c>
      <c r="BB45" s="18">
        <v>12.231225705976826</v>
      </c>
      <c r="BC45" s="18">
        <v>12.462246550900721</v>
      </c>
      <c r="BD45" s="18">
        <v>12.692856219263913</v>
      </c>
      <c r="BE45" s="18">
        <v>12.923375656427005</v>
      </c>
      <c r="BF45" s="18">
        <v>13.152986401269947</v>
      </c>
      <c r="BG45" s="18">
        <v>13.382189057912345</v>
      </c>
      <c r="BH45" s="18">
        <v>13.612720874902084</v>
      </c>
      <c r="BI45" s="18">
        <v>13.843973708992831</v>
      </c>
      <c r="BJ45" s="18">
        <v>14.074264247294671</v>
      </c>
      <c r="BK45" s="18">
        <v>14.302046900934714</v>
      </c>
      <c r="BL45" s="18">
        <v>14.528266797154098</v>
      </c>
      <c r="BM45" s="18">
        <v>14.810065929216462</v>
      </c>
      <c r="BN45" s="18">
        <v>15.091189444533041</v>
      </c>
      <c r="BO45" s="18">
        <v>15.370760180494285</v>
      </c>
      <c r="BP45" s="18">
        <v>15.649208087607979</v>
      </c>
      <c r="BQ45" s="18">
        <v>15.926530325143885</v>
      </c>
      <c r="BR45" s="18">
        <v>16.203175970884491</v>
      </c>
      <c r="BS45" s="18">
        <v>16.478246047107167</v>
      </c>
      <c r="BT45" s="18">
        <v>16.752188655993038</v>
      </c>
      <c r="BU45" s="18">
        <v>17.025005285714983</v>
      </c>
      <c r="BV45" s="54">
        <v>17.300375430744193</v>
      </c>
    </row>
    <row r="46" spans="2:74">
      <c r="B46" s="53" t="s">
        <v>86</v>
      </c>
      <c r="C46" s="18">
        <v>0.1383106672902045</v>
      </c>
      <c r="D46" s="18">
        <v>0.25696992658705775</v>
      </c>
      <c r="E46" s="18">
        <v>0.41790222689852841</v>
      </c>
      <c r="F46" s="18">
        <v>0.6346116092687264</v>
      </c>
      <c r="G46" s="18">
        <v>0.90412744678341339</v>
      </c>
      <c r="H46" s="18">
        <v>1.2231046561991381</v>
      </c>
      <c r="I46" s="18">
        <v>1.5880726333831703</v>
      </c>
      <c r="J46" s="18">
        <v>1.9956302803503683</v>
      </c>
      <c r="K46" s="18">
        <v>2.4420143236129364</v>
      </c>
      <c r="L46" s="18">
        <v>2.9235597019649928</v>
      </c>
      <c r="M46" s="18">
        <v>3.4361010760384549</v>
      </c>
      <c r="N46" s="18">
        <v>3.9022081544337581</v>
      </c>
      <c r="O46" s="18">
        <v>4.3551180307018464</v>
      </c>
      <c r="P46" s="18">
        <v>4.8547749609041055</v>
      </c>
      <c r="Q46" s="18">
        <v>5.4385601775281138</v>
      </c>
      <c r="R46" s="18">
        <v>6.0614438750205348</v>
      </c>
      <c r="S46" s="18">
        <v>6.6076476034936933</v>
      </c>
      <c r="T46" s="18">
        <v>7.0752113861821204</v>
      </c>
      <c r="U46" s="18">
        <v>7.46141530718171</v>
      </c>
      <c r="V46" s="18">
        <v>7.7750952494092624</v>
      </c>
      <c r="W46" s="18">
        <v>8.0080452679981011</v>
      </c>
      <c r="X46" s="18">
        <v>8.1718794520260136</v>
      </c>
      <c r="Y46" s="18">
        <v>8.234133978874878</v>
      </c>
      <c r="Z46" s="18">
        <v>8.2560466050215346</v>
      </c>
      <c r="AA46" s="18">
        <v>8.2726599686119489</v>
      </c>
      <c r="AB46" s="18">
        <v>8.2545044223380692</v>
      </c>
      <c r="AC46" s="18">
        <v>8.2303723463824952</v>
      </c>
      <c r="AD46" s="18">
        <v>8.2135928451105844</v>
      </c>
      <c r="AE46" s="18">
        <v>8.2325649197113435</v>
      </c>
      <c r="AF46" s="18">
        <v>8.3061179820765858</v>
      </c>
      <c r="AG46" s="18">
        <v>8.4603010275548804</v>
      </c>
      <c r="AH46" s="18">
        <v>8.7478116432348614</v>
      </c>
      <c r="AI46" s="18">
        <v>9.1049275187356251</v>
      </c>
      <c r="AJ46" s="18">
        <v>9.5162262888140923</v>
      </c>
      <c r="AK46" s="18">
        <v>9.9302316978997194</v>
      </c>
      <c r="AL46" s="18">
        <v>10.336017222981258</v>
      </c>
      <c r="AM46" s="18">
        <v>10.707193256887047</v>
      </c>
      <c r="AN46" s="18">
        <v>11.040981979979486</v>
      </c>
      <c r="AO46" s="18">
        <v>11.343193947492654</v>
      </c>
      <c r="AP46" s="18">
        <v>11.61543826140195</v>
      </c>
      <c r="AQ46" s="18">
        <v>11.86</v>
      </c>
      <c r="AR46" s="18">
        <v>12.077999999999999</v>
      </c>
      <c r="AS46" s="18">
        <v>12.277520468384481</v>
      </c>
      <c r="AT46" s="18">
        <v>12.455432098826462</v>
      </c>
      <c r="AU46" s="18">
        <v>12.613639631463693</v>
      </c>
      <c r="AV46" s="18">
        <v>12.840795485249366</v>
      </c>
      <c r="AW46" s="18">
        <v>13.071840600710374</v>
      </c>
      <c r="AX46" s="18">
        <v>13.289865073972329</v>
      </c>
      <c r="AY46" s="18">
        <v>13.50697448511289</v>
      </c>
      <c r="AZ46" s="18">
        <v>13.721194695050785</v>
      </c>
      <c r="BA46" s="18">
        <v>13.93382504254423</v>
      </c>
      <c r="BB46" s="18">
        <v>14.146123220048331</v>
      </c>
      <c r="BC46" s="18">
        <v>14.358501057437755</v>
      </c>
      <c r="BD46" s="18">
        <v>14.56969649073601</v>
      </c>
      <c r="BE46" s="18">
        <v>14.780106683160893</v>
      </c>
      <c r="BF46" s="18">
        <v>14.988677794885874</v>
      </c>
      <c r="BG46" s="18">
        <v>15.19630441916353</v>
      </c>
      <c r="BH46" s="18">
        <v>15.404831850934645</v>
      </c>
      <c r="BI46" s="18">
        <v>15.613579188031842</v>
      </c>
      <c r="BJ46" s="18">
        <v>15.820523201767328</v>
      </c>
      <c r="BK46" s="18">
        <v>16.024247812011261</v>
      </c>
      <c r="BL46" s="18">
        <v>16.225709995169531</v>
      </c>
      <c r="BM46" s="18">
        <v>16.488560932372991</v>
      </c>
      <c r="BN46" s="18">
        <v>16.749666661198368</v>
      </c>
      <c r="BO46" s="18">
        <v>17.008371096022067</v>
      </c>
      <c r="BP46" s="18">
        <v>17.265048909841543</v>
      </c>
      <c r="BQ46" s="18">
        <v>17.519732067584656</v>
      </c>
      <c r="BR46" s="18">
        <v>17.7728082573427</v>
      </c>
      <c r="BS46" s="18">
        <v>18.023600002101468</v>
      </c>
      <c r="BT46" s="18">
        <v>18.272492258792504</v>
      </c>
      <c r="BU46" s="18">
        <v>18.519516485788547</v>
      </c>
      <c r="BV46" s="54">
        <v>18.768556485525156</v>
      </c>
    </row>
    <row r="47" spans="2:74">
      <c r="B47" s="53" t="s">
        <v>38</v>
      </c>
      <c r="C47" s="18">
        <v>12.472413589436949</v>
      </c>
      <c r="D47" s="18">
        <v>12.982370011050076</v>
      </c>
      <c r="E47" s="18">
        <v>13.581107035029389</v>
      </c>
      <c r="F47" s="18">
        <v>14.316143227821659</v>
      </c>
      <c r="G47" s="18">
        <v>15.176830858741395</v>
      </c>
      <c r="H47" s="18">
        <v>16.104539867127571</v>
      </c>
      <c r="I47" s="18">
        <v>17.012240636611441</v>
      </c>
      <c r="J47" s="18">
        <v>17.8617152216388</v>
      </c>
      <c r="K47" s="18">
        <v>18.670763506987964</v>
      </c>
      <c r="L47" s="18">
        <v>19.473581994338161</v>
      </c>
      <c r="M47" s="18">
        <v>20.394894871052653</v>
      </c>
      <c r="N47" s="18">
        <v>21.305760735727336</v>
      </c>
      <c r="O47" s="18">
        <v>22.09194184162871</v>
      </c>
      <c r="P47" s="18">
        <v>23.000429788286958</v>
      </c>
      <c r="Q47" s="18">
        <v>24.143554179267998</v>
      </c>
      <c r="R47" s="18">
        <v>25.414448304613519</v>
      </c>
      <c r="S47" s="18">
        <v>26.647074086894801</v>
      </c>
      <c r="T47" s="18">
        <v>27.85414667189778</v>
      </c>
      <c r="U47" s="18">
        <v>29.001867043774133</v>
      </c>
      <c r="V47" s="18">
        <v>30.084299562512367</v>
      </c>
      <c r="W47" s="18">
        <v>31.01671628587712</v>
      </c>
      <c r="X47" s="18">
        <v>31.834891359045237</v>
      </c>
      <c r="Y47" s="18">
        <v>32.46343057948426</v>
      </c>
      <c r="Z47" s="18">
        <v>33.047682765152622</v>
      </c>
      <c r="AA47" s="18">
        <v>33.61774998149442</v>
      </c>
      <c r="AB47" s="18">
        <v>34.119181804589367</v>
      </c>
      <c r="AC47" s="18">
        <v>34.582808971306747</v>
      </c>
      <c r="AD47" s="18">
        <v>35.011794851807011</v>
      </c>
      <c r="AE47" s="18">
        <v>35.472618620761367</v>
      </c>
      <c r="AF47" s="18">
        <v>35.991006053759591</v>
      </c>
      <c r="AG47" s="18">
        <v>36.621944328775356</v>
      </c>
      <c r="AH47" s="18">
        <v>37.530864815365916</v>
      </c>
      <c r="AI47" s="18">
        <v>38.37738512902699</v>
      </c>
      <c r="AJ47" s="18">
        <v>39.376238492905856</v>
      </c>
      <c r="AK47" s="18">
        <v>40.70501758367822</v>
      </c>
      <c r="AL47" s="18">
        <v>42.251491935015494</v>
      </c>
      <c r="AM47" s="18">
        <v>43.391388916931405</v>
      </c>
      <c r="AN47" s="18">
        <v>44.357243966771335</v>
      </c>
      <c r="AO47" s="18">
        <v>45.163983320817835</v>
      </c>
      <c r="AP47" s="18">
        <v>45.941707405125641</v>
      </c>
      <c r="AQ47" s="18">
        <v>46.693000000000005</v>
      </c>
      <c r="AR47" s="18">
        <v>47.419000000000011</v>
      </c>
      <c r="AS47" s="18">
        <v>48.145288392324254</v>
      </c>
      <c r="AT47" s="18">
        <v>48.85138190559563</v>
      </c>
      <c r="AU47" s="18">
        <v>49.539359938095295</v>
      </c>
      <c r="AV47" s="18">
        <v>50.277962493042288</v>
      </c>
      <c r="AW47" s="18">
        <v>51.029013418286176</v>
      </c>
      <c r="AX47" s="18">
        <v>51.726214754234796</v>
      </c>
      <c r="AY47" s="18">
        <v>52.417894021096011</v>
      </c>
      <c r="AZ47" s="18">
        <v>53.096085753062823</v>
      </c>
      <c r="BA47" s="18">
        <v>53.76595655891937</v>
      </c>
      <c r="BB47" s="18">
        <v>54.432036772772662</v>
      </c>
      <c r="BC47" s="18">
        <v>55.096799303661975</v>
      </c>
      <c r="BD47" s="18">
        <v>55.755046320554953</v>
      </c>
      <c r="BE47" s="18">
        <v>56.408378272322992</v>
      </c>
      <c r="BF47" s="18">
        <v>57.05244190329195</v>
      </c>
      <c r="BG47" s="18">
        <v>57.691557214596877</v>
      </c>
      <c r="BH47" s="18">
        <v>58.332368696751175</v>
      </c>
      <c r="BI47" s="18">
        <v>58.972318783594808</v>
      </c>
      <c r="BJ47" s="18">
        <v>59.603409995603165</v>
      </c>
      <c r="BK47" s="18">
        <v>60.221226601416809</v>
      </c>
      <c r="BL47" s="18">
        <v>60.829072340420595</v>
      </c>
      <c r="BM47" s="18">
        <v>61.665089795946045</v>
      </c>
      <c r="BN47" s="18">
        <v>62.491711521875104</v>
      </c>
      <c r="BO47" s="18">
        <v>63.307409750631827</v>
      </c>
      <c r="BP47" s="18">
        <v>64.11328523396827</v>
      </c>
      <c r="BQ47" s="18">
        <v>64.909559001619556</v>
      </c>
      <c r="BR47" s="18">
        <v>65.697356558967556</v>
      </c>
      <c r="BS47" s="18">
        <v>66.475078504435686</v>
      </c>
      <c r="BT47" s="18">
        <v>67.243835376784403</v>
      </c>
      <c r="BU47" s="18">
        <v>68.003830924065795</v>
      </c>
      <c r="BV47" s="54">
        <v>68.733972491681925</v>
      </c>
    </row>
    <row r="48" spans="2:74">
      <c r="B48" s="55"/>
      <c r="C48" s="31"/>
      <c r="D48" s="31"/>
      <c r="E48" s="31"/>
      <c r="F48" s="66"/>
      <c r="G48" s="67"/>
      <c r="H48" s="31"/>
      <c r="I48" s="31"/>
      <c r="J48" s="31"/>
      <c r="K48" s="31"/>
      <c r="BV48" s="68"/>
    </row>
    <row r="49" spans="2:74">
      <c r="B49" s="55"/>
      <c r="C49" s="56" t="s">
        <v>81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57"/>
    </row>
    <row r="50" spans="2:74" s="4" customFormat="1">
      <c r="B50" s="51" t="s">
        <v>61</v>
      </c>
      <c r="C50" s="35">
        <v>1970</v>
      </c>
      <c r="D50" s="35">
        <v>1971</v>
      </c>
      <c r="E50" s="35">
        <v>1972</v>
      </c>
      <c r="F50" s="35">
        <v>1973</v>
      </c>
      <c r="G50" s="35">
        <v>1974</v>
      </c>
      <c r="H50" s="35">
        <v>1975</v>
      </c>
      <c r="I50" s="35">
        <v>1976</v>
      </c>
      <c r="J50" s="35">
        <v>1977</v>
      </c>
      <c r="K50" s="35">
        <v>1978</v>
      </c>
      <c r="L50" s="35">
        <v>1979</v>
      </c>
      <c r="M50" s="35">
        <v>1980</v>
      </c>
      <c r="N50" s="35">
        <v>1981</v>
      </c>
      <c r="O50" s="35">
        <v>1982</v>
      </c>
      <c r="P50" s="35">
        <v>1983</v>
      </c>
      <c r="Q50" s="35">
        <v>1984</v>
      </c>
      <c r="R50" s="35">
        <v>1985</v>
      </c>
      <c r="S50" s="35">
        <v>1986</v>
      </c>
      <c r="T50" s="35">
        <v>1987</v>
      </c>
      <c r="U50" s="35">
        <v>1988</v>
      </c>
      <c r="V50" s="35">
        <v>1989</v>
      </c>
      <c r="W50" s="35">
        <v>1990</v>
      </c>
      <c r="X50" s="35">
        <v>1991</v>
      </c>
      <c r="Y50" s="35">
        <v>1992</v>
      </c>
      <c r="Z50" s="35">
        <v>1993</v>
      </c>
      <c r="AA50" s="35">
        <v>1994</v>
      </c>
      <c r="AB50" s="35">
        <v>1995</v>
      </c>
      <c r="AC50" s="35">
        <v>1996</v>
      </c>
      <c r="AD50" s="35">
        <v>1997</v>
      </c>
      <c r="AE50" s="35">
        <v>1998</v>
      </c>
      <c r="AF50" s="35">
        <v>1999</v>
      </c>
      <c r="AG50" s="35">
        <v>2000</v>
      </c>
      <c r="AH50" s="35">
        <v>2001</v>
      </c>
      <c r="AI50" s="35">
        <v>2002</v>
      </c>
      <c r="AJ50" s="35">
        <v>2003</v>
      </c>
      <c r="AK50" s="35">
        <v>2004</v>
      </c>
      <c r="AL50" s="35">
        <v>2005</v>
      </c>
      <c r="AM50" s="35">
        <v>2006</v>
      </c>
      <c r="AN50" s="35">
        <v>2007</v>
      </c>
      <c r="AO50" s="35">
        <v>2008</v>
      </c>
      <c r="AP50" s="35">
        <v>2009</v>
      </c>
      <c r="AQ50" s="35">
        <v>2010</v>
      </c>
      <c r="AR50" s="35">
        <v>2011</v>
      </c>
      <c r="AS50" s="35">
        <v>2012</v>
      </c>
      <c r="AT50" s="35">
        <v>2013</v>
      </c>
      <c r="AU50" s="35">
        <v>2014</v>
      </c>
      <c r="AV50" s="35">
        <v>2015</v>
      </c>
      <c r="AW50" s="35">
        <v>2016</v>
      </c>
      <c r="AX50" s="35">
        <v>2017</v>
      </c>
      <c r="AY50" s="35">
        <v>2018</v>
      </c>
      <c r="AZ50" s="35">
        <v>2019</v>
      </c>
      <c r="BA50" s="35">
        <v>2020</v>
      </c>
      <c r="BB50" s="35">
        <v>2021</v>
      </c>
      <c r="BC50" s="35">
        <v>2022</v>
      </c>
      <c r="BD50" s="35">
        <v>2023</v>
      </c>
      <c r="BE50" s="35">
        <v>2024</v>
      </c>
      <c r="BF50" s="35">
        <v>2025</v>
      </c>
      <c r="BG50" s="35">
        <v>2026</v>
      </c>
      <c r="BH50" s="35">
        <v>2027</v>
      </c>
      <c r="BI50" s="35">
        <v>2028</v>
      </c>
      <c r="BJ50" s="35">
        <v>2029</v>
      </c>
      <c r="BK50" s="35">
        <v>2030</v>
      </c>
      <c r="BL50" s="35">
        <v>2031</v>
      </c>
      <c r="BM50" s="35">
        <v>2032</v>
      </c>
      <c r="BN50" s="35">
        <v>2033</v>
      </c>
      <c r="BO50" s="35">
        <v>2034</v>
      </c>
      <c r="BP50" s="35">
        <v>2035</v>
      </c>
      <c r="BQ50" s="35">
        <v>2036</v>
      </c>
      <c r="BR50" s="35">
        <v>2037</v>
      </c>
      <c r="BS50" s="35">
        <v>2038</v>
      </c>
      <c r="BT50" s="35">
        <v>2039</v>
      </c>
      <c r="BU50" s="35">
        <v>2040</v>
      </c>
      <c r="BV50" s="52">
        <v>2041</v>
      </c>
    </row>
    <row r="51" spans="2:74">
      <c r="B51" s="51" t="s">
        <v>83</v>
      </c>
      <c r="C51" s="18">
        <v>3.9521343751357945</v>
      </c>
      <c r="D51" s="18">
        <v>4.0240285306995744</v>
      </c>
      <c r="E51" s="18">
        <v>4.1021966299888009</v>
      </c>
      <c r="F51" s="18">
        <v>4.1973616479241205</v>
      </c>
      <c r="G51" s="18">
        <v>4.3073493273914707</v>
      </c>
      <c r="H51" s="18">
        <v>4.4168186034265871</v>
      </c>
      <c r="I51" s="18">
        <v>4.5044336508674379</v>
      </c>
      <c r="J51" s="18">
        <v>4.576189716610231</v>
      </c>
      <c r="K51" s="18">
        <v>4.6431244498821904</v>
      </c>
      <c r="L51" s="18">
        <v>4.7104613554231634</v>
      </c>
      <c r="M51" s="18">
        <v>4.8050172640868034</v>
      </c>
      <c r="N51" s="18">
        <v>4.9257095562901974</v>
      </c>
      <c r="O51" s="18">
        <v>5.0254872236127595</v>
      </c>
      <c r="P51" s="18">
        <v>5.1390104756271056</v>
      </c>
      <c r="Q51" s="18">
        <v>5.2669300059413953</v>
      </c>
      <c r="R51" s="18">
        <v>5.3785547294991893</v>
      </c>
      <c r="S51" s="18">
        <v>5.4517950860993913</v>
      </c>
      <c r="T51" s="18">
        <v>5.4865879557257786</v>
      </c>
      <c r="U51" s="18">
        <v>5.4889046283968188</v>
      </c>
      <c r="V51" s="18">
        <v>5.4628719873981879</v>
      </c>
      <c r="W51" s="18">
        <v>5.5022621697942897</v>
      </c>
      <c r="X51" s="18">
        <v>5.4022589302609232</v>
      </c>
      <c r="Y51" s="18">
        <v>5.3180004858178433</v>
      </c>
      <c r="Z51" s="18">
        <v>5.2747905436009628</v>
      </c>
      <c r="AA51" s="18">
        <v>5.2009193566496483</v>
      </c>
      <c r="AB51" s="18">
        <v>5.1527229013323073</v>
      </c>
      <c r="AC51" s="18">
        <v>5.090571967788116</v>
      </c>
      <c r="AD51" s="18">
        <v>5.0101379199658886</v>
      </c>
      <c r="AE51" s="18">
        <v>4.9161629955153154</v>
      </c>
      <c r="AF51" s="18">
        <v>4.8451707032115774</v>
      </c>
      <c r="AG51" s="18">
        <v>4.7828015497428797</v>
      </c>
      <c r="AH51" s="18">
        <v>4.736693080257889</v>
      </c>
      <c r="AI51" s="18">
        <v>4.903632103424699</v>
      </c>
      <c r="AJ51" s="18">
        <v>4.8597599769330131</v>
      </c>
      <c r="AK51" s="18">
        <v>4.8168613165289109</v>
      </c>
      <c r="AL51" s="18">
        <v>4.746031806583745</v>
      </c>
      <c r="AM51" s="18">
        <v>4.6648941125586365</v>
      </c>
      <c r="AN51" s="18">
        <v>4.6448786794782206</v>
      </c>
      <c r="AO51" s="18">
        <v>4.5736022406807599</v>
      </c>
      <c r="AP51" s="18">
        <v>4.2814046479518364</v>
      </c>
      <c r="AQ51" s="18">
        <v>4.3382741093419579</v>
      </c>
      <c r="AR51" s="18">
        <v>4.4601478842419304</v>
      </c>
      <c r="AS51" s="18">
        <v>4.5266958140699476</v>
      </c>
      <c r="AT51" s="18">
        <v>4.5391068452762795</v>
      </c>
      <c r="AU51" s="18">
        <v>4.5879679432256317</v>
      </c>
      <c r="AV51" s="18">
        <v>4.5269161650474947</v>
      </c>
      <c r="AW51" s="18">
        <v>4.464284002035618</v>
      </c>
      <c r="AX51" s="18">
        <v>4.3940173960086755</v>
      </c>
      <c r="AY51" s="18">
        <v>4.3212485858574059</v>
      </c>
      <c r="AZ51" s="18">
        <v>4.245052545953139</v>
      </c>
      <c r="BA51" s="18">
        <v>4.1659544378843556</v>
      </c>
      <c r="BB51" s="18">
        <v>4.0840155285238806</v>
      </c>
      <c r="BC51" s="18">
        <v>4.0001909137950129</v>
      </c>
      <c r="BD51" s="18">
        <v>3.913785214679296</v>
      </c>
      <c r="BE51" s="18">
        <v>3.8249749645744151</v>
      </c>
      <c r="BF51" s="18">
        <v>3.7331620152658305</v>
      </c>
      <c r="BG51" s="18">
        <v>3.6394402635454171</v>
      </c>
      <c r="BH51" s="18">
        <v>3.5438993721708227</v>
      </c>
      <c r="BI51" s="18">
        <v>3.4463962935925188</v>
      </c>
      <c r="BJ51" s="18">
        <v>3.3461325611141546</v>
      </c>
      <c r="BK51" s="18">
        <v>3.2436938443145014</v>
      </c>
      <c r="BL51" s="18">
        <v>3.1389850727755997</v>
      </c>
      <c r="BM51" s="18">
        <v>3.0438438768693308</v>
      </c>
      <c r="BN51" s="18">
        <v>2.9451841572786872</v>
      </c>
      <c r="BO51" s="18">
        <v>2.8437825307037179</v>
      </c>
      <c r="BP51" s="18">
        <v>2.7394053253711972</v>
      </c>
      <c r="BQ51" s="18">
        <v>2.6321494741891405</v>
      </c>
      <c r="BR51" s="18">
        <v>2.601690475627735</v>
      </c>
      <c r="BS51" s="18">
        <v>2.6232444320592663</v>
      </c>
      <c r="BT51" s="18">
        <v>2.6443230388463763</v>
      </c>
      <c r="BU51" s="18">
        <v>2.6649397791571969</v>
      </c>
      <c r="BV51" s="54">
        <v>2.6822226068888591</v>
      </c>
    </row>
    <row r="52" spans="2:74">
      <c r="B52" s="53" t="s">
        <v>84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3.1336445282643187E-3</v>
      </c>
      <c r="I52" s="18">
        <v>1.1067057837311909E-2</v>
      </c>
      <c r="J52" s="18">
        <v>2.3147732162263891E-2</v>
      </c>
      <c r="K52" s="18">
        <v>4.022177235381573E-2</v>
      </c>
      <c r="L52" s="18">
        <v>6.3473991007456015E-2</v>
      </c>
      <c r="M52" s="18">
        <v>9.4271099325324667E-2</v>
      </c>
      <c r="N52" s="18">
        <v>0.13449243016060997</v>
      </c>
      <c r="O52" s="18">
        <v>0.19460190934031144</v>
      </c>
      <c r="P52" s="18">
        <v>0.27747282015493385</v>
      </c>
      <c r="Q52" s="18">
        <v>0.40681137942038942</v>
      </c>
      <c r="R52" s="18">
        <v>0.59038486255335698</v>
      </c>
      <c r="S52" s="18">
        <v>0.83441633537346815</v>
      </c>
      <c r="T52" s="18">
        <v>1.1084953324921807</v>
      </c>
      <c r="U52" s="18">
        <v>1.3795607389072091</v>
      </c>
      <c r="V52" s="18">
        <v>1.6294640527733597</v>
      </c>
      <c r="W52" s="18">
        <v>1.8669285102942967</v>
      </c>
      <c r="X52" s="18">
        <v>2.0160531164850299</v>
      </c>
      <c r="Y52" s="18">
        <v>2.1240753751560351</v>
      </c>
      <c r="Z52" s="18">
        <v>2.2137555598656826</v>
      </c>
      <c r="AA52" s="18">
        <v>2.2585609491601666</v>
      </c>
      <c r="AB52" s="18">
        <v>2.2658366882781329</v>
      </c>
      <c r="AC52" s="18">
        <v>2.2717843970375649</v>
      </c>
      <c r="AD52" s="18">
        <v>2.2643582022102686</v>
      </c>
      <c r="AE52" s="18">
        <v>2.276957732251808</v>
      </c>
      <c r="AF52" s="18">
        <v>2.2951850925508142</v>
      </c>
      <c r="AG52" s="18">
        <v>2.3130953503338345</v>
      </c>
      <c r="AH52" s="18">
        <v>2.3355994945233447</v>
      </c>
      <c r="AI52" s="18">
        <v>2.4517554374898567</v>
      </c>
      <c r="AJ52" s="18">
        <v>2.4780402297846935</v>
      </c>
      <c r="AK52" s="18">
        <v>2.4953793152742527</v>
      </c>
      <c r="AL52" s="18">
        <v>2.4999606989658756</v>
      </c>
      <c r="AM52" s="18">
        <v>2.5038960303623479</v>
      </c>
      <c r="AN52" s="18">
        <v>2.5010195678545664</v>
      </c>
      <c r="AO52" s="18">
        <v>2.4593694162791566</v>
      </c>
      <c r="AP52" s="18">
        <v>2.3008034005981051</v>
      </c>
      <c r="AQ52" s="18">
        <v>2.3223511414306146</v>
      </c>
      <c r="AR52" s="18">
        <v>2.3751969705544163</v>
      </c>
      <c r="AS52" s="18">
        <v>2.3946286663556093</v>
      </c>
      <c r="AT52" s="18">
        <v>2.383549823741177</v>
      </c>
      <c r="AU52" s="18">
        <v>2.3895702890283954</v>
      </c>
      <c r="AV52" s="18">
        <v>2.3793312129295612</v>
      </c>
      <c r="AW52" s="18">
        <v>2.3688904379781777</v>
      </c>
      <c r="AX52" s="18">
        <v>2.3550856023104987</v>
      </c>
      <c r="AY52" s="18">
        <v>2.3404823822227092</v>
      </c>
      <c r="AZ52" s="18">
        <v>2.3246342024394147</v>
      </c>
      <c r="BA52" s="18">
        <v>2.3078100870246407</v>
      </c>
      <c r="BB52" s="18">
        <v>2.2901079294573736</v>
      </c>
      <c r="BC52" s="18">
        <v>2.2719019865460957</v>
      </c>
      <c r="BD52" s="18">
        <v>2.2528707864707136</v>
      </c>
      <c r="BE52" s="18">
        <v>2.2331043748225392</v>
      </c>
      <c r="BF52" s="18">
        <v>2.2123304509078254</v>
      </c>
      <c r="BG52" s="18">
        <v>2.1909966657791675</v>
      </c>
      <c r="BH52" s="18">
        <v>2.1692455522159637</v>
      </c>
      <c r="BI52" s="18">
        <v>2.1469891326160124</v>
      </c>
      <c r="BJ52" s="18">
        <v>2.1238280452342861</v>
      </c>
      <c r="BK52" s="18">
        <v>2.099888151471772</v>
      </c>
      <c r="BL52" s="18">
        <v>2.0751950945586888</v>
      </c>
      <c r="BM52" s="18">
        <v>2.0577256774411175</v>
      </c>
      <c r="BN52" s="18">
        <v>2.0391047410970926</v>
      </c>
      <c r="BO52" s="18">
        <v>2.0195678899852374</v>
      </c>
      <c r="BP52" s="18">
        <v>1.9990602387453735</v>
      </c>
      <c r="BQ52" s="18">
        <v>1.9776214618547547</v>
      </c>
      <c r="BR52" s="18">
        <v>1.9551906624705377</v>
      </c>
      <c r="BS52" s="18">
        <v>1.9320023199792122</v>
      </c>
      <c r="BT52" s="18">
        <v>1.907993322943079</v>
      </c>
      <c r="BU52" s="18">
        <v>1.8831977977518979</v>
      </c>
      <c r="BV52" s="54">
        <v>1.857892713090793</v>
      </c>
    </row>
    <row r="53" spans="2:74">
      <c r="B53" s="53" t="s">
        <v>85</v>
      </c>
      <c r="C53" s="18">
        <v>0.16329036890718357</v>
      </c>
      <c r="D53" s="18">
        <v>0.23601024109535718</v>
      </c>
      <c r="E53" s="18">
        <v>0.31652361954039521</v>
      </c>
      <c r="F53" s="18">
        <v>0.39964215246392892</v>
      </c>
      <c r="G53" s="18">
        <v>0.47974974033868628</v>
      </c>
      <c r="H53" s="18">
        <v>0.5538152423009437</v>
      </c>
      <c r="I53" s="18">
        <v>0.61885432491271142</v>
      </c>
      <c r="J53" s="18">
        <v>0.6523193978253552</v>
      </c>
      <c r="K53" s="18">
        <v>0.65792843329572126</v>
      </c>
      <c r="L53" s="18">
        <v>0.65634807546123419</v>
      </c>
      <c r="M53" s="18">
        <v>0.67666015414541114</v>
      </c>
      <c r="N53" s="18">
        <v>0.69491270930046534</v>
      </c>
      <c r="O53" s="18">
        <v>0.68646769688842868</v>
      </c>
      <c r="P53" s="18">
        <v>0.68410835658092073</v>
      </c>
      <c r="Q53" s="18">
        <v>0.70987539917367748</v>
      </c>
      <c r="R53" s="18">
        <v>0.77629211518887842</v>
      </c>
      <c r="S53" s="18">
        <v>0.87536701552823493</v>
      </c>
      <c r="T53" s="18">
        <v>0.99950862778813199</v>
      </c>
      <c r="U53" s="18">
        <v>1.1488315867312413</v>
      </c>
      <c r="V53" s="18">
        <v>1.3214887666624084</v>
      </c>
      <c r="W53" s="18">
        <v>1.5171055323139551</v>
      </c>
      <c r="X53" s="18">
        <v>1.6577092012363843</v>
      </c>
      <c r="Y53" s="18">
        <v>1.7869261760015602</v>
      </c>
      <c r="Z53" s="18">
        <v>1.9310457067467939</v>
      </c>
      <c r="AA53" s="18">
        <v>2.0646985984410877</v>
      </c>
      <c r="AB53" s="18">
        <v>2.1699279326930627</v>
      </c>
      <c r="AC53" s="18">
        <v>2.2661129108999263</v>
      </c>
      <c r="AD53" s="18">
        <v>2.3450191145202552</v>
      </c>
      <c r="AE53" s="18">
        <v>2.4117415899199441</v>
      </c>
      <c r="AF53" s="18">
        <v>2.4763836350594493</v>
      </c>
      <c r="AG53" s="18">
        <v>2.5317864883626444</v>
      </c>
      <c r="AH53" s="18">
        <v>2.5768943366436288</v>
      </c>
      <c r="AI53" s="18">
        <v>2.7326440358627724</v>
      </c>
      <c r="AJ53" s="18">
        <v>2.8344654605238668</v>
      </c>
      <c r="AK53" s="18">
        <v>3.0410103939848456</v>
      </c>
      <c r="AL53" s="18">
        <v>3.2937535305148966</v>
      </c>
      <c r="AM53" s="18">
        <v>3.4023941956917656</v>
      </c>
      <c r="AN53" s="18">
        <v>3.4613843700098368</v>
      </c>
      <c r="AO53" s="18">
        <v>3.3867909565647025</v>
      </c>
      <c r="AP53" s="18">
        <v>3.1595087170839098</v>
      </c>
      <c r="AQ53" s="18">
        <v>3.1894147835430209</v>
      </c>
      <c r="AR53" s="18">
        <v>3.2662250547850444</v>
      </c>
      <c r="AS53" s="18">
        <v>3.3007506661733701</v>
      </c>
      <c r="AT53" s="18">
        <v>3.2959587272684265</v>
      </c>
      <c r="AU53" s="18">
        <v>3.3177032538539106</v>
      </c>
      <c r="AV53" s="18">
        <v>3.2839273054712974</v>
      </c>
      <c r="AW53" s="18">
        <v>3.2465896099549005</v>
      </c>
      <c r="AX53" s="18">
        <v>3.201224239195116</v>
      </c>
      <c r="AY53" s="18">
        <v>3.1514587543406409</v>
      </c>
      <c r="AZ53" s="18">
        <v>3.0965755551493692</v>
      </c>
      <c r="BA53" s="18">
        <v>3.0368987119932545</v>
      </c>
      <c r="BB53" s="18">
        <v>2.9724010351273038</v>
      </c>
      <c r="BC53" s="18">
        <v>2.9037510898875349</v>
      </c>
      <c r="BD53" s="18">
        <v>2.9193569304306997</v>
      </c>
      <c r="BE53" s="18">
        <v>2.9723764009782112</v>
      </c>
      <c r="BF53" s="18">
        <v>3.025186872292088</v>
      </c>
      <c r="BG53" s="18">
        <v>3.0779034833198393</v>
      </c>
      <c r="BH53" s="18">
        <v>3.1309258012274794</v>
      </c>
      <c r="BI53" s="18">
        <v>3.1841139530683513</v>
      </c>
      <c r="BJ53" s="18">
        <v>3.2370807768777743</v>
      </c>
      <c r="BK53" s="18">
        <v>3.2894707872149844</v>
      </c>
      <c r="BL53" s="18">
        <v>3.3415013633454422</v>
      </c>
      <c r="BM53" s="18">
        <v>3.4063151637197859</v>
      </c>
      <c r="BN53" s="18">
        <v>3.4709735722425994</v>
      </c>
      <c r="BO53" s="18">
        <v>3.5352748415136857</v>
      </c>
      <c r="BP53" s="18">
        <v>3.5993178601498355</v>
      </c>
      <c r="BQ53" s="18">
        <v>3.6631019747830931</v>
      </c>
      <c r="BR53" s="18">
        <v>3.7267304733034328</v>
      </c>
      <c r="BS53" s="18">
        <v>3.7899965908346487</v>
      </c>
      <c r="BT53" s="18">
        <v>3.8530033908783987</v>
      </c>
      <c r="BU53" s="18">
        <v>3.9157512157144461</v>
      </c>
      <c r="BV53" s="54">
        <v>3.9790863490711645</v>
      </c>
    </row>
    <row r="54" spans="2:74">
      <c r="B54" s="53" t="s">
        <v>86</v>
      </c>
      <c r="C54" s="18">
        <v>3.628287352375352E-2</v>
      </c>
      <c r="D54" s="18">
        <v>6.7166375101343948E-2</v>
      </c>
      <c r="E54" s="18">
        <v>0.10883339186447698</v>
      </c>
      <c r="F54" s="18">
        <v>0.16466738012377094</v>
      </c>
      <c r="G54" s="18">
        <v>0.23374130998638942</v>
      </c>
      <c r="H54" s="18">
        <v>0.31504299434370375</v>
      </c>
      <c r="I54" s="18">
        <v>0.40754075172268001</v>
      </c>
      <c r="J54" s="18">
        <v>0.51023386644763613</v>
      </c>
      <c r="K54" s="18">
        <v>0.62236847120820804</v>
      </c>
      <c r="L54" s="18">
        <v>0.74980993161385667</v>
      </c>
      <c r="M54" s="18">
        <v>0.89434231564391697</v>
      </c>
      <c r="N54" s="18">
        <v>1.041593013962999</v>
      </c>
      <c r="O54" s="18">
        <v>1.2065597579848681</v>
      </c>
      <c r="P54" s="18">
        <v>1.4140194455398047</v>
      </c>
      <c r="Q54" s="18">
        <v>1.6763068273193118</v>
      </c>
      <c r="R54" s="18">
        <v>1.97963959175759</v>
      </c>
      <c r="S54" s="18">
        <v>2.2725891761600812</v>
      </c>
      <c r="T54" s="18">
        <v>2.5317853269223551</v>
      </c>
      <c r="U54" s="18">
        <v>2.7484645964246806</v>
      </c>
      <c r="V54" s="18">
        <v>2.9197990912705074</v>
      </c>
      <c r="W54" s="18">
        <v>3.0909967060327452</v>
      </c>
      <c r="X54" s="18">
        <v>3.1370944361380233</v>
      </c>
      <c r="Y54" s="18">
        <v>3.145901662622502</v>
      </c>
      <c r="Z54" s="18">
        <v>3.1634707855129069</v>
      </c>
      <c r="AA54" s="18">
        <v>3.1559024295179294</v>
      </c>
      <c r="AB54" s="18">
        <v>3.1299452879090359</v>
      </c>
      <c r="AC54" s="18">
        <v>3.103246490685089</v>
      </c>
      <c r="AD54" s="18">
        <v>3.074707871132814</v>
      </c>
      <c r="AE54" s="18">
        <v>3.0627745128701798</v>
      </c>
      <c r="AF54" s="18">
        <v>3.0834132538985051</v>
      </c>
      <c r="AG54" s="18">
        <v>3.1327401457144504</v>
      </c>
      <c r="AH54" s="18">
        <v>3.2272606056742483</v>
      </c>
      <c r="AI54" s="18">
        <v>3.4967751089025687</v>
      </c>
      <c r="AJ54" s="18">
        <v>3.6903759859458503</v>
      </c>
      <c r="AK54" s="18">
        <v>3.8815706038772211</v>
      </c>
      <c r="AL54" s="18">
        <v>4.0445455617791835</v>
      </c>
      <c r="AM54" s="18">
        <v>4.2238048487424864</v>
      </c>
      <c r="AN54" s="18">
        <v>4.3467744450022128</v>
      </c>
      <c r="AO54" s="18">
        <v>4.4010501773053221</v>
      </c>
      <c r="AP54" s="18">
        <v>4.222705456917021</v>
      </c>
      <c r="AQ54" s="18">
        <v>4.3629065991746954</v>
      </c>
      <c r="AR54" s="18">
        <v>4.5505359296330061</v>
      </c>
      <c r="AS54" s="18">
        <v>4.6658108975436399</v>
      </c>
      <c r="AT54" s="18">
        <v>4.7108443140295231</v>
      </c>
      <c r="AU54" s="18">
        <v>4.7784993934583655</v>
      </c>
      <c r="AV54" s="18">
        <v>4.8573005490785164</v>
      </c>
      <c r="AW54" s="18">
        <v>4.9373140665487343</v>
      </c>
      <c r="AX54" s="18">
        <v>5.0121353651016793</v>
      </c>
      <c r="AY54" s="18">
        <v>5.0863859852796693</v>
      </c>
      <c r="AZ54" s="18">
        <v>5.1593049514391174</v>
      </c>
      <c r="BA54" s="18">
        <v>5.2313849900653375</v>
      </c>
      <c r="BB54" s="18">
        <v>5.3030783861873791</v>
      </c>
      <c r="BC54" s="18">
        <v>5.3745833145352897</v>
      </c>
      <c r="BD54" s="18">
        <v>5.4454063806416739</v>
      </c>
      <c r="BE54" s="18">
        <v>5.5156978032077362</v>
      </c>
      <c r="BF54" s="18">
        <v>5.585043035081215</v>
      </c>
      <c r="BG54" s="18">
        <v>5.6538241029195753</v>
      </c>
      <c r="BH54" s="18">
        <v>5.722705237319488</v>
      </c>
      <c r="BI54" s="18">
        <v>5.7914323495786313</v>
      </c>
      <c r="BJ54" s="18">
        <v>5.8592312637758779</v>
      </c>
      <c r="BK54" s="18">
        <v>5.9256300331743041</v>
      </c>
      <c r="BL54" s="18">
        <v>5.9909632904659791</v>
      </c>
      <c r="BM54" s="18">
        <v>6.078700621268573</v>
      </c>
      <c r="BN54" s="18">
        <v>6.1654726603290078</v>
      </c>
      <c r="BO54" s="18">
        <v>6.2510926774365982</v>
      </c>
      <c r="BP54" s="18">
        <v>6.335676715631263</v>
      </c>
      <c r="BQ54" s="18">
        <v>6.4192399213335714</v>
      </c>
      <c r="BR54" s="18">
        <v>6.5018999989977262</v>
      </c>
      <c r="BS54" s="18">
        <v>6.5834668331331425</v>
      </c>
      <c r="BT54" s="18">
        <v>6.6640575762941392</v>
      </c>
      <c r="BU54" s="18">
        <v>6.7436869027201638</v>
      </c>
      <c r="BV54" s="54">
        <v>6.82374098291052</v>
      </c>
    </row>
    <row r="55" spans="2:74" ht="13.5" thickBot="1">
      <c r="B55" s="58" t="s">
        <v>38</v>
      </c>
      <c r="C55" s="59">
        <v>4.1517076175667311</v>
      </c>
      <c r="D55" s="59">
        <v>4.3272051468962758</v>
      </c>
      <c r="E55" s="59">
        <v>4.5275536413936726</v>
      </c>
      <c r="F55" s="59">
        <v>4.7616711805118204</v>
      </c>
      <c r="G55" s="59">
        <v>5.0208403777165458</v>
      </c>
      <c r="H55" s="59">
        <v>5.288810484599499</v>
      </c>
      <c r="I55" s="59">
        <v>5.5418957853401407</v>
      </c>
      <c r="J55" s="59">
        <v>5.7618907130454868</v>
      </c>
      <c r="K55" s="59">
        <v>5.9636431267399352</v>
      </c>
      <c r="L55" s="59">
        <v>6.1800933535057094</v>
      </c>
      <c r="M55" s="59">
        <v>6.4702908332014566</v>
      </c>
      <c r="N55" s="59">
        <v>6.7967077097142719</v>
      </c>
      <c r="O55" s="59">
        <v>7.1131165878263687</v>
      </c>
      <c r="P55" s="59">
        <v>7.5146110979027654</v>
      </c>
      <c r="Q55" s="59">
        <v>8.0599236118547744</v>
      </c>
      <c r="R55" s="59">
        <v>8.724871298999016</v>
      </c>
      <c r="S55" s="59">
        <v>9.4341676131611756</v>
      </c>
      <c r="T55" s="59">
        <v>10.126377242928447</v>
      </c>
      <c r="U55" s="59">
        <v>10.765761550459949</v>
      </c>
      <c r="V55" s="59">
        <v>11.333623898104467</v>
      </c>
      <c r="W55" s="59">
        <v>11.977292918435285</v>
      </c>
      <c r="X55" s="59">
        <v>12.213115684120361</v>
      </c>
      <c r="Y55" s="59">
        <v>12.374903699597938</v>
      </c>
      <c r="Z55" s="59">
        <v>12.583062595726343</v>
      </c>
      <c r="AA55" s="59">
        <v>12.680081333768831</v>
      </c>
      <c r="AB55" s="59">
        <v>12.718432810212539</v>
      </c>
      <c r="AC55" s="59">
        <v>12.731715766410694</v>
      </c>
      <c r="AD55" s="59">
        <v>12.694223107829226</v>
      </c>
      <c r="AE55" s="59">
        <v>12.667636830557246</v>
      </c>
      <c r="AF55" s="59">
        <v>12.700152684720345</v>
      </c>
      <c r="AG55" s="59">
        <v>12.760423534153809</v>
      </c>
      <c r="AH55" s="59">
        <v>12.876447517099109</v>
      </c>
      <c r="AI55" s="59">
        <v>13.584806685679894</v>
      </c>
      <c r="AJ55" s="59">
        <v>13.862641653187424</v>
      </c>
      <c r="AK55" s="59">
        <v>14.23482162966523</v>
      </c>
      <c r="AL55" s="59">
        <v>14.584291597843702</v>
      </c>
      <c r="AM55" s="59">
        <v>14.794989187355238</v>
      </c>
      <c r="AN55" s="59">
        <v>14.954057062344836</v>
      </c>
      <c r="AO55" s="59">
        <v>14.82081279082994</v>
      </c>
      <c r="AP55" s="59">
        <v>13.964422222550873</v>
      </c>
      <c r="AQ55" s="59">
        <v>14.21294663349029</v>
      </c>
      <c r="AR55" s="59">
        <v>14.652105839214396</v>
      </c>
      <c r="AS55" s="59">
        <v>14.887886044142567</v>
      </c>
      <c r="AT55" s="59">
        <v>14.929459710315406</v>
      </c>
      <c r="AU55" s="59">
        <v>15.073740879566301</v>
      </c>
      <c r="AV55" s="59">
        <v>15.047475232526871</v>
      </c>
      <c r="AW55" s="59">
        <v>15.017078116517432</v>
      </c>
      <c r="AX55" s="59">
        <v>14.96246260261597</v>
      </c>
      <c r="AY55" s="59">
        <v>14.899575707700425</v>
      </c>
      <c r="AZ55" s="59">
        <v>14.825567254981042</v>
      </c>
      <c r="BA55" s="59">
        <v>14.742048226967587</v>
      </c>
      <c r="BB55" s="59">
        <v>14.649602879295937</v>
      </c>
      <c r="BC55" s="59">
        <v>14.550427304763934</v>
      </c>
      <c r="BD55" s="59">
        <v>14.531419312222383</v>
      </c>
      <c r="BE55" s="59">
        <v>14.546153543582902</v>
      </c>
      <c r="BF55" s="59">
        <v>14.555722373546958</v>
      </c>
      <c r="BG55" s="59">
        <v>14.562164515564</v>
      </c>
      <c r="BH55" s="59">
        <v>14.566775962933754</v>
      </c>
      <c r="BI55" s="59">
        <v>14.568931728855514</v>
      </c>
      <c r="BJ55" s="59">
        <v>14.566272647002094</v>
      </c>
      <c r="BK55" s="59">
        <v>14.558682816175562</v>
      </c>
      <c r="BL55" s="59">
        <v>14.54664482114571</v>
      </c>
      <c r="BM55" s="59">
        <v>14.586585339298807</v>
      </c>
      <c r="BN55" s="59">
        <v>14.620735130947388</v>
      </c>
      <c r="BO55" s="59">
        <v>14.649717939639238</v>
      </c>
      <c r="BP55" s="59">
        <v>14.673460139897671</v>
      </c>
      <c r="BQ55" s="59">
        <v>14.692112832160561</v>
      </c>
      <c r="BR55" s="59">
        <v>14.785511610399432</v>
      </c>
      <c r="BS55" s="59">
        <v>14.92871017600627</v>
      </c>
      <c r="BT55" s="59">
        <v>15.069377328961993</v>
      </c>
      <c r="BU55" s="59">
        <v>15.207575695343705</v>
      </c>
      <c r="BV55" s="60">
        <v>15.342942651961335</v>
      </c>
    </row>
    <row r="57" spans="2:74" ht="13.5" thickBot="1">
      <c r="C57" s="45" t="s">
        <v>34</v>
      </c>
      <c r="F57" s="64"/>
      <c r="G57" s="65"/>
    </row>
    <row r="58" spans="2:74">
      <c r="B58" s="47"/>
      <c r="C58" s="48" t="s">
        <v>76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50"/>
    </row>
    <row r="59" spans="2:74" s="4" customFormat="1">
      <c r="B59" s="51" t="s">
        <v>61</v>
      </c>
      <c r="C59" s="35">
        <v>1970</v>
      </c>
      <c r="D59" s="35">
        <v>1971</v>
      </c>
      <c r="E59" s="35">
        <v>1972</v>
      </c>
      <c r="F59" s="35">
        <v>1973</v>
      </c>
      <c r="G59" s="35">
        <v>1974</v>
      </c>
      <c r="H59" s="35">
        <v>1975</v>
      </c>
      <c r="I59" s="35">
        <v>1976</v>
      </c>
      <c r="J59" s="35">
        <v>1977</v>
      </c>
      <c r="K59" s="35">
        <v>1978</v>
      </c>
      <c r="L59" s="35">
        <v>1979</v>
      </c>
      <c r="M59" s="35">
        <v>1980</v>
      </c>
      <c r="N59" s="35">
        <v>1981</v>
      </c>
      <c r="O59" s="35">
        <v>1982</v>
      </c>
      <c r="P59" s="35">
        <v>1983</v>
      </c>
      <c r="Q59" s="35">
        <v>1984</v>
      </c>
      <c r="R59" s="35">
        <v>1985</v>
      </c>
      <c r="S59" s="35">
        <v>1986</v>
      </c>
      <c r="T59" s="35">
        <v>1987</v>
      </c>
      <c r="U59" s="35">
        <v>1988</v>
      </c>
      <c r="V59" s="35">
        <v>1989</v>
      </c>
      <c r="W59" s="35">
        <v>1990</v>
      </c>
      <c r="X59" s="35">
        <v>1991</v>
      </c>
      <c r="Y59" s="35">
        <v>1992</v>
      </c>
      <c r="Z59" s="35">
        <v>1993</v>
      </c>
      <c r="AA59" s="35">
        <v>1994</v>
      </c>
      <c r="AB59" s="35">
        <v>1995</v>
      </c>
      <c r="AC59" s="35">
        <v>1996</v>
      </c>
      <c r="AD59" s="35">
        <v>1997</v>
      </c>
      <c r="AE59" s="35">
        <v>1998</v>
      </c>
      <c r="AF59" s="35">
        <v>1999</v>
      </c>
      <c r="AG59" s="35">
        <v>2000</v>
      </c>
      <c r="AH59" s="35">
        <v>2001</v>
      </c>
      <c r="AI59" s="35">
        <v>2002</v>
      </c>
      <c r="AJ59" s="35">
        <v>2003</v>
      </c>
      <c r="AK59" s="35">
        <v>2004</v>
      </c>
      <c r="AL59" s="35">
        <v>2005</v>
      </c>
      <c r="AM59" s="35">
        <v>2006</v>
      </c>
      <c r="AN59" s="35">
        <v>2007</v>
      </c>
      <c r="AO59" s="35">
        <v>2008</v>
      </c>
      <c r="AP59" s="35">
        <v>2009</v>
      </c>
      <c r="AQ59" s="35">
        <v>2010</v>
      </c>
      <c r="AR59" s="35">
        <v>2011</v>
      </c>
      <c r="AS59" s="35">
        <v>2012</v>
      </c>
      <c r="AT59" s="35">
        <v>2013</v>
      </c>
      <c r="AU59" s="35">
        <v>2014</v>
      </c>
      <c r="AV59" s="35">
        <v>2015</v>
      </c>
      <c r="AW59" s="35">
        <v>2016</v>
      </c>
      <c r="AX59" s="35">
        <v>2017</v>
      </c>
      <c r="AY59" s="35">
        <v>2018</v>
      </c>
      <c r="AZ59" s="35">
        <v>2019</v>
      </c>
      <c r="BA59" s="35">
        <v>2020</v>
      </c>
      <c r="BB59" s="35">
        <v>2021</v>
      </c>
      <c r="BC59" s="35">
        <v>2022</v>
      </c>
      <c r="BD59" s="35">
        <v>2023</v>
      </c>
      <c r="BE59" s="35">
        <v>2024</v>
      </c>
      <c r="BF59" s="35">
        <v>2025</v>
      </c>
      <c r="BG59" s="35">
        <v>2026</v>
      </c>
      <c r="BH59" s="35">
        <v>2027</v>
      </c>
      <c r="BI59" s="35">
        <v>2028</v>
      </c>
      <c r="BJ59" s="35">
        <v>2029</v>
      </c>
      <c r="BK59" s="35">
        <v>2030</v>
      </c>
      <c r="BL59" s="35">
        <v>2031</v>
      </c>
      <c r="BM59" s="35">
        <v>2032</v>
      </c>
      <c r="BN59" s="35">
        <v>2033</v>
      </c>
      <c r="BO59" s="35">
        <v>2034</v>
      </c>
      <c r="BP59" s="35">
        <v>2035</v>
      </c>
      <c r="BQ59" s="35">
        <v>2036</v>
      </c>
      <c r="BR59" s="35">
        <v>2037</v>
      </c>
      <c r="BS59" s="35">
        <v>2038</v>
      </c>
      <c r="BT59" s="35">
        <v>2039</v>
      </c>
      <c r="BU59" s="35">
        <v>2040</v>
      </c>
      <c r="BV59" s="52">
        <v>2041</v>
      </c>
    </row>
    <row r="60" spans="2:74">
      <c r="B60" s="53" t="s">
        <v>83</v>
      </c>
      <c r="C60" s="18">
        <v>12.106344167959742</v>
      </c>
      <c r="D60" s="18">
        <v>12.392704699186213</v>
      </c>
      <c r="E60" s="18">
        <v>12.712409968565117</v>
      </c>
      <c r="F60" s="18">
        <v>13.106710228460543</v>
      </c>
      <c r="G60" s="18">
        <v>13.576121798674503</v>
      </c>
      <c r="H60" s="18">
        <v>14.064193094386837</v>
      </c>
      <c r="I60" s="18">
        <v>14.48886980754817</v>
      </c>
      <c r="J60" s="18">
        <v>14.851938942806218</v>
      </c>
      <c r="K60" s="18">
        <v>15.168747602867686</v>
      </c>
      <c r="L60" s="18">
        <v>15.443287581844631</v>
      </c>
      <c r="M60" s="18">
        <v>15.755242769716855</v>
      </c>
      <c r="N60" s="18">
        <v>16.088950345438146</v>
      </c>
      <c r="O60" s="18">
        <v>16.322243590109544</v>
      </c>
      <c r="P60" s="18">
        <v>16.586122803483299</v>
      </c>
      <c r="Q60" s="18">
        <v>16.880024243206105</v>
      </c>
      <c r="R60" s="18">
        <v>17.111163026953264</v>
      </c>
      <c r="S60" s="18">
        <v>17.235626553177298</v>
      </c>
      <c r="T60" s="18">
        <v>17.322201963669936</v>
      </c>
      <c r="U60" s="18">
        <v>17.383684718604488</v>
      </c>
      <c r="V60" s="18">
        <v>17.426310714301508</v>
      </c>
      <c r="W60" s="18">
        <v>17.450261812988192</v>
      </c>
      <c r="X60" s="18">
        <v>17.50932917472359</v>
      </c>
      <c r="Y60" s="18">
        <v>17.565605491870802</v>
      </c>
      <c r="Z60" s="18">
        <v>17.649726351241561</v>
      </c>
      <c r="AA60" s="18">
        <v>17.749581171472062</v>
      </c>
      <c r="AB60" s="18">
        <v>17.921644652791201</v>
      </c>
      <c r="AC60" s="18">
        <v>18.085465455002666</v>
      </c>
      <c r="AD60" s="18">
        <v>18.243222029887587</v>
      </c>
      <c r="AE60" s="18">
        <v>18.380866567337481</v>
      </c>
      <c r="AF60" s="18">
        <v>18.533848981825081</v>
      </c>
      <c r="AG60" s="18">
        <v>18.720516461729137</v>
      </c>
      <c r="AH60" s="18">
        <v>19.014164412660833</v>
      </c>
      <c r="AI60" s="18">
        <v>19.230774340026034</v>
      </c>
      <c r="AJ60" s="18">
        <v>19.437492540473844</v>
      </c>
      <c r="AK60" s="18">
        <v>19.626834082782274</v>
      </c>
      <c r="AL60" s="18">
        <v>19.873300969369179</v>
      </c>
      <c r="AM60" s="18">
        <v>20.120238570637881</v>
      </c>
      <c r="AN60" s="18">
        <v>20.359829614298359</v>
      </c>
      <c r="AO60" s="18">
        <v>20.600120544807815</v>
      </c>
      <c r="AP60" s="18">
        <v>20.840889017398997</v>
      </c>
      <c r="AQ60" s="18">
        <v>21.082000000000001</v>
      </c>
      <c r="AR60" s="18">
        <v>21.324000000000005</v>
      </c>
      <c r="AS60" s="18">
        <v>21.577007911581138</v>
      </c>
      <c r="AT60" s="18">
        <v>21.830279590220982</v>
      </c>
      <c r="AU60" s="18">
        <v>22.083977121534616</v>
      </c>
      <c r="AV60" s="18">
        <v>22.321006587712439</v>
      </c>
      <c r="AW60" s="18">
        <v>22.56188752607633</v>
      </c>
      <c r="AX60" s="18">
        <v>22.777134123346407</v>
      </c>
      <c r="AY60" s="18">
        <v>22.988760797167512</v>
      </c>
      <c r="AZ60" s="18">
        <v>23.193089216689543</v>
      </c>
      <c r="BA60" s="18">
        <v>23.392460747491857</v>
      </c>
      <c r="BB60" s="18">
        <v>23.588649159446362</v>
      </c>
      <c r="BC60" s="18">
        <v>23.78327071481911</v>
      </c>
      <c r="BD60" s="18">
        <v>23.973863436835238</v>
      </c>
      <c r="BE60" s="18">
        <v>24.161165179617889</v>
      </c>
      <c r="BF60" s="18">
        <v>24.343106557200674</v>
      </c>
      <c r="BG60" s="18">
        <v>24.522097846413462</v>
      </c>
      <c r="BH60" s="18">
        <v>24.700738974230656</v>
      </c>
      <c r="BI60" s="18">
        <v>24.877959876025557</v>
      </c>
      <c r="BJ60" s="18">
        <v>25.050164530438991</v>
      </c>
      <c r="BK60" s="18">
        <v>25.216072761398376</v>
      </c>
      <c r="BL60" s="18">
        <v>25.376884178364008</v>
      </c>
      <c r="BM60" s="18">
        <v>25.631645039988442</v>
      </c>
      <c r="BN60" s="18">
        <v>25.88069074456207</v>
      </c>
      <c r="BO60" s="18">
        <v>26.12397034122867</v>
      </c>
      <c r="BP60" s="18">
        <v>26.361751821056615</v>
      </c>
      <c r="BQ60" s="18">
        <v>26.594191075607441</v>
      </c>
      <c r="BR60" s="18">
        <v>26.82155129513129</v>
      </c>
      <c r="BS60" s="18">
        <v>27.043757031538828</v>
      </c>
      <c r="BT60" s="18">
        <v>27.261062256148207</v>
      </c>
      <c r="BU60" s="18">
        <v>27.473605970692752</v>
      </c>
      <c r="BV60" s="54">
        <v>27.651779452462463</v>
      </c>
    </row>
    <row r="61" spans="2:74">
      <c r="B61" s="53" t="s">
        <v>84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5.7751235230599097E-3</v>
      </c>
      <c r="I61" s="18">
        <v>2.052540379815811E-2</v>
      </c>
      <c r="J61" s="18">
        <v>4.3160315683612269E-2</v>
      </c>
      <c r="K61" s="18">
        <v>7.5278229018790749E-2</v>
      </c>
      <c r="L61" s="18">
        <v>0.11853246352165966</v>
      </c>
      <c r="M61" s="18">
        <v>0.17461351081199755</v>
      </c>
      <c r="N61" s="18">
        <v>0.24530314046176996</v>
      </c>
      <c r="O61" s="18">
        <v>0.34727824195070034</v>
      </c>
      <c r="P61" s="18">
        <v>0.48105975828119568</v>
      </c>
      <c r="Q61" s="18">
        <v>0.68243547535866256</v>
      </c>
      <c r="R61" s="18">
        <v>0.95667074884487291</v>
      </c>
      <c r="S61" s="18">
        <v>1.3097953011307484</v>
      </c>
      <c r="T61" s="18">
        <v>1.6985552776431425</v>
      </c>
      <c r="U61" s="18">
        <v>2.0779706849267643</v>
      </c>
      <c r="V61" s="18">
        <v>2.4286155883940799</v>
      </c>
      <c r="W61" s="18">
        <v>2.7239046547522103</v>
      </c>
      <c r="X61" s="18">
        <v>2.9679414812627831</v>
      </c>
      <c r="Y61" s="18">
        <v>3.1495988777363877</v>
      </c>
      <c r="Z61" s="18">
        <v>3.2832804767570685</v>
      </c>
      <c r="AA61" s="18">
        <v>3.3743271718518737</v>
      </c>
      <c r="AB61" s="18">
        <v>3.4118307259676035</v>
      </c>
      <c r="AC61" s="18">
        <v>3.446029662608399</v>
      </c>
      <c r="AD61" s="18">
        <v>3.4662070891911245</v>
      </c>
      <c r="AE61" s="18">
        <v>3.5168658692878427</v>
      </c>
      <c r="AF61" s="18">
        <v>3.567187099562569</v>
      </c>
      <c r="AG61" s="18">
        <v>3.6208667379785058</v>
      </c>
      <c r="AH61" s="18">
        <v>3.6923147519881927</v>
      </c>
      <c r="AI61" s="18">
        <v>3.7459657713755656</v>
      </c>
      <c r="AJ61" s="18">
        <v>3.7948672786179198</v>
      </c>
      <c r="AK61" s="18">
        <v>3.8376318029962282</v>
      </c>
      <c r="AL61" s="18">
        <v>3.8889257426650574</v>
      </c>
      <c r="AM61" s="18">
        <v>3.9377740894064726</v>
      </c>
      <c r="AN61" s="18">
        <v>3.9827408724934905</v>
      </c>
      <c r="AO61" s="18">
        <v>4.025503828517361</v>
      </c>
      <c r="AP61" s="18">
        <v>4.0661296263246962</v>
      </c>
      <c r="AQ61" s="18">
        <v>4.1050000000000004</v>
      </c>
      <c r="AR61" s="18">
        <v>4.1420000000000012</v>
      </c>
      <c r="AS61" s="18">
        <v>4.1785120123586337</v>
      </c>
      <c r="AT61" s="18">
        <v>4.2138702165481829</v>
      </c>
      <c r="AU61" s="18">
        <v>4.2477231850969881</v>
      </c>
      <c r="AV61" s="18">
        <v>4.2836200079961344</v>
      </c>
      <c r="AW61" s="18">
        <v>4.3200791758592851</v>
      </c>
      <c r="AX61" s="18">
        <v>4.3514365102326913</v>
      </c>
      <c r="AY61" s="18">
        <v>4.3819758270319591</v>
      </c>
      <c r="AZ61" s="18">
        <v>4.4109762261589225</v>
      </c>
      <c r="BA61" s="18">
        <v>4.4388920667073615</v>
      </c>
      <c r="BB61" s="18">
        <v>4.4660386873011415</v>
      </c>
      <c r="BC61" s="18">
        <v>4.492780980504385</v>
      </c>
      <c r="BD61" s="18">
        <v>4.5186301737197967</v>
      </c>
      <c r="BE61" s="18">
        <v>4.5437307531172015</v>
      </c>
      <c r="BF61" s="18">
        <v>4.5676711499354576</v>
      </c>
      <c r="BG61" s="18">
        <v>4.5909658911075342</v>
      </c>
      <c r="BH61" s="18">
        <v>4.6140769966837967</v>
      </c>
      <c r="BI61" s="18">
        <v>4.6368060105445768</v>
      </c>
      <c r="BJ61" s="18">
        <v>4.6584580161021751</v>
      </c>
      <c r="BK61" s="18">
        <v>4.6788591270724584</v>
      </c>
      <c r="BL61" s="18">
        <v>4.6982113697329577</v>
      </c>
      <c r="BM61" s="18">
        <v>4.7348178943681498</v>
      </c>
      <c r="BN61" s="18">
        <v>4.7701646715816244</v>
      </c>
      <c r="BO61" s="18">
        <v>4.8043081328868071</v>
      </c>
      <c r="BP61" s="18">
        <v>4.8372764154621297</v>
      </c>
      <c r="BQ61" s="18">
        <v>4.8691055332835829</v>
      </c>
      <c r="BR61" s="18">
        <v>4.899821035609067</v>
      </c>
      <c r="BS61" s="18">
        <v>4.9294754236882117</v>
      </c>
      <c r="BT61" s="18">
        <v>4.9580922058506562</v>
      </c>
      <c r="BU61" s="18">
        <v>4.9857031818695106</v>
      </c>
      <c r="BV61" s="54">
        <v>5.0132611229501212</v>
      </c>
    </row>
    <row r="62" spans="2:74">
      <c r="B62" s="53" t="s">
        <v>85</v>
      </c>
      <c r="C62" s="18">
        <v>0.22775875418700253</v>
      </c>
      <c r="D62" s="18">
        <v>0.33269538527680348</v>
      </c>
      <c r="E62" s="18">
        <v>0.45079483956574384</v>
      </c>
      <c r="F62" s="18">
        <v>0.57482139009238886</v>
      </c>
      <c r="G62" s="18">
        <v>0.69658161328347923</v>
      </c>
      <c r="H62" s="18">
        <v>0.8114669930185332</v>
      </c>
      <c r="I62" s="18">
        <v>0.9147727918819426</v>
      </c>
      <c r="J62" s="18">
        <v>0.97098568279860265</v>
      </c>
      <c r="K62" s="18">
        <v>0.98472335148855039</v>
      </c>
      <c r="L62" s="18">
        <v>0.98820224700687753</v>
      </c>
      <c r="M62" s="18">
        <v>1.0289375144853423</v>
      </c>
      <c r="N62" s="18">
        <v>1.0692990953936672</v>
      </c>
      <c r="O62" s="18">
        <v>1.0673019788666165</v>
      </c>
      <c r="P62" s="18">
        <v>1.0784722656183552</v>
      </c>
      <c r="Q62" s="18">
        <v>1.1425342831751137</v>
      </c>
      <c r="R62" s="18">
        <v>1.2851706537948431</v>
      </c>
      <c r="S62" s="18">
        <v>1.4940046290930618</v>
      </c>
      <c r="T62" s="18">
        <v>1.7581780444025792</v>
      </c>
      <c r="U62" s="18">
        <v>2.078796333061173</v>
      </c>
      <c r="V62" s="18">
        <v>2.4542780104075144</v>
      </c>
      <c r="W62" s="18">
        <v>2.8345045501386101</v>
      </c>
      <c r="X62" s="18">
        <v>3.1857412510328507</v>
      </c>
      <c r="Y62" s="18">
        <v>3.5140922310021914</v>
      </c>
      <c r="Z62" s="18">
        <v>3.8586293321324581</v>
      </c>
      <c r="AA62" s="18">
        <v>4.221181669558538</v>
      </c>
      <c r="AB62" s="18">
        <v>4.5312020034924911</v>
      </c>
      <c r="AC62" s="18">
        <v>4.82094150731319</v>
      </c>
      <c r="AD62" s="18">
        <v>5.088772887617715</v>
      </c>
      <c r="AE62" s="18">
        <v>5.3423212644247</v>
      </c>
      <c r="AF62" s="18">
        <v>5.5838519902953552</v>
      </c>
      <c r="AG62" s="18">
        <v>5.820260101512833</v>
      </c>
      <c r="AH62" s="18">
        <v>6.0765740074820247</v>
      </c>
      <c r="AI62" s="18">
        <v>6.2957174988897648</v>
      </c>
      <c r="AJ62" s="18">
        <v>6.6276523850000002</v>
      </c>
      <c r="AK62" s="18">
        <v>7.310319999999999</v>
      </c>
      <c r="AL62" s="18">
        <v>8.1532479999999996</v>
      </c>
      <c r="AM62" s="18">
        <v>8.6261830000000028</v>
      </c>
      <c r="AN62" s="18">
        <v>8.973691500000001</v>
      </c>
      <c r="AO62" s="18">
        <v>9.1951650000000011</v>
      </c>
      <c r="AP62" s="18">
        <v>9.4192505000000004</v>
      </c>
      <c r="AQ62" s="18">
        <v>9.6460000000000026</v>
      </c>
      <c r="AR62" s="18">
        <v>9.875</v>
      </c>
      <c r="AS62" s="18">
        <v>10.112248000000001</v>
      </c>
      <c r="AT62" s="18">
        <v>10.351800000000004</v>
      </c>
      <c r="AU62" s="18">
        <v>10.594019999999997</v>
      </c>
      <c r="AV62" s="18">
        <v>10.83254041208435</v>
      </c>
      <c r="AW62" s="18">
        <v>11.075206115640189</v>
      </c>
      <c r="AX62" s="18">
        <v>11.307779046683367</v>
      </c>
      <c r="AY62" s="18">
        <v>11.540182911783651</v>
      </c>
      <c r="AZ62" s="18">
        <v>11.77082561516357</v>
      </c>
      <c r="BA62" s="18">
        <v>12.000778702175928</v>
      </c>
      <c r="BB62" s="18">
        <v>12.231225705976826</v>
      </c>
      <c r="BC62" s="18">
        <v>12.462246550900721</v>
      </c>
      <c r="BD62" s="18">
        <v>12.692856219263913</v>
      </c>
      <c r="BE62" s="18">
        <v>12.923375656427005</v>
      </c>
      <c r="BF62" s="18">
        <v>13.152986401269947</v>
      </c>
      <c r="BG62" s="18">
        <v>13.382189057912345</v>
      </c>
      <c r="BH62" s="18">
        <v>13.612720874902084</v>
      </c>
      <c r="BI62" s="18">
        <v>13.843973708992831</v>
      </c>
      <c r="BJ62" s="18">
        <v>14.074264247294671</v>
      </c>
      <c r="BK62" s="18">
        <v>14.302046900934714</v>
      </c>
      <c r="BL62" s="18">
        <v>14.528266797154098</v>
      </c>
      <c r="BM62" s="18">
        <v>14.810065929216462</v>
      </c>
      <c r="BN62" s="18">
        <v>15.091189444533041</v>
      </c>
      <c r="BO62" s="18">
        <v>15.370760180494285</v>
      </c>
      <c r="BP62" s="18">
        <v>15.649208087607979</v>
      </c>
      <c r="BQ62" s="18">
        <v>15.926530325143885</v>
      </c>
      <c r="BR62" s="18">
        <v>16.203175970884491</v>
      </c>
      <c r="BS62" s="18">
        <v>16.478246047107167</v>
      </c>
      <c r="BT62" s="18">
        <v>16.752188655993038</v>
      </c>
      <c r="BU62" s="18">
        <v>17.025005285714983</v>
      </c>
      <c r="BV62" s="54">
        <v>17.300375430744193</v>
      </c>
    </row>
    <row r="63" spans="2:74">
      <c r="B63" s="53" t="s">
        <v>86</v>
      </c>
      <c r="C63" s="18">
        <v>0.1383106672902045</v>
      </c>
      <c r="D63" s="18">
        <v>0.25696992658705775</v>
      </c>
      <c r="E63" s="18">
        <v>0.41790222689852841</v>
      </c>
      <c r="F63" s="18">
        <v>0.6346116092687264</v>
      </c>
      <c r="G63" s="18">
        <v>0.90412744678341339</v>
      </c>
      <c r="H63" s="18">
        <v>1.2231046561991381</v>
      </c>
      <c r="I63" s="18">
        <v>1.5880726333831703</v>
      </c>
      <c r="J63" s="18">
        <v>1.9956302803503683</v>
      </c>
      <c r="K63" s="18">
        <v>2.4420143236129364</v>
      </c>
      <c r="L63" s="18">
        <v>2.9235597019649928</v>
      </c>
      <c r="M63" s="18">
        <v>3.4361010760384549</v>
      </c>
      <c r="N63" s="18">
        <v>3.9022081544337581</v>
      </c>
      <c r="O63" s="18">
        <v>4.3551180307018464</v>
      </c>
      <c r="P63" s="18">
        <v>4.8547749609041055</v>
      </c>
      <c r="Q63" s="18">
        <v>5.4385601775281138</v>
      </c>
      <c r="R63" s="18">
        <v>6.0614438750205348</v>
      </c>
      <c r="S63" s="18">
        <v>6.6076476034936933</v>
      </c>
      <c r="T63" s="18">
        <v>7.0752113861821204</v>
      </c>
      <c r="U63" s="18">
        <v>7.46141530718171</v>
      </c>
      <c r="V63" s="18">
        <v>7.7750952494092624</v>
      </c>
      <c r="W63" s="18">
        <v>8.0080452679981011</v>
      </c>
      <c r="X63" s="18">
        <v>8.1718794520260136</v>
      </c>
      <c r="Y63" s="18">
        <v>8.234133978874878</v>
      </c>
      <c r="Z63" s="18">
        <v>8.2560466050215346</v>
      </c>
      <c r="AA63" s="18">
        <v>8.2726599686119489</v>
      </c>
      <c r="AB63" s="18">
        <v>8.2545044223380692</v>
      </c>
      <c r="AC63" s="18">
        <v>8.2303723463824952</v>
      </c>
      <c r="AD63" s="18">
        <v>8.2135928451105844</v>
      </c>
      <c r="AE63" s="18">
        <v>8.2325649197113435</v>
      </c>
      <c r="AF63" s="18">
        <v>8.3061179820765858</v>
      </c>
      <c r="AG63" s="18">
        <v>8.4603010275548804</v>
      </c>
      <c r="AH63" s="18">
        <v>8.7478116432348614</v>
      </c>
      <c r="AI63" s="18">
        <v>9.1049275187356251</v>
      </c>
      <c r="AJ63" s="18">
        <v>9.5162262888140923</v>
      </c>
      <c r="AK63" s="18">
        <v>9.9302316978997194</v>
      </c>
      <c r="AL63" s="18">
        <v>10.336017222981258</v>
      </c>
      <c r="AM63" s="18">
        <v>10.707193256887047</v>
      </c>
      <c r="AN63" s="18">
        <v>11.040981979979486</v>
      </c>
      <c r="AO63" s="18">
        <v>11.343193947492654</v>
      </c>
      <c r="AP63" s="18">
        <v>11.61543826140195</v>
      </c>
      <c r="AQ63" s="18">
        <v>11.86</v>
      </c>
      <c r="AR63" s="18">
        <v>12.077999999999999</v>
      </c>
      <c r="AS63" s="18">
        <v>12.277520468384481</v>
      </c>
      <c r="AT63" s="18">
        <v>12.455432098826462</v>
      </c>
      <c r="AU63" s="18">
        <v>12.613639631463693</v>
      </c>
      <c r="AV63" s="18">
        <v>12.840795485249366</v>
      </c>
      <c r="AW63" s="18">
        <v>13.071840600710374</v>
      </c>
      <c r="AX63" s="18">
        <v>13.289865073972329</v>
      </c>
      <c r="AY63" s="18">
        <v>13.50697448511289</v>
      </c>
      <c r="AZ63" s="18">
        <v>13.721194695050785</v>
      </c>
      <c r="BA63" s="18">
        <v>13.93382504254423</v>
      </c>
      <c r="BB63" s="18">
        <v>14.146123220048331</v>
      </c>
      <c r="BC63" s="18">
        <v>14.358501057437755</v>
      </c>
      <c r="BD63" s="18">
        <v>14.56969649073601</v>
      </c>
      <c r="BE63" s="18">
        <v>14.780106683160893</v>
      </c>
      <c r="BF63" s="18">
        <v>14.988677794885874</v>
      </c>
      <c r="BG63" s="18">
        <v>15.19630441916353</v>
      </c>
      <c r="BH63" s="18">
        <v>15.404831850934645</v>
      </c>
      <c r="BI63" s="18">
        <v>15.613579188031842</v>
      </c>
      <c r="BJ63" s="18">
        <v>15.820523201767328</v>
      </c>
      <c r="BK63" s="18">
        <v>16.024247812011261</v>
      </c>
      <c r="BL63" s="18">
        <v>16.225709995169531</v>
      </c>
      <c r="BM63" s="18">
        <v>16.488560932372991</v>
      </c>
      <c r="BN63" s="18">
        <v>16.749666661198368</v>
      </c>
      <c r="BO63" s="18">
        <v>17.008371096022067</v>
      </c>
      <c r="BP63" s="18">
        <v>17.265048909841543</v>
      </c>
      <c r="BQ63" s="18">
        <v>17.519732067584656</v>
      </c>
      <c r="BR63" s="18">
        <v>17.7728082573427</v>
      </c>
      <c r="BS63" s="18">
        <v>18.023600002101468</v>
      </c>
      <c r="BT63" s="18">
        <v>18.272492258792504</v>
      </c>
      <c r="BU63" s="18">
        <v>18.519516485788547</v>
      </c>
      <c r="BV63" s="54">
        <v>18.768556485525156</v>
      </c>
    </row>
    <row r="64" spans="2:74">
      <c r="B64" s="53" t="s">
        <v>38</v>
      </c>
      <c r="C64" s="18">
        <v>12.472413589436949</v>
      </c>
      <c r="D64" s="18">
        <v>12.982370011050076</v>
      </c>
      <c r="E64" s="18">
        <v>13.581107035029389</v>
      </c>
      <c r="F64" s="18">
        <v>14.316143227821659</v>
      </c>
      <c r="G64" s="18">
        <v>15.176830858741395</v>
      </c>
      <c r="H64" s="18">
        <v>16.104539867127571</v>
      </c>
      <c r="I64" s="18">
        <v>17.012240636611441</v>
      </c>
      <c r="J64" s="18">
        <v>17.8617152216388</v>
      </c>
      <c r="K64" s="18">
        <v>18.670763506987964</v>
      </c>
      <c r="L64" s="18">
        <v>19.473581994338161</v>
      </c>
      <c r="M64" s="18">
        <v>20.394894871052653</v>
      </c>
      <c r="N64" s="18">
        <v>21.305760735727336</v>
      </c>
      <c r="O64" s="18">
        <v>22.09194184162871</v>
      </c>
      <c r="P64" s="18">
        <v>23.000429788286958</v>
      </c>
      <c r="Q64" s="18">
        <v>24.143554179267998</v>
      </c>
      <c r="R64" s="18">
        <v>25.414448304613519</v>
      </c>
      <c r="S64" s="18">
        <v>26.647074086894801</v>
      </c>
      <c r="T64" s="18">
        <v>27.85414667189778</v>
      </c>
      <c r="U64" s="18">
        <v>29.001867043774133</v>
      </c>
      <c r="V64" s="18">
        <v>30.084299562512367</v>
      </c>
      <c r="W64" s="18">
        <v>31.01671628587712</v>
      </c>
      <c r="X64" s="18">
        <v>31.834891359045237</v>
      </c>
      <c r="Y64" s="18">
        <v>32.46343057948426</v>
      </c>
      <c r="Z64" s="18">
        <v>33.047682765152622</v>
      </c>
      <c r="AA64" s="18">
        <v>33.61774998149442</v>
      </c>
      <c r="AB64" s="18">
        <v>34.119181804589367</v>
      </c>
      <c r="AC64" s="18">
        <v>34.582808971306747</v>
      </c>
      <c r="AD64" s="18">
        <v>35.011794851807011</v>
      </c>
      <c r="AE64" s="18">
        <v>35.472618620761367</v>
      </c>
      <c r="AF64" s="18">
        <v>35.991006053759591</v>
      </c>
      <c r="AG64" s="18">
        <v>36.621944328775356</v>
      </c>
      <c r="AH64" s="18">
        <v>37.530864815365916</v>
      </c>
      <c r="AI64" s="18">
        <v>38.37738512902699</v>
      </c>
      <c r="AJ64" s="18">
        <v>39.376238492905856</v>
      </c>
      <c r="AK64" s="18">
        <v>40.70501758367822</v>
      </c>
      <c r="AL64" s="18">
        <v>42.251491935015494</v>
      </c>
      <c r="AM64" s="18">
        <v>43.391388916931405</v>
      </c>
      <c r="AN64" s="18">
        <v>44.357243966771335</v>
      </c>
      <c r="AO64" s="18">
        <v>45.163983320817835</v>
      </c>
      <c r="AP64" s="18">
        <v>45.941707405125641</v>
      </c>
      <c r="AQ64" s="18">
        <v>46.693000000000005</v>
      </c>
      <c r="AR64" s="18">
        <v>47.419000000000011</v>
      </c>
      <c r="AS64" s="18">
        <v>48.145288392324254</v>
      </c>
      <c r="AT64" s="18">
        <v>48.85138190559563</v>
      </c>
      <c r="AU64" s="18">
        <v>49.539359938095295</v>
      </c>
      <c r="AV64" s="18">
        <v>50.277962493042288</v>
      </c>
      <c r="AW64" s="18">
        <v>51.029013418286176</v>
      </c>
      <c r="AX64" s="18">
        <v>51.726214754234796</v>
      </c>
      <c r="AY64" s="18">
        <v>52.417894021096011</v>
      </c>
      <c r="AZ64" s="18">
        <v>53.096085753062823</v>
      </c>
      <c r="BA64" s="18">
        <v>53.76595655891937</v>
      </c>
      <c r="BB64" s="18">
        <v>54.432036772772662</v>
      </c>
      <c r="BC64" s="18">
        <v>55.096799303661975</v>
      </c>
      <c r="BD64" s="18">
        <v>55.755046320554953</v>
      </c>
      <c r="BE64" s="18">
        <v>56.408378272322992</v>
      </c>
      <c r="BF64" s="18">
        <v>57.05244190329195</v>
      </c>
      <c r="BG64" s="18">
        <v>57.691557214596877</v>
      </c>
      <c r="BH64" s="18">
        <v>58.332368696751175</v>
      </c>
      <c r="BI64" s="18">
        <v>58.972318783594808</v>
      </c>
      <c r="BJ64" s="18">
        <v>59.603409995603165</v>
      </c>
      <c r="BK64" s="18">
        <v>60.221226601416809</v>
      </c>
      <c r="BL64" s="18">
        <v>60.829072340420595</v>
      </c>
      <c r="BM64" s="18">
        <v>61.665089795946045</v>
      </c>
      <c r="BN64" s="18">
        <v>62.491711521875104</v>
      </c>
      <c r="BO64" s="18">
        <v>63.307409750631827</v>
      </c>
      <c r="BP64" s="18">
        <v>64.11328523396827</v>
      </c>
      <c r="BQ64" s="18">
        <v>64.909559001619556</v>
      </c>
      <c r="BR64" s="18">
        <v>65.697356558967556</v>
      </c>
      <c r="BS64" s="18">
        <v>66.475078504435686</v>
      </c>
      <c r="BT64" s="18">
        <v>67.243835376784403</v>
      </c>
      <c r="BU64" s="18">
        <v>68.003830924065795</v>
      </c>
      <c r="BV64" s="54">
        <v>68.733972491681925</v>
      </c>
    </row>
    <row r="65" spans="2:74">
      <c r="B65" s="55"/>
      <c r="C65" s="31"/>
      <c r="D65" s="31"/>
      <c r="E65" s="31"/>
      <c r="F65" s="66"/>
      <c r="G65" s="67"/>
      <c r="H65" s="31"/>
      <c r="I65" s="31"/>
      <c r="J65" s="31"/>
      <c r="K65" s="31"/>
      <c r="BV65" s="68"/>
    </row>
    <row r="66" spans="2:74">
      <c r="B66" s="55"/>
      <c r="C66" s="56" t="s">
        <v>81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57"/>
    </row>
    <row r="67" spans="2:74" s="4" customFormat="1">
      <c r="B67" s="51" t="s">
        <v>61</v>
      </c>
      <c r="C67" s="35">
        <v>1970</v>
      </c>
      <c r="D67" s="35">
        <v>1971</v>
      </c>
      <c r="E67" s="35">
        <v>1972</v>
      </c>
      <c r="F67" s="35">
        <v>1973</v>
      </c>
      <c r="G67" s="35">
        <v>1974</v>
      </c>
      <c r="H67" s="35">
        <v>1975</v>
      </c>
      <c r="I67" s="35">
        <v>1976</v>
      </c>
      <c r="J67" s="35">
        <v>1977</v>
      </c>
      <c r="K67" s="35">
        <v>1978</v>
      </c>
      <c r="L67" s="35">
        <v>1979</v>
      </c>
      <c r="M67" s="35">
        <v>1980</v>
      </c>
      <c r="N67" s="35">
        <v>1981</v>
      </c>
      <c r="O67" s="35">
        <v>1982</v>
      </c>
      <c r="P67" s="35">
        <v>1983</v>
      </c>
      <c r="Q67" s="35">
        <v>1984</v>
      </c>
      <c r="R67" s="35">
        <v>1985</v>
      </c>
      <c r="S67" s="35">
        <v>1986</v>
      </c>
      <c r="T67" s="35">
        <v>1987</v>
      </c>
      <c r="U67" s="35">
        <v>1988</v>
      </c>
      <c r="V67" s="35">
        <v>1989</v>
      </c>
      <c r="W67" s="35">
        <v>1990</v>
      </c>
      <c r="X67" s="35">
        <v>1991</v>
      </c>
      <c r="Y67" s="35">
        <v>1992</v>
      </c>
      <c r="Z67" s="35">
        <v>1993</v>
      </c>
      <c r="AA67" s="35">
        <v>1994</v>
      </c>
      <c r="AB67" s="35">
        <v>1995</v>
      </c>
      <c r="AC67" s="35">
        <v>1996</v>
      </c>
      <c r="AD67" s="35">
        <v>1997</v>
      </c>
      <c r="AE67" s="35">
        <v>1998</v>
      </c>
      <c r="AF67" s="35">
        <v>1999</v>
      </c>
      <c r="AG67" s="35">
        <v>2000</v>
      </c>
      <c r="AH67" s="35">
        <v>2001</v>
      </c>
      <c r="AI67" s="35">
        <v>2002</v>
      </c>
      <c r="AJ67" s="35">
        <v>2003</v>
      </c>
      <c r="AK67" s="35">
        <v>2004</v>
      </c>
      <c r="AL67" s="35">
        <v>2005</v>
      </c>
      <c r="AM67" s="35">
        <v>2006</v>
      </c>
      <c r="AN67" s="35">
        <v>2007</v>
      </c>
      <c r="AO67" s="35">
        <v>2008</v>
      </c>
      <c r="AP67" s="35">
        <v>2009</v>
      </c>
      <c r="AQ67" s="35">
        <v>2010</v>
      </c>
      <c r="AR67" s="35">
        <v>2011</v>
      </c>
      <c r="AS67" s="35">
        <v>2012</v>
      </c>
      <c r="AT67" s="35">
        <v>2013</v>
      </c>
      <c r="AU67" s="35">
        <v>2014</v>
      </c>
      <c r="AV67" s="35">
        <v>2015</v>
      </c>
      <c r="AW67" s="35">
        <v>2016</v>
      </c>
      <c r="AX67" s="35">
        <v>2017</v>
      </c>
      <c r="AY67" s="35">
        <v>2018</v>
      </c>
      <c r="AZ67" s="35">
        <v>2019</v>
      </c>
      <c r="BA67" s="35">
        <v>2020</v>
      </c>
      <c r="BB67" s="35">
        <v>2021</v>
      </c>
      <c r="BC67" s="35">
        <v>2022</v>
      </c>
      <c r="BD67" s="35">
        <v>2023</v>
      </c>
      <c r="BE67" s="35">
        <v>2024</v>
      </c>
      <c r="BF67" s="35">
        <v>2025</v>
      </c>
      <c r="BG67" s="35">
        <v>2026</v>
      </c>
      <c r="BH67" s="35">
        <v>2027</v>
      </c>
      <c r="BI67" s="35">
        <v>2028</v>
      </c>
      <c r="BJ67" s="35">
        <v>2029</v>
      </c>
      <c r="BK67" s="35">
        <v>2030</v>
      </c>
      <c r="BL67" s="35">
        <v>2031</v>
      </c>
      <c r="BM67" s="35">
        <v>2032</v>
      </c>
      <c r="BN67" s="35">
        <v>2033</v>
      </c>
      <c r="BO67" s="35">
        <v>2034</v>
      </c>
      <c r="BP67" s="35">
        <v>2035</v>
      </c>
      <c r="BQ67" s="35">
        <v>2036</v>
      </c>
      <c r="BR67" s="35">
        <v>2037</v>
      </c>
      <c r="BS67" s="35">
        <v>2038</v>
      </c>
      <c r="BT67" s="35">
        <v>2039</v>
      </c>
      <c r="BU67" s="35">
        <v>2040</v>
      </c>
      <c r="BV67" s="52">
        <v>2041</v>
      </c>
    </row>
    <row r="68" spans="2:74">
      <c r="B68" s="51" t="s">
        <v>83</v>
      </c>
      <c r="C68" s="18">
        <v>3.9521343751357945</v>
      </c>
      <c r="D68" s="18">
        <v>4.0240285306995744</v>
      </c>
      <c r="E68" s="18">
        <v>4.1021966299888009</v>
      </c>
      <c r="F68" s="18">
        <v>4.1973616479241205</v>
      </c>
      <c r="G68" s="18">
        <v>4.3073493273914707</v>
      </c>
      <c r="H68" s="18">
        <v>4.4168186034265871</v>
      </c>
      <c r="I68" s="18">
        <v>4.5044336508674379</v>
      </c>
      <c r="J68" s="18">
        <v>4.576189716610231</v>
      </c>
      <c r="K68" s="18">
        <v>4.6431244498821904</v>
      </c>
      <c r="L68" s="18">
        <v>4.7104613554231634</v>
      </c>
      <c r="M68" s="18">
        <v>4.8050172640868034</v>
      </c>
      <c r="N68" s="18">
        <v>4.9257095562901974</v>
      </c>
      <c r="O68" s="18">
        <v>5.0254872236127595</v>
      </c>
      <c r="P68" s="18">
        <v>5.1390104756271056</v>
      </c>
      <c r="Q68" s="18">
        <v>5.2669300059413953</v>
      </c>
      <c r="R68" s="18">
        <v>5.3785547294991893</v>
      </c>
      <c r="S68" s="18">
        <v>5.4517950860993913</v>
      </c>
      <c r="T68" s="18">
        <v>5.4865879557257786</v>
      </c>
      <c r="U68" s="18">
        <v>5.4889046283968188</v>
      </c>
      <c r="V68" s="18">
        <v>5.4628719873981879</v>
      </c>
      <c r="W68" s="18">
        <v>5.5022621697942897</v>
      </c>
      <c r="X68" s="18">
        <v>5.4022589302609232</v>
      </c>
      <c r="Y68" s="18">
        <v>5.3180004858178433</v>
      </c>
      <c r="Z68" s="18">
        <v>5.2747905436009628</v>
      </c>
      <c r="AA68" s="18">
        <v>5.2009193566496483</v>
      </c>
      <c r="AB68" s="18">
        <v>5.1527229013323073</v>
      </c>
      <c r="AC68" s="18">
        <v>5.090571967788116</v>
      </c>
      <c r="AD68" s="18">
        <v>5.0101379199658886</v>
      </c>
      <c r="AE68" s="18">
        <v>4.9161629955153154</v>
      </c>
      <c r="AF68" s="18">
        <v>4.8451707032115774</v>
      </c>
      <c r="AG68" s="18">
        <v>4.7828015497428797</v>
      </c>
      <c r="AH68" s="18">
        <v>4.736693080257889</v>
      </c>
      <c r="AI68" s="18">
        <v>4.903632103424699</v>
      </c>
      <c r="AJ68" s="18">
        <v>4.8597599769330131</v>
      </c>
      <c r="AK68" s="18">
        <v>4.8168613165289109</v>
      </c>
      <c r="AL68" s="18">
        <v>4.746031806583745</v>
      </c>
      <c r="AM68" s="18">
        <v>4.6648941125586365</v>
      </c>
      <c r="AN68" s="18">
        <v>4.6448786794782206</v>
      </c>
      <c r="AO68" s="18">
        <v>4.5736022406807599</v>
      </c>
      <c r="AP68" s="18">
        <v>4.2814046479518364</v>
      </c>
      <c r="AQ68" s="18">
        <v>4.3382741093419579</v>
      </c>
      <c r="AR68" s="18">
        <v>4.4601478842419304</v>
      </c>
      <c r="AS68" s="18">
        <v>4.5266958140699476</v>
      </c>
      <c r="AT68" s="18">
        <v>4.5391068452762795</v>
      </c>
      <c r="AU68" s="18">
        <v>4.5879679432256317</v>
      </c>
      <c r="AV68" s="18">
        <v>4.5481383689371624</v>
      </c>
      <c r="AW68" s="18">
        <v>4.5071864558593342</v>
      </c>
      <c r="AX68" s="18">
        <v>4.4590443596863327</v>
      </c>
      <c r="AY68" s="18">
        <v>4.4087368137577991</v>
      </c>
      <c r="AZ68" s="18">
        <v>4.3553697418920425</v>
      </c>
      <c r="BA68" s="18">
        <v>4.2994608514724044</v>
      </c>
      <c r="BB68" s="18">
        <v>4.2411305255841283</v>
      </c>
      <c r="BC68" s="18">
        <v>4.1812146955354557</v>
      </c>
      <c r="BD68" s="18">
        <v>4.1190533672943053</v>
      </c>
      <c r="BE68" s="18">
        <v>4.0548186019036017</v>
      </c>
      <c r="BF68" s="18">
        <v>3.9879446210805547</v>
      </c>
      <c r="BG68" s="18">
        <v>3.919411189848728</v>
      </c>
      <c r="BH68" s="18">
        <v>3.8493946482813661</v>
      </c>
      <c r="BI68" s="18">
        <v>3.777736698259738</v>
      </c>
      <c r="BJ68" s="18">
        <v>3.7036487611549984</v>
      </c>
      <c r="BK68" s="18">
        <v>3.6275526420925743</v>
      </c>
      <c r="BL68" s="18">
        <v>3.5494195167232712</v>
      </c>
      <c r="BM68" s="18">
        <v>3.4827685783221805</v>
      </c>
      <c r="BN68" s="18">
        <v>3.4130476690368798</v>
      </c>
      <c r="BO68" s="18">
        <v>3.3408819374621115</v>
      </c>
      <c r="BP68" s="18">
        <v>3.2660933860746417</v>
      </c>
      <c r="BQ68" s="18">
        <v>3.1887665282182742</v>
      </c>
      <c r="BR68" s="18">
        <v>3.1087025872819001</v>
      </c>
      <c r="BS68" s="18">
        <v>3.026537971675515</v>
      </c>
      <c r="BT68" s="18">
        <v>2.9420710445939768</v>
      </c>
      <c r="BU68" s="18">
        <v>2.8553749196445835</v>
      </c>
      <c r="BV68" s="54">
        <v>2.763245157407221</v>
      </c>
    </row>
    <row r="69" spans="2:74">
      <c r="B69" s="53" t="s">
        <v>84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3.1336445282643187E-3</v>
      </c>
      <c r="I69" s="18">
        <v>1.1067057837311909E-2</v>
      </c>
      <c r="J69" s="18">
        <v>2.3147732162263891E-2</v>
      </c>
      <c r="K69" s="18">
        <v>4.022177235381573E-2</v>
      </c>
      <c r="L69" s="18">
        <v>6.3473991007456015E-2</v>
      </c>
      <c r="M69" s="18">
        <v>9.4271099325324667E-2</v>
      </c>
      <c r="N69" s="18">
        <v>0.13449243016060997</v>
      </c>
      <c r="O69" s="18">
        <v>0.19460190934031144</v>
      </c>
      <c r="P69" s="18">
        <v>0.27747282015493385</v>
      </c>
      <c r="Q69" s="18">
        <v>0.40681137942038942</v>
      </c>
      <c r="R69" s="18">
        <v>0.59038486255335698</v>
      </c>
      <c r="S69" s="18">
        <v>0.83441633537346815</v>
      </c>
      <c r="T69" s="18">
        <v>1.1084953324921807</v>
      </c>
      <c r="U69" s="18">
        <v>1.3795607389072091</v>
      </c>
      <c r="V69" s="18">
        <v>1.6294640527733597</v>
      </c>
      <c r="W69" s="18">
        <v>1.8669285102942967</v>
      </c>
      <c r="X69" s="18">
        <v>2.0160531164850299</v>
      </c>
      <c r="Y69" s="18">
        <v>2.1240753751560351</v>
      </c>
      <c r="Z69" s="18">
        <v>2.2137555598656826</v>
      </c>
      <c r="AA69" s="18">
        <v>2.2585609491601666</v>
      </c>
      <c r="AB69" s="18">
        <v>2.2658366882781329</v>
      </c>
      <c r="AC69" s="18">
        <v>2.2717843970375649</v>
      </c>
      <c r="AD69" s="18">
        <v>2.2643582022102686</v>
      </c>
      <c r="AE69" s="18">
        <v>2.276957732251808</v>
      </c>
      <c r="AF69" s="18">
        <v>2.2951850925508142</v>
      </c>
      <c r="AG69" s="18">
        <v>2.3130953503338345</v>
      </c>
      <c r="AH69" s="18">
        <v>2.3355994945233447</v>
      </c>
      <c r="AI69" s="18">
        <v>2.4517554374898567</v>
      </c>
      <c r="AJ69" s="18">
        <v>2.4780402297846935</v>
      </c>
      <c r="AK69" s="18">
        <v>2.4953793152742527</v>
      </c>
      <c r="AL69" s="18">
        <v>2.4999606989658756</v>
      </c>
      <c r="AM69" s="18">
        <v>2.5038960303623479</v>
      </c>
      <c r="AN69" s="18">
        <v>2.5010195678545664</v>
      </c>
      <c r="AO69" s="18">
        <v>2.4593694162791566</v>
      </c>
      <c r="AP69" s="18">
        <v>2.3008034005981051</v>
      </c>
      <c r="AQ69" s="18">
        <v>2.3223511414306146</v>
      </c>
      <c r="AR69" s="18">
        <v>2.3751969705544163</v>
      </c>
      <c r="AS69" s="18">
        <v>2.3946286663556093</v>
      </c>
      <c r="AT69" s="18">
        <v>2.383549823741177</v>
      </c>
      <c r="AU69" s="18">
        <v>2.3895702890283954</v>
      </c>
      <c r="AV69" s="18">
        <v>2.3916636149673494</v>
      </c>
      <c r="AW69" s="18">
        <v>2.3937651715597372</v>
      </c>
      <c r="AX69" s="18">
        <v>2.3927028552171103</v>
      </c>
      <c r="AY69" s="18">
        <v>2.390979206323363</v>
      </c>
      <c r="AZ69" s="18">
        <v>2.3881642765177102</v>
      </c>
      <c r="BA69" s="18">
        <v>2.384521650476799</v>
      </c>
      <c r="BB69" s="18">
        <v>2.3801814381329862</v>
      </c>
      <c r="BC69" s="18">
        <v>2.3754494180475416</v>
      </c>
      <c r="BD69" s="18">
        <v>2.3700229662347261</v>
      </c>
      <c r="BE69" s="18">
        <v>2.3639885766577131</v>
      </c>
      <c r="BF69" s="18">
        <v>2.3570904704822904</v>
      </c>
      <c r="BG69" s="18">
        <v>2.349712190149631</v>
      </c>
      <c r="BH69" s="18">
        <v>2.342043833783042</v>
      </c>
      <c r="BI69" s="18">
        <v>2.3339878341600855</v>
      </c>
      <c r="BJ69" s="18">
        <v>2.3251482473394223</v>
      </c>
      <c r="BK69" s="18">
        <v>2.315560291764291</v>
      </c>
      <c r="BL69" s="18">
        <v>2.3052852740311525</v>
      </c>
      <c r="BM69" s="18">
        <v>2.303240010672885</v>
      </c>
      <c r="BN69" s="18">
        <v>2.3002226827213592</v>
      </c>
      <c r="BO69" s="18">
        <v>2.2963862845723733</v>
      </c>
      <c r="BP69" s="18">
        <v>2.2917045864432786</v>
      </c>
      <c r="BQ69" s="18">
        <v>2.2862093953554714</v>
      </c>
      <c r="BR69" s="18">
        <v>2.2798703161342155</v>
      </c>
      <c r="BS69" s="18">
        <v>2.2728387780576429</v>
      </c>
      <c r="BT69" s="18">
        <v>2.2650826035214551</v>
      </c>
      <c r="BU69" s="18">
        <v>2.2566293390329601</v>
      </c>
      <c r="BV69" s="54">
        <v>2.2478609147488959</v>
      </c>
    </row>
    <row r="70" spans="2:74">
      <c r="B70" s="53" t="s">
        <v>85</v>
      </c>
      <c r="C70" s="18">
        <v>0.16329036890718357</v>
      </c>
      <c r="D70" s="18">
        <v>0.23601024109535718</v>
      </c>
      <c r="E70" s="18">
        <v>0.31652361954039521</v>
      </c>
      <c r="F70" s="18">
        <v>0.39964215246392892</v>
      </c>
      <c r="G70" s="18">
        <v>0.47974974033868628</v>
      </c>
      <c r="H70" s="18">
        <v>0.5538152423009437</v>
      </c>
      <c r="I70" s="18">
        <v>0.61885432491271142</v>
      </c>
      <c r="J70" s="18">
        <v>0.6523193978253552</v>
      </c>
      <c r="K70" s="18">
        <v>0.65792843329572126</v>
      </c>
      <c r="L70" s="18">
        <v>0.65634807546123419</v>
      </c>
      <c r="M70" s="18">
        <v>0.67666015414541114</v>
      </c>
      <c r="N70" s="18">
        <v>0.69491270930046534</v>
      </c>
      <c r="O70" s="18">
        <v>0.68646769688842868</v>
      </c>
      <c r="P70" s="18">
        <v>0.68410835658092073</v>
      </c>
      <c r="Q70" s="18">
        <v>0.70987539917367748</v>
      </c>
      <c r="R70" s="18">
        <v>0.77629211518887842</v>
      </c>
      <c r="S70" s="18">
        <v>0.87536701552823493</v>
      </c>
      <c r="T70" s="18">
        <v>0.99950862778813199</v>
      </c>
      <c r="U70" s="18">
        <v>1.1488315867312413</v>
      </c>
      <c r="V70" s="18">
        <v>1.3214887666624084</v>
      </c>
      <c r="W70" s="18">
        <v>1.5171055323139551</v>
      </c>
      <c r="X70" s="18">
        <v>1.6577092012363843</v>
      </c>
      <c r="Y70" s="18">
        <v>1.7869261760015602</v>
      </c>
      <c r="Z70" s="18">
        <v>1.9310457067467939</v>
      </c>
      <c r="AA70" s="18">
        <v>2.0646985984410877</v>
      </c>
      <c r="AB70" s="18">
        <v>2.1699279326930627</v>
      </c>
      <c r="AC70" s="18">
        <v>2.2661129108999263</v>
      </c>
      <c r="AD70" s="18">
        <v>2.3450191145202552</v>
      </c>
      <c r="AE70" s="18">
        <v>2.4117415899199441</v>
      </c>
      <c r="AF70" s="18">
        <v>2.4763836350594493</v>
      </c>
      <c r="AG70" s="18">
        <v>2.5317864883626444</v>
      </c>
      <c r="AH70" s="18">
        <v>2.5768943366436288</v>
      </c>
      <c r="AI70" s="18">
        <v>2.7326440358627724</v>
      </c>
      <c r="AJ70" s="18">
        <v>2.8344654605238668</v>
      </c>
      <c r="AK70" s="18">
        <v>3.0410103939848456</v>
      </c>
      <c r="AL70" s="18">
        <v>3.2937535305148966</v>
      </c>
      <c r="AM70" s="18">
        <v>3.4023941956917656</v>
      </c>
      <c r="AN70" s="18">
        <v>3.4613843700098368</v>
      </c>
      <c r="AO70" s="18">
        <v>3.3867909565647025</v>
      </c>
      <c r="AP70" s="18">
        <v>3.1595087170839098</v>
      </c>
      <c r="AQ70" s="18">
        <v>3.1894147835430209</v>
      </c>
      <c r="AR70" s="18">
        <v>3.2662250547850444</v>
      </c>
      <c r="AS70" s="18">
        <v>3.3007506661733701</v>
      </c>
      <c r="AT70" s="18">
        <v>3.2959587272684265</v>
      </c>
      <c r="AU70" s="18">
        <v>3.3177032538539106</v>
      </c>
      <c r="AV70" s="18">
        <v>3.3023944070978968</v>
      </c>
      <c r="AW70" s="18">
        <v>3.2843511966358778</v>
      </c>
      <c r="AX70" s="18">
        <v>3.2591088909418948</v>
      </c>
      <c r="AY70" s="18">
        <v>3.2302065607895081</v>
      </c>
      <c r="AZ70" s="18">
        <v>3.196963891172897</v>
      </c>
      <c r="BA70" s="18">
        <v>3.1597069107838478</v>
      </c>
      <c r="BB70" s="18">
        <v>3.1184761596620265</v>
      </c>
      <c r="BC70" s="18">
        <v>3.0738306435324465</v>
      </c>
      <c r="BD70" s="18">
        <v>3.0252481022741202</v>
      </c>
      <c r="BE70" s="18">
        <v>2.9728126133372355</v>
      </c>
      <c r="BF70" s="18">
        <v>3.025186872292088</v>
      </c>
      <c r="BG70" s="18">
        <v>3.0779034833198393</v>
      </c>
      <c r="BH70" s="18">
        <v>3.1309258012274794</v>
      </c>
      <c r="BI70" s="18">
        <v>3.1841139530683513</v>
      </c>
      <c r="BJ70" s="18">
        <v>3.2370807768777743</v>
      </c>
      <c r="BK70" s="18">
        <v>3.2894707872149844</v>
      </c>
      <c r="BL70" s="18">
        <v>3.3415013633454422</v>
      </c>
      <c r="BM70" s="18">
        <v>3.4063151637197859</v>
      </c>
      <c r="BN70" s="18">
        <v>3.4709735722425994</v>
      </c>
      <c r="BO70" s="18">
        <v>3.5352748415136857</v>
      </c>
      <c r="BP70" s="18">
        <v>3.5993178601498355</v>
      </c>
      <c r="BQ70" s="18">
        <v>3.6631019747830931</v>
      </c>
      <c r="BR70" s="18">
        <v>3.7267304733034328</v>
      </c>
      <c r="BS70" s="18">
        <v>3.7899965908346487</v>
      </c>
      <c r="BT70" s="18">
        <v>3.8530033908783987</v>
      </c>
      <c r="BU70" s="18">
        <v>3.9157512157144461</v>
      </c>
      <c r="BV70" s="54">
        <v>3.9790863490711645</v>
      </c>
    </row>
    <row r="71" spans="2:74">
      <c r="B71" s="53" t="s">
        <v>86</v>
      </c>
      <c r="C71" s="18">
        <v>3.628287352375352E-2</v>
      </c>
      <c r="D71" s="18">
        <v>6.7166375101343948E-2</v>
      </c>
      <c r="E71" s="18">
        <v>0.10883339186447698</v>
      </c>
      <c r="F71" s="18">
        <v>0.16466738012377094</v>
      </c>
      <c r="G71" s="18">
        <v>0.23374130998638942</v>
      </c>
      <c r="H71" s="18">
        <v>0.31504299434370375</v>
      </c>
      <c r="I71" s="18">
        <v>0.40754075172268001</v>
      </c>
      <c r="J71" s="18">
        <v>0.51023386644763613</v>
      </c>
      <c r="K71" s="18">
        <v>0.62236847120820804</v>
      </c>
      <c r="L71" s="18">
        <v>0.74980993161385667</v>
      </c>
      <c r="M71" s="18">
        <v>0.89434231564391697</v>
      </c>
      <c r="N71" s="18">
        <v>1.041593013962999</v>
      </c>
      <c r="O71" s="18">
        <v>1.2065597579848681</v>
      </c>
      <c r="P71" s="18">
        <v>1.4140194455398047</v>
      </c>
      <c r="Q71" s="18">
        <v>1.6763068273193118</v>
      </c>
      <c r="R71" s="18">
        <v>1.97963959175759</v>
      </c>
      <c r="S71" s="18">
        <v>2.2725891761600812</v>
      </c>
      <c r="T71" s="18">
        <v>2.5317853269223551</v>
      </c>
      <c r="U71" s="18">
        <v>2.7484645964246806</v>
      </c>
      <c r="V71" s="18">
        <v>2.9197990912705074</v>
      </c>
      <c r="W71" s="18">
        <v>3.0909967060327452</v>
      </c>
      <c r="X71" s="18">
        <v>3.1370944361380233</v>
      </c>
      <c r="Y71" s="18">
        <v>3.145901662622502</v>
      </c>
      <c r="Z71" s="18">
        <v>3.1634707855129069</v>
      </c>
      <c r="AA71" s="18">
        <v>3.1559024295179294</v>
      </c>
      <c r="AB71" s="18">
        <v>3.1299452879090359</v>
      </c>
      <c r="AC71" s="18">
        <v>3.103246490685089</v>
      </c>
      <c r="AD71" s="18">
        <v>3.074707871132814</v>
      </c>
      <c r="AE71" s="18">
        <v>3.0627745128701798</v>
      </c>
      <c r="AF71" s="18">
        <v>3.0834132538985051</v>
      </c>
      <c r="AG71" s="18">
        <v>3.1327401457144504</v>
      </c>
      <c r="AH71" s="18">
        <v>3.2272606056742483</v>
      </c>
      <c r="AI71" s="18">
        <v>3.4967751089025687</v>
      </c>
      <c r="AJ71" s="18">
        <v>3.6903759859458503</v>
      </c>
      <c r="AK71" s="18">
        <v>3.8815706038772211</v>
      </c>
      <c r="AL71" s="18">
        <v>4.0445455617791835</v>
      </c>
      <c r="AM71" s="18">
        <v>4.2238048487424864</v>
      </c>
      <c r="AN71" s="18">
        <v>4.3467744450022128</v>
      </c>
      <c r="AO71" s="18">
        <v>4.4010501773053221</v>
      </c>
      <c r="AP71" s="18">
        <v>4.222705456917021</v>
      </c>
      <c r="AQ71" s="18">
        <v>4.3629065991746954</v>
      </c>
      <c r="AR71" s="18">
        <v>4.5505359296330061</v>
      </c>
      <c r="AS71" s="18">
        <v>4.6658108975436399</v>
      </c>
      <c r="AT71" s="18">
        <v>4.7108443140295231</v>
      </c>
      <c r="AU71" s="18">
        <v>4.7784993934583655</v>
      </c>
      <c r="AV71" s="18">
        <v>4.8769129728628124</v>
      </c>
      <c r="AW71" s="18">
        <v>4.9772446888838378</v>
      </c>
      <c r="AX71" s="18">
        <v>5.073085911226813</v>
      </c>
      <c r="AY71" s="18">
        <v>5.1689621619328419</v>
      </c>
      <c r="AZ71" s="18">
        <v>5.2641478876789431</v>
      </c>
      <c r="BA71" s="18">
        <v>5.3591344891911277</v>
      </c>
      <c r="BB71" s="18">
        <v>5.4544396133473381</v>
      </c>
      <c r="BC71" s="18">
        <v>5.5501474456588911</v>
      </c>
      <c r="BD71" s="18">
        <v>5.6458059040314801</v>
      </c>
      <c r="BE71" s="18">
        <v>5.7415658587290803</v>
      </c>
      <c r="BF71" s="18">
        <v>5.8370541708657049</v>
      </c>
      <c r="BG71" s="18">
        <v>5.9325362718605863</v>
      </c>
      <c r="BH71" s="18">
        <v>6.028770574959907</v>
      </c>
      <c r="BI71" s="18">
        <v>6.1254925507770919</v>
      </c>
      <c r="BJ71" s="18">
        <v>6.2219488542758237</v>
      </c>
      <c r="BK71" s="18">
        <v>6.3174931019962042</v>
      </c>
      <c r="BL71" s="18">
        <v>6.4125353745018243</v>
      </c>
      <c r="BM71" s="18">
        <v>6.5322858767105538</v>
      </c>
      <c r="BN71" s="18">
        <v>6.6518934341707219</v>
      </c>
      <c r="BO71" s="18">
        <v>6.7710041712192481</v>
      </c>
      <c r="BP71" s="18">
        <v>6.8898041501251273</v>
      </c>
      <c r="BQ71" s="18">
        <v>7.0083003059602955</v>
      </c>
      <c r="BR71" s="18">
        <v>7.1266892016121384</v>
      </c>
      <c r="BS71" s="18">
        <v>7.2446008181007064</v>
      </c>
      <c r="BT71" s="18">
        <v>7.3622298611199497</v>
      </c>
      <c r="BU71" s="18">
        <v>7.4795835513831967</v>
      </c>
      <c r="BV71" s="54">
        <v>7.5982782973067486</v>
      </c>
    </row>
    <row r="72" spans="2:74" ht="13.5" thickBot="1">
      <c r="B72" s="58" t="s">
        <v>38</v>
      </c>
      <c r="C72" s="59">
        <v>4.1517076175667311</v>
      </c>
      <c r="D72" s="59">
        <v>4.3272051468962758</v>
      </c>
      <c r="E72" s="59">
        <v>4.5275536413936726</v>
      </c>
      <c r="F72" s="59">
        <v>4.7616711805118204</v>
      </c>
      <c r="G72" s="59">
        <v>5.0208403777165458</v>
      </c>
      <c r="H72" s="59">
        <v>5.288810484599499</v>
      </c>
      <c r="I72" s="59">
        <v>5.5418957853401407</v>
      </c>
      <c r="J72" s="59">
        <v>5.7618907130454868</v>
      </c>
      <c r="K72" s="59">
        <v>5.9636431267399352</v>
      </c>
      <c r="L72" s="59">
        <v>6.1800933535057094</v>
      </c>
      <c r="M72" s="59">
        <v>6.4702908332014566</v>
      </c>
      <c r="N72" s="59">
        <v>6.7967077097142719</v>
      </c>
      <c r="O72" s="59">
        <v>7.1131165878263687</v>
      </c>
      <c r="P72" s="59">
        <v>7.5146110979027654</v>
      </c>
      <c r="Q72" s="59">
        <v>8.0599236118547744</v>
      </c>
      <c r="R72" s="59">
        <v>8.724871298999016</v>
      </c>
      <c r="S72" s="59">
        <v>9.4341676131611756</v>
      </c>
      <c r="T72" s="59">
        <v>10.126377242928447</v>
      </c>
      <c r="U72" s="59">
        <v>10.765761550459949</v>
      </c>
      <c r="V72" s="59">
        <v>11.333623898104467</v>
      </c>
      <c r="W72" s="59">
        <v>11.977292918435285</v>
      </c>
      <c r="X72" s="59">
        <v>12.213115684120361</v>
      </c>
      <c r="Y72" s="59">
        <v>12.374903699597938</v>
      </c>
      <c r="Z72" s="59">
        <v>12.583062595726343</v>
      </c>
      <c r="AA72" s="59">
        <v>12.680081333768831</v>
      </c>
      <c r="AB72" s="59">
        <v>12.718432810212539</v>
      </c>
      <c r="AC72" s="59">
        <v>12.731715766410694</v>
      </c>
      <c r="AD72" s="59">
        <v>12.694223107829226</v>
      </c>
      <c r="AE72" s="59">
        <v>12.667636830557246</v>
      </c>
      <c r="AF72" s="59">
        <v>12.700152684720345</v>
      </c>
      <c r="AG72" s="59">
        <v>12.760423534153809</v>
      </c>
      <c r="AH72" s="59">
        <v>12.876447517099109</v>
      </c>
      <c r="AI72" s="59">
        <v>13.584806685679894</v>
      </c>
      <c r="AJ72" s="59">
        <v>13.862641653187424</v>
      </c>
      <c r="AK72" s="59">
        <v>14.23482162966523</v>
      </c>
      <c r="AL72" s="59">
        <v>14.584291597843702</v>
      </c>
      <c r="AM72" s="59">
        <v>14.794989187355238</v>
      </c>
      <c r="AN72" s="59">
        <v>14.954057062344836</v>
      </c>
      <c r="AO72" s="59">
        <v>14.82081279082994</v>
      </c>
      <c r="AP72" s="59">
        <v>13.964422222550873</v>
      </c>
      <c r="AQ72" s="59">
        <v>14.21294663349029</v>
      </c>
      <c r="AR72" s="59">
        <v>14.652105839214396</v>
      </c>
      <c r="AS72" s="59">
        <v>14.887886044142567</v>
      </c>
      <c r="AT72" s="59">
        <v>14.929459710315406</v>
      </c>
      <c r="AU72" s="59">
        <v>15.073740879566301</v>
      </c>
      <c r="AV72" s="59">
        <v>15.119109363865221</v>
      </c>
      <c r="AW72" s="59">
        <v>15.162547512938787</v>
      </c>
      <c r="AX72" s="59">
        <v>15.183942017072152</v>
      </c>
      <c r="AY72" s="59">
        <v>15.198884742803511</v>
      </c>
      <c r="AZ72" s="59">
        <v>15.204645797261593</v>
      </c>
      <c r="BA72" s="59">
        <v>15.202823901924178</v>
      </c>
      <c r="BB72" s="59">
        <v>15.194227736726479</v>
      </c>
      <c r="BC72" s="59">
        <v>15.180642202774333</v>
      </c>
      <c r="BD72" s="59">
        <v>15.16013033983463</v>
      </c>
      <c r="BE72" s="59">
        <v>15.133185650627629</v>
      </c>
      <c r="BF72" s="59">
        <v>15.20727613472064</v>
      </c>
      <c r="BG72" s="59">
        <v>15.279563135178785</v>
      </c>
      <c r="BH72" s="59">
        <v>15.351134858251793</v>
      </c>
      <c r="BI72" s="59">
        <v>15.421331036265268</v>
      </c>
      <c r="BJ72" s="59">
        <v>15.487826639648016</v>
      </c>
      <c r="BK72" s="59">
        <v>15.550076823068053</v>
      </c>
      <c r="BL72" s="59">
        <v>15.608741528601691</v>
      </c>
      <c r="BM72" s="59">
        <v>15.724609629425405</v>
      </c>
      <c r="BN72" s="59">
        <v>15.836137358171561</v>
      </c>
      <c r="BO72" s="59">
        <v>15.943547234767419</v>
      </c>
      <c r="BP72" s="59">
        <v>16.046919982792883</v>
      </c>
      <c r="BQ72" s="59">
        <v>16.146378204317134</v>
      </c>
      <c r="BR72" s="59">
        <v>16.241992578331686</v>
      </c>
      <c r="BS72" s="59">
        <v>16.333974158668514</v>
      </c>
      <c r="BT72" s="59">
        <v>16.422386900113779</v>
      </c>
      <c r="BU72" s="59">
        <v>16.507339025775188</v>
      </c>
      <c r="BV72" s="60">
        <v>16.58847071853403</v>
      </c>
    </row>
    <row r="74" spans="2:74" ht="13.5" thickBot="1">
      <c r="C74" s="45" t="s">
        <v>35</v>
      </c>
      <c r="F74" s="64"/>
      <c r="G74" s="65"/>
    </row>
    <row r="75" spans="2:74">
      <c r="B75" s="47"/>
      <c r="C75" s="48" t="s">
        <v>76</v>
      </c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50"/>
    </row>
    <row r="76" spans="2:74" s="4" customFormat="1">
      <c r="B76" s="51" t="s">
        <v>61</v>
      </c>
      <c r="C76" s="35">
        <v>1970</v>
      </c>
      <c r="D76" s="35">
        <v>1971</v>
      </c>
      <c r="E76" s="35">
        <v>1972</v>
      </c>
      <c r="F76" s="35">
        <v>1973</v>
      </c>
      <c r="G76" s="35">
        <v>1974</v>
      </c>
      <c r="H76" s="35">
        <v>1975</v>
      </c>
      <c r="I76" s="35">
        <v>1976</v>
      </c>
      <c r="J76" s="35">
        <v>1977</v>
      </c>
      <c r="K76" s="35">
        <v>1978</v>
      </c>
      <c r="L76" s="35">
        <v>1979</v>
      </c>
      <c r="M76" s="35">
        <v>1980</v>
      </c>
      <c r="N76" s="35">
        <v>1981</v>
      </c>
      <c r="O76" s="35">
        <v>1982</v>
      </c>
      <c r="P76" s="35">
        <v>1983</v>
      </c>
      <c r="Q76" s="35">
        <v>1984</v>
      </c>
      <c r="R76" s="35">
        <v>1985</v>
      </c>
      <c r="S76" s="35">
        <v>1986</v>
      </c>
      <c r="T76" s="35">
        <v>1987</v>
      </c>
      <c r="U76" s="35">
        <v>1988</v>
      </c>
      <c r="V76" s="35">
        <v>1989</v>
      </c>
      <c r="W76" s="35">
        <v>1990</v>
      </c>
      <c r="X76" s="35">
        <v>1991</v>
      </c>
      <c r="Y76" s="35">
        <v>1992</v>
      </c>
      <c r="Z76" s="35">
        <v>1993</v>
      </c>
      <c r="AA76" s="35">
        <v>1994</v>
      </c>
      <c r="AB76" s="35">
        <v>1995</v>
      </c>
      <c r="AC76" s="35">
        <v>1996</v>
      </c>
      <c r="AD76" s="35">
        <v>1997</v>
      </c>
      <c r="AE76" s="35">
        <v>1998</v>
      </c>
      <c r="AF76" s="35">
        <v>1999</v>
      </c>
      <c r="AG76" s="35">
        <v>2000</v>
      </c>
      <c r="AH76" s="35">
        <v>2001</v>
      </c>
      <c r="AI76" s="35">
        <v>2002</v>
      </c>
      <c r="AJ76" s="35">
        <v>2003</v>
      </c>
      <c r="AK76" s="35">
        <v>2004</v>
      </c>
      <c r="AL76" s="35">
        <v>2005</v>
      </c>
      <c r="AM76" s="35">
        <v>2006</v>
      </c>
      <c r="AN76" s="35">
        <v>2007</v>
      </c>
      <c r="AO76" s="35">
        <v>2008</v>
      </c>
      <c r="AP76" s="35">
        <v>2009</v>
      </c>
      <c r="AQ76" s="35">
        <v>2010</v>
      </c>
      <c r="AR76" s="35">
        <v>2011</v>
      </c>
      <c r="AS76" s="35">
        <v>2012</v>
      </c>
      <c r="AT76" s="35">
        <v>2013</v>
      </c>
      <c r="AU76" s="35">
        <v>2014</v>
      </c>
      <c r="AV76" s="35">
        <v>2015</v>
      </c>
      <c r="AW76" s="35">
        <v>2016</v>
      </c>
      <c r="AX76" s="35">
        <v>2017</v>
      </c>
      <c r="AY76" s="35">
        <v>2018</v>
      </c>
      <c r="AZ76" s="35">
        <v>2019</v>
      </c>
      <c r="BA76" s="35">
        <v>2020</v>
      </c>
      <c r="BB76" s="35">
        <v>2021</v>
      </c>
      <c r="BC76" s="35">
        <v>2022</v>
      </c>
      <c r="BD76" s="35">
        <v>2023</v>
      </c>
      <c r="BE76" s="35">
        <v>2024</v>
      </c>
      <c r="BF76" s="35">
        <v>2025</v>
      </c>
      <c r="BG76" s="35">
        <v>2026</v>
      </c>
      <c r="BH76" s="35">
        <v>2027</v>
      </c>
      <c r="BI76" s="35">
        <v>2028</v>
      </c>
      <c r="BJ76" s="35">
        <v>2029</v>
      </c>
      <c r="BK76" s="35">
        <v>2030</v>
      </c>
      <c r="BL76" s="35">
        <v>2031</v>
      </c>
      <c r="BM76" s="35">
        <v>2032</v>
      </c>
      <c r="BN76" s="35">
        <v>2033</v>
      </c>
      <c r="BO76" s="35">
        <v>2034</v>
      </c>
      <c r="BP76" s="35">
        <v>2035</v>
      </c>
      <c r="BQ76" s="35">
        <v>2036</v>
      </c>
      <c r="BR76" s="35">
        <v>2037</v>
      </c>
      <c r="BS76" s="35">
        <v>2038</v>
      </c>
      <c r="BT76" s="35">
        <v>2039</v>
      </c>
      <c r="BU76" s="35">
        <v>2040</v>
      </c>
      <c r="BV76" s="52"/>
    </row>
    <row r="77" spans="2:74">
      <c r="B77" s="53" t="s">
        <v>83</v>
      </c>
      <c r="C77" s="18">
        <v>12.106344167959742</v>
      </c>
      <c r="D77" s="18">
        <v>12.392704699186213</v>
      </c>
      <c r="E77" s="18">
        <v>12.712409968565117</v>
      </c>
      <c r="F77" s="18">
        <v>13.106710228460543</v>
      </c>
      <c r="G77" s="18">
        <v>13.576121798674503</v>
      </c>
      <c r="H77" s="18">
        <v>14.064193094386837</v>
      </c>
      <c r="I77" s="18">
        <v>14.48886980754817</v>
      </c>
      <c r="J77" s="18">
        <v>14.851938942806218</v>
      </c>
      <c r="K77" s="18">
        <v>15.168747602867686</v>
      </c>
      <c r="L77" s="18">
        <v>15.443287581844631</v>
      </c>
      <c r="M77" s="18">
        <v>15.755242769716855</v>
      </c>
      <c r="N77" s="18">
        <v>16.088950345438146</v>
      </c>
      <c r="O77" s="18">
        <v>16.322243590109544</v>
      </c>
      <c r="P77" s="18">
        <v>16.586122803483299</v>
      </c>
      <c r="Q77" s="18">
        <v>16.880024243206105</v>
      </c>
      <c r="R77" s="18">
        <v>17.111163026953264</v>
      </c>
      <c r="S77" s="18">
        <v>17.235626553177298</v>
      </c>
      <c r="T77" s="18">
        <v>17.322201963669936</v>
      </c>
      <c r="U77" s="18">
        <v>17.383684718604488</v>
      </c>
      <c r="V77" s="18">
        <v>17.426310714301508</v>
      </c>
      <c r="W77" s="18">
        <v>17.450261812988192</v>
      </c>
      <c r="X77" s="18">
        <v>17.50932917472359</v>
      </c>
      <c r="Y77" s="18">
        <v>17.565605491870802</v>
      </c>
      <c r="Z77" s="18">
        <v>17.649726351241561</v>
      </c>
      <c r="AA77" s="18">
        <v>17.749581171472062</v>
      </c>
      <c r="AB77" s="18">
        <v>17.921644652791201</v>
      </c>
      <c r="AC77" s="18">
        <v>18.085465455002666</v>
      </c>
      <c r="AD77" s="18">
        <v>18.243222029887587</v>
      </c>
      <c r="AE77" s="18">
        <v>18.380866567337481</v>
      </c>
      <c r="AF77" s="18">
        <v>18.533848981825081</v>
      </c>
      <c r="AG77" s="18">
        <v>18.720516461729137</v>
      </c>
      <c r="AH77" s="18">
        <v>19.014164412660833</v>
      </c>
      <c r="AI77" s="18">
        <v>19.230774340026034</v>
      </c>
      <c r="AJ77" s="18">
        <v>19.437492540473844</v>
      </c>
      <c r="AK77" s="18">
        <v>19.626834082782274</v>
      </c>
      <c r="AL77" s="18">
        <v>19.873300969369179</v>
      </c>
      <c r="AM77" s="18">
        <v>20.120238570637881</v>
      </c>
      <c r="AN77" s="18">
        <v>20.359829614298359</v>
      </c>
      <c r="AO77" s="18">
        <v>20.600120544807815</v>
      </c>
      <c r="AP77" s="18">
        <v>20.840889017398997</v>
      </c>
      <c r="AQ77" s="18">
        <v>21.082000000000001</v>
      </c>
      <c r="AR77" s="18">
        <v>21.324000000000005</v>
      </c>
      <c r="AS77" s="18">
        <v>21.577007911581138</v>
      </c>
      <c r="AT77" s="18">
        <v>21.830279590220982</v>
      </c>
      <c r="AU77" s="18">
        <v>22.083977121534616</v>
      </c>
      <c r="AV77" s="18">
        <v>22.330892260354005</v>
      </c>
      <c r="AW77" s="18">
        <v>22.581840855516038</v>
      </c>
      <c r="AX77" s="18">
        <v>22.807329706401458</v>
      </c>
      <c r="AY77" s="18">
        <v>23.029322782481376</v>
      </c>
      <c r="AZ77" s="18">
        <v>23.244155411966545</v>
      </c>
      <c r="BA77" s="18">
        <v>23.454164870107757</v>
      </c>
      <c r="BB77" s="18">
        <v>23.661151272098714</v>
      </c>
      <c r="BC77" s="18">
        <v>23.866675800488199</v>
      </c>
      <c r="BD77" s="18">
        <v>24.068292004744542</v>
      </c>
      <c r="BE77" s="18">
        <v>24.266735124131266</v>
      </c>
      <c r="BF77" s="18">
        <v>24.459949574253837</v>
      </c>
      <c r="BG77" s="18">
        <v>24.650293702849233</v>
      </c>
      <c r="BH77" s="18">
        <v>24.840406248450041</v>
      </c>
      <c r="BI77" s="18">
        <v>25.02920963660598</v>
      </c>
      <c r="BJ77" s="18">
        <v>25.213111152960199</v>
      </c>
      <c r="BK77" s="18">
        <v>25.390756845951021</v>
      </c>
      <c r="BL77" s="18">
        <v>25.563375603069655</v>
      </c>
      <c r="BM77" s="18">
        <v>25.828169015707548</v>
      </c>
      <c r="BN77" s="18">
        <v>26.037141992578587</v>
      </c>
      <c r="BO77" s="18">
        <v>26.239760415408249</v>
      </c>
      <c r="BP77" s="18">
        <v>26.43621016476709</v>
      </c>
      <c r="BQ77" s="18">
        <v>26.626676753995589</v>
      </c>
      <c r="BR77" s="18">
        <v>26.811334525592454</v>
      </c>
      <c r="BS77" s="18">
        <v>26.990369148613645</v>
      </c>
      <c r="BT77" s="18">
        <v>27.163944344758217</v>
      </c>
      <c r="BU77" s="18">
        <v>27.332224297990827</v>
      </c>
      <c r="BV77" s="54">
        <v>27.500472572325162</v>
      </c>
    </row>
    <row r="78" spans="2:74">
      <c r="B78" s="53" t="s">
        <v>84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5.7751235230599097E-3</v>
      </c>
      <c r="I78" s="18">
        <v>2.052540379815811E-2</v>
      </c>
      <c r="J78" s="18">
        <v>4.3160315683612269E-2</v>
      </c>
      <c r="K78" s="18">
        <v>7.5278229018790749E-2</v>
      </c>
      <c r="L78" s="18">
        <v>0.11853246352165966</v>
      </c>
      <c r="M78" s="18">
        <v>0.17461351081199755</v>
      </c>
      <c r="N78" s="18">
        <v>0.24530314046176996</v>
      </c>
      <c r="O78" s="18">
        <v>0.34727824195070034</v>
      </c>
      <c r="P78" s="18">
        <v>0.48105975828119568</v>
      </c>
      <c r="Q78" s="18">
        <v>0.68243547535866256</v>
      </c>
      <c r="R78" s="18">
        <v>0.95667074884487291</v>
      </c>
      <c r="S78" s="18">
        <v>1.3097953011307484</v>
      </c>
      <c r="T78" s="18">
        <v>1.6985552776431425</v>
      </c>
      <c r="U78" s="18">
        <v>2.0779706849267643</v>
      </c>
      <c r="V78" s="18">
        <v>2.4286155883940799</v>
      </c>
      <c r="W78" s="18">
        <v>2.7239046547522103</v>
      </c>
      <c r="X78" s="18">
        <v>2.9679414812627831</v>
      </c>
      <c r="Y78" s="18">
        <v>3.1495988777363877</v>
      </c>
      <c r="Z78" s="18">
        <v>3.2832804767570685</v>
      </c>
      <c r="AA78" s="18">
        <v>3.3743271718518737</v>
      </c>
      <c r="AB78" s="18">
        <v>3.4118307259676035</v>
      </c>
      <c r="AC78" s="18">
        <v>3.446029662608399</v>
      </c>
      <c r="AD78" s="18">
        <v>3.4662070891911245</v>
      </c>
      <c r="AE78" s="18">
        <v>3.5168658692878427</v>
      </c>
      <c r="AF78" s="18">
        <v>3.567187099562569</v>
      </c>
      <c r="AG78" s="18">
        <v>3.6208667379785058</v>
      </c>
      <c r="AH78" s="18">
        <v>3.6923147519881927</v>
      </c>
      <c r="AI78" s="18">
        <v>3.7459657713755656</v>
      </c>
      <c r="AJ78" s="18">
        <v>3.7948672786179198</v>
      </c>
      <c r="AK78" s="18">
        <v>3.8376318029962282</v>
      </c>
      <c r="AL78" s="18">
        <v>3.8889257426650574</v>
      </c>
      <c r="AM78" s="18">
        <v>3.9377740894064726</v>
      </c>
      <c r="AN78" s="18">
        <v>3.9827408724934905</v>
      </c>
      <c r="AO78" s="18">
        <v>4.025503828517361</v>
      </c>
      <c r="AP78" s="18">
        <v>4.0661296263246962</v>
      </c>
      <c r="AQ78" s="18">
        <v>4.1050000000000004</v>
      </c>
      <c r="AR78" s="18">
        <v>4.1420000000000012</v>
      </c>
      <c r="AS78" s="18">
        <v>4.1785120123586337</v>
      </c>
      <c r="AT78" s="18">
        <v>4.2138702165481829</v>
      </c>
      <c r="AU78" s="18">
        <v>4.2477231850969881</v>
      </c>
      <c r="AV78" s="18">
        <v>4.2883194459386313</v>
      </c>
      <c r="AW78" s="18">
        <v>4.3295645631311475</v>
      </c>
      <c r="AX78" s="18">
        <v>4.3657908464371964</v>
      </c>
      <c r="AY78" s="18">
        <v>4.4012581297865019</v>
      </c>
      <c r="AZ78" s="18">
        <v>4.4352520063071186</v>
      </c>
      <c r="BA78" s="18">
        <v>4.468224890637865</v>
      </c>
      <c r="BB78" s="18">
        <v>4.5005046454067177</v>
      </c>
      <c r="BC78" s="18">
        <v>4.5324299794548955</v>
      </c>
      <c r="BD78" s="18">
        <v>4.5635195010299849</v>
      </c>
      <c r="BE78" s="18">
        <v>4.5939164532533221</v>
      </c>
      <c r="BF78" s="18">
        <v>4.6232158283366722</v>
      </c>
      <c r="BG78" s="18">
        <v>4.6519074672297354</v>
      </c>
      <c r="BH78" s="18">
        <v>4.6804718401699095</v>
      </c>
      <c r="BI78" s="18">
        <v>4.7087069210275532</v>
      </c>
      <c r="BJ78" s="18">
        <v>4.735919365293344</v>
      </c>
      <c r="BK78" s="18">
        <v>4.7619002153890362</v>
      </c>
      <c r="BL78" s="18">
        <v>4.7868654157436534</v>
      </c>
      <c r="BM78" s="18">
        <v>4.8294806260552035</v>
      </c>
      <c r="BN78" s="18">
        <v>4.8709138783185937</v>
      </c>
      <c r="BO78" s="18">
        <v>4.9111894977493282</v>
      </c>
      <c r="BP78" s="18">
        <v>4.9503469693830731</v>
      </c>
      <c r="BQ78" s="18">
        <v>4.9884193845173774</v>
      </c>
      <c r="BR78" s="18">
        <v>5.0254444471524398</v>
      </c>
      <c r="BS78" s="18">
        <v>5.061442173336216</v>
      </c>
      <c r="BT78" s="18">
        <v>5.0964483559204616</v>
      </c>
      <c r="BU78" s="18">
        <v>5.1304923400548024</v>
      </c>
      <c r="BV78" s="54">
        <v>5.1645680030874255</v>
      </c>
    </row>
    <row r="79" spans="2:74">
      <c r="B79" s="53" t="s">
        <v>85</v>
      </c>
      <c r="C79" s="18">
        <v>0.22775875418700253</v>
      </c>
      <c r="D79" s="18">
        <v>0.33269538527680348</v>
      </c>
      <c r="E79" s="18">
        <v>0.45079483956574384</v>
      </c>
      <c r="F79" s="18">
        <v>0.57482139009238886</v>
      </c>
      <c r="G79" s="18">
        <v>0.69658161328347923</v>
      </c>
      <c r="H79" s="18">
        <v>0.8114669930185332</v>
      </c>
      <c r="I79" s="18">
        <v>0.9147727918819426</v>
      </c>
      <c r="J79" s="18">
        <v>0.97098568279860265</v>
      </c>
      <c r="K79" s="18">
        <v>0.98472335148855039</v>
      </c>
      <c r="L79" s="18">
        <v>0.98820224700687753</v>
      </c>
      <c r="M79" s="18">
        <v>1.0289375144853423</v>
      </c>
      <c r="N79" s="18">
        <v>1.0692990953936672</v>
      </c>
      <c r="O79" s="18">
        <v>1.0673019788666165</v>
      </c>
      <c r="P79" s="18">
        <v>1.0784722656183552</v>
      </c>
      <c r="Q79" s="18">
        <v>1.1425342831751137</v>
      </c>
      <c r="R79" s="18">
        <v>1.2851706537948431</v>
      </c>
      <c r="S79" s="18">
        <v>1.4940046290930618</v>
      </c>
      <c r="T79" s="18">
        <v>1.7581780444025792</v>
      </c>
      <c r="U79" s="18">
        <v>2.078796333061173</v>
      </c>
      <c r="V79" s="18">
        <v>2.4542780104075144</v>
      </c>
      <c r="W79" s="18">
        <v>2.8345045501386101</v>
      </c>
      <c r="X79" s="18">
        <v>3.1857412510328507</v>
      </c>
      <c r="Y79" s="18">
        <v>3.5140922310021914</v>
      </c>
      <c r="Z79" s="18">
        <v>3.8586293321324581</v>
      </c>
      <c r="AA79" s="18">
        <v>4.221181669558538</v>
      </c>
      <c r="AB79" s="18">
        <v>4.5312020034924911</v>
      </c>
      <c r="AC79" s="18">
        <v>4.82094150731319</v>
      </c>
      <c r="AD79" s="18">
        <v>5.088772887617715</v>
      </c>
      <c r="AE79" s="18">
        <v>5.3423212644247</v>
      </c>
      <c r="AF79" s="18">
        <v>5.5838519902953552</v>
      </c>
      <c r="AG79" s="18">
        <v>5.820260101512833</v>
      </c>
      <c r="AH79" s="18">
        <v>6.0765740074820247</v>
      </c>
      <c r="AI79" s="18">
        <v>6.2957174988897648</v>
      </c>
      <c r="AJ79" s="18">
        <v>6.6276523850000002</v>
      </c>
      <c r="AK79" s="18">
        <v>7.310319999999999</v>
      </c>
      <c r="AL79" s="18">
        <v>8.1532479999999996</v>
      </c>
      <c r="AM79" s="18">
        <v>8.6261830000000028</v>
      </c>
      <c r="AN79" s="18">
        <v>8.973691500000001</v>
      </c>
      <c r="AO79" s="18">
        <v>9.1951650000000011</v>
      </c>
      <c r="AP79" s="18">
        <v>9.4192505000000004</v>
      </c>
      <c r="AQ79" s="18">
        <v>9.6460000000000026</v>
      </c>
      <c r="AR79" s="18">
        <v>9.875</v>
      </c>
      <c r="AS79" s="18">
        <v>10.112248000000001</v>
      </c>
      <c r="AT79" s="18">
        <v>10.351800000000004</v>
      </c>
      <c r="AU79" s="18">
        <v>10.594019999999997</v>
      </c>
      <c r="AV79" s="18">
        <v>10.889814967721472</v>
      </c>
      <c r="AW79" s="18">
        <v>11.190809587308383</v>
      </c>
      <c r="AX79" s="18">
        <v>11.482722994797722</v>
      </c>
      <c r="AY79" s="18">
        <v>11.775186615511684</v>
      </c>
      <c r="AZ79" s="18">
        <v>12.06668749008251</v>
      </c>
      <c r="BA79" s="18">
        <v>12.358273465753728</v>
      </c>
      <c r="BB79" s="18">
        <v>12.651280712396504</v>
      </c>
      <c r="BC79" s="18">
        <v>12.945470039354845</v>
      </c>
      <c r="BD79" s="18">
        <v>13.239946383236623</v>
      </c>
      <c r="BE79" s="18">
        <v>13.53501553970777</v>
      </c>
      <c r="BF79" s="18">
        <v>13.829939009722953</v>
      </c>
      <c r="BG79" s="18">
        <v>14.124916536162704</v>
      </c>
      <c r="BH79" s="18">
        <v>14.421910229840707</v>
      </c>
      <c r="BI79" s="18">
        <v>14.72026843789582</v>
      </c>
      <c r="BJ79" s="18">
        <v>15.018327007195417</v>
      </c>
      <c r="BK79" s="18">
        <v>15.314112916307545</v>
      </c>
      <c r="BL79" s="18">
        <v>15.60874092040584</v>
      </c>
      <c r="BM79" s="18">
        <v>15.963771108242868</v>
      </c>
      <c r="BN79" s="18">
        <v>16.319073739901825</v>
      </c>
      <c r="BO79" s="18">
        <v>16.673380356203463</v>
      </c>
      <c r="BP79" s="18">
        <v>17.027259210041596</v>
      </c>
      <c r="BQ79" s="18">
        <v>17.380671840445622</v>
      </c>
      <c r="BR79" s="18">
        <v>17.734215461522542</v>
      </c>
      <c r="BS79" s="18">
        <v>18.086595181077968</v>
      </c>
      <c r="BT79" s="18">
        <v>18.43840881931332</v>
      </c>
      <c r="BU79" s="18">
        <v>18.789627948596454</v>
      </c>
      <c r="BV79" s="54">
        <v>19.144433045876472</v>
      </c>
    </row>
    <row r="80" spans="2:74">
      <c r="B80" s="53" t="s">
        <v>86</v>
      </c>
      <c r="C80" s="18">
        <v>0.1383106672902045</v>
      </c>
      <c r="D80" s="18">
        <v>0.25696992658705775</v>
      </c>
      <c r="E80" s="18">
        <v>0.41790222689852841</v>
      </c>
      <c r="F80" s="18">
        <v>0.6346116092687264</v>
      </c>
      <c r="G80" s="18">
        <v>0.90412744678341339</v>
      </c>
      <c r="H80" s="18">
        <v>1.2231046561991381</v>
      </c>
      <c r="I80" s="18">
        <v>1.5880726333831703</v>
      </c>
      <c r="J80" s="18">
        <v>1.9956302803503683</v>
      </c>
      <c r="K80" s="18">
        <v>2.4420143236129364</v>
      </c>
      <c r="L80" s="18">
        <v>2.9235597019649928</v>
      </c>
      <c r="M80" s="18">
        <v>3.4361010760384549</v>
      </c>
      <c r="N80" s="18">
        <v>3.9022081544337581</v>
      </c>
      <c r="O80" s="18">
        <v>4.3551180307018464</v>
      </c>
      <c r="P80" s="18">
        <v>4.8547749609041055</v>
      </c>
      <c r="Q80" s="18">
        <v>5.4385601775281138</v>
      </c>
      <c r="R80" s="18">
        <v>6.0614438750205348</v>
      </c>
      <c r="S80" s="18">
        <v>6.6076476034936933</v>
      </c>
      <c r="T80" s="18">
        <v>7.0752113861821204</v>
      </c>
      <c r="U80" s="18">
        <v>7.46141530718171</v>
      </c>
      <c r="V80" s="18">
        <v>7.7750952494092624</v>
      </c>
      <c r="W80" s="18">
        <v>8.0080452679981011</v>
      </c>
      <c r="X80" s="18">
        <v>8.1718794520260136</v>
      </c>
      <c r="Y80" s="18">
        <v>8.234133978874878</v>
      </c>
      <c r="Z80" s="18">
        <v>8.2560466050215346</v>
      </c>
      <c r="AA80" s="18">
        <v>8.2726599686119489</v>
      </c>
      <c r="AB80" s="18">
        <v>8.2545044223380692</v>
      </c>
      <c r="AC80" s="18">
        <v>8.2303723463824952</v>
      </c>
      <c r="AD80" s="18">
        <v>8.2135928451105844</v>
      </c>
      <c r="AE80" s="18">
        <v>8.2325649197113435</v>
      </c>
      <c r="AF80" s="18">
        <v>8.3061179820765858</v>
      </c>
      <c r="AG80" s="18">
        <v>8.4603010275548804</v>
      </c>
      <c r="AH80" s="18">
        <v>8.7478116432348614</v>
      </c>
      <c r="AI80" s="18">
        <v>9.1049275187356251</v>
      </c>
      <c r="AJ80" s="18">
        <v>9.5162262888140923</v>
      </c>
      <c r="AK80" s="18">
        <v>9.9302316978997194</v>
      </c>
      <c r="AL80" s="18">
        <v>10.336017222981258</v>
      </c>
      <c r="AM80" s="18">
        <v>10.707193256887047</v>
      </c>
      <c r="AN80" s="18">
        <v>11.040981979979486</v>
      </c>
      <c r="AO80" s="18">
        <v>11.343193947492654</v>
      </c>
      <c r="AP80" s="18">
        <v>11.61543826140195</v>
      </c>
      <c r="AQ80" s="18">
        <v>11.86</v>
      </c>
      <c r="AR80" s="18">
        <v>12.077999999999999</v>
      </c>
      <c r="AS80" s="18">
        <v>12.277520468384481</v>
      </c>
      <c r="AT80" s="18">
        <v>12.455432098826462</v>
      </c>
      <c r="AU80" s="18">
        <v>12.613639631463693</v>
      </c>
      <c r="AV80" s="18">
        <v>12.905828956168007</v>
      </c>
      <c r="AW80" s="18">
        <v>13.20310473587819</v>
      </c>
      <c r="AX80" s="18">
        <v>13.488508468679248</v>
      </c>
      <c r="AY80" s="18">
        <v>13.773813858411589</v>
      </c>
      <c r="AZ80" s="18">
        <v>14.057136622918071</v>
      </c>
      <c r="BA80" s="18">
        <v>14.339749192493221</v>
      </c>
      <c r="BB80" s="18">
        <v>14.623082573819726</v>
      </c>
      <c r="BC80" s="18">
        <v>14.907186251657215</v>
      </c>
      <c r="BD80" s="18">
        <v>15.190900302320641</v>
      </c>
      <c r="BE80" s="18">
        <v>15.474604687022174</v>
      </c>
      <c r="BF80" s="18">
        <v>15.75733636037627</v>
      </c>
      <c r="BG80" s="18">
        <v>16.039648297085602</v>
      </c>
      <c r="BH80" s="18">
        <v>16.323641116177907</v>
      </c>
      <c r="BI80" s="18">
        <v>16.608584511675737</v>
      </c>
      <c r="BJ80" s="18">
        <v>16.892477010197894</v>
      </c>
      <c r="BK80" s="18">
        <v>17.173417195279924</v>
      </c>
      <c r="BL80" s="18">
        <v>17.452554650552564</v>
      </c>
      <c r="BM80" s="18">
        <v>17.798557166726575</v>
      </c>
      <c r="BN80" s="18">
        <v>18.143890967716967</v>
      </c>
      <c r="BO80" s="18">
        <v>18.487455662853993</v>
      </c>
      <c r="BP80" s="18">
        <v>18.829782963179309</v>
      </c>
      <c r="BQ80" s="18">
        <v>19.170864387949223</v>
      </c>
      <c r="BR80" s="18">
        <v>19.511255829429551</v>
      </c>
      <c r="BS80" s="18">
        <v>19.849830262076207</v>
      </c>
      <c r="BT80" s="18">
        <v>20.187142642961483</v>
      </c>
      <c r="BU80" s="18">
        <v>20.523190461994918</v>
      </c>
      <c r="BV80" s="54">
        <v>20.862426371584707</v>
      </c>
    </row>
    <row r="81" spans="2:74">
      <c r="B81" s="53" t="s">
        <v>38</v>
      </c>
      <c r="C81" s="18">
        <v>12.472413589436949</v>
      </c>
      <c r="D81" s="18">
        <v>12.982370011050076</v>
      </c>
      <c r="E81" s="18">
        <v>13.581107035029389</v>
      </c>
      <c r="F81" s="18">
        <v>14.316143227821659</v>
      </c>
      <c r="G81" s="18">
        <v>15.176830858741395</v>
      </c>
      <c r="H81" s="18">
        <v>16.104539867127571</v>
      </c>
      <c r="I81" s="18">
        <v>17.012240636611441</v>
      </c>
      <c r="J81" s="18">
        <v>17.8617152216388</v>
      </c>
      <c r="K81" s="18">
        <v>18.670763506987964</v>
      </c>
      <c r="L81" s="18">
        <v>19.473581994338161</v>
      </c>
      <c r="M81" s="18">
        <v>20.394894871052653</v>
      </c>
      <c r="N81" s="18">
        <v>21.305760735727336</v>
      </c>
      <c r="O81" s="18">
        <v>22.09194184162871</v>
      </c>
      <c r="P81" s="18">
        <v>23.000429788286958</v>
      </c>
      <c r="Q81" s="18">
        <v>24.143554179267998</v>
      </c>
      <c r="R81" s="18">
        <v>25.414448304613519</v>
      </c>
      <c r="S81" s="18">
        <v>26.647074086894801</v>
      </c>
      <c r="T81" s="18">
        <v>27.85414667189778</v>
      </c>
      <c r="U81" s="18">
        <v>29.001867043774133</v>
      </c>
      <c r="V81" s="18">
        <v>30.084299562512367</v>
      </c>
      <c r="W81" s="18">
        <v>31.01671628587712</v>
      </c>
      <c r="X81" s="18">
        <v>31.834891359045237</v>
      </c>
      <c r="Y81" s="18">
        <v>32.46343057948426</v>
      </c>
      <c r="Z81" s="18">
        <v>33.047682765152622</v>
      </c>
      <c r="AA81" s="18">
        <v>33.61774998149442</v>
      </c>
      <c r="AB81" s="18">
        <v>34.119181804589367</v>
      </c>
      <c r="AC81" s="18">
        <v>34.582808971306747</v>
      </c>
      <c r="AD81" s="18">
        <v>35.011794851807011</v>
      </c>
      <c r="AE81" s="18">
        <v>35.472618620761367</v>
      </c>
      <c r="AF81" s="18">
        <v>35.991006053759591</v>
      </c>
      <c r="AG81" s="18">
        <v>36.621944328775356</v>
      </c>
      <c r="AH81" s="18">
        <v>37.530864815365916</v>
      </c>
      <c r="AI81" s="18">
        <v>38.37738512902699</v>
      </c>
      <c r="AJ81" s="18">
        <v>39.376238492905856</v>
      </c>
      <c r="AK81" s="18">
        <v>40.70501758367822</v>
      </c>
      <c r="AL81" s="18">
        <v>42.251491935015494</v>
      </c>
      <c r="AM81" s="18">
        <v>43.391388916931405</v>
      </c>
      <c r="AN81" s="18">
        <v>44.357243966771335</v>
      </c>
      <c r="AO81" s="18">
        <v>45.163983320817835</v>
      </c>
      <c r="AP81" s="18">
        <v>45.941707405125641</v>
      </c>
      <c r="AQ81" s="18">
        <v>46.693000000000005</v>
      </c>
      <c r="AR81" s="18">
        <v>47.419000000000011</v>
      </c>
      <c r="AS81" s="18">
        <v>48.145288392324254</v>
      </c>
      <c r="AT81" s="18">
        <v>48.85138190559563</v>
      </c>
      <c r="AU81" s="18">
        <v>49.539359938095295</v>
      </c>
      <c r="AV81" s="18">
        <v>50.414855630182117</v>
      </c>
      <c r="AW81" s="18">
        <v>51.305319741833763</v>
      </c>
      <c r="AX81" s="18">
        <v>52.144352016315629</v>
      </c>
      <c r="AY81" s="18">
        <v>52.979581386191157</v>
      </c>
      <c r="AZ81" s="18">
        <v>53.803231531274243</v>
      </c>
      <c r="BA81" s="18">
        <v>54.620412418992572</v>
      </c>
      <c r="BB81" s="18">
        <v>55.436019203721656</v>
      </c>
      <c r="BC81" s="18">
        <v>56.251762070955159</v>
      </c>
      <c r="BD81" s="18">
        <v>57.062658191331792</v>
      </c>
      <c r="BE81" s="18">
        <v>57.87027180411453</v>
      </c>
      <c r="BF81" s="18">
        <v>58.67044077268973</v>
      </c>
      <c r="BG81" s="18">
        <v>59.46676600332728</v>
      </c>
      <c r="BH81" s="18">
        <v>60.266429434638567</v>
      </c>
      <c r="BI81" s="18">
        <v>61.066769507205088</v>
      </c>
      <c r="BJ81" s="18">
        <v>61.859834535646854</v>
      </c>
      <c r="BK81" s="18">
        <v>62.640187172927526</v>
      </c>
      <c r="BL81" s="18">
        <v>63.411536589771707</v>
      </c>
      <c r="BM81" s="18">
        <v>64.419977916732194</v>
      </c>
      <c r="BN81" s="18">
        <v>65.371020578515967</v>
      </c>
      <c r="BO81" s="18">
        <v>66.311785932215031</v>
      </c>
      <c r="BP81" s="18">
        <v>67.24359930737107</v>
      </c>
      <c r="BQ81" s="18">
        <v>68.166632366907805</v>
      </c>
      <c r="BR81" s="18">
        <v>69.082250263696977</v>
      </c>
      <c r="BS81" s="18">
        <v>69.988236765104034</v>
      </c>
      <c r="BT81" s="18">
        <v>70.885944162953479</v>
      </c>
      <c r="BU81" s="18">
        <v>71.775535048636996</v>
      </c>
      <c r="BV81" s="54">
        <v>72.671899992873762</v>
      </c>
    </row>
    <row r="82" spans="2:74">
      <c r="B82" s="55"/>
      <c r="C82" s="31"/>
      <c r="D82" s="31"/>
      <c r="E82" s="31"/>
      <c r="F82" s="66"/>
      <c r="G82" s="67"/>
      <c r="H82" s="31"/>
      <c r="I82" s="31"/>
      <c r="J82" s="31"/>
      <c r="K82" s="31"/>
      <c r="BV82" s="68"/>
    </row>
    <row r="83" spans="2:74">
      <c r="B83" s="55"/>
      <c r="C83" s="56" t="s">
        <v>81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57"/>
    </row>
    <row r="84" spans="2:74" s="4" customFormat="1">
      <c r="B84" s="51" t="s">
        <v>61</v>
      </c>
      <c r="C84" s="35">
        <v>1970</v>
      </c>
      <c r="D84" s="35">
        <v>1971</v>
      </c>
      <c r="E84" s="35">
        <v>1972</v>
      </c>
      <c r="F84" s="35">
        <v>1973</v>
      </c>
      <c r="G84" s="35">
        <v>1974</v>
      </c>
      <c r="H84" s="35">
        <v>1975</v>
      </c>
      <c r="I84" s="35">
        <v>1976</v>
      </c>
      <c r="J84" s="35">
        <v>1977</v>
      </c>
      <c r="K84" s="35">
        <v>1978</v>
      </c>
      <c r="L84" s="35">
        <v>1979</v>
      </c>
      <c r="M84" s="35">
        <v>1980</v>
      </c>
      <c r="N84" s="35">
        <v>1981</v>
      </c>
      <c r="O84" s="35">
        <v>1982</v>
      </c>
      <c r="P84" s="35">
        <v>1983</v>
      </c>
      <c r="Q84" s="35">
        <v>1984</v>
      </c>
      <c r="R84" s="35">
        <v>1985</v>
      </c>
      <c r="S84" s="35">
        <v>1986</v>
      </c>
      <c r="T84" s="35">
        <v>1987</v>
      </c>
      <c r="U84" s="35">
        <v>1988</v>
      </c>
      <c r="V84" s="35">
        <v>1989</v>
      </c>
      <c r="W84" s="35">
        <v>1990</v>
      </c>
      <c r="X84" s="35">
        <v>1991</v>
      </c>
      <c r="Y84" s="35">
        <v>1992</v>
      </c>
      <c r="Z84" s="35">
        <v>1993</v>
      </c>
      <c r="AA84" s="35">
        <v>1994</v>
      </c>
      <c r="AB84" s="35">
        <v>1995</v>
      </c>
      <c r="AC84" s="35">
        <v>1996</v>
      </c>
      <c r="AD84" s="35">
        <v>1997</v>
      </c>
      <c r="AE84" s="35">
        <v>1998</v>
      </c>
      <c r="AF84" s="35">
        <v>1999</v>
      </c>
      <c r="AG84" s="35">
        <v>2000</v>
      </c>
      <c r="AH84" s="35">
        <v>2001</v>
      </c>
      <c r="AI84" s="35">
        <v>2002</v>
      </c>
      <c r="AJ84" s="35">
        <v>2003</v>
      </c>
      <c r="AK84" s="35">
        <v>2004</v>
      </c>
      <c r="AL84" s="35">
        <v>2005</v>
      </c>
      <c r="AM84" s="35">
        <v>2006</v>
      </c>
      <c r="AN84" s="35">
        <v>2007</v>
      </c>
      <c r="AO84" s="35">
        <v>2008</v>
      </c>
      <c r="AP84" s="35">
        <v>2009</v>
      </c>
      <c r="AQ84" s="35">
        <v>2010</v>
      </c>
      <c r="AR84" s="35">
        <v>2011</v>
      </c>
      <c r="AS84" s="35">
        <v>2012</v>
      </c>
      <c r="AT84" s="35">
        <v>2013</v>
      </c>
      <c r="AU84" s="35">
        <v>2014</v>
      </c>
      <c r="AV84" s="35">
        <v>2015</v>
      </c>
      <c r="AW84" s="35">
        <v>2016</v>
      </c>
      <c r="AX84" s="35">
        <v>2017</v>
      </c>
      <c r="AY84" s="35">
        <v>2018</v>
      </c>
      <c r="AZ84" s="35">
        <v>2019</v>
      </c>
      <c r="BA84" s="35">
        <v>2020</v>
      </c>
      <c r="BB84" s="35">
        <v>2021</v>
      </c>
      <c r="BC84" s="35">
        <v>2022</v>
      </c>
      <c r="BD84" s="35">
        <v>2023</v>
      </c>
      <c r="BE84" s="35">
        <v>2024</v>
      </c>
      <c r="BF84" s="35">
        <v>2025</v>
      </c>
      <c r="BG84" s="35">
        <v>2026</v>
      </c>
      <c r="BH84" s="35">
        <v>2027</v>
      </c>
      <c r="BI84" s="35">
        <v>2028</v>
      </c>
      <c r="BJ84" s="35">
        <v>2029</v>
      </c>
      <c r="BK84" s="35">
        <v>2030</v>
      </c>
      <c r="BL84" s="35">
        <v>2031</v>
      </c>
      <c r="BM84" s="35">
        <v>2032</v>
      </c>
      <c r="BN84" s="35">
        <v>2033</v>
      </c>
      <c r="BO84" s="35">
        <v>2034</v>
      </c>
      <c r="BP84" s="35">
        <v>2035</v>
      </c>
      <c r="BQ84" s="35">
        <v>2036</v>
      </c>
      <c r="BR84" s="35">
        <v>2037</v>
      </c>
      <c r="BS84" s="35">
        <v>2038</v>
      </c>
      <c r="BT84" s="35">
        <v>2039</v>
      </c>
      <c r="BU84" s="35">
        <v>2040</v>
      </c>
      <c r="BV84" s="52">
        <v>2041</v>
      </c>
    </row>
    <row r="85" spans="2:74">
      <c r="B85" s="51" t="s">
        <v>83</v>
      </c>
      <c r="C85" s="18">
        <v>3.9521343751357945</v>
      </c>
      <c r="D85" s="18">
        <v>4.0240285306995744</v>
      </c>
      <c r="E85" s="18">
        <v>4.1021966299888009</v>
      </c>
      <c r="F85" s="18">
        <v>4.1973616479241205</v>
      </c>
      <c r="G85" s="18">
        <v>4.3073493273914707</v>
      </c>
      <c r="H85" s="18">
        <v>4.4168186034265871</v>
      </c>
      <c r="I85" s="18">
        <v>4.5044336508674379</v>
      </c>
      <c r="J85" s="18">
        <v>4.576189716610231</v>
      </c>
      <c r="K85" s="18">
        <v>4.6431244498821904</v>
      </c>
      <c r="L85" s="18">
        <v>4.7104613554231634</v>
      </c>
      <c r="M85" s="18">
        <v>4.8050172640868034</v>
      </c>
      <c r="N85" s="18">
        <v>4.9257095562901974</v>
      </c>
      <c r="O85" s="18">
        <v>5.0254872236127595</v>
      </c>
      <c r="P85" s="18">
        <v>5.1390104756271056</v>
      </c>
      <c r="Q85" s="18">
        <v>5.2669300059413953</v>
      </c>
      <c r="R85" s="18">
        <v>5.3785547294991893</v>
      </c>
      <c r="S85" s="18">
        <v>5.4517950860993913</v>
      </c>
      <c r="T85" s="18">
        <v>5.4865879557257786</v>
      </c>
      <c r="U85" s="18">
        <v>5.4889046283968188</v>
      </c>
      <c r="V85" s="18">
        <v>5.4628719873981879</v>
      </c>
      <c r="W85" s="18">
        <v>5.5022621697942897</v>
      </c>
      <c r="X85" s="18">
        <v>5.4022589302609232</v>
      </c>
      <c r="Y85" s="18">
        <v>5.3180004858178433</v>
      </c>
      <c r="Z85" s="18">
        <v>5.2747905436009628</v>
      </c>
      <c r="AA85" s="18">
        <v>5.2009193566496483</v>
      </c>
      <c r="AB85" s="18">
        <v>5.1527229013323073</v>
      </c>
      <c r="AC85" s="18">
        <v>5.090571967788116</v>
      </c>
      <c r="AD85" s="18">
        <v>5.0101379199658886</v>
      </c>
      <c r="AE85" s="18">
        <v>4.9161629955153154</v>
      </c>
      <c r="AF85" s="18">
        <v>4.8451707032115774</v>
      </c>
      <c r="AG85" s="18">
        <v>4.7828015497428797</v>
      </c>
      <c r="AH85" s="18">
        <v>4.736693080257889</v>
      </c>
      <c r="AI85" s="18">
        <v>4.903632103424699</v>
      </c>
      <c r="AJ85" s="18">
        <v>4.8597599769330131</v>
      </c>
      <c r="AK85" s="18">
        <v>4.8168613165289109</v>
      </c>
      <c r="AL85" s="18">
        <v>4.746031806583745</v>
      </c>
      <c r="AM85" s="18">
        <v>4.6648941125586365</v>
      </c>
      <c r="AN85" s="18">
        <v>4.6448786794782206</v>
      </c>
      <c r="AO85" s="18">
        <v>4.5736022406807599</v>
      </c>
      <c r="AP85" s="18">
        <v>4.2814046479518364</v>
      </c>
      <c r="AQ85" s="18">
        <v>4.3382741093419579</v>
      </c>
      <c r="AR85" s="18">
        <v>4.4601478842419304</v>
      </c>
      <c r="AS85" s="18">
        <v>4.5266958140699476</v>
      </c>
      <c r="AT85" s="18">
        <v>4.5391068452762795</v>
      </c>
      <c r="AU85" s="18">
        <v>4.5879679432256317</v>
      </c>
      <c r="AV85" s="18">
        <v>4.5501526780529806</v>
      </c>
      <c r="AW85" s="18">
        <v>4.5111725308761521</v>
      </c>
      <c r="AX85" s="18">
        <v>4.4649557023328619</v>
      </c>
      <c r="AY85" s="18">
        <v>4.4165157070818086</v>
      </c>
      <c r="AZ85" s="18">
        <v>4.3649593295345106</v>
      </c>
      <c r="BA85" s="18">
        <v>4.3108018755068231</v>
      </c>
      <c r="BB85" s="18">
        <v>4.2541660716665159</v>
      </c>
      <c r="BC85" s="18">
        <v>4.1958777153557145</v>
      </c>
      <c r="BD85" s="18">
        <v>4.1352775487509312</v>
      </c>
      <c r="BE85" s="18">
        <v>4.072535751371869</v>
      </c>
      <c r="BF85" s="18">
        <v>4.0070861172685239</v>
      </c>
      <c r="BG85" s="18">
        <v>3.9399009651262573</v>
      </c>
      <c r="BH85" s="18">
        <v>3.8711605743324466</v>
      </c>
      <c r="BI85" s="18">
        <v>3.8007040868235533</v>
      </c>
      <c r="BJ85" s="18">
        <v>3.7277403017874655</v>
      </c>
      <c r="BK85" s="18">
        <v>3.6526824756890464</v>
      </c>
      <c r="BL85" s="18">
        <v>3.5755037395892173</v>
      </c>
      <c r="BM85" s="18">
        <v>3.5094718010944073</v>
      </c>
      <c r="BN85" s="18">
        <v>3.4336798682556307</v>
      </c>
      <c r="BO85" s="18">
        <v>3.3556898308378531</v>
      </c>
      <c r="BP85" s="18">
        <v>3.2753184142738911</v>
      </c>
      <c r="BQ85" s="18">
        <v>3.1926617113278519</v>
      </c>
      <c r="BR85" s="18">
        <v>3.1075184313936157</v>
      </c>
      <c r="BS85" s="18">
        <v>3.0205631932927632</v>
      </c>
      <c r="BT85" s="18">
        <v>2.9315898757999217</v>
      </c>
      <c r="BU85" s="18">
        <v>2.8406809008557463</v>
      </c>
      <c r="BV85" s="54">
        <v>2.7481250453529298</v>
      </c>
    </row>
    <row r="86" spans="2:74">
      <c r="B86" s="53" t="s">
        <v>84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3.1336445282643187E-3</v>
      </c>
      <c r="I86" s="18">
        <v>1.1067057837311909E-2</v>
      </c>
      <c r="J86" s="18">
        <v>2.3147732162263891E-2</v>
      </c>
      <c r="K86" s="18">
        <v>4.022177235381573E-2</v>
      </c>
      <c r="L86" s="18">
        <v>6.3473991007456015E-2</v>
      </c>
      <c r="M86" s="18">
        <v>9.4271099325324667E-2</v>
      </c>
      <c r="N86" s="18">
        <v>0.13449243016060997</v>
      </c>
      <c r="O86" s="18">
        <v>0.19460190934031144</v>
      </c>
      <c r="P86" s="18">
        <v>0.27747282015493385</v>
      </c>
      <c r="Q86" s="18">
        <v>0.40681137942038942</v>
      </c>
      <c r="R86" s="18">
        <v>0.59038486255335698</v>
      </c>
      <c r="S86" s="18">
        <v>0.83441633537346815</v>
      </c>
      <c r="T86" s="18">
        <v>1.1084953324921807</v>
      </c>
      <c r="U86" s="18">
        <v>1.3795607389072091</v>
      </c>
      <c r="V86" s="18">
        <v>1.6294640527733597</v>
      </c>
      <c r="W86" s="18">
        <v>1.8669285102942967</v>
      </c>
      <c r="X86" s="18">
        <v>2.0160531164850299</v>
      </c>
      <c r="Y86" s="18">
        <v>2.1240753751560351</v>
      </c>
      <c r="Z86" s="18">
        <v>2.2137555598656826</v>
      </c>
      <c r="AA86" s="18">
        <v>2.2585609491601666</v>
      </c>
      <c r="AB86" s="18">
        <v>2.2658366882781329</v>
      </c>
      <c r="AC86" s="18">
        <v>2.2717843970375649</v>
      </c>
      <c r="AD86" s="18">
        <v>2.2643582022102686</v>
      </c>
      <c r="AE86" s="18">
        <v>2.276957732251808</v>
      </c>
      <c r="AF86" s="18">
        <v>2.2951850925508142</v>
      </c>
      <c r="AG86" s="18">
        <v>2.3130953503338345</v>
      </c>
      <c r="AH86" s="18">
        <v>2.3355994945233447</v>
      </c>
      <c r="AI86" s="18">
        <v>2.4517554374898567</v>
      </c>
      <c r="AJ86" s="18">
        <v>2.4780402297846935</v>
      </c>
      <c r="AK86" s="18">
        <v>2.4953793152742527</v>
      </c>
      <c r="AL86" s="18">
        <v>2.4999606989658756</v>
      </c>
      <c r="AM86" s="18">
        <v>2.5038960303623479</v>
      </c>
      <c r="AN86" s="18">
        <v>2.5010195678545664</v>
      </c>
      <c r="AO86" s="18">
        <v>2.4593694162791566</v>
      </c>
      <c r="AP86" s="18">
        <v>2.3008034005981051</v>
      </c>
      <c r="AQ86" s="18">
        <v>2.3223511414306146</v>
      </c>
      <c r="AR86" s="18">
        <v>2.3751969705544163</v>
      </c>
      <c r="AS86" s="18">
        <v>2.3946286663556093</v>
      </c>
      <c r="AT86" s="18">
        <v>2.383549823741177</v>
      </c>
      <c r="AU86" s="18">
        <v>2.3895702890283954</v>
      </c>
      <c r="AV86" s="18">
        <v>2.3942874412443973</v>
      </c>
      <c r="AW86" s="18">
        <v>2.3990210450671077</v>
      </c>
      <c r="AX86" s="18">
        <v>2.4005958030150385</v>
      </c>
      <c r="AY86" s="18">
        <v>2.4015003928282574</v>
      </c>
      <c r="AZ86" s="18">
        <v>2.4013075237178896</v>
      </c>
      <c r="BA86" s="18">
        <v>2.4002789053685119</v>
      </c>
      <c r="BB86" s="18">
        <v>2.3985501177334614</v>
      </c>
      <c r="BC86" s="18">
        <v>2.3964128685010255</v>
      </c>
      <c r="BD86" s="18">
        <v>2.3935674327154595</v>
      </c>
      <c r="BE86" s="18">
        <v>2.3900989314035277</v>
      </c>
      <c r="BF86" s="18">
        <v>2.3857536180355807</v>
      </c>
      <c r="BG86" s="18">
        <v>2.380902830136443</v>
      </c>
      <c r="BH86" s="18">
        <v>2.375744969219967</v>
      </c>
      <c r="BI86" s="18">
        <v>2.3701799564853823</v>
      </c>
      <c r="BJ86" s="18">
        <v>2.3638110665997525</v>
      </c>
      <c r="BK86" s="18">
        <v>2.3566572005338164</v>
      </c>
      <c r="BL86" s="18">
        <v>2.3487854171001419</v>
      </c>
      <c r="BM86" s="18">
        <v>2.3492884535075191</v>
      </c>
      <c r="BN86" s="18">
        <v>2.348804990997464</v>
      </c>
      <c r="BO86" s="18">
        <v>2.3474739528812729</v>
      </c>
      <c r="BP86" s="18">
        <v>2.3452728105340142</v>
      </c>
      <c r="BQ86" s="18">
        <v>2.3422312757238752</v>
      </c>
      <c r="BR86" s="18">
        <v>2.3383224687552646</v>
      </c>
      <c r="BS86" s="18">
        <v>2.3336848357482589</v>
      </c>
      <c r="BT86" s="18">
        <v>2.3282900017710304</v>
      </c>
      <c r="BU86" s="18">
        <v>2.3221638184064992</v>
      </c>
      <c r="BV86" s="54">
        <v>2.3157043431384983</v>
      </c>
    </row>
    <row r="87" spans="2:74">
      <c r="B87" s="53" t="s">
        <v>85</v>
      </c>
      <c r="C87" s="18">
        <v>0.16329036890718357</v>
      </c>
      <c r="D87" s="18">
        <v>0.23601024109535718</v>
      </c>
      <c r="E87" s="18">
        <v>0.31652361954039521</v>
      </c>
      <c r="F87" s="18">
        <v>0.39964215246392892</v>
      </c>
      <c r="G87" s="18">
        <v>0.47974974033868628</v>
      </c>
      <c r="H87" s="18">
        <v>0.5538152423009437</v>
      </c>
      <c r="I87" s="18">
        <v>0.61885432491271142</v>
      </c>
      <c r="J87" s="18">
        <v>0.6523193978253552</v>
      </c>
      <c r="K87" s="18">
        <v>0.65792843329572126</v>
      </c>
      <c r="L87" s="18">
        <v>0.65634807546123419</v>
      </c>
      <c r="M87" s="18">
        <v>0.67666015414541114</v>
      </c>
      <c r="N87" s="18">
        <v>0.69491270930046534</v>
      </c>
      <c r="O87" s="18">
        <v>0.68646769688842868</v>
      </c>
      <c r="P87" s="18">
        <v>0.68410835658092073</v>
      </c>
      <c r="Q87" s="18">
        <v>0.70987539917367748</v>
      </c>
      <c r="R87" s="18">
        <v>0.77629211518887842</v>
      </c>
      <c r="S87" s="18">
        <v>0.87536701552823493</v>
      </c>
      <c r="T87" s="18">
        <v>0.99950862778813199</v>
      </c>
      <c r="U87" s="18">
        <v>1.1488315867312413</v>
      </c>
      <c r="V87" s="18">
        <v>1.3214887666624084</v>
      </c>
      <c r="W87" s="18">
        <v>1.5171055323139551</v>
      </c>
      <c r="X87" s="18">
        <v>1.6577092012363843</v>
      </c>
      <c r="Y87" s="18">
        <v>1.7869261760015602</v>
      </c>
      <c r="Z87" s="18">
        <v>1.9310457067467939</v>
      </c>
      <c r="AA87" s="18">
        <v>2.0646985984410877</v>
      </c>
      <c r="AB87" s="18">
        <v>2.1699279326930627</v>
      </c>
      <c r="AC87" s="18">
        <v>2.2661129108999263</v>
      </c>
      <c r="AD87" s="18">
        <v>2.3450191145202552</v>
      </c>
      <c r="AE87" s="18">
        <v>2.4117415899199441</v>
      </c>
      <c r="AF87" s="18">
        <v>2.4763836350594493</v>
      </c>
      <c r="AG87" s="18">
        <v>2.5317864883626444</v>
      </c>
      <c r="AH87" s="18">
        <v>2.5768943366436288</v>
      </c>
      <c r="AI87" s="18">
        <v>2.7326440358627724</v>
      </c>
      <c r="AJ87" s="18">
        <v>2.8344654605238668</v>
      </c>
      <c r="AK87" s="18">
        <v>3.0410103939848456</v>
      </c>
      <c r="AL87" s="18">
        <v>3.2937535305148966</v>
      </c>
      <c r="AM87" s="18">
        <v>3.4023941956917656</v>
      </c>
      <c r="AN87" s="18">
        <v>3.4613843700098368</v>
      </c>
      <c r="AO87" s="18">
        <v>3.3867909565647025</v>
      </c>
      <c r="AP87" s="18">
        <v>3.1595087170839098</v>
      </c>
      <c r="AQ87" s="18">
        <v>3.1894147835430209</v>
      </c>
      <c r="AR87" s="18">
        <v>3.2662250547850444</v>
      </c>
      <c r="AS87" s="18">
        <v>3.3007506661733701</v>
      </c>
      <c r="AT87" s="18">
        <v>3.2959587272684265</v>
      </c>
      <c r="AU87" s="18">
        <v>3.3177032538539106</v>
      </c>
      <c r="AV87" s="18">
        <v>3.3198550548323884</v>
      </c>
      <c r="AW87" s="18">
        <v>3.3186333938739518</v>
      </c>
      <c r="AX87" s="18">
        <v>3.3095309388402581</v>
      </c>
      <c r="AY87" s="18">
        <v>3.2959863245415195</v>
      </c>
      <c r="AZ87" s="18">
        <v>3.2773201687879583</v>
      </c>
      <c r="BA87" s="18">
        <v>3.2538323590633831</v>
      </c>
      <c r="BB87" s="18">
        <v>3.2255734821017836</v>
      </c>
      <c r="BC87" s="18">
        <v>3.1930183967531995</v>
      </c>
      <c r="BD87" s="18">
        <v>3.155642983594793</v>
      </c>
      <c r="BE87" s="18">
        <v>3.1135104316300048</v>
      </c>
      <c r="BF87" s="18">
        <v>3.180885972236279</v>
      </c>
      <c r="BG87" s="18">
        <v>3.2487308033174216</v>
      </c>
      <c r="BH87" s="18">
        <v>3.3170393528633628</v>
      </c>
      <c r="BI87" s="18">
        <v>3.3856617407160385</v>
      </c>
      <c r="BJ87" s="18">
        <v>3.454215211654946</v>
      </c>
      <c r="BK87" s="18">
        <v>3.5222459707507356</v>
      </c>
      <c r="BL87" s="18">
        <v>3.5900104116933429</v>
      </c>
      <c r="BM87" s="18">
        <v>3.6716673548958596</v>
      </c>
      <c r="BN87" s="18">
        <v>3.7533869601774197</v>
      </c>
      <c r="BO87" s="18">
        <v>3.8348774819267963</v>
      </c>
      <c r="BP87" s="18">
        <v>3.9162696183095669</v>
      </c>
      <c r="BQ87" s="18">
        <v>3.9975545233024934</v>
      </c>
      <c r="BR87" s="18">
        <v>4.0788695561501846</v>
      </c>
      <c r="BS87" s="18">
        <v>4.1599168916479332</v>
      </c>
      <c r="BT87" s="18">
        <v>4.2408340284420634</v>
      </c>
      <c r="BU87" s="18">
        <v>4.3216144281771847</v>
      </c>
      <c r="BV87" s="54">
        <v>4.4032196005515889</v>
      </c>
    </row>
    <row r="88" spans="2:74">
      <c r="B88" s="53" t="s">
        <v>86</v>
      </c>
      <c r="C88" s="18">
        <v>3.628287352375352E-2</v>
      </c>
      <c r="D88" s="18">
        <v>6.7166375101343948E-2</v>
      </c>
      <c r="E88" s="18">
        <v>0.10883339186447698</v>
      </c>
      <c r="F88" s="18">
        <v>0.16466738012377094</v>
      </c>
      <c r="G88" s="18">
        <v>0.23374130998638942</v>
      </c>
      <c r="H88" s="18">
        <v>0.31504299434370375</v>
      </c>
      <c r="I88" s="18">
        <v>0.40754075172268001</v>
      </c>
      <c r="J88" s="18">
        <v>0.51023386644763613</v>
      </c>
      <c r="K88" s="18">
        <v>0.62236847120820804</v>
      </c>
      <c r="L88" s="18">
        <v>0.74980993161385667</v>
      </c>
      <c r="M88" s="18">
        <v>0.89434231564391697</v>
      </c>
      <c r="N88" s="18">
        <v>1.041593013962999</v>
      </c>
      <c r="O88" s="18">
        <v>1.2065597579848681</v>
      </c>
      <c r="P88" s="18">
        <v>1.4140194455398047</v>
      </c>
      <c r="Q88" s="18">
        <v>1.6763068273193118</v>
      </c>
      <c r="R88" s="18">
        <v>1.97963959175759</v>
      </c>
      <c r="S88" s="18">
        <v>2.2725891761600812</v>
      </c>
      <c r="T88" s="18">
        <v>2.5317853269223551</v>
      </c>
      <c r="U88" s="18">
        <v>2.7484645964246806</v>
      </c>
      <c r="V88" s="18">
        <v>2.9197990912705074</v>
      </c>
      <c r="W88" s="18">
        <v>3.0909967060327452</v>
      </c>
      <c r="X88" s="18">
        <v>3.1370944361380233</v>
      </c>
      <c r="Y88" s="18">
        <v>3.145901662622502</v>
      </c>
      <c r="Z88" s="18">
        <v>3.1634707855129069</v>
      </c>
      <c r="AA88" s="18">
        <v>3.1559024295179294</v>
      </c>
      <c r="AB88" s="18">
        <v>3.1299452879090359</v>
      </c>
      <c r="AC88" s="18">
        <v>3.103246490685089</v>
      </c>
      <c r="AD88" s="18">
        <v>3.074707871132814</v>
      </c>
      <c r="AE88" s="18">
        <v>3.0627745128701798</v>
      </c>
      <c r="AF88" s="18">
        <v>3.0834132538985051</v>
      </c>
      <c r="AG88" s="18">
        <v>3.1327401457144504</v>
      </c>
      <c r="AH88" s="18">
        <v>3.2272606056742483</v>
      </c>
      <c r="AI88" s="18">
        <v>3.4967751089025687</v>
      </c>
      <c r="AJ88" s="18">
        <v>3.6903759859458503</v>
      </c>
      <c r="AK88" s="18">
        <v>3.8815706038772211</v>
      </c>
      <c r="AL88" s="18">
        <v>4.0445455617791835</v>
      </c>
      <c r="AM88" s="18">
        <v>4.2238048487424864</v>
      </c>
      <c r="AN88" s="18">
        <v>4.3467744450022128</v>
      </c>
      <c r="AO88" s="18">
        <v>4.4010501773053221</v>
      </c>
      <c r="AP88" s="18">
        <v>4.222705456917021</v>
      </c>
      <c r="AQ88" s="18">
        <v>4.3629065991746954</v>
      </c>
      <c r="AR88" s="18">
        <v>4.5505359296330061</v>
      </c>
      <c r="AS88" s="18">
        <v>4.6658108975436399</v>
      </c>
      <c r="AT88" s="18">
        <v>4.7108443140295231</v>
      </c>
      <c r="AU88" s="18">
        <v>4.7784993934583655</v>
      </c>
      <c r="AV88" s="18">
        <v>4.901612577989126</v>
      </c>
      <c r="AW88" s="18">
        <v>5.0272249280530215</v>
      </c>
      <c r="AX88" s="18">
        <v>5.1489132429142908</v>
      </c>
      <c r="AY88" s="18">
        <v>5.2710784889767019</v>
      </c>
      <c r="AZ88" s="18">
        <v>5.3930322909155821</v>
      </c>
      <c r="BA88" s="18">
        <v>5.5152583177410817</v>
      </c>
      <c r="BB88" s="18">
        <v>5.6383448397262699</v>
      </c>
      <c r="BC88" s="18">
        <v>5.7622366962698051</v>
      </c>
      <c r="BD88" s="18">
        <v>5.8865244494920095</v>
      </c>
      <c r="BE88" s="18">
        <v>6.0113545763212484</v>
      </c>
      <c r="BF88" s="18">
        <v>6.1363935620425716</v>
      </c>
      <c r="BG88" s="18">
        <v>6.2617721181177162</v>
      </c>
      <c r="BH88" s="18">
        <v>6.3883519268305564</v>
      </c>
      <c r="BI88" s="18">
        <v>6.5158513291561135</v>
      </c>
      <c r="BJ88" s="18">
        <v>6.6435304723512667</v>
      </c>
      <c r="BK88" s="18">
        <v>6.7705483553219326</v>
      </c>
      <c r="BL88" s="18">
        <v>6.8973945735140276</v>
      </c>
      <c r="BM88" s="18">
        <v>7.0512680932489848</v>
      </c>
      <c r="BN88" s="18">
        <v>7.2055899164879866</v>
      </c>
      <c r="BO88" s="18">
        <v>7.3598252708451417</v>
      </c>
      <c r="BP88" s="18">
        <v>7.5142281659982215</v>
      </c>
      <c r="BQ88" s="18">
        <v>7.6687916366126618</v>
      </c>
      <c r="BR88" s="18">
        <v>7.8237864391543051</v>
      </c>
      <c r="BS88" s="18">
        <v>7.9786555704204805</v>
      </c>
      <c r="BT88" s="18">
        <v>8.1336679349355663</v>
      </c>
      <c r="BU88" s="18">
        <v>8.2888188749008584</v>
      </c>
      <c r="BV88" s="54">
        <v>8.4459623546768796</v>
      </c>
    </row>
    <row r="89" spans="2:74" ht="13.5" thickBot="1">
      <c r="B89" s="58" t="s">
        <v>38</v>
      </c>
      <c r="C89" s="59">
        <v>4.1517076175667311</v>
      </c>
      <c r="D89" s="59">
        <v>4.3272051468962758</v>
      </c>
      <c r="E89" s="59">
        <v>4.5275536413936726</v>
      </c>
      <c r="F89" s="59">
        <v>4.7616711805118204</v>
      </c>
      <c r="G89" s="59">
        <v>5.0208403777165458</v>
      </c>
      <c r="H89" s="59">
        <v>5.288810484599499</v>
      </c>
      <c r="I89" s="59">
        <v>5.5418957853401407</v>
      </c>
      <c r="J89" s="59">
        <v>5.7618907130454868</v>
      </c>
      <c r="K89" s="59">
        <v>5.9636431267399352</v>
      </c>
      <c r="L89" s="59">
        <v>6.1800933535057094</v>
      </c>
      <c r="M89" s="59">
        <v>6.4702908332014566</v>
      </c>
      <c r="N89" s="59">
        <v>6.7967077097142719</v>
      </c>
      <c r="O89" s="59">
        <v>7.1131165878263687</v>
      </c>
      <c r="P89" s="59">
        <v>7.5146110979027654</v>
      </c>
      <c r="Q89" s="59">
        <v>8.0599236118547744</v>
      </c>
      <c r="R89" s="59">
        <v>8.724871298999016</v>
      </c>
      <c r="S89" s="59">
        <v>9.4341676131611756</v>
      </c>
      <c r="T89" s="59">
        <v>10.126377242928447</v>
      </c>
      <c r="U89" s="59">
        <v>10.765761550459949</v>
      </c>
      <c r="V89" s="59">
        <v>11.333623898104467</v>
      </c>
      <c r="W89" s="59">
        <v>11.977292918435285</v>
      </c>
      <c r="X89" s="59">
        <v>12.213115684120361</v>
      </c>
      <c r="Y89" s="59">
        <v>12.374903699597938</v>
      </c>
      <c r="Z89" s="59">
        <v>12.583062595726343</v>
      </c>
      <c r="AA89" s="59">
        <v>12.680081333768831</v>
      </c>
      <c r="AB89" s="59">
        <v>12.718432810212539</v>
      </c>
      <c r="AC89" s="59">
        <v>12.731715766410694</v>
      </c>
      <c r="AD89" s="59">
        <v>12.694223107829226</v>
      </c>
      <c r="AE89" s="59">
        <v>12.667636830557246</v>
      </c>
      <c r="AF89" s="59">
        <v>12.700152684720345</v>
      </c>
      <c r="AG89" s="59">
        <v>12.760423534153809</v>
      </c>
      <c r="AH89" s="59">
        <v>12.876447517099109</v>
      </c>
      <c r="AI89" s="59">
        <v>13.584806685679894</v>
      </c>
      <c r="AJ89" s="59">
        <v>13.862641653187424</v>
      </c>
      <c r="AK89" s="59">
        <v>14.23482162966523</v>
      </c>
      <c r="AL89" s="59">
        <v>14.584291597843702</v>
      </c>
      <c r="AM89" s="59">
        <v>14.794989187355238</v>
      </c>
      <c r="AN89" s="59">
        <v>14.954057062344836</v>
      </c>
      <c r="AO89" s="59">
        <v>14.82081279082994</v>
      </c>
      <c r="AP89" s="59">
        <v>13.964422222550873</v>
      </c>
      <c r="AQ89" s="59">
        <v>14.21294663349029</v>
      </c>
      <c r="AR89" s="59">
        <v>14.652105839214396</v>
      </c>
      <c r="AS89" s="59">
        <v>14.887886044142567</v>
      </c>
      <c r="AT89" s="59">
        <v>14.929459710315406</v>
      </c>
      <c r="AU89" s="59">
        <v>15.073740879566301</v>
      </c>
      <c r="AV89" s="59">
        <v>15.165907752118891</v>
      </c>
      <c r="AW89" s="59">
        <v>15.256051897870233</v>
      </c>
      <c r="AX89" s="59">
        <v>15.32399568710245</v>
      </c>
      <c r="AY89" s="59">
        <v>15.385080913428288</v>
      </c>
      <c r="AZ89" s="59">
        <v>15.436619312955941</v>
      </c>
      <c r="BA89" s="59">
        <v>15.480171457679798</v>
      </c>
      <c r="BB89" s="59">
        <v>15.51663451122803</v>
      </c>
      <c r="BC89" s="59">
        <v>15.547545676879746</v>
      </c>
      <c r="BD89" s="59">
        <v>15.571012414553193</v>
      </c>
      <c r="BE89" s="59">
        <v>15.587499690726649</v>
      </c>
      <c r="BF89" s="59">
        <v>15.710119269582954</v>
      </c>
      <c r="BG89" s="59">
        <v>15.831306716697839</v>
      </c>
      <c r="BH89" s="59">
        <v>15.952296823246332</v>
      </c>
      <c r="BI89" s="59">
        <v>16.07239711318109</v>
      </c>
      <c r="BJ89" s="59">
        <v>16.189297052393432</v>
      </c>
      <c r="BK89" s="59">
        <v>16.302134002295531</v>
      </c>
      <c r="BL89" s="59">
        <v>16.411694141896731</v>
      </c>
      <c r="BM89" s="59">
        <v>16.581695702746771</v>
      </c>
      <c r="BN89" s="59">
        <v>16.741461735918502</v>
      </c>
      <c r="BO89" s="59">
        <v>16.897866536491065</v>
      </c>
      <c r="BP89" s="59">
        <v>17.051089009115692</v>
      </c>
      <c r="BQ89" s="59">
        <v>17.201239146966884</v>
      </c>
      <c r="BR89" s="59">
        <v>17.348496895453369</v>
      </c>
      <c r="BS89" s="59">
        <v>17.492820491109434</v>
      </c>
      <c r="BT89" s="59">
        <v>17.634381840948581</v>
      </c>
      <c r="BU89" s="59">
        <v>17.773278022340289</v>
      </c>
      <c r="BV89" s="60">
        <v>17.913011343719894</v>
      </c>
    </row>
  </sheetData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008265"/>
  </sheetPr>
  <dimension ref="A1:BV190"/>
  <sheetViews>
    <sheetView showGridLines="0" zoomScale="55" zoomScaleNormal="55" workbookViewId="0">
      <selection activeCell="L42" sqref="L41:L42"/>
    </sheetView>
  </sheetViews>
  <sheetFormatPr defaultColWidth="9"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62" customWidth="1"/>
    <col min="70" max="16384" width="9" style="62"/>
  </cols>
  <sheetData>
    <row r="1" spans="1:74" s="4" customFormat="1" ht="20.25">
      <c r="A1" s="15" t="s">
        <v>165</v>
      </c>
      <c r="C1" s="86"/>
      <c r="D1" s="86"/>
      <c r="E1" s="86"/>
      <c r="F1" s="86"/>
      <c r="G1" s="86"/>
      <c r="H1" s="86"/>
      <c r="I1" s="86"/>
    </row>
    <row r="2" spans="1:74" s="4" customFormat="1">
      <c r="K2" s="114"/>
      <c r="L2" s="114"/>
    </row>
    <row r="3" spans="1:74" s="4" customFormat="1">
      <c r="B3" s="4" t="s">
        <v>87</v>
      </c>
    </row>
    <row r="4" spans="1:74" s="4" customFormat="1">
      <c r="B4" s="4" t="s">
        <v>72</v>
      </c>
    </row>
    <row r="5" spans="1:74" s="4" customFormat="1">
      <c r="B5" s="4" t="s">
        <v>74</v>
      </c>
    </row>
    <row r="6" spans="1:74" s="4" customFormat="1">
      <c r="B6" s="114" t="s">
        <v>73</v>
      </c>
      <c r="C6" s="45"/>
    </row>
    <row r="7" spans="1:74" s="4" customFormat="1">
      <c r="B7" s="114"/>
      <c r="C7" s="45"/>
    </row>
    <row r="8" spans="1:74" s="4" customFormat="1">
      <c r="C8" s="45" t="s">
        <v>70</v>
      </c>
    </row>
    <row r="9" spans="1:74" s="4" customFormat="1">
      <c r="B9" s="35" t="s">
        <v>61</v>
      </c>
      <c r="C9" s="35">
        <v>1970</v>
      </c>
      <c r="D9" s="35">
        <v>1971</v>
      </c>
      <c r="E9" s="35">
        <v>1972</v>
      </c>
      <c r="F9" s="35">
        <v>1973</v>
      </c>
      <c r="G9" s="35">
        <v>1974</v>
      </c>
      <c r="H9" s="35">
        <v>1975</v>
      </c>
      <c r="I9" s="35">
        <v>1976</v>
      </c>
      <c r="J9" s="35">
        <v>1977</v>
      </c>
      <c r="K9" s="35">
        <v>1978</v>
      </c>
      <c r="L9" s="35">
        <v>1979</v>
      </c>
      <c r="M9" s="35">
        <v>1980</v>
      </c>
      <c r="N9" s="35">
        <v>1981</v>
      </c>
      <c r="O9" s="35">
        <v>1982</v>
      </c>
      <c r="P9" s="35">
        <v>1983</v>
      </c>
      <c r="Q9" s="35">
        <v>1984</v>
      </c>
      <c r="R9" s="35">
        <v>1985</v>
      </c>
      <c r="S9" s="35">
        <v>1986</v>
      </c>
      <c r="T9" s="35">
        <v>1987</v>
      </c>
      <c r="U9" s="35">
        <v>1988</v>
      </c>
      <c r="V9" s="35">
        <v>1989</v>
      </c>
      <c r="W9" s="35">
        <v>1990</v>
      </c>
      <c r="X9" s="35">
        <v>1991</v>
      </c>
      <c r="Y9" s="35">
        <v>1992</v>
      </c>
      <c r="Z9" s="35">
        <v>1993</v>
      </c>
      <c r="AA9" s="35">
        <v>1994</v>
      </c>
      <c r="AB9" s="35">
        <v>1995</v>
      </c>
      <c r="AC9" s="35">
        <v>1996</v>
      </c>
      <c r="AD9" s="35">
        <v>1997</v>
      </c>
      <c r="AE9" s="35">
        <v>1998</v>
      </c>
      <c r="AF9" s="35">
        <v>1999</v>
      </c>
      <c r="AG9" s="35">
        <v>2000</v>
      </c>
      <c r="AH9" s="35">
        <v>2001</v>
      </c>
      <c r="AI9" s="35">
        <v>2002</v>
      </c>
      <c r="AJ9" s="35">
        <v>2003</v>
      </c>
      <c r="AK9" s="35">
        <v>2004</v>
      </c>
      <c r="AL9" s="35">
        <v>2005</v>
      </c>
      <c r="AM9" s="35">
        <v>2006</v>
      </c>
      <c r="AN9" s="35">
        <v>2007</v>
      </c>
      <c r="AO9" s="35">
        <v>2008</v>
      </c>
      <c r="AP9" s="35">
        <v>2009</v>
      </c>
      <c r="AQ9" s="35">
        <v>2010</v>
      </c>
      <c r="AR9" s="35">
        <v>2011</v>
      </c>
      <c r="AS9" s="35">
        <v>2012</v>
      </c>
      <c r="AT9" s="35">
        <v>2013</v>
      </c>
      <c r="AU9" s="35">
        <v>2014</v>
      </c>
      <c r="AV9" s="35">
        <v>2015</v>
      </c>
      <c r="AW9" s="35">
        <v>2016</v>
      </c>
      <c r="AX9" s="35">
        <v>2017</v>
      </c>
      <c r="AY9" s="35">
        <v>2018</v>
      </c>
      <c r="AZ9" s="35">
        <v>2019</v>
      </c>
      <c r="BA9" s="35">
        <v>2020</v>
      </c>
      <c r="BB9" s="35">
        <v>2021</v>
      </c>
      <c r="BC9" s="35">
        <v>2022</v>
      </c>
      <c r="BD9" s="35">
        <v>2023</v>
      </c>
      <c r="BE9" s="35">
        <v>2024</v>
      </c>
      <c r="BF9" s="35">
        <v>2025</v>
      </c>
      <c r="BG9" s="35">
        <v>2026</v>
      </c>
      <c r="BH9" s="35">
        <v>2027</v>
      </c>
      <c r="BI9" s="35">
        <v>2028</v>
      </c>
      <c r="BJ9" s="35">
        <v>2029</v>
      </c>
      <c r="BK9" s="35">
        <v>2030</v>
      </c>
      <c r="BL9" s="35">
        <v>2031</v>
      </c>
      <c r="BM9" s="35">
        <v>2032</v>
      </c>
      <c r="BN9" s="35">
        <v>2033</v>
      </c>
      <c r="BO9" s="35">
        <v>2034</v>
      </c>
      <c r="BP9" s="35">
        <v>2035</v>
      </c>
      <c r="BQ9" s="35">
        <v>2036</v>
      </c>
      <c r="BR9" s="35">
        <v>2037</v>
      </c>
      <c r="BS9" s="35">
        <v>2038</v>
      </c>
      <c r="BT9" s="35">
        <v>2039</v>
      </c>
      <c r="BU9" s="35">
        <v>2040</v>
      </c>
      <c r="BV9" s="35">
        <v>2041</v>
      </c>
    </row>
    <row r="10" spans="1:74" s="4" customFormat="1">
      <c r="B10" s="46" t="s">
        <v>32</v>
      </c>
      <c r="C10" s="18">
        <v>17.126611631455194</v>
      </c>
      <c r="D10" s="18">
        <v>17.536845147866675</v>
      </c>
      <c r="E10" s="18">
        <v>17.946278597482454</v>
      </c>
      <c r="F10" s="18">
        <v>18.399973393810427</v>
      </c>
      <c r="G10" s="18">
        <v>18.941425532646168</v>
      </c>
      <c r="H10" s="18">
        <v>19.583883455881818</v>
      </c>
      <c r="I10" s="18">
        <v>20.327890125727844</v>
      </c>
      <c r="J10" s="18">
        <v>21.1697969687071</v>
      </c>
      <c r="K10" s="18">
        <v>22.292053549469653</v>
      </c>
      <c r="L10" s="18">
        <v>23.781527935856232</v>
      </c>
      <c r="M10" s="18">
        <v>25.720081560544351</v>
      </c>
      <c r="N10" s="18">
        <v>28.185849737312438</v>
      </c>
      <c r="O10" s="18">
        <v>31.040197910698236</v>
      </c>
      <c r="P10" s="18">
        <v>34.12814981457187</v>
      </c>
      <c r="Q10" s="18">
        <v>37.217801488942833</v>
      </c>
      <c r="R10" s="18">
        <v>40.148758584890139</v>
      </c>
      <c r="S10" s="18">
        <v>42.984868927181097</v>
      </c>
      <c r="T10" s="18">
        <v>45.823592903919071</v>
      </c>
      <c r="U10" s="18">
        <v>48.662081654103076</v>
      </c>
      <c r="V10" s="18">
        <v>51.97460862907743</v>
      </c>
      <c r="W10" s="18">
        <v>55.121195179479166</v>
      </c>
      <c r="X10" s="18">
        <v>58.409320705783664</v>
      </c>
      <c r="Y10" s="18">
        <v>61.480012721180685</v>
      </c>
      <c r="Z10" s="18">
        <v>63.958054489976348</v>
      </c>
      <c r="AA10" s="18">
        <v>66.444594923302375</v>
      </c>
      <c r="AB10" s="18">
        <v>68.977815793889206</v>
      </c>
      <c r="AC10" s="18">
        <v>72.012980863070055</v>
      </c>
      <c r="AD10" s="18">
        <v>76.044181008063163</v>
      </c>
      <c r="AE10" s="18">
        <v>80.908494772153915</v>
      </c>
      <c r="AF10" s="18">
        <v>86.659233955347688</v>
      </c>
      <c r="AG10" s="18">
        <v>92.820579206455889</v>
      </c>
      <c r="AH10" s="18">
        <v>100.65605767709106</v>
      </c>
      <c r="AI10" s="18">
        <v>108.7334017207114</v>
      </c>
      <c r="AJ10" s="18">
        <v>117.87209663998777</v>
      </c>
      <c r="AK10" s="18">
        <v>127.0260867225731</v>
      </c>
      <c r="AL10" s="18">
        <v>133.0583436722392</v>
      </c>
      <c r="AM10" s="18">
        <v>137.96385677283061</v>
      </c>
      <c r="AN10" s="18">
        <v>144.21920417118582</v>
      </c>
      <c r="AO10" s="18">
        <v>149.1636298969666</v>
      </c>
      <c r="AP10" s="18">
        <v>152.70135173612326</v>
      </c>
      <c r="AQ10" s="18">
        <v>155.33000000000001</v>
      </c>
      <c r="AR10" s="18">
        <v>156.52400000000003</v>
      </c>
      <c r="AS10" s="18">
        <v>156.69449758493423</v>
      </c>
      <c r="AT10" s="18">
        <v>155.85155394933284</v>
      </c>
      <c r="AU10" s="18">
        <v>154.63787476805561</v>
      </c>
      <c r="AV10" s="18">
        <v>155.48672485512685</v>
      </c>
      <c r="AW10" s="18">
        <v>156.44657026087526</v>
      </c>
      <c r="AX10" s="18">
        <v>157.31259052537683</v>
      </c>
      <c r="AY10" s="18">
        <v>158.23372518249002</v>
      </c>
      <c r="AZ10" s="18">
        <v>159.18395320116599</v>
      </c>
      <c r="BA10" s="18">
        <v>160.17750302182574</v>
      </c>
      <c r="BB10" s="18">
        <v>161.22580117077879</v>
      </c>
      <c r="BC10" s="18">
        <v>162.33533961141134</v>
      </c>
      <c r="BD10" s="18">
        <v>163.48855837583574</v>
      </c>
      <c r="BE10" s="18">
        <v>164.68854403204503</v>
      </c>
      <c r="BF10" s="18">
        <v>165.6898260247857</v>
      </c>
      <c r="BG10" s="18">
        <v>166.7229390388475</v>
      </c>
      <c r="BH10" s="18">
        <v>167.81198325873706</v>
      </c>
      <c r="BI10" s="18">
        <v>168.94786983329743</v>
      </c>
      <c r="BJ10" s="18">
        <v>170.10576496820767</v>
      </c>
      <c r="BK10" s="18">
        <v>171.27261662074085</v>
      </c>
      <c r="BL10" s="18">
        <v>172.45619771399794</v>
      </c>
      <c r="BM10" s="18">
        <v>174.32847092335243</v>
      </c>
      <c r="BN10" s="18">
        <v>176.21273177468285</v>
      </c>
      <c r="BO10" s="18">
        <v>178.10476514075023</v>
      </c>
      <c r="BP10" s="18">
        <v>180.0065845342119</v>
      </c>
      <c r="BQ10" s="18">
        <v>181.91808076844561</v>
      </c>
      <c r="BR10" s="18">
        <v>183.84127909783737</v>
      </c>
      <c r="BS10" s="18">
        <v>185.77169776949307</v>
      </c>
      <c r="BT10" s="18">
        <v>187.71130150463327</v>
      </c>
      <c r="BU10" s="18">
        <v>188.88053648019928</v>
      </c>
      <c r="BV10" s="18">
        <v>190.05769728371271</v>
      </c>
    </row>
    <row r="11" spans="1:74" s="4" customFormat="1">
      <c r="B11" s="46" t="s">
        <v>33</v>
      </c>
      <c r="C11" s="18">
        <v>17.126611631455194</v>
      </c>
      <c r="D11" s="18">
        <v>17.536845147866675</v>
      </c>
      <c r="E11" s="18">
        <v>17.946278597482454</v>
      </c>
      <c r="F11" s="18">
        <v>18.399973393810427</v>
      </c>
      <c r="G11" s="18">
        <v>18.941425532646168</v>
      </c>
      <c r="H11" s="18">
        <v>19.583883455881818</v>
      </c>
      <c r="I11" s="18">
        <v>20.327890125727844</v>
      </c>
      <c r="J11" s="18">
        <v>21.1697969687071</v>
      </c>
      <c r="K11" s="18">
        <v>22.292053549469653</v>
      </c>
      <c r="L11" s="18">
        <v>23.781527935856232</v>
      </c>
      <c r="M11" s="18">
        <v>25.720081560544351</v>
      </c>
      <c r="N11" s="18">
        <v>28.185849737312438</v>
      </c>
      <c r="O11" s="18">
        <v>31.040197910698236</v>
      </c>
      <c r="P11" s="18">
        <v>34.12814981457187</v>
      </c>
      <c r="Q11" s="18">
        <v>37.217801488942833</v>
      </c>
      <c r="R11" s="18">
        <v>40.148758584890139</v>
      </c>
      <c r="S11" s="18">
        <v>42.984868927181097</v>
      </c>
      <c r="T11" s="18">
        <v>45.823592903919071</v>
      </c>
      <c r="U11" s="18">
        <v>48.662081654103076</v>
      </c>
      <c r="V11" s="18">
        <v>51.97460862907743</v>
      </c>
      <c r="W11" s="18">
        <v>55.121195179479166</v>
      </c>
      <c r="X11" s="18">
        <v>58.409320705783664</v>
      </c>
      <c r="Y11" s="18">
        <v>61.480012721180685</v>
      </c>
      <c r="Z11" s="18">
        <v>63.958054489976348</v>
      </c>
      <c r="AA11" s="18">
        <v>66.444594923302375</v>
      </c>
      <c r="AB11" s="18">
        <v>68.977815793889206</v>
      </c>
      <c r="AC11" s="18">
        <v>72.012980863070055</v>
      </c>
      <c r="AD11" s="18">
        <v>76.044181008063163</v>
      </c>
      <c r="AE11" s="18">
        <v>80.908494772153915</v>
      </c>
      <c r="AF11" s="18">
        <v>86.659233955347688</v>
      </c>
      <c r="AG11" s="18">
        <v>92.820579206455889</v>
      </c>
      <c r="AH11" s="18">
        <v>100.65605767709106</v>
      </c>
      <c r="AI11" s="18">
        <v>108.7334017207114</v>
      </c>
      <c r="AJ11" s="18">
        <v>117.87209663998777</v>
      </c>
      <c r="AK11" s="18">
        <v>127.0260867225731</v>
      </c>
      <c r="AL11" s="18">
        <v>133.0583436722392</v>
      </c>
      <c r="AM11" s="18">
        <v>137.96385677283061</v>
      </c>
      <c r="AN11" s="18">
        <v>144.21920417118582</v>
      </c>
      <c r="AO11" s="18">
        <v>149.1636298969666</v>
      </c>
      <c r="AP11" s="18">
        <v>152.70135173612326</v>
      </c>
      <c r="AQ11" s="18">
        <v>155.33000000000001</v>
      </c>
      <c r="AR11" s="18">
        <v>156.52400000000003</v>
      </c>
      <c r="AS11" s="18">
        <v>156.69449758493423</v>
      </c>
      <c r="AT11" s="18">
        <v>155.85155394933284</v>
      </c>
      <c r="AU11" s="18">
        <v>154.63787476805561</v>
      </c>
      <c r="AV11" s="18">
        <v>153.71976707914547</v>
      </c>
      <c r="AW11" s="18">
        <v>152.92331235310411</v>
      </c>
      <c r="AX11" s="18">
        <v>152.04771151736986</v>
      </c>
      <c r="AY11" s="18">
        <v>151.23944547981046</v>
      </c>
      <c r="AZ11" s="18">
        <v>150.47277520314665</v>
      </c>
      <c r="BA11" s="18">
        <v>149.7607608254842</v>
      </c>
      <c r="BB11" s="18">
        <v>149.11321645048005</v>
      </c>
      <c r="BC11" s="18">
        <v>148.53504442024132</v>
      </c>
      <c r="BD11" s="18">
        <v>148.00899647995291</v>
      </c>
      <c r="BE11" s="18">
        <v>147.53702419803807</v>
      </c>
      <c r="BF11" s="18">
        <v>147.10519539355295</v>
      </c>
      <c r="BG11" s="18">
        <v>146.72335983771163</v>
      </c>
      <c r="BH11" s="18">
        <v>146.40557160378023</v>
      </c>
      <c r="BI11" s="18">
        <v>146.14267649492615</v>
      </c>
      <c r="BJ11" s="18">
        <v>145.91241061417927</v>
      </c>
      <c r="BK11" s="18">
        <v>145.70292349313343</v>
      </c>
      <c r="BL11" s="18">
        <v>145.52059336551386</v>
      </c>
      <c r="BM11" s="18">
        <v>145.92745186520767</v>
      </c>
      <c r="BN11" s="18">
        <v>146.34795294764425</v>
      </c>
      <c r="BO11" s="18">
        <v>146.77822512345512</v>
      </c>
      <c r="BP11" s="18">
        <v>147.2200635074974</v>
      </c>
      <c r="BQ11" s="18">
        <v>147.67330903337913</v>
      </c>
      <c r="BR11" s="18">
        <v>148.13973733013094</v>
      </c>
      <c r="BS11" s="18">
        <v>148.75566516857407</v>
      </c>
      <c r="BT11" s="18">
        <v>149.56716884536493</v>
      </c>
      <c r="BU11" s="18">
        <v>150.38986967601997</v>
      </c>
      <c r="BV11" s="18">
        <v>151.25338895218923</v>
      </c>
    </row>
    <row r="12" spans="1:74" s="3" customFormat="1">
      <c r="A12" s="4"/>
      <c r="B12" s="46" t="s">
        <v>34</v>
      </c>
      <c r="C12" s="18">
        <v>17.126611631455194</v>
      </c>
      <c r="D12" s="18">
        <v>17.536845147866675</v>
      </c>
      <c r="E12" s="18">
        <v>17.946278597482454</v>
      </c>
      <c r="F12" s="18">
        <v>18.399973393810427</v>
      </c>
      <c r="G12" s="18">
        <v>18.941425532646168</v>
      </c>
      <c r="H12" s="18">
        <v>19.583883455881818</v>
      </c>
      <c r="I12" s="18">
        <v>20.327890125727844</v>
      </c>
      <c r="J12" s="18">
        <v>21.1697969687071</v>
      </c>
      <c r="K12" s="18">
        <v>22.292053549469653</v>
      </c>
      <c r="L12" s="18">
        <v>23.781527935856232</v>
      </c>
      <c r="M12" s="18">
        <v>25.720081560544351</v>
      </c>
      <c r="N12" s="18">
        <v>28.185849737312438</v>
      </c>
      <c r="O12" s="18">
        <v>31.040197910698236</v>
      </c>
      <c r="P12" s="18">
        <v>34.12814981457187</v>
      </c>
      <c r="Q12" s="18">
        <v>37.217801488942833</v>
      </c>
      <c r="R12" s="18">
        <v>40.148758584890139</v>
      </c>
      <c r="S12" s="18">
        <v>42.984868927181097</v>
      </c>
      <c r="T12" s="18">
        <v>45.823592903919071</v>
      </c>
      <c r="U12" s="18">
        <v>48.662081654103076</v>
      </c>
      <c r="V12" s="18">
        <v>51.97460862907743</v>
      </c>
      <c r="W12" s="18">
        <v>55.121195179479166</v>
      </c>
      <c r="X12" s="18">
        <v>58.409320705783664</v>
      </c>
      <c r="Y12" s="18">
        <v>61.480012721180685</v>
      </c>
      <c r="Z12" s="18">
        <v>63.958054489976348</v>
      </c>
      <c r="AA12" s="18">
        <v>66.444594923302375</v>
      </c>
      <c r="AB12" s="18">
        <v>68.977815793889206</v>
      </c>
      <c r="AC12" s="18">
        <v>72.012980863070055</v>
      </c>
      <c r="AD12" s="18">
        <v>76.044181008063163</v>
      </c>
      <c r="AE12" s="18">
        <v>80.908494772153915</v>
      </c>
      <c r="AF12" s="18">
        <v>86.659233955347688</v>
      </c>
      <c r="AG12" s="18">
        <v>92.820579206455889</v>
      </c>
      <c r="AH12" s="18">
        <v>100.65605767709106</v>
      </c>
      <c r="AI12" s="18">
        <v>108.7334017207114</v>
      </c>
      <c r="AJ12" s="18">
        <v>117.87209663998777</v>
      </c>
      <c r="AK12" s="18">
        <v>127.0260867225731</v>
      </c>
      <c r="AL12" s="18">
        <v>133.0583436722392</v>
      </c>
      <c r="AM12" s="18">
        <v>137.96385677283061</v>
      </c>
      <c r="AN12" s="18">
        <v>144.21920417118582</v>
      </c>
      <c r="AO12" s="18">
        <v>149.1636298969666</v>
      </c>
      <c r="AP12" s="18">
        <v>152.70135173612326</v>
      </c>
      <c r="AQ12" s="18">
        <v>155.33000000000001</v>
      </c>
      <c r="AR12" s="18">
        <v>156.52400000000003</v>
      </c>
      <c r="AS12" s="18">
        <v>156.69449758493423</v>
      </c>
      <c r="AT12" s="18">
        <v>155.85155394933284</v>
      </c>
      <c r="AU12" s="18">
        <v>154.63787476805561</v>
      </c>
      <c r="AV12" s="18">
        <v>153.71976707914547</v>
      </c>
      <c r="AW12" s="18">
        <v>152.92331235310411</v>
      </c>
      <c r="AX12" s="18">
        <v>152.04771151736986</v>
      </c>
      <c r="AY12" s="18">
        <v>151.23944547981046</v>
      </c>
      <c r="AZ12" s="18">
        <v>150.47277520314665</v>
      </c>
      <c r="BA12" s="18">
        <v>149.7607608254842</v>
      </c>
      <c r="BB12" s="18">
        <v>149.11321645048005</v>
      </c>
      <c r="BC12" s="18">
        <v>148.53504442024132</v>
      </c>
      <c r="BD12" s="18">
        <v>148.00899647995291</v>
      </c>
      <c r="BE12" s="18">
        <v>147.53702419803807</v>
      </c>
      <c r="BF12" s="18">
        <v>147.10519539355295</v>
      </c>
      <c r="BG12" s="18">
        <v>146.72335983771163</v>
      </c>
      <c r="BH12" s="18">
        <v>146.40557160378023</v>
      </c>
      <c r="BI12" s="18">
        <v>146.14267649492615</v>
      </c>
      <c r="BJ12" s="18">
        <v>145.91241061417927</v>
      </c>
      <c r="BK12" s="18">
        <v>145.70292349313343</v>
      </c>
      <c r="BL12" s="18">
        <v>145.52059336551386</v>
      </c>
      <c r="BM12" s="18">
        <v>145.92745186520767</v>
      </c>
      <c r="BN12" s="18">
        <v>146.34795294764425</v>
      </c>
      <c r="BO12" s="18">
        <v>146.77822512345512</v>
      </c>
      <c r="BP12" s="18">
        <v>147.2200635074974</v>
      </c>
      <c r="BQ12" s="18">
        <v>147.67330903337913</v>
      </c>
      <c r="BR12" s="18">
        <v>148.13973733013094</v>
      </c>
      <c r="BS12" s="18">
        <v>148.75566516857407</v>
      </c>
      <c r="BT12" s="18">
        <v>149.56716884536493</v>
      </c>
      <c r="BU12" s="18">
        <v>150.38986967601997</v>
      </c>
      <c r="BV12" s="18">
        <v>151.25338895218923</v>
      </c>
    </row>
    <row r="13" spans="1:74" s="4" customFormat="1">
      <c r="B13" s="46" t="s">
        <v>35</v>
      </c>
      <c r="C13" s="18">
        <v>17.126611631455194</v>
      </c>
      <c r="D13" s="18">
        <v>17.536845147866675</v>
      </c>
      <c r="E13" s="18">
        <v>17.946278597482454</v>
      </c>
      <c r="F13" s="18">
        <v>18.399973393810427</v>
      </c>
      <c r="G13" s="18">
        <v>18.941425532646168</v>
      </c>
      <c r="H13" s="18">
        <v>19.583883455881818</v>
      </c>
      <c r="I13" s="18">
        <v>20.327890125727844</v>
      </c>
      <c r="J13" s="18">
        <v>21.1697969687071</v>
      </c>
      <c r="K13" s="18">
        <v>22.292053549469653</v>
      </c>
      <c r="L13" s="18">
        <v>23.781527935856232</v>
      </c>
      <c r="M13" s="18">
        <v>25.720081560544351</v>
      </c>
      <c r="N13" s="18">
        <v>28.185849737312438</v>
      </c>
      <c r="O13" s="18">
        <v>31.040197910698236</v>
      </c>
      <c r="P13" s="18">
        <v>34.12814981457187</v>
      </c>
      <c r="Q13" s="18">
        <v>37.217801488942833</v>
      </c>
      <c r="R13" s="18">
        <v>40.148758584890139</v>
      </c>
      <c r="S13" s="18">
        <v>42.984868927181097</v>
      </c>
      <c r="T13" s="18">
        <v>45.823592903919071</v>
      </c>
      <c r="U13" s="18">
        <v>48.662081654103076</v>
      </c>
      <c r="V13" s="18">
        <v>51.97460862907743</v>
      </c>
      <c r="W13" s="18">
        <v>55.121195179479166</v>
      </c>
      <c r="X13" s="18">
        <v>58.409320705783664</v>
      </c>
      <c r="Y13" s="18">
        <v>61.480012721180685</v>
      </c>
      <c r="Z13" s="18">
        <v>63.958054489976348</v>
      </c>
      <c r="AA13" s="18">
        <v>66.444594923302375</v>
      </c>
      <c r="AB13" s="18">
        <v>68.977815793889206</v>
      </c>
      <c r="AC13" s="18">
        <v>72.012980863070055</v>
      </c>
      <c r="AD13" s="18">
        <v>76.044181008063163</v>
      </c>
      <c r="AE13" s="18">
        <v>80.908494772153915</v>
      </c>
      <c r="AF13" s="18">
        <v>86.659233955347688</v>
      </c>
      <c r="AG13" s="18">
        <v>92.820579206455889</v>
      </c>
      <c r="AH13" s="18">
        <v>100.65605767709106</v>
      </c>
      <c r="AI13" s="18">
        <v>108.7334017207114</v>
      </c>
      <c r="AJ13" s="18">
        <v>117.87209663998777</v>
      </c>
      <c r="AK13" s="18">
        <v>127.0260867225731</v>
      </c>
      <c r="AL13" s="18">
        <v>133.0583436722392</v>
      </c>
      <c r="AM13" s="18">
        <v>137.96385677283061</v>
      </c>
      <c r="AN13" s="18">
        <v>144.21920417118582</v>
      </c>
      <c r="AO13" s="18">
        <v>149.1636298969666</v>
      </c>
      <c r="AP13" s="18">
        <v>152.70135173612326</v>
      </c>
      <c r="AQ13" s="18">
        <v>155.33000000000001</v>
      </c>
      <c r="AR13" s="18">
        <v>156.52400000000003</v>
      </c>
      <c r="AS13" s="18">
        <v>156.69449758493423</v>
      </c>
      <c r="AT13" s="18">
        <v>155.85155394933284</v>
      </c>
      <c r="AU13" s="18">
        <v>154.63787476805561</v>
      </c>
      <c r="AV13" s="18">
        <v>155.48672485512685</v>
      </c>
      <c r="AW13" s="18">
        <v>156.44657026087526</v>
      </c>
      <c r="AX13" s="18">
        <v>157.31259052537683</v>
      </c>
      <c r="AY13" s="18">
        <v>158.23372518249002</v>
      </c>
      <c r="AZ13" s="18">
        <v>159.18395320116599</v>
      </c>
      <c r="BA13" s="18">
        <v>160.17750302182574</v>
      </c>
      <c r="BB13" s="18">
        <v>161.22580117077879</v>
      </c>
      <c r="BC13" s="18">
        <v>162.33533961141134</v>
      </c>
      <c r="BD13" s="18">
        <v>163.48855837583574</v>
      </c>
      <c r="BE13" s="18">
        <v>164.68854403204503</v>
      </c>
      <c r="BF13" s="18">
        <v>165.6898260247857</v>
      </c>
      <c r="BG13" s="18">
        <v>166.7229390388475</v>
      </c>
      <c r="BH13" s="18">
        <v>167.81198325873706</v>
      </c>
      <c r="BI13" s="18">
        <v>168.94786983329743</v>
      </c>
      <c r="BJ13" s="18">
        <v>170.10576496820767</v>
      </c>
      <c r="BK13" s="18">
        <v>171.27261662074085</v>
      </c>
      <c r="BL13" s="18">
        <v>172.45619771399794</v>
      </c>
      <c r="BM13" s="18">
        <v>174.32847092335243</v>
      </c>
      <c r="BN13" s="18">
        <v>176.21273177468285</v>
      </c>
      <c r="BO13" s="18">
        <v>178.10476514075023</v>
      </c>
      <c r="BP13" s="18">
        <v>180.0065845342119</v>
      </c>
      <c r="BQ13" s="18">
        <v>181.91808076844561</v>
      </c>
      <c r="BR13" s="18">
        <v>183.84127909783737</v>
      </c>
      <c r="BS13" s="18">
        <v>185.77169776949307</v>
      </c>
      <c r="BT13" s="18">
        <v>187.71130150463327</v>
      </c>
      <c r="BU13" s="18">
        <v>188.88053648019928</v>
      </c>
      <c r="BV13" s="18">
        <v>190.05769728371271</v>
      </c>
    </row>
    <row r="14" spans="1:74" s="4" customFormat="1">
      <c r="B14" s="21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</row>
    <row r="15" spans="1:74" s="4" customFormat="1">
      <c r="C15" s="45" t="s">
        <v>75</v>
      </c>
    </row>
    <row r="16" spans="1:74" s="4" customFormat="1">
      <c r="B16" s="35" t="s">
        <v>61</v>
      </c>
      <c r="C16" s="35">
        <v>1970</v>
      </c>
      <c r="D16" s="35">
        <v>1971</v>
      </c>
      <c r="E16" s="35">
        <v>1972</v>
      </c>
      <c r="F16" s="35">
        <v>1973</v>
      </c>
      <c r="G16" s="35">
        <v>1974</v>
      </c>
      <c r="H16" s="35">
        <v>1975</v>
      </c>
      <c r="I16" s="35">
        <v>1976</v>
      </c>
      <c r="J16" s="35">
        <v>1977</v>
      </c>
      <c r="K16" s="35">
        <v>1978</v>
      </c>
      <c r="L16" s="35">
        <v>1979</v>
      </c>
      <c r="M16" s="35">
        <v>1980</v>
      </c>
      <c r="N16" s="35">
        <v>1981</v>
      </c>
      <c r="O16" s="35">
        <v>1982</v>
      </c>
      <c r="P16" s="35">
        <v>1983</v>
      </c>
      <c r="Q16" s="35">
        <v>1984</v>
      </c>
      <c r="R16" s="35">
        <v>1985</v>
      </c>
      <c r="S16" s="35">
        <v>1986</v>
      </c>
      <c r="T16" s="35">
        <v>1987</v>
      </c>
      <c r="U16" s="35">
        <v>1988</v>
      </c>
      <c r="V16" s="35">
        <v>1989</v>
      </c>
      <c r="W16" s="35">
        <v>1990</v>
      </c>
      <c r="X16" s="35">
        <v>1991</v>
      </c>
      <c r="Y16" s="35">
        <v>1992</v>
      </c>
      <c r="Z16" s="35">
        <v>1993</v>
      </c>
      <c r="AA16" s="35">
        <v>1994</v>
      </c>
      <c r="AB16" s="35">
        <v>1995</v>
      </c>
      <c r="AC16" s="35">
        <v>1996</v>
      </c>
      <c r="AD16" s="35">
        <v>1997</v>
      </c>
      <c r="AE16" s="35">
        <v>1998</v>
      </c>
      <c r="AF16" s="35">
        <v>1999</v>
      </c>
      <c r="AG16" s="35">
        <v>2000</v>
      </c>
      <c r="AH16" s="35">
        <v>2001</v>
      </c>
      <c r="AI16" s="35">
        <v>2002</v>
      </c>
      <c r="AJ16" s="35">
        <v>2003</v>
      </c>
      <c r="AK16" s="35">
        <v>2004</v>
      </c>
      <c r="AL16" s="35">
        <v>2005</v>
      </c>
      <c r="AM16" s="35">
        <v>2006</v>
      </c>
      <c r="AN16" s="35">
        <v>2007</v>
      </c>
      <c r="AO16" s="35">
        <v>2008</v>
      </c>
      <c r="AP16" s="35">
        <v>2009</v>
      </c>
      <c r="AQ16" s="35">
        <v>2010</v>
      </c>
      <c r="AR16" s="35">
        <v>2011</v>
      </c>
      <c r="AS16" s="35">
        <v>2012</v>
      </c>
      <c r="AT16" s="35">
        <v>2013</v>
      </c>
      <c r="AU16" s="35">
        <v>2014</v>
      </c>
      <c r="AV16" s="35">
        <v>2015</v>
      </c>
      <c r="AW16" s="35">
        <v>2016</v>
      </c>
      <c r="AX16" s="35">
        <v>2017</v>
      </c>
      <c r="AY16" s="35">
        <v>2018</v>
      </c>
      <c r="AZ16" s="35">
        <v>2019</v>
      </c>
      <c r="BA16" s="35">
        <v>2020</v>
      </c>
      <c r="BB16" s="35">
        <v>2021</v>
      </c>
      <c r="BC16" s="35">
        <v>2022</v>
      </c>
      <c r="BD16" s="35">
        <v>2023</v>
      </c>
      <c r="BE16" s="35">
        <v>2024</v>
      </c>
      <c r="BF16" s="35">
        <v>2025</v>
      </c>
      <c r="BG16" s="35">
        <v>2026</v>
      </c>
      <c r="BH16" s="35">
        <v>2027</v>
      </c>
      <c r="BI16" s="35">
        <v>2028</v>
      </c>
      <c r="BJ16" s="35">
        <v>2029</v>
      </c>
      <c r="BK16" s="35">
        <v>2030</v>
      </c>
      <c r="BL16" s="35">
        <v>2031</v>
      </c>
      <c r="BM16" s="35">
        <v>2032</v>
      </c>
      <c r="BN16" s="35">
        <v>2033</v>
      </c>
      <c r="BO16" s="35">
        <v>2034</v>
      </c>
      <c r="BP16" s="35">
        <v>2035</v>
      </c>
      <c r="BQ16" s="35">
        <v>2036</v>
      </c>
      <c r="BR16" s="35">
        <v>2037</v>
      </c>
      <c r="BS16" s="35">
        <v>2038</v>
      </c>
      <c r="BT16" s="35">
        <v>2039</v>
      </c>
      <c r="BU16" s="35">
        <v>2040</v>
      </c>
      <c r="BV16" s="35">
        <v>2041</v>
      </c>
    </row>
    <row r="17" spans="1:74" s="31" customFormat="1">
      <c r="A17" s="3"/>
      <c r="B17" s="46" t="s">
        <v>32</v>
      </c>
      <c r="C17" s="18">
        <v>2.3681342320599192</v>
      </c>
      <c r="D17" s="18">
        <v>2.4765756940086532</v>
      </c>
      <c r="E17" s="18">
        <v>2.5627855476105266</v>
      </c>
      <c r="F17" s="18">
        <v>2.6394669040236729</v>
      </c>
      <c r="G17" s="18">
        <v>2.720306808641006</v>
      </c>
      <c r="H17" s="18">
        <v>2.9097267532735089</v>
      </c>
      <c r="I17" s="18">
        <v>3.1332127166517107</v>
      </c>
      <c r="J17" s="18">
        <v>3.3788051368184941</v>
      </c>
      <c r="K17" s="18">
        <v>3.6851835162217403</v>
      </c>
      <c r="L17" s="18">
        <v>4.0588171109371842</v>
      </c>
      <c r="M17" s="18">
        <v>4.5061196187120061</v>
      </c>
      <c r="N17" s="18">
        <v>5.0260708127036899</v>
      </c>
      <c r="O17" s="18">
        <v>5.5786503000596852</v>
      </c>
      <c r="P17" s="18">
        <v>6.1437038622296036</v>
      </c>
      <c r="Q17" s="18">
        <v>6.6745401561173185</v>
      </c>
      <c r="R17" s="18">
        <v>7.1547285258855222</v>
      </c>
      <c r="S17" s="18">
        <v>7.5822152737061081</v>
      </c>
      <c r="T17" s="18">
        <v>7.97375369624943</v>
      </c>
      <c r="U17" s="18">
        <v>8.3270181448401814</v>
      </c>
      <c r="V17" s="18">
        <v>8.7670582641182389</v>
      </c>
      <c r="W17" s="18">
        <v>9.3089479346128616</v>
      </c>
      <c r="X17" s="18">
        <v>9.621419579973459</v>
      </c>
      <c r="Y17" s="18">
        <v>9.9141443843336443</v>
      </c>
      <c r="Z17" s="18">
        <v>10.159194845322386</v>
      </c>
      <c r="AA17" s="18">
        <v>10.351344046435957</v>
      </c>
      <c r="AB17" s="18">
        <v>10.554890902703267</v>
      </c>
      <c r="AC17" s="18">
        <v>10.72716033788285</v>
      </c>
      <c r="AD17" s="18">
        <v>11.048544795051551</v>
      </c>
      <c r="AE17" s="18">
        <v>11.507462193253813</v>
      </c>
      <c r="AF17" s="18">
        <v>12.134322262410976</v>
      </c>
      <c r="AG17" s="18">
        <v>12.783800596460077</v>
      </c>
      <c r="AH17" s="18">
        <v>13.433821440734979</v>
      </c>
      <c r="AI17" s="18">
        <v>14.703717093382105</v>
      </c>
      <c r="AJ17" s="18">
        <v>15.608707465714501</v>
      </c>
      <c r="AK17" s="18">
        <v>16.396554191185508</v>
      </c>
      <c r="AL17" s="18">
        <v>16.625668475929842</v>
      </c>
      <c r="AM17" s="18">
        <v>16.816661078478994</v>
      </c>
      <c r="AN17" s="18">
        <v>17.148017443447838</v>
      </c>
      <c r="AO17" s="18">
        <v>16.707481611919377</v>
      </c>
      <c r="AP17" s="18">
        <v>15.459860403760667</v>
      </c>
      <c r="AQ17" s="18">
        <v>15.521424493405375</v>
      </c>
      <c r="AR17" s="18">
        <v>15.589377008363767</v>
      </c>
      <c r="AS17" s="18">
        <v>15.456558881455189</v>
      </c>
      <c r="AT17" s="18">
        <v>15.161798346126481</v>
      </c>
      <c r="AU17" s="18">
        <v>14.935487712563122</v>
      </c>
      <c r="AV17" s="18">
        <v>14.82802044298818</v>
      </c>
      <c r="AW17" s="18">
        <v>14.748877618060311</v>
      </c>
      <c r="AX17" s="18">
        <v>14.666391996642176</v>
      </c>
      <c r="AY17" s="18">
        <v>14.788917379562927</v>
      </c>
      <c r="AZ17" s="18">
        <v>14.615691525081001</v>
      </c>
      <c r="BA17" s="18">
        <v>14.444688971072594</v>
      </c>
      <c r="BB17" s="18">
        <v>14.276462424123331</v>
      </c>
      <c r="BC17" s="18">
        <v>14.111293366727171</v>
      </c>
      <c r="BD17" s="18">
        <v>13.719936315122066</v>
      </c>
      <c r="BE17" s="18">
        <v>13.367331295822687</v>
      </c>
      <c r="BF17" s="18">
        <v>13.03752719595812</v>
      </c>
      <c r="BG17" s="18">
        <v>12.741245243814816</v>
      </c>
      <c r="BH17" s="18">
        <v>12.478281723983306</v>
      </c>
      <c r="BI17" s="18">
        <v>12.24601536294351</v>
      </c>
      <c r="BJ17" s="18">
        <v>12.040980566008084</v>
      </c>
      <c r="BK17" s="18">
        <v>11.860531159379788</v>
      </c>
      <c r="BL17" s="18">
        <v>11.790198900042403</v>
      </c>
      <c r="BM17" s="18">
        <v>11.776596701047138</v>
      </c>
      <c r="BN17" s="18">
        <v>11.772777098737219</v>
      </c>
      <c r="BO17" s="18">
        <v>11.778144259207469</v>
      </c>
      <c r="BP17" s="18">
        <v>11.79273960545539</v>
      </c>
      <c r="BQ17" s="18">
        <v>11.786138563892543</v>
      </c>
      <c r="BR17" s="18">
        <v>11.765270434688423</v>
      </c>
      <c r="BS17" s="18">
        <v>11.751220940123108</v>
      </c>
      <c r="BT17" s="18">
        <v>11.743857070658988</v>
      </c>
      <c r="BU17" s="18">
        <v>11.724757782775775</v>
      </c>
      <c r="BV17" s="18">
        <v>11.753574966023159</v>
      </c>
    </row>
    <row r="18" spans="1:74" s="4" customFormat="1">
      <c r="B18" s="46" t="s">
        <v>33</v>
      </c>
      <c r="C18" s="18">
        <v>2.3681342320599192</v>
      </c>
      <c r="D18" s="18">
        <v>2.4765756940086532</v>
      </c>
      <c r="E18" s="18">
        <v>2.5627855476105266</v>
      </c>
      <c r="F18" s="18">
        <v>2.6394669040236729</v>
      </c>
      <c r="G18" s="18">
        <v>2.720306808641006</v>
      </c>
      <c r="H18" s="18">
        <v>2.9097267532735089</v>
      </c>
      <c r="I18" s="18">
        <v>3.1332127166517107</v>
      </c>
      <c r="J18" s="18">
        <v>3.3788051368184941</v>
      </c>
      <c r="K18" s="18">
        <v>3.6851835162217403</v>
      </c>
      <c r="L18" s="18">
        <v>4.0588171109371842</v>
      </c>
      <c r="M18" s="18">
        <v>4.5061196187120061</v>
      </c>
      <c r="N18" s="18">
        <v>5.0260708127036899</v>
      </c>
      <c r="O18" s="18">
        <v>5.5786503000596852</v>
      </c>
      <c r="P18" s="18">
        <v>6.1437038622296036</v>
      </c>
      <c r="Q18" s="18">
        <v>6.6745401561173185</v>
      </c>
      <c r="R18" s="18">
        <v>7.1547285258855222</v>
      </c>
      <c r="S18" s="18">
        <v>7.5822152737061081</v>
      </c>
      <c r="T18" s="18">
        <v>7.97375369624943</v>
      </c>
      <c r="U18" s="18">
        <v>8.3270181448401814</v>
      </c>
      <c r="V18" s="18">
        <v>8.7670582641182389</v>
      </c>
      <c r="W18" s="18">
        <v>9.3089479346128616</v>
      </c>
      <c r="X18" s="18">
        <v>9.621419579973459</v>
      </c>
      <c r="Y18" s="18">
        <v>9.9141443843336443</v>
      </c>
      <c r="Z18" s="18">
        <v>10.159194845322386</v>
      </c>
      <c r="AA18" s="18">
        <v>10.351344046435957</v>
      </c>
      <c r="AB18" s="18">
        <v>10.554890902703267</v>
      </c>
      <c r="AC18" s="18">
        <v>10.72716033788285</v>
      </c>
      <c r="AD18" s="18">
        <v>11.048544795051551</v>
      </c>
      <c r="AE18" s="18">
        <v>11.507462193253813</v>
      </c>
      <c r="AF18" s="18">
        <v>12.134322262410976</v>
      </c>
      <c r="AG18" s="18">
        <v>12.783800596460077</v>
      </c>
      <c r="AH18" s="18">
        <v>13.433821440734979</v>
      </c>
      <c r="AI18" s="18">
        <v>14.703717093382105</v>
      </c>
      <c r="AJ18" s="18">
        <v>15.608707465714501</v>
      </c>
      <c r="AK18" s="18">
        <v>16.396554191185508</v>
      </c>
      <c r="AL18" s="18">
        <v>16.625668475929842</v>
      </c>
      <c r="AM18" s="18">
        <v>16.816661078478994</v>
      </c>
      <c r="AN18" s="18">
        <v>17.148017443447838</v>
      </c>
      <c r="AO18" s="18">
        <v>16.707481611919377</v>
      </c>
      <c r="AP18" s="18">
        <v>15.459860403760667</v>
      </c>
      <c r="AQ18" s="18">
        <v>15.521424493405375</v>
      </c>
      <c r="AR18" s="18">
        <v>15.589377008363767</v>
      </c>
      <c r="AS18" s="18">
        <v>15.456558881455189</v>
      </c>
      <c r="AT18" s="18">
        <v>15.161798346126481</v>
      </c>
      <c r="AU18" s="18">
        <v>14.935487712563122</v>
      </c>
      <c r="AV18" s="18">
        <v>14.687592333184062</v>
      </c>
      <c r="AW18" s="18">
        <v>14.466243142478264</v>
      </c>
      <c r="AX18" s="18">
        <v>14.241794255965567</v>
      </c>
      <c r="AY18" s="18">
        <v>14.218170704267072</v>
      </c>
      <c r="AZ18" s="18">
        <v>14.187313844578266</v>
      </c>
      <c r="BA18" s="18">
        <v>14.150669864273693</v>
      </c>
      <c r="BB18" s="18">
        <v>14.109107015986051</v>
      </c>
      <c r="BC18" s="18">
        <v>14.063882088744219</v>
      </c>
      <c r="BD18" s="18">
        <v>14.013309991801545</v>
      </c>
      <c r="BE18" s="18">
        <v>13.957794352219915</v>
      </c>
      <c r="BF18" s="18">
        <v>13.895905495637852</v>
      </c>
      <c r="BG18" s="18">
        <v>13.829434032974655</v>
      </c>
      <c r="BH18" s="18">
        <v>13.75958899034519</v>
      </c>
      <c r="BI18" s="18">
        <v>13.685696918254862</v>
      </c>
      <c r="BJ18" s="18">
        <v>13.605494334815859</v>
      </c>
      <c r="BK18" s="18">
        <v>13.518806272985387</v>
      </c>
      <c r="BL18" s="18">
        <v>13.426075722779389</v>
      </c>
      <c r="BM18" s="18">
        <v>13.379030615050789</v>
      </c>
      <c r="BN18" s="18">
        <v>13.323981375688444</v>
      </c>
      <c r="BO18" s="18">
        <v>13.26150693496127</v>
      </c>
      <c r="BP18" s="18">
        <v>13.191501671232141</v>
      </c>
      <c r="BQ18" s="18">
        <v>13.094603099252932</v>
      </c>
      <c r="BR18" s="18">
        <v>12.976163909073536</v>
      </c>
      <c r="BS18" s="18">
        <v>12.871481715592505</v>
      </c>
      <c r="BT18" s="18">
        <v>12.786760157184631</v>
      </c>
      <c r="BU18" s="18">
        <v>12.695428336461568</v>
      </c>
      <c r="BV18" s="18">
        <v>12.599503390977628</v>
      </c>
    </row>
    <row r="19" spans="1:74" s="31" customFormat="1">
      <c r="A19" s="4"/>
      <c r="B19" s="46" t="s">
        <v>34</v>
      </c>
      <c r="C19" s="18">
        <v>2.3681342320599192</v>
      </c>
      <c r="D19" s="18">
        <v>2.4765756940086532</v>
      </c>
      <c r="E19" s="18">
        <v>2.5627855476105266</v>
      </c>
      <c r="F19" s="18">
        <v>2.6394669040236729</v>
      </c>
      <c r="G19" s="18">
        <v>2.720306808641006</v>
      </c>
      <c r="H19" s="18">
        <v>2.9097267532735089</v>
      </c>
      <c r="I19" s="18">
        <v>3.1332127166517107</v>
      </c>
      <c r="J19" s="18">
        <v>3.3788051368184941</v>
      </c>
      <c r="K19" s="18">
        <v>3.6851835162217403</v>
      </c>
      <c r="L19" s="18">
        <v>4.0588171109371842</v>
      </c>
      <c r="M19" s="18">
        <v>4.5061196187120061</v>
      </c>
      <c r="N19" s="18">
        <v>5.0260708127036899</v>
      </c>
      <c r="O19" s="18">
        <v>5.5786503000596852</v>
      </c>
      <c r="P19" s="18">
        <v>6.1437038622296036</v>
      </c>
      <c r="Q19" s="18">
        <v>6.6745401561173185</v>
      </c>
      <c r="R19" s="18">
        <v>7.1547285258855222</v>
      </c>
      <c r="S19" s="18">
        <v>7.5822152737061081</v>
      </c>
      <c r="T19" s="18">
        <v>7.97375369624943</v>
      </c>
      <c r="U19" s="18">
        <v>8.3270181448401814</v>
      </c>
      <c r="V19" s="18">
        <v>8.7670582641182389</v>
      </c>
      <c r="W19" s="18">
        <v>9.3089479346128616</v>
      </c>
      <c r="X19" s="18">
        <v>9.621419579973459</v>
      </c>
      <c r="Y19" s="18">
        <v>9.9141443843336443</v>
      </c>
      <c r="Z19" s="18">
        <v>10.159194845322386</v>
      </c>
      <c r="AA19" s="18">
        <v>10.351344046435957</v>
      </c>
      <c r="AB19" s="18">
        <v>10.554890902703267</v>
      </c>
      <c r="AC19" s="18">
        <v>10.72716033788285</v>
      </c>
      <c r="AD19" s="18">
        <v>11.048544795051551</v>
      </c>
      <c r="AE19" s="18">
        <v>11.507462193253813</v>
      </c>
      <c r="AF19" s="18">
        <v>12.134322262410976</v>
      </c>
      <c r="AG19" s="18">
        <v>12.783800596460077</v>
      </c>
      <c r="AH19" s="18">
        <v>13.433821440734979</v>
      </c>
      <c r="AI19" s="18">
        <v>14.703717093382105</v>
      </c>
      <c r="AJ19" s="18">
        <v>15.608707465714501</v>
      </c>
      <c r="AK19" s="18">
        <v>16.396554191185508</v>
      </c>
      <c r="AL19" s="18">
        <v>16.625668475929842</v>
      </c>
      <c r="AM19" s="18">
        <v>16.816661078478994</v>
      </c>
      <c r="AN19" s="18">
        <v>17.148017443447838</v>
      </c>
      <c r="AO19" s="18">
        <v>16.707481611919377</v>
      </c>
      <c r="AP19" s="18">
        <v>15.459860403760667</v>
      </c>
      <c r="AQ19" s="18">
        <v>15.521424493405375</v>
      </c>
      <c r="AR19" s="18">
        <v>15.589377008363767</v>
      </c>
      <c r="AS19" s="18">
        <v>15.456558881455189</v>
      </c>
      <c r="AT19" s="18">
        <v>15.161798346126481</v>
      </c>
      <c r="AU19" s="18">
        <v>14.935487712563122</v>
      </c>
      <c r="AV19" s="18">
        <v>14.814559388231428</v>
      </c>
      <c r="AW19" s="18">
        <v>14.716167691775922</v>
      </c>
      <c r="AX19" s="18">
        <v>14.619183064633454</v>
      </c>
      <c r="AY19" s="18">
        <v>14.607443143750498</v>
      </c>
      <c r="AZ19" s="18">
        <v>14.704246547856954</v>
      </c>
      <c r="BA19" s="18">
        <v>14.794065712537984</v>
      </c>
      <c r="BB19" s="18">
        <v>14.878161118797179</v>
      </c>
      <c r="BC19" s="18">
        <v>14.957163043263268</v>
      </c>
      <c r="BD19" s="18">
        <v>15.029672669753834</v>
      </c>
      <c r="BE19" s="18">
        <v>15.096133495767093</v>
      </c>
      <c r="BF19" s="18">
        <v>15.155372424778086</v>
      </c>
      <c r="BG19" s="18">
        <v>15.208612920998966</v>
      </c>
      <c r="BH19" s="18">
        <v>15.257593914024302</v>
      </c>
      <c r="BI19" s="18">
        <v>15.301631843094855</v>
      </c>
      <c r="BJ19" s="18">
        <v>15.338602469200296</v>
      </c>
      <c r="BK19" s="18">
        <v>15.367550607610591</v>
      </c>
      <c r="BL19" s="18">
        <v>15.389341926279444</v>
      </c>
      <c r="BM19" s="18">
        <v>15.463762533570703</v>
      </c>
      <c r="BN19" s="18">
        <v>15.530131811950101</v>
      </c>
      <c r="BO19" s="18">
        <v>15.588316046873395</v>
      </c>
      <c r="BP19" s="18">
        <v>15.638554479558605</v>
      </c>
      <c r="BQ19" s="18">
        <v>15.680959492165794</v>
      </c>
      <c r="BR19" s="18">
        <v>15.715721871873415</v>
      </c>
      <c r="BS19" s="18">
        <v>15.76632148805716</v>
      </c>
      <c r="BT19" s="18">
        <v>15.841258444201776</v>
      </c>
      <c r="BU19" s="18">
        <v>15.910154503204122</v>
      </c>
      <c r="BV19" s="18">
        <v>15.97610159043251</v>
      </c>
    </row>
    <row r="20" spans="1:74" s="31" customFormat="1">
      <c r="A20" s="4"/>
      <c r="B20" s="46" t="s">
        <v>35</v>
      </c>
      <c r="C20" s="18">
        <v>2.3681342320599192</v>
      </c>
      <c r="D20" s="18">
        <v>2.4765756940086532</v>
      </c>
      <c r="E20" s="18">
        <v>2.5627855476105266</v>
      </c>
      <c r="F20" s="18">
        <v>2.6394669040236729</v>
      </c>
      <c r="G20" s="18">
        <v>2.720306808641006</v>
      </c>
      <c r="H20" s="18">
        <v>2.9097267532735089</v>
      </c>
      <c r="I20" s="18">
        <v>3.1332127166517107</v>
      </c>
      <c r="J20" s="18">
        <v>3.3788051368184941</v>
      </c>
      <c r="K20" s="18">
        <v>3.6851835162217403</v>
      </c>
      <c r="L20" s="18">
        <v>4.0588171109371842</v>
      </c>
      <c r="M20" s="18">
        <v>4.5061196187120061</v>
      </c>
      <c r="N20" s="18">
        <v>5.0260708127036899</v>
      </c>
      <c r="O20" s="18">
        <v>5.5786503000596852</v>
      </c>
      <c r="P20" s="18">
        <v>6.1437038622296036</v>
      </c>
      <c r="Q20" s="18">
        <v>6.6745401561173185</v>
      </c>
      <c r="R20" s="18">
        <v>7.1547285258855222</v>
      </c>
      <c r="S20" s="18">
        <v>7.5822152737061081</v>
      </c>
      <c r="T20" s="18">
        <v>7.97375369624943</v>
      </c>
      <c r="U20" s="18">
        <v>8.3270181448401814</v>
      </c>
      <c r="V20" s="18">
        <v>8.7670582641182389</v>
      </c>
      <c r="W20" s="18">
        <v>9.3089479346128616</v>
      </c>
      <c r="X20" s="18">
        <v>9.621419579973459</v>
      </c>
      <c r="Y20" s="18">
        <v>9.9141443843336443</v>
      </c>
      <c r="Z20" s="18">
        <v>10.159194845322386</v>
      </c>
      <c r="AA20" s="18">
        <v>10.351344046435957</v>
      </c>
      <c r="AB20" s="18">
        <v>10.554890902703267</v>
      </c>
      <c r="AC20" s="18">
        <v>10.72716033788285</v>
      </c>
      <c r="AD20" s="18">
        <v>11.048544795051551</v>
      </c>
      <c r="AE20" s="18">
        <v>11.507462193253813</v>
      </c>
      <c r="AF20" s="18">
        <v>12.134322262410976</v>
      </c>
      <c r="AG20" s="18">
        <v>12.783800596460077</v>
      </c>
      <c r="AH20" s="18">
        <v>13.433821440734979</v>
      </c>
      <c r="AI20" s="18">
        <v>14.703717093382105</v>
      </c>
      <c r="AJ20" s="18">
        <v>15.608707465714501</v>
      </c>
      <c r="AK20" s="18">
        <v>16.396554191185508</v>
      </c>
      <c r="AL20" s="18">
        <v>16.625668475929842</v>
      </c>
      <c r="AM20" s="18">
        <v>16.816661078478994</v>
      </c>
      <c r="AN20" s="18">
        <v>17.148017443447838</v>
      </c>
      <c r="AO20" s="18">
        <v>16.707481611919377</v>
      </c>
      <c r="AP20" s="18">
        <v>15.459860403760667</v>
      </c>
      <c r="AQ20" s="18">
        <v>15.521424493405375</v>
      </c>
      <c r="AR20" s="18">
        <v>15.589377008363767</v>
      </c>
      <c r="AS20" s="18">
        <v>15.456558881455189</v>
      </c>
      <c r="AT20" s="18">
        <v>15.161798346126481</v>
      </c>
      <c r="AU20" s="18">
        <v>14.935487712563122</v>
      </c>
      <c r="AV20" s="18">
        <v>14.956458757461562</v>
      </c>
      <c r="AW20" s="18">
        <v>15.00463407711992</v>
      </c>
      <c r="AX20" s="18">
        <v>15.059049596898866</v>
      </c>
      <c r="AY20" s="18">
        <v>15.206538950146218</v>
      </c>
      <c r="AZ20" s="18">
        <v>15.473803060364105</v>
      </c>
      <c r="BA20" s="18">
        <v>15.742327846325738</v>
      </c>
      <c r="BB20" s="18">
        <v>16.013515561492778</v>
      </c>
      <c r="BC20" s="18">
        <v>16.287933975661588</v>
      </c>
      <c r="BD20" s="18">
        <v>16.564144277375682</v>
      </c>
      <c r="BE20" s="18">
        <v>16.842622940080897</v>
      </c>
      <c r="BF20" s="18">
        <v>17.102761759815838</v>
      </c>
      <c r="BG20" s="18">
        <v>17.36253083869256</v>
      </c>
      <c r="BH20" s="18">
        <v>17.624542555484574</v>
      </c>
      <c r="BI20" s="18">
        <v>17.8880116188122</v>
      </c>
      <c r="BJ20" s="18">
        <v>18.150540160959647</v>
      </c>
      <c r="BK20" s="18">
        <v>18.410623730058894</v>
      </c>
      <c r="BL20" s="18">
        <v>18.669278500581118</v>
      </c>
      <c r="BM20" s="18">
        <v>18.999837354115694</v>
      </c>
      <c r="BN20" s="18">
        <v>19.329671134664672</v>
      </c>
      <c r="BO20" s="18">
        <v>19.658196128243802</v>
      </c>
      <c r="BP20" s="18">
        <v>19.985757821513182</v>
      </c>
      <c r="BQ20" s="18">
        <v>20.312393899327564</v>
      </c>
      <c r="BR20" s="18">
        <v>20.638445558604936</v>
      </c>
      <c r="BS20" s="18">
        <v>20.963348604001361</v>
      </c>
      <c r="BT20" s="18">
        <v>21.28744945985127</v>
      </c>
      <c r="BU20" s="18">
        <v>21.542119974384729</v>
      </c>
      <c r="BV20" s="18">
        <v>21.79943395299815</v>
      </c>
    </row>
    <row r="21" spans="1:74" s="31" customFormat="1">
      <c r="A21" s="4"/>
    </row>
    <row r="22" spans="1:74" s="31" customFormat="1">
      <c r="B22" s="21" t="s">
        <v>66</v>
      </c>
      <c r="F22" s="64"/>
      <c r="G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74" s="31" customFormat="1" ht="13.5" thickBot="1">
      <c r="C23" s="45" t="s">
        <v>32</v>
      </c>
      <c r="F23" s="64"/>
      <c r="G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74">
      <c r="B24" s="47"/>
      <c r="C24" s="48" t="s">
        <v>76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50"/>
    </row>
    <row r="25" spans="1:74" s="4" customFormat="1">
      <c r="B25" s="51" t="s">
        <v>61</v>
      </c>
      <c r="C25" s="35">
        <v>1970</v>
      </c>
      <c r="D25" s="35">
        <v>1971</v>
      </c>
      <c r="E25" s="35">
        <v>1972</v>
      </c>
      <c r="F25" s="35">
        <v>1973</v>
      </c>
      <c r="G25" s="35">
        <v>1974</v>
      </c>
      <c r="H25" s="35">
        <v>1975</v>
      </c>
      <c r="I25" s="35">
        <v>1976</v>
      </c>
      <c r="J25" s="35">
        <v>1977</v>
      </c>
      <c r="K25" s="35">
        <v>1978</v>
      </c>
      <c r="L25" s="35">
        <v>1979</v>
      </c>
      <c r="M25" s="35">
        <v>1980</v>
      </c>
      <c r="N25" s="35">
        <v>1981</v>
      </c>
      <c r="O25" s="35">
        <v>1982</v>
      </c>
      <c r="P25" s="35">
        <v>1983</v>
      </c>
      <c r="Q25" s="35">
        <v>1984</v>
      </c>
      <c r="R25" s="35">
        <v>1985</v>
      </c>
      <c r="S25" s="35">
        <v>1986</v>
      </c>
      <c r="T25" s="35">
        <v>1987</v>
      </c>
      <c r="U25" s="35">
        <v>1988</v>
      </c>
      <c r="V25" s="35">
        <v>1989</v>
      </c>
      <c r="W25" s="35">
        <v>1990</v>
      </c>
      <c r="X25" s="35">
        <v>1991</v>
      </c>
      <c r="Y25" s="35">
        <v>1992</v>
      </c>
      <c r="Z25" s="35">
        <v>1993</v>
      </c>
      <c r="AA25" s="35">
        <v>1994</v>
      </c>
      <c r="AB25" s="35">
        <v>1995</v>
      </c>
      <c r="AC25" s="35">
        <v>1996</v>
      </c>
      <c r="AD25" s="35">
        <v>1997</v>
      </c>
      <c r="AE25" s="35">
        <v>1998</v>
      </c>
      <c r="AF25" s="35">
        <v>1999</v>
      </c>
      <c r="AG25" s="35">
        <v>2000</v>
      </c>
      <c r="AH25" s="35">
        <v>2001</v>
      </c>
      <c r="AI25" s="35">
        <v>2002</v>
      </c>
      <c r="AJ25" s="35">
        <v>2003</v>
      </c>
      <c r="AK25" s="35">
        <v>2004</v>
      </c>
      <c r="AL25" s="35">
        <v>2005</v>
      </c>
      <c r="AM25" s="35">
        <v>2006</v>
      </c>
      <c r="AN25" s="35">
        <v>2007</v>
      </c>
      <c r="AO25" s="35">
        <v>2008</v>
      </c>
      <c r="AP25" s="35">
        <v>2009</v>
      </c>
      <c r="AQ25" s="35">
        <v>2010</v>
      </c>
      <c r="AR25" s="35">
        <v>2011</v>
      </c>
      <c r="AS25" s="35">
        <v>2012</v>
      </c>
      <c r="AT25" s="35">
        <v>2013</v>
      </c>
      <c r="AU25" s="35">
        <v>2014</v>
      </c>
      <c r="AV25" s="35">
        <v>2015</v>
      </c>
      <c r="AW25" s="35">
        <v>2016</v>
      </c>
      <c r="AX25" s="35">
        <v>2017</v>
      </c>
      <c r="AY25" s="35">
        <v>2018</v>
      </c>
      <c r="AZ25" s="35">
        <v>2019</v>
      </c>
      <c r="BA25" s="35">
        <v>2020</v>
      </c>
      <c r="BB25" s="35">
        <v>2021</v>
      </c>
      <c r="BC25" s="35">
        <v>2022</v>
      </c>
      <c r="BD25" s="35">
        <v>2023</v>
      </c>
      <c r="BE25" s="35">
        <v>2024</v>
      </c>
      <c r="BF25" s="35">
        <v>2025</v>
      </c>
      <c r="BG25" s="35">
        <v>2026</v>
      </c>
      <c r="BH25" s="35">
        <v>2027</v>
      </c>
      <c r="BI25" s="35">
        <v>2028</v>
      </c>
      <c r="BJ25" s="35">
        <v>2029</v>
      </c>
      <c r="BK25" s="35">
        <v>2030</v>
      </c>
      <c r="BL25" s="35">
        <v>2031</v>
      </c>
      <c r="BM25" s="35">
        <v>2032</v>
      </c>
      <c r="BN25" s="35">
        <v>2033</v>
      </c>
      <c r="BO25" s="35">
        <v>2034</v>
      </c>
      <c r="BP25" s="35">
        <v>2035</v>
      </c>
      <c r="BQ25" s="35">
        <v>2036</v>
      </c>
      <c r="BR25" s="35">
        <v>2037</v>
      </c>
      <c r="BS25" s="35">
        <v>2038</v>
      </c>
      <c r="BT25" s="35">
        <v>2039</v>
      </c>
      <c r="BU25" s="35">
        <v>2040</v>
      </c>
      <c r="BV25" s="52">
        <v>2041</v>
      </c>
    </row>
    <row r="26" spans="1:74">
      <c r="B26" s="53" t="s">
        <v>88</v>
      </c>
      <c r="C26" s="18">
        <v>17.126611631455194</v>
      </c>
      <c r="D26" s="18">
        <v>17.536845147866675</v>
      </c>
      <c r="E26" s="18">
        <v>17.946278597482454</v>
      </c>
      <c r="F26" s="18">
        <v>18.399973393810427</v>
      </c>
      <c r="G26" s="18">
        <v>18.941425532646168</v>
      </c>
      <c r="H26" s="18">
        <v>19.583783455881818</v>
      </c>
      <c r="I26" s="18">
        <v>20.317671712471306</v>
      </c>
      <c r="J26" s="18">
        <v>21.145704025935519</v>
      </c>
      <c r="K26" s="18">
        <v>22.110453163955082</v>
      </c>
      <c r="L26" s="18">
        <v>23.205757130642006</v>
      </c>
      <c r="M26" s="18">
        <v>24.428384376335533</v>
      </c>
      <c r="N26" s="18">
        <v>25.811024019729878</v>
      </c>
      <c r="O26" s="18">
        <v>27.269478518988841</v>
      </c>
      <c r="P26" s="18">
        <v>28.814739825588703</v>
      </c>
      <c r="Q26" s="18">
        <v>30.336825858613846</v>
      </c>
      <c r="R26" s="18">
        <v>31.665725064751133</v>
      </c>
      <c r="S26" s="18">
        <v>32.81051669528653</v>
      </c>
      <c r="T26" s="18">
        <v>33.820741306413765</v>
      </c>
      <c r="U26" s="18">
        <v>34.70049744477199</v>
      </c>
      <c r="V26" s="18">
        <v>35.513528638067868</v>
      </c>
      <c r="W26" s="18">
        <v>36.195843630200194</v>
      </c>
      <c r="X26" s="18">
        <v>37.048123708547621</v>
      </c>
      <c r="Y26" s="18">
        <v>37.876540598257201</v>
      </c>
      <c r="Z26" s="18">
        <v>38.669438858898218</v>
      </c>
      <c r="AA26" s="18">
        <v>39.495560794360067</v>
      </c>
      <c r="AB26" s="18">
        <v>40.490340204590304</v>
      </c>
      <c r="AC26" s="18">
        <v>41.698813615837572</v>
      </c>
      <c r="AD26" s="18">
        <v>43.038787065168542</v>
      </c>
      <c r="AE26" s="18">
        <v>44.511339478815017</v>
      </c>
      <c r="AF26" s="18">
        <v>46.06845936392051</v>
      </c>
      <c r="AG26" s="18">
        <v>47.656789490670974</v>
      </c>
      <c r="AH26" s="18">
        <v>49.366198811581484</v>
      </c>
      <c r="AI26" s="18">
        <v>50.764687236326729</v>
      </c>
      <c r="AJ26" s="18">
        <v>52.045875339857027</v>
      </c>
      <c r="AK26" s="18">
        <v>53.217778363546209</v>
      </c>
      <c r="AL26" s="18">
        <v>54.513698715216087</v>
      </c>
      <c r="AM26" s="18">
        <v>55.786769205437672</v>
      </c>
      <c r="AN26" s="18">
        <v>57.021189938001754</v>
      </c>
      <c r="AO26" s="18">
        <v>58.24330863373396</v>
      </c>
      <c r="AP26" s="18">
        <v>59.452847047443058</v>
      </c>
      <c r="AQ26" s="18">
        <v>60.651000000000003</v>
      </c>
      <c r="AR26" s="18">
        <v>61.83700000000001</v>
      </c>
      <c r="AS26" s="18">
        <v>63.041983390987014</v>
      </c>
      <c r="AT26" s="18">
        <v>64.236825856411841</v>
      </c>
      <c r="AU26" s="18">
        <v>65.421669327451653</v>
      </c>
      <c r="AV26" s="18">
        <v>66.700391601860517</v>
      </c>
      <c r="AW26" s="18">
        <v>68.001137044491372</v>
      </c>
      <c r="AX26" s="18">
        <v>69.236125915426413</v>
      </c>
      <c r="AY26" s="18">
        <v>70.467631618241995</v>
      </c>
      <c r="AZ26" s="18">
        <v>71.685554063738948</v>
      </c>
      <c r="BA26" s="18">
        <v>72.896590770206075</v>
      </c>
      <c r="BB26" s="18">
        <v>74.107532854275249</v>
      </c>
      <c r="BC26" s="18">
        <v>75.319956018233327</v>
      </c>
      <c r="BD26" s="18">
        <v>76.527472401932172</v>
      </c>
      <c r="BE26" s="18">
        <v>77.73211532563738</v>
      </c>
      <c r="BF26" s="18">
        <v>78.928559356856027</v>
      </c>
      <c r="BG26" s="18">
        <v>80.12091613852273</v>
      </c>
      <c r="BH26" s="18">
        <v>81.319151245603493</v>
      </c>
      <c r="BI26" s="18">
        <v>82.519656731438459</v>
      </c>
      <c r="BJ26" s="18">
        <v>83.711972595436023</v>
      </c>
      <c r="BK26" s="18">
        <v>84.888003756933628</v>
      </c>
      <c r="BL26" s="18">
        <v>86.053011476650937</v>
      </c>
      <c r="BM26" s="18">
        <v>87.544884871537818</v>
      </c>
      <c r="BN26" s="18">
        <v>89.029371160615838</v>
      </c>
      <c r="BO26" s="18">
        <v>90.50238048247958</v>
      </c>
      <c r="BP26" s="18">
        <v>91.96609893388981</v>
      </c>
      <c r="BQ26" s="18">
        <v>93.420629763226884</v>
      </c>
      <c r="BR26" s="18">
        <v>94.868243837056639</v>
      </c>
      <c r="BS26" s="18">
        <v>96.304732237891358</v>
      </c>
      <c r="BT26" s="18">
        <v>97.732354443980554</v>
      </c>
      <c r="BU26" s="18">
        <v>98.371868600138271</v>
      </c>
      <c r="BV26" s="54">
        <v>98.984971440644188</v>
      </c>
    </row>
    <row r="27" spans="1:74">
      <c r="B27" s="53" t="s">
        <v>89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1.0735640364390011E-2</v>
      </c>
      <c r="V27" s="18">
        <v>0.52051960331963099</v>
      </c>
      <c r="W27" s="18">
        <v>1.0516060663773843</v>
      </c>
      <c r="X27" s="18">
        <v>1.673905593647256</v>
      </c>
      <c r="Y27" s="18">
        <v>2.2577822911280006</v>
      </c>
      <c r="Z27" s="18">
        <v>2.4740760509390798</v>
      </c>
      <c r="AA27" s="18">
        <v>2.8719978994444402</v>
      </c>
      <c r="AB27" s="18">
        <v>3.3492708574600902</v>
      </c>
      <c r="AC27" s="18">
        <v>4.1362780183399703</v>
      </c>
      <c r="AD27" s="18">
        <v>5.1411018088161802</v>
      </c>
      <c r="AE27" s="18">
        <v>6.2759617127067298</v>
      </c>
      <c r="AF27" s="18">
        <v>7.7625770456405245</v>
      </c>
      <c r="AG27" s="18">
        <v>9.1798438550210673</v>
      </c>
      <c r="AH27" s="18">
        <v>10.592680911257233</v>
      </c>
      <c r="AI27" s="18">
        <v>12.049630660541593</v>
      </c>
      <c r="AJ27" s="18">
        <v>15.246827496029734</v>
      </c>
      <c r="AK27" s="18">
        <v>19.553707505309749</v>
      </c>
      <c r="AL27" s="18">
        <v>21.809601250808537</v>
      </c>
      <c r="AM27" s="18">
        <v>24.136546407526708</v>
      </c>
      <c r="AN27" s="18">
        <v>26.935418733208778</v>
      </c>
      <c r="AO27" s="18">
        <v>29.527507443653207</v>
      </c>
      <c r="AP27" s="18">
        <v>31.22694673835376</v>
      </c>
      <c r="AQ27" s="18">
        <v>32.886999999999993</v>
      </c>
      <c r="AR27" s="18">
        <v>33.951999999999998</v>
      </c>
      <c r="AS27" s="18">
        <v>34.61977573161036</v>
      </c>
      <c r="AT27" s="18">
        <v>34.892494797819751</v>
      </c>
      <c r="AU27" s="18">
        <v>34.771313213836486</v>
      </c>
      <c r="AV27" s="18">
        <v>35.440135842627079</v>
      </c>
      <c r="AW27" s="18">
        <v>36.124005862353698</v>
      </c>
      <c r="AX27" s="18">
        <v>36.775419100658659</v>
      </c>
      <c r="AY27" s="18">
        <v>37.429594856134294</v>
      </c>
      <c r="AZ27" s="18">
        <v>38.080289462579451</v>
      </c>
      <c r="BA27" s="18">
        <v>38.731176568598954</v>
      </c>
      <c r="BB27" s="18">
        <v>39.384940508340854</v>
      </c>
      <c r="BC27" s="18">
        <v>40.044599551172048</v>
      </c>
      <c r="BD27" s="18">
        <v>40.705838653941598</v>
      </c>
      <c r="BE27" s="18">
        <v>41.369846155315926</v>
      </c>
      <c r="BF27" s="18">
        <v>42.0328255516173</v>
      </c>
      <c r="BG27" s="18">
        <v>42.69919096837495</v>
      </c>
      <c r="BH27" s="18">
        <v>43.373298382145087</v>
      </c>
      <c r="BI27" s="18">
        <v>44.053333783521964</v>
      </c>
      <c r="BJ27" s="18">
        <v>44.732720663561928</v>
      </c>
      <c r="BK27" s="18">
        <v>45.40939911894997</v>
      </c>
      <c r="BL27" s="18">
        <v>46.085171163627635</v>
      </c>
      <c r="BM27" s="18">
        <v>46.941288956347826</v>
      </c>
      <c r="BN27" s="18">
        <v>47.797944025549199</v>
      </c>
      <c r="BO27" s="18">
        <v>48.655304629195946</v>
      </c>
      <c r="BP27" s="18">
        <v>49.513537401262319</v>
      </c>
      <c r="BQ27" s="18">
        <v>50.372807402616132</v>
      </c>
      <c r="BR27" s="18">
        <v>51.233278171048461</v>
      </c>
      <c r="BS27" s="18">
        <v>52.095111770468669</v>
      </c>
      <c r="BT27" s="18">
        <v>52.958468839283569</v>
      </c>
      <c r="BU27" s="18">
        <v>53.823508637979089</v>
      </c>
      <c r="BV27" s="54">
        <v>54.700553385764579</v>
      </c>
    </row>
    <row r="28" spans="1:74">
      <c r="B28" s="53" t="s">
        <v>90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0.01</v>
      </c>
      <c r="J28" s="18">
        <v>2.3257376097566132E-2</v>
      </c>
      <c r="K28" s="18">
        <v>0.1793907040098143</v>
      </c>
      <c r="L28" s="18">
        <v>0.56738798458629303</v>
      </c>
      <c r="M28" s="18">
        <v>1.2618080696771206</v>
      </c>
      <c r="N28" s="18">
        <v>2.2976001614241013</v>
      </c>
      <c r="O28" s="18">
        <v>3.6043158322204745</v>
      </c>
      <c r="P28" s="18">
        <v>4.9952957628058563</v>
      </c>
      <c r="Q28" s="18">
        <v>6.3239104433250724</v>
      </c>
      <c r="R28" s="18">
        <v>7.5717644698259683</v>
      </c>
      <c r="S28" s="18">
        <v>8.7630159294243715</v>
      </c>
      <c r="T28" s="18">
        <v>9.9130311131222886</v>
      </c>
      <c r="U28" s="18">
        <v>11.012476706117825</v>
      </c>
      <c r="V28" s="18">
        <v>12.029425901076371</v>
      </c>
      <c r="W28" s="18">
        <v>12.946494071429138</v>
      </c>
      <c r="X28" s="18">
        <v>13.773190344696467</v>
      </c>
      <c r="Y28" s="18">
        <v>14.537206206546186</v>
      </c>
      <c r="Z28" s="18">
        <v>15.25515316155367</v>
      </c>
      <c r="AA28" s="18">
        <v>15.947287350112186</v>
      </c>
      <c r="AB28" s="18">
        <v>16.641440828016361</v>
      </c>
      <c r="AC28" s="18">
        <v>17.527212034702679</v>
      </c>
      <c r="AD28" s="18">
        <v>19.271815484277884</v>
      </c>
      <c r="AE28" s="18">
        <v>21.790087358803117</v>
      </c>
      <c r="AF28" s="18">
        <v>24.947380880374656</v>
      </c>
      <c r="AG28" s="18">
        <v>28.558366290276556</v>
      </c>
      <c r="AH28" s="18">
        <v>32.380434739548797</v>
      </c>
      <c r="AI28" s="18">
        <v>36.102576470619482</v>
      </c>
      <c r="AJ28" s="18">
        <v>39.614509827586758</v>
      </c>
      <c r="AK28" s="18">
        <v>42.754371124910861</v>
      </c>
      <c r="AL28" s="18">
        <v>44.92968033959513</v>
      </c>
      <c r="AM28" s="18">
        <v>46.328088623288558</v>
      </c>
      <c r="AN28" s="18">
        <v>46.390392548613157</v>
      </c>
      <c r="AO28" s="18">
        <v>45.573973483662705</v>
      </c>
      <c r="AP28" s="18">
        <v>43.935639454919325</v>
      </c>
      <c r="AQ28" s="18">
        <v>41.88000000000001</v>
      </c>
      <c r="AR28" s="18">
        <v>39.798000000000002</v>
      </c>
      <c r="AS28" s="18">
        <v>38.069919848239365</v>
      </c>
      <c r="AT28" s="18">
        <v>36.520142735227459</v>
      </c>
      <c r="AU28" s="18">
        <v>34.579261761293751</v>
      </c>
      <c r="AV28" s="18">
        <v>33.098453588997756</v>
      </c>
      <c r="AW28" s="18">
        <v>31.682973264566591</v>
      </c>
      <c r="AX28" s="18">
        <v>30.290424438589877</v>
      </c>
      <c r="AY28" s="18">
        <v>28.952132368205842</v>
      </c>
      <c r="AZ28" s="18">
        <v>27.661986924187524</v>
      </c>
      <c r="BA28" s="18">
        <v>26.421746542287668</v>
      </c>
      <c r="BB28" s="18">
        <v>25.231828677781166</v>
      </c>
      <c r="BC28" s="18">
        <v>24.092406917471543</v>
      </c>
      <c r="BD28" s="18">
        <v>22.99908947762269</v>
      </c>
      <c r="BE28" s="18">
        <v>21.951062342784734</v>
      </c>
      <c r="BF28" s="18">
        <v>20.944882290859493</v>
      </c>
      <c r="BG28" s="18">
        <v>19.981435542667914</v>
      </c>
      <c r="BH28" s="18">
        <v>19.061066266890599</v>
      </c>
      <c r="BI28" s="18">
        <v>18.1811446583351</v>
      </c>
      <c r="BJ28" s="18">
        <v>17.337459391980552</v>
      </c>
      <c r="BK28" s="18">
        <v>16.528125443823178</v>
      </c>
      <c r="BL28" s="18">
        <v>15.752763445373718</v>
      </c>
      <c r="BM28" s="18">
        <v>15.068438799092874</v>
      </c>
      <c r="BN28" s="18">
        <v>14.40920982415645</v>
      </c>
      <c r="BO28" s="18">
        <v>13.774595250765548</v>
      </c>
      <c r="BP28" s="18">
        <v>13.164073747221279</v>
      </c>
      <c r="BQ28" s="18">
        <v>12.577091167440576</v>
      </c>
      <c r="BR28" s="18">
        <v>12.013067010746513</v>
      </c>
      <c r="BS28" s="18">
        <v>11.471400167638215</v>
      </c>
      <c r="BT28" s="18">
        <v>10.951474018800493</v>
      </c>
      <c r="BU28" s="18">
        <v>10.452660948711694</v>
      </c>
      <c r="BV28" s="54">
        <v>9.9761800731321681</v>
      </c>
    </row>
    <row r="29" spans="1:74">
      <c r="B29" s="53" t="s">
        <v>91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1E-4</v>
      </c>
      <c r="I29" s="18">
        <v>2.1841325653725022E-4</v>
      </c>
      <c r="J29" s="18">
        <v>8.3556667401734654E-4</v>
      </c>
      <c r="K29" s="18">
        <v>2.2096815047556273E-3</v>
      </c>
      <c r="L29" s="18">
        <v>8.3828206279345074E-3</v>
      </c>
      <c r="M29" s="18">
        <v>2.9889114531697701E-2</v>
      </c>
      <c r="N29" s="18">
        <v>7.7225556158460662E-2</v>
      </c>
      <c r="O29" s="18">
        <v>0.16640355948891922</v>
      </c>
      <c r="P29" s="18">
        <v>0.31811422617731383</v>
      </c>
      <c r="Q29" s="18">
        <v>0.55706518700391361</v>
      </c>
      <c r="R29" s="18">
        <v>0.91126905031303918</v>
      </c>
      <c r="S29" s="18">
        <v>1.4113363024701937</v>
      </c>
      <c r="T29" s="18">
        <v>2.0898204843830164</v>
      </c>
      <c r="U29" s="18">
        <v>2.9383718628488742</v>
      </c>
      <c r="V29" s="18">
        <v>3.911134486613558</v>
      </c>
      <c r="W29" s="18">
        <v>4.9272514114724526</v>
      </c>
      <c r="X29" s="18">
        <v>5.9141010588923235</v>
      </c>
      <c r="Y29" s="18">
        <v>6.8084836252492957</v>
      </c>
      <c r="Z29" s="18">
        <v>7.5593864185853787</v>
      </c>
      <c r="AA29" s="18">
        <v>8.1297488793856889</v>
      </c>
      <c r="AB29" s="18">
        <v>8.4967639038224601</v>
      </c>
      <c r="AC29" s="18">
        <v>8.6506771941898357</v>
      </c>
      <c r="AD29" s="18">
        <v>8.5924766498005578</v>
      </c>
      <c r="AE29" s="18">
        <v>8.331106221829053</v>
      </c>
      <c r="AF29" s="18">
        <v>7.8808166654119924</v>
      </c>
      <c r="AG29" s="18">
        <v>7.4255795704872822</v>
      </c>
      <c r="AH29" s="18">
        <v>8.316743214703548</v>
      </c>
      <c r="AI29" s="18">
        <v>9.8165073532236029</v>
      </c>
      <c r="AJ29" s="18">
        <v>10.964883976514258</v>
      </c>
      <c r="AK29" s="18">
        <v>11.500229728806282</v>
      </c>
      <c r="AL29" s="18">
        <v>11.805363366619442</v>
      </c>
      <c r="AM29" s="18">
        <v>11.712452536577681</v>
      </c>
      <c r="AN29" s="18">
        <v>13.872202951362155</v>
      </c>
      <c r="AO29" s="18">
        <v>15.818840335916727</v>
      </c>
      <c r="AP29" s="18">
        <v>18.085918495407139</v>
      </c>
      <c r="AQ29" s="18">
        <v>19.911999999999995</v>
      </c>
      <c r="AR29" s="18">
        <v>20.937000000000001</v>
      </c>
      <c r="AS29" s="18">
        <v>20.962818614097475</v>
      </c>
      <c r="AT29" s="18">
        <v>20.202090559873799</v>
      </c>
      <c r="AU29" s="18">
        <v>19.8656304654737</v>
      </c>
      <c r="AV29" s="18">
        <v>20.247743821641492</v>
      </c>
      <c r="AW29" s="18">
        <v>20.638454089463622</v>
      </c>
      <c r="AX29" s="18">
        <v>21.010621070701898</v>
      </c>
      <c r="AY29" s="18">
        <v>21.384366339907888</v>
      </c>
      <c r="AZ29" s="18">
        <v>21.756122750660083</v>
      </c>
      <c r="BA29" s="18">
        <v>22.127989140733028</v>
      </c>
      <c r="BB29" s="18">
        <v>22.501499130381529</v>
      </c>
      <c r="BC29" s="18">
        <v>22.878377124534421</v>
      </c>
      <c r="BD29" s="18">
        <v>23.256157842339292</v>
      </c>
      <c r="BE29" s="18">
        <v>23.635520208306993</v>
      </c>
      <c r="BF29" s="18">
        <v>23.783558825452886</v>
      </c>
      <c r="BG29" s="18">
        <v>23.921396389281909</v>
      </c>
      <c r="BH29" s="18">
        <v>24.05846736409789</v>
      </c>
      <c r="BI29" s="18">
        <v>24.193734660001883</v>
      </c>
      <c r="BJ29" s="18">
        <v>24.323612317229149</v>
      </c>
      <c r="BK29" s="18">
        <v>24.447088301034078</v>
      </c>
      <c r="BL29" s="18">
        <v>24.565251628345671</v>
      </c>
      <c r="BM29" s="18">
        <v>24.773858296373938</v>
      </c>
      <c r="BN29" s="18">
        <v>24.976206764361354</v>
      </c>
      <c r="BO29" s="18">
        <v>25.172484778309155</v>
      </c>
      <c r="BP29" s="18">
        <v>25.362874451838515</v>
      </c>
      <c r="BQ29" s="18">
        <v>25.547552435161997</v>
      </c>
      <c r="BR29" s="18">
        <v>25.726690078985776</v>
      </c>
      <c r="BS29" s="18">
        <v>25.900453593494838</v>
      </c>
      <c r="BT29" s="18">
        <v>26.069004202568632</v>
      </c>
      <c r="BU29" s="18">
        <v>26.23249829337021</v>
      </c>
      <c r="BV29" s="54">
        <v>26.395992384171787</v>
      </c>
    </row>
    <row r="30" spans="1:74">
      <c r="B30" s="53" t="s">
        <v>38</v>
      </c>
      <c r="C30" s="18">
        <v>17.126611631455194</v>
      </c>
      <c r="D30" s="18">
        <v>17.536845147866675</v>
      </c>
      <c r="E30" s="18">
        <v>17.946278597482454</v>
      </c>
      <c r="F30" s="18">
        <v>18.399973393810427</v>
      </c>
      <c r="G30" s="18">
        <v>18.941425532646168</v>
      </c>
      <c r="H30" s="18">
        <v>19.583883455881818</v>
      </c>
      <c r="I30" s="18">
        <v>20.327890125727844</v>
      </c>
      <c r="J30" s="18">
        <v>21.1697969687071</v>
      </c>
      <c r="K30" s="18">
        <v>22.292053549469653</v>
      </c>
      <c r="L30" s="18">
        <v>23.781527935856232</v>
      </c>
      <c r="M30" s="18">
        <v>25.720081560544351</v>
      </c>
      <c r="N30" s="18">
        <v>28.185849737312438</v>
      </c>
      <c r="O30" s="18">
        <v>31.040197910698236</v>
      </c>
      <c r="P30" s="18">
        <v>34.12814981457187</v>
      </c>
      <c r="Q30" s="18">
        <v>37.217801488942833</v>
      </c>
      <c r="R30" s="18">
        <v>40.148758584890139</v>
      </c>
      <c r="S30" s="18">
        <v>42.984868927181097</v>
      </c>
      <c r="T30" s="18">
        <v>45.823592903919071</v>
      </c>
      <c r="U30" s="18">
        <v>48.662081654103076</v>
      </c>
      <c r="V30" s="18">
        <v>51.97460862907743</v>
      </c>
      <c r="W30" s="18">
        <v>55.121195179479166</v>
      </c>
      <c r="X30" s="18">
        <v>58.409320705783664</v>
      </c>
      <c r="Y30" s="18">
        <v>61.480012721180685</v>
      </c>
      <c r="Z30" s="18">
        <v>63.958054489976348</v>
      </c>
      <c r="AA30" s="18">
        <v>66.444594923302375</v>
      </c>
      <c r="AB30" s="18">
        <v>68.977815793889206</v>
      </c>
      <c r="AC30" s="18">
        <v>72.012980863070055</v>
      </c>
      <c r="AD30" s="18">
        <v>76.044181008063163</v>
      </c>
      <c r="AE30" s="18">
        <v>80.908494772153915</v>
      </c>
      <c r="AF30" s="18">
        <v>86.659233955347688</v>
      </c>
      <c r="AG30" s="18">
        <v>92.820579206455889</v>
      </c>
      <c r="AH30" s="18">
        <v>100.65605767709106</v>
      </c>
      <c r="AI30" s="18">
        <v>108.7334017207114</v>
      </c>
      <c r="AJ30" s="18">
        <v>117.87209663998777</v>
      </c>
      <c r="AK30" s="18">
        <v>127.0260867225731</v>
      </c>
      <c r="AL30" s="18">
        <v>133.0583436722392</v>
      </c>
      <c r="AM30" s="18">
        <v>137.96385677283061</v>
      </c>
      <c r="AN30" s="18">
        <v>144.21920417118582</v>
      </c>
      <c r="AO30" s="18">
        <v>149.1636298969666</v>
      </c>
      <c r="AP30" s="18">
        <v>152.70135173612326</v>
      </c>
      <c r="AQ30" s="18">
        <v>155.33000000000001</v>
      </c>
      <c r="AR30" s="18">
        <v>156.52400000000003</v>
      </c>
      <c r="AS30" s="18">
        <v>156.69449758493423</v>
      </c>
      <c r="AT30" s="18">
        <v>155.85155394933284</v>
      </c>
      <c r="AU30" s="18">
        <v>154.63787476805561</v>
      </c>
      <c r="AV30" s="18">
        <v>155.48672485512685</v>
      </c>
      <c r="AW30" s="18">
        <v>156.44657026087526</v>
      </c>
      <c r="AX30" s="18">
        <v>157.31259052537683</v>
      </c>
      <c r="AY30" s="18">
        <v>158.23372518249002</v>
      </c>
      <c r="AZ30" s="18">
        <v>159.18395320116599</v>
      </c>
      <c r="BA30" s="18">
        <v>160.17750302182574</v>
      </c>
      <c r="BB30" s="18">
        <v>161.22580117077879</v>
      </c>
      <c r="BC30" s="18">
        <v>162.33533961141134</v>
      </c>
      <c r="BD30" s="18">
        <v>163.48855837583574</v>
      </c>
      <c r="BE30" s="18">
        <v>164.68854403204503</v>
      </c>
      <c r="BF30" s="18">
        <v>165.6898260247857</v>
      </c>
      <c r="BG30" s="18">
        <v>166.7229390388475</v>
      </c>
      <c r="BH30" s="18">
        <v>167.81198325873706</v>
      </c>
      <c r="BI30" s="18">
        <v>168.94786983329743</v>
      </c>
      <c r="BJ30" s="18">
        <v>170.10576496820767</v>
      </c>
      <c r="BK30" s="18">
        <v>171.27261662074085</v>
      </c>
      <c r="BL30" s="18">
        <v>172.45619771399794</v>
      </c>
      <c r="BM30" s="18">
        <v>174.32847092335243</v>
      </c>
      <c r="BN30" s="18">
        <v>176.21273177468285</v>
      </c>
      <c r="BO30" s="18">
        <v>178.10476514075023</v>
      </c>
      <c r="BP30" s="18">
        <v>180.0065845342119</v>
      </c>
      <c r="BQ30" s="18">
        <v>181.91808076844561</v>
      </c>
      <c r="BR30" s="18">
        <v>183.84127909783737</v>
      </c>
      <c r="BS30" s="18">
        <v>185.77169776949307</v>
      </c>
      <c r="BT30" s="18">
        <v>187.71130150463327</v>
      </c>
      <c r="BU30" s="18">
        <v>188.88053648019928</v>
      </c>
      <c r="BV30" s="54">
        <v>190.05769728371271</v>
      </c>
    </row>
    <row r="31" spans="1:74">
      <c r="B31" s="55"/>
      <c r="C31" s="31"/>
      <c r="D31" s="31"/>
      <c r="E31" s="31"/>
      <c r="F31" s="66"/>
      <c r="G31" s="67"/>
      <c r="H31" s="31"/>
      <c r="I31" s="31"/>
      <c r="J31" s="31"/>
      <c r="K31" s="31"/>
      <c r="BV31" s="68"/>
    </row>
    <row r="32" spans="1:74">
      <c r="B32" s="55"/>
      <c r="C32" s="56" t="s">
        <v>81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V32" s="68"/>
    </row>
    <row r="33" spans="2:74">
      <c r="B33" s="51" t="s">
        <v>61</v>
      </c>
      <c r="C33" s="35">
        <v>1970</v>
      </c>
      <c r="D33" s="35">
        <v>1971</v>
      </c>
      <c r="E33" s="35">
        <v>1972</v>
      </c>
      <c r="F33" s="35">
        <v>1973</v>
      </c>
      <c r="G33" s="35">
        <v>1974</v>
      </c>
      <c r="H33" s="35">
        <v>1975</v>
      </c>
      <c r="I33" s="35">
        <v>1976</v>
      </c>
      <c r="J33" s="35">
        <v>1977</v>
      </c>
      <c r="K33" s="35">
        <v>1978</v>
      </c>
      <c r="L33" s="35">
        <v>1979</v>
      </c>
      <c r="M33" s="35">
        <v>1980</v>
      </c>
      <c r="N33" s="35">
        <v>1981</v>
      </c>
      <c r="O33" s="35">
        <v>1982</v>
      </c>
      <c r="P33" s="35">
        <v>1983</v>
      </c>
      <c r="Q33" s="35">
        <v>1984</v>
      </c>
      <c r="R33" s="35">
        <v>1985</v>
      </c>
      <c r="S33" s="35">
        <v>1986</v>
      </c>
      <c r="T33" s="35">
        <v>1987</v>
      </c>
      <c r="U33" s="35">
        <v>1988</v>
      </c>
      <c r="V33" s="35">
        <v>1989</v>
      </c>
      <c r="W33" s="35">
        <v>1990</v>
      </c>
      <c r="X33" s="35">
        <v>1991</v>
      </c>
      <c r="Y33" s="35">
        <v>1992</v>
      </c>
      <c r="Z33" s="35">
        <v>1993</v>
      </c>
      <c r="AA33" s="35">
        <v>1994</v>
      </c>
      <c r="AB33" s="35">
        <v>1995</v>
      </c>
      <c r="AC33" s="35">
        <v>1996</v>
      </c>
      <c r="AD33" s="35">
        <v>1997</v>
      </c>
      <c r="AE33" s="35">
        <v>1998</v>
      </c>
      <c r="AF33" s="35">
        <v>1999</v>
      </c>
      <c r="AG33" s="35">
        <v>2000</v>
      </c>
      <c r="AH33" s="35">
        <v>2001</v>
      </c>
      <c r="AI33" s="35">
        <v>2002</v>
      </c>
      <c r="AJ33" s="35">
        <v>2003</v>
      </c>
      <c r="AK33" s="35">
        <v>2004</v>
      </c>
      <c r="AL33" s="35">
        <v>2005</v>
      </c>
      <c r="AM33" s="35">
        <v>2006</v>
      </c>
      <c r="AN33" s="35">
        <v>2007</v>
      </c>
      <c r="AO33" s="35">
        <v>2008</v>
      </c>
      <c r="AP33" s="35">
        <v>2009</v>
      </c>
      <c r="AQ33" s="35">
        <v>2010</v>
      </c>
      <c r="AR33" s="35">
        <v>2011</v>
      </c>
      <c r="AS33" s="35">
        <v>2012</v>
      </c>
      <c r="AT33" s="35">
        <v>2013</v>
      </c>
      <c r="AU33" s="35">
        <v>2014</v>
      </c>
      <c r="AV33" s="35">
        <v>2015</v>
      </c>
      <c r="AW33" s="35">
        <v>2016</v>
      </c>
      <c r="AX33" s="35">
        <v>2017</v>
      </c>
      <c r="AY33" s="35">
        <v>2018</v>
      </c>
      <c r="AZ33" s="35">
        <v>2019</v>
      </c>
      <c r="BA33" s="35">
        <v>2020</v>
      </c>
      <c r="BB33" s="35">
        <v>2021</v>
      </c>
      <c r="BC33" s="35">
        <v>2022</v>
      </c>
      <c r="BD33" s="35">
        <v>2023</v>
      </c>
      <c r="BE33" s="35">
        <v>2024</v>
      </c>
      <c r="BF33" s="35">
        <v>2025</v>
      </c>
      <c r="BG33" s="35">
        <v>2026</v>
      </c>
      <c r="BH33" s="35">
        <v>2027</v>
      </c>
      <c r="BI33" s="35">
        <v>2028</v>
      </c>
      <c r="BJ33" s="35">
        <v>2029</v>
      </c>
      <c r="BK33" s="35">
        <v>2030</v>
      </c>
      <c r="BL33" s="35">
        <v>2031</v>
      </c>
      <c r="BM33" s="35">
        <v>2032</v>
      </c>
      <c r="BN33" s="35">
        <v>2033</v>
      </c>
      <c r="BO33" s="35">
        <v>2034</v>
      </c>
      <c r="BP33" s="35">
        <v>2035</v>
      </c>
      <c r="BQ33" s="35">
        <v>2036</v>
      </c>
      <c r="BR33" s="35">
        <v>2037</v>
      </c>
      <c r="BS33" s="35">
        <v>2038</v>
      </c>
      <c r="BT33" s="35">
        <v>2039</v>
      </c>
      <c r="BU33" s="35">
        <v>2040</v>
      </c>
      <c r="BV33" s="52">
        <v>2041</v>
      </c>
    </row>
    <row r="34" spans="2:74" s="4" customFormat="1">
      <c r="B34" s="51" t="s">
        <v>88</v>
      </c>
      <c r="C34" s="18">
        <v>2.3681342320599192</v>
      </c>
      <c r="D34" s="18">
        <v>2.4765756940086532</v>
      </c>
      <c r="E34" s="18">
        <v>2.5627855476105266</v>
      </c>
      <c r="F34" s="18">
        <v>2.6394669040236729</v>
      </c>
      <c r="G34" s="18">
        <v>2.720306808641006</v>
      </c>
      <c r="H34" s="18">
        <v>2.9097267532735089</v>
      </c>
      <c r="I34" s="18">
        <v>3.1304374727501765</v>
      </c>
      <c r="J34" s="18">
        <v>3.3724079865280001</v>
      </c>
      <c r="K34" s="18">
        <v>3.6368302557556298</v>
      </c>
      <c r="L34" s="18">
        <v>3.9083273459880727</v>
      </c>
      <c r="M34" s="18">
        <v>4.1772874943398994</v>
      </c>
      <c r="N34" s="18">
        <v>4.4385694219894329</v>
      </c>
      <c r="O34" s="18">
        <v>4.6725374367807593</v>
      </c>
      <c r="P34" s="18">
        <v>4.900837529944468</v>
      </c>
      <c r="Q34" s="18">
        <v>5.1189595041505358</v>
      </c>
      <c r="R34" s="18">
        <v>5.3125109920350555</v>
      </c>
      <c r="S34" s="18">
        <v>5.4837757161421372</v>
      </c>
      <c r="T34" s="18">
        <v>5.6429660507950832</v>
      </c>
      <c r="U34" s="18">
        <v>5.7892137051171755</v>
      </c>
      <c r="V34" s="18">
        <v>5.9264229527668837</v>
      </c>
      <c r="W34" s="18">
        <v>6.1462790426764071</v>
      </c>
      <c r="X34" s="18">
        <v>6.2266541197096332</v>
      </c>
      <c r="Y34" s="18">
        <v>6.3167785066671307</v>
      </c>
      <c r="Z34" s="18">
        <v>6.4449924197122961</v>
      </c>
      <c r="AA34" s="18">
        <v>6.5322143563858939</v>
      </c>
      <c r="AB34" s="18">
        <v>6.6351039837543073</v>
      </c>
      <c r="AC34" s="18">
        <v>6.7719145728854224</v>
      </c>
      <c r="AD34" s="18">
        <v>6.9167432684592294</v>
      </c>
      <c r="AE34" s="18">
        <v>7.0804203812887403</v>
      </c>
      <c r="AF34" s="18">
        <v>7.2728933746213196</v>
      </c>
      <c r="AG34" s="18">
        <v>7.4494102447436532</v>
      </c>
      <c r="AH34" s="18">
        <v>7.6048467127997963</v>
      </c>
      <c r="AI34" s="18">
        <v>8.0597069669405723</v>
      </c>
      <c r="AJ34" s="18">
        <v>8.1922159060082009</v>
      </c>
      <c r="AK34" s="18">
        <v>8.2284439900234823</v>
      </c>
      <c r="AL34" s="18">
        <v>8.2629446065261103</v>
      </c>
      <c r="AM34" s="18">
        <v>8.3557684129055172</v>
      </c>
      <c r="AN34" s="18">
        <v>8.5682928550493127</v>
      </c>
      <c r="AO34" s="18">
        <v>8.6025513609331554</v>
      </c>
      <c r="AP34" s="18">
        <v>8.1848451518525298</v>
      </c>
      <c r="AQ34" s="18">
        <v>8.4115026280836478</v>
      </c>
      <c r="AR34" s="18">
        <v>8.5697910146895726</v>
      </c>
      <c r="AS34" s="18">
        <v>8.5641083110164526</v>
      </c>
      <c r="AT34" s="18">
        <v>8.4200944451294113</v>
      </c>
      <c r="AU34" s="18">
        <v>8.3071245066931869</v>
      </c>
      <c r="AV34" s="18">
        <v>8.3321517265055949</v>
      </c>
      <c r="AW34" s="18">
        <v>8.354618684846189</v>
      </c>
      <c r="AX34" s="18">
        <v>8.3633948815523542</v>
      </c>
      <c r="AY34" s="18">
        <v>8.367055194472476</v>
      </c>
      <c r="AZ34" s="18">
        <v>8.0733496525659643</v>
      </c>
      <c r="BA34" s="18">
        <v>7.7796441106594525</v>
      </c>
      <c r="BB34" s="18">
        <v>7.4859385687529407</v>
      </c>
      <c r="BC34" s="18">
        <v>7.1922330268464298</v>
      </c>
      <c r="BD34" s="18">
        <v>6.6699347004510043</v>
      </c>
      <c r="BE34" s="18">
        <v>6.1837969327847775</v>
      </c>
      <c r="BF34" s="18">
        <v>5.7311190449939362</v>
      </c>
      <c r="BG34" s="18">
        <v>5.3100875393568252</v>
      </c>
      <c r="BH34" s="18">
        <v>4.9192526892250319</v>
      </c>
      <c r="BI34" s="18">
        <v>4.5563201035652972</v>
      </c>
      <c r="BJ34" s="18">
        <v>4.2188580325954836</v>
      </c>
      <c r="BK34" s="18">
        <v>3.9048483914351424</v>
      </c>
      <c r="BL34" s="18">
        <v>3.6994001704828414</v>
      </c>
      <c r="BM34" s="18">
        <v>3.5172512913208553</v>
      </c>
      <c r="BN34" s="18">
        <v>3.3428224531975599</v>
      </c>
      <c r="BO34" s="18">
        <v>3.1757579230255577</v>
      </c>
      <c r="BP34" s="18">
        <v>3.0159388751739429</v>
      </c>
      <c r="BQ34" s="18">
        <v>2.8631555567328046</v>
      </c>
      <c r="BR34" s="18">
        <v>2.71725500635949</v>
      </c>
      <c r="BS34" s="18">
        <v>2.5778909829130843</v>
      </c>
      <c r="BT34" s="18">
        <v>2.4449087995019871</v>
      </c>
      <c r="BU34" s="18">
        <v>2.2998663880053476</v>
      </c>
      <c r="BV34" s="54">
        <v>2.2006200827145999</v>
      </c>
    </row>
    <row r="35" spans="2:74">
      <c r="B35" s="53" t="s">
        <v>89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0.12674028685102889</v>
      </c>
      <c r="W35" s="18">
        <v>0.25809658176423556</v>
      </c>
      <c r="X35" s="18">
        <v>0.40260677455861443</v>
      </c>
      <c r="Y35" s="18">
        <v>0.53396379839176522</v>
      </c>
      <c r="Z35" s="18">
        <v>0.58380632867913795</v>
      </c>
      <c r="AA35" s="18">
        <v>0.66437452224397253</v>
      </c>
      <c r="AB35" s="18">
        <v>0.75794432864736261</v>
      </c>
      <c r="AC35" s="18">
        <v>0.91137374191842502</v>
      </c>
      <c r="AD35" s="18">
        <v>1.1009637454979024</v>
      </c>
      <c r="AE35" s="18">
        <v>1.3076474932930156</v>
      </c>
      <c r="AF35" s="18">
        <v>1.5543477759565432</v>
      </c>
      <c r="AG35" s="18">
        <v>1.7718605446829336</v>
      </c>
      <c r="AH35" s="18">
        <v>1.9545844486888626</v>
      </c>
      <c r="AI35" s="18">
        <v>2.2218947362418158</v>
      </c>
      <c r="AJ35" s="18">
        <v>2.5384308961219846</v>
      </c>
      <c r="AK35" s="18">
        <v>2.913899216882522</v>
      </c>
      <c r="AL35" s="18">
        <v>3.0887945236110976</v>
      </c>
      <c r="AM35" s="18">
        <v>3.3045097072008507</v>
      </c>
      <c r="AN35" s="18">
        <v>3.6316986065317707</v>
      </c>
      <c r="AO35" s="18">
        <v>3.7242763753993295</v>
      </c>
      <c r="AP35" s="18">
        <v>3.6174955837390272</v>
      </c>
      <c r="AQ35" s="18">
        <v>3.8338007175674664</v>
      </c>
      <c r="AR35" s="18">
        <v>4.0530600165985149</v>
      </c>
      <c r="AS35" s="18">
        <v>4.1838467784769069</v>
      </c>
      <c r="AT35" s="18">
        <v>4.2311360400304565</v>
      </c>
      <c r="AU35" s="18">
        <v>4.2721957890979736</v>
      </c>
      <c r="AV35" s="18">
        <v>4.3909721324045305</v>
      </c>
      <c r="AW35" s="18">
        <v>4.513009826344252</v>
      </c>
      <c r="AX35" s="18">
        <v>4.6324757407451891</v>
      </c>
      <c r="AY35" s="18">
        <v>4.7535357861360179</v>
      </c>
      <c r="AZ35" s="18">
        <v>4.8755013435175449</v>
      </c>
      <c r="BA35" s="18">
        <v>4.9988357664539356</v>
      </c>
      <c r="BB35" s="18">
        <v>5.1240003156771277</v>
      </c>
      <c r="BC35" s="18">
        <v>5.2511786804343332</v>
      </c>
      <c r="BD35" s="18">
        <v>5.3799284122228137</v>
      </c>
      <c r="BE35" s="18">
        <v>5.5104126917536833</v>
      </c>
      <c r="BF35" s="18">
        <v>5.642249416619662</v>
      </c>
      <c r="BG35" s="18">
        <v>5.7757964988221309</v>
      </c>
      <c r="BH35" s="18">
        <v>5.9117752031957513</v>
      </c>
      <c r="BI35" s="18">
        <v>6.0499603938864128</v>
      </c>
      <c r="BJ35" s="18">
        <v>6.1895870463013276</v>
      </c>
      <c r="BK35" s="18">
        <v>6.3301147788427761</v>
      </c>
      <c r="BL35" s="18">
        <v>6.4719129114291984</v>
      </c>
      <c r="BM35" s="18">
        <v>6.6406197438411381</v>
      </c>
      <c r="BN35" s="18">
        <v>6.8113067064891268</v>
      </c>
      <c r="BO35" s="18">
        <v>6.9837315541118938</v>
      </c>
      <c r="BP35" s="18">
        <v>7.1580533817275676</v>
      </c>
      <c r="BQ35" s="18">
        <v>7.3040570733793393</v>
      </c>
      <c r="BR35" s="18">
        <v>7.4288253348020268</v>
      </c>
      <c r="BS35" s="18">
        <v>7.5537912067179569</v>
      </c>
      <c r="BT35" s="18">
        <v>7.678977981696117</v>
      </c>
      <c r="BU35" s="18">
        <v>7.8044087525069683</v>
      </c>
      <c r="BV35" s="54">
        <v>7.9315802409358636</v>
      </c>
    </row>
    <row r="36" spans="2:74">
      <c r="B36" s="53" t="s">
        <v>90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2.7752439015344531E-3</v>
      </c>
      <c r="J36" s="18">
        <v>6.3971502904940454E-3</v>
      </c>
      <c r="K36" s="18">
        <v>4.8353260466110638E-2</v>
      </c>
      <c r="L36" s="18">
        <v>0.15048976494911151</v>
      </c>
      <c r="M36" s="18">
        <v>0.32883212437210657</v>
      </c>
      <c r="N36" s="18">
        <v>0.58750139071425678</v>
      </c>
      <c r="O36" s="18">
        <v>0.90611286327892604</v>
      </c>
      <c r="P36" s="18">
        <v>1.2428663322851354</v>
      </c>
      <c r="Q36" s="18">
        <v>1.5555806519667832</v>
      </c>
      <c r="R36" s="18">
        <v>1.8363483616024281</v>
      </c>
      <c r="S36" s="18">
        <v>2.0892683572045718</v>
      </c>
      <c r="T36" s="18">
        <v>2.3170827321862544</v>
      </c>
      <c r="U36" s="18">
        <v>2.518356655506901</v>
      </c>
      <c r="V36" s="18">
        <v>2.6877705040545572</v>
      </c>
      <c r="W36" s="18">
        <v>2.8707977977800221</v>
      </c>
      <c r="X36" s="18">
        <v>2.9515862575360545</v>
      </c>
      <c r="Y36" s="18">
        <v>3.0164660931515193</v>
      </c>
      <c r="Z36" s="18">
        <v>3.0776775746365876</v>
      </c>
      <c r="AA36" s="18">
        <v>3.0977689636983352</v>
      </c>
      <c r="AB36" s="18">
        <v>3.1019192699689926</v>
      </c>
      <c r="AC36" s="18">
        <v>2.9823489944694224</v>
      </c>
      <c r="AD36" s="18">
        <v>2.9693698518895144</v>
      </c>
      <c r="AE36" s="18">
        <v>3.0595328845798315</v>
      </c>
      <c r="AF36" s="18">
        <v>3.250067601944381</v>
      </c>
      <c r="AG36" s="18">
        <v>3.5077958807037448</v>
      </c>
      <c r="AH36" s="18">
        <v>3.8054680339455849</v>
      </c>
      <c r="AI36" s="18">
        <v>4.3276760122088538</v>
      </c>
      <c r="AJ36" s="18">
        <v>4.7641872529398102</v>
      </c>
      <c r="AK36" s="18">
        <v>5.1286071382897598</v>
      </c>
      <c r="AL36" s="18">
        <v>5.1362868759107378</v>
      </c>
      <c r="AM36" s="18">
        <v>4.9467376010372508</v>
      </c>
      <c r="AN36" s="18">
        <v>4.5576578449354503</v>
      </c>
      <c r="AO36" s="18">
        <v>3.8740573150017039</v>
      </c>
      <c r="AP36" s="18">
        <v>3.036720654460995</v>
      </c>
      <c r="AQ36" s="18">
        <v>2.5085727645661207</v>
      </c>
      <c r="AR36" s="18">
        <v>2.0977964297058813</v>
      </c>
      <c r="AS36" s="18">
        <v>1.7825161791336519</v>
      </c>
      <c r="AT36" s="18">
        <v>1.5674709940646281</v>
      </c>
      <c r="AU36" s="18">
        <v>1.3965706944813756</v>
      </c>
      <c r="AV36" s="18">
        <v>1.0735514403901083</v>
      </c>
      <c r="AW36" s="18">
        <v>0.77568362798238277</v>
      </c>
      <c r="AX36" s="18">
        <v>0.514937215456028</v>
      </c>
      <c r="AY36" s="18">
        <v>0.49218625025949936</v>
      </c>
      <c r="AZ36" s="18">
        <v>0.47025377771118793</v>
      </c>
      <c r="BA36" s="18">
        <v>0.44916969121889039</v>
      </c>
      <c r="BB36" s="18">
        <v>0.42894108752227983</v>
      </c>
      <c r="BC36" s="18">
        <v>0.40957091759701619</v>
      </c>
      <c r="BD36" s="18">
        <v>0.39098452111958576</v>
      </c>
      <c r="BE36" s="18">
        <v>0.37316805982734047</v>
      </c>
      <c r="BF36" s="18">
        <v>0.35606299894461135</v>
      </c>
      <c r="BG36" s="18">
        <v>0.33968440422535451</v>
      </c>
      <c r="BH36" s="18">
        <v>0.32403812653714015</v>
      </c>
      <c r="BI36" s="18">
        <v>0.30907945919169666</v>
      </c>
      <c r="BJ36" s="18">
        <v>0.29473680966366939</v>
      </c>
      <c r="BK36" s="18">
        <v>0.28097813254499404</v>
      </c>
      <c r="BL36" s="18">
        <v>0.26779697857135326</v>
      </c>
      <c r="BM36" s="18">
        <v>0.25616345958457887</v>
      </c>
      <c r="BN36" s="18">
        <v>0.24495656701065965</v>
      </c>
      <c r="BO36" s="18">
        <v>0.23416811926301431</v>
      </c>
      <c r="BP36" s="18">
        <v>0.22378925370276173</v>
      </c>
      <c r="BQ36" s="18">
        <v>0.21381054984648981</v>
      </c>
      <c r="BR36" s="18">
        <v>0.20422213918269072</v>
      </c>
      <c r="BS36" s="18">
        <v>0.19501380284984968</v>
      </c>
      <c r="BT36" s="18">
        <v>0.18617505831960837</v>
      </c>
      <c r="BU36" s="18">
        <v>0.17769523612809879</v>
      </c>
      <c r="BV36" s="54">
        <v>0.16959506124324686</v>
      </c>
    </row>
    <row r="37" spans="2:74">
      <c r="B37" s="53" t="s">
        <v>91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5.8691722480384975E-3</v>
      </c>
      <c r="S37" s="18">
        <v>9.1712003593983661E-3</v>
      </c>
      <c r="T37" s="18">
        <v>1.3704913268093125E-2</v>
      </c>
      <c r="U37" s="18">
        <v>1.9447784216105317E-2</v>
      </c>
      <c r="V37" s="18">
        <v>2.6124520445769902E-2</v>
      </c>
      <c r="W37" s="18">
        <v>3.3774512392196858E-2</v>
      </c>
      <c r="X37" s="18">
        <v>4.0572428169156842E-2</v>
      </c>
      <c r="Y37" s="18">
        <v>4.6935986123229377E-2</v>
      </c>
      <c r="Z37" s="18">
        <v>5.2718522294362684E-2</v>
      </c>
      <c r="AA37" s="18">
        <v>5.6986204107754547E-2</v>
      </c>
      <c r="AB37" s="18">
        <v>5.9923320332604314E-2</v>
      </c>
      <c r="AC37" s="18">
        <v>6.1523028609581427E-2</v>
      </c>
      <c r="AD37" s="18">
        <v>6.1467929204905132E-2</v>
      </c>
      <c r="AE37" s="18">
        <v>5.9861434092225239E-2</v>
      </c>
      <c r="AF37" s="18">
        <v>5.7013509888733042E-2</v>
      </c>
      <c r="AG37" s="18">
        <v>5.4733926329745879E-2</v>
      </c>
      <c r="AH37" s="18">
        <v>6.8922245300734111E-2</v>
      </c>
      <c r="AI37" s="18">
        <v>9.4439377990860565E-2</v>
      </c>
      <c r="AJ37" s="18">
        <v>0.11387341064450592</v>
      </c>
      <c r="AK37" s="18">
        <v>0.12560384598974353</v>
      </c>
      <c r="AL37" s="18">
        <v>0.13764246988189521</v>
      </c>
      <c r="AM37" s="18">
        <v>0.20964535733537443</v>
      </c>
      <c r="AN37" s="18">
        <v>0.39036813693130407</v>
      </c>
      <c r="AO37" s="18">
        <v>0.50659656058518865</v>
      </c>
      <c r="AP37" s="18">
        <v>0.62079901370811552</v>
      </c>
      <c r="AQ37" s="18">
        <v>0.767548383188141</v>
      </c>
      <c r="AR37" s="18">
        <v>0.8687295473697968</v>
      </c>
      <c r="AS37" s="18">
        <v>0.92608761282817875</v>
      </c>
      <c r="AT37" s="18">
        <v>0.94309686690198558</v>
      </c>
      <c r="AU37" s="18">
        <v>0.95959672229058657</v>
      </c>
      <c r="AV37" s="18">
        <v>1.0313451436879477</v>
      </c>
      <c r="AW37" s="18">
        <v>1.1055654788874867</v>
      </c>
      <c r="AX37" s="18">
        <v>1.1555841588886044</v>
      </c>
      <c r="AY37" s="18">
        <v>1.1761401486949339</v>
      </c>
      <c r="AZ37" s="18">
        <v>1.1965867512863047</v>
      </c>
      <c r="BA37" s="18">
        <v>1.2170394027403164</v>
      </c>
      <c r="BB37" s="18">
        <v>1.2375824521709839</v>
      </c>
      <c r="BC37" s="18">
        <v>1.2583107418493931</v>
      </c>
      <c r="BD37" s="18">
        <v>1.279088681328661</v>
      </c>
      <c r="BE37" s="18">
        <v>1.2999536114568846</v>
      </c>
      <c r="BF37" s="18">
        <v>1.3080957353999088</v>
      </c>
      <c r="BG37" s="18">
        <v>1.3156768014105051</v>
      </c>
      <c r="BH37" s="18">
        <v>1.3232157050253839</v>
      </c>
      <c r="BI37" s="18">
        <v>1.3306554063001035</v>
      </c>
      <c r="BJ37" s="18">
        <v>1.3377986774476032</v>
      </c>
      <c r="BK37" s="18">
        <v>1.3445898565568744</v>
      </c>
      <c r="BL37" s="18">
        <v>1.3510888395590119</v>
      </c>
      <c r="BM37" s="18">
        <v>1.3625622063005665</v>
      </c>
      <c r="BN37" s="18">
        <v>1.3736913720398745</v>
      </c>
      <c r="BO37" s="18">
        <v>1.3844866628070036</v>
      </c>
      <c r="BP37" s="18">
        <v>1.3949580948511184</v>
      </c>
      <c r="BQ37" s="18">
        <v>1.4051153839339099</v>
      </c>
      <c r="BR37" s="18">
        <v>1.4149679543442175</v>
      </c>
      <c r="BS37" s="18">
        <v>1.4245249476422162</v>
      </c>
      <c r="BT37" s="18">
        <v>1.4337952311412747</v>
      </c>
      <c r="BU37" s="18">
        <v>1.4427874061353616</v>
      </c>
      <c r="BV37" s="54">
        <v>1.4517795811294485</v>
      </c>
    </row>
    <row r="38" spans="2:74" ht="13.5" thickBot="1">
      <c r="B38" s="58" t="s">
        <v>38</v>
      </c>
      <c r="C38" s="59">
        <v>2.3681342320599192</v>
      </c>
      <c r="D38" s="59">
        <v>2.4765756940086532</v>
      </c>
      <c r="E38" s="59">
        <v>2.5627855476105266</v>
      </c>
      <c r="F38" s="59">
        <v>2.6394669040236729</v>
      </c>
      <c r="G38" s="59">
        <v>2.720306808641006</v>
      </c>
      <c r="H38" s="59">
        <v>2.9097267532735089</v>
      </c>
      <c r="I38" s="59">
        <v>3.1332127166517107</v>
      </c>
      <c r="J38" s="59">
        <v>3.3788051368184941</v>
      </c>
      <c r="K38" s="59">
        <v>3.6851835162217403</v>
      </c>
      <c r="L38" s="59">
        <v>4.0588171109371842</v>
      </c>
      <c r="M38" s="59">
        <v>4.5061196187120061</v>
      </c>
      <c r="N38" s="59">
        <v>5.0260708127036899</v>
      </c>
      <c r="O38" s="59">
        <v>5.5786503000596852</v>
      </c>
      <c r="P38" s="59">
        <v>6.1437038622296036</v>
      </c>
      <c r="Q38" s="59">
        <v>6.6745401561173185</v>
      </c>
      <c r="R38" s="59">
        <v>7.1547285258855222</v>
      </c>
      <c r="S38" s="59">
        <v>7.5822152737061081</v>
      </c>
      <c r="T38" s="59">
        <v>7.97375369624943</v>
      </c>
      <c r="U38" s="59">
        <v>8.3270181448401814</v>
      </c>
      <c r="V38" s="59">
        <v>8.7670582641182389</v>
      </c>
      <c r="W38" s="59">
        <v>9.3089479346128616</v>
      </c>
      <c r="X38" s="59">
        <v>9.621419579973459</v>
      </c>
      <c r="Y38" s="59">
        <v>9.9141443843336443</v>
      </c>
      <c r="Z38" s="59">
        <v>10.159194845322386</v>
      </c>
      <c r="AA38" s="59">
        <v>10.351344046435957</v>
      </c>
      <c r="AB38" s="59">
        <v>10.554890902703267</v>
      </c>
      <c r="AC38" s="59">
        <v>10.72716033788285</v>
      </c>
      <c r="AD38" s="59">
        <v>11.048544795051551</v>
      </c>
      <c r="AE38" s="59">
        <v>11.507462193253813</v>
      </c>
      <c r="AF38" s="59">
        <v>12.134322262410976</v>
      </c>
      <c r="AG38" s="59">
        <v>12.783800596460077</v>
      </c>
      <c r="AH38" s="59">
        <v>13.433821440734979</v>
      </c>
      <c r="AI38" s="59">
        <v>14.703717093382105</v>
      </c>
      <c r="AJ38" s="59">
        <v>15.608707465714501</v>
      </c>
      <c r="AK38" s="59">
        <v>16.396554191185508</v>
      </c>
      <c r="AL38" s="59">
        <v>16.625668475929842</v>
      </c>
      <c r="AM38" s="59">
        <v>16.816661078478994</v>
      </c>
      <c r="AN38" s="59">
        <v>17.148017443447838</v>
      </c>
      <c r="AO38" s="59">
        <v>16.707481611919377</v>
      </c>
      <c r="AP38" s="59">
        <v>15.459860403760667</v>
      </c>
      <c r="AQ38" s="59">
        <v>15.521424493405375</v>
      </c>
      <c r="AR38" s="59">
        <v>15.589377008363767</v>
      </c>
      <c r="AS38" s="59">
        <v>15.456558881455189</v>
      </c>
      <c r="AT38" s="59">
        <v>15.161798346126481</v>
      </c>
      <c r="AU38" s="59">
        <v>14.935487712563122</v>
      </c>
      <c r="AV38" s="59">
        <v>14.82802044298818</v>
      </c>
      <c r="AW38" s="59">
        <v>14.748877618060311</v>
      </c>
      <c r="AX38" s="59">
        <v>14.666391996642176</v>
      </c>
      <c r="AY38" s="59">
        <v>14.788917379562927</v>
      </c>
      <c r="AZ38" s="59">
        <v>14.615691525081001</v>
      </c>
      <c r="BA38" s="59">
        <v>14.444688971072594</v>
      </c>
      <c r="BB38" s="59">
        <v>14.276462424123331</v>
      </c>
      <c r="BC38" s="59">
        <v>14.111293366727171</v>
      </c>
      <c r="BD38" s="59">
        <v>13.719936315122066</v>
      </c>
      <c r="BE38" s="59">
        <v>13.367331295822687</v>
      </c>
      <c r="BF38" s="59">
        <v>13.03752719595812</v>
      </c>
      <c r="BG38" s="59">
        <v>12.741245243814816</v>
      </c>
      <c r="BH38" s="59">
        <v>12.478281723983306</v>
      </c>
      <c r="BI38" s="59">
        <v>12.24601536294351</v>
      </c>
      <c r="BJ38" s="59">
        <v>12.040980566008084</v>
      </c>
      <c r="BK38" s="59">
        <v>11.860531159379788</v>
      </c>
      <c r="BL38" s="59">
        <v>11.790198900042403</v>
      </c>
      <c r="BM38" s="59">
        <v>11.776596701047138</v>
      </c>
      <c r="BN38" s="59">
        <v>11.772777098737219</v>
      </c>
      <c r="BO38" s="59">
        <v>11.778144259207469</v>
      </c>
      <c r="BP38" s="59">
        <v>11.79273960545539</v>
      </c>
      <c r="BQ38" s="59">
        <v>11.786138563892543</v>
      </c>
      <c r="BR38" s="59">
        <v>11.765270434688423</v>
      </c>
      <c r="BS38" s="59">
        <v>11.751220940123108</v>
      </c>
      <c r="BT38" s="59">
        <v>11.743857070658988</v>
      </c>
      <c r="BU38" s="59">
        <v>11.724757782775775</v>
      </c>
      <c r="BV38" s="60">
        <v>11.753574966023159</v>
      </c>
    </row>
    <row r="39" spans="2:74">
      <c r="B39" s="62"/>
      <c r="C39" s="62"/>
      <c r="D39" s="62"/>
      <c r="E39" s="62"/>
      <c r="F39" s="62"/>
      <c r="G39" s="62"/>
      <c r="H39" s="62"/>
      <c r="I39" s="62"/>
      <c r="J39" s="62"/>
      <c r="K39" s="62"/>
    </row>
    <row r="40" spans="2:74" ht="13.5" thickBot="1">
      <c r="C40" s="45" t="s">
        <v>33</v>
      </c>
      <c r="F40" s="64"/>
      <c r="G40" s="65"/>
    </row>
    <row r="41" spans="2:74">
      <c r="B41" s="47"/>
      <c r="C41" s="48" t="s">
        <v>76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50"/>
    </row>
    <row r="42" spans="2:74" s="4" customFormat="1">
      <c r="B42" s="51" t="s">
        <v>61</v>
      </c>
      <c r="C42" s="35">
        <v>1970</v>
      </c>
      <c r="D42" s="35">
        <v>1971</v>
      </c>
      <c r="E42" s="35">
        <v>1972</v>
      </c>
      <c r="F42" s="35">
        <v>1973</v>
      </c>
      <c r="G42" s="35">
        <v>1974</v>
      </c>
      <c r="H42" s="35">
        <v>1975</v>
      </c>
      <c r="I42" s="35">
        <v>1976</v>
      </c>
      <c r="J42" s="35">
        <v>1977</v>
      </c>
      <c r="K42" s="35">
        <v>1978</v>
      </c>
      <c r="L42" s="35">
        <v>1979</v>
      </c>
      <c r="M42" s="35">
        <v>1980</v>
      </c>
      <c r="N42" s="35">
        <v>1981</v>
      </c>
      <c r="O42" s="35">
        <v>1982</v>
      </c>
      <c r="P42" s="35">
        <v>1983</v>
      </c>
      <c r="Q42" s="35">
        <v>1984</v>
      </c>
      <c r="R42" s="35">
        <v>1985</v>
      </c>
      <c r="S42" s="35">
        <v>1986</v>
      </c>
      <c r="T42" s="35">
        <v>1987</v>
      </c>
      <c r="U42" s="35">
        <v>1988</v>
      </c>
      <c r="V42" s="35">
        <v>1989</v>
      </c>
      <c r="W42" s="35">
        <v>1990</v>
      </c>
      <c r="X42" s="35">
        <v>1991</v>
      </c>
      <c r="Y42" s="35">
        <v>1992</v>
      </c>
      <c r="Z42" s="35">
        <v>1993</v>
      </c>
      <c r="AA42" s="35">
        <v>1994</v>
      </c>
      <c r="AB42" s="35">
        <v>1995</v>
      </c>
      <c r="AC42" s="35">
        <v>1996</v>
      </c>
      <c r="AD42" s="35">
        <v>1997</v>
      </c>
      <c r="AE42" s="35">
        <v>1998</v>
      </c>
      <c r="AF42" s="35">
        <v>1999</v>
      </c>
      <c r="AG42" s="35">
        <v>2000</v>
      </c>
      <c r="AH42" s="35">
        <v>2001</v>
      </c>
      <c r="AI42" s="35">
        <v>2002</v>
      </c>
      <c r="AJ42" s="35">
        <v>2003</v>
      </c>
      <c r="AK42" s="35">
        <v>2004</v>
      </c>
      <c r="AL42" s="35">
        <v>2005</v>
      </c>
      <c r="AM42" s="35">
        <v>2006</v>
      </c>
      <c r="AN42" s="35">
        <v>2007</v>
      </c>
      <c r="AO42" s="35">
        <v>2008</v>
      </c>
      <c r="AP42" s="35">
        <v>2009</v>
      </c>
      <c r="AQ42" s="35">
        <v>2010</v>
      </c>
      <c r="AR42" s="35">
        <v>2011</v>
      </c>
      <c r="AS42" s="35">
        <v>2012</v>
      </c>
      <c r="AT42" s="35">
        <v>2013</v>
      </c>
      <c r="AU42" s="35">
        <v>2014</v>
      </c>
      <c r="AV42" s="35">
        <v>2015</v>
      </c>
      <c r="AW42" s="35">
        <v>2016</v>
      </c>
      <c r="AX42" s="35">
        <v>2017</v>
      </c>
      <c r="AY42" s="35">
        <v>2018</v>
      </c>
      <c r="AZ42" s="35">
        <v>2019</v>
      </c>
      <c r="BA42" s="35">
        <v>2020</v>
      </c>
      <c r="BB42" s="35">
        <v>2021</v>
      </c>
      <c r="BC42" s="35">
        <v>2022</v>
      </c>
      <c r="BD42" s="35">
        <v>2023</v>
      </c>
      <c r="BE42" s="35">
        <v>2024</v>
      </c>
      <c r="BF42" s="35">
        <v>2025</v>
      </c>
      <c r="BG42" s="35">
        <v>2026</v>
      </c>
      <c r="BH42" s="35">
        <v>2027</v>
      </c>
      <c r="BI42" s="35">
        <v>2028</v>
      </c>
      <c r="BJ42" s="35">
        <v>2029</v>
      </c>
      <c r="BK42" s="35">
        <v>2030</v>
      </c>
      <c r="BL42" s="35">
        <v>2031</v>
      </c>
      <c r="BM42" s="35">
        <v>2032</v>
      </c>
      <c r="BN42" s="35">
        <v>2033</v>
      </c>
      <c r="BO42" s="35">
        <v>2034</v>
      </c>
      <c r="BP42" s="35">
        <v>2035</v>
      </c>
      <c r="BQ42" s="35">
        <v>2036</v>
      </c>
      <c r="BR42" s="35">
        <v>2037</v>
      </c>
      <c r="BS42" s="35">
        <v>2038</v>
      </c>
      <c r="BT42" s="35">
        <v>2039</v>
      </c>
      <c r="BU42" s="35">
        <v>2040</v>
      </c>
      <c r="BV42" s="52">
        <v>2041</v>
      </c>
    </row>
    <row r="43" spans="2:74">
      <c r="B43" s="53" t="s">
        <v>88</v>
      </c>
      <c r="C43" s="18">
        <v>17.126611631455194</v>
      </c>
      <c r="D43" s="18">
        <v>17.536845147866675</v>
      </c>
      <c r="E43" s="18">
        <v>17.946278597482454</v>
      </c>
      <c r="F43" s="18">
        <v>18.399973393810427</v>
      </c>
      <c r="G43" s="18">
        <v>18.941425532646168</v>
      </c>
      <c r="H43" s="18">
        <v>19.583783455881818</v>
      </c>
      <c r="I43" s="18">
        <v>20.317671712471306</v>
      </c>
      <c r="J43" s="18">
        <v>21.145704025935519</v>
      </c>
      <c r="K43" s="18">
        <v>22.110453163955082</v>
      </c>
      <c r="L43" s="18">
        <v>23.205757130642006</v>
      </c>
      <c r="M43" s="18">
        <v>24.428384376335533</v>
      </c>
      <c r="N43" s="18">
        <v>25.811024019729878</v>
      </c>
      <c r="O43" s="18">
        <v>27.269478518988841</v>
      </c>
      <c r="P43" s="18">
        <v>28.814739825588703</v>
      </c>
      <c r="Q43" s="18">
        <v>30.336825858613846</v>
      </c>
      <c r="R43" s="18">
        <v>31.665725064751133</v>
      </c>
      <c r="S43" s="18">
        <v>32.81051669528653</v>
      </c>
      <c r="T43" s="18">
        <v>33.820741306413765</v>
      </c>
      <c r="U43" s="18">
        <v>34.70049744477199</v>
      </c>
      <c r="V43" s="18">
        <v>35.513528638067868</v>
      </c>
      <c r="W43" s="18">
        <v>36.195843630200194</v>
      </c>
      <c r="X43" s="18">
        <v>37.048123708547621</v>
      </c>
      <c r="Y43" s="18">
        <v>37.876540598257201</v>
      </c>
      <c r="Z43" s="18">
        <v>38.669438858898218</v>
      </c>
      <c r="AA43" s="18">
        <v>39.495560794360067</v>
      </c>
      <c r="AB43" s="18">
        <v>40.490340204590304</v>
      </c>
      <c r="AC43" s="18">
        <v>41.698813615837572</v>
      </c>
      <c r="AD43" s="18">
        <v>43.038787065168542</v>
      </c>
      <c r="AE43" s="18">
        <v>44.511339478815017</v>
      </c>
      <c r="AF43" s="18">
        <v>46.06845936392051</v>
      </c>
      <c r="AG43" s="18">
        <v>47.656789490670974</v>
      </c>
      <c r="AH43" s="18">
        <v>49.366198811581484</v>
      </c>
      <c r="AI43" s="18">
        <v>50.764687236326729</v>
      </c>
      <c r="AJ43" s="18">
        <v>52.045875339857027</v>
      </c>
      <c r="AK43" s="18">
        <v>53.217778363546209</v>
      </c>
      <c r="AL43" s="18">
        <v>54.513698715216087</v>
      </c>
      <c r="AM43" s="18">
        <v>55.786769205437672</v>
      </c>
      <c r="AN43" s="18">
        <v>57.021189938001754</v>
      </c>
      <c r="AO43" s="18">
        <v>58.24330863373396</v>
      </c>
      <c r="AP43" s="18">
        <v>59.452847047443058</v>
      </c>
      <c r="AQ43" s="18">
        <v>60.651000000000003</v>
      </c>
      <c r="AR43" s="18">
        <v>61.83700000000001</v>
      </c>
      <c r="AS43" s="18">
        <v>63.041983390987014</v>
      </c>
      <c r="AT43" s="18">
        <v>64.236825856411841</v>
      </c>
      <c r="AU43" s="18">
        <v>65.421669327451653</v>
      </c>
      <c r="AV43" s="18">
        <v>66.641104911861717</v>
      </c>
      <c r="AW43" s="18">
        <v>67.88147226296077</v>
      </c>
      <c r="AX43" s="18">
        <v>69.055035944432333</v>
      </c>
      <c r="AY43" s="18">
        <v>70.224371909344896</v>
      </c>
      <c r="AZ43" s="18">
        <v>71.379298151917993</v>
      </c>
      <c r="BA43" s="18">
        <v>72.526536721097045</v>
      </c>
      <c r="BB43" s="18">
        <v>73.672720734459986</v>
      </c>
      <c r="BC43" s="18">
        <v>74.819756220235092</v>
      </c>
      <c r="BD43" s="18">
        <v>75.961162203764019</v>
      </c>
      <c r="BE43" s="18">
        <v>77.098987687236715</v>
      </c>
      <c r="BF43" s="18">
        <v>78.227824466907265</v>
      </c>
      <c r="BG43" s="18">
        <v>79.352095616620815</v>
      </c>
      <c r="BH43" s="18">
        <v>80.481533949355196</v>
      </c>
      <c r="BI43" s="18">
        <v>81.612576556618279</v>
      </c>
      <c r="BJ43" s="18">
        <v>82.734743604952385</v>
      </c>
      <c r="BK43" s="18">
        <v>83.840382462551077</v>
      </c>
      <c r="BL43" s="18">
        <v>84.934578802937608</v>
      </c>
      <c r="BM43" s="18">
        <v>86.350648433767262</v>
      </c>
      <c r="BN43" s="18">
        <v>87.758349591541247</v>
      </c>
      <c r="BO43" s="18">
        <v>89.153997458213595</v>
      </c>
      <c r="BP43" s="18">
        <v>90.539634969404872</v>
      </c>
      <c r="BQ43" s="18">
        <v>91.915402245124127</v>
      </c>
      <c r="BR43" s="18">
        <v>93.283416811378729</v>
      </c>
      <c r="BS43" s="18">
        <v>94.639879574175708</v>
      </c>
      <c r="BT43" s="18">
        <v>95.986895033943185</v>
      </c>
      <c r="BU43" s="18">
        <v>97.324604794136619</v>
      </c>
      <c r="BV43" s="54">
        <v>98.673513530911904</v>
      </c>
    </row>
    <row r="44" spans="2:74">
      <c r="B44" s="53" t="s">
        <v>89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1.0735640364390011E-2</v>
      </c>
      <c r="V44" s="18">
        <v>0.52051960331963099</v>
      </c>
      <c r="W44" s="18">
        <v>1.0516060663773843</v>
      </c>
      <c r="X44" s="18">
        <v>1.673905593647256</v>
      </c>
      <c r="Y44" s="18">
        <v>2.2577822911280006</v>
      </c>
      <c r="Z44" s="18">
        <v>2.4740760509390798</v>
      </c>
      <c r="AA44" s="18">
        <v>2.8719978994444402</v>
      </c>
      <c r="AB44" s="18">
        <v>3.3492708574600902</v>
      </c>
      <c r="AC44" s="18">
        <v>4.1362780183399703</v>
      </c>
      <c r="AD44" s="18">
        <v>5.1411018088161802</v>
      </c>
      <c r="AE44" s="18">
        <v>6.2759617127067298</v>
      </c>
      <c r="AF44" s="18">
        <v>7.7625770456405245</v>
      </c>
      <c r="AG44" s="18">
        <v>9.1798438550210673</v>
      </c>
      <c r="AH44" s="18">
        <v>10.592680911257233</v>
      </c>
      <c r="AI44" s="18">
        <v>12.049630660541593</v>
      </c>
      <c r="AJ44" s="18">
        <v>15.246827496029734</v>
      </c>
      <c r="AK44" s="18">
        <v>19.553707505309749</v>
      </c>
      <c r="AL44" s="18">
        <v>21.809601250808537</v>
      </c>
      <c r="AM44" s="18">
        <v>24.136546407526708</v>
      </c>
      <c r="AN44" s="18">
        <v>26.935418733208778</v>
      </c>
      <c r="AO44" s="18">
        <v>29.527507443653207</v>
      </c>
      <c r="AP44" s="18">
        <v>31.22694673835376</v>
      </c>
      <c r="AQ44" s="18">
        <v>32.886999999999993</v>
      </c>
      <c r="AR44" s="18">
        <v>33.951999999999998</v>
      </c>
      <c r="AS44" s="18">
        <v>34.61977573161036</v>
      </c>
      <c r="AT44" s="18">
        <v>34.892494797819751</v>
      </c>
      <c r="AU44" s="18">
        <v>34.771313213836486</v>
      </c>
      <c r="AV44" s="18">
        <v>34.738350974456246</v>
      </c>
      <c r="AW44" s="18">
        <v>34.707517052928985</v>
      </c>
      <c r="AX44" s="18">
        <v>34.633716145039166</v>
      </c>
      <c r="AY44" s="18">
        <v>34.551778706598611</v>
      </c>
      <c r="AZ44" s="18">
        <v>34.456355933779356</v>
      </c>
      <c r="BA44" s="18">
        <v>34.351334622932875</v>
      </c>
      <c r="BB44" s="18">
        <v>34.239462587498792</v>
      </c>
      <c r="BC44" s="18">
        <v>34.12357478536584</v>
      </c>
      <c r="BD44" s="18">
        <v>34.000170444275241</v>
      </c>
      <c r="BE44" s="18">
        <v>33.870539479563568</v>
      </c>
      <c r="BF44" s="18">
        <v>33.731885253741709</v>
      </c>
      <c r="BG44" s="18">
        <v>33.588104538690374</v>
      </c>
      <c r="BH44" s="18">
        <v>33.442760643177706</v>
      </c>
      <c r="BI44" s="18">
        <v>33.294482661906706</v>
      </c>
      <c r="BJ44" s="18">
        <v>33.138483121859387</v>
      </c>
      <c r="BK44" s="18">
        <v>32.973639702516223</v>
      </c>
      <c r="BL44" s="18">
        <v>32.801685376857471</v>
      </c>
      <c r="BM44" s="18">
        <v>32.749433000967862</v>
      </c>
      <c r="BN44" s="18">
        <v>32.686755299065346</v>
      </c>
      <c r="BO44" s="18">
        <v>32.614191154045997</v>
      </c>
      <c r="BP44" s="18">
        <v>32.532256805180388</v>
      </c>
      <c r="BQ44" s="18">
        <v>32.441446759565238</v>
      </c>
      <c r="BR44" s="18">
        <v>32.342234667265508</v>
      </c>
      <c r="BS44" s="18">
        <v>32.375566991868546</v>
      </c>
      <c r="BT44" s="18">
        <v>32.586255253210787</v>
      </c>
      <c r="BU44" s="18">
        <v>32.790622866712759</v>
      </c>
      <c r="BV44" s="54">
        <v>32.994990480214732</v>
      </c>
    </row>
    <row r="45" spans="2:74">
      <c r="B45" s="53" t="s">
        <v>90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0.01</v>
      </c>
      <c r="J45" s="18">
        <v>2.3257376097566132E-2</v>
      </c>
      <c r="K45" s="18">
        <v>0.1793907040098143</v>
      </c>
      <c r="L45" s="18">
        <v>0.56738798458629303</v>
      </c>
      <c r="M45" s="18">
        <v>1.2618080696771206</v>
      </c>
      <c r="N45" s="18">
        <v>2.2976001614241013</v>
      </c>
      <c r="O45" s="18">
        <v>3.6043158322204745</v>
      </c>
      <c r="P45" s="18">
        <v>4.9952957628058563</v>
      </c>
      <c r="Q45" s="18">
        <v>6.3239104433250724</v>
      </c>
      <c r="R45" s="18">
        <v>7.5717644698259683</v>
      </c>
      <c r="S45" s="18">
        <v>8.7630159294243715</v>
      </c>
      <c r="T45" s="18">
        <v>9.9130311131222886</v>
      </c>
      <c r="U45" s="18">
        <v>11.012476706117825</v>
      </c>
      <c r="V45" s="18">
        <v>12.029425901076371</v>
      </c>
      <c r="W45" s="18">
        <v>12.946494071429138</v>
      </c>
      <c r="X45" s="18">
        <v>13.773190344696467</v>
      </c>
      <c r="Y45" s="18">
        <v>14.537206206546186</v>
      </c>
      <c r="Z45" s="18">
        <v>15.25515316155367</v>
      </c>
      <c r="AA45" s="18">
        <v>15.947287350112186</v>
      </c>
      <c r="AB45" s="18">
        <v>16.641440828016361</v>
      </c>
      <c r="AC45" s="18">
        <v>17.527212034702679</v>
      </c>
      <c r="AD45" s="18">
        <v>19.271815484277884</v>
      </c>
      <c r="AE45" s="18">
        <v>21.790087358803117</v>
      </c>
      <c r="AF45" s="18">
        <v>24.947380880374656</v>
      </c>
      <c r="AG45" s="18">
        <v>28.558366290276556</v>
      </c>
      <c r="AH45" s="18">
        <v>32.380434739548797</v>
      </c>
      <c r="AI45" s="18">
        <v>36.102576470619482</v>
      </c>
      <c r="AJ45" s="18">
        <v>39.614509827586758</v>
      </c>
      <c r="AK45" s="18">
        <v>42.754371124910861</v>
      </c>
      <c r="AL45" s="18">
        <v>44.92968033959513</v>
      </c>
      <c r="AM45" s="18">
        <v>46.328088623288558</v>
      </c>
      <c r="AN45" s="18">
        <v>46.390392548613157</v>
      </c>
      <c r="AO45" s="18">
        <v>45.573973483662705</v>
      </c>
      <c r="AP45" s="18">
        <v>43.935639454919325</v>
      </c>
      <c r="AQ45" s="18">
        <v>41.88000000000001</v>
      </c>
      <c r="AR45" s="18">
        <v>39.798000000000002</v>
      </c>
      <c r="AS45" s="18">
        <v>38.069919848239365</v>
      </c>
      <c r="AT45" s="18">
        <v>36.520142735227459</v>
      </c>
      <c r="AU45" s="18">
        <v>34.579261761293751</v>
      </c>
      <c r="AV45" s="18">
        <v>32.819336972196162</v>
      </c>
      <c r="AW45" s="18">
        <v>31.150866403591596</v>
      </c>
      <c r="AX45" s="18">
        <v>29.530558312670969</v>
      </c>
      <c r="AY45" s="18">
        <v>27.987812416850694</v>
      </c>
      <c r="AZ45" s="18">
        <v>26.51513668127857</v>
      </c>
      <c r="BA45" s="18">
        <v>25.112741159484052</v>
      </c>
      <c r="BB45" s="18">
        <v>23.779538676542906</v>
      </c>
      <c r="BC45" s="18">
        <v>22.51422423960841</v>
      </c>
      <c r="BD45" s="18">
        <v>21.311280245142999</v>
      </c>
      <c r="BE45" s="18">
        <v>20.168636565513882</v>
      </c>
      <c r="BF45" s="18">
        <v>19.081873860832864</v>
      </c>
      <c r="BG45" s="18">
        <v>18.050609990143229</v>
      </c>
      <c r="BH45" s="18">
        <v>17.073968948636043</v>
      </c>
      <c r="BI45" s="18">
        <v>16.148441629790945</v>
      </c>
      <c r="BJ45" s="18">
        <v>15.269223509973141</v>
      </c>
      <c r="BK45" s="18">
        <v>14.433684084765517</v>
      </c>
      <c r="BL45" s="18">
        <v>13.640567726451396</v>
      </c>
      <c r="BM45" s="18">
        <v>12.93796741725718</v>
      </c>
      <c r="BN45" s="18">
        <v>12.267612793460739</v>
      </c>
      <c r="BO45" s="18">
        <v>11.628423508572</v>
      </c>
      <c r="BP45" s="18">
        <v>11.019309980878546</v>
      </c>
      <c r="BQ45" s="18">
        <v>10.439180390481532</v>
      </c>
      <c r="BR45" s="18">
        <v>9.8869466945259497</v>
      </c>
      <c r="BS45" s="18">
        <v>9.3615297686392438</v>
      </c>
      <c r="BT45" s="18">
        <v>8.8618637718153916</v>
      </c>
      <c r="BU45" s="18">
        <v>8.3868998222275355</v>
      </c>
      <c r="BV45" s="54">
        <v>7.9370839073281845</v>
      </c>
    </row>
    <row r="46" spans="2:74">
      <c r="B46" s="53" t="s">
        <v>91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1E-4</v>
      </c>
      <c r="I46" s="18">
        <v>2.1841325653725022E-4</v>
      </c>
      <c r="J46" s="18">
        <v>8.3556667401734654E-4</v>
      </c>
      <c r="K46" s="18">
        <v>2.2096815047556273E-3</v>
      </c>
      <c r="L46" s="18">
        <v>8.3828206279345074E-3</v>
      </c>
      <c r="M46" s="18">
        <v>2.9889114531697701E-2</v>
      </c>
      <c r="N46" s="18">
        <v>7.7225556158460662E-2</v>
      </c>
      <c r="O46" s="18">
        <v>0.16640355948891922</v>
      </c>
      <c r="P46" s="18">
        <v>0.31811422617731383</v>
      </c>
      <c r="Q46" s="18">
        <v>0.55706518700391361</v>
      </c>
      <c r="R46" s="18">
        <v>0.91126905031303918</v>
      </c>
      <c r="S46" s="18">
        <v>1.4113363024701937</v>
      </c>
      <c r="T46" s="18">
        <v>2.0898204843830164</v>
      </c>
      <c r="U46" s="18">
        <v>2.9383718628488742</v>
      </c>
      <c r="V46" s="18">
        <v>3.911134486613558</v>
      </c>
      <c r="W46" s="18">
        <v>4.9272514114724526</v>
      </c>
      <c r="X46" s="18">
        <v>5.9141010588923235</v>
      </c>
      <c r="Y46" s="18">
        <v>6.8084836252492957</v>
      </c>
      <c r="Z46" s="18">
        <v>7.5593864185853787</v>
      </c>
      <c r="AA46" s="18">
        <v>8.1297488793856889</v>
      </c>
      <c r="AB46" s="18">
        <v>8.4967639038224601</v>
      </c>
      <c r="AC46" s="18">
        <v>8.6506771941898357</v>
      </c>
      <c r="AD46" s="18">
        <v>8.5924766498005578</v>
      </c>
      <c r="AE46" s="18">
        <v>8.331106221829053</v>
      </c>
      <c r="AF46" s="18">
        <v>7.8808166654119924</v>
      </c>
      <c r="AG46" s="18">
        <v>7.4255795704872822</v>
      </c>
      <c r="AH46" s="18">
        <v>8.316743214703548</v>
      </c>
      <c r="AI46" s="18">
        <v>9.8165073532236029</v>
      </c>
      <c r="AJ46" s="18">
        <v>10.964883976514258</v>
      </c>
      <c r="AK46" s="18">
        <v>11.500229728806282</v>
      </c>
      <c r="AL46" s="18">
        <v>11.805363366619442</v>
      </c>
      <c r="AM46" s="18">
        <v>11.712452536577681</v>
      </c>
      <c r="AN46" s="18">
        <v>13.872202951362155</v>
      </c>
      <c r="AO46" s="18">
        <v>15.818840335916727</v>
      </c>
      <c r="AP46" s="18">
        <v>18.085918495407139</v>
      </c>
      <c r="AQ46" s="18">
        <v>19.911999999999995</v>
      </c>
      <c r="AR46" s="18">
        <v>20.937000000000001</v>
      </c>
      <c r="AS46" s="18">
        <v>20.962818614097475</v>
      </c>
      <c r="AT46" s="18">
        <v>20.202090559873799</v>
      </c>
      <c r="AU46" s="18">
        <v>19.8656304654737</v>
      </c>
      <c r="AV46" s="18">
        <v>19.520974220631327</v>
      </c>
      <c r="AW46" s="18">
        <v>19.183456633622736</v>
      </c>
      <c r="AX46" s="18">
        <v>18.828401115227408</v>
      </c>
      <c r="AY46" s="18">
        <v>18.475482447016258</v>
      </c>
      <c r="AZ46" s="18">
        <v>18.121984436170749</v>
      </c>
      <c r="BA46" s="18">
        <v>17.770148321970236</v>
      </c>
      <c r="BB46" s="18">
        <v>17.421494451978369</v>
      </c>
      <c r="BC46" s="18">
        <v>17.077489175031989</v>
      </c>
      <c r="BD46" s="18">
        <v>16.736383586770636</v>
      </c>
      <c r="BE46" s="18">
        <v>16.398860465723924</v>
      </c>
      <c r="BF46" s="18">
        <v>16.063611812071112</v>
      </c>
      <c r="BG46" s="18">
        <v>15.732549692257207</v>
      </c>
      <c r="BH46" s="18">
        <v>15.407308062611282</v>
      </c>
      <c r="BI46" s="18">
        <v>15.087175646610232</v>
      </c>
      <c r="BJ46" s="18">
        <v>14.769960377394359</v>
      </c>
      <c r="BK46" s="18">
        <v>14.455217243300613</v>
      </c>
      <c r="BL46" s="18">
        <v>14.143761459267379</v>
      </c>
      <c r="BM46" s="18">
        <v>13.889403013215375</v>
      </c>
      <c r="BN46" s="18">
        <v>13.635235263576938</v>
      </c>
      <c r="BO46" s="18">
        <v>13.381613002623521</v>
      </c>
      <c r="BP46" s="18">
        <v>13.128861752033604</v>
      </c>
      <c r="BQ46" s="18">
        <v>12.87727963820821</v>
      </c>
      <c r="BR46" s="18">
        <v>12.627139156960734</v>
      </c>
      <c r="BS46" s="18">
        <v>12.378688833890592</v>
      </c>
      <c r="BT46" s="18">
        <v>12.132154786395571</v>
      </c>
      <c r="BU46" s="18">
        <v>11.887742192943056</v>
      </c>
      <c r="BV46" s="54">
        <v>11.647801033734417</v>
      </c>
    </row>
    <row r="47" spans="2:74">
      <c r="B47" s="53" t="s">
        <v>38</v>
      </c>
      <c r="C47" s="18">
        <v>17.126611631455194</v>
      </c>
      <c r="D47" s="18">
        <v>17.536845147866675</v>
      </c>
      <c r="E47" s="18">
        <v>17.946278597482454</v>
      </c>
      <c r="F47" s="18">
        <v>18.399973393810427</v>
      </c>
      <c r="G47" s="18">
        <v>18.941425532646168</v>
      </c>
      <c r="H47" s="18">
        <v>19.583883455881818</v>
      </c>
      <c r="I47" s="18">
        <v>20.327890125727844</v>
      </c>
      <c r="J47" s="18">
        <v>21.1697969687071</v>
      </c>
      <c r="K47" s="18">
        <v>22.292053549469653</v>
      </c>
      <c r="L47" s="18">
        <v>23.781527935856232</v>
      </c>
      <c r="M47" s="18">
        <v>25.720081560544351</v>
      </c>
      <c r="N47" s="18">
        <v>28.185849737312438</v>
      </c>
      <c r="O47" s="18">
        <v>31.040197910698236</v>
      </c>
      <c r="P47" s="18">
        <v>34.12814981457187</v>
      </c>
      <c r="Q47" s="18">
        <v>37.217801488942833</v>
      </c>
      <c r="R47" s="18">
        <v>40.148758584890139</v>
      </c>
      <c r="S47" s="18">
        <v>42.984868927181097</v>
      </c>
      <c r="T47" s="18">
        <v>45.823592903919071</v>
      </c>
      <c r="U47" s="18">
        <v>48.662081654103076</v>
      </c>
      <c r="V47" s="18">
        <v>51.97460862907743</v>
      </c>
      <c r="W47" s="18">
        <v>55.121195179479166</v>
      </c>
      <c r="X47" s="18">
        <v>58.409320705783664</v>
      </c>
      <c r="Y47" s="18">
        <v>61.480012721180685</v>
      </c>
      <c r="Z47" s="18">
        <v>63.958054489976348</v>
      </c>
      <c r="AA47" s="18">
        <v>66.444594923302375</v>
      </c>
      <c r="AB47" s="18">
        <v>68.977815793889206</v>
      </c>
      <c r="AC47" s="18">
        <v>72.012980863070055</v>
      </c>
      <c r="AD47" s="18">
        <v>76.044181008063163</v>
      </c>
      <c r="AE47" s="18">
        <v>80.908494772153915</v>
      </c>
      <c r="AF47" s="18">
        <v>86.659233955347688</v>
      </c>
      <c r="AG47" s="18">
        <v>92.820579206455889</v>
      </c>
      <c r="AH47" s="18">
        <v>100.65605767709106</v>
      </c>
      <c r="AI47" s="18">
        <v>108.7334017207114</v>
      </c>
      <c r="AJ47" s="18">
        <v>117.87209663998777</v>
      </c>
      <c r="AK47" s="18">
        <v>127.0260867225731</v>
      </c>
      <c r="AL47" s="18">
        <v>133.0583436722392</v>
      </c>
      <c r="AM47" s="18">
        <v>137.96385677283061</v>
      </c>
      <c r="AN47" s="18">
        <v>144.21920417118582</v>
      </c>
      <c r="AO47" s="18">
        <v>149.1636298969666</v>
      </c>
      <c r="AP47" s="18">
        <v>152.70135173612326</v>
      </c>
      <c r="AQ47" s="18">
        <v>155.33000000000001</v>
      </c>
      <c r="AR47" s="18">
        <v>156.52400000000003</v>
      </c>
      <c r="AS47" s="18">
        <v>156.69449758493423</v>
      </c>
      <c r="AT47" s="18">
        <v>155.85155394933284</v>
      </c>
      <c r="AU47" s="18">
        <v>154.63787476805561</v>
      </c>
      <c r="AV47" s="18">
        <v>153.71976707914547</v>
      </c>
      <c r="AW47" s="18">
        <v>152.92331235310411</v>
      </c>
      <c r="AX47" s="18">
        <v>152.04771151736986</v>
      </c>
      <c r="AY47" s="18">
        <v>151.23944547981046</v>
      </c>
      <c r="AZ47" s="18">
        <v>150.47277520314665</v>
      </c>
      <c r="BA47" s="18">
        <v>149.7607608254842</v>
      </c>
      <c r="BB47" s="18">
        <v>149.11321645048005</v>
      </c>
      <c r="BC47" s="18">
        <v>148.53504442024132</v>
      </c>
      <c r="BD47" s="18">
        <v>148.00899647995291</v>
      </c>
      <c r="BE47" s="18">
        <v>147.53702419803807</v>
      </c>
      <c r="BF47" s="18">
        <v>147.10519539355295</v>
      </c>
      <c r="BG47" s="18">
        <v>146.72335983771163</v>
      </c>
      <c r="BH47" s="18">
        <v>146.40557160378023</v>
      </c>
      <c r="BI47" s="18">
        <v>146.14267649492615</v>
      </c>
      <c r="BJ47" s="18">
        <v>145.91241061417927</v>
      </c>
      <c r="BK47" s="18">
        <v>145.70292349313343</v>
      </c>
      <c r="BL47" s="18">
        <v>145.52059336551386</v>
      </c>
      <c r="BM47" s="18">
        <v>145.92745186520767</v>
      </c>
      <c r="BN47" s="18">
        <v>146.34795294764425</v>
      </c>
      <c r="BO47" s="18">
        <v>146.77822512345512</v>
      </c>
      <c r="BP47" s="18">
        <v>147.2200635074974</v>
      </c>
      <c r="BQ47" s="18">
        <v>147.67330903337913</v>
      </c>
      <c r="BR47" s="18">
        <v>148.13973733013094</v>
      </c>
      <c r="BS47" s="18">
        <v>148.75566516857407</v>
      </c>
      <c r="BT47" s="18">
        <v>149.56716884536493</v>
      </c>
      <c r="BU47" s="18">
        <v>150.38986967601997</v>
      </c>
      <c r="BV47" s="54">
        <v>151.25338895218923</v>
      </c>
    </row>
    <row r="48" spans="2:74">
      <c r="B48" s="55"/>
      <c r="C48" s="31"/>
      <c r="D48" s="31"/>
      <c r="E48" s="31"/>
      <c r="F48" s="66"/>
      <c r="G48" s="67"/>
      <c r="H48" s="31"/>
      <c r="I48" s="31"/>
      <c r="J48" s="31"/>
      <c r="K48" s="31"/>
      <c r="BV48" s="68"/>
    </row>
    <row r="49" spans="2:74">
      <c r="B49" s="55"/>
      <c r="C49" s="56" t="s">
        <v>81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V49" s="68"/>
    </row>
    <row r="50" spans="2:74" s="4" customFormat="1">
      <c r="B50" s="51" t="s">
        <v>61</v>
      </c>
      <c r="C50" s="35">
        <v>1970</v>
      </c>
      <c r="D50" s="35">
        <v>1971</v>
      </c>
      <c r="E50" s="35">
        <v>1972</v>
      </c>
      <c r="F50" s="35">
        <v>1973</v>
      </c>
      <c r="G50" s="35">
        <v>1974</v>
      </c>
      <c r="H50" s="35">
        <v>1975</v>
      </c>
      <c r="I50" s="35">
        <v>1976</v>
      </c>
      <c r="J50" s="35">
        <v>1977</v>
      </c>
      <c r="K50" s="35">
        <v>1978</v>
      </c>
      <c r="L50" s="35">
        <v>1979</v>
      </c>
      <c r="M50" s="35">
        <v>1980</v>
      </c>
      <c r="N50" s="35">
        <v>1981</v>
      </c>
      <c r="O50" s="35">
        <v>1982</v>
      </c>
      <c r="P50" s="35">
        <v>1983</v>
      </c>
      <c r="Q50" s="35">
        <v>1984</v>
      </c>
      <c r="R50" s="35">
        <v>1985</v>
      </c>
      <c r="S50" s="35">
        <v>1986</v>
      </c>
      <c r="T50" s="35">
        <v>1987</v>
      </c>
      <c r="U50" s="35">
        <v>1988</v>
      </c>
      <c r="V50" s="35">
        <v>1989</v>
      </c>
      <c r="W50" s="35">
        <v>1990</v>
      </c>
      <c r="X50" s="35">
        <v>1991</v>
      </c>
      <c r="Y50" s="35">
        <v>1992</v>
      </c>
      <c r="Z50" s="35">
        <v>1993</v>
      </c>
      <c r="AA50" s="35">
        <v>1994</v>
      </c>
      <c r="AB50" s="35">
        <v>1995</v>
      </c>
      <c r="AC50" s="35">
        <v>1996</v>
      </c>
      <c r="AD50" s="35">
        <v>1997</v>
      </c>
      <c r="AE50" s="35">
        <v>1998</v>
      </c>
      <c r="AF50" s="35">
        <v>1999</v>
      </c>
      <c r="AG50" s="35">
        <v>2000</v>
      </c>
      <c r="AH50" s="35">
        <v>2001</v>
      </c>
      <c r="AI50" s="35">
        <v>2002</v>
      </c>
      <c r="AJ50" s="35">
        <v>2003</v>
      </c>
      <c r="AK50" s="35">
        <v>2004</v>
      </c>
      <c r="AL50" s="35">
        <v>2005</v>
      </c>
      <c r="AM50" s="35">
        <v>2006</v>
      </c>
      <c r="AN50" s="35">
        <v>2007</v>
      </c>
      <c r="AO50" s="35">
        <v>2008</v>
      </c>
      <c r="AP50" s="35">
        <v>2009</v>
      </c>
      <c r="AQ50" s="35">
        <v>2010</v>
      </c>
      <c r="AR50" s="35">
        <v>2011</v>
      </c>
      <c r="AS50" s="35">
        <v>2012</v>
      </c>
      <c r="AT50" s="35">
        <v>2013</v>
      </c>
      <c r="AU50" s="35">
        <v>2014</v>
      </c>
      <c r="AV50" s="35">
        <v>2015</v>
      </c>
      <c r="AW50" s="35">
        <v>2016</v>
      </c>
      <c r="AX50" s="35">
        <v>2017</v>
      </c>
      <c r="AY50" s="35">
        <v>2018</v>
      </c>
      <c r="AZ50" s="35">
        <v>2019</v>
      </c>
      <c r="BA50" s="35">
        <v>2020</v>
      </c>
      <c r="BB50" s="35">
        <v>2021</v>
      </c>
      <c r="BC50" s="35">
        <v>2022</v>
      </c>
      <c r="BD50" s="35">
        <v>2023</v>
      </c>
      <c r="BE50" s="35">
        <v>2024</v>
      </c>
      <c r="BF50" s="35">
        <v>2025</v>
      </c>
      <c r="BG50" s="35">
        <v>2026</v>
      </c>
      <c r="BH50" s="35">
        <v>2027</v>
      </c>
      <c r="BI50" s="35">
        <v>2028</v>
      </c>
      <c r="BJ50" s="35">
        <v>2029</v>
      </c>
      <c r="BK50" s="35">
        <v>2030</v>
      </c>
      <c r="BL50" s="35">
        <v>2031</v>
      </c>
      <c r="BM50" s="35">
        <v>2032</v>
      </c>
      <c r="BN50" s="35">
        <v>2033</v>
      </c>
      <c r="BO50" s="35">
        <v>2034</v>
      </c>
      <c r="BP50" s="35">
        <v>2035</v>
      </c>
      <c r="BQ50" s="35">
        <v>2036</v>
      </c>
      <c r="BR50" s="35">
        <v>2037</v>
      </c>
      <c r="BS50" s="35">
        <v>2038</v>
      </c>
      <c r="BT50" s="35">
        <v>2039</v>
      </c>
      <c r="BU50" s="35">
        <v>2040</v>
      </c>
      <c r="BV50" s="52">
        <v>2041</v>
      </c>
    </row>
    <row r="51" spans="2:74">
      <c r="B51" s="51" t="s">
        <v>88</v>
      </c>
      <c r="C51" s="18">
        <v>2.3681342320599192</v>
      </c>
      <c r="D51" s="18">
        <v>2.4765756940086532</v>
      </c>
      <c r="E51" s="18">
        <v>2.5627855476105266</v>
      </c>
      <c r="F51" s="18">
        <v>2.6394669040236729</v>
      </c>
      <c r="G51" s="18">
        <v>2.720306808641006</v>
      </c>
      <c r="H51" s="18">
        <v>2.9097267532735089</v>
      </c>
      <c r="I51" s="18">
        <v>3.1304374727501765</v>
      </c>
      <c r="J51" s="18">
        <v>3.3724079865280001</v>
      </c>
      <c r="K51" s="18">
        <v>3.6368302557556298</v>
      </c>
      <c r="L51" s="18">
        <v>3.9083273459880727</v>
      </c>
      <c r="M51" s="18">
        <v>4.1772874943398994</v>
      </c>
      <c r="N51" s="18">
        <v>4.4385694219894329</v>
      </c>
      <c r="O51" s="18">
        <v>4.6725374367807593</v>
      </c>
      <c r="P51" s="18">
        <v>4.900837529944468</v>
      </c>
      <c r="Q51" s="18">
        <v>5.1189595041505358</v>
      </c>
      <c r="R51" s="18">
        <v>5.3125109920350555</v>
      </c>
      <c r="S51" s="18">
        <v>5.4837757161421372</v>
      </c>
      <c r="T51" s="18">
        <v>5.6429660507950832</v>
      </c>
      <c r="U51" s="18">
        <v>5.7892137051171755</v>
      </c>
      <c r="V51" s="18">
        <v>5.9264229527668837</v>
      </c>
      <c r="W51" s="18">
        <v>6.1462790426764071</v>
      </c>
      <c r="X51" s="18">
        <v>6.2266541197096332</v>
      </c>
      <c r="Y51" s="18">
        <v>6.3167785066671307</v>
      </c>
      <c r="Z51" s="18">
        <v>6.4449924197122961</v>
      </c>
      <c r="AA51" s="18">
        <v>6.5322143563858939</v>
      </c>
      <c r="AB51" s="18">
        <v>6.6351039837543073</v>
      </c>
      <c r="AC51" s="18">
        <v>6.7719145728854224</v>
      </c>
      <c r="AD51" s="18">
        <v>6.9167432684592294</v>
      </c>
      <c r="AE51" s="18">
        <v>7.0804203812887403</v>
      </c>
      <c r="AF51" s="18">
        <v>7.2728933746213196</v>
      </c>
      <c r="AG51" s="18">
        <v>7.4494102447436532</v>
      </c>
      <c r="AH51" s="18">
        <v>7.6048467127997963</v>
      </c>
      <c r="AI51" s="18">
        <v>8.0597069669405723</v>
      </c>
      <c r="AJ51" s="18">
        <v>8.1922159060082009</v>
      </c>
      <c r="AK51" s="18">
        <v>8.2284439900234823</v>
      </c>
      <c r="AL51" s="18">
        <v>8.2629446065261103</v>
      </c>
      <c r="AM51" s="18">
        <v>8.3557684129055172</v>
      </c>
      <c r="AN51" s="18">
        <v>8.5682928550493127</v>
      </c>
      <c r="AO51" s="18">
        <v>8.6025513609331554</v>
      </c>
      <c r="AP51" s="18">
        <v>8.1848451518525298</v>
      </c>
      <c r="AQ51" s="18">
        <v>8.4115026280836478</v>
      </c>
      <c r="AR51" s="18">
        <v>8.5697910146895726</v>
      </c>
      <c r="AS51" s="18">
        <v>8.5641083110164526</v>
      </c>
      <c r="AT51" s="18">
        <v>8.4200944451294113</v>
      </c>
      <c r="AU51" s="18">
        <v>8.3071245066931869</v>
      </c>
      <c r="AV51" s="18">
        <v>8.3247456875818528</v>
      </c>
      <c r="AW51" s="18">
        <v>8.339916671568977</v>
      </c>
      <c r="AX51" s="18">
        <v>8.3415200739069579</v>
      </c>
      <c r="AY51" s="18">
        <v>8.3381714734761463</v>
      </c>
      <c r="AZ51" s="18">
        <v>8.3283260356858886</v>
      </c>
      <c r="BA51" s="18">
        <v>8.3128432411004969</v>
      </c>
      <c r="BB51" s="18">
        <v>8.2921015803002902</v>
      </c>
      <c r="BC51" s="18">
        <v>8.2671429415115103</v>
      </c>
      <c r="BD51" s="18">
        <v>8.2368501518074755</v>
      </c>
      <c r="BE51" s="18">
        <v>8.2014759507680992</v>
      </c>
      <c r="BF51" s="18">
        <v>8.1600369779959863</v>
      </c>
      <c r="BG51" s="18">
        <v>8.1139173334990815</v>
      </c>
      <c r="BH51" s="18">
        <v>8.0636854367606698</v>
      </c>
      <c r="BI51" s="18">
        <v>8.0089597265052301</v>
      </c>
      <c r="BJ51" s="18">
        <v>7.9482567081048083</v>
      </c>
      <c r="BK51" s="18">
        <v>7.8818389770927437</v>
      </c>
      <c r="BL51" s="18">
        <v>7.8098158593234706</v>
      </c>
      <c r="BM51" s="18">
        <v>7.7622204165533519</v>
      </c>
      <c r="BN51" s="18">
        <v>7.7075632201964321</v>
      </c>
      <c r="BO51" s="18">
        <v>7.6465621844510157</v>
      </c>
      <c r="BP51" s="18">
        <v>7.5789756426217814</v>
      </c>
      <c r="BQ51" s="18">
        <v>7.5048768723763351</v>
      </c>
      <c r="BR51" s="18">
        <v>7.4239691348802559</v>
      </c>
      <c r="BS51" s="18">
        <v>7.3370506098407162</v>
      </c>
      <c r="BT51" s="18">
        <v>7.2438329480964505</v>
      </c>
      <c r="BU51" s="18">
        <v>7.1443849031984819</v>
      </c>
      <c r="BV51" s="54">
        <v>7.0396702880665192</v>
      </c>
    </row>
    <row r="52" spans="2:74">
      <c r="B52" s="53" t="s">
        <v>89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0.12674028685102889</v>
      </c>
      <c r="W52" s="18">
        <v>0.25809658176423556</v>
      </c>
      <c r="X52" s="18">
        <v>0.40260677455861443</v>
      </c>
      <c r="Y52" s="18">
        <v>0.53396379839176522</v>
      </c>
      <c r="Z52" s="18">
        <v>0.58380632867913795</v>
      </c>
      <c r="AA52" s="18">
        <v>0.66437452224397253</v>
      </c>
      <c r="AB52" s="18">
        <v>0.75794432864736261</v>
      </c>
      <c r="AC52" s="18">
        <v>0.91137374191842502</v>
      </c>
      <c r="AD52" s="18">
        <v>1.1009637454979024</v>
      </c>
      <c r="AE52" s="18">
        <v>1.3076474932930156</v>
      </c>
      <c r="AF52" s="18">
        <v>1.5543477759565432</v>
      </c>
      <c r="AG52" s="18">
        <v>1.7718605446829336</v>
      </c>
      <c r="AH52" s="18">
        <v>1.9545844486888626</v>
      </c>
      <c r="AI52" s="18">
        <v>2.2218947362418158</v>
      </c>
      <c r="AJ52" s="18">
        <v>2.5384308961219846</v>
      </c>
      <c r="AK52" s="18">
        <v>2.913899216882522</v>
      </c>
      <c r="AL52" s="18">
        <v>3.0887945236110976</v>
      </c>
      <c r="AM52" s="18">
        <v>3.3045097072008507</v>
      </c>
      <c r="AN52" s="18">
        <v>3.6316986065317707</v>
      </c>
      <c r="AO52" s="18">
        <v>3.7242763753993295</v>
      </c>
      <c r="AP52" s="18">
        <v>3.6174955837390272</v>
      </c>
      <c r="AQ52" s="18">
        <v>3.8338007175674664</v>
      </c>
      <c r="AR52" s="18">
        <v>4.0530600165985149</v>
      </c>
      <c r="AS52" s="18">
        <v>4.1838467784769069</v>
      </c>
      <c r="AT52" s="18">
        <v>4.2311360400304565</v>
      </c>
      <c r="AU52" s="18">
        <v>4.2721957890979736</v>
      </c>
      <c r="AV52" s="18">
        <v>4.3040221891885997</v>
      </c>
      <c r="AW52" s="18">
        <v>4.3360463981962569</v>
      </c>
      <c r="AX52" s="18">
        <v>4.3626926294056947</v>
      </c>
      <c r="AY52" s="18">
        <v>4.388054885118569</v>
      </c>
      <c r="AZ52" s="18">
        <v>4.4115213413212508</v>
      </c>
      <c r="BA52" s="18">
        <v>4.4335518657536062</v>
      </c>
      <c r="BB52" s="18">
        <v>4.4545710833257219</v>
      </c>
      <c r="BC52" s="18">
        <v>4.4747354305326059</v>
      </c>
      <c r="BD52" s="18">
        <v>4.4936669785542547</v>
      </c>
      <c r="BE52" s="18">
        <v>4.5115142542232638</v>
      </c>
      <c r="BF52" s="18">
        <v>4.5279780123437936</v>
      </c>
      <c r="BG52" s="18">
        <v>4.5433660965689908</v>
      </c>
      <c r="BH52" s="18">
        <v>4.5582441380140883</v>
      </c>
      <c r="BI52" s="18">
        <v>4.5724190234796245</v>
      </c>
      <c r="BJ52" s="18">
        <v>4.5853130062848155</v>
      </c>
      <c r="BK52" s="18">
        <v>4.5965577180700947</v>
      </c>
      <c r="BL52" s="18">
        <v>4.6064633318465384</v>
      </c>
      <c r="BM52" s="18">
        <v>4.6329475866772212</v>
      </c>
      <c r="BN52" s="18">
        <v>4.6579307985064462</v>
      </c>
      <c r="BO52" s="18">
        <v>4.6812728357202369</v>
      </c>
      <c r="BP52" s="18">
        <v>4.7031103625735762</v>
      </c>
      <c r="BQ52" s="18">
        <v>4.7040097801369596</v>
      </c>
      <c r="BR52" s="18">
        <v>4.6896240267534983</v>
      </c>
      <c r="BS52" s="18">
        <v>4.6944572138209386</v>
      </c>
      <c r="BT52" s="18">
        <v>4.7250070117155634</v>
      </c>
      <c r="BU52" s="18">
        <v>4.7546403156733508</v>
      </c>
      <c r="BV52" s="54">
        <v>4.7842736196311364</v>
      </c>
    </row>
    <row r="53" spans="2:74">
      <c r="B53" s="53" t="s">
        <v>90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2.7752439015344531E-3</v>
      </c>
      <c r="J53" s="18">
        <v>6.3971502904940454E-3</v>
      </c>
      <c r="K53" s="18">
        <v>4.8353260466110638E-2</v>
      </c>
      <c r="L53" s="18">
        <v>0.15048976494911151</v>
      </c>
      <c r="M53" s="18">
        <v>0.32883212437210657</v>
      </c>
      <c r="N53" s="18">
        <v>0.58750139071425678</v>
      </c>
      <c r="O53" s="18">
        <v>0.90611286327892604</v>
      </c>
      <c r="P53" s="18">
        <v>1.2428663322851354</v>
      </c>
      <c r="Q53" s="18">
        <v>1.5555806519667832</v>
      </c>
      <c r="R53" s="18">
        <v>1.8363483616024281</v>
      </c>
      <c r="S53" s="18">
        <v>2.0892683572045718</v>
      </c>
      <c r="T53" s="18">
        <v>2.3170827321862544</v>
      </c>
      <c r="U53" s="18">
        <v>2.518356655506901</v>
      </c>
      <c r="V53" s="18">
        <v>2.6877705040545572</v>
      </c>
      <c r="W53" s="18">
        <v>2.8707977977800221</v>
      </c>
      <c r="X53" s="18">
        <v>2.9515862575360545</v>
      </c>
      <c r="Y53" s="18">
        <v>3.0164660931515193</v>
      </c>
      <c r="Z53" s="18">
        <v>3.0776775746365876</v>
      </c>
      <c r="AA53" s="18">
        <v>3.0977689636983352</v>
      </c>
      <c r="AB53" s="18">
        <v>3.1019192699689926</v>
      </c>
      <c r="AC53" s="18">
        <v>2.9823489944694224</v>
      </c>
      <c r="AD53" s="18">
        <v>2.9693698518895144</v>
      </c>
      <c r="AE53" s="18">
        <v>3.0595328845798315</v>
      </c>
      <c r="AF53" s="18">
        <v>3.250067601944381</v>
      </c>
      <c r="AG53" s="18">
        <v>3.5077958807037448</v>
      </c>
      <c r="AH53" s="18">
        <v>3.8054680339455849</v>
      </c>
      <c r="AI53" s="18">
        <v>4.3276760122088538</v>
      </c>
      <c r="AJ53" s="18">
        <v>4.7641872529398102</v>
      </c>
      <c r="AK53" s="18">
        <v>5.1286071382897598</v>
      </c>
      <c r="AL53" s="18">
        <v>5.1362868759107378</v>
      </c>
      <c r="AM53" s="18">
        <v>4.9467376010372508</v>
      </c>
      <c r="AN53" s="18">
        <v>4.5576578449354503</v>
      </c>
      <c r="AO53" s="18">
        <v>3.8740573150017039</v>
      </c>
      <c r="AP53" s="18">
        <v>3.036720654460995</v>
      </c>
      <c r="AQ53" s="18">
        <v>2.5085727645661207</v>
      </c>
      <c r="AR53" s="18">
        <v>2.0977964297058813</v>
      </c>
      <c r="AS53" s="18">
        <v>1.7825161791336519</v>
      </c>
      <c r="AT53" s="18">
        <v>1.5674709940646281</v>
      </c>
      <c r="AU53" s="18">
        <v>1.3965706944813756</v>
      </c>
      <c r="AV53" s="18">
        <v>1.0644982667970142</v>
      </c>
      <c r="AW53" s="18">
        <v>0.76265623383762271</v>
      </c>
      <c r="AX53" s="18">
        <v>0.50201949131540646</v>
      </c>
      <c r="AY53" s="18">
        <v>0.47579281108646182</v>
      </c>
      <c r="AZ53" s="18">
        <v>0.4507573235817357</v>
      </c>
      <c r="BA53" s="18">
        <v>0.42691659971122892</v>
      </c>
      <c r="BB53" s="18">
        <v>0.40425215750122939</v>
      </c>
      <c r="BC53" s="18">
        <v>0.38274181207334301</v>
      </c>
      <c r="BD53" s="18">
        <v>0.36229176416743097</v>
      </c>
      <c r="BE53" s="18">
        <v>0.34286682161373599</v>
      </c>
      <c r="BF53" s="18">
        <v>0.32439185563415868</v>
      </c>
      <c r="BG53" s="18">
        <v>0.30686036983243492</v>
      </c>
      <c r="BH53" s="18">
        <v>0.29025747212681274</v>
      </c>
      <c r="BI53" s="18">
        <v>0.27452350770644607</v>
      </c>
      <c r="BJ53" s="18">
        <v>0.25957679966954339</v>
      </c>
      <c r="BK53" s="18">
        <v>0.24537262944101376</v>
      </c>
      <c r="BL53" s="18">
        <v>0.23188965134967374</v>
      </c>
      <c r="BM53" s="18">
        <v>0.21994544609337205</v>
      </c>
      <c r="BN53" s="18">
        <v>0.20854941748883254</v>
      </c>
      <c r="BO53" s="18">
        <v>0.19768319964572401</v>
      </c>
      <c r="BP53" s="18">
        <v>0.18732826967493529</v>
      </c>
      <c r="BQ53" s="18">
        <v>0.17746606663818604</v>
      </c>
      <c r="BR53" s="18">
        <v>0.16807809380694116</v>
      </c>
      <c r="BS53" s="18">
        <v>0.15914600606686713</v>
      </c>
      <c r="BT53" s="18">
        <v>0.15065168412086166</v>
      </c>
      <c r="BU53" s="18">
        <v>0.14257729697786811</v>
      </c>
      <c r="BV53" s="54">
        <v>0.13493042642457914</v>
      </c>
    </row>
    <row r="54" spans="2:74">
      <c r="B54" s="53" t="s">
        <v>91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5.8691722480384975E-3</v>
      </c>
      <c r="S54" s="18">
        <v>9.1712003593983661E-3</v>
      </c>
      <c r="T54" s="18">
        <v>1.3704913268093125E-2</v>
      </c>
      <c r="U54" s="18">
        <v>1.9447784216105317E-2</v>
      </c>
      <c r="V54" s="18">
        <v>2.6124520445769902E-2</v>
      </c>
      <c r="W54" s="18">
        <v>3.3774512392196858E-2</v>
      </c>
      <c r="X54" s="18">
        <v>4.0572428169156842E-2</v>
      </c>
      <c r="Y54" s="18">
        <v>4.6935986123229377E-2</v>
      </c>
      <c r="Z54" s="18">
        <v>5.2718522294362684E-2</v>
      </c>
      <c r="AA54" s="18">
        <v>5.6986204107754547E-2</v>
      </c>
      <c r="AB54" s="18">
        <v>5.9923320332604314E-2</v>
      </c>
      <c r="AC54" s="18">
        <v>6.1523028609581427E-2</v>
      </c>
      <c r="AD54" s="18">
        <v>6.1467929204905132E-2</v>
      </c>
      <c r="AE54" s="18">
        <v>5.9861434092225239E-2</v>
      </c>
      <c r="AF54" s="18">
        <v>5.7013509888733042E-2</v>
      </c>
      <c r="AG54" s="18">
        <v>5.4733926329745879E-2</v>
      </c>
      <c r="AH54" s="18">
        <v>6.8922245300734111E-2</v>
      </c>
      <c r="AI54" s="18">
        <v>9.4439377990860565E-2</v>
      </c>
      <c r="AJ54" s="18">
        <v>0.11387341064450592</v>
      </c>
      <c r="AK54" s="18">
        <v>0.12560384598974353</v>
      </c>
      <c r="AL54" s="18">
        <v>0.13764246988189521</v>
      </c>
      <c r="AM54" s="18">
        <v>0.20964535733537443</v>
      </c>
      <c r="AN54" s="18">
        <v>0.39036813693130407</v>
      </c>
      <c r="AO54" s="18">
        <v>0.50659656058518865</v>
      </c>
      <c r="AP54" s="18">
        <v>0.62079901370811552</v>
      </c>
      <c r="AQ54" s="18">
        <v>0.767548383188141</v>
      </c>
      <c r="AR54" s="18">
        <v>0.8687295473697968</v>
      </c>
      <c r="AS54" s="18">
        <v>0.92608761282817875</v>
      </c>
      <c r="AT54" s="18">
        <v>0.94309686690198558</v>
      </c>
      <c r="AU54" s="18">
        <v>0.95959672229058657</v>
      </c>
      <c r="AV54" s="18">
        <v>0.99432618961659514</v>
      </c>
      <c r="AW54" s="18">
        <v>1.0276238388754071</v>
      </c>
      <c r="AX54" s="18">
        <v>1.0355620613375074</v>
      </c>
      <c r="AY54" s="18">
        <v>1.0161515345858942</v>
      </c>
      <c r="AZ54" s="18">
        <v>0.99670914398939114</v>
      </c>
      <c r="BA54" s="18">
        <v>0.97735815770836298</v>
      </c>
      <c r="BB54" s="18">
        <v>0.95818219485881029</v>
      </c>
      <c r="BC54" s="18">
        <v>0.9392619046267594</v>
      </c>
      <c r="BD54" s="18">
        <v>0.92050109727238494</v>
      </c>
      <c r="BE54" s="18">
        <v>0.90193732561481577</v>
      </c>
      <c r="BF54" s="18">
        <v>0.88349864966391123</v>
      </c>
      <c r="BG54" s="18">
        <v>0.86529023307414643</v>
      </c>
      <c r="BH54" s="18">
        <v>0.84740194344362052</v>
      </c>
      <c r="BI54" s="18">
        <v>0.82979466056356277</v>
      </c>
      <c r="BJ54" s="18">
        <v>0.81234782075668976</v>
      </c>
      <c r="BK54" s="18">
        <v>0.7950369483815336</v>
      </c>
      <c r="BL54" s="18">
        <v>0.77790688025970589</v>
      </c>
      <c r="BM54" s="18">
        <v>0.76391716572684565</v>
      </c>
      <c r="BN54" s="18">
        <v>0.7499379394967316</v>
      </c>
      <c r="BO54" s="18">
        <v>0.73598871514429365</v>
      </c>
      <c r="BP54" s="18">
        <v>0.72208739636184816</v>
      </c>
      <c r="BQ54" s="18">
        <v>0.70825038010145147</v>
      </c>
      <c r="BR54" s="18">
        <v>0.69449265363284041</v>
      </c>
      <c r="BS54" s="18">
        <v>0.68082788586398257</v>
      </c>
      <c r="BT54" s="18">
        <v>0.6672685132517564</v>
      </c>
      <c r="BU54" s="18">
        <v>0.65382582061186811</v>
      </c>
      <c r="BV54" s="54">
        <v>0.64062905685539295</v>
      </c>
    </row>
    <row r="55" spans="2:74" ht="13.5" thickBot="1">
      <c r="B55" s="58" t="s">
        <v>38</v>
      </c>
      <c r="C55" s="59">
        <v>2.3681342320599192</v>
      </c>
      <c r="D55" s="59">
        <v>2.4765756940086532</v>
      </c>
      <c r="E55" s="59">
        <v>2.5627855476105266</v>
      </c>
      <c r="F55" s="59">
        <v>2.6394669040236729</v>
      </c>
      <c r="G55" s="59">
        <v>2.720306808641006</v>
      </c>
      <c r="H55" s="59">
        <v>2.9097267532735089</v>
      </c>
      <c r="I55" s="59">
        <v>3.1332127166517107</v>
      </c>
      <c r="J55" s="59">
        <v>3.3788051368184941</v>
      </c>
      <c r="K55" s="59">
        <v>3.6851835162217403</v>
      </c>
      <c r="L55" s="59">
        <v>4.0588171109371842</v>
      </c>
      <c r="M55" s="59">
        <v>4.5061196187120061</v>
      </c>
      <c r="N55" s="59">
        <v>5.0260708127036899</v>
      </c>
      <c r="O55" s="59">
        <v>5.5786503000596852</v>
      </c>
      <c r="P55" s="59">
        <v>6.1437038622296036</v>
      </c>
      <c r="Q55" s="59">
        <v>6.6745401561173185</v>
      </c>
      <c r="R55" s="59">
        <v>7.1547285258855222</v>
      </c>
      <c r="S55" s="59">
        <v>7.5822152737061081</v>
      </c>
      <c r="T55" s="59">
        <v>7.97375369624943</v>
      </c>
      <c r="U55" s="59">
        <v>8.3270181448401814</v>
      </c>
      <c r="V55" s="59">
        <v>8.7670582641182389</v>
      </c>
      <c r="W55" s="59">
        <v>9.3089479346128616</v>
      </c>
      <c r="X55" s="59">
        <v>9.621419579973459</v>
      </c>
      <c r="Y55" s="59">
        <v>9.9141443843336443</v>
      </c>
      <c r="Z55" s="59">
        <v>10.159194845322386</v>
      </c>
      <c r="AA55" s="59">
        <v>10.351344046435957</v>
      </c>
      <c r="AB55" s="59">
        <v>10.554890902703267</v>
      </c>
      <c r="AC55" s="59">
        <v>10.72716033788285</v>
      </c>
      <c r="AD55" s="59">
        <v>11.048544795051551</v>
      </c>
      <c r="AE55" s="59">
        <v>11.507462193253813</v>
      </c>
      <c r="AF55" s="59">
        <v>12.134322262410976</v>
      </c>
      <c r="AG55" s="59">
        <v>12.783800596460077</v>
      </c>
      <c r="AH55" s="59">
        <v>13.433821440734979</v>
      </c>
      <c r="AI55" s="59">
        <v>14.703717093382105</v>
      </c>
      <c r="AJ55" s="59">
        <v>15.608707465714501</v>
      </c>
      <c r="AK55" s="59">
        <v>16.396554191185508</v>
      </c>
      <c r="AL55" s="59">
        <v>16.625668475929842</v>
      </c>
      <c r="AM55" s="59">
        <v>16.816661078478994</v>
      </c>
      <c r="AN55" s="59">
        <v>17.148017443447838</v>
      </c>
      <c r="AO55" s="59">
        <v>16.707481611919377</v>
      </c>
      <c r="AP55" s="59">
        <v>15.459860403760667</v>
      </c>
      <c r="AQ55" s="59">
        <v>15.521424493405375</v>
      </c>
      <c r="AR55" s="59">
        <v>15.589377008363767</v>
      </c>
      <c r="AS55" s="59">
        <v>15.456558881455189</v>
      </c>
      <c r="AT55" s="59">
        <v>15.161798346126481</v>
      </c>
      <c r="AU55" s="59">
        <v>14.935487712563122</v>
      </c>
      <c r="AV55" s="59">
        <v>14.687592333184062</v>
      </c>
      <c r="AW55" s="59">
        <v>14.466243142478264</v>
      </c>
      <c r="AX55" s="59">
        <v>14.241794255965567</v>
      </c>
      <c r="AY55" s="59">
        <v>14.218170704267072</v>
      </c>
      <c r="AZ55" s="59">
        <v>14.187313844578266</v>
      </c>
      <c r="BA55" s="59">
        <v>14.150669864273693</v>
      </c>
      <c r="BB55" s="59">
        <v>14.109107015986051</v>
      </c>
      <c r="BC55" s="59">
        <v>14.063882088744219</v>
      </c>
      <c r="BD55" s="59">
        <v>14.013309991801545</v>
      </c>
      <c r="BE55" s="59">
        <v>13.957794352219915</v>
      </c>
      <c r="BF55" s="59">
        <v>13.895905495637852</v>
      </c>
      <c r="BG55" s="59">
        <v>13.829434032974655</v>
      </c>
      <c r="BH55" s="59">
        <v>13.75958899034519</v>
      </c>
      <c r="BI55" s="59">
        <v>13.685696918254862</v>
      </c>
      <c r="BJ55" s="59">
        <v>13.605494334815859</v>
      </c>
      <c r="BK55" s="59">
        <v>13.518806272985387</v>
      </c>
      <c r="BL55" s="59">
        <v>13.426075722779389</v>
      </c>
      <c r="BM55" s="59">
        <v>13.379030615050789</v>
      </c>
      <c r="BN55" s="59">
        <v>13.323981375688444</v>
      </c>
      <c r="BO55" s="59">
        <v>13.26150693496127</v>
      </c>
      <c r="BP55" s="59">
        <v>13.191501671232141</v>
      </c>
      <c r="BQ55" s="59">
        <v>13.094603099252932</v>
      </c>
      <c r="BR55" s="59">
        <v>12.976163909073536</v>
      </c>
      <c r="BS55" s="59">
        <v>12.871481715592505</v>
      </c>
      <c r="BT55" s="59">
        <v>12.786760157184631</v>
      </c>
      <c r="BU55" s="59">
        <v>12.695428336461568</v>
      </c>
      <c r="BV55" s="60">
        <v>12.599503390977628</v>
      </c>
    </row>
    <row r="57" spans="2:74" ht="13.5" thickBot="1">
      <c r="C57" s="45" t="s">
        <v>34</v>
      </c>
      <c r="F57" s="64"/>
      <c r="G57" s="65"/>
    </row>
    <row r="58" spans="2:74">
      <c r="B58" s="47"/>
      <c r="C58" s="48" t="s">
        <v>76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50"/>
    </row>
    <row r="59" spans="2:74" s="4" customFormat="1">
      <c r="B59" s="51" t="s">
        <v>61</v>
      </c>
      <c r="C59" s="35">
        <v>1970</v>
      </c>
      <c r="D59" s="35">
        <v>1971</v>
      </c>
      <c r="E59" s="35">
        <v>1972</v>
      </c>
      <c r="F59" s="35">
        <v>1973</v>
      </c>
      <c r="G59" s="35">
        <v>1974</v>
      </c>
      <c r="H59" s="35">
        <v>1975</v>
      </c>
      <c r="I59" s="35">
        <v>1976</v>
      </c>
      <c r="J59" s="35">
        <v>1977</v>
      </c>
      <c r="K59" s="35">
        <v>1978</v>
      </c>
      <c r="L59" s="35">
        <v>1979</v>
      </c>
      <c r="M59" s="35">
        <v>1980</v>
      </c>
      <c r="N59" s="35">
        <v>1981</v>
      </c>
      <c r="O59" s="35">
        <v>1982</v>
      </c>
      <c r="P59" s="35">
        <v>1983</v>
      </c>
      <c r="Q59" s="35">
        <v>1984</v>
      </c>
      <c r="R59" s="35">
        <v>1985</v>
      </c>
      <c r="S59" s="35">
        <v>1986</v>
      </c>
      <c r="T59" s="35">
        <v>1987</v>
      </c>
      <c r="U59" s="35">
        <v>1988</v>
      </c>
      <c r="V59" s="35">
        <v>1989</v>
      </c>
      <c r="W59" s="35">
        <v>1990</v>
      </c>
      <c r="X59" s="35">
        <v>1991</v>
      </c>
      <c r="Y59" s="35">
        <v>1992</v>
      </c>
      <c r="Z59" s="35">
        <v>1993</v>
      </c>
      <c r="AA59" s="35">
        <v>1994</v>
      </c>
      <c r="AB59" s="35">
        <v>1995</v>
      </c>
      <c r="AC59" s="35">
        <v>1996</v>
      </c>
      <c r="AD59" s="35">
        <v>1997</v>
      </c>
      <c r="AE59" s="35">
        <v>1998</v>
      </c>
      <c r="AF59" s="35">
        <v>1999</v>
      </c>
      <c r="AG59" s="35">
        <v>2000</v>
      </c>
      <c r="AH59" s="35">
        <v>2001</v>
      </c>
      <c r="AI59" s="35">
        <v>2002</v>
      </c>
      <c r="AJ59" s="35">
        <v>2003</v>
      </c>
      <c r="AK59" s="35">
        <v>2004</v>
      </c>
      <c r="AL59" s="35">
        <v>2005</v>
      </c>
      <c r="AM59" s="35">
        <v>2006</v>
      </c>
      <c r="AN59" s="35">
        <v>2007</v>
      </c>
      <c r="AO59" s="35">
        <v>2008</v>
      </c>
      <c r="AP59" s="35">
        <v>2009</v>
      </c>
      <c r="AQ59" s="35">
        <v>2010</v>
      </c>
      <c r="AR59" s="35">
        <v>2011</v>
      </c>
      <c r="AS59" s="35">
        <v>2012</v>
      </c>
      <c r="AT59" s="35">
        <v>2013</v>
      </c>
      <c r="AU59" s="35">
        <v>2014</v>
      </c>
      <c r="AV59" s="35">
        <v>2015</v>
      </c>
      <c r="AW59" s="35">
        <v>2016</v>
      </c>
      <c r="AX59" s="35">
        <v>2017</v>
      </c>
      <c r="AY59" s="35">
        <v>2018</v>
      </c>
      <c r="AZ59" s="35">
        <v>2019</v>
      </c>
      <c r="BA59" s="35">
        <v>2020</v>
      </c>
      <c r="BB59" s="35">
        <v>2021</v>
      </c>
      <c r="BC59" s="35">
        <v>2022</v>
      </c>
      <c r="BD59" s="35">
        <v>2023</v>
      </c>
      <c r="BE59" s="35">
        <v>2024</v>
      </c>
      <c r="BF59" s="35">
        <v>2025</v>
      </c>
      <c r="BG59" s="35">
        <v>2026</v>
      </c>
      <c r="BH59" s="35">
        <v>2027</v>
      </c>
      <c r="BI59" s="35">
        <v>2028</v>
      </c>
      <c r="BJ59" s="35">
        <v>2029</v>
      </c>
      <c r="BK59" s="35">
        <v>2030</v>
      </c>
      <c r="BL59" s="35">
        <v>2031</v>
      </c>
      <c r="BM59" s="35">
        <v>2032</v>
      </c>
      <c r="BN59" s="35">
        <v>2033</v>
      </c>
      <c r="BO59" s="35">
        <v>2034</v>
      </c>
      <c r="BP59" s="35">
        <v>2035</v>
      </c>
      <c r="BQ59" s="35">
        <v>2036</v>
      </c>
      <c r="BR59" s="35">
        <v>2037</v>
      </c>
      <c r="BS59" s="35">
        <v>2038</v>
      </c>
      <c r="BT59" s="35">
        <v>2039</v>
      </c>
      <c r="BU59" s="35">
        <v>2040</v>
      </c>
      <c r="BV59" s="52">
        <v>2041</v>
      </c>
    </row>
    <row r="60" spans="2:74">
      <c r="B60" s="53" t="s">
        <v>88</v>
      </c>
      <c r="C60" s="18">
        <v>17.126611631455194</v>
      </c>
      <c r="D60" s="18">
        <v>17.536845147866675</v>
      </c>
      <c r="E60" s="18">
        <v>17.946278597482454</v>
      </c>
      <c r="F60" s="18">
        <v>18.399973393810427</v>
      </c>
      <c r="G60" s="18">
        <v>18.941425532646168</v>
      </c>
      <c r="H60" s="18">
        <v>19.583783455881818</v>
      </c>
      <c r="I60" s="18">
        <v>20.317671712471306</v>
      </c>
      <c r="J60" s="18">
        <v>21.145704025935519</v>
      </c>
      <c r="K60" s="18">
        <v>22.110453163955082</v>
      </c>
      <c r="L60" s="18">
        <v>23.205757130642006</v>
      </c>
      <c r="M60" s="18">
        <v>24.428384376335533</v>
      </c>
      <c r="N60" s="18">
        <v>25.811024019729878</v>
      </c>
      <c r="O60" s="18">
        <v>27.269478518988841</v>
      </c>
      <c r="P60" s="18">
        <v>28.814739825588703</v>
      </c>
      <c r="Q60" s="18">
        <v>30.336825858613846</v>
      </c>
      <c r="R60" s="18">
        <v>31.665725064751133</v>
      </c>
      <c r="S60" s="18">
        <v>32.81051669528653</v>
      </c>
      <c r="T60" s="18">
        <v>33.820741306413765</v>
      </c>
      <c r="U60" s="18">
        <v>34.70049744477199</v>
      </c>
      <c r="V60" s="18">
        <v>35.513528638067868</v>
      </c>
      <c r="W60" s="18">
        <v>36.195843630200194</v>
      </c>
      <c r="X60" s="18">
        <v>37.048123708547621</v>
      </c>
      <c r="Y60" s="18">
        <v>37.876540598257201</v>
      </c>
      <c r="Z60" s="18">
        <v>38.669438858898218</v>
      </c>
      <c r="AA60" s="18">
        <v>39.495560794360067</v>
      </c>
      <c r="AB60" s="18">
        <v>40.490340204590304</v>
      </c>
      <c r="AC60" s="18">
        <v>41.698813615837572</v>
      </c>
      <c r="AD60" s="18">
        <v>43.038787065168542</v>
      </c>
      <c r="AE60" s="18">
        <v>44.511339478815017</v>
      </c>
      <c r="AF60" s="18">
        <v>46.06845936392051</v>
      </c>
      <c r="AG60" s="18">
        <v>47.656789490670974</v>
      </c>
      <c r="AH60" s="18">
        <v>49.366198811581484</v>
      </c>
      <c r="AI60" s="18">
        <v>50.764687236326729</v>
      </c>
      <c r="AJ60" s="18">
        <v>52.045875339857027</v>
      </c>
      <c r="AK60" s="18">
        <v>53.217778363546209</v>
      </c>
      <c r="AL60" s="18">
        <v>54.513698715216087</v>
      </c>
      <c r="AM60" s="18">
        <v>55.786769205437672</v>
      </c>
      <c r="AN60" s="18">
        <v>57.021189938001754</v>
      </c>
      <c r="AO60" s="18">
        <v>58.24330863373396</v>
      </c>
      <c r="AP60" s="18">
        <v>59.452847047443058</v>
      </c>
      <c r="AQ60" s="18">
        <v>60.651000000000003</v>
      </c>
      <c r="AR60" s="18">
        <v>61.83700000000001</v>
      </c>
      <c r="AS60" s="18">
        <v>63.041983390987014</v>
      </c>
      <c r="AT60" s="18">
        <v>64.236825856411841</v>
      </c>
      <c r="AU60" s="18">
        <v>65.421669327451653</v>
      </c>
      <c r="AV60" s="18">
        <v>66.641104911861717</v>
      </c>
      <c r="AW60" s="18">
        <v>67.88147226296077</v>
      </c>
      <c r="AX60" s="18">
        <v>69.055035944432333</v>
      </c>
      <c r="AY60" s="18">
        <v>70.224371909344896</v>
      </c>
      <c r="AZ60" s="18">
        <v>71.379298151917993</v>
      </c>
      <c r="BA60" s="18">
        <v>72.526536721097045</v>
      </c>
      <c r="BB60" s="18">
        <v>73.672720734459986</v>
      </c>
      <c r="BC60" s="18">
        <v>74.819756220235092</v>
      </c>
      <c r="BD60" s="18">
        <v>75.961162203764019</v>
      </c>
      <c r="BE60" s="18">
        <v>77.098987687236715</v>
      </c>
      <c r="BF60" s="18">
        <v>78.227824466907265</v>
      </c>
      <c r="BG60" s="18">
        <v>79.352095616620815</v>
      </c>
      <c r="BH60" s="18">
        <v>80.481533949355196</v>
      </c>
      <c r="BI60" s="18">
        <v>81.612576556618279</v>
      </c>
      <c r="BJ60" s="18">
        <v>82.734743604952385</v>
      </c>
      <c r="BK60" s="18">
        <v>83.840382462551077</v>
      </c>
      <c r="BL60" s="18">
        <v>84.934578802937608</v>
      </c>
      <c r="BM60" s="18">
        <v>86.350648433767262</v>
      </c>
      <c r="BN60" s="18">
        <v>87.758349591541247</v>
      </c>
      <c r="BO60" s="18">
        <v>89.153997458213595</v>
      </c>
      <c r="BP60" s="18">
        <v>90.539634969404872</v>
      </c>
      <c r="BQ60" s="18">
        <v>91.915402245124127</v>
      </c>
      <c r="BR60" s="18">
        <v>93.283416811378729</v>
      </c>
      <c r="BS60" s="18">
        <v>94.639879574175708</v>
      </c>
      <c r="BT60" s="18">
        <v>95.986895033943185</v>
      </c>
      <c r="BU60" s="18">
        <v>97.324604794136619</v>
      </c>
      <c r="BV60" s="54">
        <v>98.673513530911904</v>
      </c>
    </row>
    <row r="61" spans="2:74">
      <c r="B61" s="53" t="s">
        <v>89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1.0735640364390011E-2</v>
      </c>
      <c r="V61" s="18">
        <v>0.52051960331963099</v>
      </c>
      <c r="W61" s="18">
        <v>1.0516060663773843</v>
      </c>
      <c r="X61" s="18">
        <v>1.673905593647256</v>
      </c>
      <c r="Y61" s="18">
        <v>2.2577822911280006</v>
      </c>
      <c r="Z61" s="18">
        <v>2.4740760509390798</v>
      </c>
      <c r="AA61" s="18">
        <v>2.8719978994444402</v>
      </c>
      <c r="AB61" s="18">
        <v>3.3492708574600902</v>
      </c>
      <c r="AC61" s="18">
        <v>4.1362780183399703</v>
      </c>
      <c r="AD61" s="18">
        <v>5.1411018088161802</v>
      </c>
      <c r="AE61" s="18">
        <v>6.2759617127067298</v>
      </c>
      <c r="AF61" s="18">
        <v>7.7625770456405245</v>
      </c>
      <c r="AG61" s="18">
        <v>9.1798438550210673</v>
      </c>
      <c r="AH61" s="18">
        <v>10.592680911257233</v>
      </c>
      <c r="AI61" s="18">
        <v>12.049630660541593</v>
      </c>
      <c r="AJ61" s="18">
        <v>15.246827496029734</v>
      </c>
      <c r="AK61" s="18">
        <v>19.553707505309749</v>
      </c>
      <c r="AL61" s="18">
        <v>21.809601250808537</v>
      </c>
      <c r="AM61" s="18">
        <v>24.136546407526708</v>
      </c>
      <c r="AN61" s="18">
        <v>26.935418733208778</v>
      </c>
      <c r="AO61" s="18">
        <v>29.527507443653207</v>
      </c>
      <c r="AP61" s="18">
        <v>31.22694673835376</v>
      </c>
      <c r="AQ61" s="18">
        <v>32.886999999999993</v>
      </c>
      <c r="AR61" s="18">
        <v>33.951999999999998</v>
      </c>
      <c r="AS61" s="18">
        <v>34.61977573161036</v>
      </c>
      <c r="AT61" s="18">
        <v>34.892494797819751</v>
      </c>
      <c r="AU61" s="18">
        <v>34.771313213836486</v>
      </c>
      <c r="AV61" s="18">
        <v>34.738350974456246</v>
      </c>
      <c r="AW61" s="18">
        <v>34.707517052928985</v>
      </c>
      <c r="AX61" s="18">
        <v>34.633716145039166</v>
      </c>
      <c r="AY61" s="18">
        <v>34.551778706598611</v>
      </c>
      <c r="AZ61" s="18">
        <v>34.456355933779356</v>
      </c>
      <c r="BA61" s="18">
        <v>34.351334622932875</v>
      </c>
      <c r="BB61" s="18">
        <v>34.239462587498792</v>
      </c>
      <c r="BC61" s="18">
        <v>34.12357478536584</v>
      </c>
      <c r="BD61" s="18">
        <v>34.000170444275241</v>
      </c>
      <c r="BE61" s="18">
        <v>33.870539479563568</v>
      </c>
      <c r="BF61" s="18">
        <v>33.731885253741709</v>
      </c>
      <c r="BG61" s="18">
        <v>33.588104538690374</v>
      </c>
      <c r="BH61" s="18">
        <v>33.442760643177706</v>
      </c>
      <c r="BI61" s="18">
        <v>33.294482661906706</v>
      </c>
      <c r="BJ61" s="18">
        <v>33.138483121859387</v>
      </c>
      <c r="BK61" s="18">
        <v>32.973639702516223</v>
      </c>
      <c r="BL61" s="18">
        <v>32.801685376857471</v>
      </c>
      <c r="BM61" s="18">
        <v>32.749433000967862</v>
      </c>
      <c r="BN61" s="18">
        <v>32.686755299065346</v>
      </c>
      <c r="BO61" s="18">
        <v>32.614191154045997</v>
      </c>
      <c r="BP61" s="18">
        <v>32.532256805180388</v>
      </c>
      <c r="BQ61" s="18">
        <v>32.441446759565238</v>
      </c>
      <c r="BR61" s="18">
        <v>32.342234667265508</v>
      </c>
      <c r="BS61" s="18">
        <v>32.375566991868546</v>
      </c>
      <c r="BT61" s="18">
        <v>32.586255253210787</v>
      </c>
      <c r="BU61" s="18">
        <v>32.790622866712759</v>
      </c>
      <c r="BV61" s="54">
        <v>32.994990480214732</v>
      </c>
    </row>
    <row r="62" spans="2:74">
      <c r="B62" s="53" t="s">
        <v>90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0.01</v>
      </c>
      <c r="J62" s="18">
        <v>2.3257376097566132E-2</v>
      </c>
      <c r="K62" s="18">
        <v>0.1793907040098143</v>
      </c>
      <c r="L62" s="18">
        <v>0.56738798458629303</v>
      </c>
      <c r="M62" s="18">
        <v>1.2618080696771206</v>
      </c>
      <c r="N62" s="18">
        <v>2.2976001614241013</v>
      </c>
      <c r="O62" s="18">
        <v>3.6043158322204745</v>
      </c>
      <c r="P62" s="18">
        <v>4.9952957628058563</v>
      </c>
      <c r="Q62" s="18">
        <v>6.3239104433250724</v>
      </c>
      <c r="R62" s="18">
        <v>7.5717644698259683</v>
      </c>
      <c r="S62" s="18">
        <v>8.7630159294243715</v>
      </c>
      <c r="T62" s="18">
        <v>9.9130311131222886</v>
      </c>
      <c r="U62" s="18">
        <v>11.012476706117825</v>
      </c>
      <c r="V62" s="18">
        <v>12.029425901076371</v>
      </c>
      <c r="W62" s="18">
        <v>12.946494071429138</v>
      </c>
      <c r="X62" s="18">
        <v>13.773190344696467</v>
      </c>
      <c r="Y62" s="18">
        <v>14.537206206546186</v>
      </c>
      <c r="Z62" s="18">
        <v>15.25515316155367</v>
      </c>
      <c r="AA62" s="18">
        <v>15.947287350112186</v>
      </c>
      <c r="AB62" s="18">
        <v>16.641440828016361</v>
      </c>
      <c r="AC62" s="18">
        <v>17.527212034702679</v>
      </c>
      <c r="AD62" s="18">
        <v>19.271815484277884</v>
      </c>
      <c r="AE62" s="18">
        <v>21.790087358803117</v>
      </c>
      <c r="AF62" s="18">
        <v>24.947380880374656</v>
      </c>
      <c r="AG62" s="18">
        <v>28.558366290276556</v>
      </c>
      <c r="AH62" s="18">
        <v>32.380434739548797</v>
      </c>
      <c r="AI62" s="18">
        <v>36.102576470619482</v>
      </c>
      <c r="AJ62" s="18">
        <v>39.614509827586758</v>
      </c>
      <c r="AK62" s="18">
        <v>42.754371124910861</v>
      </c>
      <c r="AL62" s="18">
        <v>44.92968033959513</v>
      </c>
      <c r="AM62" s="18">
        <v>46.328088623288558</v>
      </c>
      <c r="AN62" s="18">
        <v>46.390392548613157</v>
      </c>
      <c r="AO62" s="18">
        <v>45.573973483662705</v>
      </c>
      <c r="AP62" s="18">
        <v>43.935639454919325</v>
      </c>
      <c r="AQ62" s="18">
        <v>41.88000000000001</v>
      </c>
      <c r="AR62" s="18">
        <v>39.798000000000002</v>
      </c>
      <c r="AS62" s="18">
        <v>38.069919848239365</v>
      </c>
      <c r="AT62" s="18">
        <v>36.520142735227459</v>
      </c>
      <c r="AU62" s="18">
        <v>34.579261761293751</v>
      </c>
      <c r="AV62" s="18">
        <v>32.819336972196162</v>
      </c>
      <c r="AW62" s="18">
        <v>31.150866403591596</v>
      </c>
      <c r="AX62" s="18">
        <v>29.530558312670969</v>
      </c>
      <c r="AY62" s="18">
        <v>27.987812416850694</v>
      </c>
      <c r="AZ62" s="18">
        <v>26.51513668127857</v>
      </c>
      <c r="BA62" s="18">
        <v>25.112741159484052</v>
      </c>
      <c r="BB62" s="18">
        <v>23.779538676542906</v>
      </c>
      <c r="BC62" s="18">
        <v>22.51422423960841</v>
      </c>
      <c r="BD62" s="18">
        <v>21.311280245142999</v>
      </c>
      <c r="BE62" s="18">
        <v>20.168636565513882</v>
      </c>
      <c r="BF62" s="18">
        <v>19.081873860832864</v>
      </c>
      <c r="BG62" s="18">
        <v>18.050609990143229</v>
      </c>
      <c r="BH62" s="18">
        <v>17.073968948636043</v>
      </c>
      <c r="BI62" s="18">
        <v>16.148441629790945</v>
      </c>
      <c r="BJ62" s="18">
        <v>15.269223509973141</v>
      </c>
      <c r="BK62" s="18">
        <v>14.433684084765517</v>
      </c>
      <c r="BL62" s="18">
        <v>13.640567726451396</v>
      </c>
      <c r="BM62" s="18">
        <v>12.93796741725718</v>
      </c>
      <c r="BN62" s="18">
        <v>12.267612793460739</v>
      </c>
      <c r="BO62" s="18">
        <v>11.628423508572</v>
      </c>
      <c r="BP62" s="18">
        <v>11.019309980878546</v>
      </c>
      <c r="BQ62" s="18">
        <v>10.439180390481532</v>
      </c>
      <c r="BR62" s="18">
        <v>9.8869466945259497</v>
      </c>
      <c r="BS62" s="18">
        <v>9.3615297686392438</v>
      </c>
      <c r="BT62" s="18">
        <v>8.8618637718153916</v>
      </c>
      <c r="BU62" s="18">
        <v>8.3868998222275355</v>
      </c>
      <c r="BV62" s="54">
        <v>7.9370839073281845</v>
      </c>
    </row>
    <row r="63" spans="2:74">
      <c r="B63" s="53" t="s">
        <v>91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1E-4</v>
      </c>
      <c r="I63" s="18">
        <v>2.1841325653725022E-4</v>
      </c>
      <c r="J63" s="18">
        <v>8.3556667401734654E-4</v>
      </c>
      <c r="K63" s="18">
        <v>2.2096815047556273E-3</v>
      </c>
      <c r="L63" s="18">
        <v>8.3828206279345074E-3</v>
      </c>
      <c r="M63" s="18">
        <v>2.9889114531697701E-2</v>
      </c>
      <c r="N63" s="18">
        <v>7.7225556158460662E-2</v>
      </c>
      <c r="O63" s="18">
        <v>0.16640355948891922</v>
      </c>
      <c r="P63" s="18">
        <v>0.31811422617731383</v>
      </c>
      <c r="Q63" s="18">
        <v>0.55706518700391361</v>
      </c>
      <c r="R63" s="18">
        <v>0.91126905031303918</v>
      </c>
      <c r="S63" s="18">
        <v>1.4113363024701937</v>
      </c>
      <c r="T63" s="18">
        <v>2.0898204843830164</v>
      </c>
      <c r="U63" s="18">
        <v>2.9383718628488742</v>
      </c>
      <c r="V63" s="18">
        <v>3.911134486613558</v>
      </c>
      <c r="W63" s="18">
        <v>4.9272514114724526</v>
      </c>
      <c r="X63" s="18">
        <v>5.9141010588923235</v>
      </c>
      <c r="Y63" s="18">
        <v>6.8084836252492957</v>
      </c>
      <c r="Z63" s="18">
        <v>7.5593864185853787</v>
      </c>
      <c r="AA63" s="18">
        <v>8.1297488793856889</v>
      </c>
      <c r="AB63" s="18">
        <v>8.4967639038224601</v>
      </c>
      <c r="AC63" s="18">
        <v>8.6506771941898357</v>
      </c>
      <c r="AD63" s="18">
        <v>8.5924766498005578</v>
      </c>
      <c r="AE63" s="18">
        <v>8.331106221829053</v>
      </c>
      <c r="AF63" s="18">
        <v>7.8808166654119924</v>
      </c>
      <c r="AG63" s="18">
        <v>7.4255795704872822</v>
      </c>
      <c r="AH63" s="18">
        <v>8.316743214703548</v>
      </c>
      <c r="AI63" s="18">
        <v>9.8165073532236029</v>
      </c>
      <c r="AJ63" s="18">
        <v>10.964883976514258</v>
      </c>
      <c r="AK63" s="18">
        <v>11.500229728806282</v>
      </c>
      <c r="AL63" s="18">
        <v>11.805363366619442</v>
      </c>
      <c r="AM63" s="18">
        <v>11.712452536577681</v>
      </c>
      <c r="AN63" s="18">
        <v>13.872202951362155</v>
      </c>
      <c r="AO63" s="18">
        <v>15.818840335916727</v>
      </c>
      <c r="AP63" s="18">
        <v>18.085918495407139</v>
      </c>
      <c r="AQ63" s="18">
        <v>19.911999999999995</v>
      </c>
      <c r="AR63" s="18">
        <v>20.937000000000001</v>
      </c>
      <c r="AS63" s="18">
        <v>20.962818614097475</v>
      </c>
      <c r="AT63" s="18">
        <v>20.202090559873799</v>
      </c>
      <c r="AU63" s="18">
        <v>19.8656304654737</v>
      </c>
      <c r="AV63" s="18">
        <v>19.520974220631327</v>
      </c>
      <c r="AW63" s="18">
        <v>19.183456633622736</v>
      </c>
      <c r="AX63" s="18">
        <v>18.828401115227408</v>
      </c>
      <c r="AY63" s="18">
        <v>18.475482447016258</v>
      </c>
      <c r="AZ63" s="18">
        <v>18.121984436170749</v>
      </c>
      <c r="BA63" s="18">
        <v>17.770148321970236</v>
      </c>
      <c r="BB63" s="18">
        <v>17.421494451978369</v>
      </c>
      <c r="BC63" s="18">
        <v>17.077489175031989</v>
      </c>
      <c r="BD63" s="18">
        <v>16.736383586770636</v>
      </c>
      <c r="BE63" s="18">
        <v>16.398860465723924</v>
      </c>
      <c r="BF63" s="18">
        <v>16.063611812071112</v>
      </c>
      <c r="BG63" s="18">
        <v>15.732549692257207</v>
      </c>
      <c r="BH63" s="18">
        <v>15.407308062611282</v>
      </c>
      <c r="BI63" s="18">
        <v>15.087175646610232</v>
      </c>
      <c r="BJ63" s="18">
        <v>14.769960377394359</v>
      </c>
      <c r="BK63" s="18">
        <v>14.455217243300613</v>
      </c>
      <c r="BL63" s="18">
        <v>14.143761459267379</v>
      </c>
      <c r="BM63" s="18">
        <v>13.889403013215375</v>
      </c>
      <c r="BN63" s="18">
        <v>13.635235263576938</v>
      </c>
      <c r="BO63" s="18">
        <v>13.381613002623521</v>
      </c>
      <c r="BP63" s="18">
        <v>13.128861752033604</v>
      </c>
      <c r="BQ63" s="18">
        <v>12.87727963820821</v>
      </c>
      <c r="BR63" s="18">
        <v>12.627139156960734</v>
      </c>
      <c r="BS63" s="18">
        <v>12.378688833890592</v>
      </c>
      <c r="BT63" s="18">
        <v>12.132154786395571</v>
      </c>
      <c r="BU63" s="18">
        <v>11.887742192943056</v>
      </c>
      <c r="BV63" s="54">
        <v>11.647801033734417</v>
      </c>
    </row>
    <row r="64" spans="2:74">
      <c r="B64" s="53" t="s">
        <v>38</v>
      </c>
      <c r="C64" s="18">
        <v>17.126611631455194</v>
      </c>
      <c r="D64" s="18">
        <v>17.536845147866675</v>
      </c>
      <c r="E64" s="18">
        <v>17.946278597482454</v>
      </c>
      <c r="F64" s="18">
        <v>18.399973393810427</v>
      </c>
      <c r="G64" s="18">
        <v>18.941425532646168</v>
      </c>
      <c r="H64" s="18">
        <v>19.583883455881818</v>
      </c>
      <c r="I64" s="18">
        <v>20.327890125727844</v>
      </c>
      <c r="J64" s="18">
        <v>21.1697969687071</v>
      </c>
      <c r="K64" s="18">
        <v>22.292053549469653</v>
      </c>
      <c r="L64" s="18">
        <v>23.781527935856232</v>
      </c>
      <c r="M64" s="18">
        <v>25.720081560544351</v>
      </c>
      <c r="N64" s="18">
        <v>28.185849737312438</v>
      </c>
      <c r="O64" s="18">
        <v>31.040197910698236</v>
      </c>
      <c r="P64" s="18">
        <v>34.12814981457187</v>
      </c>
      <c r="Q64" s="18">
        <v>37.217801488942833</v>
      </c>
      <c r="R64" s="18">
        <v>40.148758584890139</v>
      </c>
      <c r="S64" s="18">
        <v>42.984868927181097</v>
      </c>
      <c r="T64" s="18">
        <v>45.823592903919071</v>
      </c>
      <c r="U64" s="18">
        <v>48.662081654103076</v>
      </c>
      <c r="V64" s="18">
        <v>51.97460862907743</v>
      </c>
      <c r="W64" s="18">
        <v>55.121195179479166</v>
      </c>
      <c r="X64" s="18">
        <v>58.409320705783664</v>
      </c>
      <c r="Y64" s="18">
        <v>61.480012721180685</v>
      </c>
      <c r="Z64" s="18">
        <v>63.958054489976348</v>
      </c>
      <c r="AA64" s="18">
        <v>66.444594923302375</v>
      </c>
      <c r="AB64" s="18">
        <v>68.977815793889206</v>
      </c>
      <c r="AC64" s="18">
        <v>72.012980863070055</v>
      </c>
      <c r="AD64" s="18">
        <v>76.044181008063163</v>
      </c>
      <c r="AE64" s="18">
        <v>80.908494772153915</v>
      </c>
      <c r="AF64" s="18">
        <v>86.659233955347688</v>
      </c>
      <c r="AG64" s="18">
        <v>92.820579206455889</v>
      </c>
      <c r="AH64" s="18">
        <v>100.65605767709106</v>
      </c>
      <c r="AI64" s="18">
        <v>108.7334017207114</v>
      </c>
      <c r="AJ64" s="18">
        <v>117.87209663998777</v>
      </c>
      <c r="AK64" s="18">
        <v>127.0260867225731</v>
      </c>
      <c r="AL64" s="18">
        <v>133.0583436722392</v>
      </c>
      <c r="AM64" s="18">
        <v>137.96385677283061</v>
      </c>
      <c r="AN64" s="18">
        <v>144.21920417118582</v>
      </c>
      <c r="AO64" s="18">
        <v>149.1636298969666</v>
      </c>
      <c r="AP64" s="18">
        <v>152.70135173612326</v>
      </c>
      <c r="AQ64" s="18">
        <v>155.33000000000001</v>
      </c>
      <c r="AR64" s="18">
        <v>156.52400000000003</v>
      </c>
      <c r="AS64" s="18">
        <v>156.69449758493423</v>
      </c>
      <c r="AT64" s="18">
        <v>155.85155394933284</v>
      </c>
      <c r="AU64" s="18">
        <v>154.63787476805561</v>
      </c>
      <c r="AV64" s="18">
        <v>153.71976707914547</v>
      </c>
      <c r="AW64" s="18">
        <v>152.92331235310411</v>
      </c>
      <c r="AX64" s="18">
        <v>152.04771151736986</v>
      </c>
      <c r="AY64" s="18">
        <v>151.23944547981046</v>
      </c>
      <c r="AZ64" s="18">
        <v>150.47277520314665</v>
      </c>
      <c r="BA64" s="18">
        <v>149.7607608254842</v>
      </c>
      <c r="BB64" s="18">
        <v>149.11321645048005</v>
      </c>
      <c r="BC64" s="18">
        <v>148.53504442024132</v>
      </c>
      <c r="BD64" s="18">
        <v>148.00899647995291</v>
      </c>
      <c r="BE64" s="18">
        <v>147.53702419803807</v>
      </c>
      <c r="BF64" s="18">
        <v>147.10519539355295</v>
      </c>
      <c r="BG64" s="18">
        <v>146.72335983771163</v>
      </c>
      <c r="BH64" s="18">
        <v>146.40557160378023</v>
      </c>
      <c r="BI64" s="18">
        <v>146.14267649492615</v>
      </c>
      <c r="BJ64" s="18">
        <v>145.91241061417927</v>
      </c>
      <c r="BK64" s="18">
        <v>145.70292349313343</v>
      </c>
      <c r="BL64" s="18">
        <v>145.52059336551386</v>
      </c>
      <c r="BM64" s="18">
        <v>145.92745186520767</v>
      </c>
      <c r="BN64" s="18">
        <v>146.34795294764425</v>
      </c>
      <c r="BO64" s="18">
        <v>146.77822512345512</v>
      </c>
      <c r="BP64" s="18">
        <v>147.2200635074974</v>
      </c>
      <c r="BQ64" s="18">
        <v>147.67330903337913</v>
      </c>
      <c r="BR64" s="18">
        <v>148.13973733013094</v>
      </c>
      <c r="BS64" s="18">
        <v>148.75566516857407</v>
      </c>
      <c r="BT64" s="18">
        <v>149.56716884536493</v>
      </c>
      <c r="BU64" s="18">
        <v>150.38986967601997</v>
      </c>
      <c r="BV64" s="54">
        <v>151.25338895218923</v>
      </c>
    </row>
    <row r="65" spans="2:74">
      <c r="B65" s="55"/>
      <c r="C65" s="31"/>
      <c r="D65" s="31"/>
      <c r="E65" s="31"/>
      <c r="F65" s="66"/>
      <c r="G65" s="67"/>
      <c r="H65" s="31"/>
      <c r="I65" s="31"/>
      <c r="J65" s="31"/>
      <c r="K65" s="31"/>
      <c r="BV65" s="68"/>
    </row>
    <row r="66" spans="2:74">
      <c r="B66" s="55"/>
      <c r="C66" s="56" t="s">
        <v>81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V66" s="68"/>
    </row>
    <row r="67" spans="2:74" s="4" customFormat="1">
      <c r="B67" s="51" t="s">
        <v>61</v>
      </c>
      <c r="C67" s="35">
        <v>1970</v>
      </c>
      <c r="D67" s="35">
        <v>1971</v>
      </c>
      <c r="E67" s="35">
        <v>1972</v>
      </c>
      <c r="F67" s="35">
        <v>1973</v>
      </c>
      <c r="G67" s="35">
        <v>1974</v>
      </c>
      <c r="H67" s="35">
        <v>1975</v>
      </c>
      <c r="I67" s="35">
        <v>1976</v>
      </c>
      <c r="J67" s="35">
        <v>1977</v>
      </c>
      <c r="K67" s="35">
        <v>1978</v>
      </c>
      <c r="L67" s="35">
        <v>1979</v>
      </c>
      <c r="M67" s="35">
        <v>1980</v>
      </c>
      <c r="N67" s="35">
        <v>1981</v>
      </c>
      <c r="O67" s="35">
        <v>1982</v>
      </c>
      <c r="P67" s="35">
        <v>1983</v>
      </c>
      <c r="Q67" s="35">
        <v>1984</v>
      </c>
      <c r="R67" s="35">
        <v>1985</v>
      </c>
      <c r="S67" s="35">
        <v>1986</v>
      </c>
      <c r="T67" s="35">
        <v>1987</v>
      </c>
      <c r="U67" s="35">
        <v>1988</v>
      </c>
      <c r="V67" s="35">
        <v>1989</v>
      </c>
      <c r="W67" s="35">
        <v>1990</v>
      </c>
      <c r="X67" s="35">
        <v>1991</v>
      </c>
      <c r="Y67" s="35">
        <v>1992</v>
      </c>
      <c r="Z67" s="35">
        <v>1993</v>
      </c>
      <c r="AA67" s="35">
        <v>1994</v>
      </c>
      <c r="AB67" s="35">
        <v>1995</v>
      </c>
      <c r="AC67" s="35">
        <v>1996</v>
      </c>
      <c r="AD67" s="35">
        <v>1997</v>
      </c>
      <c r="AE67" s="35">
        <v>1998</v>
      </c>
      <c r="AF67" s="35">
        <v>1999</v>
      </c>
      <c r="AG67" s="35">
        <v>2000</v>
      </c>
      <c r="AH67" s="35">
        <v>2001</v>
      </c>
      <c r="AI67" s="35">
        <v>2002</v>
      </c>
      <c r="AJ67" s="35">
        <v>2003</v>
      </c>
      <c r="AK67" s="35">
        <v>2004</v>
      </c>
      <c r="AL67" s="35">
        <v>2005</v>
      </c>
      <c r="AM67" s="35">
        <v>2006</v>
      </c>
      <c r="AN67" s="35">
        <v>2007</v>
      </c>
      <c r="AO67" s="35">
        <v>2008</v>
      </c>
      <c r="AP67" s="35">
        <v>2009</v>
      </c>
      <c r="AQ67" s="35">
        <v>2010</v>
      </c>
      <c r="AR67" s="35">
        <v>2011</v>
      </c>
      <c r="AS67" s="35">
        <v>2012</v>
      </c>
      <c r="AT67" s="35">
        <v>2013</v>
      </c>
      <c r="AU67" s="35">
        <v>2014</v>
      </c>
      <c r="AV67" s="35">
        <v>2015</v>
      </c>
      <c r="AW67" s="35">
        <v>2016</v>
      </c>
      <c r="AX67" s="35">
        <v>2017</v>
      </c>
      <c r="AY67" s="35">
        <v>2018</v>
      </c>
      <c r="AZ67" s="35">
        <v>2019</v>
      </c>
      <c r="BA67" s="35">
        <v>2020</v>
      </c>
      <c r="BB67" s="35">
        <v>2021</v>
      </c>
      <c r="BC67" s="35">
        <v>2022</v>
      </c>
      <c r="BD67" s="35">
        <v>2023</v>
      </c>
      <c r="BE67" s="35">
        <v>2024</v>
      </c>
      <c r="BF67" s="35">
        <v>2025</v>
      </c>
      <c r="BG67" s="35">
        <v>2026</v>
      </c>
      <c r="BH67" s="35">
        <v>2027</v>
      </c>
      <c r="BI67" s="35">
        <v>2028</v>
      </c>
      <c r="BJ67" s="35">
        <v>2029</v>
      </c>
      <c r="BK67" s="35">
        <v>2030</v>
      </c>
      <c r="BL67" s="35">
        <v>2031</v>
      </c>
      <c r="BM67" s="35">
        <v>2032</v>
      </c>
      <c r="BN67" s="35">
        <v>2033</v>
      </c>
      <c r="BO67" s="35">
        <v>2034</v>
      </c>
      <c r="BP67" s="35">
        <v>2035</v>
      </c>
      <c r="BQ67" s="35">
        <v>2036</v>
      </c>
      <c r="BR67" s="35">
        <v>2037</v>
      </c>
      <c r="BS67" s="35">
        <v>2038</v>
      </c>
      <c r="BT67" s="35">
        <v>2039</v>
      </c>
      <c r="BU67" s="35">
        <v>2040</v>
      </c>
      <c r="BV67" s="52">
        <v>2041</v>
      </c>
    </row>
    <row r="68" spans="2:74">
      <c r="B68" s="51" t="s">
        <v>88</v>
      </c>
      <c r="C68" s="18">
        <v>2.3681342320599192</v>
      </c>
      <c r="D68" s="18">
        <v>2.4765756940086532</v>
      </c>
      <c r="E68" s="18">
        <v>2.5627855476105266</v>
      </c>
      <c r="F68" s="18">
        <v>2.6394669040236729</v>
      </c>
      <c r="G68" s="18">
        <v>2.720306808641006</v>
      </c>
      <c r="H68" s="18">
        <v>2.9097267532735089</v>
      </c>
      <c r="I68" s="18">
        <v>3.1304374727501765</v>
      </c>
      <c r="J68" s="18">
        <v>3.3724079865280001</v>
      </c>
      <c r="K68" s="18">
        <v>3.6368302557556298</v>
      </c>
      <c r="L68" s="18">
        <v>3.9083273459880727</v>
      </c>
      <c r="M68" s="18">
        <v>4.1772874943398994</v>
      </c>
      <c r="N68" s="18">
        <v>4.4385694219894329</v>
      </c>
      <c r="O68" s="18">
        <v>4.6725374367807593</v>
      </c>
      <c r="P68" s="18">
        <v>4.900837529944468</v>
      </c>
      <c r="Q68" s="18">
        <v>5.1189595041505358</v>
      </c>
      <c r="R68" s="18">
        <v>5.3125109920350555</v>
      </c>
      <c r="S68" s="18">
        <v>5.4837757161421372</v>
      </c>
      <c r="T68" s="18">
        <v>5.6429660507950832</v>
      </c>
      <c r="U68" s="18">
        <v>5.7892137051171755</v>
      </c>
      <c r="V68" s="18">
        <v>5.9264229527668837</v>
      </c>
      <c r="W68" s="18">
        <v>6.1462790426764071</v>
      </c>
      <c r="X68" s="18">
        <v>6.2266541197096332</v>
      </c>
      <c r="Y68" s="18">
        <v>6.3167785066671307</v>
      </c>
      <c r="Z68" s="18">
        <v>6.4449924197122961</v>
      </c>
      <c r="AA68" s="18">
        <v>6.5322143563858939</v>
      </c>
      <c r="AB68" s="18">
        <v>6.6351039837543073</v>
      </c>
      <c r="AC68" s="18">
        <v>6.7719145728854224</v>
      </c>
      <c r="AD68" s="18">
        <v>6.9167432684592294</v>
      </c>
      <c r="AE68" s="18">
        <v>7.0804203812887403</v>
      </c>
      <c r="AF68" s="18">
        <v>7.2728933746213196</v>
      </c>
      <c r="AG68" s="18">
        <v>7.4494102447436532</v>
      </c>
      <c r="AH68" s="18">
        <v>7.6048467127997963</v>
      </c>
      <c r="AI68" s="18">
        <v>8.0597069669405723</v>
      </c>
      <c r="AJ68" s="18">
        <v>8.1922159060082009</v>
      </c>
      <c r="AK68" s="18">
        <v>8.2284439900234823</v>
      </c>
      <c r="AL68" s="18">
        <v>8.2629446065261103</v>
      </c>
      <c r="AM68" s="18">
        <v>8.3557684129055172</v>
      </c>
      <c r="AN68" s="18">
        <v>8.5682928550493127</v>
      </c>
      <c r="AO68" s="18">
        <v>8.6025513609331554</v>
      </c>
      <c r="AP68" s="18">
        <v>8.1848451518525298</v>
      </c>
      <c r="AQ68" s="18">
        <v>8.4115026280836478</v>
      </c>
      <c r="AR68" s="18">
        <v>8.5697910146895726</v>
      </c>
      <c r="AS68" s="18">
        <v>8.5641083110164526</v>
      </c>
      <c r="AT68" s="18">
        <v>8.4200944451294113</v>
      </c>
      <c r="AU68" s="18">
        <v>8.3071245066931869</v>
      </c>
      <c r="AV68" s="18">
        <v>8.3624185671835018</v>
      </c>
      <c r="AW68" s="18">
        <v>8.4166648147796099</v>
      </c>
      <c r="AX68" s="18">
        <v>8.4587395224483384</v>
      </c>
      <c r="AY68" s="18">
        <v>8.4970743809259623</v>
      </c>
      <c r="AZ68" s="18">
        <v>8.530193724438222</v>
      </c>
      <c r="BA68" s="18">
        <v>8.5589554063291846</v>
      </c>
      <c r="BB68" s="18">
        <v>8.5838652419650927</v>
      </c>
      <c r="BC68" s="18">
        <v>8.6057455227757416</v>
      </c>
      <c r="BD68" s="18">
        <v>8.623559854653946</v>
      </c>
      <c r="BE68" s="18">
        <v>8.6375630194989412</v>
      </c>
      <c r="BF68" s="18">
        <v>8.6468530962737198</v>
      </c>
      <c r="BG68" s="18">
        <v>8.6525883830028611</v>
      </c>
      <c r="BH68" s="18">
        <v>8.6555205386108227</v>
      </c>
      <c r="BI68" s="18">
        <v>8.6552485503807226</v>
      </c>
      <c r="BJ68" s="18">
        <v>8.650330869522536</v>
      </c>
      <c r="BK68" s="18">
        <v>8.6406912201403472</v>
      </c>
      <c r="BL68" s="18">
        <v>8.6265862047344299</v>
      </c>
      <c r="BM68" s="18">
        <v>8.6414232256638055</v>
      </c>
      <c r="BN68" s="18">
        <v>8.6508455124612862</v>
      </c>
      <c r="BO68" s="18">
        <v>8.6552454251620947</v>
      </c>
      <c r="BP68" s="18">
        <v>8.6545188634826822</v>
      </c>
      <c r="BQ68" s="18">
        <v>8.6487238719622876</v>
      </c>
      <c r="BR68" s="18">
        <v>8.6377189981152682</v>
      </c>
      <c r="BS68" s="18">
        <v>8.6219508474206883</v>
      </c>
      <c r="BT68" s="18">
        <v>8.6012835996598316</v>
      </c>
      <c r="BU68" s="18">
        <v>8.57577206903232</v>
      </c>
      <c r="BV68" s="54">
        <v>8.5468302726031258</v>
      </c>
    </row>
    <row r="69" spans="2:74">
      <c r="B69" s="53" t="s">
        <v>89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0.12674028685102889</v>
      </c>
      <c r="W69" s="18">
        <v>0.25809658176423556</v>
      </c>
      <c r="X69" s="18">
        <v>0.40260677455861443</v>
      </c>
      <c r="Y69" s="18">
        <v>0.53396379839176522</v>
      </c>
      <c r="Z69" s="18">
        <v>0.58380632867913795</v>
      </c>
      <c r="AA69" s="18">
        <v>0.66437452224397253</v>
      </c>
      <c r="AB69" s="18">
        <v>0.75794432864736261</v>
      </c>
      <c r="AC69" s="18">
        <v>0.91137374191842502</v>
      </c>
      <c r="AD69" s="18">
        <v>1.1009637454979024</v>
      </c>
      <c r="AE69" s="18">
        <v>1.3076474932930156</v>
      </c>
      <c r="AF69" s="18">
        <v>1.5543477759565432</v>
      </c>
      <c r="AG69" s="18">
        <v>1.7718605446829336</v>
      </c>
      <c r="AH69" s="18">
        <v>1.9545844486888626</v>
      </c>
      <c r="AI69" s="18">
        <v>2.2218947362418158</v>
      </c>
      <c r="AJ69" s="18">
        <v>2.5384308961219846</v>
      </c>
      <c r="AK69" s="18">
        <v>2.913899216882522</v>
      </c>
      <c r="AL69" s="18">
        <v>3.0887945236110976</v>
      </c>
      <c r="AM69" s="18">
        <v>3.3045097072008507</v>
      </c>
      <c r="AN69" s="18">
        <v>3.6316986065317707</v>
      </c>
      <c r="AO69" s="18">
        <v>3.7242763753993295</v>
      </c>
      <c r="AP69" s="18">
        <v>3.6174955837390272</v>
      </c>
      <c r="AQ69" s="18">
        <v>3.8338007175674664</v>
      </c>
      <c r="AR69" s="18">
        <v>4.0530600165985149</v>
      </c>
      <c r="AS69" s="18">
        <v>4.1838467784769069</v>
      </c>
      <c r="AT69" s="18">
        <v>4.2311360400304565</v>
      </c>
      <c r="AU69" s="18">
        <v>4.2721957890979736</v>
      </c>
      <c r="AV69" s="18">
        <v>4.3327182628531791</v>
      </c>
      <c r="AW69" s="18">
        <v>4.3933876039891224</v>
      </c>
      <c r="AX69" s="18">
        <v>4.4485999280224338</v>
      </c>
      <c r="AY69" s="18">
        <v>4.5023008949640593</v>
      </c>
      <c r="AZ69" s="18">
        <v>4.5539149621761439</v>
      </c>
      <c r="BA69" s="18">
        <v>4.6038878514161379</v>
      </c>
      <c r="BB69" s="18">
        <v>4.6527137861909393</v>
      </c>
      <c r="BC69" s="18">
        <v>4.7003957239720133</v>
      </c>
      <c r="BD69" s="18">
        <v>4.7465974850192758</v>
      </c>
      <c r="BE69" s="18">
        <v>4.7914596301111132</v>
      </c>
      <c r="BF69" s="18">
        <v>4.834718400006186</v>
      </c>
      <c r="BG69" s="18">
        <v>4.8765449138799868</v>
      </c>
      <c r="BH69" s="18">
        <v>4.917607043726508</v>
      </c>
      <c r="BI69" s="18">
        <v>4.9576919388188445</v>
      </c>
      <c r="BJ69" s="18">
        <v>4.9962302260006393</v>
      </c>
      <c r="BK69" s="18">
        <v>5.0326691898509566</v>
      </c>
      <c r="BL69" s="18">
        <v>5.0673967901639569</v>
      </c>
      <c r="BM69" s="18">
        <v>5.1201998896592356</v>
      </c>
      <c r="BN69" s="18">
        <v>5.1713258728932905</v>
      </c>
      <c r="BO69" s="18">
        <v>5.2204695635252047</v>
      </c>
      <c r="BP69" s="18">
        <v>5.2678262046294106</v>
      </c>
      <c r="BQ69" s="18">
        <v>5.3134245364723691</v>
      </c>
      <c r="BR69" s="18">
        <v>5.3574582293483513</v>
      </c>
      <c r="BS69" s="18">
        <v>5.4231600978228007</v>
      </c>
      <c r="BT69" s="18">
        <v>5.5190240603433116</v>
      </c>
      <c r="BU69" s="18">
        <v>5.6145890308943613</v>
      </c>
      <c r="BV69" s="54">
        <v>5.7110817996396692</v>
      </c>
    </row>
    <row r="70" spans="2:74">
      <c r="B70" s="53" t="s">
        <v>90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2.7752439015344531E-3</v>
      </c>
      <c r="J70" s="18">
        <v>6.3971502904940454E-3</v>
      </c>
      <c r="K70" s="18">
        <v>4.8353260466110638E-2</v>
      </c>
      <c r="L70" s="18">
        <v>0.15048976494911151</v>
      </c>
      <c r="M70" s="18">
        <v>0.32883212437210657</v>
      </c>
      <c r="N70" s="18">
        <v>0.58750139071425678</v>
      </c>
      <c r="O70" s="18">
        <v>0.90611286327892604</v>
      </c>
      <c r="P70" s="18">
        <v>1.2428663322851354</v>
      </c>
      <c r="Q70" s="18">
        <v>1.5555806519667832</v>
      </c>
      <c r="R70" s="18">
        <v>1.8363483616024281</v>
      </c>
      <c r="S70" s="18">
        <v>2.0892683572045718</v>
      </c>
      <c r="T70" s="18">
        <v>2.3170827321862544</v>
      </c>
      <c r="U70" s="18">
        <v>2.518356655506901</v>
      </c>
      <c r="V70" s="18">
        <v>2.6877705040545572</v>
      </c>
      <c r="W70" s="18">
        <v>2.8707977977800221</v>
      </c>
      <c r="X70" s="18">
        <v>2.9515862575360545</v>
      </c>
      <c r="Y70" s="18">
        <v>3.0164660931515193</v>
      </c>
      <c r="Z70" s="18">
        <v>3.0776775746365876</v>
      </c>
      <c r="AA70" s="18">
        <v>3.0977689636983352</v>
      </c>
      <c r="AB70" s="18">
        <v>3.1019192699689926</v>
      </c>
      <c r="AC70" s="18">
        <v>2.9823489944694224</v>
      </c>
      <c r="AD70" s="18">
        <v>2.9693698518895144</v>
      </c>
      <c r="AE70" s="18">
        <v>3.0595328845798315</v>
      </c>
      <c r="AF70" s="18">
        <v>3.250067601944381</v>
      </c>
      <c r="AG70" s="18">
        <v>3.5077958807037448</v>
      </c>
      <c r="AH70" s="18">
        <v>3.8054680339455849</v>
      </c>
      <c r="AI70" s="18">
        <v>4.3276760122088538</v>
      </c>
      <c r="AJ70" s="18">
        <v>4.7641872529398102</v>
      </c>
      <c r="AK70" s="18">
        <v>5.1286071382897598</v>
      </c>
      <c r="AL70" s="18">
        <v>5.1362868759107378</v>
      </c>
      <c r="AM70" s="18">
        <v>4.9467376010372508</v>
      </c>
      <c r="AN70" s="18">
        <v>4.5576578449354503</v>
      </c>
      <c r="AO70" s="18">
        <v>3.8740573150017039</v>
      </c>
      <c r="AP70" s="18">
        <v>3.036720654460995</v>
      </c>
      <c r="AQ70" s="18">
        <v>2.5085727645661207</v>
      </c>
      <c r="AR70" s="18">
        <v>2.0977964297058813</v>
      </c>
      <c r="AS70" s="18">
        <v>1.7825161791336519</v>
      </c>
      <c r="AT70" s="18">
        <v>1.5674709940646281</v>
      </c>
      <c r="AU70" s="18">
        <v>1.3965706944813756</v>
      </c>
      <c r="AV70" s="18">
        <v>1.1131676013285032</v>
      </c>
      <c r="AW70" s="18">
        <v>0.8550463963339866</v>
      </c>
      <c r="AX70" s="18">
        <v>0.61900045698144879</v>
      </c>
      <c r="AY70" s="18">
        <v>0.47579281108646182</v>
      </c>
      <c r="AZ70" s="18">
        <v>0.4507573235817357</v>
      </c>
      <c r="BA70" s="18">
        <v>0.42691659971122892</v>
      </c>
      <c r="BB70" s="18">
        <v>0.40425215750122939</v>
      </c>
      <c r="BC70" s="18">
        <v>0.38274181207334301</v>
      </c>
      <c r="BD70" s="18">
        <v>0.36229176416743097</v>
      </c>
      <c r="BE70" s="18">
        <v>0.34286682161373599</v>
      </c>
      <c r="BF70" s="18">
        <v>0.32439185563415868</v>
      </c>
      <c r="BG70" s="18">
        <v>0.30686036983243492</v>
      </c>
      <c r="BH70" s="18">
        <v>0.29025747212681274</v>
      </c>
      <c r="BI70" s="18">
        <v>0.27452350770644607</v>
      </c>
      <c r="BJ70" s="18">
        <v>0.25957679966954339</v>
      </c>
      <c r="BK70" s="18">
        <v>0.24537262944101376</v>
      </c>
      <c r="BL70" s="18">
        <v>0.23188965134967374</v>
      </c>
      <c r="BM70" s="18">
        <v>0.21994544609337205</v>
      </c>
      <c r="BN70" s="18">
        <v>0.20854941748883254</v>
      </c>
      <c r="BO70" s="18">
        <v>0.19768319964572401</v>
      </c>
      <c r="BP70" s="18">
        <v>0.18732826967493529</v>
      </c>
      <c r="BQ70" s="18">
        <v>0.17746606663818604</v>
      </c>
      <c r="BR70" s="18">
        <v>0.16807809380694116</v>
      </c>
      <c r="BS70" s="18">
        <v>0.15914600606686713</v>
      </c>
      <c r="BT70" s="18">
        <v>0.15065168412086166</v>
      </c>
      <c r="BU70" s="18">
        <v>0.14257729697786811</v>
      </c>
      <c r="BV70" s="54">
        <v>0.13493042642457914</v>
      </c>
    </row>
    <row r="71" spans="2:74">
      <c r="B71" s="53" t="s">
        <v>91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5.8691722480384975E-3</v>
      </c>
      <c r="S71" s="18">
        <v>9.1712003593983661E-3</v>
      </c>
      <c r="T71" s="18">
        <v>1.3704913268093125E-2</v>
      </c>
      <c r="U71" s="18">
        <v>1.9447784216105317E-2</v>
      </c>
      <c r="V71" s="18">
        <v>2.6124520445769902E-2</v>
      </c>
      <c r="W71" s="18">
        <v>3.3774512392196858E-2</v>
      </c>
      <c r="X71" s="18">
        <v>4.0572428169156842E-2</v>
      </c>
      <c r="Y71" s="18">
        <v>4.6935986123229377E-2</v>
      </c>
      <c r="Z71" s="18">
        <v>5.2718522294362684E-2</v>
      </c>
      <c r="AA71" s="18">
        <v>5.6986204107754547E-2</v>
      </c>
      <c r="AB71" s="18">
        <v>5.9923320332604314E-2</v>
      </c>
      <c r="AC71" s="18">
        <v>6.1523028609581427E-2</v>
      </c>
      <c r="AD71" s="18">
        <v>6.1467929204905132E-2</v>
      </c>
      <c r="AE71" s="18">
        <v>5.9861434092225239E-2</v>
      </c>
      <c r="AF71" s="18">
        <v>5.7013509888733042E-2</v>
      </c>
      <c r="AG71" s="18">
        <v>5.4733926329745879E-2</v>
      </c>
      <c r="AH71" s="18">
        <v>6.8922245300734111E-2</v>
      </c>
      <c r="AI71" s="18">
        <v>9.4439377990860565E-2</v>
      </c>
      <c r="AJ71" s="18">
        <v>0.11387341064450592</v>
      </c>
      <c r="AK71" s="18">
        <v>0.12560384598974353</v>
      </c>
      <c r="AL71" s="18">
        <v>0.13764246988189521</v>
      </c>
      <c r="AM71" s="18">
        <v>0.20964535733537443</v>
      </c>
      <c r="AN71" s="18">
        <v>0.39036813693130407</v>
      </c>
      <c r="AO71" s="18">
        <v>0.50659656058518865</v>
      </c>
      <c r="AP71" s="18">
        <v>0.62079901370811552</v>
      </c>
      <c r="AQ71" s="18">
        <v>0.767548383188141</v>
      </c>
      <c r="AR71" s="18">
        <v>0.8687295473697968</v>
      </c>
      <c r="AS71" s="18">
        <v>0.92608761282817875</v>
      </c>
      <c r="AT71" s="18">
        <v>0.94309686690198558</v>
      </c>
      <c r="AU71" s="18">
        <v>0.95959672229058657</v>
      </c>
      <c r="AV71" s="18">
        <v>1.0062549568662458</v>
      </c>
      <c r="AW71" s="18">
        <v>1.0510688766732033</v>
      </c>
      <c r="AX71" s="18">
        <v>1.092843157181234</v>
      </c>
      <c r="AY71" s="18">
        <v>1.1322750567740147</v>
      </c>
      <c r="AZ71" s="18">
        <v>1.1693805376608526</v>
      </c>
      <c r="BA71" s="18">
        <v>1.2043058550814336</v>
      </c>
      <c r="BB71" s="18">
        <v>1.2373299331399161</v>
      </c>
      <c r="BC71" s="18">
        <v>1.2682799844421702</v>
      </c>
      <c r="BD71" s="18">
        <v>1.2972235659131817</v>
      </c>
      <c r="BE71" s="18">
        <v>1.3242440245433029</v>
      </c>
      <c r="BF71" s="18">
        <v>1.3494090728640229</v>
      </c>
      <c r="BG71" s="18">
        <v>1.3726192542836837</v>
      </c>
      <c r="BH71" s="18">
        <v>1.3942088595601574</v>
      </c>
      <c r="BI71" s="18">
        <v>1.4141678461888423</v>
      </c>
      <c r="BJ71" s="18">
        <v>1.4324645740075761</v>
      </c>
      <c r="BK71" s="18">
        <v>1.448817568178272</v>
      </c>
      <c r="BL71" s="18">
        <v>1.4634692800313824</v>
      </c>
      <c r="BM71" s="18">
        <v>1.4821939721542925</v>
      </c>
      <c r="BN71" s="18">
        <v>1.4994110091066923</v>
      </c>
      <c r="BO71" s="18">
        <v>1.5149178585403724</v>
      </c>
      <c r="BP71" s="18">
        <v>1.5288811417715755</v>
      </c>
      <c r="BQ71" s="18">
        <v>1.5413450170929501</v>
      </c>
      <c r="BR71" s="18">
        <v>1.5524665506028554</v>
      </c>
      <c r="BS71" s="18">
        <v>1.5620645367468027</v>
      </c>
      <c r="BT71" s="18">
        <v>1.5702991000777724</v>
      </c>
      <c r="BU71" s="18">
        <v>1.5772161062995744</v>
      </c>
      <c r="BV71" s="54">
        <v>1.5832590917651339</v>
      </c>
    </row>
    <row r="72" spans="2:74" ht="13.5" thickBot="1">
      <c r="B72" s="58" t="s">
        <v>38</v>
      </c>
      <c r="C72" s="59">
        <v>2.3681342320599192</v>
      </c>
      <c r="D72" s="59">
        <v>2.4765756940086532</v>
      </c>
      <c r="E72" s="59">
        <v>2.5627855476105266</v>
      </c>
      <c r="F72" s="59">
        <v>2.6394669040236729</v>
      </c>
      <c r="G72" s="59">
        <v>2.720306808641006</v>
      </c>
      <c r="H72" s="59">
        <v>2.9097267532735089</v>
      </c>
      <c r="I72" s="59">
        <v>3.1332127166517107</v>
      </c>
      <c r="J72" s="59">
        <v>3.3788051368184941</v>
      </c>
      <c r="K72" s="59">
        <v>3.6851835162217403</v>
      </c>
      <c r="L72" s="59">
        <v>4.0588171109371842</v>
      </c>
      <c r="M72" s="59">
        <v>4.5061196187120061</v>
      </c>
      <c r="N72" s="59">
        <v>5.0260708127036899</v>
      </c>
      <c r="O72" s="59">
        <v>5.5786503000596852</v>
      </c>
      <c r="P72" s="59">
        <v>6.1437038622296036</v>
      </c>
      <c r="Q72" s="59">
        <v>6.6745401561173185</v>
      </c>
      <c r="R72" s="59">
        <v>7.1547285258855222</v>
      </c>
      <c r="S72" s="59">
        <v>7.5822152737061081</v>
      </c>
      <c r="T72" s="59">
        <v>7.97375369624943</v>
      </c>
      <c r="U72" s="59">
        <v>8.3270181448401814</v>
      </c>
      <c r="V72" s="59">
        <v>8.7670582641182389</v>
      </c>
      <c r="W72" s="59">
        <v>9.3089479346128616</v>
      </c>
      <c r="X72" s="59">
        <v>9.621419579973459</v>
      </c>
      <c r="Y72" s="59">
        <v>9.9141443843336443</v>
      </c>
      <c r="Z72" s="59">
        <v>10.159194845322386</v>
      </c>
      <c r="AA72" s="59">
        <v>10.351344046435957</v>
      </c>
      <c r="AB72" s="59">
        <v>10.554890902703267</v>
      </c>
      <c r="AC72" s="59">
        <v>10.72716033788285</v>
      </c>
      <c r="AD72" s="59">
        <v>11.048544795051551</v>
      </c>
      <c r="AE72" s="59">
        <v>11.507462193253813</v>
      </c>
      <c r="AF72" s="59">
        <v>12.134322262410976</v>
      </c>
      <c r="AG72" s="59">
        <v>12.783800596460077</v>
      </c>
      <c r="AH72" s="59">
        <v>13.433821440734979</v>
      </c>
      <c r="AI72" s="59">
        <v>14.703717093382105</v>
      </c>
      <c r="AJ72" s="59">
        <v>15.608707465714501</v>
      </c>
      <c r="AK72" s="59">
        <v>16.396554191185508</v>
      </c>
      <c r="AL72" s="59">
        <v>16.625668475929842</v>
      </c>
      <c r="AM72" s="59">
        <v>16.816661078478994</v>
      </c>
      <c r="AN72" s="59">
        <v>17.148017443447838</v>
      </c>
      <c r="AO72" s="59">
        <v>16.707481611919377</v>
      </c>
      <c r="AP72" s="59">
        <v>15.459860403760667</v>
      </c>
      <c r="AQ72" s="59">
        <v>15.521424493405375</v>
      </c>
      <c r="AR72" s="59">
        <v>15.589377008363767</v>
      </c>
      <c r="AS72" s="59">
        <v>15.456558881455189</v>
      </c>
      <c r="AT72" s="59">
        <v>15.161798346126481</v>
      </c>
      <c r="AU72" s="59">
        <v>14.935487712563122</v>
      </c>
      <c r="AV72" s="59">
        <v>14.814559388231428</v>
      </c>
      <c r="AW72" s="59">
        <v>14.716167691775922</v>
      </c>
      <c r="AX72" s="59">
        <v>14.619183064633454</v>
      </c>
      <c r="AY72" s="59">
        <v>14.607443143750498</v>
      </c>
      <c r="AZ72" s="59">
        <v>14.704246547856954</v>
      </c>
      <c r="BA72" s="59">
        <v>14.794065712537984</v>
      </c>
      <c r="BB72" s="59">
        <v>14.878161118797179</v>
      </c>
      <c r="BC72" s="59">
        <v>14.957163043263268</v>
      </c>
      <c r="BD72" s="59">
        <v>15.029672669753834</v>
      </c>
      <c r="BE72" s="59">
        <v>15.096133495767093</v>
      </c>
      <c r="BF72" s="59">
        <v>15.155372424778086</v>
      </c>
      <c r="BG72" s="59">
        <v>15.208612920998966</v>
      </c>
      <c r="BH72" s="59">
        <v>15.257593914024302</v>
      </c>
      <c r="BI72" s="59">
        <v>15.301631843094855</v>
      </c>
      <c r="BJ72" s="59">
        <v>15.338602469200296</v>
      </c>
      <c r="BK72" s="59">
        <v>15.367550607610591</v>
      </c>
      <c r="BL72" s="59">
        <v>15.389341926279444</v>
      </c>
      <c r="BM72" s="59">
        <v>15.463762533570703</v>
      </c>
      <c r="BN72" s="59">
        <v>15.530131811950101</v>
      </c>
      <c r="BO72" s="59">
        <v>15.588316046873395</v>
      </c>
      <c r="BP72" s="59">
        <v>15.638554479558605</v>
      </c>
      <c r="BQ72" s="59">
        <v>15.680959492165794</v>
      </c>
      <c r="BR72" s="59">
        <v>15.715721871873415</v>
      </c>
      <c r="BS72" s="59">
        <v>15.76632148805716</v>
      </c>
      <c r="BT72" s="59">
        <v>15.841258444201776</v>
      </c>
      <c r="BU72" s="59">
        <v>15.910154503204122</v>
      </c>
      <c r="BV72" s="60">
        <v>15.97610159043251</v>
      </c>
    </row>
    <row r="74" spans="2:74" ht="13.5" thickBot="1">
      <c r="C74" s="45" t="s">
        <v>35</v>
      </c>
      <c r="F74" s="64"/>
      <c r="G74" s="65"/>
    </row>
    <row r="75" spans="2:74">
      <c r="B75" s="47"/>
      <c r="C75" s="48" t="s">
        <v>76</v>
      </c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50"/>
    </row>
    <row r="76" spans="2:74" s="4" customFormat="1">
      <c r="B76" s="51" t="s">
        <v>61</v>
      </c>
      <c r="C76" s="35">
        <v>1970</v>
      </c>
      <c r="D76" s="35">
        <v>1971</v>
      </c>
      <c r="E76" s="35">
        <v>1972</v>
      </c>
      <c r="F76" s="35">
        <v>1973</v>
      </c>
      <c r="G76" s="35">
        <v>1974</v>
      </c>
      <c r="H76" s="35">
        <v>1975</v>
      </c>
      <c r="I76" s="35">
        <v>1976</v>
      </c>
      <c r="J76" s="35">
        <v>1977</v>
      </c>
      <c r="K76" s="35">
        <v>1978</v>
      </c>
      <c r="L76" s="35">
        <v>1979</v>
      </c>
      <c r="M76" s="35">
        <v>1980</v>
      </c>
      <c r="N76" s="35">
        <v>1981</v>
      </c>
      <c r="O76" s="35">
        <v>1982</v>
      </c>
      <c r="P76" s="35">
        <v>1983</v>
      </c>
      <c r="Q76" s="35">
        <v>1984</v>
      </c>
      <c r="R76" s="35">
        <v>1985</v>
      </c>
      <c r="S76" s="35">
        <v>1986</v>
      </c>
      <c r="T76" s="35">
        <v>1987</v>
      </c>
      <c r="U76" s="35">
        <v>1988</v>
      </c>
      <c r="V76" s="35">
        <v>1989</v>
      </c>
      <c r="W76" s="35">
        <v>1990</v>
      </c>
      <c r="X76" s="35">
        <v>1991</v>
      </c>
      <c r="Y76" s="35">
        <v>1992</v>
      </c>
      <c r="Z76" s="35">
        <v>1993</v>
      </c>
      <c r="AA76" s="35">
        <v>1994</v>
      </c>
      <c r="AB76" s="35">
        <v>1995</v>
      </c>
      <c r="AC76" s="35">
        <v>1996</v>
      </c>
      <c r="AD76" s="35">
        <v>1997</v>
      </c>
      <c r="AE76" s="35">
        <v>1998</v>
      </c>
      <c r="AF76" s="35">
        <v>1999</v>
      </c>
      <c r="AG76" s="35">
        <v>2000</v>
      </c>
      <c r="AH76" s="35">
        <v>2001</v>
      </c>
      <c r="AI76" s="35">
        <v>2002</v>
      </c>
      <c r="AJ76" s="35">
        <v>2003</v>
      </c>
      <c r="AK76" s="35">
        <v>2004</v>
      </c>
      <c r="AL76" s="35">
        <v>2005</v>
      </c>
      <c r="AM76" s="35">
        <v>2006</v>
      </c>
      <c r="AN76" s="35">
        <v>2007</v>
      </c>
      <c r="AO76" s="35">
        <v>2008</v>
      </c>
      <c r="AP76" s="35">
        <v>2009</v>
      </c>
      <c r="AQ76" s="35">
        <v>2010</v>
      </c>
      <c r="AR76" s="35">
        <v>2011</v>
      </c>
      <c r="AS76" s="35">
        <v>2012</v>
      </c>
      <c r="AT76" s="35">
        <v>2013</v>
      </c>
      <c r="AU76" s="35">
        <v>2014</v>
      </c>
      <c r="AV76" s="35">
        <v>2015</v>
      </c>
      <c r="AW76" s="35">
        <v>2016</v>
      </c>
      <c r="AX76" s="35">
        <v>2017</v>
      </c>
      <c r="AY76" s="35">
        <v>2018</v>
      </c>
      <c r="AZ76" s="35">
        <v>2019</v>
      </c>
      <c r="BA76" s="35">
        <v>2020</v>
      </c>
      <c r="BB76" s="35">
        <v>2021</v>
      </c>
      <c r="BC76" s="35">
        <v>2022</v>
      </c>
      <c r="BD76" s="35">
        <v>2023</v>
      </c>
      <c r="BE76" s="35">
        <v>2024</v>
      </c>
      <c r="BF76" s="35">
        <v>2025</v>
      </c>
      <c r="BG76" s="35">
        <v>2026</v>
      </c>
      <c r="BH76" s="35">
        <v>2027</v>
      </c>
      <c r="BI76" s="35">
        <v>2028</v>
      </c>
      <c r="BJ76" s="35">
        <v>2029</v>
      </c>
      <c r="BK76" s="35">
        <v>2030</v>
      </c>
      <c r="BL76" s="35">
        <v>2031</v>
      </c>
      <c r="BM76" s="35">
        <v>2032</v>
      </c>
      <c r="BN76" s="35">
        <v>2033</v>
      </c>
      <c r="BO76" s="35">
        <v>2034</v>
      </c>
      <c r="BP76" s="35">
        <v>2035</v>
      </c>
      <c r="BQ76" s="35">
        <v>2036</v>
      </c>
      <c r="BR76" s="35">
        <v>2037</v>
      </c>
      <c r="BS76" s="35">
        <v>2038</v>
      </c>
      <c r="BT76" s="35">
        <v>2039</v>
      </c>
      <c r="BU76" s="35">
        <v>2040</v>
      </c>
      <c r="BV76" s="52">
        <v>2041</v>
      </c>
    </row>
    <row r="77" spans="2:74">
      <c r="B77" s="53" t="s">
        <v>88</v>
      </c>
      <c r="C77" s="18">
        <v>17.126611631455194</v>
      </c>
      <c r="D77" s="18">
        <v>17.536845147866675</v>
      </c>
      <c r="E77" s="18">
        <v>17.946278597482454</v>
      </c>
      <c r="F77" s="18">
        <v>18.399973393810427</v>
      </c>
      <c r="G77" s="18">
        <v>18.941425532646168</v>
      </c>
      <c r="H77" s="18">
        <v>19.583783455881818</v>
      </c>
      <c r="I77" s="18">
        <v>20.317671712471306</v>
      </c>
      <c r="J77" s="18">
        <v>21.145704025935519</v>
      </c>
      <c r="K77" s="18">
        <v>22.110453163955082</v>
      </c>
      <c r="L77" s="18">
        <v>23.205757130642006</v>
      </c>
      <c r="M77" s="18">
        <v>24.428384376335533</v>
      </c>
      <c r="N77" s="18">
        <v>25.811024019729878</v>
      </c>
      <c r="O77" s="18">
        <v>27.269478518988841</v>
      </c>
      <c r="P77" s="18">
        <v>28.814739825588703</v>
      </c>
      <c r="Q77" s="18">
        <v>30.336825858613846</v>
      </c>
      <c r="R77" s="18">
        <v>31.665725064751133</v>
      </c>
      <c r="S77" s="18">
        <v>32.81051669528653</v>
      </c>
      <c r="T77" s="18">
        <v>33.820741306413765</v>
      </c>
      <c r="U77" s="18">
        <v>34.70049744477199</v>
      </c>
      <c r="V77" s="18">
        <v>35.513528638067868</v>
      </c>
      <c r="W77" s="18">
        <v>36.195843630200194</v>
      </c>
      <c r="X77" s="18">
        <v>37.048123708547621</v>
      </c>
      <c r="Y77" s="18">
        <v>37.876540598257201</v>
      </c>
      <c r="Z77" s="18">
        <v>38.669438858898218</v>
      </c>
      <c r="AA77" s="18">
        <v>39.495560794360067</v>
      </c>
      <c r="AB77" s="18">
        <v>40.490340204590304</v>
      </c>
      <c r="AC77" s="18">
        <v>41.698813615837572</v>
      </c>
      <c r="AD77" s="18">
        <v>43.038787065168542</v>
      </c>
      <c r="AE77" s="18">
        <v>44.511339478815017</v>
      </c>
      <c r="AF77" s="18">
        <v>46.06845936392051</v>
      </c>
      <c r="AG77" s="18">
        <v>47.656789490670974</v>
      </c>
      <c r="AH77" s="18">
        <v>49.366198811581484</v>
      </c>
      <c r="AI77" s="18">
        <v>50.764687236326729</v>
      </c>
      <c r="AJ77" s="18">
        <v>52.045875339857027</v>
      </c>
      <c r="AK77" s="18">
        <v>53.217778363546209</v>
      </c>
      <c r="AL77" s="18">
        <v>54.513698715216087</v>
      </c>
      <c r="AM77" s="18">
        <v>55.786769205437672</v>
      </c>
      <c r="AN77" s="18">
        <v>57.021189938001754</v>
      </c>
      <c r="AO77" s="18">
        <v>58.24330863373396</v>
      </c>
      <c r="AP77" s="18">
        <v>59.452847047443058</v>
      </c>
      <c r="AQ77" s="18">
        <v>60.651000000000003</v>
      </c>
      <c r="AR77" s="18">
        <v>61.83700000000001</v>
      </c>
      <c r="AS77" s="18">
        <v>63.041983390987014</v>
      </c>
      <c r="AT77" s="18">
        <v>64.236825856411841</v>
      </c>
      <c r="AU77" s="18">
        <v>65.421669327451653</v>
      </c>
      <c r="AV77" s="18">
        <v>66.700391601860517</v>
      </c>
      <c r="AW77" s="18">
        <v>68.001137044491372</v>
      </c>
      <c r="AX77" s="18">
        <v>69.236125915426413</v>
      </c>
      <c r="AY77" s="18">
        <v>70.467631618241995</v>
      </c>
      <c r="AZ77" s="18">
        <v>71.685554063738948</v>
      </c>
      <c r="BA77" s="18">
        <v>72.896590770206075</v>
      </c>
      <c r="BB77" s="18">
        <v>74.107532854275249</v>
      </c>
      <c r="BC77" s="18">
        <v>75.319956018233327</v>
      </c>
      <c r="BD77" s="18">
        <v>76.527472401932172</v>
      </c>
      <c r="BE77" s="18">
        <v>77.73211532563738</v>
      </c>
      <c r="BF77" s="18">
        <v>78.928559356856027</v>
      </c>
      <c r="BG77" s="18">
        <v>80.12091613852273</v>
      </c>
      <c r="BH77" s="18">
        <v>81.319151245603493</v>
      </c>
      <c r="BI77" s="18">
        <v>82.519656731438459</v>
      </c>
      <c r="BJ77" s="18">
        <v>83.711972595436023</v>
      </c>
      <c r="BK77" s="18">
        <v>84.888003756933628</v>
      </c>
      <c r="BL77" s="18">
        <v>86.053011476650937</v>
      </c>
      <c r="BM77" s="18">
        <v>87.544884871537818</v>
      </c>
      <c r="BN77" s="18">
        <v>89.029371160615838</v>
      </c>
      <c r="BO77" s="18">
        <v>90.50238048247958</v>
      </c>
      <c r="BP77" s="18">
        <v>91.96609893388981</v>
      </c>
      <c r="BQ77" s="18">
        <v>93.420629763226884</v>
      </c>
      <c r="BR77" s="18">
        <v>94.868243837056639</v>
      </c>
      <c r="BS77" s="18">
        <v>96.304732237891358</v>
      </c>
      <c r="BT77" s="18">
        <v>97.732354443980554</v>
      </c>
      <c r="BU77" s="18">
        <v>98.371868600138271</v>
      </c>
      <c r="BV77" s="54">
        <v>98.984971440644188</v>
      </c>
    </row>
    <row r="78" spans="2:74">
      <c r="B78" s="53" t="s">
        <v>89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1.0735640364390011E-2</v>
      </c>
      <c r="V78" s="18">
        <v>0.52051960331963099</v>
      </c>
      <c r="W78" s="18">
        <v>1.0516060663773843</v>
      </c>
      <c r="X78" s="18">
        <v>1.673905593647256</v>
      </c>
      <c r="Y78" s="18">
        <v>2.2577822911280006</v>
      </c>
      <c r="Z78" s="18">
        <v>2.4740760509390798</v>
      </c>
      <c r="AA78" s="18">
        <v>2.8719978994444402</v>
      </c>
      <c r="AB78" s="18">
        <v>3.3492708574600902</v>
      </c>
      <c r="AC78" s="18">
        <v>4.1362780183399703</v>
      </c>
      <c r="AD78" s="18">
        <v>5.1411018088161802</v>
      </c>
      <c r="AE78" s="18">
        <v>6.2759617127067298</v>
      </c>
      <c r="AF78" s="18">
        <v>7.7625770456405245</v>
      </c>
      <c r="AG78" s="18">
        <v>9.1798438550210673</v>
      </c>
      <c r="AH78" s="18">
        <v>10.592680911257233</v>
      </c>
      <c r="AI78" s="18">
        <v>12.049630660541593</v>
      </c>
      <c r="AJ78" s="18">
        <v>15.246827496029734</v>
      </c>
      <c r="AK78" s="18">
        <v>19.553707505309749</v>
      </c>
      <c r="AL78" s="18">
        <v>21.809601250808537</v>
      </c>
      <c r="AM78" s="18">
        <v>24.136546407526708</v>
      </c>
      <c r="AN78" s="18">
        <v>26.935418733208778</v>
      </c>
      <c r="AO78" s="18">
        <v>29.527507443653207</v>
      </c>
      <c r="AP78" s="18">
        <v>31.22694673835376</v>
      </c>
      <c r="AQ78" s="18">
        <v>32.886999999999993</v>
      </c>
      <c r="AR78" s="18">
        <v>33.951999999999998</v>
      </c>
      <c r="AS78" s="18">
        <v>34.61977573161036</v>
      </c>
      <c r="AT78" s="18">
        <v>34.892494797819751</v>
      </c>
      <c r="AU78" s="18">
        <v>34.771313213836486</v>
      </c>
      <c r="AV78" s="18">
        <v>35.440135842627079</v>
      </c>
      <c r="AW78" s="18">
        <v>36.124005862353698</v>
      </c>
      <c r="AX78" s="18">
        <v>36.775419100658659</v>
      </c>
      <c r="AY78" s="18">
        <v>37.429594856134294</v>
      </c>
      <c r="AZ78" s="18">
        <v>38.080289462579451</v>
      </c>
      <c r="BA78" s="18">
        <v>38.731176568598954</v>
      </c>
      <c r="BB78" s="18">
        <v>39.384940508340854</v>
      </c>
      <c r="BC78" s="18">
        <v>40.044599551172048</v>
      </c>
      <c r="BD78" s="18">
        <v>40.705838653941598</v>
      </c>
      <c r="BE78" s="18">
        <v>41.369846155315926</v>
      </c>
      <c r="BF78" s="18">
        <v>42.0328255516173</v>
      </c>
      <c r="BG78" s="18">
        <v>42.69919096837495</v>
      </c>
      <c r="BH78" s="18">
        <v>43.373298382145087</v>
      </c>
      <c r="BI78" s="18">
        <v>44.053333783521964</v>
      </c>
      <c r="BJ78" s="18">
        <v>44.732720663561928</v>
      </c>
      <c r="BK78" s="18">
        <v>45.40939911894997</v>
      </c>
      <c r="BL78" s="18">
        <v>46.085171163627635</v>
      </c>
      <c r="BM78" s="18">
        <v>46.941288956347826</v>
      </c>
      <c r="BN78" s="18">
        <v>47.797944025549199</v>
      </c>
      <c r="BO78" s="18">
        <v>48.655304629195946</v>
      </c>
      <c r="BP78" s="18">
        <v>49.513537401262319</v>
      </c>
      <c r="BQ78" s="18">
        <v>50.372807402616132</v>
      </c>
      <c r="BR78" s="18">
        <v>51.233278171048461</v>
      </c>
      <c r="BS78" s="18">
        <v>52.095111770468669</v>
      </c>
      <c r="BT78" s="18">
        <v>52.958468839283569</v>
      </c>
      <c r="BU78" s="18">
        <v>53.823508637979089</v>
      </c>
      <c r="BV78" s="54">
        <v>54.700553385764579</v>
      </c>
    </row>
    <row r="79" spans="2:74">
      <c r="B79" s="53" t="s">
        <v>90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0.01</v>
      </c>
      <c r="J79" s="18">
        <v>2.3257376097566132E-2</v>
      </c>
      <c r="K79" s="18">
        <v>0.1793907040098143</v>
      </c>
      <c r="L79" s="18">
        <v>0.56738798458629303</v>
      </c>
      <c r="M79" s="18">
        <v>1.2618080696771206</v>
      </c>
      <c r="N79" s="18">
        <v>2.2976001614241013</v>
      </c>
      <c r="O79" s="18">
        <v>3.6043158322204745</v>
      </c>
      <c r="P79" s="18">
        <v>4.9952957628058563</v>
      </c>
      <c r="Q79" s="18">
        <v>6.3239104433250724</v>
      </c>
      <c r="R79" s="18">
        <v>7.5717644698259683</v>
      </c>
      <c r="S79" s="18">
        <v>8.7630159294243715</v>
      </c>
      <c r="T79" s="18">
        <v>9.9130311131222886</v>
      </c>
      <c r="U79" s="18">
        <v>11.012476706117825</v>
      </c>
      <c r="V79" s="18">
        <v>12.029425901076371</v>
      </c>
      <c r="W79" s="18">
        <v>12.946494071429138</v>
      </c>
      <c r="X79" s="18">
        <v>13.773190344696467</v>
      </c>
      <c r="Y79" s="18">
        <v>14.537206206546186</v>
      </c>
      <c r="Z79" s="18">
        <v>15.25515316155367</v>
      </c>
      <c r="AA79" s="18">
        <v>15.947287350112186</v>
      </c>
      <c r="AB79" s="18">
        <v>16.641440828016361</v>
      </c>
      <c r="AC79" s="18">
        <v>17.527212034702679</v>
      </c>
      <c r="AD79" s="18">
        <v>19.271815484277884</v>
      </c>
      <c r="AE79" s="18">
        <v>21.790087358803117</v>
      </c>
      <c r="AF79" s="18">
        <v>24.947380880374656</v>
      </c>
      <c r="AG79" s="18">
        <v>28.558366290276556</v>
      </c>
      <c r="AH79" s="18">
        <v>32.380434739548797</v>
      </c>
      <c r="AI79" s="18">
        <v>36.102576470619482</v>
      </c>
      <c r="AJ79" s="18">
        <v>39.614509827586758</v>
      </c>
      <c r="AK79" s="18">
        <v>42.754371124910861</v>
      </c>
      <c r="AL79" s="18">
        <v>44.92968033959513</v>
      </c>
      <c r="AM79" s="18">
        <v>46.328088623288558</v>
      </c>
      <c r="AN79" s="18">
        <v>46.390392548613157</v>
      </c>
      <c r="AO79" s="18">
        <v>45.573973483662705</v>
      </c>
      <c r="AP79" s="18">
        <v>43.935639454919325</v>
      </c>
      <c r="AQ79" s="18">
        <v>41.88000000000001</v>
      </c>
      <c r="AR79" s="18">
        <v>39.798000000000002</v>
      </c>
      <c r="AS79" s="18">
        <v>38.069919848239365</v>
      </c>
      <c r="AT79" s="18">
        <v>36.520142735227459</v>
      </c>
      <c r="AU79" s="18">
        <v>34.579261761293751</v>
      </c>
      <c r="AV79" s="18">
        <v>33.098453588997756</v>
      </c>
      <c r="AW79" s="18">
        <v>31.682973264566591</v>
      </c>
      <c r="AX79" s="18">
        <v>30.290424438589877</v>
      </c>
      <c r="AY79" s="18">
        <v>28.952132368205842</v>
      </c>
      <c r="AZ79" s="18">
        <v>27.661986924187524</v>
      </c>
      <c r="BA79" s="18">
        <v>26.421746542287668</v>
      </c>
      <c r="BB79" s="18">
        <v>25.231828677781166</v>
      </c>
      <c r="BC79" s="18">
        <v>24.092406917471543</v>
      </c>
      <c r="BD79" s="18">
        <v>22.99908947762269</v>
      </c>
      <c r="BE79" s="18">
        <v>21.951062342784734</v>
      </c>
      <c r="BF79" s="18">
        <v>20.944882290859493</v>
      </c>
      <c r="BG79" s="18">
        <v>19.981435542667914</v>
      </c>
      <c r="BH79" s="18">
        <v>19.061066266890599</v>
      </c>
      <c r="BI79" s="18">
        <v>18.1811446583351</v>
      </c>
      <c r="BJ79" s="18">
        <v>17.337459391980552</v>
      </c>
      <c r="BK79" s="18">
        <v>16.528125443823178</v>
      </c>
      <c r="BL79" s="18">
        <v>15.752763445373718</v>
      </c>
      <c r="BM79" s="18">
        <v>15.068438799092874</v>
      </c>
      <c r="BN79" s="18">
        <v>14.40920982415645</v>
      </c>
      <c r="BO79" s="18">
        <v>13.774595250765548</v>
      </c>
      <c r="BP79" s="18">
        <v>13.164073747221279</v>
      </c>
      <c r="BQ79" s="18">
        <v>12.577091167440576</v>
      </c>
      <c r="BR79" s="18">
        <v>12.013067010746513</v>
      </c>
      <c r="BS79" s="18">
        <v>11.471400167638215</v>
      </c>
      <c r="BT79" s="18">
        <v>10.951474018800493</v>
      </c>
      <c r="BU79" s="18">
        <v>10.452660948711694</v>
      </c>
      <c r="BV79" s="54">
        <v>9.9761800731321681</v>
      </c>
    </row>
    <row r="80" spans="2:74">
      <c r="B80" s="53" t="s">
        <v>91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1E-4</v>
      </c>
      <c r="I80" s="18">
        <v>2.1841325653725022E-4</v>
      </c>
      <c r="J80" s="18">
        <v>8.3556667401734654E-4</v>
      </c>
      <c r="K80" s="18">
        <v>2.2096815047556273E-3</v>
      </c>
      <c r="L80" s="18">
        <v>8.3828206279345074E-3</v>
      </c>
      <c r="M80" s="18">
        <v>2.9889114531697701E-2</v>
      </c>
      <c r="N80" s="18">
        <v>7.7225556158460662E-2</v>
      </c>
      <c r="O80" s="18">
        <v>0.16640355948891922</v>
      </c>
      <c r="P80" s="18">
        <v>0.31811422617731383</v>
      </c>
      <c r="Q80" s="18">
        <v>0.55706518700391361</v>
      </c>
      <c r="R80" s="18">
        <v>0.91126905031303918</v>
      </c>
      <c r="S80" s="18">
        <v>1.4113363024701937</v>
      </c>
      <c r="T80" s="18">
        <v>2.0898204843830164</v>
      </c>
      <c r="U80" s="18">
        <v>2.9383718628488742</v>
      </c>
      <c r="V80" s="18">
        <v>3.911134486613558</v>
      </c>
      <c r="W80" s="18">
        <v>4.9272514114724526</v>
      </c>
      <c r="X80" s="18">
        <v>5.9141010588923235</v>
      </c>
      <c r="Y80" s="18">
        <v>6.8084836252492957</v>
      </c>
      <c r="Z80" s="18">
        <v>7.5593864185853787</v>
      </c>
      <c r="AA80" s="18">
        <v>8.1297488793856889</v>
      </c>
      <c r="AB80" s="18">
        <v>8.4967639038224601</v>
      </c>
      <c r="AC80" s="18">
        <v>8.6506771941898357</v>
      </c>
      <c r="AD80" s="18">
        <v>8.5924766498005578</v>
      </c>
      <c r="AE80" s="18">
        <v>8.331106221829053</v>
      </c>
      <c r="AF80" s="18">
        <v>7.8808166654119924</v>
      </c>
      <c r="AG80" s="18">
        <v>7.4255795704872822</v>
      </c>
      <c r="AH80" s="18">
        <v>8.316743214703548</v>
      </c>
      <c r="AI80" s="18">
        <v>9.8165073532236029</v>
      </c>
      <c r="AJ80" s="18">
        <v>10.964883976514258</v>
      </c>
      <c r="AK80" s="18">
        <v>11.500229728806282</v>
      </c>
      <c r="AL80" s="18">
        <v>11.805363366619442</v>
      </c>
      <c r="AM80" s="18">
        <v>11.712452536577681</v>
      </c>
      <c r="AN80" s="18">
        <v>13.872202951362155</v>
      </c>
      <c r="AO80" s="18">
        <v>15.818840335916727</v>
      </c>
      <c r="AP80" s="18">
        <v>18.085918495407139</v>
      </c>
      <c r="AQ80" s="18">
        <v>19.911999999999995</v>
      </c>
      <c r="AR80" s="18">
        <v>20.937000000000001</v>
      </c>
      <c r="AS80" s="18">
        <v>20.962818614097475</v>
      </c>
      <c r="AT80" s="18">
        <v>20.202090559873799</v>
      </c>
      <c r="AU80" s="18">
        <v>19.8656304654737</v>
      </c>
      <c r="AV80" s="18">
        <v>20.247743821641492</v>
      </c>
      <c r="AW80" s="18">
        <v>20.638454089463622</v>
      </c>
      <c r="AX80" s="18">
        <v>21.010621070701898</v>
      </c>
      <c r="AY80" s="18">
        <v>21.384366339907888</v>
      </c>
      <c r="AZ80" s="18">
        <v>21.756122750660083</v>
      </c>
      <c r="BA80" s="18">
        <v>22.127989140733028</v>
      </c>
      <c r="BB80" s="18">
        <v>22.501499130381529</v>
      </c>
      <c r="BC80" s="18">
        <v>22.878377124534421</v>
      </c>
      <c r="BD80" s="18">
        <v>23.256157842339292</v>
      </c>
      <c r="BE80" s="18">
        <v>23.635520208306993</v>
      </c>
      <c r="BF80" s="18">
        <v>23.783558825452886</v>
      </c>
      <c r="BG80" s="18">
        <v>23.921396389281909</v>
      </c>
      <c r="BH80" s="18">
        <v>24.05846736409789</v>
      </c>
      <c r="BI80" s="18">
        <v>24.193734660001883</v>
      </c>
      <c r="BJ80" s="18">
        <v>24.323612317229149</v>
      </c>
      <c r="BK80" s="18">
        <v>24.447088301034078</v>
      </c>
      <c r="BL80" s="18">
        <v>24.565251628345671</v>
      </c>
      <c r="BM80" s="18">
        <v>24.773858296373938</v>
      </c>
      <c r="BN80" s="18">
        <v>24.976206764361354</v>
      </c>
      <c r="BO80" s="18">
        <v>25.172484778309155</v>
      </c>
      <c r="BP80" s="18">
        <v>25.362874451838515</v>
      </c>
      <c r="BQ80" s="18">
        <v>25.547552435161997</v>
      </c>
      <c r="BR80" s="18">
        <v>25.726690078985776</v>
      </c>
      <c r="BS80" s="18">
        <v>25.900453593494838</v>
      </c>
      <c r="BT80" s="18">
        <v>26.069004202568632</v>
      </c>
      <c r="BU80" s="18">
        <v>26.23249829337021</v>
      </c>
      <c r="BV80" s="54">
        <v>26.395992384171787</v>
      </c>
    </row>
    <row r="81" spans="2:74">
      <c r="B81" s="53" t="s">
        <v>38</v>
      </c>
      <c r="C81" s="18">
        <v>17.126611631455194</v>
      </c>
      <c r="D81" s="18">
        <v>17.536845147866675</v>
      </c>
      <c r="E81" s="18">
        <v>17.946278597482454</v>
      </c>
      <c r="F81" s="18">
        <v>18.399973393810427</v>
      </c>
      <c r="G81" s="18">
        <v>18.941425532646168</v>
      </c>
      <c r="H81" s="18">
        <v>19.583883455881818</v>
      </c>
      <c r="I81" s="18">
        <v>20.327890125727844</v>
      </c>
      <c r="J81" s="18">
        <v>21.1697969687071</v>
      </c>
      <c r="K81" s="18">
        <v>22.292053549469653</v>
      </c>
      <c r="L81" s="18">
        <v>23.781527935856232</v>
      </c>
      <c r="M81" s="18">
        <v>25.720081560544351</v>
      </c>
      <c r="N81" s="18">
        <v>28.185849737312438</v>
      </c>
      <c r="O81" s="18">
        <v>31.040197910698236</v>
      </c>
      <c r="P81" s="18">
        <v>34.12814981457187</v>
      </c>
      <c r="Q81" s="18">
        <v>37.217801488942833</v>
      </c>
      <c r="R81" s="18">
        <v>40.148758584890139</v>
      </c>
      <c r="S81" s="18">
        <v>42.984868927181097</v>
      </c>
      <c r="T81" s="18">
        <v>45.823592903919071</v>
      </c>
      <c r="U81" s="18">
        <v>48.662081654103076</v>
      </c>
      <c r="V81" s="18">
        <v>51.97460862907743</v>
      </c>
      <c r="W81" s="18">
        <v>55.121195179479166</v>
      </c>
      <c r="X81" s="18">
        <v>58.409320705783664</v>
      </c>
      <c r="Y81" s="18">
        <v>61.480012721180685</v>
      </c>
      <c r="Z81" s="18">
        <v>63.958054489976348</v>
      </c>
      <c r="AA81" s="18">
        <v>66.444594923302375</v>
      </c>
      <c r="AB81" s="18">
        <v>68.977815793889206</v>
      </c>
      <c r="AC81" s="18">
        <v>72.012980863070055</v>
      </c>
      <c r="AD81" s="18">
        <v>76.044181008063163</v>
      </c>
      <c r="AE81" s="18">
        <v>80.908494772153915</v>
      </c>
      <c r="AF81" s="18">
        <v>86.659233955347688</v>
      </c>
      <c r="AG81" s="18">
        <v>92.820579206455889</v>
      </c>
      <c r="AH81" s="18">
        <v>100.65605767709106</v>
      </c>
      <c r="AI81" s="18">
        <v>108.7334017207114</v>
      </c>
      <c r="AJ81" s="18">
        <v>117.87209663998777</v>
      </c>
      <c r="AK81" s="18">
        <v>127.0260867225731</v>
      </c>
      <c r="AL81" s="18">
        <v>133.0583436722392</v>
      </c>
      <c r="AM81" s="18">
        <v>137.96385677283061</v>
      </c>
      <c r="AN81" s="18">
        <v>144.21920417118582</v>
      </c>
      <c r="AO81" s="18">
        <v>149.1636298969666</v>
      </c>
      <c r="AP81" s="18">
        <v>152.70135173612326</v>
      </c>
      <c r="AQ81" s="18">
        <v>155.33000000000001</v>
      </c>
      <c r="AR81" s="18">
        <v>156.52400000000003</v>
      </c>
      <c r="AS81" s="18">
        <v>156.69449758493423</v>
      </c>
      <c r="AT81" s="18">
        <v>155.85155394933284</v>
      </c>
      <c r="AU81" s="18">
        <v>154.63787476805561</v>
      </c>
      <c r="AV81" s="18">
        <v>155.48672485512685</v>
      </c>
      <c r="AW81" s="18">
        <v>156.44657026087526</v>
      </c>
      <c r="AX81" s="18">
        <v>157.31259052537683</v>
      </c>
      <c r="AY81" s="18">
        <v>158.23372518249002</v>
      </c>
      <c r="AZ81" s="18">
        <v>159.18395320116599</v>
      </c>
      <c r="BA81" s="18">
        <v>160.17750302182574</v>
      </c>
      <c r="BB81" s="18">
        <v>161.22580117077879</v>
      </c>
      <c r="BC81" s="18">
        <v>162.33533961141134</v>
      </c>
      <c r="BD81" s="18">
        <v>163.48855837583574</v>
      </c>
      <c r="BE81" s="18">
        <v>164.68854403204503</v>
      </c>
      <c r="BF81" s="18">
        <v>165.6898260247857</v>
      </c>
      <c r="BG81" s="18">
        <v>166.7229390388475</v>
      </c>
      <c r="BH81" s="18">
        <v>167.81198325873706</v>
      </c>
      <c r="BI81" s="18">
        <v>168.94786983329743</v>
      </c>
      <c r="BJ81" s="18">
        <v>170.10576496820767</v>
      </c>
      <c r="BK81" s="18">
        <v>171.27261662074085</v>
      </c>
      <c r="BL81" s="18">
        <v>172.45619771399794</v>
      </c>
      <c r="BM81" s="18">
        <v>174.32847092335243</v>
      </c>
      <c r="BN81" s="18">
        <v>176.21273177468285</v>
      </c>
      <c r="BO81" s="18">
        <v>178.10476514075023</v>
      </c>
      <c r="BP81" s="18">
        <v>180.0065845342119</v>
      </c>
      <c r="BQ81" s="18">
        <v>181.91808076844561</v>
      </c>
      <c r="BR81" s="18">
        <v>183.84127909783737</v>
      </c>
      <c r="BS81" s="18">
        <v>185.77169776949307</v>
      </c>
      <c r="BT81" s="18">
        <v>187.71130150463327</v>
      </c>
      <c r="BU81" s="18">
        <v>188.88053648019928</v>
      </c>
      <c r="BV81" s="54">
        <v>190.05769728371271</v>
      </c>
    </row>
    <row r="82" spans="2:74">
      <c r="B82" s="55"/>
      <c r="C82" s="31"/>
      <c r="D82" s="31"/>
      <c r="E82" s="31"/>
      <c r="F82" s="66"/>
      <c r="G82" s="67"/>
      <c r="H82" s="31"/>
      <c r="I82" s="31"/>
      <c r="J82" s="31"/>
      <c r="K82" s="31"/>
      <c r="BV82" s="68"/>
    </row>
    <row r="83" spans="2:74">
      <c r="B83" s="55"/>
      <c r="C83" s="56" t="s">
        <v>81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V83" s="68"/>
    </row>
    <row r="84" spans="2:74" s="4" customFormat="1">
      <c r="B84" s="51" t="s">
        <v>61</v>
      </c>
      <c r="C84" s="35">
        <v>1970</v>
      </c>
      <c r="D84" s="35">
        <v>1971</v>
      </c>
      <c r="E84" s="35">
        <v>1972</v>
      </c>
      <c r="F84" s="35">
        <v>1973</v>
      </c>
      <c r="G84" s="35">
        <v>1974</v>
      </c>
      <c r="H84" s="35">
        <v>1975</v>
      </c>
      <c r="I84" s="35">
        <v>1976</v>
      </c>
      <c r="J84" s="35">
        <v>1977</v>
      </c>
      <c r="K84" s="35">
        <v>1978</v>
      </c>
      <c r="L84" s="35">
        <v>1979</v>
      </c>
      <c r="M84" s="35">
        <v>1980</v>
      </c>
      <c r="N84" s="35">
        <v>1981</v>
      </c>
      <c r="O84" s="35">
        <v>1982</v>
      </c>
      <c r="P84" s="35">
        <v>1983</v>
      </c>
      <c r="Q84" s="35">
        <v>1984</v>
      </c>
      <c r="R84" s="35">
        <v>1985</v>
      </c>
      <c r="S84" s="35">
        <v>1986</v>
      </c>
      <c r="T84" s="35">
        <v>1987</v>
      </c>
      <c r="U84" s="35">
        <v>1988</v>
      </c>
      <c r="V84" s="35">
        <v>1989</v>
      </c>
      <c r="W84" s="35">
        <v>1990</v>
      </c>
      <c r="X84" s="35">
        <v>1991</v>
      </c>
      <c r="Y84" s="35">
        <v>1992</v>
      </c>
      <c r="Z84" s="35">
        <v>1993</v>
      </c>
      <c r="AA84" s="35">
        <v>1994</v>
      </c>
      <c r="AB84" s="35">
        <v>1995</v>
      </c>
      <c r="AC84" s="35">
        <v>1996</v>
      </c>
      <c r="AD84" s="35">
        <v>1997</v>
      </c>
      <c r="AE84" s="35">
        <v>1998</v>
      </c>
      <c r="AF84" s="35">
        <v>1999</v>
      </c>
      <c r="AG84" s="35">
        <v>2000</v>
      </c>
      <c r="AH84" s="35">
        <v>2001</v>
      </c>
      <c r="AI84" s="35">
        <v>2002</v>
      </c>
      <c r="AJ84" s="35">
        <v>2003</v>
      </c>
      <c r="AK84" s="35">
        <v>2004</v>
      </c>
      <c r="AL84" s="35">
        <v>2005</v>
      </c>
      <c r="AM84" s="35">
        <v>2006</v>
      </c>
      <c r="AN84" s="35">
        <v>2007</v>
      </c>
      <c r="AO84" s="35">
        <v>2008</v>
      </c>
      <c r="AP84" s="35">
        <v>2009</v>
      </c>
      <c r="AQ84" s="35">
        <v>2010</v>
      </c>
      <c r="AR84" s="35">
        <v>2011</v>
      </c>
      <c r="AS84" s="35">
        <v>2012</v>
      </c>
      <c r="AT84" s="35">
        <v>2013</v>
      </c>
      <c r="AU84" s="35">
        <v>2014</v>
      </c>
      <c r="AV84" s="35">
        <v>2015</v>
      </c>
      <c r="AW84" s="35">
        <v>2016</v>
      </c>
      <c r="AX84" s="35">
        <v>2017</v>
      </c>
      <c r="AY84" s="35">
        <v>2018</v>
      </c>
      <c r="AZ84" s="35">
        <v>2019</v>
      </c>
      <c r="BA84" s="35">
        <v>2020</v>
      </c>
      <c r="BB84" s="35">
        <v>2021</v>
      </c>
      <c r="BC84" s="35">
        <v>2022</v>
      </c>
      <c r="BD84" s="35">
        <v>2023</v>
      </c>
      <c r="BE84" s="35">
        <v>2024</v>
      </c>
      <c r="BF84" s="35">
        <v>2025</v>
      </c>
      <c r="BG84" s="35">
        <v>2026</v>
      </c>
      <c r="BH84" s="35">
        <v>2027</v>
      </c>
      <c r="BI84" s="35">
        <v>2028</v>
      </c>
      <c r="BJ84" s="35">
        <v>2029</v>
      </c>
      <c r="BK84" s="35">
        <v>2030</v>
      </c>
      <c r="BL84" s="35">
        <v>2031</v>
      </c>
      <c r="BM84" s="35">
        <v>2032</v>
      </c>
      <c r="BN84" s="35">
        <v>2033</v>
      </c>
      <c r="BO84" s="35">
        <v>2034</v>
      </c>
      <c r="BP84" s="35">
        <v>2035</v>
      </c>
      <c r="BQ84" s="35">
        <v>2036</v>
      </c>
      <c r="BR84" s="35">
        <v>2037</v>
      </c>
      <c r="BS84" s="35">
        <v>2038</v>
      </c>
      <c r="BT84" s="35">
        <v>2039</v>
      </c>
      <c r="BU84" s="35">
        <v>2040</v>
      </c>
      <c r="BV84" s="52">
        <v>2041</v>
      </c>
    </row>
    <row r="85" spans="2:74">
      <c r="B85" s="51" t="s">
        <v>88</v>
      </c>
      <c r="C85" s="18">
        <v>2.3681342320599192</v>
      </c>
      <c r="D85" s="18">
        <v>2.4765756940086532</v>
      </c>
      <c r="E85" s="18">
        <v>2.5627855476105266</v>
      </c>
      <c r="F85" s="18">
        <v>2.6394669040236729</v>
      </c>
      <c r="G85" s="18">
        <v>2.720306808641006</v>
      </c>
      <c r="H85" s="18">
        <v>2.9097267532735089</v>
      </c>
      <c r="I85" s="18">
        <v>3.1304374727501765</v>
      </c>
      <c r="J85" s="18">
        <v>3.3724079865280001</v>
      </c>
      <c r="K85" s="18">
        <v>3.6368302557556298</v>
      </c>
      <c r="L85" s="18">
        <v>3.9083273459880727</v>
      </c>
      <c r="M85" s="18">
        <v>4.1772874943398994</v>
      </c>
      <c r="N85" s="18">
        <v>4.4385694219894329</v>
      </c>
      <c r="O85" s="18">
        <v>4.6725374367807593</v>
      </c>
      <c r="P85" s="18">
        <v>4.900837529944468</v>
      </c>
      <c r="Q85" s="18">
        <v>5.1189595041505358</v>
      </c>
      <c r="R85" s="18">
        <v>5.3125109920350555</v>
      </c>
      <c r="S85" s="18">
        <v>5.4837757161421372</v>
      </c>
      <c r="T85" s="18">
        <v>5.6429660507950832</v>
      </c>
      <c r="U85" s="18">
        <v>5.7892137051171755</v>
      </c>
      <c r="V85" s="18">
        <v>5.9264229527668837</v>
      </c>
      <c r="W85" s="18">
        <v>6.1462790426764071</v>
      </c>
      <c r="X85" s="18">
        <v>6.2266541197096332</v>
      </c>
      <c r="Y85" s="18">
        <v>6.3167785066671307</v>
      </c>
      <c r="Z85" s="18">
        <v>6.4449924197122961</v>
      </c>
      <c r="AA85" s="18">
        <v>6.5322143563858939</v>
      </c>
      <c r="AB85" s="18">
        <v>6.6351039837543073</v>
      </c>
      <c r="AC85" s="18">
        <v>6.7719145728854224</v>
      </c>
      <c r="AD85" s="18">
        <v>6.9167432684592294</v>
      </c>
      <c r="AE85" s="18">
        <v>7.0804203812887403</v>
      </c>
      <c r="AF85" s="18">
        <v>7.2728933746213196</v>
      </c>
      <c r="AG85" s="18">
        <v>7.4494102447436532</v>
      </c>
      <c r="AH85" s="18">
        <v>7.6048467127997963</v>
      </c>
      <c r="AI85" s="18">
        <v>8.0597069669405723</v>
      </c>
      <c r="AJ85" s="18">
        <v>8.1922159060082009</v>
      </c>
      <c r="AK85" s="18">
        <v>8.2284439900234823</v>
      </c>
      <c r="AL85" s="18">
        <v>8.2629446065261103</v>
      </c>
      <c r="AM85" s="18">
        <v>8.3557684129055172</v>
      </c>
      <c r="AN85" s="18">
        <v>8.5682928550493127</v>
      </c>
      <c r="AO85" s="18">
        <v>8.6025513609331554</v>
      </c>
      <c r="AP85" s="18">
        <v>8.1848451518525298</v>
      </c>
      <c r="AQ85" s="18">
        <v>8.4115026280836478</v>
      </c>
      <c r="AR85" s="18">
        <v>8.5697910146895726</v>
      </c>
      <c r="AS85" s="18">
        <v>8.5641083110164526</v>
      </c>
      <c r="AT85" s="18">
        <v>8.4200944451294113</v>
      </c>
      <c r="AU85" s="18">
        <v>8.3071245066931869</v>
      </c>
      <c r="AV85" s="18">
        <v>8.3698581214629311</v>
      </c>
      <c r="AW85" s="18">
        <v>8.4315021234398468</v>
      </c>
      <c r="AX85" s="18">
        <v>8.4809217264515233</v>
      </c>
      <c r="AY85" s="18">
        <v>8.526508547215828</v>
      </c>
      <c r="AZ85" s="18">
        <v>8.5667928830840143</v>
      </c>
      <c r="BA85" s="18">
        <v>8.6026259888145393</v>
      </c>
      <c r="BB85" s="18">
        <v>8.6345267161832115</v>
      </c>
      <c r="BC85" s="18">
        <v>8.6632783508625639</v>
      </c>
      <c r="BD85" s="18">
        <v>8.6878507336837298</v>
      </c>
      <c r="BE85" s="18">
        <v>8.7084936508874726</v>
      </c>
      <c r="BF85" s="18">
        <v>8.7243082945246151</v>
      </c>
      <c r="BG85" s="18">
        <v>8.7364209203130585</v>
      </c>
      <c r="BH85" s="18">
        <v>8.7456034850384476</v>
      </c>
      <c r="BI85" s="18">
        <v>8.7514470126697397</v>
      </c>
      <c r="BJ85" s="18">
        <v>8.7525050436921781</v>
      </c>
      <c r="BK85" s="18">
        <v>8.748660337819965</v>
      </c>
      <c r="BL85" s="18">
        <v>8.740182528045402</v>
      </c>
      <c r="BM85" s="18">
        <v>8.760934806381119</v>
      </c>
      <c r="BN85" s="18">
        <v>8.7761374224418987</v>
      </c>
      <c r="BO85" s="18">
        <v>8.7861491012155923</v>
      </c>
      <c r="BP85" s="18">
        <v>8.7908719567206326</v>
      </c>
      <c r="BQ85" s="18">
        <v>8.7903573398095158</v>
      </c>
      <c r="BR85" s="18">
        <v>8.7844684523736234</v>
      </c>
      <c r="BS85" s="18">
        <v>8.773623460481268</v>
      </c>
      <c r="BT85" s="18">
        <v>8.7576923614196236</v>
      </c>
      <c r="BU85" s="18">
        <v>8.6680518755151166</v>
      </c>
      <c r="BV85" s="54">
        <v>8.5738079061775867</v>
      </c>
    </row>
    <row r="86" spans="2:74">
      <c r="B86" s="53" t="s">
        <v>89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0.12674028685102889</v>
      </c>
      <c r="W86" s="18">
        <v>0.25809658176423556</v>
      </c>
      <c r="X86" s="18">
        <v>0.40260677455861443</v>
      </c>
      <c r="Y86" s="18">
        <v>0.53396379839176522</v>
      </c>
      <c r="Z86" s="18">
        <v>0.58380632867913795</v>
      </c>
      <c r="AA86" s="18">
        <v>0.66437452224397253</v>
      </c>
      <c r="AB86" s="18">
        <v>0.75794432864736261</v>
      </c>
      <c r="AC86" s="18">
        <v>0.91137374191842502</v>
      </c>
      <c r="AD86" s="18">
        <v>1.1009637454979024</v>
      </c>
      <c r="AE86" s="18">
        <v>1.3076474932930156</v>
      </c>
      <c r="AF86" s="18">
        <v>1.5543477759565432</v>
      </c>
      <c r="AG86" s="18">
        <v>1.7718605446829336</v>
      </c>
      <c r="AH86" s="18">
        <v>1.9545844486888626</v>
      </c>
      <c r="AI86" s="18">
        <v>2.2218947362418158</v>
      </c>
      <c r="AJ86" s="18">
        <v>2.5384308961219846</v>
      </c>
      <c r="AK86" s="18">
        <v>2.913899216882522</v>
      </c>
      <c r="AL86" s="18">
        <v>3.0887945236110976</v>
      </c>
      <c r="AM86" s="18">
        <v>3.3045097072008507</v>
      </c>
      <c r="AN86" s="18">
        <v>3.6316986065317707</v>
      </c>
      <c r="AO86" s="18">
        <v>3.7242763753993295</v>
      </c>
      <c r="AP86" s="18">
        <v>3.6174955837390272</v>
      </c>
      <c r="AQ86" s="18">
        <v>3.8338007175674664</v>
      </c>
      <c r="AR86" s="18">
        <v>4.0530600165985149</v>
      </c>
      <c r="AS86" s="18">
        <v>4.1838467784769069</v>
      </c>
      <c r="AT86" s="18">
        <v>4.2311360400304565</v>
      </c>
      <c r="AU86" s="18">
        <v>4.2721957890979736</v>
      </c>
      <c r="AV86" s="18">
        <v>4.4202479247290007</v>
      </c>
      <c r="AW86" s="18">
        <v>4.5726912507186039</v>
      </c>
      <c r="AX86" s="18">
        <v>4.723695432481577</v>
      </c>
      <c r="AY86" s="18">
        <v>4.8772973411852796</v>
      </c>
      <c r="AZ86" s="18">
        <v>5.0328711568025088</v>
      </c>
      <c r="BA86" s="18">
        <v>5.1908898222598925</v>
      </c>
      <c r="BB86" s="18">
        <v>5.3519197389030548</v>
      </c>
      <c r="BC86" s="18">
        <v>5.5159949003708322</v>
      </c>
      <c r="BD86" s="18">
        <v>5.6827430232171663</v>
      </c>
      <c r="BE86" s="18">
        <v>5.8523410256486965</v>
      </c>
      <c r="BF86" s="18">
        <v>6.0244742791573591</v>
      </c>
      <c r="BG86" s="18">
        <v>6.1993531758770084</v>
      </c>
      <c r="BH86" s="18">
        <v>6.3778478071665949</v>
      </c>
      <c r="BI86" s="18">
        <v>6.5597312321823367</v>
      </c>
      <c r="BJ86" s="18">
        <v>6.7442728216822267</v>
      </c>
      <c r="BK86" s="18">
        <v>6.930702401595827</v>
      </c>
      <c r="BL86" s="18">
        <v>7.1195076029077047</v>
      </c>
      <c r="BM86" s="18">
        <v>7.3390211832873957</v>
      </c>
      <c r="BN86" s="18">
        <v>7.5620459219302125</v>
      </c>
      <c r="BO86" s="18">
        <v>7.7881292754137084</v>
      </c>
      <c r="BP86" s="18">
        <v>8.0175412166528233</v>
      </c>
      <c r="BQ86" s="18">
        <v>8.250313643769335</v>
      </c>
      <c r="BR86" s="18">
        <v>8.4867403436345086</v>
      </c>
      <c r="BS86" s="18">
        <v>8.726337719928809</v>
      </c>
      <c r="BT86" s="18">
        <v>8.9693971108922881</v>
      </c>
      <c r="BU86" s="18">
        <v>9.2159542815461144</v>
      </c>
      <c r="BV86" s="54">
        <v>9.4680838007511099</v>
      </c>
    </row>
    <row r="87" spans="2:74">
      <c r="B87" s="53" t="s">
        <v>90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2.7752439015344531E-3</v>
      </c>
      <c r="J87" s="18">
        <v>6.3971502904940454E-3</v>
      </c>
      <c r="K87" s="18">
        <v>4.8353260466110638E-2</v>
      </c>
      <c r="L87" s="18">
        <v>0.15048976494911151</v>
      </c>
      <c r="M87" s="18">
        <v>0.32883212437210657</v>
      </c>
      <c r="N87" s="18">
        <v>0.58750139071425678</v>
      </c>
      <c r="O87" s="18">
        <v>0.90611286327892604</v>
      </c>
      <c r="P87" s="18">
        <v>1.2428663322851354</v>
      </c>
      <c r="Q87" s="18">
        <v>1.5555806519667832</v>
      </c>
      <c r="R87" s="18">
        <v>1.8363483616024281</v>
      </c>
      <c r="S87" s="18">
        <v>2.0892683572045718</v>
      </c>
      <c r="T87" s="18">
        <v>2.3170827321862544</v>
      </c>
      <c r="U87" s="18">
        <v>2.518356655506901</v>
      </c>
      <c r="V87" s="18">
        <v>2.6877705040545572</v>
      </c>
      <c r="W87" s="18">
        <v>2.8707977977800221</v>
      </c>
      <c r="X87" s="18">
        <v>2.9515862575360545</v>
      </c>
      <c r="Y87" s="18">
        <v>3.0164660931515193</v>
      </c>
      <c r="Z87" s="18">
        <v>3.0776775746365876</v>
      </c>
      <c r="AA87" s="18">
        <v>3.0977689636983352</v>
      </c>
      <c r="AB87" s="18">
        <v>3.1019192699689926</v>
      </c>
      <c r="AC87" s="18">
        <v>2.9823489944694224</v>
      </c>
      <c r="AD87" s="18">
        <v>2.9693698518895144</v>
      </c>
      <c r="AE87" s="18">
        <v>3.0595328845798315</v>
      </c>
      <c r="AF87" s="18">
        <v>3.250067601944381</v>
      </c>
      <c r="AG87" s="18">
        <v>3.5077958807037448</v>
      </c>
      <c r="AH87" s="18">
        <v>3.8054680339455849</v>
      </c>
      <c r="AI87" s="18">
        <v>4.3276760122088538</v>
      </c>
      <c r="AJ87" s="18">
        <v>4.7641872529398102</v>
      </c>
      <c r="AK87" s="18">
        <v>5.1286071382897598</v>
      </c>
      <c r="AL87" s="18">
        <v>5.1362868759107378</v>
      </c>
      <c r="AM87" s="18">
        <v>4.9467376010372508</v>
      </c>
      <c r="AN87" s="18">
        <v>4.5576578449354503</v>
      </c>
      <c r="AO87" s="18">
        <v>3.8740573150017039</v>
      </c>
      <c r="AP87" s="18">
        <v>3.036720654460995</v>
      </c>
      <c r="AQ87" s="18">
        <v>2.5085727645661207</v>
      </c>
      <c r="AR87" s="18">
        <v>2.0977964297058813</v>
      </c>
      <c r="AS87" s="18">
        <v>1.7825161791336519</v>
      </c>
      <c r="AT87" s="18">
        <v>1.5674709940646281</v>
      </c>
      <c r="AU87" s="18">
        <v>1.3965706944813756</v>
      </c>
      <c r="AV87" s="18">
        <v>1.1226346900475463</v>
      </c>
      <c r="AW87" s="18">
        <v>0.86965196293513902</v>
      </c>
      <c r="AX87" s="18">
        <v>0.63492827907706784</v>
      </c>
      <c r="AY87" s="18">
        <v>0.49218625025949936</v>
      </c>
      <c r="AZ87" s="18">
        <v>0.47025377771118793</v>
      </c>
      <c r="BA87" s="18">
        <v>0.44916969121889039</v>
      </c>
      <c r="BB87" s="18">
        <v>0.42894108752227983</v>
      </c>
      <c r="BC87" s="18">
        <v>0.40957091759701619</v>
      </c>
      <c r="BD87" s="18">
        <v>0.39098452111958576</v>
      </c>
      <c r="BE87" s="18">
        <v>0.37316805982734047</v>
      </c>
      <c r="BF87" s="18">
        <v>0.35606299894461135</v>
      </c>
      <c r="BG87" s="18">
        <v>0.33968440422535451</v>
      </c>
      <c r="BH87" s="18">
        <v>0.32403812653714015</v>
      </c>
      <c r="BI87" s="18">
        <v>0.30907945919169666</v>
      </c>
      <c r="BJ87" s="18">
        <v>0.29473680966366939</v>
      </c>
      <c r="BK87" s="18">
        <v>0.28097813254499404</v>
      </c>
      <c r="BL87" s="18">
        <v>0.26779697857135326</v>
      </c>
      <c r="BM87" s="18">
        <v>0.25616345958457887</v>
      </c>
      <c r="BN87" s="18">
        <v>0.24495656701065965</v>
      </c>
      <c r="BO87" s="18">
        <v>0.23416811926301431</v>
      </c>
      <c r="BP87" s="18">
        <v>0.22378925370276173</v>
      </c>
      <c r="BQ87" s="18">
        <v>0.21381054984648981</v>
      </c>
      <c r="BR87" s="18">
        <v>0.20422213918269072</v>
      </c>
      <c r="BS87" s="18">
        <v>0.19501380284984968</v>
      </c>
      <c r="BT87" s="18">
        <v>0.18617505831960837</v>
      </c>
      <c r="BU87" s="18">
        <v>0.17769523612809879</v>
      </c>
      <c r="BV87" s="54">
        <v>0.16959506124324686</v>
      </c>
    </row>
    <row r="88" spans="2:74">
      <c r="B88" s="53" t="s">
        <v>91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5.8691722480384975E-3</v>
      </c>
      <c r="S88" s="18">
        <v>9.1712003593983661E-3</v>
      </c>
      <c r="T88" s="18">
        <v>1.3704913268093125E-2</v>
      </c>
      <c r="U88" s="18">
        <v>1.9447784216105317E-2</v>
      </c>
      <c r="V88" s="18">
        <v>2.6124520445769902E-2</v>
      </c>
      <c r="W88" s="18">
        <v>3.3774512392196858E-2</v>
      </c>
      <c r="X88" s="18">
        <v>4.0572428169156842E-2</v>
      </c>
      <c r="Y88" s="18">
        <v>4.6935986123229377E-2</v>
      </c>
      <c r="Z88" s="18">
        <v>5.2718522294362684E-2</v>
      </c>
      <c r="AA88" s="18">
        <v>5.6986204107754547E-2</v>
      </c>
      <c r="AB88" s="18">
        <v>5.9923320332604314E-2</v>
      </c>
      <c r="AC88" s="18">
        <v>6.1523028609581427E-2</v>
      </c>
      <c r="AD88" s="18">
        <v>6.1467929204905132E-2</v>
      </c>
      <c r="AE88" s="18">
        <v>5.9861434092225239E-2</v>
      </c>
      <c r="AF88" s="18">
        <v>5.7013509888733042E-2</v>
      </c>
      <c r="AG88" s="18">
        <v>5.4733926329745879E-2</v>
      </c>
      <c r="AH88" s="18">
        <v>6.8922245300734111E-2</v>
      </c>
      <c r="AI88" s="18">
        <v>9.4439377990860565E-2</v>
      </c>
      <c r="AJ88" s="18">
        <v>0.11387341064450592</v>
      </c>
      <c r="AK88" s="18">
        <v>0.12560384598974353</v>
      </c>
      <c r="AL88" s="18">
        <v>0.13764246988189521</v>
      </c>
      <c r="AM88" s="18">
        <v>0.20964535733537443</v>
      </c>
      <c r="AN88" s="18">
        <v>0.39036813693130407</v>
      </c>
      <c r="AO88" s="18">
        <v>0.50659656058518865</v>
      </c>
      <c r="AP88" s="18">
        <v>0.62079901370811552</v>
      </c>
      <c r="AQ88" s="18">
        <v>0.767548383188141</v>
      </c>
      <c r="AR88" s="18">
        <v>0.8687295473697968</v>
      </c>
      <c r="AS88" s="18">
        <v>0.92608761282817875</v>
      </c>
      <c r="AT88" s="18">
        <v>0.94309686690198558</v>
      </c>
      <c r="AU88" s="18">
        <v>0.95959672229058657</v>
      </c>
      <c r="AV88" s="18">
        <v>1.0437180212220847</v>
      </c>
      <c r="AW88" s="18">
        <v>1.1307887400263306</v>
      </c>
      <c r="AX88" s="18">
        <v>1.2195041588886979</v>
      </c>
      <c r="AY88" s="18">
        <v>1.3105468114856111</v>
      </c>
      <c r="AZ88" s="18">
        <v>1.4038852427663944</v>
      </c>
      <c r="BA88" s="18">
        <v>1.4996423440324171</v>
      </c>
      <c r="BB88" s="18">
        <v>1.5981280188842335</v>
      </c>
      <c r="BC88" s="18">
        <v>1.6990898068311768</v>
      </c>
      <c r="BD88" s="18">
        <v>1.8025659993552001</v>
      </c>
      <c r="BE88" s="18">
        <v>1.9086202037173881</v>
      </c>
      <c r="BF88" s="18">
        <v>1.9979161871892506</v>
      </c>
      <c r="BG88" s="18">
        <v>2.0870723382771392</v>
      </c>
      <c r="BH88" s="18">
        <v>2.1770531367423889</v>
      </c>
      <c r="BI88" s="18">
        <v>2.2677539147684258</v>
      </c>
      <c r="BJ88" s="18">
        <v>2.3590254859215714</v>
      </c>
      <c r="BK88" s="18">
        <v>2.4502828580981082</v>
      </c>
      <c r="BL88" s="18">
        <v>2.5417913910566581</v>
      </c>
      <c r="BM88" s="18">
        <v>2.6437179048626014</v>
      </c>
      <c r="BN88" s="18">
        <v>2.7465312232818992</v>
      </c>
      <c r="BO88" s="18">
        <v>2.849749632351485</v>
      </c>
      <c r="BP88" s="18">
        <v>2.953555394436965</v>
      </c>
      <c r="BQ88" s="18">
        <v>3.0579123659022249</v>
      </c>
      <c r="BR88" s="18">
        <v>3.1630146234141123</v>
      </c>
      <c r="BS88" s="18">
        <v>3.268373620741436</v>
      </c>
      <c r="BT88" s="18">
        <v>3.3741849292197501</v>
      </c>
      <c r="BU88" s="18">
        <v>3.4804185811954027</v>
      </c>
      <c r="BV88" s="54">
        <v>3.5879471848262097</v>
      </c>
    </row>
    <row r="89" spans="2:74" ht="13.5" thickBot="1">
      <c r="B89" s="58" t="s">
        <v>38</v>
      </c>
      <c r="C89" s="59">
        <v>2.3681342320599192</v>
      </c>
      <c r="D89" s="59">
        <v>2.4765756940086532</v>
      </c>
      <c r="E89" s="59">
        <v>2.5627855476105266</v>
      </c>
      <c r="F89" s="59">
        <v>2.6394669040236729</v>
      </c>
      <c r="G89" s="59">
        <v>2.720306808641006</v>
      </c>
      <c r="H89" s="59">
        <v>2.9097267532735089</v>
      </c>
      <c r="I89" s="59">
        <v>3.1332127166517107</v>
      </c>
      <c r="J89" s="59">
        <v>3.3788051368184941</v>
      </c>
      <c r="K89" s="59">
        <v>3.6851835162217403</v>
      </c>
      <c r="L89" s="59">
        <v>4.0588171109371842</v>
      </c>
      <c r="M89" s="59">
        <v>4.5061196187120061</v>
      </c>
      <c r="N89" s="59">
        <v>5.0260708127036899</v>
      </c>
      <c r="O89" s="59">
        <v>5.5786503000596852</v>
      </c>
      <c r="P89" s="59">
        <v>6.1437038622296036</v>
      </c>
      <c r="Q89" s="59">
        <v>6.6745401561173185</v>
      </c>
      <c r="R89" s="59">
        <v>7.1547285258855222</v>
      </c>
      <c r="S89" s="59">
        <v>7.5822152737061081</v>
      </c>
      <c r="T89" s="59">
        <v>7.97375369624943</v>
      </c>
      <c r="U89" s="59">
        <v>8.3270181448401814</v>
      </c>
      <c r="V89" s="59">
        <v>8.7670582641182389</v>
      </c>
      <c r="W89" s="59">
        <v>9.3089479346128616</v>
      </c>
      <c r="X89" s="59">
        <v>9.621419579973459</v>
      </c>
      <c r="Y89" s="59">
        <v>9.9141443843336443</v>
      </c>
      <c r="Z89" s="59">
        <v>10.159194845322386</v>
      </c>
      <c r="AA89" s="59">
        <v>10.351344046435957</v>
      </c>
      <c r="AB89" s="59">
        <v>10.554890902703267</v>
      </c>
      <c r="AC89" s="59">
        <v>10.72716033788285</v>
      </c>
      <c r="AD89" s="59">
        <v>11.048544795051551</v>
      </c>
      <c r="AE89" s="59">
        <v>11.507462193253813</v>
      </c>
      <c r="AF89" s="59">
        <v>12.134322262410976</v>
      </c>
      <c r="AG89" s="59">
        <v>12.783800596460077</v>
      </c>
      <c r="AH89" s="59">
        <v>13.433821440734979</v>
      </c>
      <c r="AI89" s="59">
        <v>14.703717093382105</v>
      </c>
      <c r="AJ89" s="59">
        <v>15.608707465714501</v>
      </c>
      <c r="AK89" s="59">
        <v>16.396554191185508</v>
      </c>
      <c r="AL89" s="59">
        <v>16.625668475929842</v>
      </c>
      <c r="AM89" s="59">
        <v>16.816661078478994</v>
      </c>
      <c r="AN89" s="59">
        <v>17.148017443447838</v>
      </c>
      <c r="AO89" s="59">
        <v>16.707481611919377</v>
      </c>
      <c r="AP89" s="59">
        <v>15.459860403760667</v>
      </c>
      <c r="AQ89" s="59">
        <v>15.521424493405375</v>
      </c>
      <c r="AR89" s="59">
        <v>15.589377008363767</v>
      </c>
      <c r="AS89" s="59">
        <v>15.456558881455189</v>
      </c>
      <c r="AT89" s="59">
        <v>15.161798346126481</v>
      </c>
      <c r="AU89" s="59">
        <v>14.935487712563122</v>
      </c>
      <c r="AV89" s="59">
        <v>14.956458757461562</v>
      </c>
      <c r="AW89" s="59">
        <v>15.00463407711992</v>
      </c>
      <c r="AX89" s="59">
        <v>15.059049596898866</v>
      </c>
      <c r="AY89" s="59">
        <v>15.206538950146218</v>
      </c>
      <c r="AZ89" s="59">
        <v>15.473803060364105</v>
      </c>
      <c r="BA89" s="59">
        <v>15.742327846325738</v>
      </c>
      <c r="BB89" s="59">
        <v>16.013515561492778</v>
      </c>
      <c r="BC89" s="59">
        <v>16.287933975661588</v>
      </c>
      <c r="BD89" s="59">
        <v>16.564144277375682</v>
      </c>
      <c r="BE89" s="59">
        <v>16.842622940080897</v>
      </c>
      <c r="BF89" s="59">
        <v>17.102761759815838</v>
      </c>
      <c r="BG89" s="59">
        <v>17.36253083869256</v>
      </c>
      <c r="BH89" s="59">
        <v>17.624542555484574</v>
      </c>
      <c r="BI89" s="59">
        <v>17.8880116188122</v>
      </c>
      <c r="BJ89" s="59">
        <v>18.150540160959647</v>
      </c>
      <c r="BK89" s="59">
        <v>18.410623730058894</v>
      </c>
      <c r="BL89" s="59">
        <v>18.669278500581118</v>
      </c>
      <c r="BM89" s="59">
        <v>18.999837354115694</v>
      </c>
      <c r="BN89" s="59">
        <v>19.329671134664672</v>
      </c>
      <c r="BO89" s="59">
        <v>19.658196128243802</v>
      </c>
      <c r="BP89" s="59">
        <v>19.985757821513182</v>
      </c>
      <c r="BQ89" s="59">
        <v>20.312393899327564</v>
      </c>
      <c r="BR89" s="59">
        <v>20.638445558604936</v>
      </c>
      <c r="BS89" s="59">
        <v>20.963348604001361</v>
      </c>
      <c r="BT89" s="59">
        <v>21.28744945985127</v>
      </c>
      <c r="BU89" s="59">
        <v>21.542119974384729</v>
      </c>
      <c r="BV89" s="60">
        <v>21.79943395299815</v>
      </c>
    </row>
    <row r="97" spans="1:11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</row>
    <row r="98" spans="1:1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</row>
    <row r="99" spans="1:1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</row>
    <row r="100" spans="1:1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</row>
    <row r="110" spans="1:1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</row>
    <row r="111" spans="1:1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</row>
    <row r="113" spans="1:7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</row>
    <row r="114" spans="1:7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</row>
    <row r="115" spans="1:7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</row>
    <row r="116" spans="1:7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</row>
    <row r="117" spans="1:7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</row>
    <row r="118" spans="1:7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</row>
    <row r="119" spans="1:7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</row>
    <row r="120" spans="1:7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R120" s="62" t="s">
        <v>32</v>
      </c>
      <c r="Y120" s="62" t="s">
        <v>32</v>
      </c>
      <c r="AF120" s="62" t="s">
        <v>33</v>
      </c>
      <c r="AM120" s="62" t="s">
        <v>33</v>
      </c>
      <c r="AT120" s="62" t="s">
        <v>34</v>
      </c>
      <c r="BA120" s="62" t="s">
        <v>34</v>
      </c>
      <c r="BH120" s="62" t="s">
        <v>35</v>
      </c>
      <c r="BO120" s="62" t="s">
        <v>35</v>
      </c>
    </row>
    <row r="121" spans="1:71">
      <c r="A121" s="62"/>
      <c r="B121" s="62"/>
      <c r="C121" s="62"/>
      <c r="D121" s="62"/>
      <c r="E121" s="62"/>
      <c r="F121" s="62" t="s">
        <v>70</v>
      </c>
      <c r="G121" s="62"/>
      <c r="H121" s="62"/>
      <c r="I121" s="62"/>
      <c r="J121" s="62"/>
      <c r="K121" s="62" t="s">
        <v>75</v>
      </c>
      <c r="R121" s="62" t="s">
        <v>76</v>
      </c>
      <c r="Y121" s="62" t="s">
        <v>81</v>
      </c>
      <c r="AF121" s="62" t="s">
        <v>76</v>
      </c>
      <c r="AM121" s="62" t="s">
        <v>81</v>
      </c>
      <c r="AT121" s="62" t="s">
        <v>76</v>
      </c>
      <c r="BA121" s="62" t="s">
        <v>81</v>
      </c>
      <c r="BH121" s="62" t="s">
        <v>76</v>
      </c>
      <c r="BO121" s="62" t="s">
        <v>81</v>
      </c>
    </row>
    <row r="122" spans="1:71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</row>
    <row r="123" spans="1:71">
      <c r="A123" s="62"/>
      <c r="B123" s="62"/>
      <c r="C123" s="62"/>
      <c r="D123" s="62"/>
      <c r="E123" s="62"/>
      <c r="F123" s="62" t="s">
        <v>32</v>
      </c>
      <c r="G123" s="62" t="s">
        <v>33</v>
      </c>
      <c r="H123" s="62" t="s">
        <v>34</v>
      </c>
      <c r="I123" s="62" t="s">
        <v>35</v>
      </c>
      <c r="J123" s="62"/>
      <c r="K123" s="62"/>
      <c r="L123" s="62" t="s">
        <v>32</v>
      </c>
      <c r="M123" s="62" t="s">
        <v>33</v>
      </c>
      <c r="N123" s="62" t="s">
        <v>34</v>
      </c>
      <c r="O123" s="62" t="s">
        <v>35</v>
      </c>
      <c r="R123" s="62" t="s">
        <v>88</v>
      </c>
      <c r="S123" s="62" t="s">
        <v>89</v>
      </c>
      <c r="T123" s="62" t="s">
        <v>90</v>
      </c>
      <c r="U123" s="62" t="s">
        <v>91</v>
      </c>
      <c r="V123" s="62" t="s">
        <v>38</v>
      </c>
      <c r="Y123" s="62" t="s">
        <v>88</v>
      </c>
      <c r="Z123" s="62" t="s">
        <v>89</v>
      </c>
      <c r="AA123" s="62" t="s">
        <v>90</v>
      </c>
      <c r="AB123" s="62" t="s">
        <v>91</v>
      </c>
      <c r="AC123" s="62" t="s">
        <v>38</v>
      </c>
      <c r="AF123" s="62" t="s">
        <v>88</v>
      </c>
      <c r="AG123" s="62" t="s">
        <v>89</v>
      </c>
      <c r="AH123" s="62" t="s">
        <v>90</v>
      </c>
      <c r="AI123" s="62" t="s">
        <v>91</v>
      </c>
      <c r="AJ123" s="62" t="s">
        <v>38</v>
      </c>
      <c r="AM123" s="62" t="s">
        <v>88</v>
      </c>
      <c r="AN123" s="62" t="s">
        <v>89</v>
      </c>
      <c r="AO123" s="62" t="s">
        <v>90</v>
      </c>
      <c r="AP123" s="62" t="s">
        <v>91</v>
      </c>
      <c r="AQ123" s="62" t="s">
        <v>38</v>
      </c>
      <c r="AT123" s="62" t="s">
        <v>88</v>
      </c>
      <c r="AU123" s="62" t="s">
        <v>89</v>
      </c>
      <c r="AV123" s="62" t="s">
        <v>90</v>
      </c>
      <c r="AW123" s="62" t="s">
        <v>91</v>
      </c>
      <c r="AX123" s="62" t="s">
        <v>38</v>
      </c>
      <c r="BA123" s="62" t="s">
        <v>88</v>
      </c>
      <c r="BB123" s="62" t="s">
        <v>89</v>
      </c>
      <c r="BC123" s="62" t="s">
        <v>90</v>
      </c>
      <c r="BD123" s="62" t="s">
        <v>91</v>
      </c>
      <c r="BE123" s="62" t="s">
        <v>38</v>
      </c>
      <c r="BH123" s="62" t="s">
        <v>88</v>
      </c>
      <c r="BI123" s="62" t="s">
        <v>89</v>
      </c>
      <c r="BJ123" s="62" t="s">
        <v>90</v>
      </c>
      <c r="BK123" s="62" t="s">
        <v>91</v>
      </c>
      <c r="BL123" s="62" t="s">
        <v>38</v>
      </c>
      <c r="BO123" s="62" t="s">
        <v>88</v>
      </c>
      <c r="BP123" s="62" t="s">
        <v>89</v>
      </c>
      <c r="BQ123" s="62" t="s">
        <v>90</v>
      </c>
      <c r="BR123" s="62" t="s">
        <v>91</v>
      </c>
      <c r="BS123" s="62" t="s">
        <v>38</v>
      </c>
    </row>
    <row r="124" spans="1:71">
      <c r="A124" s="62"/>
      <c r="B124" s="62"/>
      <c r="C124" s="62"/>
      <c r="D124" s="62"/>
      <c r="E124" s="62">
        <v>25569</v>
      </c>
      <c r="F124" s="62">
        <v>17.126612000000002</v>
      </c>
      <c r="G124" s="62">
        <v>17.126612000000002</v>
      </c>
      <c r="H124" s="62">
        <v>17.126612000000002</v>
      </c>
      <c r="I124" s="62">
        <v>17.126612000000002</v>
      </c>
      <c r="J124" s="62"/>
      <c r="K124" s="62">
        <v>25569</v>
      </c>
      <c r="L124" s="62">
        <v>3.4264073399999999</v>
      </c>
      <c r="M124" s="62">
        <v>3.4264073399999999</v>
      </c>
      <c r="N124" s="62">
        <v>3.4264073399999999</v>
      </c>
      <c r="O124" s="62">
        <v>3.4264073399999999</v>
      </c>
      <c r="Q124" s="62">
        <v>25569</v>
      </c>
      <c r="R124" s="62">
        <v>17.126612000000002</v>
      </c>
      <c r="S124" s="62">
        <v>0</v>
      </c>
      <c r="T124" s="62">
        <v>0</v>
      </c>
      <c r="U124" s="62">
        <v>0</v>
      </c>
      <c r="V124" s="62">
        <v>17.126612000000002</v>
      </c>
      <c r="X124" s="62">
        <v>25569</v>
      </c>
      <c r="Y124" s="62">
        <v>3.4264073399999999</v>
      </c>
      <c r="Z124" s="62">
        <v>0</v>
      </c>
      <c r="AA124" s="62">
        <v>0</v>
      </c>
      <c r="AB124" s="62">
        <v>0</v>
      </c>
      <c r="AC124" s="62">
        <v>3.4264073399999999</v>
      </c>
      <c r="AE124" s="62">
        <v>25569</v>
      </c>
      <c r="AF124" s="62">
        <v>17.126612000000002</v>
      </c>
      <c r="AG124" s="62">
        <v>0</v>
      </c>
      <c r="AH124" s="62">
        <v>0</v>
      </c>
      <c r="AI124" s="62">
        <v>0</v>
      </c>
      <c r="AJ124" s="62">
        <v>17.126612000000002</v>
      </c>
      <c r="AL124" s="62">
        <v>25569</v>
      </c>
      <c r="AM124" s="62">
        <v>3.4264073399999999</v>
      </c>
      <c r="AN124" s="62">
        <v>0</v>
      </c>
      <c r="AO124" s="62">
        <v>0</v>
      </c>
      <c r="AP124" s="62">
        <v>0</v>
      </c>
      <c r="AQ124" s="62">
        <v>3.4264073399999999</v>
      </c>
      <c r="AS124" s="62">
        <v>25569</v>
      </c>
      <c r="AT124" s="62">
        <v>17.126612000000002</v>
      </c>
      <c r="AU124" s="62">
        <v>0</v>
      </c>
      <c r="AV124" s="62">
        <v>0</v>
      </c>
      <c r="AW124" s="62">
        <v>0</v>
      </c>
      <c r="AX124" s="62">
        <v>17.126612000000002</v>
      </c>
      <c r="AZ124" s="62">
        <v>25569</v>
      </c>
      <c r="BA124" s="62">
        <v>3.4264073399999999</v>
      </c>
      <c r="BB124" s="62">
        <v>0</v>
      </c>
      <c r="BC124" s="62">
        <v>0</v>
      </c>
      <c r="BD124" s="62">
        <v>0</v>
      </c>
      <c r="BE124" s="62">
        <v>3.4264073399999999</v>
      </c>
      <c r="BG124" s="62">
        <v>25569</v>
      </c>
      <c r="BH124" s="62">
        <v>17.126612000000002</v>
      </c>
      <c r="BI124" s="62">
        <v>0</v>
      </c>
      <c r="BJ124" s="62">
        <v>0</v>
      </c>
      <c r="BK124" s="62">
        <v>0</v>
      </c>
      <c r="BL124" s="62">
        <v>17.126612000000002</v>
      </c>
      <c r="BN124" s="62">
        <v>25569</v>
      </c>
      <c r="BO124" s="62">
        <v>3.4264073399999999</v>
      </c>
      <c r="BP124" s="62">
        <v>0</v>
      </c>
      <c r="BQ124" s="62">
        <v>0</v>
      </c>
      <c r="BR124" s="62">
        <v>0</v>
      </c>
      <c r="BS124" s="62">
        <v>3.4264073399999999</v>
      </c>
    </row>
    <row r="125" spans="1:71">
      <c r="A125" s="62"/>
      <c r="B125" s="62"/>
      <c r="C125" s="62"/>
      <c r="D125" s="62"/>
      <c r="E125" s="62">
        <v>25934</v>
      </c>
      <c r="F125" s="62">
        <v>17.536845</v>
      </c>
      <c r="G125" s="62">
        <v>17.536845</v>
      </c>
      <c r="H125" s="62">
        <v>17.536845</v>
      </c>
      <c r="I125" s="62">
        <v>17.536845</v>
      </c>
      <c r="J125" s="62"/>
      <c r="K125" s="62">
        <v>25934</v>
      </c>
      <c r="L125" s="62">
        <v>3.5556050099999998</v>
      </c>
      <c r="M125" s="62">
        <v>3.5556050099999998</v>
      </c>
      <c r="N125" s="62">
        <v>3.5556050099999998</v>
      </c>
      <c r="O125" s="62">
        <v>3.5556050099999998</v>
      </c>
      <c r="Q125" s="62">
        <v>25934</v>
      </c>
      <c r="R125" s="62">
        <v>17.536845</v>
      </c>
      <c r="S125" s="62">
        <v>0</v>
      </c>
      <c r="T125" s="62">
        <v>0</v>
      </c>
      <c r="U125" s="62">
        <v>0</v>
      </c>
      <c r="V125" s="62">
        <v>17.536845</v>
      </c>
      <c r="X125" s="62">
        <v>25934</v>
      </c>
      <c r="Y125" s="62">
        <v>3.5556050099999998</v>
      </c>
      <c r="Z125" s="62">
        <v>0</v>
      </c>
      <c r="AA125" s="62">
        <v>0</v>
      </c>
      <c r="AB125" s="62">
        <v>0</v>
      </c>
      <c r="AC125" s="62">
        <v>3.5556050099999998</v>
      </c>
      <c r="AE125" s="62">
        <v>25934</v>
      </c>
      <c r="AF125" s="62">
        <v>17.536845</v>
      </c>
      <c r="AG125" s="62">
        <v>0</v>
      </c>
      <c r="AH125" s="62">
        <v>0</v>
      </c>
      <c r="AI125" s="62">
        <v>0</v>
      </c>
      <c r="AJ125" s="62">
        <v>17.536845</v>
      </c>
      <c r="AL125" s="62">
        <v>25934</v>
      </c>
      <c r="AM125" s="62">
        <v>3.5556050099999998</v>
      </c>
      <c r="AN125" s="62">
        <v>0</v>
      </c>
      <c r="AO125" s="62">
        <v>0</v>
      </c>
      <c r="AP125" s="62">
        <v>0</v>
      </c>
      <c r="AQ125" s="62">
        <v>3.5556050099999998</v>
      </c>
      <c r="AS125" s="62">
        <v>25934</v>
      </c>
      <c r="AT125" s="62">
        <v>17.536845</v>
      </c>
      <c r="AU125" s="62">
        <v>0</v>
      </c>
      <c r="AV125" s="62">
        <v>0</v>
      </c>
      <c r="AW125" s="62">
        <v>0</v>
      </c>
      <c r="AX125" s="62">
        <v>17.536845</v>
      </c>
      <c r="AZ125" s="62">
        <v>25934</v>
      </c>
      <c r="BA125" s="62">
        <v>3.5556050099999998</v>
      </c>
      <c r="BB125" s="62">
        <v>0</v>
      </c>
      <c r="BC125" s="62">
        <v>0</v>
      </c>
      <c r="BD125" s="62">
        <v>0</v>
      </c>
      <c r="BE125" s="62">
        <v>3.5556050099999998</v>
      </c>
      <c r="BG125" s="62">
        <v>25934</v>
      </c>
      <c r="BH125" s="62">
        <v>17.536845</v>
      </c>
      <c r="BI125" s="62">
        <v>0</v>
      </c>
      <c r="BJ125" s="62">
        <v>0</v>
      </c>
      <c r="BK125" s="62">
        <v>0</v>
      </c>
      <c r="BL125" s="62">
        <v>17.536845</v>
      </c>
      <c r="BN125" s="62">
        <v>25934</v>
      </c>
      <c r="BO125" s="62">
        <v>3.5556050099999998</v>
      </c>
      <c r="BP125" s="62">
        <v>0</v>
      </c>
      <c r="BQ125" s="62">
        <v>0</v>
      </c>
      <c r="BR125" s="62">
        <v>0</v>
      </c>
      <c r="BS125" s="62">
        <v>3.5556050099999998</v>
      </c>
    </row>
    <row r="126" spans="1:71">
      <c r="A126" s="62"/>
      <c r="B126" s="62"/>
      <c r="C126" s="62"/>
      <c r="D126" s="62"/>
      <c r="E126" s="62">
        <v>26299</v>
      </c>
      <c r="F126" s="62">
        <v>17.946278999999997</v>
      </c>
      <c r="G126" s="62">
        <v>17.946278999999997</v>
      </c>
      <c r="H126" s="62">
        <v>17.946278999999997</v>
      </c>
      <c r="I126" s="62">
        <v>17.946278999999997</v>
      </c>
      <c r="J126" s="62"/>
      <c r="K126" s="62">
        <v>26299</v>
      </c>
      <c r="L126" s="62">
        <v>3.6472842999999999</v>
      </c>
      <c r="M126" s="62">
        <v>3.6472842999999999</v>
      </c>
      <c r="N126" s="62">
        <v>3.6472842999999999</v>
      </c>
      <c r="O126" s="62">
        <v>3.6472842999999999</v>
      </c>
      <c r="Q126" s="62">
        <v>26299</v>
      </c>
      <c r="R126" s="62">
        <v>17.946278999999997</v>
      </c>
      <c r="S126" s="62">
        <v>0</v>
      </c>
      <c r="T126" s="62">
        <v>0</v>
      </c>
      <c r="U126" s="62">
        <v>0</v>
      </c>
      <c r="V126" s="62">
        <v>17.946278999999997</v>
      </c>
      <c r="X126" s="62">
        <v>26299</v>
      </c>
      <c r="Y126" s="62">
        <v>3.6472842999999999</v>
      </c>
      <c r="Z126" s="62">
        <v>0</v>
      </c>
      <c r="AA126" s="62">
        <v>0</v>
      </c>
      <c r="AB126" s="62">
        <v>0</v>
      </c>
      <c r="AC126" s="62">
        <v>3.6472842999999999</v>
      </c>
      <c r="AE126" s="62">
        <v>26299</v>
      </c>
      <c r="AF126" s="62">
        <v>17.946278999999997</v>
      </c>
      <c r="AG126" s="62">
        <v>0</v>
      </c>
      <c r="AH126" s="62">
        <v>0</v>
      </c>
      <c r="AI126" s="62">
        <v>0</v>
      </c>
      <c r="AJ126" s="62">
        <v>17.946278999999997</v>
      </c>
      <c r="AL126" s="62">
        <v>26299</v>
      </c>
      <c r="AM126" s="62">
        <v>3.6472842999999999</v>
      </c>
      <c r="AN126" s="62">
        <v>0</v>
      </c>
      <c r="AO126" s="62">
        <v>0</v>
      </c>
      <c r="AP126" s="62">
        <v>0</v>
      </c>
      <c r="AQ126" s="62">
        <v>3.6472842999999999</v>
      </c>
      <c r="AS126" s="62">
        <v>26299</v>
      </c>
      <c r="AT126" s="62">
        <v>17.946278999999997</v>
      </c>
      <c r="AU126" s="62">
        <v>0</v>
      </c>
      <c r="AV126" s="62">
        <v>0</v>
      </c>
      <c r="AW126" s="62">
        <v>0</v>
      </c>
      <c r="AX126" s="62">
        <v>17.946278999999997</v>
      </c>
      <c r="AZ126" s="62">
        <v>26299</v>
      </c>
      <c r="BA126" s="62">
        <v>3.6472842999999999</v>
      </c>
      <c r="BB126" s="62">
        <v>0</v>
      </c>
      <c r="BC126" s="62">
        <v>0</v>
      </c>
      <c r="BD126" s="62">
        <v>0</v>
      </c>
      <c r="BE126" s="62">
        <v>3.6472842999999999</v>
      </c>
      <c r="BG126" s="62">
        <v>26299</v>
      </c>
      <c r="BH126" s="62">
        <v>17.946278999999997</v>
      </c>
      <c r="BI126" s="62">
        <v>0</v>
      </c>
      <c r="BJ126" s="62">
        <v>0</v>
      </c>
      <c r="BK126" s="62">
        <v>0</v>
      </c>
      <c r="BL126" s="62">
        <v>17.946278999999997</v>
      </c>
      <c r="BN126" s="62">
        <v>26299</v>
      </c>
      <c r="BO126" s="62">
        <v>3.6472842999999999</v>
      </c>
      <c r="BP126" s="62">
        <v>0</v>
      </c>
      <c r="BQ126" s="62">
        <v>0</v>
      </c>
      <c r="BR126" s="62">
        <v>0</v>
      </c>
      <c r="BS126" s="62">
        <v>3.6472842999999999</v>
      </c>
    </row>
    <row r="127" spans="1:71">
      <c r="A127" s="62"/>
      <c r="B127" s="62"/>
      <c r="C127" s="62"/>
      <c r="D127" s="62"/>
      <c r="E127" s="62">
        <v>26665</v>
      </c>
      <c r="F127" s="62">
        <v>18.399973000000003</v>
      </c>
      <c r="G127" s="62">
        <v>18.399973000000003</v>
      </c>
      <c r="H127" s="62">
        <v>18.399973000000003</v>
      </c>
      <c r="I127" s="62">
        <v>18.399973000000003</v>
      </c>
      <c r="J127" s="62"/>
      <c r="K127" s="62">
        <v>26665</v>
      </c>
      <c r="L127" s="62">
        <v>3.7570017199999999</v>
      </c>
      <c r="M127" s="62">
        <v>3.7570017199999999</v>
      </c>
      <c r="N127" s="62">
        <v>3.7570017199999999</v>
      </c>
      <c r="O127" s="62">
        <v>3.7570017199999999</v>
      </c>
      <c r="Q127" s="62">
        <v>26665</v>
      </c>
      <c r="R127" s="62">
        <v>18.399973000000003</v>
      </c>
      <c r="S127" s="62">
        <v>0</v>
      </c>
      <c r="T127" s="62">
        <v>0</v>
      </c>
      <c r="U127" s="62">
        <v>0</v>
      </c>
      <c r="V127" s="62">
        <v>18.399973000000003</v>
      </c>
      <c r="X127" s="62">
        <v>26665</v>
      </c>
      <c r="Y127" s="62">
        <v>3.7570017199999999</v>
      </c>
      <c r="Z127" s="62">
        <v>0</v>
      </c>
      <c r="AA127" s="62">
        <v>0</v>
      </c>
      <c r="AB127" s="62">
        <v>0</v>
      </c>
      <c r="AC127" s="62">
        <v>3.7570017199999999</v>
      </c>
      <c r="AE127" s="62">
        <v>26665</v>
      </c>
      <c r="AF127" s="62">
        <v>18.399973000000003</v>
      </c>
      <c r="AG127" s="62">
        <v>0</v>
      </c>
      <c r="AH127" s="62">
        <v>0</v>
      </c>
      <c r="AI127" s="62">
        <v>0</v>
      </c>
      <c r="AJ127" s="62">
        <v>18.399973000000003</v>
      </c>
      <c r="AL127" s="62">
        <v>26665</v>
      </c>
      <c r="AM127" s="62">
        <v>3.7570017199999999</v>
      </c>
      <c r="AN127" s="62">
        <v>0</v>
      </c>
      <c r="AO127" s="62">
        <v>0</v>
      </c>
      <c r="AP127" s="62">
        <v>0</v>
      </c>
      <c r="AQ127" s="62">
        <v>3.7570017199999999</v>
      </c>
      <c r="AS127" s="62">
        <v>26665</v>
      </c>
      <c r="AT127" s="62">
        <v>18.399973000000003</v>
      </c>
      <c r="AU127" s="62">
        <v>0</v>
      </c>
      <c r="AV127" s="62">
        <v>0</v>
      </c>
      <c r="AW127" s="62">
        <v>0</v>
      </c>
      <c r="AX127" s="62">
        <v>18.399973000000003</v>
      </c>
      <c r="AZ127" s="62">
        <v>26665</v>
      </c>
      <c r="BA127" s="62">
        <v>3.7570017199999999</v>
      </c>
      <c r="BB127" s="62">
        <v>0</v>
      </c>
      <c r="BC127" s="62">
        <v>0</v>
      </c>
      <c r="BD127" s="62">
        <v>0</v>
      </c>
      <c r="BE127" s="62">
        <v>3.7570017199999999</v>
      </c>
      <c r="BG127" s="62">
        <v>26665</v>
      </c>
      <c r="BH127" s="62">
        <v>18.399973000000003</v>
      </c>
      <c r="BI127" s="62">
        <v>0</v>
      </c>
      <c r="BJ127" s="62">
        <v>0</v>
      </c>
      <c r="BK127" s="62">
        <v>0</v>
      </c>
      <c r="BL127" s="62">
        <v>18.399973000000003</v>
      </c>
      <c r="BN127" s="62">
        <v>26665</v>
      </c>
      <c r="BO127" s="62">
        <v>3.7570017199999999</v>
      </c>
      <c r="BP127" s="62">
        <v>0</v>
      </c>
      <c r="BQ127" s="62">
        <v>0</v>
      </c>
      <c r="BR127" s="62">
        <v>0</v>
      </c>
      <c r="BS127" s="62">
        <v>3.7570017199999999</v>
      </c>
    </row>
    <row r="128" spans="1:71">
      <c r="A128" s="62"/>
      <c r="B128" s="62"/>
      <c r="C128" s="62"/>
      <c r="D128" s="62"/>
      <c r="E128" s="62">
        <v>27030</v>
      </c>
      <c r="F128" s="62">
        <v>18.941426</v>
      </c>
      <c r="G128" s="62">
        <v>18.941426</v>
      </c>
      <c r="H128" s="62">
        <v>18.941426</v>
      </c>
      <c r="I128" s="62">
        <v>18.941426</v>
      </c>
      <c r="J128" s="62"/>
      <c r="K128" s="62">
        <v>27030</v>
      </c>
      <c r="L128" s="62">
        <v>3.8580431600000002</v>
      </c>
      <c r="M128" s="62">
        <v>3.8580431600000002</v>
      </c>
      <c r="N128" s="62">
        <v>3.8580431600000002</v>
      </c>
      <c r="O128" s="62">
        <v>3.8580431600000002</v>
      </c>
      <c r="Q128" s="62">
        <v>27030</v>
      </c>
      <c r="R128" s="62">
        <v>18.941426</v>
      </c>
      <c r="S128" s="62">
        <v>0</v>
      </c>
      <c r="T128" s="62">
        <v>0</v>
      </c>
      <c r="U128" s="62">
        <v>0</v>
      </c>
      <c r="V128" s="62">
        <v>18.941426</v>
      </c>
      <c r="X128" s="62">
        <v>27030</v>
      </c>
      <c r="Y128" s="62">
        <v>3.8580431600000002</v>
      </c>
      <c r="Z128" s="62">
        <v>0</v>
      </c>
      <c r="AA128" s="62">
        <v>0</v>
      </c>
      <c r="AB128" s="62">
        <v>0</v>
      </c>
      <c r="AC128" s="62">
        <v>3.8580431600000002</v>
      </c>
      <c r="AE128" s="62">
        <v>27030</v>
      </c>
      <c r="AF128" s="62">
        <v>18.941426</v>
      </c>
      <c r="AG128" s="62">
        <v>0</v>
      </c>
      <c r="AH128" s="62">
        <v>0</v>
      </c>
      <c r="AI128" s="62">
        <v>0</v>
      </c>
      <c r="AJ128" s="62">
        <v>18.941426</v>
      </c>
      <c r="AL128" s="62">
        <v>27030</v>
      </c>
      <c r="AM128" s="62">
        <v>3.8580431600000002</v>
      </c>
      <c r="AN128" s="62">
        <v>0</v>
      </c>
      <c r="AO128" s="62">
        <v>0</v>
      </c>
      <c r="AP128" s="62">
        <v>0</v>
      </c>
      <c r="AQ128" s="62">
        <v>3.8580431600000002</v>
      </c>
      <c r="AS128" s="62">
        <v>27030</v>
      </c>
      <c r="AT128" s="62">
        <v>18.941426</v>
      </c>
      <c r="AU128" s="62">
        <v>0</v>
      </c>
      <c r="AV128" s="62">
        <v>0</v>
      </c>
      <c r="AW128" s="62">
        <v>0</v>
      </c>
      <c r="AX128" s="62">
        <v>18.941426</v>
      </c>
      <c r="AZ128" s="62">
        <v>27030</v>
      </c>
      <c r="BA128" s="62">
        <v>3.8580431600000002</v>
      </c>
      <c r="BB128" s="62">
        <v>0</v>
      </c>
      <c r="BC128" s="62">
        <v>0</v>
      </c>
      <c r="BD128" s="62">
        <v>0</v>
      </c>
      <c r="BE128" s="62">
        <v>3.8580431600000002</v>
      </c>
      <c r="BG128" s="62">
        <v>27030</v>
      </c>
      <c r="BH128" s="62">
        <v>18.941426</v>
      </c>
      <c r="BI128" s="62">
        <v>0</v>
      </c>
      <c r="BJ128" s="62">
        <v>0</v>
      </c>
      <c r="BK128" s="62">
        <v>0</v>
      </c>
      <c r="BL128" s="62">
        <v>18.941426</v>
      </c>
      <c r="BN128" s="62">
        <v>27030</v>
      </c>
      <c r="BO128" s="62">
        <v>3.8580431600000002</v>
      </c>
      <c r="BP128" s="62">
        <v>0</v>
      </c>
      <c r="BQ128" s="62">
        <v>0</v>
      </c>
      <c r="BR128" s="62">
        <v>0</v>
      </c>
      <c r="BS128" s="62">
        <v>3.8580431600000002</v>
      </c>
    </row>
    <row r="129" spans="1:71">
      <c r="A129" s="62"/>
      <c r="B129" s="62"/>
      <c r="C129" s="62"/>
      <c r="D129" s="62"/>
      <c r="E129" s="62">
        <v>27395</v>
      </c>
      <c r="F129" s="62">
        <v>19.583783</v>
      </c>
      <c r="G129" s="62">
        <v>19.583783</v>
      </c>
      <c r="H129" s="62">
        <v>19.583783</v>
      </c>
      <c r="I129" s="62">
        <v>19.583783</v>
      </c>
      <c r="J129" s="62"/>
      <c r="K129" s="62">
        <v>27395</v>
      </c>
      <c r="L129" s="62">
        <v>4.0545901600000001</v>
      </c>
      <c r="M129" s="62">
        <v>4.0545901600000001</v>
      </c>
      <c r="N129" s="62">
        <v>4.0545901600000001</v>
      </c>
      <c r="O129" s="62">
        <v>4.0545901600000001</v>
      </c>
      <c r="Q129" s="62">
        <v>27395</v>
      </c>
      <c r="R129" s="62">
        <v>19.583783</v>
      </c>
      <c r="S129" s="62">
        <v>0</v>
      </c>
      <c r="T129" s="62">
        <v>0</v>
      </c>
      <c r="U129" s="62">
        <v>0</v>
      </c>
      <c r="V129" s="62">
        <v>19.583783</v>
      </c>
      <c r="X129" s="62">
        <v>27395</v>
      </c>
      <c r="Y129" s="62">
        <v>4.0545901600000001</v>
      </c>
      <c r="Z129" s="62">
        <v>0</v>
      </c>
      <c r="AA129" s="62">
        <v>0</v>
      </c>
      <c r="AB129" s="62">
        <v>0</v>
      </c>
      <c r="AC129" s="62">
        <v>4.0545901600000001</v>
      </c>
      <c r="AE129" s="62">
        <v>27395</v>
      </c>
      <c r="AF129" s="62">
        <v>19.583783</v>
      </c>
      <c r="AG129" s="62">
        <v>0</v>
      </c>
      <c r="AH129" s="62">
        <v>0</v>
      </c>
      <c r="AI129" s="62">
        <v>0</v>
      </c>
      <c r="AJ129" s="62">
        <v>19.583783</v>
      </c>
      <c r="AL129" s="62">
        <v>27395</v>
      </c>
      <c r="AM129" s="62">
        <v>4.0545901600000001</v>
      </c>
      <c r="AN129" s="62">
        <v>0</v>
      </c>
      <c r="AO129" s="62">
        <v>0</v>
      </c>
      <c r="AP129" s="62">
        <v>0</v>
      </c>
      <c r="AQ129" s="62">
        <v>4.0545901600000001</v>
      </c>
      <c r="AS129" s="62">
        <v>27395</v>
      </c>
      <c r="AT129" s="62">
        <v>19.583783</v>
      </c>
      <c r="AU129" s="62">
        <v>0</v>
      </c>
      <c r="AV129" s="62">
        <v>0</v>
      </c>
      <c r="AW129" s="62">
        <v>0</v>
      </c>
      <c r="AX129" s="62">
        <v>19.583783</v>
      </c>
      <c r="AZ129" s="62">
        <v>27395</v>
      </c>
      <c r="BA129" s="62">
        <v>4.0545901600000001</v>
      </c>
      <c r="BB129" s="62">
        <v>0</v>
      </c>
      <c r="BC129" s="62">
        <v>0</v>
      </c>
      <c r="BD129" s="62">
        <v>0</v>
      </c>
      <c r="BE129" s="62">
        <v>4.0545901600000001</v>
      </c>
      <c r="BG129" s="62">
        <v>27395</v>
      </c>
      <c r="BH129" s="62">
        <v>19.583783</v>
      </c>
      <c r="BI129" s="62">
        <v>0</v>
      </c>
      <c r="BJ129" s="62">
        <v>0</v>
      </c>
      <c r="BK129" s="62">
        <v>0</v>
      </c>
      <c r="BL129" s="62">
        <v>19.583783</v>
      </c>
      <c r="BN129" s="62">
        <v>27395</v>
      </c>
      <c r="BO129" s="62">
        <v>4.0545901600000001</v>
      </c>
      <c r="BP129" s="62">
        <v>0</v>
      </c>
      <c r="BQ129" s="62">
        <v>0</v>
      </c>
      <c r="BR129" s="62">
        <v>0</v>
      </c>
      <c r="BS129" s="62">
        <v>4.0545901600000001</v>
      </c>
    </row>
    <row r="130" spans="1:71">
      <c r="A130" s="62"/>
      <c r="B130" s="62"/>
      <c r="C130" s="62"/>
      <c r="D130" s="62"/>
      <c r="E130" s="62">
        <v>27760</v>
      </c>
      <c r="F130" s="62">
        <v>20.327672</v>
      </c>
      <c r="G130" s="62">
        <v>20.327672</v>
      </c>
      <c r="H130" s="62">
        <v>20.327672</v>
      </c>
      <c r="I130" s="62">
        <v>20.327672</v>
      </c>
      <c r="J130" s="62"/>
      <c r="K130" s="62">
        <v>27760</v>
      </c>
      <c r="L130" s="62">
        <v>4.2732457899999998</v>
      </c>
      <c r="M130" s="62">
        <v>4.2732457899999998</v>
      </c>
      <c r="N130" s="62">
        <v>4.2732457899999998</v>
      </c>
      <c r="O130" s="62">
        <v>4.2732457899999998</v>
      </c>
      <c r="Q130" s="62">
        <v>27760</v>
      </c>
      <c r="R130" s="62">
        <v>20.317671999999998</v>
      </c>
      <c r="S130" s="62">
        <v>0</v>
      </c>
      <c r="T130" s="62">
        <v>0.01</v>
      </c>
      <c r="U130" s="62">
        <v>0</v>
      </c>
      <c r="V130" s="62">
        <v>20.327672</v>
      </c>
      <c r="X130" s="62">
        <v>27760</v>
      </c>
      <c r="Y130" s="62">
        <v>4.2732457899999998</v>
      </c>
      <c r="Z130" s="62">
        <v>0</v>
      </c>
      <c r="AA130" s="62">
        <v>0</v>
      </c>
      <c r="AB130" s="62">
        <v>0</v>
      </c>
      <c r="AC130" s="62">
        <v>4.2732457899999998</v>
      </c>
      <c r="AE130" s="62">
        <v>27760</v>
      </c>
      <c r="AF130" s="62">
        <v>20.317671999999998</v>
      </c>
      <c r="AG130" s="62">
        <v>0</v>
      </c>
      <c r="AH130" s="62">
        <v>0.01</v>
      </c>
      <c r="AI130" s="62">
        <v>0</v>
      </c>
      <c r="AJ130" s="62">
        <v>20.327672</v>
      </c>
      <c r="AL130" s="62">
        <v>27760</v>
      </c>
      <c r="AM130" s="62">
        <v>4.2732457899999998</v>
      </c>
      <c r="AN130" s="62">
        <v>0</v>
      </c>
      <c r="AO130" s="62">
        <v>0</v>
      </c>
      <c r="AP130" s="62">
        <v>0</v>
      </c>
      <c r="AQ130" s="62">
        <v>4.2732457899999998</v>
      </c>
      <c r="AS130" s="62">
        <v>27760</v>
      </c>
      <c r="AT130" s="62">
        <v>20.317671999999998</v>
      </c>
      <c r="AU130" s="62">
        <v>0</v>
      </c>
      <c r="AV130" s="62">
        <v>0.01</v>
      </c>
      <c r="AW130" s="62">
        <v>0</v>
      </c>
      <c r="AX130" s="62">
        <v>20.327672</v>
      </c>
      <c r="AZ130" s="62">
        <v>27760</v>
      </c>
      <c r="BA130" s="62">
        <v>4.2732457899999998</v>
      </c>
      <c r="BB130" s="62">
        <v>0</v>
      </c>
      <c r="BC130" s="62">
        <v>0</v>
      </c>
      <c r="BD130" s="62">
        <v>0</v>
      </c>
      <c r="BE130" s="62">
        <v>4.2732457899999998</v>
      </c>
      <c r="BG130" s="62">
        <v>27760</v>
      </c>
      <c r="BH130" s="62">
        <v>20.317671999999998</v>
      </c>
      <c r="BI130" s="62">
        <v>0</v>
      </c>
      <c r="BJ130" s="62">
        <v>0.01</v>
      </c>
      <c r="BK130" s="62">
        <v>0</v>
      </c>
      <c r="BL130" s="62">
        <v>20.327672</v>
      </c>
      <c r="BN130" s="62">
        <v>27760</v>
      </c>
      <c r="BO130" s="62">
        <v>4.2732457899999998</v>
      </c>
      <c r="BP130" s="62">
        <v>0</v>
      </c>
      <c r="BQ130" s="62">
        <v>0</v>
      </c>
      <c r="BR130" s="62">
        <v>0</v>
      </c>
      <c r="BS130" s="62">
        <v>4.2732457899999998</v>
      </c>
    </row>
    <row r="131" spans="1:71">
      <c r="A131" s="62"/>
      <c r="B131" s="62"/>
      <c r="C131" s="62"/>
      <c r="D131" s="62"/>
      <c r="E131" s="62">
        <v>28126</v>
      </c>
      <c r="F131" s="62">
        <v>21.169797000000003</v>
      </c>
      <c r="G131" s="62">
        <v>21.169797000000003</v>
      </c>
      <c r="H131" s="62">
        <v>21.169797000000003</v>
      </c>
      <c r="I131" s="62">
        <v>21.169797000000003</v>
      </c>
      <c r="J131" s="62"/>
      <c r="K131" s="62">
        <v>28126</v>
      </c>
      <c r="L131" s="62">
        <v>4.5109746199999998</v>
      </c>
      <c r="M131" s="62">
        <v>4.5109746199999998</v>
      </c>
      <c r="N131" s="62">
        <v>4.5109746199999998</v>
      </c>
      <c r="O131" s="62">
        <v>4.5109746199999998</v>
      </c>
      <c r="Q131" s="62">
        <v>28126</v>
      </c>
      <c r="R131" s="62">
        <v>21.145704000000002</v>
      </c>
      <c r="S131" s="62">
        <v>0</v>
      </c>
      <c r="T131" s="62">
        <v>2.3257E-2</v>
      </c>
      <c r="U131" s="62">
        <v>8.3599999999999994E-4</v>
      </c>
      <c r="V131" s="62">
        <v>21.169797000000003</v>
      </c>
      <c r="X131" s="62">
        <v>28126</v>
      </c>
      <c r="Y131" s="62">
        <v>4.5024381999999994</v>
      </c>
      <c r="Z131" s="62">
        <v>0</v>
      </c>
      <c r="AA131" s="62">
        <v>8.5364199999999994E-3</v>
      </c>
      <c r="AB131" s="62">
        <v>0</v>
      </c>
      <c r="AC131" s="62">
        <v>4.5109746199999998</v>
      </c>
      <c r="AE131" s="62">
        <v>28126</v>
      </c>
      <c r="AF131" s="62">
        <v>21.145704000000002</v>
      </c>
      <c r="AG131" s="62">
        <v>0</v>
      </c>
      <c r="AH131" s="62">
        <v>2.3257E-2</v>
      </c>
      <c r="AI131" s="62">
        <v>8.3599999999999994E-4</v>
      </c>
      <c r="AJ131" s="62">
        <v>21.169797000000003</v>
      </c>
      <c r="AL131" s="62">
        <v>28126</v>
      </c>
      <c r="AM131" s="62">
        <v>4.5024381999999994</v>
      </c>
      <c r="AN131" s="62">
        <v>0</v>
      </c>
      <c r="AO131" s="62">
        <v>8.5364199999999994E-3</v>
      </c>
      <c r="AP131" s="62">
        <v>0</v>
      </c>
      <c r="AQ131" s="62">
        <v>4.5109746199999998</v>
      </c>
      <c r="AS131" s="62">
        <v>28126</v>
      </c>
      <c r="AT131" s="62">
        <v>21.145704000000002</v>
      </c>
      <c r="AU131" s="62">
        <v>0</v>
      </c>
      <c r="AV131" s="62">
        <v>2.3257E-2</v>
      </c>
      <c r="AW131" s="62">
        <v>8.3599999999999994E-4</v>
      </c>
      <c r="AX131" s="62">
        <v>21.169797000000003</v>
      </c>
      <c r="AZ131" s="62">
        <v>28126</v>
      </c>
      <c r="BA131" s="62">
        <v>4.5024381999999994</v>
      </c>
      <c r="BB131" s="62">
        <v>0</v>
      </c>
      <c r="BC131" s="62">
        <v>8.5364199999999994E-3</v>
      </c>
      <c r="BD131" s="62">
        <v>0</v>
      </c>
      <c r="BE131" s="62">
        <v>4.5109746199999998</v>
      </c>
      <c r="BG131" s="62">
        <v>28126</v>
      </c>
      <c r="BH131" s="62">
        <v>21.145704000000002</v>
      </c>
      <c r="BI131" s="62">
        <v>0</v>
      </c>
      <c r="BJ131" s="62">
        <v>2.3257E-2</v>
      </c>
      <c r="BK131" s="62">
        <v>8.3599999999999994E-4</v>
      </c>
      <c r="BL131" s="62">
        <v>21.169797000000003</v>
      </c>
      <c r="BN131" s="62">
        <v>28126</v>
      </c>
      <c r="BO131" s="62">
        <v>4.5024381999999994</v>
      </c>
      <c r="BP131" s="62">
        <v>0</v>
      </c>
      <c r="BQ131" s="62">
        <v>8.5364199999999994E-3</v>
      </c>
      <c r="BR131" s="62">
        <v>0</v>
      </c>
      <c r="BS131" s="62">
        <v>4.5109746199999998</v>
      </c>
    </row>
    <row r="132" spans="1:71">
      <c r="A132" s="62"/>
      <c r="B132" s="62"/>
      <c r="C132" s="62"/>
      <c r="D132" s="62"/>
      <c r="E132" s="62">
        <v>28491</v>
      </c>
      <c r="F132" s="62">
        <v>22.292054</v>
      </c>
      <c r="G132" s="62">
        <v>22.292054</v>
      </c>
      <c r="H132" s="62">
        <v>22.292054</v>
      </c>
      <c r="I132" s="62">
        <v>22.292054</v>
      </c>
      <c r="J132" s="62"/>
      <c r="K132" s="62">
        <v>28491</v>
      </c>
      <c r="L132" s="62">
        <v>4.7951885599999997</v>
      </c>
      <c r="M132" s="62">
        <v>4.7951885599999997</v>
      </c>
      <c r="N132" s="62">
        <v>4.7951885599999997</v>
      </c>
      <c r="O132" s="62">
        <v>4.7951885599999997</v>
      </c>
      <c r="Q132" s="62">
        <v>28491</v>
      </c>
      <c r="R132" s="62">
        <v>22.110453</v>
      </c>
      <c r="S132" s="62">
        <v>0</v>
      </c>
      <c r="T132" s="62">
        <v>0.17939099999999999</v>
      </c>
      <c r="U132" s="62">
        <v>2.2100000000000002E-3</v>
      </c>
      <c r="V132" s="62">
        <v>22.292054</v>
      </c>
      <c r="X132" s="62">
        <v>28491</v>
      </c>
      <c r="Y132" s="62">
        <v>4.73227026</v>
      </c>
      <c r="Z132" s="62">
        <v>0</v>
      </c>
      <c r="AA132" s="62">
        <v>6.2918299999999996E-2</v>
      </c>
      <c r="AB132" s="62">
        <v>0</v>
      </c>
      <c r="AC132" s="62">
        <v>4.7951885599999997</v>
      </c>
      <c r="AE132" s="62">
        <v>28491</v>
      </c>
      <c r="AF132" s="62">
        <v>22.110453</v>
      </c>
      <c r="AG132" s="62">
        <v>0</v>
      </c>
      <c r="AH132" s="62">
        <v>0.17939099999999999</v>
      </c>
      <c r="AI132" s="62">
        <v>2.2100000000000002E-3</v>
      </c>
      <c r="AJ132" s="62">
        <v>22.292054</v>
      </c>
      <c r="AL132" s="62">
        <v>28491</v>
      </c>
      <c r="AM132" s="62">
        <v>4.73227026</v>
      </c>
      <c r="AN132" s="62">
        <v>0</v>
      </c>
      <c r="AO132" s="62">
        <v>6.2918299999999996E-2</v>
      </c>
      <c r="AP132" s="62">
        <v>0</v>
      </c>
      <c r="AQ132" s="62">
        <v>4.7951885599999997</v>
      </c>
      <c r="AS132" s="62">
        <v>28491</v>
      </c>
      <c r="AT132" s="62">
        <v>22.110453</v>
      </c>
      <c r="AU132" s="62">
        <v>0</v>
      </c>
      <c r="AV132" s="62">
        <v>0.17939099999999999</v>
      </c>
      <c r="AW132" s="62">
        <v>2.2100000000000002E-3</v>
      </c>
      <c r="AX132" s="62">
        <v>22.292054</v>
      </c>
      <c r="AZ132" s="62">
        <v>28491</v>
      </c>
      <c r="BA132" s="62">
        <v>4.73227026</v>
      </c>
      <c r="BB132" s="62">
        <v>0</v>
      </c>
      <c r="BC132" s="62">
        <v>6.2918299999999996E-2</v>
      </c>
      <c r="BD132" s="62">
        <v>0</v>
      </c>
      <c r="BE132" s="62">
        <v>4.7951885599999997</v>
      </c>
      <c r="BG132" s="62">
        <v>28491</v>
      </c>
      <c r="BH132" s="62">
        <v>22.110453</v>
      </c>
      <c r="BI132" s="62">
        <v>0</v>
      </c>
      <c r="BJ132" s="62">
        <v>0.17939099999999999</v>
      </c>
      <c r="BK132" s="62">
        <v>2.2100000000000002E-3</v>
      </c>
      <c r="BL132" s="62">
        <v>22.292054</v>
      </c>
      <c r="BN132" s="62">
        <v>28491</v>
      </c>
      <c r="BO132" s="62">
        <v>4.73227026</v>
      </c>
      <c r="BP132" s="62">
        <v>0</v>
      </c>
      <c r="BQ132" s="62">
        <v>6.2918299999999996E-2</v>
      </c>
      <c r="BR132" s="62">
        <v>0</v>
      </c>
      <c r="BS132" s="62">
        <v>4.7951885599999997</v>
      </c>
    </row>
    <row r="133" spans="1:71">
      <c r="A133" s="62"/>
      <c r="B133" s="62"/>
      <c r="C133" s="62"/>
      <c r="D133" s="62"/>
      <c r="E133" s="62">
        <v>28856</v>
      </c>
      <c r="F133" s="62">
        <v>23.781528000000002</v>
      </c>
      <c r="G133" s="62">
        <v>23.781528000000002</v>
      </c>
      <c r="H133" s="62">
        <v>23.781528000000002</v>
      </c>
      <c r="I133" s="62">
        <v>23.781528000000002</v>
      </c>
      <c r="J133" s="62"/>
      <c r="K133" s="62">
        <v>28856</v>
      </c>
      <c r="L133" s="62">
        <v>5.13381927</v>
      </c>
      <c r="M133" s="62">
        <v>5.13381927</v>
      </c>
      <c r="N133" s="62">
        <v>5.13381927</v>
      </c>
      <c r="O133" s="62">
        <v>5.13381927</v>
      </c>
      <c r="Q133" s="62">
        <v>28856</v>
      </c>
      <c r="R133" s="62">
        <v>23.205757000000002</v>
      </c>
      <c r="S133" s="62">
        <v>0</v>
      </c>
      <c r="T133" s="62">
        <v>0.567388</v>
      </c>
      <c r="U133" s="62">
        <v>8.3829999999999998E-3</v>
      </c>
      <c r="V133" s="62">
        <v>23.781528000000002</v>
      </c>
      <c r="X133" s="62">
        <v>28856</v>
      </c>
      <c r="Y133" s="62">
        <v>4.9434710600000003</v>
      </c>
      <c r="Z133" s="62">
        <v>0</v>
      </c>
      <c r="AA133" s="62">
        <v>0.19034821000000002</v>
      </c>
      <c r="AB133" s="62">
        <v>0</v>
      </c>
      <c r="AC133" s="62">
        <v>5.13381927</v>
      </c>
      <c r="AE133" s="62">
        <v>28856</v>
      </c>
      <c r="AF133" s="62">
        <v>23.205757000000002</v>
      </c>
      <c r="AG133" s="62">
        <v>0</v>
      </c>
      <c r="AH133" s="62">
        <v>0.567388</v>
      </c>
      <c r="AI133" s="62">
        <v>8.3829999999999998E-3</v>
      </c>
      <c r="AJ133" s="62">
        <v>23.781528000000002</v>
      </c>
      <c r="AL133" s="62">
        <v>28856</v>
      </c>
      <c r="AM133" s="62">
        <v>4.9434710600000003</v>
      </c>
      <c r="AN133" s="62">
        <v>0</v>
      </c>
      <c r="AO133" s="62">
        <v>0.19034821000000002</v>
      </c>
      <c r="AP133" s="62">
        <v>0</v>
      </c>
      <c r="AQ133" s="62">
        <v>5.13381927</v>
      </c>
      <c r="AS133" s="62">
        <v>28856</v>
      </c>
      <c r="AT133" s="62">
        <v>23.205757000000002</v>
      </c>
      <c r="AU133" s="62">
        <v>0</v>
      </c>
      <c r="AV133" s="62">
        <v>0.567388</v>
      </c>
      <c r="AW133" s="62">
        <v>8.3829999999999998E-3</v>
      </c>
      <c r="AX133" s="62">
        <v>23.781528000000002</v>
      </c>
      <c r="AZ133" s="62">
        <v>28856</v>
      </c>
      <c r="BA133" s="62">
        <v>4.9434710600000003</v>
      </c>
      <c r="BB133" s="62">
        <v>0</v>
      </c>
      <c r="BC133" s="62">
        <v>0.19034821000000002</v>
      </c>
      <c r="BD133" s="62">
        <v>0</v>
      </c>
      <c r="BE133" s="62">
        <v>5.13381927</v>
      </c>
      <c r="BG133" s="62">
        <v>28856</v>
      </c>
      <c r="BH133" s="62">
        <v>23.205757000000002</v>
      </c>
      <c r="BI133" s="62">
        <v>0</v>
      </c>
      <c r="BJ133" s="62">
        <v>0.567388</v>
      </c>
      <c r="BK133" s="62">
        <v>8.3829999999999998E-3</v>
      </c>
      <c r="BL133" s="62">
        <v>23.781528000000002</v>
      </c>
      <c r="BN133" s="62">
        <v>28856</v>
      </c>
      <c r="BO133" s="62">
        <v>4.9434710600000003</v>
      </c>
      <c r="BP133" s="62">
        <v>0</v>
      </c>
      <c r="BQ133" s="62">
        <v>0.19034821000000002</v>
      </c>
      <c r="BR133" s="62">
        <v>0</v>
      </c>
      <c r="BS133" s="62">
        <v>5.13381927</v>
      </c>
    </row>
    <row r="134" spans="1:71">
      <c r="A134" s="62"/>
      <c r="B134" s="62"/>
      <c r="C134" s="62"/>
      <c r="D134" s="62"/>
      <c r="E134" s="62">
        <v>29221</v>
      </c>
      <c r="F134" s="62">
        <v>25.720080999999997</v>
      </c>
      <c r="G134" s="62">
        <v>25.720080999999997</v>
      </c>
      <c r="H134" s="62">
        <v>25.720080999999997</v>
      </c>
      <c r="I134" s="62">
        <v>25.720080999999997</v>
      </c>
      <c r="J134" s="62"/>
      <c r="K134" s="62">
        <v>29221</v>
      </c>
      <c r="L134" s="62">
        <v>5.5070724899999997</v>
      </c>
      <c r="M134" s="62">
        <v>5.5070724899999997</v>
      </c>
      <c r="N134" s="62">
        <v>5.5070724899999997</v>
      </c>
      <c r="O134" s="62">
        <v>5.5070724899999997</v>
      </c>
      <c r="Q134" s="62">
        <v>29221</v>
      </c>
      <c r="R134" s="62">
        <v>24.428383999999998</v>
      </c>
      <c r="S134" s="62">
        <v>0</v>
      </c>
      <c r="T134" s="62">
        <v>1.261808</v>
      </c>
      <c r="U134" s="62">
        <v>2.9888999999999999E-2</v>
      </c>
      <c r="V134" s="62">
        <v>25.720080999999997</v>
      </c>
      <c r="X134" s="62">
        <v>29221</v>
      </c>
      <c r="Y134" s="62">
        <v>5.1051978399999998</v>
      </c>
      <c r="Z134" s="62">
        <v>0</v>
      </c>
      <c r="AA134" s="62">
        <v>0.40187465</v>
      </c>
      <c r="AB134" s="62">
        <v>0</v>
      </c>
      <c r="AC134" s="62">
        <v>5.5070724899999997</v>
      </c>
      <c r="AE134" s="62">
        <v>29221</v>
      </c>
      <c r="AF134" s="62">
        <v>24.428383999999998</v>
      </c>
      <c r="AG134" s="62">
        <v>0</v>
      </c>
      <c r="AH134" s="62">
        <v>1.261808</v>
      </c>
      <c r="AI134" s="62">
        <v>2.9888999999999999E-2</v>
      </c>
      <c r="AJ134" s="62">
        <v>25.720080999999997</v>
      </c>
      <c r="AL134" s="62">
        <v>29221</v>
      </c>
      <c r="AM134" s="62">
        <v>5.1051978399999998</v>
      </c>
      <c r="AN134" s="62">
        <v>0</v>
      </c>
      <c r="AO134" s="62">
        <v>0.40187465</v>
      </c>
      <c r="AP134" s="62">
        <v>0</v>
      </c>
      <c r="AQ134" s="62">
        <v>5.5070724899999997</v>
      </c>
      <c r="AS134" s="62">
        <v>29221</v>
      </c>
      <c r="AT134" s="62">
        <v>24.428383999999998</v>
      </c>
      <c r="AU134" s="62">
        <v>0</v>
      </c>
      <c r="AV134" s="62">
        <v>1.261808</v>
      </c>
      <c r="AW134" s="62">
        <v>2.9888999999999999E-2</v>
      </c>
      <c r="AX134" s="62">
        <v>25.720080999999997</v>
      </c>
      <c r="AZ134" s="62">
        <v>29221</v>
      </c>
      <c r="BA134" s="62">
        <v>5.1051978399999998</v>
      </c>
      <c r="BB134" s="62">
        <v>0</v>
      </c>
      <c r="BC134" s="62">
        <v>0.40187465</v>
      </c>
      <c r="BD134" s="62">
        <v>0</v>
      </c>
      <c r="BE134" s="62">
        <v>5.5070724899999997</v>
      </c>
      <c r="BG134" s="62">
        <v>29221</v>
      </c>
      <c r="BH134" s="62">
        <v>24.428383999999998</v>
      </c>
      <c r="BI134" s="62">
        <v>0</v>
      </c>
      <c r="BJ134" s="62">
        <v>1.261808</v>
      </c>
      <c r="BK134" s="62">
        <v>2.9888999999999999E-2</v>
      </c>
      <c r="BL134" s="62">
        <v>25.720080999999997</v>
      </c>
      <c r="BN134" s="62">
        <v>29221</v>
      </c>
      <c r="BO134" s="62">
        <v>5.1051978399999998</v>
      </c>
      <c r="BP134" s="62">
        <v>0</v>
      </c>
      <c r="BQ134" s="62">
        <v>0.40187465</v>
      </c>
      <c r="BR134" s="62">
        <v>0</v>
      </c>
      <c r="BS134" s="62">
        <v>5.5070724899999997</v>
      </c>
    </row>
    <row r="135" spans="1:71">
      <c r="A135" s="62"/>
      <c r="B135" s="62"/>
      <c r="C135" s="62"/>
      <c r="D135" s="62"/>
      <c r="E135" s="62">
        <v>29587</v>
      </c>
      <c r="F135" s="62">
        <v>28.185849999999999</v>
      </c>
      <c r="G135" s="62">
        <v>28.185849999999999</v>
      </c>
      <c r="H135" s="62">
        <v>28.185849999999999</v>
      </c>
      <c r="I135" s="62">
        <v>28.185849999999999</v>
      </c>
      <c r="J135" s="62"/>
      <c r="K135" s="62">
        <v>29587</v>
      </c>
      <c r="L135" s="62">
        <v>5.9506988399999994</v>
      </c>
      <c r="M135" s="62">
        <v>5.9506988399999994</v>
      </c>
      <c r="N135" s="62">
        <v>5.9506988399999994</v>
      </c>
      <c r="O135" s="62">
        <v>5.9506988399999994</v>
      </c>
      <c r="Q135" s="62">
        <v>29587</v>
      </c>
      <c r="R135" s="62">
        <v>25.811024</v>
      </c>
      <c r="S135" s="62">
        <v>0</v>
      </c>
      <c r="T135" s="62">
        <v>2.2976000000000001</v>
      </c>
      <c r="U135" s="62">
        <v>7.7226000000000003E-2</v>
      </c>
      <c r="V135" s="62">
        <v>28.185849999999999</v>
      </c>
      <c r="X135" s="62">
        <v>29587</v>
      </c>
      <c r="Y135" s="62">
        <v>5.2551201699999996</v>
      </c>
      <c r="Z135" s="62">
        <v>0</v>
      </c>
      <c r="AA135" s="62">
        <v>0.69557866999999995</v>
      </c>
      <c r="AB135" s="62">
        <v>0</v>
      </c>
      <c r="AC135" s="62">
        <v>5.9506988399999994</v>
      </c>
      <c r="AE135" s="62">
        <v>29587</v>
      </c>
      <c r="AF135" s="62">
        <v>25.811024</v>
      </c>
      <c r="AG135" s="62">
        <v>0</v>
      </c>
      <c r="AH135" s="62">
        <v>2.2976000000000001</v>
      </c>
      <c r="AI135" s="62">
        <v>7.7226000000000003E-2</v>
      </c>
      <c r="AJ135" s="62">
        <v>28.185849999999999</v>
      </c>
      <c r="AL135" s="62">
        <v>29587</v>
      </c>
      <c r="AM135" s="62">
        <v>5.2551201699999996</v>
      </c>
      <c r="AN135" s="62">
        <v>0</v>
      </c>
      <c r="AO135" s="62">
        <v>0.69557866999999995</v>
      </c>
      <c r="AP135" s="62">
        <v>0</v>
      </c>
      <c r="AQ135" s="62">
        <v>5.9506988399999994</v>
      </c>
      <c r="AS135" s="62">
        <v>29587</v>
      </c>
      <c r="AT135" s="62">
        <v>25.811024</v>
      </c>
      <c r="AU135" s="62">
        <v>0</v>
      </c>
      <c r="AV135" s="62">
        <v>2.2976000000000001</v>
      </c>
      <c r="AW135" s="62">
        <v>7.7226000000000003E-2</v>
      </c>
      <c r="AX135" s="62">
        <v>28.185849999999999</v>
      </c>
      <c r="AZ135" s="62">
        <v>29587</v>
      </c>
      <c r="BA135" s="62">
        <v>5.2551201699999996</v>
      </c>
      <c r="BB135" s="62">
        <v>0</v>
      </c>
      <c r="BC135" s="62">
        <v>0.69557866999999995</v>
      </c>
      <c r="BD135" s="62">
        <v>0</v>
      </c>
      <c r="BE135" s="62">
        <v>5.9506988399999994</v>
      </c>
      <c r="BG135" s="62">
        <v>29587</v>
      </c>
      <c r="BH135" s="62">
        <v>25.811024</v>
      </c>
      <c r="BI135" s="62">
        <v>0</v>
      </c>
      <c r="BJ135" s="62">
        <v>2.2976000000000001</v>
      </c>
      <c r="BK135" s="62">
        <v>7.7226000000000003E-2</v>
      </c>
      <c r="BL135" s="62">
        <v>28.185849999999999</v>
      </c>
      <c r="BN135" s="62">
        <v>29587</v>
      </c>
      <c r="BO135" s="62">
        <v>5.2551201699999996</v>
      </c>
      <c r="BP135" s="62">
        <v>0</v>
      </c>
      <c r="BQ135" s="62">
        <v>0.69557866999999995</v>
      </c>
      <c r="BR135" s="62">
        <v>0</v>
      </c>
      <c r="BS135" s="62">
        <v>5.9506988399999994</v>
      </c>
    </row>
    <row r="136" spans="1:71">
      <c r="A136" s="62"/>
      <c r="B136" s="62"/>
      <c r="C136" s="62"/>
      <c r="D136" s="62"/>
      <c r="E136" s="62">
        <v>29952</v>
      </c>
      <c r="F136" s="62">
        <v>31.040199000000001</v>
      </c>
      <c r="G136" s="62">
        <v>31.040199000000001</v>
      </c>
      <c r="H136" s="62">
        <v>31.040199000000001</v>
      </c>
      <c r="I136" s="62">
        <v>31.040199000000001</v>
      </c>
      <c r="J136" s="62"/>
      <c r="K136" s="62">
        <v>29952</v>
      </c>
      <c r="L136" s="62">
        <v>6.4424036099999995</v>
      </c>
      <c r="M136" s="62">
        <v>6.4424036099999995</v>
      </c>
      <c r="N136" s="62">
        <v>6.4424036099999995</v>
      </c>
      <c r="O136" s="62">
        <v>6.4424036099999995</v>
      </c>
      <c r="Q136" s="62">
        <v>29952</v>
      </c>
      <c r="R136" s="62">
        <v>27.269479</v>
      </c>
      <c r="S136" s="62">
        <v>0</v>
      </c>
      <c r="T136" s="62">
        <v>3.6043159999999999</v>
      </c>
      <c r="U136" s="62">
        <v>0.166404</v>
      </c>
      <c r="V136" s="62">
        <v>31.040199000000001</v>
      </c>
      <c r="X136" s="62">
        <v>29952</v>
      </c>
      <c r="Y136" s="62">
        <v>5.3959943599999995</v>
      </c>
      <c r="Z136" s="62">
        <v>0</v>
      </c>
      <c r="AA136" s="62">
        <v>1.04640925</v>
      </c>
      <c r="AB136" s="62">
        <v>0</v>
      </c>
      <c r="AC136" s="62">
        <v>6.4424036099999995</v>
      </c>
      <c r="AE136" s="62">
        <v>29952</v>
      </c>
      <c r="AF136" s="62">
        <v>27.269479</v>
      </c>
      <c r="AG136" s="62">
        <v>0</v>
      </c>
      <c r="AH136" s="62">
        <v>3.6043159999999999</v>
      </c>
      <c r="AI136" s="62">
        <v>0.166404</v>
      </c>
      <c r="AJ136" s="62">
        <v>31.040199000000001</v>
      </c>
      <c r="AL136" s="62">
        <v>29952</v>
      </c>
      <c r="AM136" s="62">
        <v>5.3959943599999995</v>
      </c>
      <c r="AN136" s="62">
        <v>0</v>
      </c>
      <c r="AO136" s="62">
        <v>1.04640925</v>
      </c>
      <c r="AP136" s="62">
        <v>0</v>
      </c>
      <c r="AQ136" s="62">
        <v>6.4424036099999995</v>
      </c>
      <c r="AS136" s="62">
        <v>29952</v>
      </c>
      <c r="AT136" s="62">
        <v>27.269479</v>
      </c>
      <c r="AU136" s="62">
        <v>0</v>
      </c>
      <c r="AV136" s="62">
        <v>3.6043159999999999</v>
      </c>
      <c r="AW136" s="62">
        <v>0.166404</v>
      </c>
      <c r="AX136" s="62">
        <v>31.040199000000001</v>
      </c>
      <c r="AZ136" s="62">
        <v>29952</v>
      </c>
      <c r="BA136" s="62">
        <v>5.3959943599999995</v>
      </c>
      <c r="BB136" s="62">
        <v>0</v>
      </c>
      <c r="BC136" s="62">
        <v>1.04640925</v>
      </c>
      <c r="BD136" s="62">
        <v>0</v>
      </c>
      <c r="BE136" s="62">
        <v>6.4424036099999995</v>
      </c>
      <c r="BG136" s="62">
        <v>29952</v>
      </c>
      <c r="BH136" s="62">
        <v>27.269479</v>
      </c>
      <c r="BI136" s="62">
        <v>0</v>
      </c>
      <c r="BJ136" s="62">
        <v>3.6043159999999999</v>
      </c>
      <c r="BK136" s="62">
        <v>0.166404</v>
      </c>
      <c r="BL136" s="62">
        <v>31.040199000000001</v>
      </c>
      <c r="BN136" s="62">
        <v>29952</v>
      </c>
      <c r="BO136" s="62">
        <v>5.3959943599999995</v>
      </c>
      <c r="BP136" s="62">
        <v>0</v>
      </c>
      <c r="BQ136" s="62">
        <v>1.04640925</v>
      </c>
      <c r="BR136" s="62">
        <v>0</v>
      </c>
      <c r="BS136" s="62">
        <v>6.4424036099999995</v>
      </c>
    </row>
    <row r="137" spans="1:71">
      <c r="A137" s="62"/>
      <c r="B137" s="62"/>
      <c r="C137" s="62"/>
      <c r="D137" s="62"/>
      <c r="E137" s="62">
        <v>30317</v>
      </c>
      <c r="F137" s="62">
        <v>34.128150000000005</v>
      </c>
      <c r="G137" s="62">
        <v>34.128150000000005</v>
      </c>
      <c r="H137" s="62">
        <v>34.128150000000005</v>
      </c>
      <c r="I137" s="62">
        <v>34.128150000000005</v>
      </c>
      <c r="J137" s="62"/>
      <c r="K137" s="62">
        <v>30317</v>
      </c>
      <c r="L137" s="62">
        <v>6.9285608700000001</v>
      </c>
      <c r="M137" s="62">
        <v>6.9285608700000001</v>
      </c>
      <c r="N137" s="62">
        <v>6.9285608700000001</v>
      </c>
      <c r="O137" s="62">
        <v>6.9285608700000001</v>
      </c>
      <c r="Q137" s="62">
        <v>30317</v>
      </c>
      <c r="R137" s="62">
        <v>28.81474</v>
      </c>
      <c r="S137" s="62">
        <v>0</v>
      </c>
      <c r="T137" s="62">
        <v>4.9952960000000006</v>
      </c>
      <c r="U137" s="62">
        <v>0.31811399999999995</v>
      </c>
      <c r="V137" s="62">
        <v>34.128150000000005</v>
      </c>
      <c r="X137" s="62">
        <v>30317</v>
      </c>
      <c r="Y137" s="62">
        <v>5.5269132699999997</v>
      </c>
      <c r="Z137" s="62">
        <v>0</v>
      </c>
      <c r="AA137" s="62">
        <v>1.4016476</v>
      </c>
      <c r="AB137" s="62">
        <v>0</v>
      </c>
      <c r="AC137" s="62">
        <v>6.9285608700000001</v>
      </c>
      <c r="AE137" s="62">
        <v>30317</v>
      </c>
      <c r="AF137" s="62">
        <v>28.81474</v>
      </c>
      <c r="AG137" s="62">
        <v>0</v>
      </c>
      <c r="AH137" s="62">
        <v>4.9952960000000006</v>
      </c>
      <c r="AI137" s="62">
        <v>0.31811399999999995</v>
      </c>
      <c r="AJ137" s="62">
        <v>34.128150000000005</v>
      </c>
      <c r="AL137" s="62">
        <v>30317</v>
      </c>
      <c r="AM137" s="62">
        <v>5.5269132699999997</v>
      </c>
      <c r="AN137" s="62">
        <v>0</v>
      </c>
      <c r="AO137" s="62">
        <v>1.4016476</v>
      </c>
      <c r="AP137" s="62">
        <v>0</v>
      </c>
      <c r="AQ137" s="62">
        <v>6.9285608700000001</v>
      </c>
      <c r="AS137" s="62">
        <v>30317</v>
      </c>
      <c r="AT137" s="62">
        <v>28.81474</v>
      </c>
      <c r="AU137" s="62">
        <v>0</v>
      </c>
      <c r="AV137" s="62">
        <v>4.9952960000000006</v>
      </c>
      <c r="AW137" s="62">
        <v>0.31811399999999995</v>
      </c>
      <c r="AX137" s="62">
        <v>34.128150000000005</v>
      </c>
      <c r="AZ137" s="62">
        <v>30317</v>
      </c>
      <c r="BA137" s="62">
        <v>5.5269132699999997</v>
      </c>
      <c r="BB137" s="62">
        <v>0</v>
      </c>
      <c r="BC137" s="62">
        <v>1.4016476</v>
      </c>
      <c r="BD137" s="62">
        <v>0</v>
      </c>
      <c r="BE137" s="62">
        <v>6.9285608700000001</v>
      </c>
      <c r="BG137" s="62">
        <v>30317</v>
      </c>
      <c r="BH137" s="62">
        <v>28.81474</v>
      </c>
      <c r="BI137" s="62">
        <v>0</v>
      </c>
      <c r="BJ137" s="62">
        <v>4.9952960000000006</v>
      </c>
      <c r="BK137" s="62">
        <v>0.31811399999999995</v>
      </c>
      <c r="BL137" s="62">
        <v>34.128150000000005</v>
      </c>
      <c r="BN137" s="62">
        <v>30317</v>
      </c>
      <c r="BO137" s="62">
        <v>5.5269132699999997</v>
      </c>
      <c r="BP137" s="62">
        <v>0</v>
      </c>
      <c r="BQ137" s="62">
        <v>1.4016476</v>
      </c>
      <c r="BR137" s="62">
        <v>0</v>
      </c>
      <c r="BS137" s="62">
        <v>6.9285608700000001</v>
      </c>
    </row>
    <row r="138" spans="1:71">
      <c r="A138" s="62"/>
      <c r="B138" s="62"/>
      <c r="C138" s="62"/>
      <c r="D138" s="62"/>
      <c r="E138" s="62">
        <v>30682</v>
      </c>
      <c r="F138" s="62">
        <v>37.217801000000001</v>
      </c>
      <c r="G138" s="62">
        <v>37.217801000000001</v>
      </c>
      <c r="H138" s="62">
        <v>37.217801000000001</v>
      </c>
      <c r="I138" s="62">
        <v>37.217801000000001</v>
      </c>
      <c r="J138" s="62"/>
      <c r="K138" s="62">
        <v>30682</v>
      </c>
      <c r="L138" s="62">
        <v>7.3655348599999995</v>
      </c>
      <c r="M138" s="62">
        <v>7.3655348599999995</v>
      </c>
      <c r="N138" s="62">
        <v>7.3655348599999995</v>
      </c>
      <c r="O138" s="62">
        <v>7.3655348599999995</v>
      </c>
      <c r="Q138" s="62">
        <v>30682</v>
      </c>
      <c r="R138" s="62">
        <v>30.336826000000002</v>
      </c>
      <c r="S138" s="62">
        <v>0</v>
      </c>
      <c r="T138" s="62">
        <v>6.3239099999999997</v>
      </c>
      <c r="U138" s="62">
        <v>0.55706500000000003</v>
      </c>
      <c r="V138" s="62">
        <v>37.217801000000001</v>
      </c>
      <c r="X138" s="62">
        <v>30682</v>
      </c>
      <c r="Y138" s="62">
        <v>5.6489119699999994</v>
      </c>
      <c r="Z138" s="62">
        <v>0</v>
      </c>
      <c r="AA138" s="62">
        <v>1.71662289</v>
      </c>
      <c r="AB138" s="62">
        <v>0</v>
      </c>
      <c r="AC138" s="62">
        <v>7.3655348599999995</v>
      </c>
      <c r="AE138" s="62">
        <v>30682</v>
      </c>
      <c r="AF138" s="62">
        <v>30.336826000000002</v>
      </c>
      <c r="AG138" s="62">
        <v>0</v>
      </c>
      <c r="AH138" s="62">
        <v>6.3239099999999997</v>
      </c>
      <c r="AI138" s="62">
        <v>0.55706500000000003</v>
      </c>
      <c r="AJ138" s="62">
        <v>37.217801000000001</v>
      </c>
      <c r="AL138" s="62">
        <v>30682</v>
      </c>
      <c r="AM138" s="62">
        <v>5.6489119699999994</v>
      </c>
      <c r="AN138" s="62">
        <v>0</v>
      </c>
      <c r="AO138" s="62">
        <v>1.71662289</v>
      </c>
      <c r="AP138" s="62">
        <v>0</v>
      </c>
      <c r="AQ138" s="62">
        <v>7.3655348599999995</v>
      </c>
      <c r="AS138" s="62">
        <v>30682</v>
      </c>
      <c r="AT138" s="62">
        <v>30.336826000000002</v>
      </c>
      <c r="AU138" s="62">
        <v>0</v>
      </c>
      <c r="AV138" s="62">
        <v>6.3239099999999997</v>
      </c>
      <c r="AW138" s="62">
        <v>0.55706500000000003</v>
      </c>
      <c r="AX138" s="62">
        <v>37.217801000000001</v>
      </c>
      <c r="AZ138" s="62">
        <v>30682</v>
      </c>
      <c r="BA138" s="62">
        <v>5.6489119699999994</v>
      </c>
      <c r="BB138" s="62">
        <v>0</v>
      </c>
      <c r="BC138" s="62">
        <v>1.71662289</v>
      </c>
      <c r="BD138" s="62">
        <v>0</v>
      </c>
      <c r="BE138" s="62">
        <v>7.3655348599999995</v>
      </c>
      <c r="BG138" s="62">
        <v>30682</v>
      </c>
      <c r="BH138" s="62">
        <v>30.336826000000002</v>
      </c>
      <c r="BI138" s="62">
        <v>0</v>
      </c>
      <c r="BJ138" s="62">
        <v>6.3239099999999997</v>
      </c>
      <c r="BK138" s="62">
        <v>0.55706500000000003</v>
      </c>
      <c r="BL138" s="62">
        <v>37.217801000000001</v>
      </c>
      <c r="BN138" s="62">
        <v>30682</v>
      </c>
      <c r="BO138" s="62">
        <v>5.6489119699999994</v>
      </c>
      <c r="BP138" s="62">
        <v>0</v>
      </c>
      <c r="BQ138" s="62">
        <v>1.71662289</v>
      </c>
      <c r="BR138" s="62">
        <v>0</v>
      </c>
      <c r="BS138" s="62">
        <v>7.3655348599999995</v>
      </c>
    </row>
    <row r="139" spans="1:71">
      <c r="A139" s="62"/>
      <c r="B139" s="62"/>
      <c r="C139" s="62"/>
      <c r="D139" s="62"/>
      <c r="E139" s="62">
        <v>31048</v>
      </c>
      <c r="F139" s="62">
        <v>40.148757999999994</v>
      </c>
      <c r="G139" s="62">
        <v>40.148757999999994</v>
      </c>
      <c r="H139" s="62">
        <v>40.148757999999994</v>
      </c>
      <c r="I139" s="62">
        <v>40.148757999999994</v>
      </c>
      <c r="J139" s="62"/>
      <c r="K139" s="62">
        <v>31048</v>
      </c>
      <c r="L139" s="62">
        <v>7.8237917499999998</v>
      </c>
      <c r="M139" s="62">
        <v>7.8237917499999998</v>
      </c>
      <c r="N139" s="62">
        <v>7.8237917499999998</v>
      </c>
      <c r="O139" s="62">
        <v>7.8237917499999998</v>
      </c>
      <c r="Q139" s="62">
        <v>31048</v>
      </c>
      <c r="R139" s="62">
        <v>31.665724999999998</v>
      </c>
      <c r="S139" s="62">
        <v>0</v>
      </c>
      <c r="T139" s="62">
        <v>7.5717639999999999</v>
      </c>
      <c r="U139" s="62">
        <v>0.911269</v>
      </c>
      <c r="V139" s="62">
        <v>40.148757999999994</v>
      </c>
      <c r="X139" s="62">
        <v>31048</v>
      </c>
      <c r="Y139" s="62">
        <v>5.8140695999999998</v>
      </c>
      <c r="Z139" s="62">
        <v>0</v>
      </c>
      <c r="AA139" s="62">
        <v>2.00972215</v>
      </c>
      <c r="AB139" s="62">
        <v>0</v>
      </c>
      <c r="AC139" s="62">
        <v>7.8237917499999998</v>
      </c>
      <c r="AE139" s="62">
        <v>31048</v>
      </c>
      <c r="AF139" s="62">
        <v>31.665724999999998</v>
      </c>
      <c r="AG139" s="62">
        <v>0</v>
      </c>
      <c r="AH139" s="62">
        <v>7.5717639999999999</v>
      </c>
      <c r="AI139" s="62">
        <v>0.911269</v>
      </c>
      <c r="AJ139" s="62">
        <v>40.148757999999994</v>
      </c>
      <c r="AL139" s="62">
        <v>31048</v>
      </c>
      <c r="AM139" s="62">
        <v>5.8140695999999998</v>
      </c>
      <c r="AN139" s="62">
        <v>0</v>
      </c>
      <c r="AO139" s="62">
        <v>2.00972215</v>
      </c>
      <c r="AP139" s="62">
        <v>0</v>
      </c>
      <c r="AQ139" s="62">
        <v>7.8237917499999998</v>
      </c>
      <c r="AS139" s="62">
        <v>31048</v>
      </c>
      <c r="AT139" s="62">
        <v>31.665724999999998</v>
      </c>
      <c r="AU139" s="62">
        <v>0</v>
      </c>
      <c r="AV139" s="62">
        <v>7.5717639999999999</v>
      </c>
      <c r="AW139" s="62">
        <v>0.911269</v>
      </c>
      <c r="AX139" s="62">
        <v>40.148757999999994</v>
      </c>
      <c r="AZ139" s="62">
        <v>31048</v>
      </c>
      <c r="BA139" s="62">
        <v>5.8140695999999998</v>
      </c>
      <c r="BB139" s="62">
        <v>0</v>
      </c>
      <c r="BC139" s="62">
        <v>2.00972215</v>
      </c>
      <c r="BD139" s="62">
        <v>0</v>
      </c>
      <c r="BE139" s="62">
        <v>7.8237917499999998</v>
      </c>
      <c r="BG139" s="62">
        <v>31048</v>
      </c>
      <c r="BH139" s="62">
        <v>31.665724999999998</v>
      </c>
      <c r="BI139" s="62">
        <v>0</v>
      </c>
      <c r="BJ139" s="62">
        <v>7.5717639999999999</v>
      </c>
      <c r="BK139" s="62">
        <v>0.911269</v>
      </c>
      <c r="BL139" s="62">
        <v>40.148757999999994</v>
      </c>
      <c r="BN139" s="62">
        <v>31048</v>
      </c>
      <c r="BO139" s="62">
        <v>5.8140695999999998</v>
      </c>
      <c r="BP139" s="62">
        <v>0</v>
      </c>
      <c r="BQ139" s="62">
        <v>2.00972215</v>
      </c>
      <c r="BR139" s="62">
        <v>0</v>
      </c>
      <c r="BS139" s="62">
        <v>7.8237917499999998</v>
      </c>
    </row>
    <row r="140" spans="1:71">
      <c r="A140" s="62"/>
      <c r="B140" s="62"/>
      <c r="C140" s="62"/>
      <c r="D140" s="62"/>
      <c r="E140" s="62">
        <v>31413</v>
      </c>
      <c r="F140" s="62">
        <v>42.984868999999996</v>
      </c>
      <c r="G140" s="62">
        <v>42.984868999999996</v>
      </c>
      <c r="H140" s="62">
        <v>42.984868999999996</v>
      </c>
      <c r="I140" s="62">
        <v>42.984868999999996</v>
      </c>
      <c r="J140" s="62"/>
      <c r="K140" s="62">
        <v>31413</v>
      </c>
      <c r="L140" s="62">
        <v>8.156712129999999</v>
      </c>
      <c r="M140" s="62">
        <v>8.156712129999999</v>
      </c>
      <c r="N140" s="62">
        <v>8.156712129999999</v>
      </c>
      <c r="O140" s="62">
        <v>8.156712129999999</v>
      </c>
      <c r="Q140" s="62">
        <v>31413</v>
      </c>
      <c r="R140" s="62">
        <v>32.810516999999997</v>
      </c>
      <c r="S140" s="62">
        <v>0</v>
      </c>
      <c r="T140" s="62">
        <v>8.7630160000000004</v>
      </c>
      <c r="U140" s="62">
        <v>1.4113359999999999</v>
      </c>
      <c r="V140" s="62">
        <v>42.984868999999996</v>
      </c>
      <c r="X140" s="62">
        <v>31413</v>
      </c>
      <c r="Y140" s="62">
        <v>5.9064234299999994</v>
      </c>
      <c r="Z140" s="62">
        <v>0</v>
      </c>
      <c r="AA140" s="62">
        <v>2.2502887</v>
      </c>
      <c r="AB140" s="62">
        <v>0</v>
      </c>
      <c r="AC140" s="62">
        <v>8.156712129999999</v>
      </c>
      <c r="AE140" s="62">
        <v>31413</v>
      </c>
      <c r="AF140" s="62">
        <v>32.810516999999997</v>
      </c>
      <c r="AG140" s="62">
        <v>0</v>
      </c>
      <c r="AH140" s="62">
        <v>8.7630160000000004</v>
      </c>
      <c r="AI140" s="62">
        <v>1.4113359999999999</v>
      </c>
      <c r="AJ140" s="62">
        <v>42.984868999999996</v>
      </c>
      <c r="AL140" s="62">
        <v>31413</v>
      </c>
      <c r="AM140" s="62">
        <v>5.9064234299999994</v>
      </c>
      <c r="AN140" s="62">
        <v>0</v>
      </c>
      <c r="AO140" s="62">
        <v>2.2502887</v>
      </c>
      <c r="AP140" s="62">
        <v>0</v>
      </c>
      <c r="AQ140" s="62">
        <v>8.156712129999999</v>
      </c>
      <c r="AS140" s="62">
        <v>31413</v>
      </c>
      <c r="AT140" s="62">
        <v>32.810516999999997</v>
      </c>
      <c r="AU140" s="62">
        <v>0</v>
      </c>
      <c r="AV140" s="62">
        <v>8.7630160000000004</v>
      </c>
      <c r="AW140" s="62">
        <v>1.4113359999999999</v>
      </c>
      <c r="AX140" s="62">
        <v>42.984868999999996</v>
      </c>
      <c r="AZ140" s="62">
        <v>31413</v>
      </c>
      <c r="BA140" s="62">
        <v>5.9064234299999994</v>
      </c>
      <c r="BB140" s="62">
        <v>0</v>
      </c>
      <c r="BC140" s="62">
        <v>2.2502887</v>
      </c>
      <c r="BD140" s="62">
        <v>0</v>
      </c>
      <c r="BE140" s="62">
        <v>8.156712129999999</v>
      </c>
      <c r="BG140" s="62">
        <v>31413</v>
      </c>
      <c r="BH140" s="62">
        <v>32.810516999999997</v>
      </c>
      <c r="BI140" s="62">
        <v>0</v>
      </c>
      <c r="BJ140" s="62">
        <v>8.7630160000000004</v>
      </c>
      <c r="BK140" s="62">
        <v>1.4113359999999999</v>
      </c>
      <c r="BL140" s="62">
        <v>42.984868999999996</v>
      </c>
      <c r="BN140" s="62">
        <v>31413</v>
      </c>
      <c r="BO140" s="62">
        <v>5.9064234299999994</v>
      </c>
      <c r="BP140" s="62">
        <v>0</v>
      </c>
      <c r="BQ140" s="62">
        <v>2.2502887</v>
      </c>
      <c r="BR140" s="62">
        <v>0</v>
      </c>
      <c r="BS140" s="62">
        <v>8.156712129999999</v>
      </c>
    </row>
    <row r="141" spans="1:71">
      <c r="A141" s="62"/>
      <c r="B141" s="62"/>
      <c r="C141" s="62"/>
      <c r="D141" s="62"/>
      <c r="E141" s="62">
        <v>31778</v>
      </c>
      <c r="F141" s="62">
        <v>45.823592000000005</v>
      </c>
      <c r="G141" s="62">
        <v>45.823592000000005</v>
      </c>
      <c r="H141" s="62">
        <v>45.823592000000005</v>
      </c>
      <c r="I141" s="62">
        <v>45.823592000000005</v>
      </c>
      <c r="J141" s="62"/>
      <c r="K141" s="62">
        <v>31778</v>
      </c>
      <c r="L141" s="62">
        <v>8.4677332199999995</v>
      </c>
      <c r="M141" s="62">
        <v>8.4677332199999995</v>
      </c>
      <c r="N141" s="62">
        <v>8.4677332199999995</v>
      </c>
      <c r="O141" s="62">
        <v>8.4677332199999995</v>
      </c>
      <c r="Q141" s="62">
        <v>31778</v>
      </c>
      <c r="R141" s="62">
        <v>33.820741000000005</v>
      </c>
      <c r="S141" s="62">
        <v>0</v>
      </c>
      <c r="T141" s="62">
        <v>9.9130310000000001</v>
      </c>
      <c r="U141" s="62">
        <v>2.08982</v>
      </c>
      <c r="V141" s="62">
        <v>45.823592000000005</v>
      </c>
      <c r="X141" s="62">
        <v>31778</v>
      </c>
      <c r="Y141" s="62">
        <v>6.0028710199999997</v>
      </c>
      <c r="Z141" s="62">
        <v>0</v>
      </c>
      <c r="AA141" s="62">
        <v>2.4648621999999998</v>
      </c>
      <c r="AB141" s="62">
        <v>0</v>
      </c>
      <c r="AC141" s="62">
        <v>8.4677332199999995</v>
      </c>
      <c r="AE141" s="62">
        <v>31778</v>
      </c>
      <c r="AF141" s="62">
        <v>33.820741000000005</v>
      </c>
      <c r="AG141" s="62">
        <v>0</v>
      </c>
      <c r="AH141" s="62">
        <v>9.9130310000000001</v>
      </c>
      <c r="AI141" s="62">
        <v>2.08982</v>
      </c>
      <c r="AJ141" s="62">
        <v>45.823592000000005</v>
      </c>
      <c r="AL141" s="62">
        <v>31778</v>
      </c>
      <c r="AM141" s="62">
        <v>6.0028710199999997</v>
      </c>
      <c r="AN141" s="62">
        <v>0</v>
      </c>
      <c r="AO141" s="62">
        <v>2.4648621999999998</v>
      </c>
      <c r="AP141" s="62">
        <v>0</v>
      </c>
      <c r="AQ141" s="62">
        <v>8.4677332199999995</v>
      </c>
      <c r="AS141" s="62">
        <v>31778</v>
      </c>
      <c r="AT141" s="62">
        <v>33.820741000000005</v>
      </c>
      <c r="AU141" s="62">
        <v>0</v>
      </c>
      <c r="AV141" s="62">
        <v>9.9130310000000001</v>
      </c>
      <c r="AW141" s="62">
        <v>2.08982</v>
      </c>
      <c r="AX141" s="62">
        <v>45.823592000000005</v>
      </c>
      <c r="AZ141" s="62">
        <v>31778</v>
      </c>
      <c r="BA141" s="62">
        <v>6.0028710199999997</v>
      </c>
      <c r="BB141" s="62">
        <v>0</v>
      </c>
      <c r="BC141" s="62">
        <v>2.4648621999999998</v>
      </c>
      <c r="BD141" s="62">
        <v>0</v>
      </c>
      <c r="BE141" s="62">
        <v>8.4677332199999995</v>
      </c>
      <c r="BG141" s="62">
        <v>31778</v>
      </c>
      <c r="BH141" s="62">
        <v>33.820741000000005</v>
      </c>
      <c r="BI141" s="62">
        <v>0</v>
      </c>
      <c r="BJ141" s="62">
        <v>9.9130310000000001</v>
      </c>
      <c r="BK141" s="62">
        <v>2.08982</v>
      </c>
      <c r="BL141" s="62">
        <v>45.823592000000005</v>
      </c>
      <c r="BN141" s="62">
        <v>31778</v>
      </c>
      <c r="BO141" s="62">
        <v>6.0028710199999997</v>
      </c>
      <c r="BP141" s="62">
        <v>0</v>
      </c>
      <c r="BQ141" s="62">
        <v>2.4648621999999998</v>
      </c>
      <c r="BR141" s="62">
        <v>0</v>
      </c>
      <c r="BS141" s="62">
        <v>8.4677332199999995</v>
      </c>
    </row>
    <row r="142" spans="1:71">
      <c r="A142" s="62"/>
      <c r="B142" s="62"/>
      <c r="C142" s="62"/>
      <c r="D142" s="62"/>
      <c r="E142" s="62">
        <v>32143</v>
      </c>
      <c r="F142" s="62">
        <v>48.662082000000012</v>
      </c>
      <c r="G142" s="62">
        <v>48.662082000000012</v>
      </c>
      <c r="H142" s="62">
        <v>48.662082000000012</v>
      </c>
      <c r="I142" s="62">
        <v>48.662082000000012</v>
      </c>
      <c r="J142" s="62"/>
      <c r="K142" s="62">
        <v>32143</v>
      </c>
      <c r="L142" s="62">
        <v>8.7256168400000007</v>
      </c>
      <c r="M142" s="62">
        <v>8.7256168400000007</v>
      </c>
      <c r="N142" s="62">
        <v>8.7256168400000007</v>
      </c>
      <c r="O142" s="62">
        <v>8.7256168400000007</v>
      </c>
      <c r="Q142" s="62">
        <v>32143</v>
      </c>
      <c r="R142" s="62">
        <v>34.700497000000006</v>
      </c>
      <c r="S142" s="62">
        <v>1.0736000000000001E-2</v>
      </c>
      <c r="T142" s="62">
        <v>11.012477000000001</v>
      </c>
      <c r="U142" s="62">
        <v>2.9383719999999998</v>
      </c>
      <c r="V142" s="62">
        <v>48.662082000000012</v>
      </c>
      <c r="X142" s="62">
        <v>32143</v>
      </c>
      <c r="Y142" s="62">
        <v>6.0663359300000002</v>
      </c>
      <c r="Z142" s="62">
        <v>0</v>
      </c>
      <c r="AA142" s="62">
        <v>2.6389051499999998</v>
      </c>
      <c r="AB142" s="62">
        <v>2.037576E-2</v>
      </c>
      <c r="AC142" s="62">
        <v>8.7256168400000007</v>
      </c>
      <c r="AE142" s="62">
        <v>32143</v>
      </c>
      <c r="AF142" s="62">
        <v>34.700497000000006</v>
      </c>
      <c r="AG142" s="62">
        <v>1.0736000000000001E-2</v>
      </c>
      <c r="AH142" s="62">
        <v>11.012477000000001</v>
      </c>
      <c r="AI142" s="62">
        <v>2.9383719999999998</v>
      </c>
      <c r="AJ142" s="62">
        <v>48.662082000000012</v>
      </c>
      <c r="AL142" s="62">
        <v>32143</v>
      </c>
      <c r="AM142" s="62">
        <v>6.0663359300000002</v>
      </c>
      <c r="AN142" s="62">
        <v>0</v>
      </c>
      <c r="AO142" s="62">
        <v>2.6389051499999998</v>
      </c>
      <c r="AP142" s="62">
        <v>2.037576E-2</v>
      </c>
      <c r="AQ142" s="62">
        <v>8.7256168400000007</v>
      </c>
      <c r="AS142" s="62">
        <v>32143</v>
      </c>
      <c r="AT142" s="62">
        <v>34.700497000000006</v>
      </c>
      <c r="AU142" s="62">
        <v>1.0736000000000001E-2</v>
      </c>
      <c r="AV142" s="62">
        <v>11.012477000000001</v>
      </c>
      <c r="AW142" s="62">
        <v>2.9383719999999998</v>
      </c>
      <c r="AX142" s="62">
        <v>48.662082000000012</v>
      </c>
      <c r="AZ142" s="62">
        <v>32143</v>
      </c>
      <c r="BA142" s="62">
        <v>6.0663359300000002</v>
      </c>
      <c r="BB142" s="62">
        <v>0</v>
      </c>
      <c r="BC142" s="62">
        <v>2.6389051499999998</v>
      </c>
      <c r="BD142" s="62">
        <v>2.037576E-2</v>
      </c>
      <c r="BE142" s="62">
        <v>8.7256168400000007</v>
      </c>
      <c r="BG142" s="62">
        <v>32143</v>
      </c>
      <c r="BH142" s="62">
        <v>34.700497000000006</v>
      </c>
      <c r="BI142" s="62">
        <v>1.0736000000000001E-2</v>
      </c>
      <c r="BJ142" s="62">
        <v>11.012477000000001</v>
      </c>
      <c r="BK142" s="62">
        <v>2.9383719999999998</v>
      </c>
      <c r="BL142" s="62">
        <v>48.662082000000012</v>
      </c>
      <c r="BN142" s="62">
        <v>32143</v>
      </c>
      <c r="BO142" s="62">
        <v>6.0663359300000002</v>
      </c>
      <c r="BP142" s="62">
        <v>0</v>
      </c>
      <c r="BQ142" s="62">
        <v>2.6389051499999998</v>
      </c>
      <c r="BR142" s="62">
        <v>2.037576E-2</v>
      </c>
      <c r="BS142" s="62">
        <v>8.7256168400000007</v>
      </c>
    </row>
    <row r="143" spans="1:71">
      <c r="A143" s="62"/>
      <c r="B143" s="62"/>
      <c r="C143" s="62"/>
      <c r="D143" s="62"/>
      <c r="E143" s="62">
        <v>32509</v>
      </c>
      <c r="F143" s="62">
        <v>51.974609000000001</v>
      </c>
      <c r="G143" s="62">
        <v>51.974609000000001</v>
      </c>
      <c r="H143" s="62">
        <v>51.974609000000001</v>
      </c>
      <c r="I143" s="62">
        <v>51.974609000000001</v>
      </c>
      <c r="J143" s="62"/>
      <c r="K143" s="62">
        <v>32509</v>
      </c>
      <c r="L143" s="62">
        <v>9.0655501099999984</v>
      </c>
      <c r="M143" s="62">
        <v>9.0655501099999984</v>
      </c>
      <c r="N143" s="62">
        <v>9.0655501099999984</v>
      </c>
      <c r="O143" s="62">
        <v>9.0655501099999984</v>
      </c>
      <c r="Q143" s="62">
        <v>32509</v>
      </c>
      <c r="R143" s="62">
        <v>35.513529000000005</v>
      </c>
      <c r="S143" s="62">
        <v>0.52051999999999998</v>
      </c>
      <c r="T143" s="62">
        <v>12.029425999999999</v>
      </c>
      <c r="U143" s="62">
        <v>3.9111340000000001</v>
      </c>
      <c r="V143" s="62">
        <v>51.974609000000001</v>
      </c>
      <c r="X143" s="62">
        <v>32509</v>
      </c>
      <c r="Y143" s="62">
        <v>6.1281958999999997</v>
      </c>
      <c r="Z143" s="62">
        <v>0.13105847000000001</v>
      </c>
      <c r="AA143" s="62">
        <v>2.7792792499999996</v>
      </c>
      <c r="AB143" s="62">
        <v>2.7016489999999997E-2</v>
      </c>
      <c r="AC143" s="62">
        <v>9.0655501099999984</v>
      </c>
      <c r="AE143" s="62">
        <v>32509</v>
      </c>
      <c r="AF143" s="62">
        <v>35.513529000000005</v>
      </c>
      <c r="AG143" s="62">
        <v>0.52051999999999998</v>
      </c>
      <c r="AH143" s="62">
        <v>12.029425999999999</v>
      </c>
      <c r="AI143" s="62">
        <v>3.9111340000000001</v>
      </c>
      <c r="AJ143" s="62">
        <v>51.974609000000001</v>
      </c>
      <c r="AL143" s="62">
        <v>32509</v>
      </c>
      <c r="AM143" s="62">
        <v>6.1281958999999997</v>
      </c>
      <c r="AN143" s="62">
        <v>0.13105847000000001</v>
      </c>
      <c r="AO143" s="62">
        <v>2.7792792499999996</v>
      </c>
      <c r="AP143" s="62">
        <v>2.7016489999999997E-2</v>
      </c>
      <c r="AQ143" s="62">
        <v>9.0655501099999984</v>
      </c>
      <c r="AS143" s="62">
        <v>32509</v>
      </c>
      <c r="AT143" s="62">
        <v>35.513529000000005</v>
      </c>
      <c r="AU143" s="62">
        <v>0.52051999999999998</v>
      </c>
      <c r="AV143" s="62">
        <v>12.029425999999999</v>
      </c>
      <c r="AW143" s="62">
        <v>3.9111340000000001</v>
      </c>
      <c r="AX143" s="62">
        <v>51.974609000000001</v>
      </c>
      <c r="AZ143" s="62">
        <v>32509</v>
      </c>
      <c r="BA143" s="62">
        <v>6.1281958999999997</v>
      </c>
      <c r="BB143" s="62">
        <v>0.13105847000000001</v>
      </c>
      <c r="BC143" s="62">
        <v>2.7792792499999996</v>
      </c>
      <c r="BD143" s="62">
        <v>2.7016489999999997E-2</v>
      </c>
      <c r="BE143" s="62">
        <v>9.0655501099999984</v>
      </c>
      <c r="BG143" s="62">
        <v>32509</v>
      </c>
      <c r="BH143" s="62">
        <v>35.513529000000005</v>
      </c>
      <c r="BI143" s="62">
        <v>0.52051999999999998</v>
      </c>
      <c r="BJ143" s="62">
        <v>12.029425999999999</v>
      </c>
      <c r="BK143" s="62">
        <v>3.9111340000000001</v>
      </c>
      <c r="BL143" s="62">
        <v>51.974609000000001</v>
      </c>
      <c r="BN143" s="62">
        <v>32509</v>
      </c>
      <c r="BO143" s="62">
        <v>6.1281958999999997</v>
      </c>
      <c r="BP143" s="62">
        <v>0.13105847000000001</v>
      </c>
      <c r="BQ143" s="62">
        <v>2.7792792499999996</v>
      </c>
      <c r="BR143" s="62">
        <v>2.7016489999999997E-2</v>
      </c>
      <c r="BS143" s="62">
        <v>9.0655501099999984</v>
      </c>
    </row>
    <row r="144" spans="1:71">
      <c r="A144" s="62"/>
      <c r="B144" s="62"/>
      <c r="C144" s="62"/>
      <c r="D144" s="62"/>
      <c r="E144" s="62">
        <v>32874</v>
      </c>
      <c r="F144" s="62">
        <v>55.121194999999993</v>
      </c>
      <c r="G144" s="62">
        <v>55.121194999999993</v>
      </c>
      <c r="H144" s="62">
        <v>55.121194999999993</v>
      </c>
      <c r="I144" s="62">
        <v>55.121194999999993</v>
      </c>
      <c r="J144" s="62"/>
      <c r="K144" s="62">
        <v>32874</v>
      </c>
      <c r="L144" s="62">
        <v>9.3331912999999993</v>
      </c>
      <c r="M144" s="62">
        <v>9.3331912999999993</v>
      </c>
      <c r="N144" s="62">
        <v>9.3331912999999993</v>
      </c>
      <c r="O144" s="62">
        <v>9.3331912999999993</v>
      </c>
      <c r="Q144" s="62">
        <v>32874</v>
      </c>
      <c r="R144" s="62">
        <v>36.195843999999994</v>
      </c>
      <c r="S144" s="62">
        <v>1.051606</v>
      </c>
      <c r="T144" s="62">
        <v>12.946494000000001</v>
      </c>
      <c r="U144" s="62">
        <v>4.927251</v>
      </c>
      <c r="V144" s="62">
        <v>55.121194999999993</v>
      </c>
      <c r="X144" s="62">
        <v>32874</v>
      </c>
      <c r="Y144" s="62">
        <v>6.1622834299999996</v>
      </c>
      <c r="Z144" s="62">
        <v>0.25876749999999998</v>
      </c>
      <c r="AA144" s="62">
        <v>2.87827381</v>
      </c>
      <c r="AB144" s="62">
        <v>3.3866559999999997E-2</v>
      </c>
      <c r="AC144" s="62">
        <v>9.3331912999999993</v>
      </c>
      <c r="AE144" s="62">
        <v>32874</v>
      </c>
      <c r="AF144" s="62">
        <v>36.195843999999994</v>
      </c>
      <c r="AG144" s="62">
        <v>1.051606</v>
      </c>
      <c r="AH144" s="62">
        <v>12.946494000000001</v>
      </c>
      <c r="AI144" s="62">
        <v>4.927251</v>
      </c>
      <c r="AJ144" s="62">
        <v>55.121194999999993</v>
      </c>
      <c r="AL144" s="62">
        <v>32874</v>
      </c>
      <c r="AM144" s="62">
        <v>6.1622834299999996</v>
      </c>
      <c r="AN144" s="62">
        <v>0.25876749999999998</v>
      </c>
      <c r="AO144" s="62">
        <v>2.87827381</v>
      </c>
      <c r="AP144" s="62">
        <v>3.3866559999999997E-2</v>
      </c>
      <c r="AQ144" s="62">
        <v>9.3331912999999993</v>
      </c>
      <c r="AS144" s="62">
        <v>32874</v>
      </c>
      <c r="AT144" s="62">
        <v>36.195843999999994</v>
      </c>
      <c r="AU144" s="62">
        <v>1.051606</v>
      </c>
      <c r="AV144" s="62">
        <v>12.946494000000001</v>
      </c>
      <c r="AW144" s="62">
        <v>4.927251</v>
      </c>
      <c r="AX144" s="62">
        <v>55.121194999999993</v>
      </c>
      <c r="AZ144" s="62">
        <v>32874</v>
      </c>
      <c r="BA144" s="62">
        <v>6.1622834299999996</v>
      </c>
      <c r="BB144" s="62">
        <v>0.25876749999999998</v>
      </c>
      <c r="BC144" s="62">
        <v>2.87827381</v>
      </c>
      <c r="BD144" s="62">
        <v>3.3866559999999997E-2</v>
      </c>
      <c r="BE144" s="62">
        <v>9.3331912999999993</v>
      </c>
      <c r="BG144" s="62">
        <v>32874</v>
      </c>
      <c r="BH144" s="62">
        <v>36.195843999999994</v>
      </c>
      <c r="BI144" s="62">
        <v>1.051606</v>
      </c>
      <c r="BJ144" s="62">
        <v>12.946494000000001</v>
      </c>
      <c r="BK144" s="62">
        <v>4.927251</v>
      </c>
      <c r="BL144" s="62">
        <v>55.121194999999993</v>
      </c>
      <c r="BN144" s="62">
        <v>32874</v>
      </c>
      <c r="BO144" s="62">
        <v>6.1622834299999996</v>
      </c>
      <c r="BP144" s="62">
        <v>0.25876749999999998</v>
      </c>
      <c r="BQ144" s="62">
        <v>2.87827381</v>
      </c>
      <c r="BR144" s="62">
        <v>3.3866559999999997E-2</v>
      </c>
      <c r="BS144" s="62">
        <v>9.3331912999999993</v>
      </c>
    </row>
    <row r="145" spans="1:71">
      <c r="A145" s="62"/>
      <c r="B145" s="62"/>
      <c r="C145" s="62"/>
      <c r="D145" s="62"/>
      <c r="E145" s="62">
        <v>33239</v>
      </c>
      <c r="F145" s="62">
        <v>58.409321000000006</v>
      </c>
      <c r="G145" s="62">
        <v>58.409321000000006</v>
      </c>
      <c r="H145" s="62">
        <v>58.409321000000006</v>
      </c>
      <c r="I145" s="62">
        <v>58.409321000000006</v>
      </c>
      <c r="J145" s="62"/>
      <c r="K145" s="62">
        <v>33239</v>
      </c>
      <c r="L145" s="62">
        <v>9.6188589899999997</v>
      </c>
      <c r="M145" s="62">
        <v>9.6188589899999997</v>
      </c>
      <c r="N145" s="62">
        <v>9.6188589899999997</v>
      </c>
      <c r="O145" s="62">
        <v>9.6188589899999997</v>
      </c>
      <c r="Q145" s="62">
        <v>33239</v>
      </c>
      <c r="R145" s="62">
        <v>37.048124000000001</v>
      </c>
      <c r="S145" s="62">
        <v>1.6739059999999999</v>
      </c>
      <c r="T145" s="62">
        <v>13.773190000000001</v>
      </c>
      <c r="U145" s="62">
        <v>5.9141009999999996</v>
      </c>
      <c r="V145" s="62">
        <v>58.409321000000006</v>
      </c>
      <c r="X145" s="62">
        <v>33239</v>
      </c>
      <c r="Y145" s="62">
        <v>6.2249923900000006</v>
      </c>
      <c r="Z145" s="62">
        <v>0.40250267000000001</v>
      </c>
      <c r="AA145" s="62">
        <v>2.9507984899999999</v>
      </c>
      <c r="AB145" s="62">
        <v>4.0565440000000001E-2</v>
      </c>
      <c r="AC145" s="62">
        <v>9.6188589899999997</v>
      </c>
      <c r="AE145" s="62">
        <v>33239</v>
      </c>
      <c r="AF145" s="62">
        <v>37.048124000000001</v>
      </c>
      <c r="AG145" s="62">
        <v>1.6739059999999999</v>
      </c>
      <c r="AH145" s="62">
        <v>13.773190000000001</v>
      </c>
      <c r="AI145" s="62">
        <v>5.9141009999999996</v>
      </c>
      <c r="AJ145" s="62">
        <v>58.409321000000006</v>
      </c>
      <c r="AL145" s="62">
        <v>33239</v>
      </c>
      <c r="AM145" s="62">
        <v>6.2249923900000006</v>
      </c>
      <c r="AN145" s="62">
        <v>0.40250267000000001</v>
      </c>
      <c r="AO145" s="62">
        <v>2.9507984899999999</v>
      </c>
      <c r="AP145" s="62">
        <v>4.0565440000000001E-2</v>
      </c>
      <c r="AQ145" s="62">
        <v>9.6188589899999997</v>
      </c>
      <c r="AS145" s="62">
        <v>33239</v>
      </c>
      <c r="AT145" s="62">
        <v>37.048124000000001</v>
      </c>
      <c r="AU145" s="62">
        <v>1.6739059999999999</v>
      </c>
      <c r="AV145" s="62">
        <v>13.773190000000001</v>
      </c>
      <c r="AW145" s="62">
        <v>5.9141009999999996</v>
      </c>
      <c r="AX145" s="62">
        <v>58.409321000000006</v>
      </c>
      <c r="AZ145" s="62">
        <v>33239</v>
      </c>
      <c r="BA145" s="62">
        <v>6.2249923900000006</v>
      </c>
      <c r="BB145" s="62">
        <v>0.40250267000000001</v>
      </c>
      <c r="BC145" s="62">
        <v>2.9507984899999999</v>
      </c>
      <c r="BD145" s="62">
        <v>4.0565440000000001E-2</v>
      </c>
      <c r="BE145" s="62">
        <v>9.6188589899999997</v>
      </c>
      <c r="BG145" s="62">
        <v>33239</v>
      </c>
      <c r="BH145" s="62">
        <v>37.048124000000001</v>
      </c>
      <c r="BI145" s="62">
        <v>1.6739059999999999</v>
      </c>
      <c r="BJ145" s="62">
        <v>13.773190000000001</v>
      </c>
      <c r="BK145" s="62">
        <v>5.9141009999999996</v>
      </c>
      <c r="BL145" s="62">
        <v>58.409321000000006</v>
      </c>
      <c r="BN145" s="62">
        <v>33239</v>
      </c>
      <c r="BO145" s="62">
        <v>6.2249923900000006</v>
      </c>
      <c r="BP145" s="62">
        <v>0.40250267000000001</v>
      </c>
      <c r="BQ145" s="62">
        <v>2.9507984899999999</v>
      </c>
      <c r="BR145" s="62">
        <v>4.0565440000000001E-2</v>
      </c>
      <c r="BS145" s="62">
        <v>9.6188589899999997</v>
      </c>
    </row>
    <row r="146" spans="1:71">
      <c r="A146" s="62"/>
      <c r="B146" s="62"/>
      <c r="C146" s="62"/>
      <c r="D146" s="62"/>
      <c r="E146" s="62">
        <v>33604</v>
      </c>
      <c r="F146" s="62">
        <v>61.480012999999992</v>
      </c>
      <c r="G146" s="62">
        <v>61.480012999999992</v>
      </c>
      <c r="H146" s="62">
        <v>61.480012999999992</v>
      </c>
      <c r="I146" s="62">
        <v>61.480012999999992</v>
      </c>
      <c r="J146" s="62"/>
      <c r="K146" s="62">
        <v>33604</v>
      </c>
      <c r="L146" s="62">
        <v>9.8709043500000018</v>
      </c>
      <c r="M146" s="62">
        <v>9.8709043500000018</v>
      </c>
      <c r="N146" s="62">
        <v>9.8709043500000018</v>
      </c>
      <c r="O146" s="62">
        <v>9.8709043500000018</v>
      </c>
      <c r="Q146" s="62">
        <v>33604</v>
      </c>
      <c r="R146" s="62">
        <v>37.876540999999996</v>
      </c>
      <c r="S146" s="62">
        <v>2.2577820000000002</v>
      </c>
      <c r="T146" s="62">
        <v>14.537205999999999</v>
      </c>
      <c r="U146" s="62">
        <v>6.808484</v>
      </c>
      <c r="V146" s="62">
        <v>61.480012999999992</v>
      </c>
      <c r="X146" s="62">
        <v>33604</v>
      </c>
      <c r="Y146" s="62">
        <v>6.2892365100000003</v>
      </c>
      <c r="Z146" s="62">
        <v>0.53163055999999997</v>
      </c>
      <c r="AA146" s="62">
        <v>3.00330794</v>
      </c>
      <c r="AB146" s="62">
        <v>4.6729339999999994E-2</v>
      </c>
      <c r="AC146" s="62">
        <v>9.8709043500000018</v>
      </c>
      <c r="AE146" s="62">
        <v>33604</v>
      </c>
      <c r="AF146" s="62">
        <v>37.876540999999996</v>
      </c>
      <c r="AG146" s="62">
        <v>2.2577820000000002</v>
      </c>
      <c r="AH146" s="62">
        <v>14.537205999999999</v>
      </c>
      <c r="AI146" s="62">
        <v>6.808484</v>
      </c>
      <c r="AJ146" s="62">
        <v>61.480012999999992</v>
      </c>
      <c r="AL146" s="62">
        <v>33604</v>
      </c>
      <c r="AM146" s="62">
        <v>6.2892365100000003</v>
      </c>
      <c r="AN146" s="62">
        <v>0.53163055999999997</v>
      </c>
      <c r="AO146" s="62">
        <v>3.00330794</v>
      </c>
      <c r="AP146" s="62">
        <v>4.6729339999999994E-2</v>
      </c>
      <c r="AQ146" s="62">
        <v>9.8709043500000018</v>
      </c>
      <c r="AS146" s="62">
        <v>33604</v>
      </c>
      <c r="AT146" s="62">
        <v>37.876540999999996</v>
      </c>
      <c r="AU146" s="62">
        <v>2.2577820000000002</v>
      </c>
      <c r="AV146" s="62">
        <v>14.537205999999999</v>
      </c>
      <c r="AW146" s="62">
        <v>6.808484</v>
      </c>
      <c r="AX146" s="62">
        <v>61.480012999999992</v>
      </c>
      <c r="AZ146" s="62">
        <v>33604</v>
      </c>
      <c r="BA146" s="62">
        <v>6.2892365100000003</v>
      </c>
      <c r="BB146" s="62">
        <v>0.53163055999999997</v>
      </c>
      <c r="BC146" s="62">
        <v>3.00330794</v>
      </c>
      <c r="BD146" s="62">
        <v>4.6729339999999994E-2</v>
      </c>
      <c r="BE146" s="62">
        <v>9.8709043500000018</v>
      </c>
      <c r="BG146" s="62">
        <v>33604</v>
      </c>
      <c r="BH146" s="62">
        <v>37.876540999999996</v>
      </c>
      <c r="BI146" s="62">
        <v>2.2577820000000002</v>
      </c>
      <c r="BJ146" s="62">
        <v>14.537205999999999</v>
      </c>
      <c r="BK146" s="62">
        <v>6.808484</v>
      </c>
      <c r="BL146" s="62">
        <v>61.480012999999992</v>
      </c>
      <c r="BN146" s="62">
        <v>33604</v>
      </c>
      <c r="BO146" s="62">
        <v>6.2892365100000003</v>
      </c>
      <c r="BP146" s="62">
        <v>0.53163055999999997</v>
      </c>
      <c r="BQ146" s="62">
        <v>3.00330794</v>
      </c>
      <c r="BR146" s="62">
        <v>4.6729339999999994E-2</v>
      </c>
      <c r="BS146" s="62">
        <v>9.8709043500000018</v>
      </c>
    </row>
    <row r="147" spans="1:71">
      <c r="A147" s="62"/>
      <c r="B147" s="62"/>
      <c r="C147" s="62"/>
      <c r="D147" s="62"/>
      <c r="E147" s="62">
        <v>33970</v>
      </c>
      <c r="F147" s="62">
        <v>63.958053999999997</v>
      </c>
      <c r="G147" s="62">
        <v>63.958053999999997</v>
      </c>
      <c r="H147" s="62">
        <v>63.958053999999997</v>
      </c>
      <c r="I147" s="62">
        <v>63.958053999999997</v>
      </c>
      <c r="J147" s="62"/>
      <c r="K147" s="62">
        <v>33970</v>
      </c>
      <c r="L147" s="62">
        <v>10.04873868</v>
      </c>
      <c r="M147" s="62">
        <v>10.04873868</v>
      </c>
      <c r="N147" s="62">
        <v>10.04873868</v>
      </c>
      <c r="O147" s="62">
        <v>10.04873868</v>
      </c>
      <c r="Q147" s="62">
        <v>33970</v>
      </c>
      <c r="R147" s="62">
        <v>38.669438999999997</v>
      </c>
      <c r="S147" s="62">
        <v>2.4740760000000002</v>
      </c>
      <c r="T147" s="62">
        <v>15.255153</v>
      </c>
      <c r="U147" s="62">
        <v>7.5593860000000008</v>
      </c>
      <c r="V147" s="62">
        <v>63.958053999999997</v>
      </c>
      <c r="X147" s="62">
        <v>33970</v>
      </c>
      <c r="Y147" s="62">
        <v>6.3749147199999996</v>
      </c>
      <c r="Z147" s="62">
        <v>0.57746438999999994</v>
      </c>
      <c r="AA147" s="62">
        <v>3.0442106499999997</v>
      </c>
      <c r="AB147" s="62">
        <v>5.2148920000000001E-2</v>
      </c>
      <c r="AC147" s="62">
        <v>10.04873868</v>
      </c>
      <c r="AE147" s="62">
        <v>33970</v>
      </c>
      <c r="AF147" s="62">
        <v>38.669438999999997</v>
      </c>
      <c r="AG147" s="62">
        <v>2.4740760000000002</v>
      </c>
      <c r="AH147" s="62">
        <v>15.255153</v>
      </c>
      <c r="AI147" s="62">
        <v>7.5593860000000008</v>
      </c>
      <c r="AJ147" s="62">
        <v>63.958053999999997</v>
      </c>
      <c r="AL147" s="62">
        <v>33970</v>
      </c>
      <c r="AM147" s="62">
        <v>6.3749147199999996</v>
      </c>
      <c r="AN147" s="62">
        <v>0.57746438999999994</v>
      </c>
      <c r="AO147" s="62">
        <v>3.0442106499999997</v>
      </c>
      <c r="AP147" s="62">
        <v>5.2148920000000001E-2</v>
      </c>
      <c r="AQ147" s="62">
        <v>10.04873868</v>
      </c>
      <c r="AS147" s="62">
        <v>33970</v>
      </c>
      <c r="AT147" s="62">
        <v>38.669438999999997</v>
      </c>
      <c r="AU147" s="62">
        <v>2.4740760000000002</v>
      </c>
      <c r="AV147" s="62">
        <v>15.255153</v>
      </c>
      <c r="AW147" s="62">
        <v>7.5593860000000008</v>
      </c>
      <c r="AX147" s="62">
        <v>63.958053999999997</v>
      </c>
      <c r="AZ147" s="62">
        <v>33970</v>
      </c>
      <c r="BA147" s="62">
        <v>6.3749147199999996</v>
      </c>
      <c r="BB147" s="62">
        <v>0.57746438999999994</v>
      </c>
      <c r="BC147" s="62">
        <v>3.0442106499999997</v>
      </c>
      <c r="BD147" s="62">
        <v>5.2148920000000001E-2</v>
      </c>
      <c r="BE147" s="62">
        <v>10.04873868</v>
      </c>
      <c r="BG147" s="62">
        <v>33970</v>
      </c>
      <c r="BH147" s="62">
        <v>38.669438999999997</v>
      </c>
      <c r="BI147" s="62">
        <v>2.4740760000000002</v>
      </c>
      <c r="BJ147" s="62">
        <v>15.255153</v>
      </c>
      <c r="BK147" s="62">
        <v>7.5593860000000008</v>
      </c>
      <c r="BL147" s="62">
        <v>63.958053999999997</v>
      </c>
      <c r="BN147" s="62">
        <v>33970</v>
      </c>
      <c r="BO147" s="62">
        <v>6.3749147199999996</v>
      </c>
      <c r="BP147" s="62">
        <v>0.57746438999999994</v>
      </c>
      <c r="BQ147" s="62">
        <v>3.0442106499999997</v>
      </c>
      <c r="BR147" s="62">
        <v>5.2148920000000001E-2</v>
      </c>
      <c r="BS147" s="62">
        <v>10.04873868</v>
      </c>
    </row>
    <row r="148" spans="1:71">
      <c r="A148" s="62"/>
      <c r="B148" s="62"/>
      <c r="C148" s="62"/>
      <c r="D148" s="62"/>
      <c r="E148" s="62">
        <v>34335</v>
      </c>
      <c r="F148" s="62">
        <v>66.444595000000007</v>
      </c>
      <c r="G148" s="62">
        <v>66.444595000000007</v>
      </c>
      <c r="H148" s="62">
        <v>66.444595000000007</v>
      </c>
      <c r="I148" s="62">
        <v>66.444595000000007</v>
      </c>
      <c r="J148" s="62"/>
      <c r="K148" s="62">
        <v>34335</v>
      </c>
      <c r="L148" s="62">
        <v>10.197404969999999</v>
      </c>
      <c r="M148" s="62">
        <v>10.197404969999999</v>
      </c>
      <c r="N148" s="62">
        <v>10.197404969999999</v>
      </c>
      <c r="O148" s="62">
        <v>10.197404969999999</v>
      </c>
      <c r="Q148" s="62">
        <v>34335</v>
      </c>
      <c r="R148" s="62">
        <v>39.495561000000002</v>
      </c>
      <c r="S148" s="62">
        <v>2.8719980000000001</v>
      </c>
      <c r="T148" s="62">
        <v>15.947287000000001</v>
      </c>
      <c r="U148" s="62">
        <v>8.1297490000000003</v>
      </c>
      <c r="V148" s="62">
        <v>66.444595000000007</v>
      </c>
      <c r="X148" s="62">
        <v>34335</v>
      </c>
      <c r="Y148" s="62">
        <v>6.4350767099999997</v>
      </c>
      <c r="Z148" s="62">
        <v>0.65448987999999997</v>
      </c>
      <c r="AA148" s="62">
        <v>3.0517003699999998</v>
      </c>
      <c r="AB148" s="62">
        <v>5.6138009999999995E-2</v>
      </c>
      <c r="AC148" s="62">
        <v>10.197404969999999</v>
      </c>
      <c r="AE148" s="62">
        <v>34335</v>
      </c>
      <c r="AF148" s="62">
        <v>39.495561000000002</v>
      </c>
      <c r="AG148" s="62">
        <v>2.8719980000000001</v>
      </c>
      <c r="AH148" s="62">
        <v>15.947287000000001</v>
      </c>
      <c r="AI148" s="62">
        <v>8.1297490000000003</v>
      </c>
      <c r="AJ148" s="62">
        <v>66.444595000000007</v>
      </c>
      <c r="AL148" s="62">
        <v>34335</v>
      </c>
      <c r="AM148" s="62">
        <v>6.4350767099999997</v>
      </c>
      <c r="AN148" s="62">
        <v>0.65448987999999997</v>
      </c>
      <c r="AO148" s="62">
        <v>3.0517003699999998</v>
      </c>
      <c r="AP148" s="62">
        <v>5.6138009999999995E-2</v>
      </c>
      <c r="AQ148" s="62">
        <v>10.197404969999999</v>
      </c>
      <c r="AS148" s="62">
        <v>34335</v>
      </c>
      <c r="AT148" s="62">
        <v>39.495561000000002</v>
      </c>
      <c r="AU148" s="62">
        <v>2.8719980000000001</v>
      </c>
      <c r="AV148" s="62">
        <v>15.947287000000001</v>
      </c>
      <c r="AW148" s="62">
        <v>8.1297490000000003</v>
      </c>
      <c r="AX148" s="62">
        <v>66.444595000000007</v>
      </c>
      <c r="AZ148" s="62">
        <v>34335</v>
      </c>
      <c r="BA148" s="62">
        <v>6.4350767099999997</v>
      </c>
      <c r="BB148" s="62">
        <v>0.65448987999999997</v>
      </c>
      <c r="BC148" s="62">
        <v>3.0517003699999998</v>
      </c>
      <c r="BD148" s="62">
        <v>5.6138009999999995E-2</v>
      </c>
      <c r="BE148" s="62">
        <v>10.197404969999999</v>
      </c>
      <c r="BG148" s="62">
        <v>34335</v>
      </c>
      <c r="BH148" s="62">
        <v>39.495561000000002</v>
      </c>
      <c r="BI148" s="62">
        <v>2.8719980000000001</v>
      </c>
      <c r="BJ148" s="62">
        <v>15.947287000000001</v>
      </c>
      <c r="BK148" s="62">
        <v>8.1297490000000003</v>
      </c>
      <c r="BL148" s="62">
        <v>66.444595000000007</v>
      </c>
      <c r="BN148" s="62">
        <v>34335</v>
      </c>
      <c r="BO148" s="62">
        <v>6.4350767099999997</v>
      </c>
      <c r="BP148" s="62">
        <v>0.65448987999999997</v>
      </c>
      <c r="BQ148" s="62">
        <v>3.0517003699999998</v>
      </c>
      <c r="BR148" s="62">
        <v>5.6138009999999995E-2</v>
      </c>
      <c r="BS148" s="62">
        <v>10.197404969999999</v>
      </c>
    </row>
    <row r="149" spans="1:71">
      <c r="A149" s="62"/>
      <c r="B149" s="62"/>
      <c r="C149" s="62"/>
      <c r="D149" s="62"/>
      <c r="E149" s="62">
        <v>34700</v>
      </c>
      <c r="F149" s="62">
        <v>68.97781599999999</v>
      </c>
      <c r="G149" s="62">
        <v>68.97781599999999</v>
      </c>
      <c r="H149" s="62">
        <v>68.97781599999999</v>
      </c>
      <c r="I149" s="62">
        <v>68.97781599999999</v>
      </c>
      <c r="J149" s="62"/>
      <c r="K149" s="62">
        <v>34700</v>
      </c>
      <c r="L149" s="62">
        <v>10.3391863</v>
      </c>
      <c r="M149" s="62">
        <v>10.3391863</v>
      </c>
      <c r="N149" s="62">
        <v>10.3391863</v>
      </c>
      <c r="O149" s="62">
        <v>10.3391863</v>
      </c>
      <c r="Q149" s="62">
        <v>34700</v>
      </c>
      <c r="R149" s="62">
        <v>40.490339999999996</v>
      </c>
      <c r="S149" s="62">
        <v>3.3492710000000003</v>
      </c>
      <c r="T149" s="62">
        <v>16.641441</v>
      </c>
      <c r="U149" s="62">
        <v>8.4967639999999989</v>
      </c>
      <c r="V149" s="62">
        <v>68.97781599999999</v>
      </c>
      <c r="X149" s="62">
        <v>34700</v>
      </c>
      <c r="Y149" s="62">
        <v>6.4995069099999991</v>
      </c>
      <c r="Z149" s="62">
        <v>0.74245919999999999</v>
      </c>
      <c r="AA149" s="62">
        <v>3.0385235800000001</v>
      </c>
      <c r="AB149" s="62">
        <v>5.8696609999999996E-2</v>
      </c>
      <c r="AC149" s="62">
        <v>10.3391863</v>
      </c>
      <c r="AE149" s="62">
        <v>34700</v>
      </c>
      <c r="AF149" s="62">
        <v>40.490339999999996</v>
      </c>
      <c r="AG149" s="62">
        <v>3.3492710000000003</v>
      </c>
      <c r="AH149" s="62">
        <v>16.641441</v>
      </c>
      <c r="AI149" s="62">
        <v>8.4967639999999989</v>
      </c>
      <c r="AJ149" s="62">
        <v>68.97781599999999</v>
      </c>
      <c r="AL149" s="62">
        <v>34700</v>
      </c>
      <c r="AM149" s="62">
        <v>6.4995069099999991</v>
      </c>
      <c r="AN149" s="62">
        <v>0.74245919999999999</v>
      </c>
      <c r="AO149" s="62">
        <v>3.0385235800000001</v>
      </c>
      <c r="AP149" s="62">
        <v>5.8696609999999996E-2</v>
      </c>
      <c r="AQ149" s="62">
        <v>10.3391863</v>
      </c>
      <c r="AS149" s="62">
        <v>34700</v>
      </c>
      <c r="AT149" s="62">
        <v>40.490339999999996</v>
      </c>
      <c r="AU149" s="62">
        <v>3.3492710000000003</v>
      </c>
      <c r="AV149" s="62">
        <v>16.641441</v>
      </c>
      <c r="AW149" s="62">
        <v>8.4967639999999989</v>
      </c>
      <c r="AX149" s="62">
        <v>68.97781599999999</v>
      </c>
      <c r="AZ149" s="62">
        <v>34700</v>
      </c>
      <c r="BA149" s="62">
        <v>6.4995069099999991</v>
      </c>
      <c r="BB149" s="62">
        <v>0.74245919999999999</v>
      </c>
      <c r="BC149" s="62">
        <v>3.0385235800000001</v>
      </c>
      <c r="BD149" s="62">
        <v>5.8696609999999996E-2</v>
      </c>
      <c r="BE149" s="62">
        <v>10.3391863</v>
      </c>
      <c r="BG149" s="62">
        <v>34700</v>
      </c>
      <c r="BH149" s="62">
        <v>40.490339999999996</v>
      </c>
      <c r="BI149" s="62">
        <v>3.3492710000000003</v>
      </c>
      <c r="BJ149" s="62">
        <v>16.641441</v>
      </c>
      <c r="BK149" s="62">
        <v>8.4967639999999989</v>
      </c>
      <c r="BL149" s="62">
        <v>68.97781599999999</v>
      </c>
      <c r="BN149" s="62">
        <v>34700</v>
      </c>
      <c r="BO149" s="62">
        <v>6.4995069099999991</v>
      </c>
      <c r="BP149" s="62">
        <v>0.74245919999999999</v>
      </c>
      <c r="BQ149" s="62">
        <v>3.0385235800000001</v>
      </c>
      <c r="BR149" s="62">
        <v>5.8696609999999996E-2</v>
      </c>
      <c r="BS149" s="62">
        <v>10.3391863</v>
      </c>
    </row>
    <row r="150" spans="1:71">
      <c r="A150" s="62"/>
      <c r="B150" s="62"/>
      <c r="C150" s="62"/>
      <c r="D150" s="62"/>
      <c r="E150" s="62">
        <v>35065</v>
      </c>
      <c r="F150" s="62">
        <v>72.012980999999996</v>
      </c>
      <c r="G150" s="62">
        <v>72.012980999999996</v>
      </c>
      <c r="H150" s="62">
        <v>72.012980999999996</v>
      </c>
      <c r="I150" s="62">
        <v>72.012980999999996</v>
      </c>
      <c r="J150" s="62"/>
      <c r="K150" s="62">
        <v>35065</v>
      </c>
      <c r="L150" s="62">
        <v>10.48843409</v>
      </c>
      <c r="M150" s="62">
        <v>10.48843409</v>
      </c>
      <c r="N150" s="62">
        <v>10.48843409</v>
      </c>
      <c r="O150" s="62">
        <v>10.48843409</v>
      </c>
      <c r="Q150" s="62">
        <v>35065</v>
      </c>
      <c r="R150" s="62">
        <v>41.698813999999999</v>
      </c>
      <c r="S150" s="62">
        <v>4.1362779999999999</v>
      </c>
      <c r="T150" s="62">
        <v>17.527211999999999</v>
      </c>
      <c r="U150" s="62">
        <v>8.6506769999999999</v>
      </c>
      <c r="V150" s="62">
        <v>72.012980999999996</v>
      </c>
      <c r="X150" s="62">
        <v>35065</v>
      </c>
      <c r="Y150" s="62">
        <v>6.6212148600000003</v>
      </c>
      <c r="Z150" s="62">
        <v>0.89109060000000007</v>
      </c>
      <c r="AA150" s="62">
        <v>2.9159782700000001</v>
      </c>
      <c r="AB150" s="62">
        <v>6.0150359999999993E-2</v>
      </c>
      <c r="AC150" s="62">
        <v>10.48843409</v>
      </c>
      <c r="AE150" s="62">
        <v>35065</v>
      </c>
      <c r="AF150" s="62">
        <v>41.698813999999999</v>
      </c>
      <c r="AG150" s="62">
        <v>4.1362779999999999</v>
      </c>
      <c r="AH150" s="62">
        <v>17.527211999999999</v>
      </c>
      <c r="AI150" s="62">
        <v>8.6506769999999999</v>
      </c>
      <c r="AJ150" s="62">
        <v>72.012980999999996</v>
      </c>
      <c r="AL150" s="62">
        <v>35065</v>
      </c>
      <c r="AM150" s="62">
        <v>6.6212148600000003</v>
      </c>
      <c r="AN150" s="62">
        <v>0.89109060000000007</v>
      </c>
      <c r="AO150" s="62">
        <v>2.9159782700000001</v>
      </c>
      <c r="AP150" s="62">
        <v>6.0150359999999993E-2</v>
      </c>
      <c r="AQ150" s="62">
        <v>10.48843409</v>
      </c>
      <c r="AS150" s="62">
        <v>35065</v>
      </c>
      <c r="AT150" s="62">
        <v>41.698813999999999</v>
      </c>
      <c r="AU150" s="62">
        <v>4.1362779999999999</v>
      </c>
      <c r="AV150" s="62">
        <v>17.527211999999999</v>
      </c>
      <c r="AW150" s="62">
        <v>8.6506769999999999</v>
      </c>
      <c r="AX150" s="62">
        <v>72.012980999999996</v>
      </c>
      <c r="AZ150" s="62">
        <v>35065</v>
      </c>
      <c r="BA150" s="62">
        <v>6.6212148600000003</v>
      </c>
      <c r="BB150" s="62">
        <v>0.89109060000000007</v>
      </c>
      <c r="BC150" s="62">
        <v>2.9159782700000001</v>
      </c>
      <c r="BD150" s="62">
        <v>6.0150359999999993E-2</v>
      </c>
      <c r="BE150" s="62">
        <v>10.48843409</v>
      </c>
      <c r="BG150" s="62">
        <v>35065</v>
      </c>
      <c r="BH150" s="62">
        <v>41.698813999999999</v>
      </c>
      <c r="BI150" s="62">
        <v>4.1362779999999999</v>
      </c>
      <c r="BJ150" s="62">
        <v>17.527211999999999</v>
      </c>
      <c r="BK150" s="62">
        <v>8.6506769999999999</v>
      </c>
      <c r="BL150" s="62">
        <v>72.012980999999996</v>
      </c>
      <c r="BN150" s="62">
        <v>35065</v>
      </c>
      <c r="BO150" s="62">
        <v>6.6212148600000003</v>
      </c>
      <c r="BP150" s="62">
        <v>0.89109060000000007</v>
      </c>
      <c r="BQ150" s="62">
        <v>2.9159782700000001</v>
      </c>
      <c r="BR150" s="62">
        <v>6.0150359999999993E-2</v>
      </c>
      <c r="BS150" s="62">
        <v>10.48843409</v>
      </c>
    </row>
    <row r="151" spans="1:71">
      <c r="A151" s="62"/>
      <c r="B151" s="62"/>
      <c r="C151" s="62"/>
      <c r="D151" s="62"/>
      <c r="E151" s="62">
        <v>35431</v>
      </c>
      <c r="F151" s="62">
        <v>76.044181000000009</v>
      </c>
      <c r="G151" s="62">
        <v>76.044181000000009</v>
      </c>
      <c r="H151" s="62">
        <v>76.044181000000009</v>
      </c>
      <c r="I151" s="62">
        <v>76.044181000000009</v>
      </c>
      <c r="J151" s="62"/>
      <c r="K151" s="62">
        <v>35431</v>
      </c>
      <c r="L151" s="62">
        <v>10.7979898</v>
      </c>
      <c r="M151" s="62">
        <v>10.7979898</v>
      </c>
      <c r="N151" s="62">
        <v>10.7979898</v>
      </c>
      <c r="O151" s="62">
        <v>10.7979898</v>
      </c>
      <c r="Q151" s="62">
        <v>35431</v>
      </c>
      <c r="R151" s="62">
        <v>43.038786999999999</v>
      </c>
      <c r="S151" s="62">
        <v>5.1411020000000001</v>
      </c>
      <c r="T151" s="62">
        <v>19.271815</v>
      </c>
      <c r="U151" s="62">
        <v>8.5924770000000006</v>
      </c>
      <c r="V151" s="62">
        <v>76.044181000000009</v>
      </c>
      <c r="X151" s="62">
        <v>35431</v>
      </c>
      <c r="Y151" s="62">
        <v>6.7598909799999998</v>
      </c>
      <c r="Z151" s="62">
        <v>1.0759959700000001</v>
      </c>
      <c r="AA151" s="62">
        <v>2.9020338999999997</v>
      </c>
      <c r="AB151" s="62">
        <v>6.0068949999999996E-2</v>
      </c>
      <c r="AC151" s="62">
        <v>10.7979898</v>
      </c>
      <c r="AE151" s="62">
        <v>35431</v>
      </c>
      <c r="AF151" s="62">
        <v>43.038786999999999</v>
      </c>
      <c r="AG151" s="62">
        <v>5.1411020000000001</v>
      </c>
      <c r="AH151" s="62">
        <v>19.271815</v>
      </c>
      <c r="AI151" s="62">
        <v>8.5924770000000006</v>
      </c>
      <c r="AJ151" s="62">
        <v>76.044181000000009</v>
      </c>
      <c r="AL151" s="62">
        <v>35431</v>
      </c>
      <c r="AM151" s="62">
        <v>6.7598909799999998</v>
      </c>
      <c r="AN151" s="62">
        <v>1.0759959700000001</v>
      </c>
      <c r="AO151" s="62">
        <v>2.9020338999999997</v>
      </c>
      <c r="AP151" s="62">
        <v>6.0068949999999996E-2</v>
      </c>
      <c r="AQ151" s="62">
        <v>10.7979898</v>
      </c>
      <c r="AS151" s="62">
        <v>35431</v>
      </c>
      <c r="AT151" s="62">
        <v>43.038786999999999</v>
      </c>
      <c r="AU151" s="62">
        <v>5.1411020000000001</v>
      </c>
      <c r="AV151" s="62">
        <v>19.271815</v>
      </c>
      <c r="AW151" s="62">
        <v>8.5924770000000006</v>
      </c>
      <c r="AX151" s="62">
        <v>76.044181000000009</v>
      </c>
      <c r="AZ151" s="62">
        <v>35431</v>
      </c>
      <c r="BA151" s="62">
        <v>6.7598909799999998</v>
      </c>
      <c r="BB151" s="62">
        <v>1.0759959700000001</v>
      </c>
      <c r="BC151" s="62">
        <v>2.9020338999999997</v>
      </c>
      <c r="BD151" s="62">
        <v>6.0068949999999996E-2</v>
      </c>
      <c r="BE151" s="62">
        <v>10.7979898</v>
      </c>
      <c r="BG151" s="62">
        <v>35431</v>
      </c>
      <c r="BH151" s="62">
        <v>43.038786999999999</v>
      </c>
      <c r="BI151" s="62">
        <v>5.1411020000000001</v>
      </c>
      <c r="BJ151" s="62">
        <v>19.271815</v>
      </c>
      <c r="BK151" s="62">
        <v>8.5924770000000006</v>
      </c>
      <c r="BL151" s="62">
        <v>76.044181000000009</v>
      </c>
      <c r="BN151" s="62">
        <v>35431</v>
      </c>
      <c r="BO151" s="62">
        <v>6.7598909799999998</v>
      </c>
      <c r="BP151" s="62">
        <v>1.0759959700000001</v>
      </c>
      <c r="BQ151" s="62">
        <v>2.9020338999999997</v>
      </c>
      <c r="BR151" s="62">
        <v>6.0068949999999996E-2</v>
      </c>
      <c r="BS151" s="62">
        <v>10.7979898</v>
      </c>
    </row>
    <row r="152" spans="1:71">
      <c r="A152" s="62"/>
      <c r="B152" s="62"/>
      <c r="C152" s="62"/>
      <c r="D152" s="62"/>
      <c r="E152" s="62">
        <v>35796</v>
      </c>
      <c r="F152" s="62">
        <v>80.908494000000005</v>
      </c>
      <c r="G152" s="62">
        <v>80.908494000000005</v>
      </c>
      <c r="H152" s="62">
        <v>80.908494000000005</v>
      </c>
      <c r="I152" s="62">
        <v>80.908494000000005</v>
      </c>
      <c r="J152" s="62"/>
      <c r="K152" s="62">
        <v>35796</v>
      </c>
      <c r="L152" s="62">
        <v>11.232184220000001</v>
      </c>
      <c r="M152" s="62">
        <v>11.232184220000001</v>
      </c>
      <c r="N152" s="62">
        <v>11.232184220000001</v>
      </c>
      <c r="O152" s="62">
        <v>11.232184220000001</v>
      </c>
      <c r="Q152" s="62">
        <v>35796</v>
      </c>
      <c r="R152" s="62">
        <v>44.511339</v>
      </c>
      <c r="S152" s="62">
        <v>6.2759620000000007</v>
      </c>
      <c r="T152" s="62">
        <v>21.790087</v>
      </c>
      <c r="U152" s="62">
        <v>8.3311060000000001</v>
      </c>
      <c r="V152" s="62">
        <v>80.908494000000005</v>
      </c>
      <c r="X152" s="62">
        <v>35796</v>
      </c>
      <c r="Y152" s="62">
        <v>6.9110460900000001</v>
      </c>
      <c r="Z152" s="62">
        <v>1.27636924</v>
      </c>
      <c r="AA152" s="62">
        <v>2.9863397699999998</v>
      </c>
      <c r="AB152" s="62">
        <v>5.8429120000000001E-2</v>
      </c>
      <c r="AC152" s="62">
        <v>11.232184220000001</v>
      </c>
      <c r="AE152" s="62">
        <v>35796</v>
      </c>
      <c r="AF152" s="62">
        <v>44.511339</v>
      </c>
      <c r="AG152" s="62">
        <v>6.2759620000000007</v>
      </c>
      <c r="AH152" s="62">
        <v>21.790087</v>
      </c>
      <c r="AI152" s="62">
        <v>8.3311060000000001</v>
      </c>
      <c r="AJ152" s="62">
        <v>80.908494000000005</v>
      </c>
      <c r="AL152" s="62">
        <v>35796</v>
      </c>
      <c r="AM152" s="62">
        <v>6.9110460900000001</v>
      </c>
      <c r="AN152" s="62">
        <v>1.27636924</v>
      </c>
      <c r="AO152" s="62">
        <v>2.9863397699999998</v>
      </c>
      <c r="AP152" s="62">
        <v>5.8429120000000001E-2</v>
      </c>
      <c r="AQ152" s="62">
        <v>11.232184220000001</v>
      </c>
      <c r="AS152" s="62">
        <v>35796</v>
      </c>
      <c r="AT152" s="62">
        <v>44.511339</v>
      </c>
      <c r="AU152" s="62">
        <v>6.2759620000000007</v>
      </c>
      <c r="AV152" s="62">
        <v>21.790087</v>
      </c>
      <c r="AW152" s="62">
        <v>8.3311060000000001</v>
      </c>
      <c r="AX152" s="62">
        <v>80.908494000000005</v>
      </c>
      <c r="AZ152" s="62">
        <v>35796</v>
      </c>
      <c r="BA152" s="62">
        <v>6.9110460900000001</v>
      </c>
      <c r="BB152" s="62">
        <v>1.27636924</v>
      </c>
      <c r="BC152" s="62">
        <v>2.9863397699999998</v>
      </c>
      <c r="BD152" s="62">
        <v>5.8429120000000001E-2</v>
      </c>
      <c r="BE152" s="62">
        <v>11.232184220000001</v>
      </c>
      <c r="BG152" s="62">
        <v>35796</v>
      </c>
      <c r="BH152" s="62">
        <v>44.511339</v>
      </c>
      <c r="BI152" s="62">
        <v>6.2759620000000007</v>
      </c>
      <c r="BJ152" s="62">
        <v>21.790087</v>
      </c>
      <c r="BK152" s="62">
        <v>8.3311060000000001</v>
      </c>
      <c r="BL152" s="62">
        <v>80.908494000000005</v>
      </c>
      <c r="BN152" s="62">
        <v>35796</v>
      </c>
      <c r="BO152" s="62">
        <v>6.9110460900000001</v>
      </c>
      <c r="BP152" s="62">
        <v>1.27636924</v>
      </c>
      <c r="BQ152" s="62">
        <v>2.9863397699999998</v>
      </c>
      <c r="BR152" s="62">
        <v>5.8429120000000001E-2</v>
      </c>
      <c r="BS152" s="62">
        <v>11.232184220000001</v>
      </c>
    </row>
    <row r="153" spans="1:71">
      <c r="A153" s="62"/>
      <c r="B153" s="62"/>
      <c r="C153" s="62"/>
      <c r="D153" s="62"/>
      <c r="E153" s="62">
        <v>36161</v>
      </c>
      <c r="F153" s="62">
        <v>86.659233999999998</v>
      </c>
      <c r="G153" s="62">
        <v>86.659233999999998</v>
      </c>
      <c r="H153" s="62">
        <v>86.659233999999998</v>
      </c>
      <c r="I153" s="62">
        <v>86.659233999999998</v>
      </c>
      <c r="J153" s="62"/>
      <c r="K153" s="62">
        <v>36161</v>
      </c>
      <c r="L153" s="62">
        <v>11.755010870000001</v>
      </c>
      <c r="M153" s="62">
        <v>11.755010870000001</v>
      </c>
      <c r="N153" s="62">
        <v>11.755010870000001</v>
      </c>
      <c r="O153" s="62">
        <v>11.755010870000001</v>
      </c>
      <c r="Q153" s="62">
        <v>36161</v>
      </c>
      <c r="R153" s="62">
        <v>46.068459000000004</v>
      </c>
      <c r="S153" s="62">
        <v>7.7625770000000003</v>
      </c>
      <c r="T153" s="62">
        <v>24.947381</v>
      </c>
      <c r="U153" s="62">
        <v>7.8808170000000004</v>
      </c>
      <c r="V153" s="62">
        <v>86.659233999999998</v>
      </c>
      <c r="X153" s="62">
        <v>36161</v>
      </c>
      <c r="Y153" s="62">
        <v>7.0455470399999998</v>
      </c>
      <c r="Z153" s="62">
        <v>1.5057593600000001</v>
      </c>
      <c r="AA153" s="62">
        <v>3.1484736000000004</v>
      </c>
      <c r="AB153" s="62">
        <v>5.5230869999999994E-2</v>
      </c>
      <c r="AC153" s="62">
        <v>11.755010870000001</v>
      </c>
      <c r="AE153" s="62">
        <v>36161</v>
      </c>
      <c r="AF153" s="62">
        <v>46.068459000000004</v>
      </c>
      <c r="AG153" s="62">
        <v>7.7625770000000003</v>
      </c>
      <c r="AH153" s="62">
        <v>24.947381</v>
      </c>
      <c r="AI153" s="62">
        <v>7.8808170000000004</v>
      </c>
      <c r="AJ153" s="62">
        <v>86.659233999999998</v>
      </c>
      <c r="AL153" s="62">
        <v>36161</v>
      </c>
      <c r="AM153" s="62">
        <v>7.0455470399999998</v>
      </c>
      <c r="AN153" s="62">
        <v>1.5057593600000001</v>
      </c>
      <c r="AO153" s="62">
        <v>3.1484736000000004</v>
      </c>
      <c r="AP153" s="62">
        <v>5.5230869999999994E-2</v>
      </c>
      <c r="AQ153" s="62">
        <v>11.755010870000001</v>
      </c>
      <c r="AS153" s="62">
        <v>36161</v>
      </c>
      <c r="AT153" s="62">
        <v>46.068459000000004</v>
      </c>
      <c r="AU153" s="62">
        <v>7.7625770000000003</v>
      </c>
      <c r="AV153" s="62">
        <v>24.947381</v>
      </c>
      <c r="AW153" s="62">
        <v>7.8808170000000004</v>
      </c>
      <c r="AX153" s="62">
        <v>86.659233999999998</v>
      </c>
      <c r="AZ153" s="62">
        <v>36161</v>
      </c>
      <c r="BA153" s="62">
        <v>7.0455470399999998</v>
      </c>
      <c r="BB153" s="62">
        <v>1.5057593600000001</v>
      </c>
      <c r="BC153" s="62">
        <v>3.1484736000000004</v>
      </c>
      <c r="BD153" s="62">
        <v>5.5230869999999994E-2</v>
      </c>
      <c r="BE153" s="62">
        <v>11.755010870000001</v>
      </c>
      <c r="BG153" s="62">
        <v>36161</v>
      </c>
      <c r="BH153" s="62">
        <v>46.068459000000004</v>
      </c>
      <c r="BI153" s="62">
        <v>7.7625770000000003</v>
      </c>
      <c r="BJ153" s="62">
        <v>24.947381</v>
      </c>
      <c r="BK153" s="62">
        <v>7.8808170000000004</v>
      </c>
      <c r="BL153" s="62">
        <v>86.659233999999998</v>
      </c>
      <c r="BN153" s="62">
        <v>36161</v>
      </c>
      <c r="BO153" s="62">
        <v>7.0455470399999998</v>
      </c>
      <c r="BP153" s="62">
        <v>1.5057593600000001</v>
      </c>
      <c r="BQ153" s="62">
        <v>3.1484736000000004</v>
      </c>
      <c r="BR153" s="62">
        <v>5.5230869999999994E-2</v>
      </c>
      <c r="BS153" s="62">
        <v>11.755010870000001</v>
      </c>
    </row>
    <row r="154" spans="1:71">
      <c r="A154" s="62"/>
      <c r="B154" s="62"/>
      <c r="C154" s="62"/>
      <c r="D154" s="62"/>
      <c r="E154" s="62">
        <v>36526</v>
      </c>
      <c r="F154" s="62">
        <v>92.820578999999995</v>
      </c>
      <c r="G154" s="62">
        <v>92.820578999999995</v>
      </c>
      <c r="H154" s="62">
        <v>92.820578999999995</v>
      </c>
      <c r="I154" s="62">
        <v>92.820578999999995</v>
      </c>
      <c r="J154" s="62"/>
      <c r="K154" s="62">
        <v>36526</v>
      </c>
      <c r="L154" s="62">
        <v>12.273999620000001</v>
      </c>
      <c r="M154" s="62">
        <v>12.273999620000001</v>
      </c>
      <c r="N154" s="62">
        <v>12.273999620000001</v>
      </c>
      <c r="O154" s="62">
        <v>12.273999620000001</v>
      </c>
      <c r="Q154" s="62">
        <v>36526</v>
      </c>
      <c r="R154" s="62">
        <v>47.656788999999996</v>
      </c>
      <c r="S154" s="62">
        <v>9.1798439999999992</v>
      </c>
      <c r="T154" s="62">
        <v>28.558366000000003</v>
      </c>
      <c r="U154" s="62">
        <v>7.4255800000000001</v>
      </c>
      <c r="V154" s="62">
        <v>92.820578999999995</v>
      </c>
      <c r="X154" s="62">
        <v>36526</v>
      </c>
      <c r="Y154" s="62">
        <v>7.1523336999999998</v>
      </c>
      <c r="Z154" s="62">
        <v>1.7012015099999998</v>
      </c>
      <c r="AA154" s="62">
        <v>3.3679084400000003</v>
      </c>
      <c r="AB154" s="62">
        <v>5.255597E-2</v>
      </c>
      <c r="AC154" s="62">
        <v>12.273999620000001</v>
      </c>
      <c r="AE154" s="62">
        <v>36526</v>
      </c>
      <c r="AF154" s="62">
        <v>47.656788999999996</v>
      </c>
      <c r="AG154" s="62">
        <v>9.1798439999999992</v>
      </c>
      <c r="AH154" s="62">
        <v>28.558366000000003</v>
      </c>
      <c r="AI154" s="62">
        <v>7.4255800000000001</v>
      </c>
      <c r="AJ154" s="62">
        <v>92.820578999999995</v>
      </c>
      <c r="AL154" s="62">
        <v>36526</v>
      </c>
      <c r="AM154" s="62">
        <v>7.1523336999999998</v>
      </c>
      <c r="AN154" s="62">
        <v>1.7012015099999998</v>
      </c>
      <c r="AO154" s="62">
        <v>3.3679084400000003</v>
      </c>
      <c r="AP154" s="62">
        <v>5.255597E-2</v>
      </c>
      <c r="AQ154" s="62">
        <v>12.273999620000001</v>
      </c>
      <c r="AS154" s="62">
        <v>36526</v>
      </c>
      <c r="AT154" s="62">
        <v>47.656788999999996</v>
      </c>
      <c r="AU154" s="62">
        <v>9.1798439999999992</v>
      </c>
      <c r="AV154" s="62">
        <v>28.558366000000003</v>
      </c>
      <c r="AW154" s="62">
        <v>7.4255800000000001</v>
      </c>
      <c r="AX154" s="62">
        <v>92.820578999999995</v>
      </c>
      <c r="AZ154" s="62">
        <v>36526</v>
      </c>
      <c r="BA154" s="62">
        <v>7.1523336999999998</v>
      </c>
      <c r="BB154" s="62">
        <v>1.7012015099999998</v>
      </c>
      <c r="BC154" s="62">
        <v>3.3679084400000003</v>
      </c>
      <c r="BD154" s="62">
        <v>5.255597E-2</v>
      </c>
      <c r="BE154" s="62">
        <v>12.273999620000001</v>
      </c>
      <c r="BG154" s="62">
        <v>36526</v>
      </c>
      <c r="BH154" s="62">
        <v>47.656788999999996</v>
      </c>
      <c r="BI154" s="62">
        <v>9.1798439999999992</v>
      </c>
      <c r="BJ154" s="62">
        <v>28.558366000000003</v>
      </c>
      <c r="BK154" s="62">
        <v>7.4255800000000001</v>
      </c>
      <c r="BL154" s="62">
        <v>92.820578999999995</v>
      </c>
      <c r="BN154" s="62">
        <v>36526</v>
      </c>
      <c r="BO154" s="62">
        <v>7.1523336999999998</v>
      </c>
      <c r="BP154" s="62">
        <v>1.7012015099999998</v>
      </c>
      <c r="BQ154" s="62">
        <v>3.3679084400000003</v>
      </c>
      <c r="BR154" s="62">
        <v>5.255597E-2</v>
      </c>
      <c r="BS154" s="62">
        <v>12.273999620000001</v>
      </c>
    </row>
    <row r="155" spans="1:71">
      <c r="A155" s="62"/>
      <c r="B155" s="62"/>
      <c r="C155" s="62"/>
      <c r="D155" s="62"/>
      <c r="E155" s="62">
        <v>36892</v>
      </c>
      <c r="F155" s="62">
        <v>100.656058</v>
      </c>
      <c r="G155" s="62">
        <v>100.656058</v>
      </c>
      <c r="H155" s="62">
        <v>100.656058</v>
      </c>
      <c r="I155" s="62">
        <v>100.656058</v>
      </c>
      <c r="J155" s="62"/>
      <c r="K155" s="62">
        <v>36892</v>
      </c>
      <c r="L155" s="62">
        <v>12.781428149999998</v>
      </c>
      <c r="M155" s="62">
        <v>12.781428149999998</v>
      </c>
      <c r="N155" s="62">
        <v>12.781428149999998</v>
      </c>
      <c r="O155" s="62">
        <v>12.781428149999998</v>
      </c>
      <c r="Q155" s="62">
        <v>36892</v>
      </c>
      <c r="R155" s="62">
        <v>49.366199000000002</v>
      </c>
      <c r="S155" s="62">
        <v>10.592681000000001</v>
      </c>
      <c r="T155" s="62">
        <v>32.380434999999999</v>
      </c>
      <c r="U155" s="62">
        <v>8.3167430000000007</v>
      </c>
      <c r="V155" s="62">
        <v>100.656058</v>
      </c>
      <c r="X155" s="62">
        <v>36892</v>
      </c>
      <c r="Y155" s="62">
        <v>7.2355347199999995</v>
      </c>
      <c r="Z155" s="62">
        <v>1.8596602599999998</v>
      </c>
      <c r="AA155" s="62">
        <v>3.6206632300000003</v>
      </c>
      <c r="AB155" s="62">
        <v>6.5569939999999993E-2</v>
      </c>
      <c r="AC155" s="62">
        <v>12.781428149999998</v>
      </c>
      <c r="AE155" s="62">
        <v>36892</v>
      </c>
      <c r="AF155" s="62">
        <v>49.366199000000002</v>
      </c>
      <c r="AG155" s="62">
        <v>10.592681000000001</v>
      </c>
      <c r="AH155" s="62">
        <v>32.380434999999999</v>
      </c>
      <c r="AI155" s="62">
        <v>8.3167430000000007</v>
      </c>
      <c r="AJ155" s="62">
        <v>100.656058</v>
      </c>
      <c r="AL155" s="62">
        <v>36892</v>
      </c>
      <c r="AM155" s="62">
        <v>7.2355347199999995</v>
      </c>
      <c r="AN155" s="62">
        <v>1.8596602599999998</v>
      </c>
      <c r="AO155" s="62">
        <v>3.6206632300000003</v>
      </c>
      <c r="AP155" s="62">
        <v>6.5569939999999993E-2</v>
      </c>
      <c r="AQ155" s="62">
        <v>12.781428149999998</v>
      </c>
      <c r="AS155" s="62">
        <v>36892</v>
      </c>
      <c r="AT155" s="62">
        <v>49.366199000000002</v>
      </c>
      <c r="AU155" s="62">
        <v>10.592681000000001</v>
      </c>
      <c r="AV155" s="62">
        <v>32.380434999999999</v>
      </c>
      <c r="AW155" s="62">
        <v>8.3167430000000007</v>
      </c>
      <c r="AX155" s="62">
        <v>100.656058</v>
      </c>
      <c r="AZ155" s="62">
        <v>36892</v>
      </c>
      <c r="BA155" s="62">
        <v>7.2355347199999995</v>
      </c>
      <c r="BB155" s="62">
        <v>1.8596602599999998</v>
      </c>
      <c r="BC155" s="62">
        <v>3.6206632300000003</v>
      </c>
      <c r="BD155" s="62">
        <v>6.5569939999999993E-2</v>
      </c>
      <c r="BE155" s="62">
        <v>12.781428149999998</v>
      </c>
      <c r="BG155" s="62">
        <v>36892</v>
      </c>
      <c r="BH155" s="62">
        <v>49.366199000000002</v>
      </c>
      <c r="BI155" s="62">
        <v>10.592681000000001</v>
      </c>
      <c r="BJ155" s="62">
        <v>32.380434999999999</v>
      </c>
      <c r="BK155" s="62">
        <v>8.3167430000000007</v>
      </c>
      <c r="BL155" s="62">
        <v>100.656058</v>
      </c>
      <c r="BN155" s="62">
        <v>36892</v>
      </c>
      <c r="BO155" s="62">
        <v>7.2355347199999995</v>
      </c>
      <c r="BP155" s="62">
        <v>1.8596602599999998</v>
      </c>
      <c r="BQ155" s="62">
        <v>3.6206632300000003</v>
      </c>
      <c r="BR155" s="62">
        <v>6.5569939999999993E-2</v>
      </c>
      <c r="BS155" s="62">
        <v>12.781428149999998</v>
      </c>
    </row>
    <row r="156" spans="1:71">
      <c r="A156" s="62"/>
      <c r="B156" s="62"/>
      <c r="C156" s="62"/>
      <c r="D156" s="62"/>
      <c r="E156" s="62">
        <v>37257</v>
      </c>
      <c r="F156" s="62">
        <v>108.73340099999999</v>
      </c>
      <c r="G156" s="62">
        <v>108.73340099999999</v>
      </c>
      <c r="H156" s="62">
        <v>108.73340099999999</v>
      </c>
      <c r="I156" s="62">
        <v>108.73340099999999</v>
      </c>
      <c r="J156" s="62"/>
      <c r="K156" s="62">
        <v>37257</v>
      </c>
      <c r="L156" s="62">
        <v>13.42350882</v>
      </c>
      <c r="M156" s="62">
        <v>13.42350882</v>
      </c>
      <c r="N156" s="62">
        <v>13.42350882</v>
      </c>
      <c r="O156" s="62">
        <v>13.42350882</v>
      </c>
      <c r="Q156" s="62">
        <v>37257</v>
      </c>
      <c r="R156" s="62">
        <v>50.764686999999995</v>
      </c>
      <c r="S156" s="62">
        <v>12.049631</v>
      </c>
      <c r="T156" s="62">
        <v>36.102575999999999</v>
      </c>
      <c r="U156" s="62">
        <v>9.8165069999999996</v>
      </c>
      <c r="V156" s="62">
        <v>108.73340099999999</v>
      </c>
      <c r="X156" s="62">
        <v>37257</v>
      </c>
      <c r="Y156" s="62">
        <v>7.3579753600000002</v>
      </c>
      <c r="Z156" s="62">
        <v>2.0284464499999997</v>
      </c>
      <c r="AA156" s="62">
        <v>3.95087382</v>
      </c>
      <c r="AB156" s="62">
        <v>8.6213189999999995E-2</v>
      </c>
      <c r="AC156" s="62">
        <v>13.42350882</v>
      </c>
      <c r="AE156" s="62">
        <v>37257</v>
      </c>
      <c r="AF156" s="62">
        <v>50.764686999999995</v>
      </c>
      <c r="AG156" s="62">
        <v>12.049631</v>
      </c>
      <c r="AH156" s="62">
        <v>36.102575999999999</v>
      </c>
      <c r="AI156" s="62">
        <v>9.8165069999999996</v>
      </c>
      <c r="AJ156" s="62">
        <v>108.73340099999999</v>
      </c>
      <c r="AL156" s="62">
        <v>37257</v>
      </c>
      <c r="AM156" s="62">
        <v>7.3579753600000002</v>
      </c>
      <c r="AN156" s="62">
        <v>2.0284464499999997</v>
      </c>
      <c r="AO156" s="62">
        <v>3.95087382</v>
      </c>
      <c r="AP156" s="62">
        <v>8.6213189999999995E-2</v>
      </c>
      <c r="AQ156" s="62">
        <v>13.42350882</v>
      </c>
      <c r="AS156" s="62">
        <v>37257</v>
      </c>
      <c r="AT156" s="62">
        <v>50.764686999999995</v>
      </c>
      <c r="AU156" s="62">
        <v>12.049631</v>
      </c>
      <c r="AV156" s="62">
        <v>36.102575999999999</v>
      </c>
      <c r="AW156" s="62">
        <v>9.8165069999999996</v>
      </c>
      <c r="AX156" s="62">
        <v>108.73340099999999</v>
      </c>
      <c r="AZ156" s="62">
        <v>37257</v>
      </c>
      <c r="BA156" s="62">
        <v>7.3579753600000002</v>
      </c>
      <c r="BB156" s="62">
        <v>2.0284464499999997</v>
      </c>
      <c r="BC156" s="62">
        <v>3.95087382</v>
      </c>
      <c r="BD156" s="62">
        <v>8.6213189999999995E-2</v>
      </c>
      <c r="BE156" s="62">
        <v>13.42350882</v>
      </c>
      <c r="BG156" s="62">
        <v>37257</v>
      </c>
      <c r="BH156" s="62">
        <v>50.764686999999995</v>
      </c>
      <c r="BI156" s="62">
        <v>12.049631</v>
      </c>
      <c r="BJ156" s="62">
        <v>36.102575999999999</v>
      </c>
      <c r="BK156" s="62">
        <v>9.8165069999999996</v>
      </c>
      <c r="BL156" s="62">
        <v>108.73340099999999</v>
      </c>
      <c r="BN156" s="62">
        <v>37257</v>
      </c>
      <c r="BO156" s="62">
        <v>7.3579753600000002</v>
      </c>
      <c r="BP156" s="62">
        <v>2.0284464499999997</v>
      </c>
      <c r="BQ156" s="62">
        <v>3.95087382</v>
      </c>
      <c r="BR156" s="62">
        <v>8.6213189999999995E-2</v>
      </c>
      <c r="BS156" s="62">
        <v>13.42350882</v>
      </c>
    </row>
    <row r="157" spans="1:71">
      <c r="A157" s="62"/>
      <c r="B157" s="62"/>
      <c r="C157" s="62"/>
      <c r="D157" s="62"/>
      <c r="E157" s="62">
        <v>37622</v>
      </c>
      <c r="F157" s="62">
        <v>117.87209600000001</v>
      </c>
      <c r="G157" s="62">
        <v>117.87209600000001</v>
      </c>
      <c r="H157" s="62">
        <v>117.87209600000001</v>
      </c>
      <c r="I157" s="62">
        <v>117.87209600000001</v>
      </c>
      <c r="J157" s="62"/>
      <c r="K157" s="62">
        <v>37622</v>
      </c>
      <c r="L157" s="62">
        <v>14.0997468</v>
      </c>
      <c r="M157" s="62">
        <v>14.0997468</v>
      </c>
      <c r="N157" s="62">
        <v>14.0997468</v>
      </c>
      <c r="O157" s="62">
        <v>14.0997468</v>
      </c>
      <c r="Q157" s="62">
        <v>37622</v>
      </c>
      <c r="R157" s="62">
        <v>52.045875000000002</v>
      </c>
      <c r="S157" s="62">
        <v>15.246827</v>
      </c>
      <c r="T157" s="62">
        <v>39.614510000000003</v>
      </c>
      <c r="U157" s="62">
        <v>10.964884</v>
      </c>
      <c r="V157" s="62">
        <v>117.87209600000001</v>
      </c>
      <c r="X157" s="62">
        <v>37622</v>
      </c>
      <c r="Y157" s="62">
        <v>7.4002387800000005</v>
      </c>
      <c r="Z157" s="62">
        <v>2.2930289500000001</v>
      </c>
      <c r="AA157" s="62">
        <v>4.3036117199999993</v>
      </c>
      <c r="AB157" s="62">
        <v>0.10286735000000001</v>
      </c>
      <c r="AC157" s="62">
        <v>14.0997468</v>
      </c>
      <c r="AE157" s="62">
        <v>37622</v>
      </c>
      <c r="AF157" s="62">
        <v>52.045875000000002</v>
      </c>
      <c r="AG157" s="62">
        <v>15.246827</v>
      </c>
      <c r="AH157" s="62">
        <v>39.614510000000003</v>
      </c>
      <c r="AI157" s="62">
        <v>10.964884</v>
      </c>
      <c r="AJ157" s="62">
        <v>117.87209600000001</v>
      </c>
      <c r="AL157" s="62">
        <v>37622</v>
      </c>
      <c r="AM157" s="62">
        <v>7.4002387800000005</v>
      </c>
      <c r="AN157" s="62">
        <v>2.2930289500000001</v>
      </c>
      <c r="AO157" s="62">
        <v>4.3036117199999993</v>
      </c>
      <c r="AP157" s="62">
        <v>0.10286735000000001</v>
      </c>
      <c r="AQ157" s="62">
        <v>14.0997468</v>
      </c>
      <c r="AS157" s="62">
        <v>37622</v>
      </c>
      <c r="AT157" s="62">
        <v>52.045875000000002</v>
      </c>
      <c r="AU157" s="62">
        <v>15.246827</v>
      </c>
      <c r="AV157" s="62">
        <v>39.614510000000003</v>
      </c>
      <c r="AW157" s="62">
        <v>10.964884</v>
      </c>
      <c r="AX157" s="62">
        <v>117.87209600000001</v>
      </c>
      <c r="AZ157" s="62">
        <v>37622</v>
      </c>
      <c r="BA157" s="62">
        <v>7.4002387800000005</v>
      </c>
      <c r="BB157" s="62">
        <v>2.2930289500000001</v>
      </c>
      <c r="BC157" s="62">
        <v>4.3036117199999993</v>
      </c>
      <c r="BD157" s="62">
        <v>0.10286735000000001</v>
      </c>
      <c r="BE157" s="62">
        <v>14.0997468</v>
      </c>
      <c r="BG157" s="62">
        <v>37622</v>
      </c>
      <c r="BH157" s="62">
        <v>52.045875000000002</v>
      </c>
      <c r="BI157" s="62">
        <v>15.246827</v>
      </c>
      <c r="BJ157" s="62">
        <v>39.614510000000003</v>
      </c>
      <c r="BK157" s="62">
        <v>10.964884</v>
      </c>
      <c r="BL157" s="62">
        <v>117.87209600000001</v>
      </c>
      <c r="BN157" s="62">
        <v>37622</v>
      </c>
      <c r="BO157" s="62">
        <v>7.4002387800000005</v>
      </c>
      <c r="BP157" s="62">
        <v>2.2930289500000001</v>
      </c>
      <c r="BQ157" s="62">
        <v>4.3036117199999993</v>
      </c>
      <c r="BR157" s="62">
        <v>0.10286735000000001</v>
      </c>
      <c r="BS157" s="62">
        <v>14.0997468</v>
      </c>
    </row>
    <row r="158" spans="1:71">
      <c r="A158" s="62"/>
      <c r="B158" s="62"/>
      <c r="C158" s="62"/>
      <c r="D158" s="62"/>
      <c r="E158" s="62">
        <v>37987</v>
      </c>
      <c r="F158" s="62">
        <v>127.02608699999998</v>
      </c>
      <c r="G158" s="62">
        <v>127.02608699999998</v>
      </c>
      <c r="H158" s="62">
        <v>127.02608699999998</v>
      </c>
      <c r="I158" s="62">
        <v>127.02608699999998</v>
      </c>
      <c r="J158" s="62"/>
      <c r="K158" s="62">
        <v>37987</v>
      </c>
      <c r="L158" s="62">
        <v>14.730662669999997</v>
      </c>
      <c r="M158" s="62">
        <v>14.730662669999997</v>
      </c>
      <c r="N158" s="62">
        <v>14.730662669999997</v>
      </c>
      <c r="O158" s="62">
        <v>14.730662669999997</v>
      </c>
      <c r="Q158" s="62">
        <v>37987</v>
      </c>
      <c r="R158" s="62">
        <v>53.217777999999988</v>
      </c>
      <c r="S158" s="62">
        <v>19.553708</v>
      </c>
      <c r="T158" s="62">
        <v>42.754370999999999</v>
      </c>
      <c r="U158" s="62">
        <v>11.50023</v>
      </c>
      <c r="V158" s="62">
        <v>127.02608699999998</v>
      </c>
      <c r="X158" s="62">
        <v>37987</v>
      </c>
      <c r="Y158" s="62">
        <v>7.3924350499999996</v>
      </c>
      <c r="Z158" s="62">
        <v>2.6178432199999997</v>
      </c>
      <c r="AA158" s="62">
        <v>4.6075385100000004</v>
      </c>
      <c r="AB158" s="62">
        <v>0.11284588999999998</v>
      </c>
      <c r="AC158" s="62">
        <v>14.730662669999997</v>
      </c>
      <c r="AE158" s="62">
        <v>37987</v>
      </c>
      <c r="AF158" s="62">
        <v>53.217777999999988</v>
      </c>
      <c r="AG158" s="62">
        <v>19.553708</v>
      </c>
      <c r="AH158" s="62">
        <v>42.754370999999999</v>
      </c>
      <c r="AI158" s="62">
        <v>11.50023</v>
      </c>
      <c r="AJ158" s="62">
        <v>127.02608699999998</v>
      </c>
      <c r="AL158" s="62">
        <v>37987</v>
      </c>
      <c r="AM158" s="62">
        <v>7.3924350499999996</v>
      </c>
      <c r="AN158" s="62">
        <v>2.6178432199999997</v>
      </c>
      <c r="AO158" s="62">
        <v>4.6075385100000004</v>
      </c>
      <c r="AP158" s="62">
        <v>0.11284588999999998</v>
      </c>
      <c r="AQ158" s="62">
        <v>14.730662669999997</v>
      </c>
      <c r="AS158" s="62">
        <v>37987</v>
      </c>
      <c r="AT158" s="62">
        <v>53.217777999999988</v>
      </c>
      <c r="AU158" s="62">
        <v>19.553708</v>
      </c>
      <c r="AV158" s="62">
        <v>42.754370999999999</v>
      </c>
      <c r="AW158" s="62">
        <v>11.50023</v>
      </c>
      <c r="AX158" s="62">
        <v>127.02608699999998</v>
      </c>
      <c r="AZ158" s="62">
        <v>37987</v>
      </c>
      <c r="BA158" s="62">
        <v>7.3924350499999996</v>
      </c>
      <c r="BB158" s="62">
        <v>2.6178432199999997</v>
      </c>
      <c r="BC158" s="62">
        <v>4.6075385100000004</v>
      </c>
      <c r="BD158" s="62">
        <v>0.11284588999999998</v>
      </c>
      <c r="BE158" s="62">
        <v>14.730662669999997</v>
      </c>
      <c r="BG158" s="62">
        <v>37987</v>
      </c>
      <c r="BH158" s="62">
        <v>53.217777999999988</v>
      </c>
      <c r="BI158" s="62">
        <v>19.553708</v>
      </c>
      <c r="BJ158" s="62">
        <v>42.754370999999999</v>
      </c>
      <c r="BK158" s="62">
        <v>11.50023</v>
      </c>
      <c r="BL158" s="62">
        <v>127.02608699999998</v>
      </c>
      <c r="BN158" s="62">
        <v>37987</v>
      </c>
      <c r="BO158" s="62">
        <v>7.3924350499999996</v>
      </c>
      <c r="BP158" s="62">
        <v>2.6178432199999997</v>
      </c>
      <c r="BQ158" s="62">
        <v>4.6075385100000004</v>
      </c>
      <c r="BR158" s="62">
        <v>0.11284588999999998</v>
      </c>
      <c r="BS158" s="62">
        <v>14.730662669999997</v>
      </c>
    </row>
    <row r="159" spans="1:71">
      <c r="A159" s="62"/>
      <c r="B159" s="62"/>
      <c r="C159" s="62"/>
      <c r="D159" s="62"/>
      <c r="E159" s="62">
        <v>38353</v>
      </c>
      <c r="F159" s="62">
        <v>133.05834300000001</v>
      </c>
      <c r="G159" s="62">
        <v>133.05834300000001</v>
      </c>
      <c r="H159" s="62">
        <v>133.05834300000001</v>
      </c>
      <c r="I159" s="62">
        <v>133.05834300000001</v>
      </c>
      <c r="J159" s="62"/>
      <c r="K159" s="62">
        <v>38353</v>
      </c>
      <c r="L159" s="62">
        <v>14.9779281</v>
      </c>
      <c r="M159" s="62">
        <v>14.9779281</v>
      </c>
      <c r="N159" s="62">
        <v>14.9779281</v>
      </c>
      <c r="O159" s="62">
        <v>14.9779281</v>
      </c>
      <c r="Q159" s="62">
        <v>38353</v>
      </c>
      <c r="R159" s="62">
        <v>54.513699000000003</v>
      </c>
      <c r="S159" s="62">
        <v>21.809600999999997</v>
      </c>
      <c r="T159" s="62">
        <v>44.929679999999998</v>
      </c>
      <c r="U159" s="62">
        <v>11.805363000000002</v>
      </c>
      <c r="V159" s="62">
        <v>133.05834300000001</v>
      </c>
      <c r="X159" s="62">
        <v>38353</v>
      </c>
      <c r="Y159" s="62">
        <v>7.4440141000000013</v>
      </c>
      <c r="Z159" s="62">
        <v>2.7826752099999998</v>
      </c>
      <c r="AA159" s="62">
        <v>4.6272397299999994</v>
      </c>
      <c r="AB159" s="62">
        <v>0.12399906000000002</v>
      </c>
      <c r="AC159" s="62">
        <v>14.9779281</v>
      </c>
      <c r="AE159" s="62">
        <v>38353</v>
      </c>
      <c r="AF159" s="62">
        <v>54.513699000000003</v>
      </c>
      <c r="AG159" s="62">
        <v>21.809600999999997</v>
      </c>
      <c r="AH159" s="62">
        <v>44.929679999999998</v>
      </c>
      <c r="AI159" s="62">
        <v>11.805363000000002</v>
      </c>
      <c r="AJ159" s="62">
        <v>133.05834300000001</v>
      </c>
      <c r="AL159" s="62">
        <v>38353</v>
      </c>
      <c r="AM159" s="62">
        <v>7.4440141000000013</v>
      </c>
      <c r="AN159" s="62">
        <v>2.7826752099999998</v>
      </c>
      <c r="AO159" s="62">
        <v>4.6272397299999994</v>
      </c>
      <c r="AP159" s="62">
        <v>0.12399906000000002</v>
      </c>
      <c r="AQ159" s="62">
        <v>14.9779281</v>
      </c>
      <c r="AS159" s="62">
        <v>38353</v>
      </c>
      <c r="AT159" s="62">
        <v>54.513699000000003</v>
      </c>
      <c r="AU159" s="62">
        <v>21.809600999999997</v>
      </c>
      <c r="AV159" s="62">
        <v>44.929679999999998</v>
      </c>
      <c r="AW159" s="62">
        <v>11.805363000000002</v>
      </c>
      <c r="AX159" s="62">
        <v>133.05834300000001</v>
      </c>
      <c r="AZ159" s="62">
        <v>38353</v>
      </c>
      <c r="BA159" s="62">
        <v>7.4440141000000013</v>
      </c>
      <c r="BB159" s="62">
        <v>2.7826752099999998</v>
      </c>
      <c r="BC159" s="62">
        <v>4.6272397299999994</v>
      </c>
      <c r="BD159" s="62">
        <v>0.12399906000000002</v>
      </c>
      <c r="BE159" s="62">
        <v>14.9779281</v>
      </c>
      <c r="BG159" s="62">
        <v>38353</v>
      </c>
      <c r="BH159" s="62">
        <v>54.513699000000003</v>
      </c>
      <c r="BI159" s="62">
        <v>21.809600999999997</v>
      </c>
      <c r="BJ159" s="62">
        <v>44.929679999999998</v>
      </c>
      <c r="BK159" s="62">
        <v>11.805363000000002</v>
      </c>
      <c r="BL159" s="62">
        <v>133.05834300000001</v>
      </c>
      <c r="BN159" s="62">
        <v>38353</v>
      </c>
      <c r="BO159" s="62">
        <v>7.4440141000000013</v>
      </c>
      <c r="BP159" s="62">
        <v>2.7826752099999998</v>
      </c>
      <c r="BQ159" s="62">
        <v>4.6272397299999994</v>
      </c>
      <c r="BR159" s="62">
        <v>0.12399906000000002</v>
      </c>
      <c r="BS159" s="62">
        <v>14.9779281</v>
      </c>
    </row>
    <row r="160" spans="1:71">
      <c r="A160" s="62"/>
      <c r="B160" s="62"/>
      <c r="C160" s="62"/>
      <c r="D160" s="62"/>
      <c r="E160" s="62">
        <v>38718</v>
      </c>
      <c r="F160" s="62">
        <v>137.96385700000002</v>
      </c>
      <c r="G160" s="62">
        <v>137.96385700000002</v>
      </c>
      <c r="H160" s="62">
        <v>137.96385700000002</v>
      </c>
      <c r="I160" s="62">
        <v>137.96385700000002</v>
      </c>
      <c r="J160" s="62"/>
      <c r="K160" s="62">
        <v>38718</v>
      </c>
      <c r="L160" s="62">
        <v>15.423915340000001</v>
      </c>
      <c r="M160" s="62">
        <v>15.423915340000001</v>
      </c>
      <c r="N160" s="62">
        <v>15.423915340000001</v>
      </c>
      <c r="O160" s="62">
        <v>15.423915340000001</v>
      </c>
      <c r="Q160" s="62">
        <v>38718</v>
      </c>
      <c r="R160" s="62">
        <v>55.786769000000007</v>
      </c>
      <c r="S160" s="62">
        <v>24.136545999999999</v>
      </c>
      <c r="T160" s="62">
        <v>46.328088999999999</v>
      </c>
      <c r="U160" s="62">
        <v>11.712453</v>
      </c>
      <c r="V160" s="62">
        <v>137.96385700000002</v>
      </c>
      <c r="X160" s="62">
        <v>38718</v>
      </c>
      <c r="Y160" s="62">
        <v>7.6637513200000003</v>
      </c>
      <c r="Z160" s="62">
        <v>3.0308361500000003</v>
      </c>
      <c r="AA160" s="62">
        <v>4.537049080000001</v>
      </c>
      <c r="AB160" s="62">
        <v>0.19227879</v>
      </c>
      <c r="AC160" s="62">
        <v>15.423915340000001</v>
      </c>
      <c r="AE160" s="62">
        <v>38718</v>
      </c>
      <c r="AF160" s="62">
        <v>55.786769000000007</v>
      </c>
      <c r="AG160" s="62">
        <v>24.136545999999999</v>
      </c>
      <c r="AH160" s="62">
        <v>46.328088999999999</v>
      </c>
      <c r="AI160" s="62">
        <v>11.712453</v>
      </c>
      <c r="AJ160" s="62">
        <v>137.96385700000002</v>
      </c>
      <c r="AL160" s="62">
        <v>38718</v>
      </c>
      <c r="AM160" s="62">
        <v>7.6637513200000003</v>
      </c>
      <c r="AN160" s="62">
        <v>3.0308361500000003</v>
      </c>
      <c r="AO160" s="62">
        <v>4.537049080000001</v>
      </c>
      <c r="AP160" s="62">
        <v>0.19227879</v>
      </c>
      <c r="AQ160" s="62">
        <v>15.423915340000001</v>
      </c>
      <c r="AS160" s="62">
        <v>38718</v>
      </c>
      <c r="AT160" s="62">
        <v>55.786769000000007</v>
      </c>
      <c r="AU160" s="62">
        <v>24.136545999999999</v>
      </c>
      <c r="AV160" s="62">
        <v>46.328088999999999</v>
      </c>
      <c r="AW160" s="62">
        <v>11.712453</v>
      </c>
      <c r="AX160" s="62">
        <v>137.96385700000002</v>
      </c>
      <c r="AZ160" s="62">
        <v>38718</v>
      </c>
      <c r="BA160" s="62">
        <v>7.6637513200000003</v>
      </c>
      <c r="BB160" s="62">
        <v>3.0308361500000003</v>
      </c>
      <c r="BC160" s="62">
        <v>4.537049080000001</v>
      </c>
      <c r="BD160" s="62">
        <v>0.19227879</v>
      </c>
      <c r="BE160" s="62">
        <v>15.423915340000001</v>
      </c>
      <c r="BG160" s="62">
        <v>38718</v>
      </c>
      <c r="BH160" s="62">
        <v>55.786769000000007</v>
      </c>
      <c r="BI160" s="62">
        <v>24.136545999999999</v>
      </c>
      <c r="BJ160" s="62">
        <v>46.328088999999999</v>
      </c>
      <c r="BK160" s="62">
        <v>11.712453</v>
      </c>
      <c r="BL160" s="62">
        <v>137.96385700000002</v>
      </c>
      <c r="BN160" s="62">
        <v>38718</v>
      </c>
      <c r="BO160" s="62">
        <v>7.6637513200000003</v>
      </c>
      <c r="BP160" s="62">
        <v>3.0308361500000003</v>
      </c>
      <c r="BQ160" s="62">
        <v>4.537049080000001</v>
      </c>
      <c r="BR160" s="62">
        <v>0.19227879</v>
      </c>
      <c r="BS160" s="62">
        <v>15.423915340000001</v>
      </c>
    </row>
    <row r="161" spans="1:71">
      <c r="A161" s="62"/>
      <c r="B161" s="62"/>
      <c r="C161" s="62"/>
      <c r="D161" s="62"/>
      <c r="E161" s="62">
        <v>39083</v>
      </c>
      <c r="F161" s="62">
        <v>144.21920499999999</v>
      </c>
      <c r="G161" s="62">
        <v>144.21920499999999</v>
      </c>
      <c r="H161" s="62">
        <v>144.21920499999999</v>
      </c>
      <c r="I161" s="62">
        <v>144.21920499999999</v>
      </c>
      <c r="J161" s="62"/>
      <c r="K161" s="62">
        <v>39083</v>
      </c>
      <c r="L161" s="62">
        <v>15.691056440000001</v>
      </c>
      <c r="M161" s="62">
        <v>15.691056440000001</v>
      </c>
      <c r="N161" s="62">
        <v>15.691056440000001</v>
      </c>
      <c r="O161" s="62">
        <v>15.691056440000001</v>
      </c>
      <c r="Q161" s="62">
        <v>39083</v>
      </c>
      <c r="R161" s="62">
        <v>57.021190000000004</v>
      </c>
      <c r="S161" s="62">
        <v>26.935419000000003</v>
      </c>
      <c r="T161" s="62">
        <v>46.390392999999996</v>
      </c>
      <c r="U161" s="62">
        <v>13.872202999999997</v>
      </c>
      <c r="V161" s="62">
        <v>144.21920499999999</v>
      </c>
      <c r="X161" s="62">
        <v>39083</v>
      </c>
      <c r="Y161" s="62">
        <v>7.840294720000001</v>
      </c>
      <c r="Z161" s="62">
        <v>3.3231329399999994</v>
      </c>
      <c r="AA161" s="62">
        <v>4.1704249600000001</v>
      </c>
      <c r="AB161" s="62">
        <v>0.35720381999999989</v>
      </c>
      <c r="AC161" s="62">
        <v>15.691056440000001</v>
      </c>
      <c r="AE161" s="62">
        <v>39083</v>
      </c>
      <c r="AF161" s="62">
        <v>57.021190000000004</v>
      </c>
      <c r="AG161" s="62">
        <v>26.935419000000003</v>
      </c>
      <c r="AH161" s="62">
        <v>46.390392999999996</v>
      </c>
      <c r="AI161" s="62">
        <v>13.872202999999997</v>
      </c>
      <c r="AJ161" s="62">
        <v>144.21920499999999</v>
      </c>
      <c r="AL161" s="62">
        <v>39083</v>
      </c>
      <c r="AM161" s="62">
        <v>7.840294720000001</v>
      </c>
      <c r="AN161" s="62">
        <v>3.3231329399999994</v>
      </c>
      <c r="AO161" s="62">
        <v>4.1704249600000001</v>
      </c>
      <c r="AP161" s="62">
        <v>0.35720381999999989</v>
      </c>
      <c r="AQ161" s="62">
        <v>15.691056440000001</v>
      </c>
      <c r="AS161" s="62">
        <v>39083</v>
      </c>
      <c r="AT161" s="62">
        <v>57.021190000000004</v>
      </c>
      <c r="AU161" s="62">
        <v>26.935419000000003</v>
      </c>
      <c r="AV161" s="62">
        <v>46.390392999999996</v>
      </c>
      <c r="AW161" s="62">
        <v>13.872202999999997</v>
      </c>
      <c r="AX161" s="62">
        <v>144.21920499999999</v>
      </c>
      <c r="AZ161" s="62">
        <v>39083</v>
      </c>
      <c r="BA161" s="62">
        <v>7.840294720000001</v>
      </c>
      <c r="BB161" s="62">
        <v>3.3231329399999994</v>
      </c>
      <c r="BC161" s="62">
        <v>4.1704249600000001</v>
      </c>
      <c r="BD161" s="62">
        <v>0.35720381999999989</v>
      </c>
      <c r="BE161" s="62">
        <v>15.691056440000001</v>
      </c>
      <c r="BG161" s="62">
        <v>39083</v>
      </c>
      <c r="BH161" s="62">
        <v>57.021190000000004</v>
      </c>
      <c r="BI161" s="62">
        <v>26.935419000000003</v>
      </c>
      <c r="BJ161" s="62">
        <v>46.390392999999996</v>
      </c>
      <c r="BK161" s="62">
        <v>13.872202999999997</v>
      </c>
      <c r="BL161" s="62">
        <v>144.21920499999999</v>
      </c>
      <c r="BN161" s="62">
        <v>39083</v>
      </c>
      <c r="BO161" s="62">
        <v>7.840294720000001</v>
      </c>
      <c r="BP161" s="62">
        <v>3.3231329399999994</v>
      </c>
      <c r="BQ161" s="62">
        <v>4.1704249600000001</v>
      </c>
      <c r="BR161" s="62">
        <v>0.35720381999999989</v>
      </c>
      <c r="BS161" s="62">
        <v>15.691056440000001</v>
      </c>
    </row>
    <row r="162" spans="1:71">
      <c r="A162" s="62"/>
      <c r="B162" s="62"/>
      <c r="C162" s="62"/>
      <c r="D162" s="62"/>
      <c r="E162" s="62">
        <v>39448</v>
      </c>
      <c r="F162" s="62">
        <v>149.16362899999999</v>
      </c>
      <c r="G162" s="62">
        <v>149.16362899999999</v>
      </c>
      <c r="H162" s="62">
        <v>149.16362899999999</v>
      </c>
      <c r="I162" s="62">
        <v>149.16362899999999</v>
      </c>
      <c r="J162" s="62"/>
      <c r="K162" s="62">
        <v>39448</v>
      </c>
      <c r="L162" s="62">
        <v>15.496044600000001</v>
      </c>
      <c r="M162" s="62">
        <v>15.496044600000001</v>
      </c>
      <c r="N162" s="62">
        <v>15.496044600000001</v>
      </c>
      <c r="O162" s="62">
        <v>15.496044600000001</v>
      </c>
      <c r="Q162" s="62">
        <v>39448</v>
      </c>
      <c r="R162" s="62">
        <v>58.243309000000011</v>
      </c>
      <c r="S162" s="62">
        <v>29.527507</v>
      </c>
      <c r="T162" s="62">
        <v>45.573972999999995</v>
      </c>
      <c r="U162" s="62">
        <v>15.818839999999998</v>
      </c>
      <c r="V162" s="62">
        <v>149.16362899999999</v>
      </c>
      <c r="X162" s="62">
        <v>39448</v>
      </c>
      <c r="Y162" s="62">
        <v>7.9787847600000017</v>
      </c>
      <c r="Z162" s="62">
        <v>3.4542379299999997</v>
      </c>
      <c r="AA162" s="62">
        <v>3.5931582799999995</v>
      </c>
      <c r="AB162" s="62">
        <v>0.46986362999999992</v>
      </c>
      <c r="AC162" s="62">
        <v>15.496044600000001</v>
      </c>
      <c r="AE162" s="62">
        <v>39448</v>
      </c>
      <c r="AF162" s="62">
        <v>58.243309000000011</v>
      </c>
      <c r="AG162" s="62">
        <v>29.527507</v>
      </c>
      <c r="AH162" s="62">
        <v>45.573972999999995</v>
      </c>
      <c r="AI162" s="62">
        <v>15.818839999999998</v>
      </c>
      <c r="AJ162" s="62">
        <v>149.16362899999999</v>
      </c>
      <c r="AL162" s="62">
        <v>39448</v>
      </c>
      <c r="AM162" s="62">
        <v>7.9787847600000017</v>
      </c>
      <c r="AN162" s="62">
        <v>3.4542379299999997</v>
      </c>
      <c r="AO162" s="62">
        <v>3.5931582799999995</v>
      </c>
      <c r="AP162" s="62">
        <v>0.46986362999999992</v>
      </c>
      <c r="AQ162" s="62">
        <v>15.496044600000001</v>
      </c>
      <c r="AS162" s="62">
        <v>39448</v>
      </c>
      <c r="AT162" s="62">
        <v>58.243309000000011</v>
      </c>
      <c r="AU162" s="62">
        <v>29.527507</v>
      </c>
      <c r="AV162" s="62">
        <v>45.573972999999995</v>
      </c>
      <c r="AW162" s="62">
        <v>15.818839999999998</v>
      </c>
      <c r="AX162" s="62">
        <v>149.16362899999999</v>
      </c>
      <c r="AZ162" s="62">
        <v>39448</v>
      </c>
      <c r="BA162" s="62">
        <v>7.9787847600000017</v>
      </c>
      <c r="BB162" s="62">
        <v>3.4542379299999997</v>
      </c>
      <c r="BC162" s="62">
        <v>3.5931582799999995</v>
      </c>
      <c r="BD162" s="62">
        <v>0.46986362999999992</v>
      </c>
      <c r="BE162" s="62">
        <v>15.496044600000001</v>
      </c>
      <c r="BG162" s="62">
        <v>39448</v>
      </c>
      <c r="BH162" s="62">
        <v>58.243309000000011</v>
      </c>
      <c r="BI162" s="62">
        <v>29.527507</v>
      </c>
      <c r="BJ162" s="62">
        <v>45.573972999999995</v>
      </c>
      <c r="BK162" s="62">
        <v>15.818839999999998</v>
      </c>
      <c r="BL162" s="62">
        <v>149.16362899999999</v>
      </c>
      <c r="BN162" s="62">
        <v>39448</v>
      </c>
      <c r="BO162" s="62">
        <v>7.9787847600000017</v>
      </c>
      <c r="BP162" s="62">
        <v>3.4542379299999997</v>
      </c>
      <c r="BQ162" s="62">
        <v>3.5931582799999995</v>
      </c>
      <c r="BR162" s="62">
        <v>0.46986362999999992</v>
      </c>
      <c r="BS162" s="62">
        <v>15.496044600000001</v>
      </c>
    </row>
    <row r="163" spans="1:71">
      <c r="A163" s="62"/>
      <c r="B163" s="62"/>
      <c r="C163" s="62"/>
      <c r="D163" s="62"/>
      <c r="E163" s="62">
        <v>39814</v>
      </c>
      <c r="F163" s="62">
        <v>152.70135099999999</v>
      </c>
      <c r="G163" s="62">
        <v>152.70135099999999</v>
      </c>
      <c r="H163" s="62">
        <v>152.70135099999999</v>
      </c>
      <c r="I163" s="62">
        <v>152.70135099999999</v>
      </c>
      <c r="J163" s="62"/>
      <c r="K163" s="62">
        <v>39814</v>
      </c>
      <c r="L163" s="62">
        <v>15.697406419999998</v>
      </c>
      <c r="M163" s="62">
        <v>15.697406419999998</v>
      </c>
      <c r="N163" s="62">
        <v>15.697406419999998</v>
      </c>
      <c r="O163" s="62">
        <v>15.697406419999998</v>
      </c>
      <c r="Q163" s="62">
        <v>39814</v>
      </c>
      <c r="R163" s="62">
        <v>59.452846999999998</v>
      </c>
      <c r="S163" s="62">
        <v>31.226946999999996</v>
      </c>
      <c r="T163" s="62">
        <v>43.935639000000002</v>
      </c>
      <c r="U163" s="62">
        <v>18.085918000000003</v>
      </c>
      <c r="V163" s="62">
        <v>152.70135099999999</v>
      </c>
      <c r="X163" s="62">
        <v>39814</v>
      </c>
      <c r="Y163" s="62">
        <v>8.3106119199999995</v>
      </c>
      <c r="Z163" s="62">
        <v>3.6730796399999992</v>
      </c>
      <c r="AA163" s="62">
        <v>3.0833804900000001</v>
      </c>
      <c r="AB163" s="62">
        <v>0.63033436999999992</v>
      </c>
      <c r="AC163" s="62">
        <v>15.697406419999998</v>
      </c>
      <c r="AE163" s="62">
        <v>39814</v>
      </c>
      <c r="AF163" s="62">
        <v>59.452846999999998</v>
      </c>
      <c r="AG163" s="62">
        <v>31.226946999999996</v>
      </c>
      <c r="AH163" s="62">
        <v>43.935639000000002</v>
      </c>
      <c r="AI163" s="62">
        <v>18.085918000000003</v>
      </c>
      <c r="AJ163" s="62">
        <v>152.70135099999999</v>
      </c>
      <c r="AL163" s="62">
        <v>39814</v>
      </c>
      <c r="AM163" s="62">
        <v>8.3106119199999995</v>
      </c>
      <c r="AN163" s="62">
        <v>3.6730796399999992</v>
      </c>
      <c r="AO163" s="62">
        <v>3.0833804900000001</v>
      </c>
      <c r="AP163" s="62">
        <v>0.63033436999999992</v>
      </c>
      <c r="AQ163" s="62">
        <v>15.697406419999998</v>
      </c>
      <c r="AS163" s="62">
        <v>39814</v>
      </c>
      <c r="AT163" s="62">
        <v>59.452846999999998</v>
      </c>
      <c r="AU163" s="62">
        <v>31.226946999999996</v>
      </c>
      <c r="AV163" s="62">
        <v>43.935639000000002</v>
      </c>
      <c r="AW163" s="62">
        <v>18.085918000000003</v>
      </c>
      <c r="AX163" s="62">
        <v>152.70135099999999</v>
      </c>
      <c r="AZ163" s="62">
        <v>39814</v>
      </c>
      <c r="BA163" s="62">
        <v>8.3106119199999995</v>
      </c>
      <c r="BB163" s="62">
        <v>3.6730796399999992</v>
      </c>
      <c r="BC163" s="62">
        <v>3.0833804900000001</v>
      </c>
      <c r="BD163" s="62">
        <v>0.63033436999999992</v>
      </c>
      <c r="BE163" s="62">
        <v>15.697406419999998</v>
      </c>
      <c r="BG163" s="62">
        <v>39814</v>
      </c>
      <c r="BH163" s="62">
        <v>59.452846999999998</v>
      </c>
      <c r="BI163" s="62">
        <v>31.226946999999996</v>
      </c>
      <c r="BJ163" s="62">
        <v>43.935639000000002</v>
      </c>
      <c r="BK163" s="62">
        <v>18.085918000000003</v>
      </c>
      <c r="BL163" s="62">
        <v>152.70135099999999</v>
      </c>
      <c r="BN163" s="62">
        <v>39814</v>
      </c>
      <c r="BO163" s="62">
        <v>8.3106119199999995</v>
      </c>
      <c r="BP163" s="62">
        <v>3.6730796399999992</v>
      </c>
      <c r="BQ163" s="62">
        <v>3.0833804900000001</v>
      </c>
      <c r="BR163" s="62">
        <v>0.63033436999999992</v>
      </c>
      <c r="BS163" s="62">
        <v>15.697406419999998</v>
      </c>
    </row>
    <row r="164" spans="1:71">
      <c r="A164" s="62"/>
      <c r="B164" s="62"/>
      <c r="C164" s="62"/>
      <c r="D164" s="62"/>
      <c r="E164" s="62">
        <v>40179</v>
      </c>
      <c r="F164" s="62">
        <v>155.33000000000001</v>
      </c>
      <c r="G164" s="62">
        <v>155.33000000000001</v>
      </c>
      <c r="H164" s="62">
        <v>155.33000000000001</v>
      </c>
      <c r="I164" s="62">
        <v>155.33000000000001</v>
      </c>
      <c r="J164" s="62"/>
      <c r="K164" s="62">
        <v>40179</v>
      </c>
      <c r="L164" s="62">
        <v>15.890557460000002</v>
      </c>
      <c r="M164" s="62">
        <v>15.890557460000002</v>
      </c>
      <c r="N164" s="62">
        <v>15.890557460000002</v>
      </c>
      <c r="O164" s="62">
        <v>15.890557460000002</v>
      </c>
      <c r="Q164" s="62">
        <v>40179</v>
      </c>
      <c r="R164" s="62">
        <v>60.651000000000003</v>
      </c>
      <c r="S164" s="62">
        <v>32.886999999999993</v>
      </c>
      <c r="T164" s="62">
        <v>41.88000000000001</v>
      </c>
      <c r="U164" s="62">
        <v>19.911999999999999</v>
      </c>
      <c r="V164" s="62">
        <v>155.33000000000001</v>
      </c>
      <c r="X164" s="62">
        <v>40179</v>
      </c>
      <c r="Y164" s="62">
        <v>8.6115498000000024</v>
      </c>
      <c r="Z164" s="62">
        <v>3.9249738099999996</v>
      </c>
      <c r="AA164" s="62">
        <v>2.5682296400000006</v>
      </c>
      <c r="AB164" s="62">
        <v>0.78580420999999989</v>
      </c>
      <c r="AC164" s="62">
        <v>15.890557460000002</v>
      </c>
      <c r="AE164" s="62">
        <v>40179</v>
      </c>
      <c r="AF164" s="62">
        <v>60.651000000000003</v>
      </c>
      <c r="AG164" s="62">
        <v>32.886999999999993</v>
      </c>
      <c r="AH164" s="62">
        <v>41.88000000000001</v>
      </c>
      <c r="AI164" s="62">
        <v>19.911999999999999</v>
      </c>
      <c r="AJ164" s="62">
        <v>155.33000000000001</v>
      </c>
      <c r="AL164" s="62">
        <v>40179</v>
      </c>
      <c r="AM164" s="62">
        <v>8.6115498000000024</v>
      </c>
      <c r="AN164" s="62">
        <v>3.9249738099999996</v>
      </c>
      <c r="AO164" s="62">
        <v>2.5682296400000006</v>
      </c>
      <c r="AP164" s="62">
        <v>0.78580420999999989</v>
      </c>
      <c r="AQ164" s="62">
        <v>15.890557460000002</v>
      </c>
      <c r="AS164" s="62">
        <v>40179</v>
      </c>
      <c r="AT164" s="62">
        <v>60.651000000000003</v>
      </c>
      <c r="AU164" s="62">
        <v>32.886999999999993</v>
      </c>
      <c r="AV164" s="62">
        <v>41.88000000000001</v>
      </c>
      <c r="AW164" s="62">
        <v>19.911999999999999</v>
      </c>
      <c r="AX164" s="62">
        <v>155.33000000000001</v>
      </c>
      <c r="AZ164" s="62">
        <v>40179</v>
      </c>
      <c r="BA164" s="62">
        <v>8.6115498000000024</v>
      </c>
      <c r="BB164" s="62">
        <v>3.9249738099999996</v>
      </c>
      <c r="BC164" s="62">
        <v>2.5682296400000006</v>
      </c>
      <c r="BD164" s="62">
        <v>0.78580420999999989</v>
      </c>
      <c r="BE164" s="62">
        <v>15.890557460000002</v>
      </c>
      <c r="BG164" s="62">
        <v>40179</v>
      </c>
      <c r="BH164" s="62">
        <v>60.651000000000003</v>
      </c>
      <c r="BI164" s="62">
        <v>32.886999999999993</v>
      </c>
      <c r="BJ164" s="62">
        <v>41.88000000000001</v>
      </c>
      <c r="BK164" s="62">
        <v>19.911999999999999</v>
      </c>
      <c r="BL164" s="62">
        <v>155.33000000000001</v>
      </c>
      <c r="BN164" s="62">
        <v>40179</v>
      </c>
      <c r="BO164" s="62">
        <v>8.6115498000000024</v>
      </c>
      <c r="BP164" s="62">
        <v>3.9249738099999996</v>
      </c>
      <c r="BQ164" s="62">
        <v>2.5682296400000006</v>
      </c>
      <c r="BR164" s="62">
        <v>0.78580420999999989</v>
      </c>
      <c r="BS164" s="62">
        <v>15.890557460000002</v>
      </c>
    </row>
    <row r="165" spans="1:71">
      <c r="A165" s="62"/>
      <c r="B165" s="62"/>
      <c r="C165" s="62"/>
      <c r="D165" s="62"/>
      <c r="E165" s="62">
        <v>40544</v>
      </c>
      <c r="F165" s="62">
        <v>156.52400000000003</v>
      </c>
      <c r="G165" s="62">
        <v>156.52400000000003</v>
      </c>
      <c r="H165" s="62">
        <v>156.52400000000003</v>
      </c>
      <c r="I165" s="62">
        <v>156.52400000000003</v>
      </c>
      <c r="J165" s="62"/>
      <c r="K165" s="62">
        <v>40544</v>
      </c>
      <c r="L165" s="62">
        <v>15.723992600000001</v>
      </c>
      <c r="M165" s="62">
        <v>15.723992600000001</v>
      </c>
      <c r="N165" s="62">
        <v>15.723992600000001</v>
      </c>
      <c r="O165" s="62">
        <v>15.723992600000001</v>
      </c>
      <c r="Q165" s="62">
        <v>40544</v>
      </c>
      <c r="R165" s="62">
        <v>61.83700000000001</v>
      </c>
      <c r="S165" s="62">
        <v>33.951999999999998</v>
      </c>
      <c r="T165" s="62">
        <v>39.798000000000002</v>
      </c>
      <c r="U165" s="62">
        <v>20.937000000000005</v>
      </c>
      <c r="V165" s="62">
        <v>156.52400000000003</v>
      </c>
      <c r="X165" s="62">
        <v>40544</v>
      </c>
      <c r="Y165" s="62">
        <v>8.6437881599999997</v>
      </c>
      <c r="Z165" s="62">
        <v>4.0880612999999997</v>
      </c>
      <c r="AA165" s="62">
        <v>2.1159156800000001</v>
      </c>
      <c r="AB165" s="62">
        <v>0.87622746000000018</v>
      </c>
      <c r="AC165" s="62">
        <v>15.723992600000001</v>
      </c>
      <c r="AE165" s="62">
        <v>40544</v>
      </c>
      <c r="AF165" s="62">
        <v>61.83700000000001</v>
      </c>
      <c r="AG165" s="62">
        <v>33.951999999999998</v>
      </c>
      <c r="AH165" s="62">
        <v>39.798000000000002</v>
      </c>
      <c r="AI165" s="62">
        <v>20.937000000000005</v>
      </c>
      <c r="AJ165" s="62">
        <v>156.52400000000003</v>
      </c>
      <c r="AL165" s="62">
        <v>40544</v>
      </c>
      <c r="AM165" s="62">
        <v>8.6437881599999997</v>
      </c>
      <c r="AN165" s="62">
        <v>4.0880612999999997</v>
      </c>
      <c r="AO165" s="62">
        <v>2.1159156800000001</v>
      </c>
      <c r="AP165" s="62">
        <v>0.87622746000000018</v>
      </c>
      <c r="AQ165" s="62">
        <v>15.723992600000001</v>
      </c>
      <c r="AS165" s="62">
        <v>40544</v>
      </c>
      <c r="AT165" s="62">
        <v>61.83700000000001</v>
      </c>
      <c r="AU165" s="62">
        <v>33.951999999999998</v>
      </c>
      <c r="AV165" s="62">
        <v>39.798000000000002</v>
      </c>
      <c r="AW165" s="62">
        <v>20.937000000000005</v>
      </c>
      <c r="AX165" s="62">
        <v>156.52400000000003</v>
      </c>
      <c r="AZ165" s="62">
        <v>40544</v>
      </c>
      <c r="BA165" s="62">
        <v>8.6437881599999997</v>
      </c>
      <c r="BB165" s="62">
        <v>4.0880612999999997</v>
      </c>
      <c r="BC165" s="62">
        <v>2.1159156800000001</v>
      </c>
      <c r="BD165" s="62">
        <v>0.87622746000000018</v>
      </c>
      <c r="BE165" s="62">
        <v>15.723992600000001</v>
      </c>
      <c r="BG165" s="62">
        <v>40544</v>
      </c>
      <c r="BH165" s="62">
        <v>61.83700000000001</v>
      </c>
      <c r="BI165" s="62">
        <v>33.951999999999998</v>
      </c>
      <c r="BJ165" s="62">
        <v>39.798000000000002</v>
      </c>
      <c r="BK165" s="62">
        <v>20.937000000000005</v>
      </c>
      <c r="BL165" s="62">
        <v>156.52400000000003</v>
      </c>
      <c r="BN165" s="62">
        <v>40544</v>
      </c>
      <c r="BO165" s="62">
        <v>8.6437881599999997</v>
      </c>
      <c r="BP165" s="62">
        <v>4.0880612999999997</v>
      </c>
      <c r="BQ165" s="62">
        <v>2.1159156800000001</v>
      </c>
      <c r="BR165" s="62">
        <v>0.87622746000000018</v>
      </c>
      <c r="BS165" s="62">
        <v>15.723992600000001</v>
      </c>
    </row>
    <row r="166" spans="1:71">
      <c r="A166" s="62"/>
      <c r="B166" s="62"/>
      <c r="C166" s="62"/>
      <c r="D166" s="62"/>
      <c r="E166" s="62">
        <v>40909</v>
      </c>
      <c r="F166" s="62">
        <v>156.69449799999998</v>
      </c>
      <c r="G166" s="62">
        <v>156.69449799999998</v>
      </c>
      <c r="H166" s="62">
        <v>156.69449799999998</v>
      </c>
      <c r="I166" s="62">
        <v>156.69449799999998</v>
      </c>
      <c r="J166" s="62"/>
      <c r="K166" s="62">
        <v>40909</v>
      </c>
      <c r="L166" s="62">
        <v>15.653549689999997</v>
      </c>
      <c r="M166" s="62">
        <v>15.653549689999997</v>
      </c>
      <c r="N166" s="62">
        <v>15.653549689999997</v>
      </c>
      <c r="O166" s="62">
        <v>15.653549689999997</v>
      </c>
      <c r="Q166" s="62">
        <v>40909</v>
      </c>
      <c r="R166" s="62">
        <v>63.041983000000002</v>
      </c>
      <c r="S166" s="62">
        <v>34.619775999999987</v>
      </c>
      <c r="T166" s="62">
        <v>38.069919999999996</v>
      </c>
      <c r="U166" s="62">
        <v>20.962819</v>
      </c>
      <c r="V166" s="62">
        <v>156.69449799999998</v>
      </c>
      <c r="X166" s="62">
        <v>40909</v>
      </c>
      <c r="Y166" s="62">
        <v>8.6732585799999971</v>
      </c>
      <c r="Z166" s="62">
        <v>4.2371695299999992</v>
      </c>
      <c r="AA166" s="62">
        <v>1.8052318600000001</v>
      </c>
      <c r="AB166" s="62">
        <v>0.93788972000000004</v>
      </c>
      <c r="AC166" s="62">
        <v>15.653549689999997</v>
      </c>
      <c r="AE166" s="62">
        <v>40909</v>
      </c>
      <c r="AF166" s="62">
        <v>63.041983000000002</v>
      </c>
      <c r="AG166" s="62">
        <v>34.619775999999987</v>
      </c>
      <c r="AH166" s="62">
        <v>38.069919999999996</v>
      </c>
      <c r="AI166" s="62">
        <v>20.962819</v>
      </c>
      <c r="AJ166" s="62">
        <v>156.69449799999998</v>
      </c>
      <c r="AL166" s="62">
        <v>40909</v>
      </c>
      <c r="AM166" s="62">
        <v>8.6732585799999971</v>
      </c>
      <c r="AN166" s="62">
        <v>4.2371695299999992</v>
      </c>
      <c r="AO166" s="62">
        <v>1.8052318600000001</v>
      </c>
      <c r="AP166" s="62">
        <v>0.93788972000000004</v>
      </c>
      <c r="AQ166" s="62">
        <v>15.653549689999997</v>
      </c>
      <c r="AS166" s="62">
        <v>40909</v>
      </c>
      <c r="AT166" s="62">
        <v>63.041983000000002</v>
      </c>
      <c r="AU166" s="62">
        <v>34.619775999999987</v>
      </c>
      <c r="AV166" s="62">
        <v>38.069919999999996</v>
      </c>
      <c r="AW166" s="62">
        <v>20.962819</v>
      </c>
      <c r="AX166" s="62">
        <v>156.69449799999998</v>
      </c>
      <c r="AZ166" s="62">
        <v>40909</v>
      </c>
      <c r="BA166" s="62">
        <v>8.6732585799999971</v>
      </c>
      <c r="BB166" s="62">
        <v>4.2371695299999992</v>
      </c>
      <c r="BC166" s="62">
        <v>1.8052318600000001</v>
      </c>
      <c r="BD166" s="62">
        <v>0.93788972000000004</v>
      </c>
      <c r="BE166" s="62">
        <v>15.653549689999997</v>
      </c>
      <c r="BG166" s="62">
        <v>40909</v>
      </c>
      <c r="BH166" s="62">
        <v>63.041983000000002</v>
      </c>
      <c r="BI166" s="62">
        <v>34.619775999999987</v>
      </c>
      <c r="BJ166" s="62">
        <v>38.069919999999996</v>
      </c>
      <c r="BK166" s="62">
        <v>20.962819</v>
      </c>
      <c r="BL166" s="62">
        <v>156.69449799999998</v>
      </c>
      <c r="BN166" s="62">
        <v>40909</v>
      </c>
      <c r="BO166" s="62">
        <v>8.6732585799999971</v>
      </c>
      <c r="BP166" s="62">
        <v>4.2371695299999992</v>
      </c>
      <c r="BQ166" s="62">
        <v>1.8052318600000001</v>
      </c>
      <c r="BR166" s="62">
        <v>0.93788972000000004</v>
      </c>
      <c r="BS166" s="62">
        <v>15.653549689999997</v>
      </c>
    </row>
    <row r="167" spans="1:71">
      <c r="A167" s="62"/>
      <c r="B167" s="62"/>
      <c r="C167" s="62"/>
      <c r="D167" s="62"/>
      <c r="E167" s="62">
        <v>41275</v>
      </c>
      <c r="F167" s="62">
        <v>155.85155500000002</v>
      </c>
      <c r="G167" s="62">
        <v>155.85155500000002</v>
      </c>
      <c r="H167" s="62">
        <v>155.85155500000002</v>
      </c>
      <c r="I167" s="62">
        <v>155.85155500000002</v>
      </c>
      <c r="J167" s="62"/>
      <c r="K167" s="62">
        <v>41275</v>
      </c>
      <c r="L167" s="62">
        <v>15.471962250647005</v>
      </c>
      <c r="M167" s="62">
        <v>15.471962250647005</v>
      </c>
      <c r="N167" s="62">
        <v>15.471962250647005</v>
      </c>
      <c r="O167" s="62">
        <v>15.471962250647005</v>
      </c>
      <c r="Q167" s="62">
        <v>41275</v>
      </c>
      <c r="R167" s="62">
        <v>64.236826000000022</v>
      </c>
      <c r="S167" s="62">
        <v>34.892495000000004</v>
      </c>
      <c r="T167" s="62">
        <v>36.520142999999997</v>
      </c>
      <c r="U167" s="62">
        <v>20.202090999999999</v>
      </c>
      <c r="V167" s="62">
        <v>155.85155500000002</v>
      </c>
      <c r="X167" s="62">
        <v>41275</v>
      </c>
      <c r="Y167" s="62">
        <v>8.5923437594859866</v>
      </c>
      <c r="Z167" s="62">
        <v>4.3176921097508147</v>
      </c>
      <c r="AA167" s="62">
        <v>1.5995366443683054</v>
      </c>
      <c r="AB167" s="62">
        <v>0.96238973704190012</v>
      </c>
      <c r="AC167" s="62">
        <v>15.471962250647005</v>
      </c>
      <c r="AE167" s="62">
        <v>41275</v>
      </c>
      <c r="AF167" s="62">
        <v>64.236826000000022</v>
      </c>
      <c r="AG167" s="62">
        <v>34.892495000000004</v>
      </c>
      <c r="AH167" s="62">
        <v>36.520142999999997</v>
      </c>
      <c r="AI167" s="62">
        <v>20.202090999999999</v>
      </c>
      <c r="AJ167" s="62">
        <v>155.85155500000002</v>
      </c>
      <c r="AL167" s="62">
        <v>41275</v>
      </c>
      <c r="AM167" s="62">
        <v>8.5923437594859866</v>
      </c>
      <c r="AN167" s="62">
        <v>4.3176921097508147</v>
      </c>
      <c r="AO167" s="62">
        <v>1.5995366443683054</v>
      </c>
      <c r="AP167" s="62">
        <v>0.96238973704190012</v>
      </c>
      <c r="AQ167" s="62">
        <v>15.471962250647005</v>
      </c>
      <c r="AS167" s="62">
        <v>41275</v>
      </c>
      <c r="AT167" s="62">
        <v>64.236826000000022</v>
      </c>
      <c r="AU167" s="62">
        <v>34.892495000000004</v>
      </c>
      <c r="AV167" s="62">
        <v>36.520142999999997</v>
      </c>
      <c r="AW167" s="62">
        <v>20.202090999999999</v>
      </c>
      <c r="AX167" s="62">
        <v>155.85155500000002</v>
      </c>
      <c r="AZ167" s="62">
        <v>41275</v>
      </c>
      <c r="BA167" s="62">
        <v>8.5923437594859866</v>
      </c>
      <c r="BB167" s="62">
        <v>4.3176921097508147</v>
      </c>
      <c r="BC167" s="62">
        <v>1.5995366443683054</v>
      </c>
      <c r="BD167" s="62">
        <v>0.96238973704190012</v>
      </c>
      <c r="BE167" s="62">
        <v>15.471962250647005</v>
      </c>
      <c r="BG167" s="62">
        <v>41275</v>
      </c>
      <c r="BH167" s="62">
        <v>64.236826000000022</v>
      </c>
      <c r="BI167" s="62">
        <v>34.892495000000004</v>
      </c>
      <c r="BJ167" s="62">
        <v>36.520142999999997</v>
      </c>
      <c r="BK167" s="62">
        <v>20.202090999999999</v>
      </c>
      <c r="BL167" s="62">
        <v>155.85155500000002</v>
      </c>
      <c r="BN167" s="62">
        <v>41275</v>
      </c>
      <c r="BO167" s="62">
        <v>8.5923437594859866</v>
      </c>
      <c r="BP167" s="62">
        <v>4.3176921097508147</v>
      </c>
      <c r="BQ167" s="62">
        <v>1.5995366443683054</v>
      </c>
      <c r="BR167" s="62">
        <v>0.96238973704190012</v>
      </c>
      <c r="BS167" s="62">
        <v>15.471962250647005</v>
      </c>
    </row>
    <row r="168" spans="1:71">
      <c r="A168" s="62"/>
      <c r="B168" s="62"/>
      <c r="C168" s="62"/>
      <c r="D168" s="62"/>
      <c r="E168" s="62">
        <v>41640</v>
      </c>
      <c r="F168" s="62">
        <v>155.70512936534152</v>
      </c>
      <c r="G168" s="62">
        <v>155.25272423478879</v>
      </c>
      <c r="H168" s="62">
        <v>155.25272423478879</v>
      </c>
      <c r="I168" s="62">
        <v>155.70512936534152</v>
      </c>
      <c r="J168" s="62"/>
      <c r="K168" s="62">
        <v>41640</v>
      </c>
      <c r="L168" s="62">
        <v>15.29275539254445</v>
      </c>
      <c r="M168" s="62">
        <v>15.272646347265038</v>
      </c>
      <c r="N168" s="62">
        <v>15.318230773268056</v>
      </c>
      <c r="O168" s="62">
        <v>15.338552889660829</v>
      </c>
      <c r="Q168" s="62">
        <v>41640</v>
      </c>
      <c r="R168" s="62">
        <v>65.539325523157615</v>
      </c>
      <c r="S168" s="62">
        <v>34.818204035268749</v>
      </c>
      <c r="T168" s="62">
        <v>34.577640712759283</v>
      </c>
      <c r="U168" s="62">
        <v>20.769959094155869</v>
      </c>
      <c r="V168" s="62">
        <v>155.70512936534152</v>
      </c>
      <c r="X168" s="62">
        <v>41640</v>
      </c>
      <c r="Y168" s="62">
        <v>8.7229853350403221</v>
      </c>
      <c r="Z168" s="62">
        <v>4.2620233229239064</v>
      </c>
      <c r="AA168" s="62">
        <v>1.2454174631921648</v>
      </c>
      <c r="AB168" s="62">
        <v>1.0623292713880546</v>
      </c>
      <c r="AC168" s="62">
        <v>15.29275539254445</v>
      </c>
      <c r="AE168" s="62">
        <v>41640</v>
      </c>
      <c r="AF168" s="62">
        <v>65.290547442547592</v>
      </c>
      <c r="AG168" s="62">
        <v>34.818204035268749</v>
      </c>
      <c r="AH168" s="62">
        <v>34.577640712759283</v>
      </c>
      <c r="AI168" s="62">
        <v>20.566332044213162</v>
      </c>
      <c r="AJ168" s="62">
        <v>155.25272423478879</v>
      </c>
      <c r="AL168" s="62">
        <v>41640</v>
      </c>
      <c r="AM168" s="62">
        <v>8.6898741070635577</v>
      </c>
      <c r="AN168" s="62">
        <v>4.2854404984780059</v>
      </c>
      <c r="AO168" s="62">
        <v>1.2454174631921648</v>
      </c>
      <c r="AP168" s="62">
        <v>1.0519142785313091</v>
      </c>
      <c r="AQ168" s="62">
        <v>15.272646347265038</v>
      </c>
      <c r="AS168" s="62">
        <v>41640</v>
      </c>
      <c r="AT168" s="62">
        <v>65.290547442547592</v>
      </c>
      <c r="AU168" s="62">
        <v>34.818204035268749</v>
      </c>
      <c r="AV168" s="62">
        <v>34.577640712759283</v>
      </c>
      <c r="AW168" s="62">
        <v>20.566332044213162</v>
      </c>
      <c r="AX168" s="62">
        <v>155.25272423478879</v>
      </c>
      <c r="AZ168" s="62">
        <v>41640</v>
      </c>
      <c r="BA168" s="62">
        <v>8.7289929485451481</v>
      </c>
      <c r="BB168" s="62">
        <v>4.2854404984780059</v>
      </c>
      <c r="BC168" s="62">
        <v>1.2454174631921648</v>
      </c>
      <c r="BD168" s="62">
        <v>1.0583798630527348</v>
      </c>
      <c r="BE168" s="62">
        <v>15.318230773268056</v>
      </c>
      <c r="BG168" s="62">
        <v>41640</v>
      </c>
      <c r="BH168" s="62">
        <v>65.539325523157615</v>
      </c>
      <c r="BI168" s="62">
        <v>34.818204035268749</v>
      </c>
      <c r="BJ168" s="62">
        <v>34.577640712759283</v>
      </c>
      <c r="BK168" s="62">
        <v>20.769959094155869</v>
      </c>
      <c r="BL168" s="62">
        <v>155.70512936534152</v>
      </c>
      <c r="BN168" s="62">
        <v>41640</v>
      </c>
      <c r="BO168" s="62">
        <v>8.7622532319469446</v>
      </c>
      <c r="BP168" s="62">
        <v>4.2620233229239064</v>
      </c>
      <c r="BQ168" s="62">
        <v>1.2454174631921648</v>
      </c>
      <c r="BR168" s="62">
        <v>1.0688588715978116</v>
      </c>
      <c r="BS168" s="62">
        <v>15.338552889660829</v>
      </c>
    </row>
    <row r="169" spans="1:71">
      <c r="A169" s="62"/>
      <c r="B169" s="62"/>
      <c r="C169" s="62"/>
      <c r="D169" s="62"/>
      <c r="E169" s="62">
        <v>42005</v>
      </c>
      <c r="F169" s="62">
        <v>155.55909534488879</v>
      </c>
      <c r="G169" s="62">
        <v>154.64085612552867</v>
      </c>
      <c r="H169" s="62">
        <v>154.64085612552867</v>
      </c>
      <c r="I169" s="62">
        <v>155.55909534488879</v>
      </c>
      <c r="J169" s="62"/>
      <c r="K169" s="62">
        <v>42005</v>
      </c>
      <c r="L169" s="62">
        <v>15.149528363539032</v>
      </c>
      <c r="M169" s="62">
        <v>15.107071269783635</v>
      </c>
      <c r="N169" s="62">
        <v>15.199759029947767</v>
      </c>
      <c r="O169" s="62">
        <v>15.243079128922604</v>
      </c>
      <c r="Q169" s="62">
        <v>42005</v>
      </c>
      <c r="R169" s="62">
        <v>66.864155792844485</v>
      </c>
      <c r="S169" s="62">
        <v>34.747023132874133</v>
      </c>
      <c r="T169" s="62">
        <v>32.592312578699065</v>
      </c>
      <c r="U169" s="62">
        <v>21.355603840471112</v>
      </c>
      <c r="V169" s="62">
        <v>155.55909534488879</v>
      </c>
      <c r="X169" s="62">
        <v>42005</v>
      </c>
      <c r="Y169" s="62">
        <v>8.8548519516286373</v>
      </c>
      <c r="Z169" s="62">
        <v>4.2069294101674499</v>
      </c>
      <c r="AA169" s="62">
        <v>0.92052098031648832</v>
      </c>
      <c r="AB169" s="62">
        <v>1.1672260214264571</v>
      </c>
      <c r="AC169" s="62">
        <v>15.149528363539032</v>
      </c>
      <c r="AE169" s="62">
        <v>42005</v>
      </c>
      <c r="AF169" s="62">
        <v>66.362601269718084</v>
      </c>
      <c r="AG169" s="62">
        <v>34.747023132874133</v>
      </c>
      <c r="AH169" s="62">
        <v>32.592312578699065</v>
      </c>
      <c r="AI169" s="62">
        <v>20.938919144237389</v>
      </c>
      <c r="AJ169" s="62">
        <v>154.64085612552867</v>
      </c>
      <c r="AL169" s="62">
        <v>42005</v>
      </c>
      <c r="AM169" s="62">
        <v>8.7884308475962545</v>
      </c>
      <c r="AN169" s="62">
        <v>4.2536680150570438</v>
      </c>
      <c r="AO169" s="62">
        <v>0.92052098031648832</v>
      </c>
      <c r="AP169" s="62">
        <v>1.1444514268138493</v>
      </c>
      <c r="AQ169" s="62">
        <v>15.107071269783635</v>
      </c>
      <c r="AS169" s="62">
        <v>42005</v>
      </c>
      <c r="AT169" s="62">
        <v>66.362601269718084</v>
      </c>
      <c r="AU169" s="62">
        <v>34.747023132874133</v>
      </c>
      <c r="AV169" s="62">
        <v>32.592312578699065</v>
      </c>
      <c r="AW169" s="62">
        <v>20.938919144237389</v>
      </c>
      <c r="AX169" s="62">
        <v>154.64085612552867</v>
      </c>
      <c r="AZ169" s="62">
        <v>42005</v>
      </c>
      <c r="BA169" s="62">
        <v>8.8679531729883188</v>
      </c>
      <c r="BB169" s="62">
        <v>4.2536680150570438</v>
      </c>
      <c r="BC169" s="62">
        <v>0.92052098031648832</v>
      </c>
      <c r="BD169" s="62">
        <v>1.1576168615859153</v>
      </c>
      <c r="BE169" s="62">
        <v>15.199759029947767</v>
      </c>
      <c r="BG169" s="62">
        <v>42005</v>
      </c>
      <c r="BH169" s="62">
        <v>66.864155792844485</v>
      </c>
      <c r="BI169" s="62">
        <v>34.747023132874133</v>
      </c>
      <c r="BJ169" s="62">
        <v>32.592312578699065</v>
      </c>
      <c r="BK169" s="62">
        <v>21.355603840471112</v>
      </c>
      <c r="BL169" s="62">
        <v>155.55909534488879</v>
      </c>
      <c r="BN169" s="62">
        <v>42005</v>
      </c>
      <c r="BO169" s="62">
        <v>8.9349752899591159</v>
      </c>
      <c r="BP169" s="62">
        <v>4.2069294101674499</v>
      </c>
      <c r="BQ169" s="62">
        <v>0.92052098031648832</v>
      </c>
      <c r="BR169" s="62">
        <v>1.1806534484795475</v>
      </c>
      <c r="BS169" s="62">
        <v>15.243079128922604</v>
      </c>
    </row>
    <row r="170" spans="1:71">
      <c r="A170" s="62"/>
      <c r="B170" s="62"/>
      <c r="C170" s="62"/>
      <c r="D170" s="62"/>
      <c r="E170" s="62">
        <v>42370</v>
      </c>
      <c r="F170" s="62">
        <v>155.43917246608254</v>
      </c>
      <c r="G170" s="62">
        <v>154.04105060386451</v>
      </c>
      <c r="H170" s="62">
        <v>154.04105060386451</v>
      </c>
      <c r="I170" s="62">
        <v>155.43917246608254</v>
      </c>
      <c r="J170" s="62"/>
      <c r="K170" s="62">
        <v>42370</v>
      </c>
      <c r="L170" s="62">
        <v>15.044804848915071</v>
      </c>
      <c r="M170" s="62">
        <v>14.977632518823352</v>
      </c>
      <c r="N170" s="62">
        <v>15.118996409510769</v>
      </c>
      <c r="O170" s="62">
        <v>15.188135359218501</v>
      </c>
      <c r="Q170" s="62">
        <v>42370</v>
      </c>
      <c r="R170" s="62">
        <v>68.217691013225561</v>
      </c>
      <c r="S170" s="62">
        <v>34.681907884992334</v>
      </c>
      <c r="T170" s="62">
        <v>30.578062931656902</v>
      </c>
      <c r="U170" s="62">
        <v>21.961510636207731</v>
      </c>
      <c r="V170" s="62">
        <v>155.43917246608254</v>
      </c>
      <c r="X170" s="62">
        <v>42370</v>
      </c>
      <c r="Y170" s="62">
        <v>8.9887389621027705</v>
      </c>
      <c r="Z170" s="62">
        <v>4.152751814926595</v>
      </c>
      <c r="AA170" s="62">
        <v>0.6259023701480867</v>
      </c>
      <c r="AB170" s="62">
        <v>1.2774117017376194</v>
      </c>
      <c r="AC170" s="62">
        <v>15.044804848915071</v>
      </c>
      <c r="AE170" s="62">
        <v>42370</v>
      </c>
      <c r="AF170" s="62">
        <v>67.459184013723672</v>
      </c>
      <c r="AG170" s="62">
        <v>34.681907884992334</v>
      </c>
      <c r="AH170" s="62">
        <v>30.578062931656902</v>
      </c>
      <c r="AI170" s="62">
        <v>21.321895773491587</v>
      </c>
      <c r="AJ170" s="62">
        <v>154.04105060386451</v>
      </c>
      <c r="AL170" s="62">
        <v>42370</v>
      </c>
      <c r="AM170" s="62">
        <v>8.888793899199241</v>
      </c>
      <c r="AN170" s="62">
        <v>4.2227283414014796</v>
      </c>
      <c r="AO170" s="62">
        <v>0.6259023701480867</v>
      </c>
      <c r="AP170" s="62">
        <v>1.2402079080745443</v>
      </c>
      <c r="AQ170" s="62">
        <v>14.977632518823352</v>
      </c>
      <c r="AS170" s="62">
        <v>42370</v>
      </c>
      <c r="AT170" s="62">
        <v>67.459184013723672</v>
      </c>
      <c r="AU170" s="62">
        <v>34.681907884992334</v>
      </c>
      <c r="AV170" s="62">
        <v>30.578062931656902</v>
      </c>
      <c r="AW170" s="62">
        <v>21.321895773491587</v>
      </c>
      <c r="AX170" s="62">
        <v>154.04105060386451</v>
      </c>
      <c r="AZ170" s="62">
        <v>42370</v>
      </c>
      <c r="BA170" s="62">
        <v>9.0100484404434749</v>
      </c>
      <c r="BB170" s="62">
        <v>4.2227283414014796</v>
      </c>
      <c r="BC170" s="62">
        <v>0.6259023701480867</v>
      </c>
      <c r="BD170" s="62">
        <v>1.2603172575177279</v>
      </c>
      <c r="BE170" s="62">
        <v>15.118996409510769</v>
      </c>
      <c r="BG170" s="62">
        <v>42370</v>
      </c>
      <c r="BH170" s="62">
        <v>68.217691013225561</v>
      </c>
      <c r="BI170" s="62">
        <v>34.681907884992334</v>
      </c>
      <c r="BJ170" s="62">
        <v>30.578062931656902</v>
      </c>
      <c r="BK170" s="62">
        <v>21.961510636207731</v>
      </c>
      <c r="BL170" s="62">
        <v>155.43917246608254</v>
      </c>
      <c r="BN170" s="62">
        <v>42370</v>
      </c>
      <c r="BO170" s="62">
        <v>9.1113568821011324</v>
      </c>
      <c r="BP170" s="62">
        <v>4.152751814926595</v>
      </c>
      <c r="BQ170" s="62">
        <v>0.6259023701480867</v>
      </c>
      <c r="BR170" s="62">
        <v>1.2981242920426879</v>
      </c>
      <c r="BS170" s="62">
        <v>15.188135359218501</v>
      </c>
    </row>
    <row r="171" spans="1:71">
      <c r="A171" s="62"/>
      <c r="B171" s="62"/>
      <c r="C171" s="62"/>
      <c r="D171" s="62"/>
      <c r="E171" s="62">
        <v>42736</v>
      </c>
      <c r="F171" s="62">
        <v>155.18079234610897</v>
      </c>
      <c r="G171" s="62">
        <v>153.38308078288938</v>
      </c>
      <c r="H171" s="62">
        <v>153.38308078288938</v>
      </c>
      <c r="I171" s="62">
        <v>155.18079234610897</v>
      </c>
      <c r="J171" s="62"/>
      <c r="K171" s="62">
        <v>42736</v>
      </c>
      <c r="L171" s="62">
        <v>14.96690580595601</v>
      </c>
      <c r="M171" s="62">
        <v>14.878373677100033</v>
      </c>
      <c r="N171" s="62">
        <v>15.070096206607108</v>
      </c>
      <c r="O171" s="62">
        <v>15.162053287335436</v>
      </c>
      <c r="Q171" s="62">
        <v>42736</v>
      </c>
      <c r="R171" s="62">
        <v>69.573573179265253</v>
      </c>
      <c r="S171" s="62">
        <v>34.608164373587563</v>
      </c>
      <c r="T171" s="62">
        <v>28.51503867092314</v>
      </c>
      <c r="U171" s="62">
        <v>22.484016122333028</v>
      </c>
      <c r="V171" s="62">
        <v>155.18079234610897</v>
      </c>
      <c r="X171" s="62">
        <v>42736</v>
      </c>
      <c r="Y171" s="62">
        <v>9.1210068038430894</v>
      </c>
      <c r="Z171" s="62">
        <v>4.0975998739964199</v>
      </c>
      <c r="AA171" s="62">
        <v>0.36137678808434498</v>
      </c>
      <c r="AB171" s="62">
        <v>1.3869223400321555</v>
      </c>
      <c r="AC171" s="62">
        <v>14.96690580595601</v>
      </c>
      <c r="AE171" s="62">
        <v>42736</v>
      </c>
      <c r="AF171" s="62">
        <v>68.553488841868116</v>
      </c>
      <c r="AG171" s="62">
        <v>34.608164373587563</v>
      </c>
      <c r="AH171" s="62">
        <v>28.51503867092314</v>
      </c>
      <c r="AI171" s="62">
        <v>21.706388896510564</v>
      </c>
      <c r="AJ171" s="62">
        <v>153.38308078288938</v>
      </c>
      <c r="AL171" s="62">
        <v>42736</v>
      </c>
      <c r="AM171" s="62">
        <v>8.9872750468450739</v>
      </c>
      <c r="AN171" s="62">
        <v>4.190767292494165</v>
      </c>
      <c r="AO171" s="62">
        <v>0.36137678808434498</v>
      </c>
      <c r="AP171" s="62">
        <v>1.3389545496764486</v>
      </c>
      <c r="AQ171" s="62">
        <v>14.878373677100033</v>
      </c>
      <c r="AS171" s="62">
        <v>42736</v>
      </c>
      <c r="AT171" s="62">
        <v>68.553488841868116</v>
      </c>
      <c r="AU171" s="62">
        <v>34.608164373587563</v>
      </c>
      <c r="AV171" s="62">
        <v>28.51503867092314</v>
      </c>
      <c r="AW171" s="62">
        <v>21.706388896510564</v>
      </c>
      <c r="AX171" s="62">
        <v>153.38308078288938</v>
      </c>
      <c r="AZ171" s="62">
        <v>42736</v>
      </c>
      <c r="BA171" s="62">
        <v>9.1516829111745501</v>
      </c>
      <c r="BB171" s="62">
        <v>4.190767292494165</v>
      </c>
      <c r="BC171" s="62">
        <v>0.36137678808434498</v>
      </c>
      <c r="BD171" s="62">
        <v>1.3662692148540478</v>
      </c>
      <c r="BE171" s="62">
        <v>15.070096206607108</v>
      </c>
      <c r="BG171" s="62">
        <v>42736</v>
      </c>
      <c r="BH171" s="62">
        <v>69.573573179265253</v>
      </c>
      <c r="BI171" s="62">
        <v>34.608164373587563</v>
      </c>
      <c r="BJ171" s="62">
        <v>28.51503867092314</v>
      </c>
      <c r="BK171" s="62">
        <v>22.484016122333028</v>
      </c>
      <c r="BL171" s="62">
        <v>155.18079234610897</v>
      </c>
      <c r="BN171" s="62">
        <v>42736</v>
      </c>
      <c r="BO171" s="62">
        <v>9.2878610773952115</v>
      </c>
      <c r="BP171" s="62">
        <v>4.0975998739964199</v>
      </c>
      <c r="BQ171" s="62">
        <v>0.36137678808434498</v>
      </c>
      <c r="BR171" s="62">
        <v>1.4152155478594597</v>
      </c>
      <c r="BS171" s="62">
        <v>15.162053287335436</v>
      </c>
    </row>
    <row r="172" spans="1:71">
      <c r="A172" s="62"/>
      <c r="B172" s="62"/>
      <c r="C172" s="62"/>
      <c r="D172" s="62"/>
      <c r="E172" s="62">
        <v>43101</v>
      </c>
      <c r="F172" s="62">
        <v>154.52833854379583</v>
      </c>
      <c r="G172" s="62">
        <v>152.67869098348899</v>
      </c>
      <c r="H172" s="62">
        <v>152.67869098348899</v>
      </c>
      <c r="I172" s="62">
        <v>154.52833854379583</v>
      </c>
      <c r="J172" s="62"/>
      <c r="K172" s="62">
        <v>43101</v>
      </c>
      <c r="L172" s="62">
        <v>15.034447447160009</v>
      </c>
      <c r="M172" s="62">
        <v>14.946211730222837</v>
      </c>
      <c r="N172" s="62">
        <v>15.189703987589814</v>
      </c>
      <c r="O172" s="62">
        <v>15.282679061935783</v>
      </c>
      <c r="Q172" s="62">
        <v>43101</v>
      </c>
      <c r="R172" s="62">
        <v>70.927411576674885</v>
      </c>
      <c r="S172" s="62">
        <v>34.526275004720105</v>
      </c>
      <c r="T172" s="62">
        <v>26.417263327533369</v>
      </c>
      <c r="U172" s="62">
        <v>22.657388634867473</v>
      </c>
      <c r="V172" s="62">
        <v>154.52833854379583</v>
      </c>
      <c r="X172" s="62">
        <v>43101</v>
      </c>
      <c r="Y172" s="62">
        <v>9.2513291240220585</v>
      </c>
      <c r="Z172" s="62">
        <v>4.0418180386430453</v>
      </c>
      <c r="AA172" s="62">
        <v>0.26417263327533369</v>
      </c>
      <c r="AB172" s="62">
        <v>1.4771276512195728</v>
      </c>
      <c r="AC172" s="62">
        <v>15.034447447160009</v>
      </c>
      <c r="AE172" s="62">
        <v>43101</v>
      </c>
      <c r="AF172" s="62">
        <v>69.642649813839967</v>
      </c>
      <c r="AG172" s="62">
        <v>34.526275004720105</v>
      </c>
      <c r="AH172" s="62">
        <v>26.417263327533369</v>
      </c>
      <c r="AI172" s="62">
        <v>22.092502837395568</v>
      </c>
      <c r="AJ172" s="62">
        <v>152.67869098348899</v>
      </c>
      <c r="AL172" s="62">
        <v>43101</v>
      </c>
      <c r="AM172" s="62">
        <v>9.0837528139646189</v>
      </c>
      <c r="AN172" s="62">
        <v>4.1579858427307279</v>
      </c>
      <c r="AO172" s="62">
        <v>0.26417263327533369</v>
      </c>
      <c r="AP172" s="62">
        <v>1.4403004402521578</v>
      </c>
      <c r="AQ172" s="62">
        <v>14.946211730222837</v>
      </c>
      <c r="AS172" s="62">
        <v>43101</v>
      </c>
      <c r="AT172" s="62">
        <v>69.642649813839967</v>
      </c>
      <c r="AU172" s="62">
        <v>34.526275004720105</v>
      </c>
      <c r="AV172" s="62">
        <v>26.417263327533369</v>
      </c>
      <c r="AW172" s="62">
        <v>22.092502837395568</v>
      </c>
      <c r="AX172" s="62">
        <v>152.67869098348899</v>
      </c>
      <c r="AZ172" s="62">
        <v>43101</v>
      </c>
      <c r="BA172" s="62">
        <v>9.2924991542938873</v>
      </c>
      <c r="BB172" s="62">
        <v>4.1579858427307279</v>
      </c>
      <c r="BC172" s="62">
        <v>0.26417263327533369</v>
      </c>
      <c r="BD172" s="62">
        <v>1.4750463572898664</v>
      </c>
      <c r="BE172" s="62">
        <v>15.189703987589814</v>
      </c>
      <c r="BG172" s="62">
        <v>43101</v>
      </c>
      <c r="BH172" s="62">
        <v>70.927411576674885</v>
      </c>
      <c r="BI172" s="62">
        <v>34.526275004720105</v>
      </c>
      <c r="BJ172" s="62">
        <v>26.417263327533369</v>
      </c>
      <c r="BK172" s="62">
        <v>22.657388634867473</v>
      </c>
      <c r="BL172" s="62">
        <v>154.52833854379583</v>
      </c>
      <c r="BN172" s="62">
        <v>43101</v>
      </c>
      <c r="BO172" s="62">
        <v>9.4639263993301608</v>
      </c>
      <c r="BP172" s="62">
        <v>4.0418180386430453</v>
      </c>
      <c r="BQ172" s="62">
        <v>0.26417263327533369</v>
      </c>
      <c r="BR172" s="62">
        <v>1.5127619906872434</v>
      </c>
      <c r="BS172" s="62">
        <v>15.282679061935783</v>
      </c>
    </row>
    <row r="173" spans="1:71">
      <c r="A173" s="62"/>
      <c r="B173" s="62"/>
      <c r="C173" s="62"/>
      <c r="D173" s="62"/>
      <c r="E173" s="62">
        <v>43466</v>
      </c>
      <c r="F173" s="62">
        <v>153.81442787725274</v>
      </c>
      <c r="G173" s="62">
        <v>151.91491865163934</v>
      </c>
      <c r="H173" s="62">
        <v>151.91491865163934</v>
      </c>
      <c r="I173" s="62">
        <v>153.81442787725274</v>
      </c>
      <c r="J173" s="62"/>
      <c r="K173" s="62">
        <v>43466</v>
      </c>
      <c r="L173" s="62">
        <v>15.175289787116018</v>
      </c>
      <c r="M173" s="62">
        <v>15.088970086812001</v>
      </c>
      <c r="N173" s="62">
        <v>15.385750553882861</v>
      </c>
      <c r="O173" s="62">
        <v>15.478309588971763</v>
      </c>
      <c r="Q173" s="62">
        <v>43466</v>
      </c>
      <c r="R173" s="62">
        <v>72.276526019806127</v>
      </c>
      <c r="S173" s="62">
        <v>34.434352501448274</v>
      </c>
      <c r="T173" s="62">
        <v>24.278230398141165</v>
      </c>
      <c r="U173" s="62">
        <v>22.825318957857192</v>
      </c>
      <c r="V173" s="62">
        <v>153.81442787725274</v>
      </c>
      <c r="X173" s="62">
        <v>43466</v>
      </c>
      <c r="Y173" s="62">
        <v>9.3792379149856586</v>
      </c>
      <c r="Z173" s="62">
        <v>3.9850936810054209</v>
      </c>
      <c r="AA173" s="62">
        <v>0.24278230398141165</v>
      </c>
      <c r="AB173" s="62">
        <v>1.5681758871435281</v>
      </c>
      <c r="AC173" s="62">
        <v>15.175289787116018</v>
      </c>
      <c r="AE173" s="62">
        <v>43466</v>
      </c>
      <c r="AF173" s="62">
        <v>70.723526905758192</v>
      </c>
      <c r="AG173" s="62">
        <v>34.434352501448274</v>
      </c>
      <c r="AH173" s="62">
        <v>24.278230398141165</v>
      </c>
      <c r="AI173" s="62">
        <v>22.478808846291702</v>
      </c>
      <c r="AJ173" s="62">
        <v>151.91491865163934</v>
      </c>
      <c r="AL173" s="62">
        <v>43466</v>
      </c>
      <c r="AM173" s="62">
        <v>9.1777070864504573</v>
      </c>
      <c r="AN173" s="62">
        <v>4.1241112148606245</v>
      </c>
      <c r="AO173" s="62">
        <v>0.24278230398141165</v>
      </c>
      <c r="AP173" s="62">
        <v>1.5443694815195068</v>
      </c>
      <c r="AQ173" s="62">
        <v>15.088970086812001</v>
      </c>
      <c r="AS173" s="62">
        <v>43466</v>
      </c>
      <c r="AT173" s="62">
        <v>70.723526905758192</v>
      </c>
      <c r="AU173" s="62">
        <v>34.434352501448274</v>
      </c>
      <c r="AV173" s="62">
        <v>24.278230398141165</v>
      </c>
      <c r="AW173" s="62">
        <v>22.478808846291702</v>
      </c>
      <c r="AX173" s="62">
        <v>151.91491865163934</v>
      </c>
      <c r="AZ173" s="62">
        <v>43466</v>
      </c>
      <c r="BA173" s="62">
        <v>9.432067251379193</v>
      </c>
      <c r="BB173" s="62">
        <v>4.1241112148606245</v>
      </c>
      <c r="BC173" s="62">
        <v>0.24278230398141165</v>
      </c>
      <c r="BD173" s="62">
        <v>1.5867897836616327</v>
      </c>
      <c r="BE173" s="62">
        <v>15.385750553882861</v>
      </c>
      <c r="BG173" s="62">
        <v>43466</v>
      </c>
      <c r="BH173" s="62">
        <v>72.276526019806127</v>
      </c>
      <c r="BI173" s="62">
        <v>34.434352501448274</v>
      </c>
      <c r="BJ173" s="62">
        <v>24.278230398141165</v>
      </c>
      <c r="BK173" s="62">
        <v>22.825318957857192</v>
      </c>
      <c r="BL173" s="62">
        <v>153.81442787725274</v>
      </c>
      <c r="BN173" s="62">
        <v>43466</v>
      </c>
      <c r="BO173" s="62">
        <v>9.6391835071133194</v>
      </c>
      <c r="BP173" s="62">
        <v>3.9850936810054209</v>
      </c>
      <c r="BQ173" s="62">
        <v>0.24278230398141165</v>
      </c>
      <c r="BR173" s="62">
        <v>1.6112500968716132</v>
      </c>
      <c r="BS173" s="62">
        <v>15.478309588971763</v>
      </c>
    </row>
    <row r="174" spans="1:71">
      <c r="A174" s="62"/>
      <c r="B174" s="62"/>
      <c r="C174" s="62"/>
      <c r="D174" s="62"/>
      <c r="E174" s="62">
        <v>43831</v>
      </c>
      <c r="F174" s="62">
        <v>153.04102525842879</v>
      </c>
      <c r="G174" s="62">
        <v>151.09381784470548</v>
      </c>
      <c r="H174" s="62">
        <v>151.09381784470548</v>
      </c>
      <c r="I174" s="62">
        <v>153.04102525842879</v>
      </c>
      <c r="J174" s="62"/>
      <c r="K174" s="62">
        <v>43831</v>
      </c>
      <c r="L174" s="62">
        <v>15.313231998550547</v>
      </c>
      <c r="M174" s="62">
        <v>15.230512654095744</v>
      </c>
      <c r="N174" s="62">
        <v>15.58208457668832</v>
      </c>
      <c r="O174" s="62">
        <v>15.672729338896712</v>
      </c>
      <c r="Q174" s="62">
        <v>43831</v>
      </c>
      <c r="R174" s="62">
        <v>73.620612732406059</v>
      </c>
      <c r="S174" s="62">
        <v>34.332820819953191</v>
      </c>
      <c r="T174" s="62">
        <v>22.099695560893121</v>
      </c>
      <c r="U174" s="62">
        <v>22.987896145176418</v>
      </c>
      <c r="V174" s="62">
        <v>153.04102525842879</v>
      </c>
      <c r="X174" s="62">
        <v>43831</v>
      </c>
      <c r="Y174" s="62">
        <v>9.5047033818321918</v>
      </c>
      <c r="Z174" s="62">
        <v>3.9275154768048419</v>
      </c>
      <c r="AA174" s="62">
        <v>0.22099695560893121</v>
      </c>
      <c r="AB174" s="62">
        <v>1.6600161843045818</v>
      </c>
      <c r="AC174" s="62">
        <v>15.313231998550547</v>
      </c>
      <c r="AE174" s="62">
        <v>43831</v>
      </c>
      <c r="AF174" s="62">
        <v>71.795994327442259</v>
      </c>
      <c r="AG174" s="62">
        <v>34.332820819953191</v>
      </c>
      <c r="AH174" s="62">
        <v>22.099695560893121</v>
      </c>
      <c r="AI174" s="62">
        <v>22.865307136416938</v>
      </c>
      <c r="AJ174" s="62">
        <v>151.09381784470548</v>
      </c>
      <c r="AL174" s="62">
        <v>43831</v>
      </c>
      <c r="AM174" s="62">
        <v>9.2691381497517629</v>
      </c>
      <c r="AN174" s="62">
        <v>4.0892138378048646</v>
      </c>
      <c r="AO174" s="62">
        <v>0.22099695560893121</v>
      </c>
      <c r="AP174" s="62">
        <v>1.651163710930184</v>
      </c>
      <c r="AQ174" s="62">
        <v>15.230512654095744</v>
      </c>
      <c r="AS174" s="62">
        <v>43831</v>
      </c>
      <c r="AT174" s="62">
        <v>71.795994327442259</v>
      </c>
      <c r="AU174" s="62">
        <v>34.332820819953191</v>
      </c>
      <c r="AV174" s="62">
        <v>22.099695560893121</v>
      </c>
      <c r="AW174" s="62">
        <v>22.865307136416938</v>
      </c>
      <c r="AX174" s="62">
        <v>151.09381784470548</v>
      </c>
      <c r="AZ174" s="62">
        <v>43831</v>
      </c>
      <c r="BA174" s="62">
        <v>9.5703720702387152</v>
      </c>
      <c r="BB174" s="62">
        <v>4.0892138378048646</v>
      </c>
      <c r="BC174" s="62">
        <v>0.22099695560893121</v>
      </c>
      <c r="BD174" s="62">
        <v>1.7015017130358077</v>
      </c>
      <c r="BE174" s="62">
        <v>15.58208457668832</v>
      </c>
      <c r="BG174" s="62">
        <v>43831</v>
      </c>
      <c r="BH174" s="62">
        <v>73.620612732406059</v>
      </c>
      <c r="BI174" s="62">
        <v>34.332820819953191</v>
      </c>
      <c r="BJ174" s="62">
        <v>22.099695560893121</v>
      </c>
      <c r="BK174" s="62">
        <v>22.987896145176418</v>
      </c>
      <c r="BL174" s="62">
        <v>153.04102525842879</v>
      </c>
      <c r="BN174" s="62">
        <v>43831</v>
      </c>
      <c r="BO174" s="62">
        <v>9.8135928402174457</v>
      </c>
      <c r="BP174" s="62">
        <v>3.9275154768048419</v>
      </c>
      <c r="BQ174" s="62">
        <v>0.22099695560893121</v>
      </c>
      <c r="BR174" s="62">
        <v>1.7106240662654919</v>
      </c>
      <c r="BS174" s="62">
        <v>15.672729338896712</v>
      </c>
    </row>
    <row r="175" spans="1:71">
      <c r="A175" s="62"/>
      <c r="B175" s="62"/>
      <c r="C175" s="62"/>
      <c r="D175" s="62"/>
      <c r="E175" s="62">
        <v>44197</v>
      </c>
      <c r="F175" s="62">
        <v>152.21628460698025</v>
      </c>
      <c r="G175" s="62">
        <v>150.11597636714441</v>
      </c>
      <c r="H175" s="62">
        <v>150.11597636714441</v>
      </c>
      <c r="I175" s="62">
        <v>152.21628460698025</v>
      </c>
      <c r="J175" s="62"/>
      <c r="K175" s="62">
        <v>44197</v>
      </c>
      <c r="L175" s="62">
        <v>15.449547104585941</v>
      </c>
      <c r="M175" s="62">
        <v>15.364058508960479</v>
      </c>
      <c r="N175" s="62">
        <v>15.771815950333135</v>
      </c>
      <c r="O175" s="62">
        <v>15.867378641324963</v>
      </c>
      <c r="Q175" s="62">
        <v>44197</v>
      </c>
      <c r="R175" s="62">
        <v>74.966801418860982</v>
      </c>
      <c r="S175" s="62">
        <v>34.224436348533906</v>
      </c>
      <c r="T175" s="62">
        <v>19.878252699585794</v>
      </c>
      <c r="U175" s="62">
        <v>23.146794139999567</v>
      </c>
      <c r="V175" s="62">
        <v>152.21628460698025</v>
      </c>
      <c r="X175" s="62">
        <v>44197</v>
      </c>
      <c r="Y175" s="62">
        <v>9.6285147095788943</v>
      </c>
      <c r="Z175" s="62">
        <v>3.8693083846130043</v>
      </c>
      <c r="AA175" s="62">
        <v>0.19878252699585794</v>
      </c>
      <c r="AB175" s="62">
        <v>1.7529414833981836</v>
      </c>
      <c r="AC175" s="62">
        <v>15.449547104585941</v>
      </c>
      <c r="AE175" s="62">
        <v>44197</v>
      </c>
      <c r="AF175" s="62">
        <v>72.866493179025127</v>
      </c>
      <c r="AG175" s="62">
        <v>34.224436348533906</v>
      </c>
      <c r="AH175" s="62">
        <v>19.878252699585794</v>
      </c>
      <c r="AI175" s="62">
        <v>23.146794139999567</v>
      </c>
      <c r="AJ175" s="62">
        <v>150.11597636714441</v>
      </c>
      <c r="AL175" s="62">
        <v>44197</v>
      </c>
      <c r="AM175" s="62">
        <v>9.3587573183182151</v>
      </c>
      <c r="AN175" s="62">
        <v>4.0535771802482223</v>
      </c>
      <c r="AO175" s="62">
        <v>0.19878252699585794</v>
      </c>
      <c r="AP175" s="62">
        <v>1.7529414833981836</v>
      </c>
      <c r="AQ175" s="62">
        <v>15.364058508960479</v>
      </c>
      <c r="AS175" s="62">
        <v>44197</v>
      </c>
      <c r="AT175" s="62">
        <v>72.866493179025127</v>
      </c>
      <c r="AU175" s="62">
        <v>34.224436348533906</v>
      </c>
      <c r="AV175" s="62">
        <v>19.878252699585794</v>
      </c>
      <c r="AW175" s="62">
        <v>23.146794139999567</v>
      </c>
      <c r="AX175" s="62">
        <v>150.11597636714441</v>
      </c>
      <c r="AZ175" s="62">
        <v>44197</v>
      </c>
      <c r="BA175" s="62">
        <v>9.7082603042968145</v>
      </c>
      <c r="BB175" s="62">
        <v>4.0535771802482223</v>
      </c>
      <c r="BC175" s="62">
        <v>0.19878252699585794</v>
      </c>
      <c r="BD175" s="62">
        <v>1.8111959387922396</v>
      </c>
      <c r="BE175" s="62">
        <v>15.771815950333135</v>
      </c>
      <c r="BG175" s="62">
        <v>44197</v>
      </c>
      <c r="BH175" s="62">
        <v>74.966801418860982</v>
      </c>
      <c r="BI175" s="62">
        <v>34.224436348533906</v>
      </c>
      <c r="BJ175" s="62">
        <v>19.878252699585794</v>
      </c>
      <c r="BK175" s="62">
        <v>23.146794139999567</v>
      </c>
      <c r="BL175" s="62">
        <v>152.21628460698025</v>
      </c>
      <c r="BN175" s="62">
        <v>44197</v>
      </c>
      <c r="BO175" s="62">
        <v>9.9880917909238605</v>
      </c>
      <c r="BP175" s="62">
        <v>3.8693083846130043</v>
      </c>
      <c r="BQ175" s="62">
        <v>0.19878252699585794</v>
      </c>
      <c r="BR175" s="62">
        <v>1.8111959387922396</v>
      </c>
      <c r="BS175" s="62">
        <v>15.867378641324963</v>
      </c>
    </row>
    <row r="176" spans="1:71">
      <c r="A176" s="62"/>
      <c r="B176" s="62"/>
      <c r="C176" s="62"/>
      <c r="D176" s="62"/>
      <c r="E176" s="62">
        <v>44562</v>
      </c>
      <c r="F176" s="62">
        <v>151.36106153503465</v>
      </c>
      <c r="G176" s="62">
        <v>148.9823692263391</v>
      </c>
      <c r="H176" s="62">
        <v>148.9823692263391</v>
      </c>
      <c r="I176" s="62">
        <v>151.36106153503465</v>
      </c>
      <c r="J176" s="62"/>
      <c r="K176" s="62">
        <v>44562</v>
      </c>
      <c r="L176" s="62">
        <v>15.585016609212186</v>
      </c>
      <c r="M176" s="62">
        <v>15.487691798689285</v>
      </c>
      <c r="N176" s="62">
        <v>15.952606012895627</v>
      </c>
      <c r="O176" s="62">
        <v>16.062765377443561</v>
      </c>
      <c r="Q176" s="62">
        <v>44562</v>
      </c>
      <c r="R176" s="62">
        <v>76.315958781130519</v>
      </c>
      <c r="S176" s="62">
        <v>34.112004366686477</v>
      </c>
      <c r="T176" s="62">
        <v>17.62930673386526</v>
      </c>
      <c r="U176" s="62">
        <v>23.303791653352398</v>
      </c>
      <c r="V176" s="62">
        <v>151.36106153503465</v>
      </c>
      <c r="X176" s="62">
        <v>44562</v>
      </c>
      <c r="Y176" s="62">
        <v>9.7510491408659323</v>
      </c>
      <c r="Z176" s="62">
        <v>3.8110639982931267</v>
      </c>
      <c r="AA176" s="62">
        <v>0.1762930673386526</v>
      </c>
      <c r="AB176" s="62">
        <v>1.8466104027144736</v>
      </c>
      <c r="AC176" s="62">
        <v>15.585016609212186</v>
      </c>
      <c r="AE176" s="62">
        <v>44562</v>
      </c>
      <c r="AF176" s="62">
        <v>73.937266472434956</v>
      </c>
      <c r="AG176" s="62">
        <v>34.112004366686477</v>
      </c>
      <c r="AH176" s="62">
        <v>17.62930673386526</v>
      </c>
      <c r="AI176" s="62">
        <v>23.303791653352398</v>
      </c>
      <c r="AJ176" s="62">
        <v>148.9823692263391</v>
      </c>
      <c r="AL176" s="62">
        <v>44562</v>
      </c>
      <c r="AM176" s="62">
        <v>9.4471186659883077</v>
      </c>
      <c r="AN176" s="62">
        <v>4.017669662647851</v>
      </c>
      <c r="AO176" s="62">
        <v>0.1762930673386526</v>
      </c>
      <c r="AP176" s="62">
        <v>1.8466104027144736</v>
      </c>
      <c r="AQ176" s="62">
        <v>15.487691798689285</v>
      </c>
      <c r="AS176" s="62">
        <v>44562</v>
      </c>
      <c r="AT176" s="62">
        <v>73.937266472434956</v>
      </c>
      <c r="AU176" s="62">
        <v>34.112004366686477</v>
      </c>
      <c r="AV176" s="62">
        <v>17.62930673386526</v>
      </c>
      <c r="AW176" s="62">
        <v>23.303791653352398</v>
      </c>
      <c r="AX176" s="62">
        <v>148.9823692263391</v>
      </c>
      <c r="AZ176" s="62">
        <v>44562</v>
      </c>
      <c r="BA176" s="62">
        <v>9.8460571237009642</v>
      </c>
      <c r="BB176" s="62">
        <v>4.017669662647851</v>
      </c>
      <c r="BC176" s="62">
        <v>0.1762930673386526</v>
      </c>
      <c r="BD176" s="62">
        <v>1.9125861592081586</v>
      </c>
      <c r="BE176" s="62">
        <v>15.952606012895627</v>
      </c>
      <c r="BG176" s="62">
        <v>44562</v>
      </c>
      <c r="BH176" s="62">
        <v>76.315958781130519</v>
      </c>
      <c r="BI176" s="62">
        <v>34.112004366686477</v>
      </c>
      <c r="BJ176" s="62">
        <v>17.62930673386526</v>
      </c>
      <c r="BK176" s="62">
        <v>23.303791653352398</v>
      </c>
      <c r="BL176" s="62">
        <v>151.36106153503465</v>
      </c>
      <c r="BN176" s="62">
        <v>44562</v>
      </c>
      <c r="BO176" s="62">
        <v>10.162822152603624</v>
      </c>
      <c r="BP176" s="62">
        <v>3.8110639982931267</v>
      </c>
      <c r="BQ176" s="62">
        <v>0.1762930673386526</v>
      </c>
      <c r="BR176" s="62">
        <v>1.9125861592081586</v>
      </c>
      <c r="BS176" s="62">
        <v>16.062765377443561</v>
      </c>
    </row>
    <row r="177" spans="1:71">
      <c r="A177" s="62"/>
      <c r="B177" s="62"/>
      <c r="C177" s="62"/>
      <c r="D177" s="62"/>
      <c r="E177" s="62">
        <v>44927</v>
      </c>
      <c r="F177" s="62">
        <v>150.45566730951916</v>
      </c>
      <c r="G177" s="62">
        <v>147.79553062746152</v>
      </c>
      <c r="H177" s="62">
        <v>147.79553062746152</v>
      </c>
      <c r="I177" s="62">
        <v>150.45566730951916</v>
      </c>
      <c r="J177" s="62"/>
      <c r="K177" s="62">
        <v>44927</v>
      </c>
      <c r="L177" s="62">
        <v>15.718136238695166</v>
      </c>
      <c r="M177" s="62">
        <v>15.608754443497334</v>
      </c>
      <c r="N177" s="62">
        <v>16.132155699448425</v>
      </c>
      <c r="O177" s="62">
        <v>16.257484440910922</v>
      </c>
      <c r="Q177" s="62">
        <v>44927</v>
      </c>
      <c r="R177" s="62">
        <v>77.661884294253312</v>
      </c>
      <c r="S177" s="62">
        <v>33.992026139526295</v>
      </c>
      <c r="T177" s="62">
        <v>15.345365048568112</v>
      </c>
      <c r="U177" s="62">
        <v>23.456391827171441</v>
      </c>
      <c r="V177" s="62">
        <v>150.45566730951916</v>
      </c>
      <c r="X177" s="62">
        <v>44927</v>
      </c>
      <c r="Y177" s="62">
        <v>9.871378499206088</v>
      </c>
      <c r="Z177" s="62">
        <v>3.7522867541353468</v>
      </c>
      <c r="AA177" s="62">
        <v>0.15345365048568113</v>
      </c>
      <c r="AB177" s="62">
        <v>1.9410173348680497</v>
      </c>
      <c r="AC177" s="62">
        <v>15.718136238695166</v>
      </c>
      <c r="AE177" s="62">
        <v>44927</v>
      </c>
      <c r="AF177" s="62">
        <v>75.001747612195658</v>
      </c>
      <c r="AG177" s="62">
        <v>33.992026139526295</v>
      </c>
      <c r="AH177" s="62">
        <v>15.345365048568112</v>
      </c>
      <c r="AI177" s="62">
        <v>23.456391827171441</v>
      </c>
      <c r="AJ177" s="62">
        <v>147.79553062746152</v>
      </c>
      <c r="AL177" s="62">
        <v>44927</v>
      </c>
      <c r="AM177" s="62">
        <v>9.5332561849351691</v>
      </c>
      <c r="AN177" s="62">
        <v>3.9810272732084342</v>
      </c>
      <c r="AO177" s="62">
        <v>0.15345365048568113</v>
      </c>
      <c r="AP177" s="62">
        <v>1.9410173348680497</v>
      </c>
      <c r="AQ177" s="62">
        <v>15.608754443497334</v>
      </c>
      <c r="AS177" s="62">
        <v>44927</v>
      </c>
      <c r="AT177" s="62">
        <v>75.001747612195658</v>
      </c>
      <c r="AU177" s="62">
        <v>33.992026139526295</v>
      </c>
      <c r="AV177" s="62">
        <v>15.345365048568112</v>
      </c>
      <c r="AW177" s="62">
        <v>23.456391827171441</v>
      </c>
      <c r="AX177" s="62">
        <v>147.79553062746152</v>
      </c>
      <c r="AZ177" s="62">
        <v>44927</v>
      </c>
      <c r="BA177" s="62">
        <v>9.982875502241324</v>
      </c>
      <c r="BB177" s="62">
        <v>3.9810272732084342</v>
      </c>
      <c r="BC177" s="62">
        <v>0.15345365048568113</v>
      </c>
      <c r="BD177" s="62">
        <v>2.0147992735129847</v>
      </c>
      <c r="BE177" s="62">
        <v>16.132155699448425</v>
      </c>
      <c r="BG177" s="62">
        <v>44927</v>
      </c>
      <c r="BH177" s="62">
        <v>77.661884294253312</v>
      </c>
      <c r="BI177" s="62">
        <v>33.992026139526295</v>
      </c>
      <c r="BJ177" s="62">
        <v>15.345365048568112</v>
      </c>
      <c r="BK177" s="62">
        <v>23.456391827171441</v>
      </c>
      <c r="BL177" s="62">
        <v>150.45566730951916</v>
      </c>
      <c r="BN177" s="62">
        <v>44927</v>
      </c>
      <c r="BO177" s="62">
        <v>10.336944762776911</v>
      </c>
      <c r="BP177" s="62">
        <v>3.7522867541353468</v>
      </c>
      <c r="BQ177" s="62">
        <v>0.15345365048568113</v>
      </c>
      <c r="BR177" s="62">
        <v>2.0147992735129847</v>
      </c>
      <c r="BS177" s="62">
        <v>16.257484440910922</v>
      </c>
    </row>
    <row r="178" spans="1:71">
      <c r="A178" s="62"/>
      <c r="B178" s="62"/>
      <c r="C178" s="62"/>
      <c r="D178" s="62"/>
      <c r="E178" s="62">
        <v>45292</v>
      </c>
      <c r="F178" s="62">
        <v>149.50599259342414</v>
      </c>
      <c r="G178" s="62">
        <v>146.56140639366214</v>
      </c>
      <c r="H178" s="62">
        <v>146.56140639366214</v>
      </c>
      <c r="I178" s="62">
        <v>149.50599259342414</v>
      </c>
      <c r="J178" s="62"/>
      <c r="K178" s="62">
        <v>45292</v>
      </c>
      <c r="L178" s="62">
        <v>15.849382246657184</v>
      </c>
      <c r="M178" s="62">
        <v>15.72773025594849</v>
      </c>
      <c r="N178" s="62">
        <v>16.310949903894475</v>
      </c>
      <c r="O178" s="62">
        <v>16.452018303711668</v>
      </c>
      <c r="Q178" s="62">
        <v>45292</v>
      </c>
      <c r="R178" s="62">
        <v>79.006633996378355</v>
      </c>
      <c r="S178" s="62">
        <v>33.865812862706832</v>
      </c>
      <c r="T178" s="62">
        <v>13.028194588408473</v>
      </c>
      <c r="U178" s="62">
        <v>23.60535114593047</v>
      </c>
      <c r="V178" s="62">
        <v>149.50599259342414</v>
      </c>
      <c r="X178" s="62">
        <v>45292</v>
      </c>
      <c r="Y178" s="62">
        <v>9.9897692016864479</v>
      </c>
      <c r="Z178" s="62">
        <v>3.6931498597362697</v>
      </c>
      <c r="AA178" s="62">
        <v>0.13028194588408473</v>
      </c>
      <c r="AB178" s="62">
        <v>2.0361812393503818</v>
      </c>
      <c r="AC178" s="62">
        <v>15.849382246657184</v>
      </c>
      <c r="AE178" s="62">
        <v>45292</v>
      </c>
      <c r="AF178" s="62">
        <v>76.062047796616383</v>
      </c>
      <c r="AG178" s="62">
        <v>33.865812862706832</v>
      </c>
      <c r="AH178" s="62">
        <v>13.028194588408473</v>
      </c>
      <c r="AI178" s="62">
        <v>23.60535114593047</v>
      </c>
      <c r="AJ178" s="62">
        <v>146.56140639366214</v>
      </c>
      <c r="AL178" s="62">
        <v>45292</v>
      </c>
      <c r="AM178" s="62">
        <v>9.6174493717916398</v>
      </c>
      <c r="AN178" s="62">
        <v>3.9438176989223837</v>
      </c>
      <c r="AO178" s="62">
        <v>0.13028194588408473</v>
      </c>
      <c r="AP178" s="62">
        <v>2.0361812393503818</v>
      </c>
      <c r="AQ178" s="62">
        <v>15.72773025594849</v>
      </c>
      <c r="AS178" s="62">
        <v>45292</v>
      </c>
      <c r="AT178" s="62">
        <v>76.062047796616383</v>
      </c>
      <c r="AU178" s="62">
        <v>33.865812862706832</v>
      </c>
      <c r="AV178" s="62">
        <v>13.028194588408473</v>
      </c>
      <c r="AW178" s="62">
        <v>23.60535114593047</v>
      </c>
      <c r="AX178" s="62">
        <v>146.56140639366214</v>
      </c>
      <c r="AZ178" s="62">
        <v>45292</v>
      </c>
      <c r="BA178" s="62">
        <v>10.11899754782006</v>
      </c>
      <c r="BB178" s="62">
        <v>3.9438176989223837</v>
      </c>
      <c r="BC178" s="62">
        <v>0.13028194588408473</v>
      </c>
      <c r="BD178" s="62">
        <v>2.1178527112679486</v>
      </c>
      <c r="BE178" s="62">
        <v>16.310949903894475</v>
      </c>
      <c r="BG178" s="62">
        <v>45292</v>
      </c>
      <c r="BH178" s="62">
        <v>79.006633996378355</v>
      </c>
      <c r="BI178" s="62">
        <v>33.865812862706832</v>
      </c>
      <c r="BJ178" s="62">
        <v>13.028194588408473</v>
      </c>
      <c r="BK178" s="62">
        <v>23.60535114593047</v>
      </c>
      <c r="BL178" s="62">
        <v>149.50599259342414</v>
      </c>
      <c r="BN178" s="62">
        <v>45292</v>
      </c>
      <c r="BO178" s="62">
        <v>10.510733786823366</v>
      </c>
      <c r="BP178" s="62">
        <v>3.6931498597362697</v>
      </c>
      <c r="BQ178" s="62">
        <v>0.13028194588408473</v>
      </c>
      <c r="BR178" s="62">
        <v>2.1178527112679486</v>
      </c>
      <c r="BS178" s="62">
        <v>16.452018303711668</v>
      </c>
    </row>
    <row r="179" spans="1:71">
      <c r="A179" s="62"/>
      <c r="B179" s="62"/>
      <c r="C179" s="62"/>
      <c r="D179" s="62"/>
      <c r="E179" s="62">
        <v>45658</v>
      </c>
      <c r="F179" s="62">
        <v>148.49540891751093</v>
      </c>
      <c r="G179" s="62">
        <v>145.26304233983726</v>
      </c>
      <c r="H179" s="62">
        <v>145.26304233983726</v>
      </c>
      <c r="I179" s="62">
        <v>148.49540891751093</v>
      </c>
      <c r="J179" s="62"/>
      <c r="K179" s="62">
        <v>45658</v>
      </c>
      <c r="L179" s="62">
        <v>15.97748916586945</v>
      </c>
      <c r="M179" s="62">
        <v>15.843351514272856</v>
      </c>
      <c r="N179" s="62">
        <v>16.487809215049843</v>
      </c>
      <c r="O179" s="62">
        <v>16.645202859656123</v>
      </c>
      <c r="Q179" s="62">
        <v>45658</v>
      </c>
      <c r="R179" s="62">
        <v>80.345001983910251</v>
      </c>
      <c r="S179" s="62">
        <v>33.730547852155986</v>
      </c>
      <c r="T179" s="62">
        <v>10.671305626492293</v>
      </c>
      <c r="U179" s="62">
        <v>23.748553454952379</v>
      </c>
      <c r="V179" s="62">
        <v>148.49540891751093</v>
      </c>
      <c r="X179" s="62">
        <v>45658</v>
      </c>
      <c r="Y179" s="62">
        <v>10.105422435936628</v>
      </c>
      <c r="Z179" s="62">
        <v>3.6332515230066371</v>
      </c>
      <c r="AA179" s="62">
        <v>0.10671305626492293</v>
      </c>
      <c r="AB179" s="62">
        <v>2.1321021506612627</v>
      </c>
      <c r="AC179" s="62">
        <v>15.97748916586945</v>
      </c>
      <c r="AE179" s="62">
        <v>45658</v>
      </c>
      <c r="AF179" s="62">
        <v>77.112635406236578</v>
      </c>
      <c r="AG179" s="62">
        <v>33.730547852155986</v>
      </c>
      <c r="AH179" s="62">
        <v>10.671305626492293</v>
      </c>
      <c r="AI179" s="62">
        <v>23.748553454952379</v>
      </c>
      <c r="AJ179" s="62">
        <v>145.26304233983726</v>
      </c>
      <c r="AL179" s="62">
        <v>45658</v>
      </c>
      <c r="AM179" s="62">
        <v>9.6988703302843504</v>
      </c>
      <c r="AN179" s="62">
        <v>3.9056659770623194</v>
      </c>
      <c r="AO179" s="62">
        <v>0.10671305626492293</v>
      </c>
      <c r="AP179" s="62">
        <v>2.1321021506612627</v>
      </c>
      <c r="AQ179" s="62">
        <v>15.843351514272856</v>
      </c>
      <c r="AS179" s="62">
        <v>45658</v>
      </c>
      <c r="AT179" s="62">
        <v>77.112635406236578</v>
      </c>
      <c r="AU179" s="62">
        <v>33.730547852155986</v>
      </c>
      <c r="AV179" s="62">
        <v>10.671305626492293</v>
      </c>
      <c r="AW179" s="62">
        <v>23.748553454952379</v>
      </c>
      <c r="AX179" s="62">
        <v>145.26304233983726</v>
      </c>
      <c r="AZ179" s="62">
        <v>45658</v>
      </c>
      <c r="BA179" s="62">
        <v>10.253674640647059</v>
      </c>
      <c r="BB179" s="62">
        <v>3.9056659770623194</v>
      </c>
      <c r="BC179" s="62">
        <v>0.10671305626492293</v>
      </c>
      <c r="BD179" s="62">
        <v>2.2217555410755412</v>
      </c>
      <c r="BE179" s="62">
        <v>16.487809215049843</v>
      </c>
      <c r="BG179" s="62">
        <v>45658</v>
      </c>
      <c r="BH179" s="62">
        <v>80.345001983910251</v>
      </c>
      <c r="BI179" s="62">
        <v>33.730547852155986</v>
      </c>
      <c r="BJ179" s="62">
        <v>10.671305626492293</v>
      </c>
      <c r="BK179" s="62">
        <v>23.748553454952379</v>
      </c>
      <c r="BL179" s="62">
        <v>148.49540891751093</v>
      </c>
      <c r="BN179" s="62">
        <v>45658</v>
      </c>
      <c r="BO179" s="62">
        <v>10.683482739309023</v>
      </c>
      <c r="BP179" s="62">
        <v>3.6332515230066371</v>
      </c>
      <c r="BQ179" s="62">
        <v>0.10671305626492293</v>
      </c>
      <c r="BR179" s="62">
        <v>2.2217555410755412</v>
      </c>
      <c r="BS179" s="62">
        <v>16.645202859656123</v>
      </c>
    </row>
    <row r="180" spans="1:71">
      <c r="A180" s="62"/>
      <c r="B180" s="62"/>
      <c r="C180" s="62"/>
      <c r="D180" s="62"/>
      <c r="E180" s="62">
        <v>46023</v>
      </c>
      <c r="F180" s="62">
        <v>147.44994909235348</v>
      </c>
      <c r="G180" s="62">
        <v>143.92775500005303</v>
      </c>
      <c r="H180" s="62">
        <v>143.92775500005303</v>
      </c>
      <c r="I180" s="62">
        <v>147.44994909235348</v>
      </c>
      <c r="J180" s="62"/>
      <c r="K180" s="62">
        <v>46023</v>
      </c>
      <c r="L180" s="62">
        <v>16.103793559720984</v>
      </c>
      <c r="M180" s="62">
        <v>15.957002294135673</v>
      </c>
      <c r="N180" s="62">
        <v>16.663851033789516</v>
      </c>
      <c r="O180" s="62">
        <v>16.838093845171649</v>
      </c>
      <c r="Q180" s="62">
        <v>46023</v>
      </c>
      <c r="R180" s="62">
        <v>81.680559873651362</v>
      </c>
      <c r="S180" s="62">
        <v>33.59015646257339</v>
      </c>
      <c r="T180" s="62">
        <v>8.290638249909879</v>
      </c>
      <c r="U180" s="62">
        <v>23.888594506218862</v>
      </c>
      <c r="V180" s="62">
        <v>147.44994909235348</v>
      </c>
      <c r="X180" s="62">
        <v>46023</v>
      </c>
      <c r="Y180" s="62">
        <v>10.219088100671703</v>
      </c>
      <c r="Z180" s="62">
        <v>3.5732928016739458</v>
      </c>
      <c r="AA180" s="62">
        <v>8.2906382499098777E-2</v>
      </c>
      <c r="AB180" s="62">
        <v>2.2285062748762368</v>
      </c>
      <c r="AC180" s="62">
        <v>16.103793559720984</v>
      </c>
      <c r="AE180" s="62">
        <v>46023</v>
      </c>
      <c r="AF180" s="62">
        <v>78.158365781350895</v>
      </c>
      <c r="AG180" s="62">
        <v>33.59015646257339</v>
      </c>
      <c r="AH180" s="62">
        <v>8.290638249909879</v>
      </c>
      <c r="AI180" s="62">
        <v>23.888594506218862</v>
      </c>
      <c r="AJ180" s="62">
        <v>143.92775500005303</v>
      </c>
      <c r="AL180" s="62">
        <v>46023</v>
      </c>
      <c r="AM180" s="62">
        <v>9.7784249637813438</v>
      </c>
      <c r="AN180" s="62">
        <v>3.8671646729789932</v>
      </c>
      <c r="AO180" s="62">
        <v>8.2906382499098777E-2</v>
      </c>
      <c r="AP180" s="62">
        <v>2.2285062748762368</v>
      </c>
      <c r="AQ180" s="62">
        <v>15.957002294135673</v>
      </c>
      <c r="AS180" s="62">
        <v>46023</v>
      </c>
      <c r="AT180" s="62">
        <v>78.158365781350895</v>
      </c>
      <c r="AU180" s="62">
        <v>33.59015646257339</v>
      </c>
      <c r="AV180" s="62">
        <v>8.290638249909879</v>
      </c>
      <c r="AW180" s="62">
        <v>23.888594506218862</v>
      </c>
      <c r="AX180" s="62">
        <v>143.92775500005303</v>
      </c>
      <c r="AZ180" s="62">
        <v>46023</v>
      </c>
      <c r="BA180" s="62">
        <v>10.387581614841965</v>
      </c>
      <c r="BB180" s="62">
        <v>3.8671646729789932</v>
      </c>
      <c r="BC180" s="62">
        <v>8.2906382499098777E-2</v>
      </c>
      <c r="BD180" s="62">
        <v>2.3261983634694618</v>
      </c>
      <c r="BE180" s="62">
        <v>16.663851033789516</v>
      </c>
      <c r="BG180" s="62">
        <v>46023</v>
      </c>
      <c r="BH180" s="62">
        <v>81.680559873651362</v>
      </c>
      <c r="BI180" s="62">
        <v>33.59015646257339</v>
      </c>
      <c r="BJ180" s="62">
        <v>8.290638249909879</v>
      </c>
      <c r="BK180" s="62">
        <v>23.888594506218862</v>
      </c>
      <c r="BL180" s="62">
        <v>147.44994909235348</v>
      </c>
      <c r="BN180" s="62">
        <v>46023</v>
      </c>
      <c r="BO180" s="62">
        <v>10.855696297529143</v>
      </c>
      <c r="BP180" s="62">
        <v>3.5732928016739458</v>
      </c>
      <c r="BQ180" s="62">
        <v>8.2906382499098777E-2</v>
      </c>
      <c r="BR180" s="62">
        <v>2.3261983634694618</v>
      </c>
      <c r="BS180" s="62">
        <v>16.838093845171649</v>
      </c>
    </row>
    <row r="181" spans="1:71">
      <c r="A181" s="62"/>
      <c r="B181" s="62"/>
      <c r="C181" s="62"/>
      <c r="E181" s="4">
        <v>46388</v>
      </c>
      <c r="F181" s="4">
        <v>146.38089290669933</v>
      </c>
      <c r="G181" s="4">
        <v>142.56581358500418</v>
      </c>
      <c r="H181" s="4">
        <v>142.56581358500418</v>
      </c>
      <c r="I181" s="4">
        <v>146.38089290669933</v>
      </c>
      <c r="K181" s="4">
        <v>46388</v>
      </c>
      <c r="L181" s="62">
        <v>16.230093657977374</v>
      </c>
      <c r="M181" s="62">
        <v>16.070449886788502</v>
      </c>
      <c r="N181" s="62">
        <v>16.841065362022633</v>
      </c>
      <c r="O181" s="62">
        <v>17.032729195676424</v>
      </c>
      <c r="Q181" s="62">
        <v>46388</v>
      </c>
      <c r="R181" s="62">
        <v>83.023677841174404</v>
      </c>
      <c r="S181" s="62">
        <v>33.448174995053158</v>
      </c>
      <c r="T181" s="62">
        <v>5.8811407270049729</v>
      </c>
      <c r="U181" s="62">
        <v>24.0278993434668</v>
      </c>
      <c r="V181" s="62">
        <v>146.38089290669933</v>
      </c>
      <c r="X181" s="62">
        <v>46388</v>
      </c>
      <c r="Y181" s="62">
        <v>10.331918387046617</v>
      </c>
      <c r="Z181" s="62">
        <v>3.5135418443788713</v>
      </c>
      <c r="AA181" s="62">
        <v>5.8811407270049729E-2</v>
      </c>
      <c r="AB181" s="62">
        <v>2.3258220192818366</v>
      </c>
      <c r="AC181" s="62">
        <v>16.230093657977374</v>
      </c>
      <c r="AE181" s="62">
        <v>46388</v>
      </c>
      <c r="AF181" s="62">
        <v>79.208598519479239</v>
      </c>
      <c r="AG181" s="62">
        <v>33.448174995053158</v>
      </c>
      <c r="AH181" s="62">
        <v>5.8811407270049729</v>
      </c>
      <c r="AI181" s="62">
        <v>24.0278993434668</v>
      </c>
      <c r="AJ181" s="62">
        <v>142.56581358500418</v>
      </c>
      <c r="AL181" s="62">
        <v>46388</v>
      </c>
      <c r="AM181" s="62">
        <v>9.8571491499228525</v>
      </c>
      <c r="AN181" s="62">
        <v>3.8286673103137656</v>
      </c>
      <c r="AO181" s="62">
        <v>5.8811407270049729E-2</v>
      </c>
      <c r="AP181" s="62">
        <v>2.3258220192818366</v>
      </c>
      <c r="AQ181" s="62">
        <v>16.070449886788502</v>
      </c>
      <c r="AS181" s="62">
        <v>46388</v>
      </c>
      <c r="AT181" s="62">
        <v>79.208598519479239</v>
      </c>
      <c r="AU181" s="62">
        <v>33.448174995053158</v>
      </c>
      <c r="AV181" s="62">
        <v>5.8811407270049729</v>
      </c>
      <c r="AW181" s="62">
        <v>24.0278993434668</v>
      </c>
      <c r="AX181" s="62">
        <v>142.56581358500418</v>
      </c>
      <c r="AZ181" s="62">
        <v>46388</v>
      </c>
      <c r="BA181" s="62">
        <v>10.521949029162441</v>
      </c>
      <c r="BB181" s="62">
        <v>3.8286673103137656</v>
      </c>
      <c r="BC181" s="62">
        <v>5.8811407270049729E-2</v>
      </c>
      <c r="BD181" s="62">
        <v>2.4316376152763781</v>
      </c>
      <c r="BE181" s="62">
        <v>16.841065362022633</v>
      </c>
      <c r="BG181" s="62">
        <v>46388</v>
      </c>
      <c r="BH181" s="62">
        <v>83.023677841174404</v>
      </c>
      <c r="BI181" s="62">
        <v>33.448174995053158</v>
      </c>
      <c r="BJ181" s="62">
        <v>5.8811407270049729</v>
      </c>
      <c r="BK181" s="62">
        <v>24.0278993434668</v>
      </c>
      <c r="BL181" s="62">
        <v>146.38089290669933</v>
      </c>
      <c r="BN181" s="62">
        <v>46388</v>
      </c>
      <c r="BO181" s="62">
        <v>11.028738328751126</v>
      </c>
      <c r="BP181" s="62">
        <v>3.5135418443788713</v>
      </c>
      <c r="BQ181" s="62">
        <v>5.8811407270049729E-2</v>
      </c>
      <c r="BR181" s="62">
        <v>2.4316376152763781</v>
      </c>
      <c r="BS181" s="62">
        <v>17.032729195676424</v>
      </c>
    </row>
    <row r="182" spans="1:71">
      <c r="A182" s="62"/>
      <c r="B182" s="62"/>
      <c r="C182" s="62"/>
      <c r="E182" s="4">
        <v>46753</v>
      </c>
      <c r="F182" s="4">
        <v>145.28212671161361</v>
      </c>
      <c r="G182" s="4">
        <v>141.17130819322944</v>
      </c>
      <c r="H182" s="4">
        <v>141.17130819322944</v>
      </c>
      <c r="I182" s="4">
        <v>145.28212671161361</v>
      </c>
      <c r="K182" s="4">
        <v>46753</v>
      </c>
      <c r="L182" s="62">
        <v>16.355660164615077</v>
      </c>
      <c r="M182" s="62">
        <v>16.182979059775231</v>
      </c>
      <c r="N182" s="62">
        <v>17.018707541956587</v>
      </c>
      <c r="O182" s="62">
        <v>17.228353853767921</v>
      </c>
      <c r="Q182" s="62">
        <v>46753</v>
      </c>
      <c r="R182" s="62">
        <v>84.370608287279438</v>
      </c>
      <c r="S182" s="62">
        <v>33.303211716973742</v>
      </c>
      <c r="T182" s="62">
        <v>3.4428893065709261</v>
      </c>
      <c r="U182" s="62">
        <v>24.165417400789512</v>
      </c>
      <c r="V182" s="62">
        <v>145.28212671161361</v>
      </c>
      <c r="X182" s="62">
        <v>46753</v>
      </c>
      <c r="Y182" s="62">
        <v>10.4434343338995</v>
      </c>
      <c r="Z182" s="62">
        <v>3.45386068254916</v>
      </c>
      <c r="AA182" s="62">
        <v>3.442889306570926E-2</v>
      </c>
      <c r="AB182" s="62">
        <v>2.4239362551007111</v>
      </c>
      <c r="AC182" s="62">
        <v>16.355660164615077</v>
      </c>
      <c r="AE182" s="62">
        <v>46753</v>
      </c>
      <c r="AF182" s="62">
        <v>80.25978976889526</v>
      </c>
      <c r="AG182" s="62">
        <v>33.303211716973742</v>
      </c>
      <c r="AH182" s="62">
        <v>3.4428893065709261</v>
      </c>
      <c r="AI182" s="62">
        <v>24.165417400789512</v>
      </c>
      <c r="AJ182" s="62">
        <v>141.17130819322944</v>
      </c>
      <c r="AL182" s="62">
        <v>46753</v>
      </c>
      <c r="AM182" s="62">
        <v>9.9345952473168335</v>
      </c>
      <c r="AN182" s="62">
        <v>3.7900186642919773</v>
      </c>
      <c r="AO182" s="62">
        <v>3.442889306570926E-2</v>
      </c>
      <c r="AP182" s="62">
        <v>2.4239362551007111</v>
      </c>
      <c r="AQ182" s="62">
        <v>16.182979059775231</v>
      </c>
      <c r="AS182" s="62">
        <v>46753</v>
      </c>
      <c r="AT182" s="62">
        <v>80.25978976889526</v>
      </c>
      <c r="AU182" s="62">
        <v>33.303211716973742</v>
      </c>
      <c r="AV182" s="62">
        <v>3.4428893065709261</v>
      </c>
      <c r="AW182" s="62">
        <v>24.165417400789512</v>
      </c>
      <c r="AX182" s="62">
        <v>141.17130819322944</v>
      </c>
      <c r="AZ182" s="62">
        <v>46753</v>
      </c>
      <c r="BA182" s="62">
        <v>10.656305468049579</v>
      </c>
      <c r="BB182" s="62">
        <v>3.7900186642919773</v>
      </c>
      <c r="BC182" s="62">
        <v>3.442889306570926E-2</v>
      </c>
      <c r="BD182" s="62">
        <v>2.5379545165493202</v>
      </c>
      <c r="BE182" s="62">
        <v>17.018707541956587</v>
      </c>
      <c r="BG182" s="62">
        <v>46753</v>
      </c>
      <c r="BH182" s="62">
        <v>84.370608287279438</v>
      </c>
      <c r="BI182" s="62">
        <v>33.303211716973742</v>
      </c>
      <c r="BJ182" s="62">
        <v>3.4428893065709261</v>
      </c>
      <c r="BK182" s="62">
        <v>24.165417400789512</v>
      </c>
      <c r="BL182" s="62">
        <v>145.28212671161361</v>
      </c>
      <c r="BN182" s="62">
        <v>46753</v>
      </c>
      <c r="BO182" s="62">
        <v>11.202109761603733</v>
      </c>
      <c r="BP182" s="62">
        <v>3.45386068254916</v>
      </c>
      <c r="BQ182" s="62">
        <v>3.442889306570926E-2</v>
      </c>
      <c r="BR182" s="62">
        <v>2.5379545165493202</v>
      </c>
      <c r="BS182" s="62">
        <v>17.228353853767921</v>
      </c>
    </row>
    <row r="183" spans="1:71">
      <c r="A183" s="62"/>
      <c r="B183" s="62"/>
      <c r="C183" s="62"/>
      <c r="E183" s="4">
        <v>47119</v>
      </c>
      <c r="F183" s="4">
        <v>144.12846713146484</v>
      </c>
      <c r="G183" s="4">
        <v>139.71901102173382</v>
      </c>
      <c r="H183" s="4">
        <v>139.71901102173382</v>
      </c>
      <c r="I183" s="4">
        <v>144.12846713146484</v>
      </c>
      <c r="K183" s="4">
        <v>47119</v>
      </c>
      <c r="L183" s="62">
        <v>16.478227152638905</v>
      </c>
      <c r="M183" s="62">
        <v>16.292335702075871</v>
      </c>
      <c r="N183" s="62">
        <v>17.194559548785016</v>
      </c>
      <c r="O183" s="62">
        <v>17.42275077280102</v>
      </c>
      <c r="Q183" s="62">
        <v>47119</v>
      </c>
      <c r="R183" s="62">
        <v>85.710935577177196</v>
      </c>
      <c r="S183" s="62">
        <v>33.150482465777934</v>
      </c>
      <c r="T183" s="62">
        <v>0.96947911628424766</v>
      </c>
      <c r="U183" s="62">
        <v>24.297569972225446</v>
      </c>
      <c r="V183" s="62">
        <v>144.12846713146484</v>
      </c>
      <c r="X183" s="62">
        <v>47119</v>
      </c>
      <c r="Y183" s="62">
        <v>10.552189859698128</v>
      </c>
      <c r="Z183" s="62">
        <v>3.3936502472331576</v>
      </c>
      <c r="AA183" s="62">
        <v>9.6947911628424751E-3</v>
      </c>
      <c r="AB183" s="62">
        <v>2.5226922545447743</v>
      </c>
      <c r="AC183" s="62">
        <v>16.478227152638905</v>
      </c>
      <c r="AE183" s="62">
        <v>47119</v>
      </c>
      <c r="AF183" s="62">
        <v>81.301479467446214</v>
      </c>
      <c r="AG183" s="62">
        <v>33.150482465777934</v>
      </c>
      <c r="AH183" s="62">
        <v>0.96947911628424766</v>
      </c>
      <c r="AI183" s="62">
        <v>24.297569972225446</v>
      </c>
      <c r="AJ183" s="62">
        <v>139.71901102173382</v>
      </c>
      <c r="AL183" s="62">
        <v>47119</v>
      </c>
      <c r="AM183" s="62">
        <v>10.00932543131967</v>
      </c>
      <c r="AN183" s="62">
        <v>3.7506232250485829</v>
      </c>
      <c r="AO183" s="62">
        <v>9.6947911628424751E-3</v>
      </c>
      <c r="AP183" s="62">
        <v>2.5226922545447743</v>
      </c>
      <c r="AQ183" s="62">
        <v>16.292335702075871</v>
      </c>
      <c r="AS183" s="62">
        <v>47119</v>
      </c>
      <c r="AT183" s="62">
        <v>81.301479467446214</v>
      </c>
      <c r="AU183" s="62">
        <v>33.150482465777934</v>
      </c>
      <c r="AV183" s="62">
        <v>0.96947911628424766</v>
      </c>
      <c r="AW183" s="62">
        <v>24.297569972225446</v>
      </c>
      <c r="AX183" s="62">
        <v>139.71901102173382</v>
      </c>
      <c r="AZ183" s="62">
        <v>47119</v>
      </c>
      <c r="BA183" s="62">
        <v>10.78924796082956</v>
      </c>
      <c r="BB183" s="62">
        <v>3.7506232250485829</v>
      </c>
      <c r="BC183" s="62">
        <v>9.6947911628424751E-3</v>
      </c>
      <c r="BD183" s="62">
        <v>2.6449935717440307</v>
      </c>
      <c r="BE183" s="62">
        <v>17.194559548785016</v>
      </c>
      <c r="BG183" s="62">
        <v>47119</v>
      </c>
      <c r="BH183" s="62">
        <v>85.710935577177196</v>
      </c>
      <c r="BI183" s="62">
        <v>33.150482465777934</v>
      </c>
      <c r="BJ183" s="62">
        <v>0.96947911628424766</v>
      </c>
      <c r="BK183" s="62">
        <v>24.297569972225446</v>
      </c>
      <c r="BL183" s="62">
        <v>144.12846713146484</v>
      </c>
      <c r="BN183" s="62">
        <v>47119</v>
      </c>
      <c r="BO183" s="62">
        <v>11.374412162660988</v>
      </c>
      <c r="BP183" s="62">
        <v>3.3936502472331576</v>
      </c>
      <c r="BQ183" s="62">
        <v>9.6947911628424751E-3</v>
      </c>
      <c r="BR183" s="62">
        <v>2.6449935717440307</v>
      </c>
      <c r="BS183" s="62">
        <v>17.42275077280102</v>
      </c>
    </row>
    <row r="184" spans="1:71">
      <c r="A184" s="62"/>
      <c r="B184" s="62"/>
      <c r="C184" s="62"/>
      <c r="E184" s="4">
        <v>47484</v>
      </c>
      <c r="F184" s="4">
        <v>144.44801681311677</v>
      </c>
      <c r="G184" s="4">
        <v>139.73890329362976</v>
      </c>
      <c r="H184" s="4">
        <v>139.73890329362976</v>
      </c>
      <c r="I184" s="4">
        <v>144.44801681311677</v>
      </c>
      <c r="K184" s="4">
        <v>47484</v>
      </c>
      <c r="L184" s="62">
        <v>16.611953283675629</v>
      </c>
      <c r="M184" s="62">
        <v>16.412748108529538</v>
      </c>
      <c r="N184" s="62">
        <v>17.382443696887055</v>
      </c>
      <c r="O184" s="62">
        <v>17.629644715656344</v>
      </c>
      <c r="Q184" s="62">
        <v>47484</v>
      </c>
      <c r="R184" s="62">
        <v>87.035758273475182</v>
      </c>
      <c r="S184" s="62">
        <v>32.988892152481036</v>
      </c>
      <c r="T184" s="62">
        <v>0</v>
      </c>
      <c r="U184" s="62">
        <v>24.423366387160531</v>
      </c>
      <c r="V184" s="62">
        <v>144.44801681311677</v>
      </c>
      <c r="X184" s="62">
        <v>47484</v>
      </c>
      <c r="Y184" s="62">
        <v>10.657418037129057</v>
      </c>
      <c r="Z184" s="62">
        <v>3.3330740443005857</v>
      </c>
      <c r="AA184" s="62">
        <v>0</v>
      </c>
      <c r="AB184" s="62">
        <v>2.6214612022459849</v>
      </c>
      <c r="AC184" s="62">
        <v>16.611953283675629</v>
      </c>
      <c r="AE184" s="62">
        <v>47484</v>
      </c>
      <c r="AF184" s="62">
        <v>82.326644753988177</v>
      </c>
      <c r="AG184" s="62">
        <v>32.988892152481036</v>
      </c>
      <c r="AH184" s="62">
        <v>0</v>
      </c>
      <c r="AI184" s="62">
        <v>24.423366387160531</v>
      </c>
      <c r="AJ184" s="62">
        <v>139.73890329362976</v>
      </c>
      <c r="AL184" s="62">
        <v>47484</v>
      </c>
      <c r="AM184" s="62">
        <v>10.08079306875943</v>
      </c>
      <c r="AN184" s="62">
        <v>3.7104938375241239</v>
      </c>
      <c r="AO184" s="62">
        <v>0</v>
      </c>
      <c r="AP184" s="62">
        <v>2.6214612022459849</v>
      </c>
      <c r="AQ184" s="62">
        <v>16.412748108529538</v>
      </c>
      <c r="AS184" s="62">
        <v>47484</v>
      </c>
      <c r="AT184" s="62">
        <v>82.326644753988177</v>
      </c>
      <c r="AU184" s="62">
        <v>32.988892152481036</v>
      </c>
      <c r="AV184" s="62">
        <v>0</v>
      </c>
      <c r="AW184" s="62">
        <v>24.423366387160531</v>
      </c>
      <c r="AX184" s="62">
        <v>139.73890329362976</v>
      </c>
      <c r="AZ184" s="62">
        <v>47484</v>
      </c>
      <c r="BA184" s="62">
        <v>10.919875998335039</v>
      </c>
      <c r="BB184" s="62">
        <v>3.7104938375241239</v>
      </c>
      <c r="BC184" s="62">
        <v>0</v>
      </c>
      <c r="BD184" s="62">
        <v>2.752073861027891</v>
      </c>
      <c r="BE184" s="62">
        <v>17.382443696887055</v>
      </c>
      <c r="BG184" s="62">
        <v>47484</v>
      </c>
      <c r="BH184" s="62">
        <v>87.035758273475182</v>
      </c>
      <c r="BI184" s="62">
        <v>32.988892152481036</v>
      </c>
      <c r="BJ184" s="62">
        <v>0</v>
      </c>
      <c r="BK184" s="62">
        <v>24.423366387160531</v>
      </c>
      <c r="BL184" s="62">
        <v>144.44801681311677</v>
      </c>
      <c r="BN184" s="62">
        <v>47484</v>
      </c>
      <c r="BO184" s="62">
        <v>11.544496810327866</v>
      </c>
      <c r="BP184" s="62">
        <v>3.3330740443005857</v>
      </c>
      <c r="BQ184" s="62">
        <v>0</v>
      </c>
      <c r="BR184" s="62">
        <v>2.752073861027891</v>
      </c>
      <c r="BS184" s="62">
        <v>17.629644715656344</v>
      </c>
    </row>
    <row r="185" spans="1:71">
      <c r="A185" s="62"/>
      <c r="B185" s="62"/>
      <c r="C185" s="62"/>
      <c r="E185" s="4">
        <v>47849</v>
      </c>
      <c r="F185" s="4">
        <v>145.71460384134707</v>
      </c>
      <c r="G185" s="4">
        <v>140.70406213045214</v>
      </c>
      <c r="H185" s="4">
        <v>140.70406213045214</v>
      </c>
      <c r="I185" s="4">
        <v>145.71460384134707</v>
      </c>
      <c r="K185" s="4">
        <v>47849</v>
      </c>
      <c r="L185" s="62">
        <v>16.752409649668348</v>
      </c>
      <c r="M185" s="62">
        <v>16.539769489640381</v>
      </c>
      <c r="N185" s="62">
        <v>17.578087546432819</v>
      </c>
      <c r="O185" s="62">
        <v>17.844797808800713</v>
      </c>
      <c r="Q185" s="62">
        <v>47849</v>
      </c>
      <c r="R185" s="62">
        <v>88.350597457258061</v>
      </c>
      <c r="S185" s="62">
        <v>32.8201383784874</v>
      </c>
      <c r="T185" s="62">
        <v>0</v>
      </c>
      <c r="U185" s="62">
        <v>24.543868005601624</v>
      </c>
      <c r="V185" s="62">
        <v>145.71460384134707</v>
      </c>
      <c r="X185" s="62">
        <v>47849</v>
      </c>
      <c r="Y185" s="62">
        <v>10.759668466252153</v>
      </c>
      <c r="Z185" s="62">
        <v>3.272215020006449</v>
      </c>
      <c r="AA185" s="62">
        <v>0</v>
      </c>
      <c r="AB185" s="62">
        <v>2.7205261634097471</v>
      </c>
      <c r="AC185" s="62">
        <v>16.752409649668348</v>
      </c>
      <c r="AE185" s="62">
        <v>47849</v>
      </c>
      <c r="AF185" s="62">
        <v>83.340055746363106</v>
      </c>
      <c r="AG185" s="62">
        <v>32.8201383784874</v>
      </c>
      <c r="AH185" s="62">
        <v>0</v>
      </c>
      <c r="AI185" s="62">
        <v>24.543868005601624</v>
      </c>
      <c r="AJ185" s="62">
        <v>140.70406213045214</v>
      </c>
      <c r="AL185" s="62">
        <v>47849</v>
      </c>
      <c r="AM185" s="62">
        <v>10.149465828158633</v>
      </c>
      <c r="AN185" s="62">
        <v>3.6697774980720004</v>
      </c>
      <c r="AO185" s="62">
        <v>0</v>
      </c>
      <c r="AP185" s="62">
        <v>2.7205261634097471</v>
      </c>
      <c r="AQ185" s="62">
        <v>16.539769489640381</v>
      </c>
      <c r="AS185" s="62">
        <v>47849</v>
      </c>
      <c r="AT185" s="62">
        <v>83.340055746363106</v>
      </c>
      <c r="AU185" s="62">
        <v>32.8201383784874</v>
      </c>
      <c r="AV185" s="62">
        <v>0</v>
      </c>
      <c r="AW185" s="62">
        <v>24.543868005601624</v>
      </c>
      <c r="AX185" s="62">
        <v>140.70406213045214</v>
      </c>
      <c r="AZ185" s="62">
        <v>47849</v>
      </c>
      <c r="BA185" s="62">
        <v>11.048810769928584</v>
      </c>
      <c r="BB185" s="62">
        <v>3.6697774980720004</v>
      </c>
      <c r="BC185" s="62">
        <v>0</v>
      </c>
      <c r="BD185" s="62">
        <v>2.8594992784322368</v>
      </c>
      <c r="BE185" s="62">
        <v>17.578087546432819</v>
      </c>
      <c r="BG185" s="62">
        <v>47849</v>
      </c>
      <c r="BH185" s="62">
        <v>88.350597457258061</v>
      </c>
      <c r="BI185" s="62">
        <v>32.8201383784874</v>
      </c>
      <c r="BJ185" s="62">
        <v>0</v>
      </c>
      <c r="BK185" s="62">
        <v>24.543868005601624</v>
      </c>
      <c r="BL185" s="62">
        <v>145.71460384134707</v>
      </c>
      <c r="BN185" s="62">
        <v>47849</v>
      </c>
      <c r="BO185" s="62">
        <v>11.713083510362029</v>
      </c>
      <c r="BP185" s="62">
        <v>3.272215020006449</v>
      </c>
      <c r="BQ185" s="62">
        <v>0</v>
      </c>
      <c r="BR185" s="62">
        <v>2.8594992784322368</v>
      </c>
      <c r="BS185" s="62">
        <v>17.844797808800713</v>
      </c>
    </row>
    <row r="186" spans="1:71">
      <c r="A186" s="62"/>
      <c r="B186" s="62"/>
      <c r="C186" s="62"/>
      <c r="E186" s="4">
        <v>48214</v>
      </c>
      <c r="F186" s="4">
        <v>147.05597159240023</v>
      </c>
      <c r="G186" s="4">
        <v>141.73888329252222</v>
      </c>
      <c r="H186" s="4">
        <v>141.73888329252222</v>
      </c>
      <c r="I186" s="4">
        <v>147.05597159240023</v>
      </c>
      <c r="K186" s="4">
        <v>48214</v>
      </c>
      <c r="L186" s="62">
        <v>16.90106068538612</v>
      </c>
      <c r="M186" s="62">
        <v>16.674727947476235</v>
      </c>
      <c r="N186" s="62">
        <v>17.783524240259528</v>
      </c>
      <c r="O186" s="62">
        <v>18.070420841412634</v>
      </c>
      <c r="Q186" s="62">
        <v>48214</v>
      </c>
      <c r="R186" s="62">
        <v>89.714401734318955</v>
      </c>
      <c r="S186" s="62">
        <v>32.666123937343826</v>
      </c>
      <c r="T186" s="62">
        <v>0</v>
      </c>
      <c r="U186" s="62">
        <v>24.675445920737442</v>
      </c>
      <c r="V186" s="62">
        <v>147.05597159240023</v>
      </c>
      <c r="X186" s="62">
        <v>48214</v>
      </c>
      <c r="Y186" s="62">
        <v>10.866100847598894</v>
      </c>
      <c r="Z186" s="62">
        <v>3.2132563638899501</v>
      </c>
      <c r="AA186" s="62">
        <v>0</v>
      </c>
      <c r="AB186" s="62">
        <v>2.8217034738972782</v>
      </c>
      <c r="AC186" s="62">
        <v>16.90106068538612</v>
      </c>
      <c r="AE186" s="62">
        <v>48214</v>
      </c>
      <c r="AF186" s="62">
        <v>84.397313434440946</v>
      </c>
      <c r="AG186" s="62">
        <v>32.666123937343826</v>
      </c>
      <c r="AH186" s="62">
        <v>0</v>
      </c>
      <c r="AI186" s="62">
        <v>24.675445920737442</v>
      </c>
      <c r="AJ186" s="62">
        <v>141.73888329252222</v>
      </c>
      <c r="AL186" s="62">
        <v>48214</v>
      </c>
      <c r="AM186" s="62">
        <v>10.222101483336719</v>
      </c>
      <c r="AN186" s="62">
        <v>3.6309229902422406</v>
      </c>
      <c r="AO186" s="62">
        <v>0</v>
      </c>
      <c r="AP186" s="62">
        <v>2.8217034738972782</v>
      </c>
      <c r="AQ186" s="62">
        <v>16.674727947476235</v>
      </c>
      <c r="AS186" s="62">
        <v>48214</v>
      </c>
      <c r="AT186" s="62">
        <v>84.397313434440946</v>
      </c>
      <c r="AU186" s="62">
        <v>32.666123937343826</v>
      </c>
      <c r="AV186" s="62">
        <v>0</v>
      </c>
      <c r="AW186" s="62">
        <v>24.675445920737442</v>
      </c>
      <c r="AX186" s="62">
        <v>141.73888329252222</v>
      </c>
      <c r="AZ186" s="62">
        <v>48214</v>
      </c>
      <c r="BA186" s="62">
        <v>11.183422240235947</v>
      </c>
      <c r="BB186" s="62">
        <v>3.6309229902422406</v>
      </c>
      <c r="BC186" s="62">
        <v>0</v>
      </c>
      <c r="BD186" s="62">
        <v>2.9691790097813411</v>
      </c>
      <c r="BE186" s="62">
        <v>17.783524240259528</v>
      </c>
      <c r="BG186" s="62">
        <v>48214</v>
      </c>
      <c r="BH186" s="62">
        <v>89.714401734318955</v>
      </c>
      <c r="BI186" s="62">
        <v>32.666123937343826</v>
      </c>
      <c r="BJ186" s="62">
        <v>0</v>
      </c>
      <c r="BK186" s="62">
        <v>24.675445920737442</v>
      </c>
      <c r="BL186" s="62">
        <v>147.05597159240023</v>
      </c>
      <c r="BN186" s="62">
        <v>48214</v>
      </c>
      <c r="BO186" s="62">
        <v>11.887985467741341</v>
      </c>
      <c r="BP186" s="62">
        <v>3.2132563638899501</v>
      </c>
      <c r="BQ186" s="62">
        <v>0</v>
      </c>
      <c r="BR186" s="62">
        <v>2.9691790097813411</v>
      </c>
      <c r="BS186" s="62">
        <v>18.070420841412634</v>
      </c>
    </row>
    <row r="187" spans="1:71">
      <c r="A187" s="62"/>
      <c r="B187" s="62"/>
      <c r="C187" s="62"/>
      <c r="E187" s="4">
        <v>48580</v>
      </c>
      <c r="F187" s="4">
        <v>148.37227779472184</v>
      </c>
      <c r="G187" s="4">
        <v>142.74628537442987</v>
      </c>
      <c r="H187" s="4">
        <v>142.74628537442987</v>
      </c>
      <c r="I187" s="4">
        <v>148.37227779472184</v>
      </c>
      <c r="K187" s="4">
        <v>48580</v>
      </c>
      <c r="L187" s="62">
        <v>17.046377034506087</v>
      </c>
      <c r="M187" s="62">
        <v>16.806227176520554</v>
      </c>
      <c r="N187" s="62">
        <v>17.98681836542233</v>
      </c>
      <c r="O187" s="62">
        <v>18.294430683319099</v>
      </c>
      <c r="Q187" s="62">
        <v>48580</v>
      </c>
      <c r="R187" s="62">
        <v>91.067561084307798</v>
      </c>
      <c r="S187" s="62">
        <v>32.503844930589231</v>
      </c>
      <c r="T187" s="62">
        <v>0</v>
      </c>
      <c r="U187" s="62">
        <v>24.800871779824796</v>
      </c>
      <c r="V187" s="62">
        <v>148.37227779472184</v>
      </c>
      <c r="X187" s="62">
        <v>48580</v>
      </c>
      <c r="Y187" s="62">
        <v>10.969271336771678</v>
      </c>
      <c r="Z187" s="62">
        <v>3.153788075873516</v>
      </c>
      <c r="AA187" s="62">
        <v>0</v>
      </c>
      <c r="AB187" s="62">
        <v>2.9233176218608912</v>
      </c>
      <c r="AC187" s="62">
        <v>17.046377034506087</v>
      </c>
      <c r="AE187" s="62">
        <v>48580</v>
      </c>
      <c r="AF187" s="62">
        <v>85.441568664015847</v>
      </c>
      <c r="AG187" s="62">
        <v>32.503844930589231</v>
      </c>
      <c r="AH187" s="62">
        <v>0</v>
      </c>
      <c r="AI187" s="62">
        <v>24.800871779824796</v>
      </c>
      <c r="AJ187" s="62">
        <v>142.74628537442987</v>
      </c>
      <c r="AL187" s="62">
        <v>48580</v>
      </c>
      <c r="AM187" s="62">
        <v>10.291609207007699</v>
      </c>
      <c r="AN187" s="62">
        <v>3.5913003476519627</v>
      </c>
      <c r="AO187" s="62">
        <v>0</v>
      </c>
      <c r="AP187" s="62">
        <v>2.9233176218608912</v>
      </c>
      <c r="AQ187" s="62">
        <v>16.806227176520554</v>
      </c>
      <c r="AS187" s="62">
        <v>48580</v>
      </c>
      <c r="AT187" s="62">
        <v>85.441568664015847</v>
      </c>
      <c r="AU187" s="62">
        <v>32.503844930589231</v>
      </c>
      <c r="AV187" s="62">
        <v>0</v>
      </c>
      <c r="AW187" s="62">
        <v>24.800871779824796</v>
      </c>
      <c r="AX187" s="62">
        <v>142.74628537442987</v>
      </c>
      <c r="AZ187" s="62">
        <v>48580</v>
      </c>
      <c r="BA187" s="62">
        <v>11.316157050328536</v>
      </c>
      <c r="BB187" s="62">
        <v>3.5913003476519627</v>
      </c>
      <c r="BC187" s="62">
        <v>0</v>
      </c>
      <c r="BD187" s="62">
        <v>3.079360967441831</v>
      </c>
      <c r="BE187" s="62">
        <v>17.98681836542233</v>
      </c>
      <c r="BG187" s="62">
        <v>48580</v>
      </c>
      <c r="BH187" s="62">
        <v>91.067561084307798</v>
      </c>
      <c r="BI187" s="62">
        <v>32.503844930589231</v>
      </c>
      <c r="BJ187" s="62">
        <v>0</v>
      </c>
      <c r="BK187" s="62">
        <v>24.800871779824796</v>
      </c>
      <c r="BL187" s="62">
        <v>148.37227779472184</v>
      </c>
      <c r="BN187" s="62">
        <v>48580</v>
      </c>
      <c r="BO187" s="62">
        <v>12.061281640003754</v>
      </c>
      <c r="BP187" s="62">
        <v>3.153788075873516</v>
      </c>
      <c r="BQ187" s="62">
        <v>0</v>
      </c>
      <c r="BR187" s="62">
        <v>3.079360967441831</v>
      </c>
      <c r="BS187" s="62">
        <v>18.294430683319099</v>
      </c>
    </row>
    <row r="188" spans="1:71">
      <c r="A188" s="62"/>
      <c r="B188" s="62"/>
      <c r="C188" s="62"/>
      <c r="E188" s="4">
        <v>48945</v>
      </c>
      <c r="F188" s="4">
        <v>149.65933574292353</v>
      </c>
      <c r="G188" s="4">
        <v>143.7237835132037</v>
      </c>
      <c r="H188" s="4">
        <v>143.7237835132037</v>
      </c>
      <c r="I188" s="4">
        <v>149.65933574292353</v>
      </c>
      <c r="K188" s="4">
        <v>48945</v>
      </c>
      <c r="L188" s="62">
        <v>17.187926958874112</v>
      </c>
      <c r="M188" s="62">
        <v>16.933894372162388</v>
      </c>
      <c r="N188" s="62">
        <v>18.187207816268003</v>
      </c>
      <c r="O188" s="62">
        <v>18.515971146783055</v>
      </c>
      <c r="Q188" s="62">
        <v>48945</v>
      </c>
      <c r="R188" s="62">
        <v>92.405203452626779</v>
      </c>
      <c r="S188" s="62">
        <v>32.333802145751619</v>
      </c>
      <c r="T188" s="62">
        <v>0</v>
      </c>
      <c r="U188" s="62">
        <v>24.920330144545144</v>
      </c>
      <c r="V188" s="62">
        <v>149.65933574292353</v>
      </c>
      <c r="X188" s="62">
        <v>48945</v>
      </c>
      <c r="Y188" s="62">
        <v>11.068946931583982</v>
      </c>
      <c r="Z188" s="62">
        <v>3.0941295313388579</v>
      </c>
      <c r="AA188" s="62">
        <v>0</v>
      </c>
      <c r="AB188" s="62">
        <v>3.024850495951271</v>
      </c>
      <c r="AC188" s="62">
        <v>17.187926958874112</v>
      </c>
      <c r="AE188" s="62">
        <v>48945</v>
      </c>
      <c r="AF188" s="62">
        <v>86.469651222906947</v>
      </c>
      <c r="AG188" s="62">
        <v>32.333802145751619</v>
      </c>
      <c r="AH188" s="62">
        <v>0</v>
      </c>
      <c r="AI188" s="62">
        <v>24.920330144545144</v>
      </c>
      <c r="AJ188" s="62">
        <v>143.7237835132037</v>
      </c>
      <c r="AL188" s="62">
        <v>48945</v>
      </c>
      <c r="AM188" s="62">
        <v>10.357944626674861</v>
      </c>
      <c r="AN188" s="62">
        <v>3.5510992495362563</v>
      </c>
      <c r="AO188" s="62">
        <v>0</v>
      </c>
      <c r="AP188" s="62">
        <v>3.024850495951271</v>
      </c>
      <c r="AQ188" s="62">
        <v>16.933894372162388</v>
      </c>
      <c r="AS188" s="62">
        <v>48945</v>
      </c>
      <c r="AT188" s="62">
        <v>86.469651222906947</v>
      </c>
      <c r="AU188" s="62">
        <v>32.333802145751619</v>
      </c>
      <c r="AV188" s="62">
        <v>0</v>
      </c>
      <c r="AW188" s="62">
        <v>24.920330144545144</v>
      </c>
      <c r="AX188" s="62">
        <v>143.7237835132037</v>
      </c>
      <c r="AZ188" s="62">
        <v>48945</v>
      </c>
      <c r="BA188" s="62">
        <v>11.446628729216625</v>
      </c>
      <c r="BB188" s="62">
        <v>3.5510992495362563</v>
      </c>
      <c r="BC188" s="62">
        <v>0</v>
      </c>
      <c r="BD188" s="62">
        <v>3.1894798375151239</v>
      </c>
      <c r="BE188" s="62">
        <v>18.187207816268003</v>
      </c>
      <c r="BG188" s="62">
        <v>48945</v>
      </c>
      <c r="BH188" s="62">
        <v>92.405203452626779</v>
      </c>
      <c r="BI188" s="62">
        <v>32.333802145751619</v>
      </c>
      <c r="BJ188" s="62">
        <v>0</v>
      </c>
      <c r="BK188" s="62">
        <v>24.920330144545144</v>
      </c>
      <c r="BL188" s="62">
        <v>149.65933574292353</v>
      </c>
      <c r="BN188" s="62">
        <v>48945</v>
      </c>
      <c r="BO188" s="62">
        <v>12.232361777929075</v>
      </c>
      <c r="BP188" s="62">
        <v>3.0941295313388579</v>
      </c>
      <c r="BQ188" s="62">
        <v>0</v>
      </c>
      <c r="BR188" s="62">
        <v>3.1894798375151239</v>
      </c>
      <c r="BS188" s="62">
        <v>18.515971146783055</v>
      </c>
    </row>
    <row r="189" spans="1:71">
      <c r="A189" s="62"/>
      <c r="B189" s="62"/>
      <c r="C189" s="62"/>
      <c r="E189" s="4">
        <v>49310</v>
      </c>
      <c r="F189" s="4">
        <v>150.92026661260817</v>
      </c>
      <c r="G189" s="4">
        <v>144.67389087032859</v>
      </c>
      <c r="H189" s="4">
        <v>144.67389087032859</v>
      </c>
      <c r="I189" s="4">
        <v>150.92026661260817</v>
      </c>
      <c r="K189" s="4">
        <v>49310</v>
      </c>
      <c r="L189" s="62">
        <v>17.326024988953392</v>
      </c>
      <c r="M189" s="62">
        <v>17.058034248404297</v>
      </c>
      <c r="N189" s="62">
        <v>18.385148109786105</v>
      </c>
      <c r="O189" s="62">
        <v>18.735525491271137</v>
      </c>
      <c r="Q189" s="62">
        <v>49310</v>
      </c>
      <c r="R189" s="62">
        <v>93.72979209957613</v>
      </c>
      <c r="S189" s="62">
        <v>32.156474473302552</v>
      </c>
      <c r="T189" s="62">
        <v>0</v>
      </c>
      <c r="U189" s="62">
        <v>25.034000039729484</v>
      </c>
      <c r="V189" s="62">
        <v>150.92026661260817</v>
      </c>
      <c r="X189" s="62">
        <v>49310</v>
      </c>
      <c r="Y189" s="62">
        <v>11.16528857204989</v>
      </c>
      <c r="Z189" s="62">
        <v>3.0342375464733085</v>
      </c>
      <c r="AA189" s="62">
        <v>0</v>
      </c>
      <c r="AB189" s="62">
        <v>3.1264988704301917</v>
      </c>
      <c r="AC189" s="62">
        <v>17.326024988953392</v>
      </c>
      <c r="AE189" s="62">
        <v>49310</v>
      </c>
      <c r="AF189" s="62">
        <v>87.483416357296562</v>
      </c>
      <c r="AG189" s="62">
        <v>32.156474473302552</v>
      </c>
      <c r="AH189" s="62">
        <v>0</v>
      </c>
      <c r="AI189" s="62">
        <v>25.034000039729484</v>
      </c>
      <c r="AJ189" s="62">
        <v>144.67389087032859</v>
      </c>
      <c r="AL189" s="62">
        <v>49310</v>
      </c>
      <c r="AM189" s="62">
        <v>10.421207249241546</v>
      </c>
      <c r="AN189" s="62">
        <v>3.5103281287325574</v>
      </c>
      <c r="AO189" s="62">
        <v>0</v>
      </c>
      <c r="AP189" s="62">
        <v>3.1264988704301917</v>
      </c>
      <c r="AQ189" s="62">
        <v>17.058034248404297</v>
      </c>
      <c r="AS189" s="62">
        <v>49310</v>
      </c>
      <c r="AT189" s="62">
        <v>87.483416357296562</v>
      </c>
      <c r="AU189" s="62">
        <v>32.156474473302552</v>
      </c>
      <c r="AV189" s="62">
        <v>0</v>
      </c>
      <c r="AW189" s="62">
        <v>25.034000039729484</v>
      </c>
      <c r="AX189" s="62">
        <v>144.67389087032859</v>
      </c>
      <c r="AZ189" s="62">
        <v>49310</v>
      </c>
      <c r="BA189" s="62">
        <v>11.57507072282238</v>
      </c>
      <c r="BB189" s="62">
        <v>3.5103281287325574</v>
      </c>
      <c r="BC189" s="62">
        <v>0</v>
      </c>
      <c r="BD189" s="62">
        <v>3.2997492582311652</v>
      </c>
      <c r="BE189" s="62">
        <v>18.385148109786105</v>
      </c>
      <c r="BG189" s="62">
        <v>49310</v>
      </c>
      <c r="BH189" s="62">
        <v>93.72979209957613</v>
      </c>
      <c r="BI189" s="62">
        <v>32.156474473302552</v>
      </c>
      <c r="BJ189" s="62">
        <v>0</v>
      </c>
      <c r="BK189" s="62">
        <v>25.034000039729484</v>
      </c>
      <c r="BL189" s="62">
        <v>150.92026661260817</v>
      </c>
      <c r="BN189" s="62">
        <v>49310</v>
      </c>
      <c r="BO189" s="62">
        <v>12.401538686566662</v>
      </c>
      <c r="BP189" s="62">
        <v>3.0342375464733085</v>
      </c>
      <c r="BQ189" s="62">
        <v>0</v>
      </c>
      <c r="BR189" s="62">
        <v>3.2997492582311652</v>
      </c>
      <c r="BS189" s="62">
        <v>18.735525491271137</v>
      </c>
    </row>
    <row r="190" spans="1:71">
      <c r="A190" s="62"/>
      <c r="B190" s="62"/>
      <c r="C190" s="62"/>
      <c r="E190" s="4">
        <v>49675</v>
      </c>
      <c r="F190" s="4">
        <v>151.39708161647127</v>
      </c>
      <c r="G190" s="4">
        <v>145.59742050550776</v>
      </c>
      <c r="H190" s="4">
        <v>145.59742050550776</v>
      </c>
      <c r="I190" s="4">
        <v>151.39708161647127</v>
      </c>
      <c r="K190" s="4">
        <v>49675</v>
      </c>
      <c r="L190" s="62">
        <v>17.370866306370111</v>
      </c>
      <c r="M190" s="62">
        <v>17.17872238128955</v>
      </c>
      <c r="N190" s="62">
        <v>18.580687387170787</v>
      </c>
      <c r="O190" s="62">
        <v>18.852800873529791</v>
      </c>
      <c r="Q190" s="62">
        <v>49675</v>
      </c>
      <c r="R190" s="62">
        <v>94.282706697989667</v>
      </c>
      <c r="S190" s="62">
        <v>31.972319799017697</v>
      </c>
      <c r="T190" s="62">
        <v>0</v>
      </c>
      <c r="U190" s="62">
        <v>25.142055119463912</v>
      </c>
      <c r="V190" s="62">
        <v>151.39708161647127</v>
      </c>
      <c r="X190" s="62">
        <v>49675</v>
      </c>
      <c r="Y190" s="62">
        <v>11.168458316459731</v>
      </c>
      <c r="Z190" s="62">
        <v>2.9741838874183437</v>
      </c>
      <c r="AA190" s="62">
        <v>0</v>
      </c>
      <c r="AB190" s="62">
        <v>3.228224102492038</v>
      </c>
      <c r="AC190" s="62">
        <v>17.370866306370111</v>
      </c>
      <c r="AE190" s="62">
        <v>49675</v>
      </c>
      <c r="AF190" s="62">
        <v>88.48304558702614</v>
      </c>
      <c r="AG190" s="62">
        <v>31.972319799017697</v>
      </c>
      <c r="AH190" s="62">
        <v>0</v>
      </c>
      <c r="AI190" s="62">
        <v>25.142055119463912</v>
      </c>
      <c r="AJ190" s="62">
        <v>145.59742050550776</v>
      </c>
      <c r="AL190" s="62">
        <v>49675</v>
      </c>
      <c r="AM190" s="62">
        <v>10.481447138737892</v>
      </c>
      <c r="AN190" s="62">
        <v>3.4690511400596193</v>
      </c>
      <c r="AO190" s="62">
        <v>0</v>
      </c>
      <c r="AP190" s="62">
        <v>3.228224102492038</v>
      </c>
      <c r="AQ190" s="62">
        <v>17.17872238128955</v>
      </c>
      <c r="AS190" s="62">
        <v>49675</v>
      </c>
      <c r="AT190" s="62">
        <v>88.48304558702614</v>
      </c>
      <c r="AU190" s="62">
        <v>31.972319799017697</v>
      </c>
      <c r="AV190" s="62">
        <v>0</v>
      </c>
      <c r="AW190" s="62">
        <v>25.142055119463912</v>
      </c>
      <c r="AX190" s="62">
        <v>145.59742050550776</v>
      </c>
      <c r="AZ190" s="62">
        <v>49675</v>
      </c>
      <c r="BA190" s="62">
        <v>11.701509863230266</v>
      </c>
      <c r="BB190" s="62">
        <v>3.4690511400596193</v>
      </c>
      <c r="BC190" s="62">
        <v>0</v>
      </c>
      <c r="BD190" s="62">
        <v>3.4101263838809031</v>
      </c>
      <c r="BE190" s="62">
        <v>18.580687387170787</v>
      </c>
      <c r="BG190" s="62">
        <v>49675</v>
      </c>
      <c r="BH190" s="62">
        <v>94.282706697989667</v>
      </c>
      <c r="BI190" s="62">
        <v>31.972319799017697</v>
      </c>
      <c r="BJ190" s="62">
        <v>0</v>
      </c>
      <c r="BK190" s="62">
        <v>25.142055119463912</v>
      </c>
      <c r="BL190" s="62">
        <v>151.39708161647127</v>
      </c>
      <c r="BN190" s="62">
        <v>49675</v>
      </c>
      <c r="BO190" s="62">
        <v>12.468490602230544</v>
      </c>
      <c r="BP190" s="62">
        <v>2.9741838874183437</v>
      </c>
      <c r="BQ190" s="62">
        <v>0</v>
      </c>
      <c r="BR190" s="62">
        <v>3.4101263838809031</v>
      </c>
      <c r="BS190" s="62">
        <v>18.852800873529791</v>
      </c>
    </row>
  </sheetData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008265"/>
  </sheetPr>
  <dimension ref="A1:BV97"/>
  <sheetViews>
    <sheetView showGridLines="0" zoomScale="55" zoomScaleNormal="55" workbookViewId="0">
      <selection activeCell="P5" sqref="P5"/>
    </sheetView>
  </sheetViews>
  <sheetFormatPr defaultColWidth="9" defaultRowHeight="12.75"/>
  <cols>
    <col min="1" max="1" width="3.625" style="4" customWidth="1"/>
    <col min="2" max="2" width="18.25" style="4" customWidth="1"/>
    <col min="3" max="11" width="9.375" style="4" customWidth="1"/>
    <col min="12" max="69" width="9.375" style="62" customWidth="1"/>
    <col min="70" max="16384" width="9" style="62"/>
  </cols>
  <sheetData>
    <row r="1" spans="1:74" s="4" customFormat="1" ht="20.25">
      <c r="A1" s="15" t="s">
        <v>164</v>
      </c>
      <c r="C1" s="86"/>
      <c r="D1" s="86"/>
      <c r="E1" s="86"/>
      <c r="F1" s="86"/>
      <c r="G1" s="86"/>
      <c r="H1" s="86"/>
      <c r="I1" s="86"/>
    </row>
    <row r="2" spans="1:74" s="4" customFormat="1">
      <c r="K2" s="114"/>
      <c r="L2" s="114"/>
    </row>
    <row r="3" spans="1:74" s="4" customFormat="1">
      <c r="B3" s="4" t="s">
        <v>92</v>
      </c>
    </row>
    <row r="4" spans="1:74" s="4" customFormat="1">
      <c r="B4" s="4" t="s">
        <v>72</v>
      </c>
    </row>
    <row r="5" spans="1:74" s="4" customFormat="1">
      <c r="B5" s="4" t="s">
        <v>74</v>
      </c>
    </row>
    <row r="6" spans="1:74" s="4" customFormat="1">
      <c r="B6" s="114" t="s">
        <v>73</v>
      </c>
      <c r="C6" s="45"/>
    </row>
    <row r="7" spans="1:74" s="4" customFormat="1">
      <c r="B7" s="114"/>
      <c r="C7" s="45"/>
    </row>
    <row r="8" spans="1:74" s="4" customFormat="1">
      <c r="C8" s="45" t="s">
        <v>70</v>
      </c>
    </row>
    <row r="9" spans="1:74" s="4" customFormat="1">
      <c r="B9" s="35" t="s">
        <v>61</v>
      </c>
      <c r="C9" s="35">
        <v>1970</v>
      </c>
      <c r="D9" s="35">
        <v>1971</v>
      </c>
      <c r="E9" s="35">
        <v>1972</v>
      </c>
      <c r="F9" s="35">
        <v>1973</v>
      </c>
      <c r="G9" s="35">
        <v>1974</v>
      </c>
      <c r="H9" s="35">
        <v>1975</v>
      </c>
      <c r="I9" s="35">
        <v>1976</v>
      </c>
      <c r="J9" s="35">
        <v>1977</v>
      </c>
      <c r="K9" s="35">
        <v>1978</v>
      </c>
      <c r="L9" s="35">
        <v>1979</v>
      </c>
      <c r="M9" s="35">
        <v>1980</v>
      </c>
      <c r="N9" s="35">
        <v>1981</v>
      </c>
      <c r="O9" s="35">
        <v>1982</v>
      </c>
      <c r="P9" s="35">
        <v>1983</v>
      </c>
      <c r="Q9" s="35">
        <v>1984</v>
      </c>
      <c r="R9" s="35">
        <v>1985</v>
      </c>
      <c r="S9" s="35">
        <v>1986</v>
      </c>
      <c r="T9" s="35">
        <v>1987</v>
      </c>
      <c r="U9" s="35">
        <v>1988</v>
      </c>
      <c r="V9" s="35">
        <v>1989</v>
      </c>
      <c r="W9" s="35">
        <v>1990</v>
      </c>
      <c r="X9" s="35">
        <v>1991</v>
      </c>
      <c r="Y9" s="35">
        <v>1992</v>
      </c>
      <c r="Z9" s="35">
        <v>1993</v>
      </c>
      <c r="AA9" s="35">
        <v>1994</v>
      </c>
      <c r="AB9" s="35">
        <v>1995</v>
      </c>
      <c r="AC9" s="35">
        <v>1996</v>
      </c>
      <c r="AD9" s="35">
        <v>1997</v>
      </c>
      <c r="AE9" s="35">
        <v>1998</v>
      </c>
      <c r="AF9" s="35">
        <v>1999</v>
      </c>
      <c r="AG9" s="35">
        <v>2000</v>
      </c>
      <c r="AH9" s="35">
        <v>2001</v>
      </c>
      <c r="AI9" s="35">
        <v>2002</v>
      </c>
      <c r="AJ9" s="35">
        <v>2003</v>
      </c>
      <c r="AK9" s="35">
        <v>2004</v>
      </c>
      <c r="AL9" s="35">
        <v>2005</v>
      </c>
      <c r="AM9" s="35">
        <v>2006</v>
      </c>
      <c r="AN9" s="35">
        <v>2007</v>
      </c>
      <c r="AO9" s="35">
        <v>2008</v>
      </c>
      <c r="AP9" s="35">
        <v>2009</v>
      </c>
      <c r="AQ9" s="35">
        <v>2010</v>
      </c>
      <c r="AR9" s="35">
        <v>2011</v>
      </c>
      <c r="AS9" s="35">
        <v>2012</v>
      </c>
      <c r="AT9" s="35">
        <v>2013</v>
      </c>
      <c r="AU9" s="35">
        <v>2014</v>
      </c>
      <c r="AV9" s="35">
        <v>2015</v>
      </c>
      <c r="AW9" s="35">
        <v>2016</v>
      </c>
      <c r="AX9" s="35">
        <v>2017</v>
      </c>
      <c r="AY9" s="35">
        <v>2018</v>
      </c>
      <c r="AZ9" s="35">
        <v>2019</v>
      </c>
      <c r="BA9" s="35">
        <v>2020</v>
      </c>
      <c r="BB9" s="35">
        <v>2021</v>
      </c>
      <c r="BC9" s="35">
        <v>2022</v>
      </c>
      <c r="BD9" s="35">
        <v>2023</v>
      </c>
      <c r="BE9" s="35">
        <v>2024</v>
      </c>
      <c r="BF9" s="35">
        <v>2025</v>
      </c>
      <c r="BG9" s="35">
        <v>2026</v>
      </c>
      <c r="BH9" s="35">
        <v>2027</v>
      </c>
      <c r="BI9" s="35">
        <v>2028</v>
      </c>
      <c r="BJ9" s="35">
        <v>2029</v>
      </c>
      <c r="BK9" s="35">
        <v>2030</v>
      </c>
      <c r="BL9" s="35">
        <v>2031</v>
      </c>
      <c r="BM9" s="35">
        <v>2032</v>
      </c>
      <c r="BN9" s="35">
        <v>2033</v>
      </c>
      <c r="BO9" s="35">
        <v>2034</v>
      </c>
      <c r="BP9" s="35">
        <v>2035</v>
      </c>
      <c r="BQ9" s="35">
        <v>2036</v>
      </c>
      <c r="BR9" s="35">
        <v>2037</v>
      </c>
      <c r="BS9" s="35">
        <v>2038</v>
      </c>
      <c r="BT9" s="35">
        <v>2039</v>
      </c>
      <c r="BU9" s="35">
        <v>2040</v>
      </c>
      <c r="BV9" s="35">
        <v>2041</v>
      </c>
    </row>
    <row r="10" spans="1:74" s="4" customFormat="1">
      <c r="B10" s="46" t="s">
        <v>32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0.40854816214519746</v>
      </c>
      <c r="M10" s="18">
        <v>1.2137172537987035</v>
      </c>
      <c r="N10" s="18">
        <v>2.0323498482580051</v>
      </c>
      <c r="O10" s="18">
        <v>2.8567925571633412</v>
      </c>
      <c r="P10" s="18">
        <v>3.7935353419646547</v>
      </c>
      <c r="Q10" s="18">
        <v>4.8564190194919048</v>
      </c>
      <c r="R10" s="18">
        <v>6.0463877237706312</v>
      </c>
      <c r="S10" s="18">
        <v>7.3564345736808932</v>
      </c>
      <c r="T10" s="18">
        <v>8.7608448659536133</v>
      </c>
      <c r="U10" s="18">
        <v>10.230466287135609</v>
      </c>
      <c r="V10" s="18">
        <v>11.749038399634268</v>
      </c>
      <c r="W10" s="18">
        <v>13.286859297192283</v>
      </c>
      <c r="X10" s="18">
        <v>15.000736746466529</v>
      </c>
      <c r="Y10" s="18">
        <v>16.698626865018195</v>
      </c>
      <c r="Z10" s="18">
        <v>18.407405393787421</v>
      </c>
      <c r="AA10" s="18">
        <v>20.118753871687225</v>
      </c>
      <c r="AB10" s="18">
        <v>21.833548542379539</v>
      </c>
      <c r="AC10" s="18">
        <v>23.535949020075524</v>
      </c>
      <c r="AD10" s="18">
        <v>25.209465194412591</v>
      </c>
      <c r="AE10" s="18">
        <v>26.869977529687798</v>
      </c>
      <c r="AF10" s="18">
        <v>28.514477477689965</v>
      </c>
      <c r="AG10" s="18">
        <v>30.156912285073155</v>
      </c>
      <c r="AH10" s="18">
        <v>31.881264507336081</v>
      </c>
      <c r="AI10" s="18">
        <v>34.143901784096364</v>
      </c>
      <c r="AJ10" s="18">
        <v>35.457901274346753</v>
      </c>
      <c r="AK10" s="18">
        <v>42.618836257591987</v>
      </c>
      <c r="AL10" s="18">
        <v>47.837709820708803</v>
      </c>
      <c r="AM10" s="18">
        <v>52.583798819522187</v>
      </c>
      <c r="AN10" s="18">
        <v>56.88895546562965</v>
      </c>
      <c r="AO10" s="18">
        <v>60.725200552225473</v>
      </c>
      <c r="AP10" s="18">
        <v>65.330129131959907</v>
      </c>
      <c r="AQ10" s="18">
        <v>70.774999999999991</v>
      </c>
      <c r="AR10" s="18">
        <v>76.908999999999992</v>
      </c>
      <c r="AS10" s="18">
        <v>83.544848428412593</v>
      </c>
      <c r="AT10" s="18">
        <v>86.246645090714452</v>
      </c>
      <c r="AU10" s="18">
        <v>88.940911082267547</v>
      </c>
      <c r="AV10" s="18">
        <v>93.313960334345609</v>
      </c>
      <c r="AW10" s="18">
        <v>95.996330641017067</v>
      </c>
      <c r="AX10" s="18">
        <v>97.809890578944135</v>
      </c>
      <c r="AY10" s="18">
        <v>98.552518096610953</v>
      </c>
      <c r="AZ10" s="18">
        <v>99.261375882067313</v>
      </c>
      <c r="BA10" s="18">
        <v>99.946636770573662</v>
      </c>
      <c r="BB10" s="18">
        <v>100.12453520260634</v>
      </c>
      <c r="BC10" s="18">
        <v>99.952463681645042</v>
      </c>
      <c r="BD10" s="18">
        <v>99.856568882544281</v>
      </c>
      <c r="BE10" s="18">
        <v>100.48065667084965</v>
      </c>
      <c r="BF10" s="18">
        <v>101.08012500817476</v>
      </c>
      <c r="BG10" s="18">
        <v>101.66593465444811</v>
      </c>
      <c r="BH10" s="18">
        <v>102.24848629741604</v>
      </c>
      <c r="BI10" s="18">
        <v>102.82337230500801</v>
      </c>
      <c r="BJ10" s="18">
        <v>103.37535234822388</v>
      </c>
      <c r="BK10" s="18">
        <v>103.90012527939483</v>
      </c>
      <c r="BL10" s="18">
        <v>104.40231942046911</v>
      </c>
      <c r="BM10" s="18">
        <v>105.28889775958925</v>
      </c>
      <c r="BN10" s="18">
        <v>106.14887874853576</v>
      </c>
      <c r="BO10" s="18">
        <v>106.9830603078139</v>
      </c>
      <c r="BP10" s="18">
        <v>107.79221642031368</v>
      </c>
      <c r="BQ10" s="18">
        <v>108.57709784943847</v>
      </c>
      <c r="BR10" s="18">
        <v>109.33843283568953</v>
      </c>
      <c r="BS10" s="18">
        <v>110.07692777235306</v>
      </c>
      <c r="BT10" s="18">
        <v>110.79326786091667</v>
      </c>
      <c r="BU10" s="18">
        <v>111.48811774682338</v>
      </c>
      <c r="BV10" s="18">
        <v>112.18296763273008</v>
      </c>
    </row>
    <row r="11" spans="1:74" s="4" customFormat="1">
      <c r="B11" s="46" t="s">
        <v>33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0.40854816214519746</v>
      </c>
      <c r="M11" s="18">
        <v>1.2137172537987035</v>
      </c>
      <c r="N11" s="18">
        <v>2.0323498482580051</v>
      </c>
      <c r="O11" s="18">
        <v>2.8567925571633412</v>
      </c>
      <c r="P11" s="18">
        <v>3.7935353419646547</v>
      </c>
      <c r="Q11" s="18">
        <v>4.8564190194919048</v>
      </c>
      <c r="R11" s="18">
        <v>6.0463877237706312</v>
      </c>
      <c r="S11" s="18">
        <v>7.3564345736808932</v>
      </c>
      <c r="T11" s="18">
        <v>8.7608448659536133</v>
      </c>
      <c r="U11" s="18">
        <v>10.230466287135609</v>
      </c>
      <c r="V11" s="18">
        <v>11.749038399634268</v>
      </c>
      <c r="W11" s="18">
        <v>13.286859297192283</v>
      </c>
      <c r="X11" s="18">
        <v>15.000736746466529</v>
      </c>
      <c r="Y11" s="18">
        <v>16.698626865018195</v>
      </c>
      <c r="Z11" s="18">
        <v>18.407405393787421</v>
      </c>
      <c r="AA11" s="18">
        <v>20.118753871687225</v>
      </c>
      <c r="AB11" s="18">
        <v>21.833548542379539</v>
      </c>
      <c r="AC11" s="18">
        <v>23.535949020075524</v>
      </c>
      <c r="AD11" s="18">
        <v>25.209465194412591</v>
      </c>
      <c r="AE11" s="18">
        <v>26.869977529687798</v>
      </c>
      <c r="AF11" s="18">
        <v>28.514477477689965</v>
      </c>
      <c r="AG11" s="18">
        <v>30.156912285073155</v>
      </c>
      <c r="AH11" s="18">
        <v>31.881264507336081</v>
      </c>
      <c r="AI11" s="18">
        <v>34.143901784096364</v>
      </c>
      <c r="AJ11" s="18">
        <v>35.457901274346753</v>
      </c>
      <c r="AK11" s="18">
        <v>42.618836257591987</v>
      </c>
      <c r="AL11" s="18">
        <v>47.837709820708803</v>
      </c>
      <c r="AM11" s="18">
        <v>52.583798819522187</v>
      </c>
      <c r="AN11" s="18">
        <v>56.88895546562965</v>
      </c>
      <c r="AO11" s="18">
        <v>60.725200552225473</v>
      </c>
      <c r="AP11" s="18">
        <v>65.330129131959907</v>
      </c>
      <c r="AQ11" s="18">
        <v>70.774999999999991</v>
      </c>
      <c r="AR11" s="18">
        <v>76.908999999999992</v>
      </c>
      <c r="AS11" s="18">
        <v>83.544848428412593</v>
      </c>
      <c r="AT11" s="18">
        <v>86.246645090714452</v>
      </c>
      <c r="AU11" s="18">
        <v>88.940911082267547</v>
      </c>
      <c r="AV11" s="18">
        <v>93.318589238513425</v>
      </c>
      <c r="AW11" s="18">
        <v>96.003337906973087</v>
      </c>
      <c r="AX11" s="18">
        <v>98.282104532178138</v>
      </c>
      <c r="AY11" s="18">
        <v>99.147255831829852</v>
      </c>
      <c r="AZ11" s="18">
        <v>99.980213572195851</v>
      </c>
      <c r="BA11" s="18">
        <v>100.79111486250559</v>
      </c>
      <c r="BB11" s="18">
        <v>101.58749921874369</v>
      </c>
      <c r="BC11" s="18">
        <v>102.37661309109188</v>
      </c>
      <c r="BD11" s="18">
        <v>102.61725118271015</v>
      </c>
      <c r="BE11" s="18">
        <v>102.69507214997486</v>
      </c>
      <c r="BF11" s="18">
        <v>102.73931598543398</v>
      </c>
      <c r="BG11" s="18">
        <v>102.76457348459431</v>
      </c>
      <c r="BH11" s="18">
        <v>102.77998531100943</v>
      </c>
      <c r="BI11" s="18">
        <v>102.82337230500801</v>
      </c>
      <c r="BJ11" s="18">
        <v>103.37535234822388</v>
      </c>
      <c r="BK11" s="18">
        <v>103.90012527939483</v>
      </c>
      <c r="BL11" s="18">
        <v>104.40231942046911</v>
      </c>
      <c r="BM11" s="18">
        <v>105.28889775958925</v>
      </c>
      <c r="BN11" s="18">
        <v>106.14887874853576</v>
      </c>
      <c r="BO11" s="18">
        <v>106.9830603078139</v>
      </c>
      <c r="BP11" s="18">
        <v>107.79221642031368</v>
      </c>
      <c r="BQ11" s="18">
        <v>108.57709784943847</v>
      </c>
      <c r="BR11" s="18">
        <v>109.33843283568953</v>
      </c>
      <c r="BS11" s="18">
        <v>110.07692777235306</v>
      </c>
      <c r="BT11" s="18">
        <v>110.79326786091667</v>
      </c>
      <c r="BU11" s="18">
        <v>111.48811774682338</v>
      </c>
      <c r="BV11" s="18">
        <v>112.18296763273008</v>
      </c>
    </row>
    <row r="12" spans="1:74" s="3" customFormat="1">
      <c r="A12" s="4"/>
      <c r="B12" s="46" t="s">
        <v>34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0.40854816214519746</v>
      </c>
      <c r="M12" s="18">
        <v>1.2137172537987035</v>
      </c>
      <c r="N12" s="18">
        <v>2.0323498482580051</v>
      </c>
      <c r="O12" s="18">
        <v>2.8567925571633412</v>
      </c>
      <c r="P12" s="18">
        <v>3.7935353419646547</v>
      </c>
      <c r="Q12" s="18">
        <v>4.8564190194919048</v>
      </c>
      <c r="R12" s="18">
        <v>6.0463877237706312</v>
      </c>
      <c r="S12" s="18">
        <v>7.3564345736808932</v>
      </c>
      <c r="T12" s="18">
        <v>8.7608448659536133</v>
      </c>
      <c r="U12" s="18">
        <v>10.230466287135609</v>
      </c>
      <c r="V12" s="18">
        <v>11.749038399634268</v>
      </c>
      <c r="W12" s="18">
        <v>13.286859297192283</v>
      </c>
      <c r="X12" s="18">
        <v>15.000736746466529</v>
      </c>
      <c r="Y12" s="18">
        <v>16.698626865018195</v>
      </c>
      <c r="Z12" s="18">
        <v>18.407405393787421</v>
      </c>
      <c r="AA12" s="18">
        <v>20.118753871687225</v>
      </c>
      <c r="AB12" s="18">
        <v>21.833548542379539</v>
      </c>
      <c r="AC12" s="18">
        <v>23.535949020075524</v>
      </c>
      <c r="AD12" s="18">
        <v>25.209465194412591</v>
      </c>
      <c r="AE12" s="18">
        <v>26.869977529687798</v>
      </c>
      <c r="AF12" s="18">
        <v>28.514477477689965</v>
      </c>
      <c r="AG12" s="18">
        <v>30.156912285073155</v>
      </c>
      <c r="AH12" s="18">
        <v>31.881264507336081</v>
      </c>
      <c r="AI12" s="18">
        <v>34.143901784096364</v>
      </c>
      <c r="AJ12" s="18">
        <v>35.457901274346753</v>
      </c>
      <c r="AK12" s="18">
        <v>42.618836257591987</v>
      </c>
      <c r="AL12" s="18">
        <v>47.837709820708803</v>
      </c>
      <c r="AM12" s="18">
        <v>52.583798819522187</v>
      </c>
      <c r="AN12" s="18">
        <v>56.88895546562965</v>
      </c>
      <c r="AO12" s="18">
        <v>60.725200552225473</v>
      </c>
      <c r="AP12" s="18">
        <v>65.330129131959907</v>
      </c>
      <c r="AQ12" s="18">
        <v>70.774999999999991</v>
      </c>
      <c r="AR12" s="18">
        <v>76.908999999999992</v>
      </c>
      <c r="AS12" s="18">
        <v>83.544848428412593</v>
      </c>
      <c r="AT12" s="18">
        <v>86.246645090714452</v>
      </c>
      <c r="AU12" s="18">
        <v>88.940911082267547</v>
      </c>
      <c r="AV12" s="18">
        <v>93.318589238513425</v>
      </c>
      <c r="AW12" s="18">
        <v>96.003337906973087</v>
      </c>
      <c r="AX12" s="18">
        <v>98.282104532178138</v>
      </c>
      <c r="AY12" s="18">
        <v>99.147255831829852</v>
      </c>
      <c r="AZ12" s="18">
        <v>99.980213572195851</v>
      </c>
      <c r="BA12" s="18">
        <v>100.79111486250559</v>
      </c>
      <c r="BB12" s="18">
        <v>101.58749921874369</v>
      </c>
      <c r="BC12" s="18">
        <v>102.37661309109188</v>
      </c>
      <c r="BD12" s="18">
        <v>102.61725118271015</v>
      </c>
      <c r="BE12" s="18">
        <v>102.69507214997486</v>
      </c>
      <c r="BF12" s="18">
        <v>102.73931598543398</v>
      </c>
      <c r="BG12" s="18">
        <v>102.76457348459431</v>
      </c>
      <c r="BH12" s="18">
        <v>102.77998531100943</v>
      </c>
      <c r="BI12" s="18">
        <v>102.82337230500801</v>
      </c>
      <c r="BJ12" s="18">
        <v>103.37535234822388</v>
      </c>
      <c r="BK12" s="18">
        <v>103.90012527939483</v>
      </c>
      <c r="BL12" s="18">
        <v>104.40231942046911</v>
      </c>
      <c r="BM12" s="18">
        <v>105.28889775958925</v>
      </c>
      <c r="BN12" s="18">
        <v>106.14887874853576</v>
      </c>
      <c r="BO12" s="18">
        <v>106.9830603078139</v>
      </c>
      <c r="BP12" s="18">
        <v>107.79221642031368</v>
      </c>
      <c r="BQ12" s="18">
        <v>108.57709784943847</v>
      </c>
      <c r="BR12" s="18">
        <v>109.33843283568953</v>
      </c>
      <c r="BS12" s="18">
        <v>110.07692777235306</v>
      </c>
      <c r="BT12" s="18">
        <v>110.79326786091667</v>
      </c>
      <c r="BU12" s="18">
        <v>111.48811774682338</v>
      </c>
      <c r="BV12" s="18">
        <v>112.18296763273008</v>
      </c>
    </row>
    <row r="13" spans="1:74" s="4" customFormat="1">
      <c r="B13" s="46" t="s">
        <v>35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0.40854816214519746</v>
      </c>
      <c r="M13" s="18">
        <v>1.2137172537987035</v>
      </c>
      <c r="N13" s="18">
        <v>2.0323498482580051</v>
      </c>
      <c r="O13" s="18">
        <v>2.8567925571633412</v>
      </c>
      <c r="P13" s="18">
        <v>3.7935353419646547</v>
      </c>
      <c r="Q13" s="18">
        <v>4.8564190194919048</v>
      </c>
      <c r="R13" s="18">
        <v>6.0463877237706312</v>
      </c>
      <c r="S13" s="18">
        <v>7.3564345736808932</v>
      </c>
      <c r="T13" s="18">
        <v>8.7608448659536133</v>
      </c>
      <c r="U13" s="18">
        <v>10.230466287135609</v>
      </c>
      <c r="V13" s="18">
        <v>11.749038399634268</v>
      </c>
      <c r="W13" s="18">
        <v>13.286859297192283</v>
      </c>
      <c r="X13" s="18">
        <v>15.000736746466529</v>
      </c>
      <c r="Y13" s="18">
        <v>16.698626865018195</v>
      </c>
      <c r="Z13" s="18">
        <v>18.407405393787421</v>
      </c>
      <c r="AA13" s="18">
        <v>20.118753871687225</v>
      </c>
      <c r="AB13" s="18">
        <v>21.833548542379539</v>
      </c>
      <c r="AC13" s="18">
        <v>23.535949020075524</v>
      </c>
      <c r="AD13" s="18">
        <v>25.209465194412591</v>
      </c>
      <c r="AE13" s="18">
        <v>26.869977529687798</v>
      </c>
      <c r="AF13" s="18">
        <v>28.514477477689965</v>
      </c>
      <c r="AG13" s="18">
        <v>30.156912285073155</v>
      </c>
      <c r="AH13" s="18">
        <v>31.881264507336081</v>
      </c>
      <c r="AI13" s="18">
        <v>34.143901784096364</v>
      </c>
      <c r="AJ13" s="18">
        <v>35.457901274346753</v>
      </c>
      <c r="AK13" s="18">
        <v>42.618836257591987</v>
      </c>
      <c r="AL13" s="18">
        <v>47.837709820708803</v>
      </c>
      <c r="AM13" s="18">
        <v>52.583798819522187</v>
      </c>
      <c r="AN13" s="18">
        <v>56.88895546562965</v>
      </c>
      <c r="AO13" s="18">
        <v>60.725200552225473</v>
      </c>
      <c r="AP13" s="18">
        <v>65.330129131959907</v>
      </c>
      <c r="AQ13" s="18">
        <v>70.774999999999991</v>
      </c>
      <c r="AR13" s="18">
        <v>76.908999999999992</v>
      </c>
      <c r="AS13" s="18">
        <v>83.544848428412593</v>
      </c>
      <c r="AT13" s="18">
        <v>86.246645090714452</v>
      </c>
      <c r="AU13" s="18">
        <v>88.940911082267547</v>
      </c>
      <c r="AV13" s="18">
        <v>93.313960334345609</v>
      </c>
      <c r="AW13" s="18">
        <v>95.996330641017067</v>
      </c>
      <c r="AX13" s="18">
        <v>97.809890578944135</v>
      </c>
      <c r="AY13" s="18">
        <v>98.552518096610953</v>
      </c>
      <c r="AZ13" s="18">
        <v>99.261375882067313</v>
      </c>
      <c r="BA13" s="18">
        <v>99.946636770573662</v>
      </c>
      <c r="BB13" s="18">
        <v>100.12453520260634</v>
      </c>
      <c r="BC13" s="18">
        <v>99.952463681645042</v>
      </c>
      <c r="BD13" s="18">
        <v>99.856568882544281</v>
      </c>
      <c r="BE13" s="18">
        <v>100.48065667084965</v>
      </c>
      <c r="BF13" s="18">
        <v>101.08012500817476</v>
      </c>
      <c r="BG13" s="18">
        <v>101.66593465444811</v>
      </c>
      <c r="BH13" s="18">
        <v>102.24848629741604</v>
      </c>
      <c r="BI13" s="18">
        <v>102.82337230500801</v>
      </c>
      <c r="BJ13" s="18">
        <v>103.37535234822388</v>
      </c>
      <c r="BK13" s="18">
        <v>103.90012527939483</v>
      </c>
      <c r="BL13" s="18">
        <v>104.40231942046911</v>
      </c>
      <c r="BM13" s="18">
        <v>105.28889775958925</v>
      </c>
      <c r="BN13" s="18">
        <v>106.14887874853576</v>
      </c>
      <c r="BO13" s="18">
        <v>106.9830603078139</v>
      </c>
      <c r="BP13" s="18">
        <v>107.79221642031368</v>
      </c>
      <c r="BQ13" s="18">
        <v>108.57709784943847</v>
      </c>
      <c r="BR13" s="18">
        <v>109.33843283568953</v>
      </c>
      <c r="BS13" s="18">
        <v>110.07692777235306</v>
      </c>
      <c r="BT13" s="18">
        <v>110.79326786091667</v>
      </c>
      <c r="BU13" s="18">
        <v>111.48811774682338</v>
      </c>
      <c r="BV13" s="18">
        <v>112.18296763273008</v>
      </c>
    </row>
    <row r="14" spans="1:74" s="4" customFormat="1">
      <c r="B14" s="21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</row>
    <row r="15" spans="1:74" s="4" customFormat="1">
      <c r="C15" s="45" t="s">
        <v>75</v>
      </c>
    </row>
    <row r="16" spans="1:74" s="4" customFormat="1">
      <c r="B16" s="35" t="s">
        <v>61</v>
      </c>
      <c r="C16" s="35">
        <v>1970</v>
      </c>
      <c r="D16" s="35">
        <v>1971</v>
      </c>
      <c r="E16" s="35">
        <v>1972</v>
      </c>
      <c r="F16" s="35">
        <v>1973</v>
      </c>
      <c r="G16" s="35">
        <v>1974</v>
      </c>
      <c r="H16" s="35">
        <v>1975</v>
      </c>
      <c r="I16" s="35">
        <v>1976</v>
      </c>
      <c r="J16" s="35">
        <v>1977</v>
      </c>
      <c r="K16" s="35">
        <v>1978</v>
      </c>
      <c r="L16" s="35">
        <v>1979</v>
      </c>
      <c r="M16" s="35">
        <v>1980</v>
      </c>
      <c r="N16" s="35">
        <v>1981</v>
      </c>
      <c r="O16" s="35">
        <v>1982</v>
      </c>
      <c r="P16" s="35">
        <v>1983</v>
      </c>
      <c r="Q16" s="35">
        <v>1984</v>
      </c>
      <c r="R16" s="35">
        <v>1985</v>
      </c>
      <c r="S16" s="35">
        <v>1986</v>
      </c>
      <c r="T16" s="35">
        <v>1987</v>
      </c>
      <c r="U16" s="35">
        <v>1988</v>
      </c>
      <c r="V16" s="35">
        <v>1989</v>
      </c>
      <c r="W16" s="35">
        <v>1990</v>
      </c>
      <c r="X16" s="35">
        <v>1991</v>
      </c>
      <c r="Y16" s="35">
        <v>1992</v>
      </c>
      <c r="Z16" s="35">
        <v>1993</v>
      </c>
      <c r="AA16" s="35">
        <v>1994</v>
      </c>
      <c r="AB16" s="35">
        <v>1995</v>
      </c>
      <c r="AC16" s="35">
        <v>1996</v>
      </c>
      <c r="AD16" s="35">
        <v>1997</v>
      </c>
      <c r="AE16" s="35">
        <v>1998</v>
      </c>
      <c r="AF16" s="35">
        <v>1999</v>
      </c>
      <c r="AG16" s="35">
        <v>2000</v>
      </c>
      <c r="AH16" s="35">
        <v>2001</v>
      </c>
      <c r="AI16" s="35">
        <v>2002</v>
      </c>
      <c r="AJ16" s="35">
        <v>2003</v>
      </c>
      <c r="AK16" s="35">
        <v>2004</v>
      </c>
      <c r="AL16" s="35">
        <v>2005</v>
      </c>
      <c r="AM16" s="35">
        <v>2006</v>
      </c>
      <c r="AN16" s="35">
        <v>2007</v>
      </c>
      <c r="AO16" s="35">
        <v>2008</v>
      </c>
      <c r="AP16" s="35">
        <v>2009</v>
      </c>
      <c r="AQ16" s="35">
        <v>2010</v>
      </c>
      <c r="AR16" s="35">
        <v>2011</v>
      </c>
      <c r="AS16" s="35">
        <v>2012</v>
      </c>
      <c r="AT16" s="35">
        <v>2013</v>
      </c>
      <c r="AU16" s="35">
        <v>2014</v>
      </c>
      <c r="AV16" s="35">
        <v>2015</v>
      </c>
      <c r="AW16" s="35">
        <v>2016</v>
      </c>
      <c r="AX16" s="35">
        <v>2017</v>
      </c>
      <c r="AY16" s="35">
        <v>2018</v>
      </c>
      <c r="AZ16" s="35">
        <v>2019</v>
      </c>
      <c r="BA16" s="35">
        <v>2020</v>
      </c>
      <c r="BB16" s="35">
        <v>2021</v>
      </c>
      <c r="BC16" s="35">
        <v>2022</v>
      </c>
      <c r="BD16" s="35">
        <v>2023</v>
      </c>
      <c r="BE16" s="35">
        <v>2024</v>
      </c>
      <c r="BF16" s="35">
        <v>2025</v>
      </c>
      <c r="BG16" s="35">
        <v>2026</v>
      </c>
      <c r="BH16" s="35">
        <v>2027</v>
      </c>
      <c r="BI16" s="35">
        <v>2028</v>
      </c>
      <c r="BJ16" s="35">
        <v>2029</v>
      </c>
      <c r="BK16" s="35">
        <v>2030</v>
      </c>
      <c r="BL16" s="35">
        <v>2031</v>
      </c>
      <c r="BM16" s="35">
        <v>2032</v>
      </c>
      <c r="BN16" s="35">
        <v>2033</v>
      </c>
      <c r="BO16" s="35">
        <v>2034</v>
      </c>
      <c r="BP16" s="35">
        <v>2035</v>
      </c>
      <c r="BQ16" s="35">
        <v>2036</v>
      </c>
      <c r="BR16" s="35">
        <v>2037</v>
      </c>
      <c r="BS16" s="35">
        <v>2038</v>
      </c>
      <c r="BT16" s="35">
        <v>2039</v>
      </c>
      <c r="BU16" s="35">
        <v>2040</v>
      </c>
      <c r="BV16" s="35">
        <v>2041</v>
      </c>
    </row>
    <row r="17" spans="1:74" s="31" customFormat="1">
      <c r="A17" s="3"/>
      <c r="B17" s="46" t="s">
        <v>32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5.0272476325877051E-2</v>
      </c>
      <c r="M17" s="18">
        <v>0.14943887306527043</v>
      </c>
      <c r="N17" s="18">
        <v>0.25035745642310481</v>
      </c>
      <c r="O17" s="18">
        <v>0.3520064935775753</v>
      </c>
      <c r="P17" s="18">
        <v>0.4576104167309073</v>
      </c>
      <c r="Q17" s="18">
        <v>0.5681246724937572</v>
      </c>
      <c r="R17" s="18">
        <v>0.68318690171057939</v>
      </c>
      <c r="S17" s="18">
        <v>0.80269076770933856</v>
      </c>
      <c r="T17" s="18">
        <v>0.92647276177230042</v>
      </c>
      <c r="U17" s="18">
        <v>1.0543278480616916</v>
      </c>
      <c r="V17" s="18">
        <v>1.1843148342022447</v>
      </c>
      <c r="W17" s="18">
        <v>1.3388682145214201</v>
      </c>
      <c r="X17" s="18">
        <v>1.4747240998405133</v>
      </c>
      <c r="Y17" s="18">
        <v>1.6118496625132031</v>
      </c>
      <c r="Z17" s="18">
        <v>1.760499912152792</v>
      </c>
      <c r="AA17" s="18">
        <v>1.9098914436589618</v>
      </c>
      <c r="AB17" s="18">
        <v>2.0744597144542216</v>
      </c>
      <c r="AC17" s="18">
        <v>2.2581555290521811</v>
      </c>
      <c r="AD17" s="18">
        <v>2.4533327600422044</v>
      </c>
      <c r="AE17" s="18">
        <v>2.6551237538636681</v>
      </c>
      <c r="AF17" s="18">
        <v>2.8774422853086681</v>
      </c>
      <c r="AG17" s="18">
        <v>3.1000795123125706</v>
      </c>
      <c r="AH17" s="18">
        <v>3.5099387412558367</v>
      </c>
      <c r="AI17" s="18">
        <v>4.1239752024597056</v>
      </c>
      <c r="AJ17" s="18">
        <v>4.6120169725744349</v>
      </c>
      <c r="AK17" s="18">
        <v>5.2479691465381464</v>
      </c>
      <c r="AL17" s="18">
        <v>5.8076831122726906</v>
      </c>
      <c r="AM17" s="18">
        <v>6.2478531866959255</v>
      </c>
      <c r="AN17" s="18">
        <v>6.6026376749308842</v>
      </c>
      <c r="AO17" s="18">
        <v>6.671718110302935</v>
      </c>
      <c r="AP17" s="18">
        <v>6.331488883879369</v>
      </c>
      <c r="AQ17" s="18">
        <v>6.4655359312972802</v>
      </c>
      <c r="AR17" s="18">
        <v>6.6601154965845879</v>
      </c>
      <c r="AS17" s="18">
        <v>6.7399747555915255</v>
      </c>
      <c r="AT17" s="18">
        <v>6.5737842797599804</v>
      </c>
      <c r="AU17" s="18">
        <v>6.4533827622540647</v>
      </c>
      <c r="AV17" s="18">
        <v>6.1819796367923887</v>
      </c>
      <c r="AW17" s="18">
        <v>5.8385362941473797</v>
      </c>
      <c r="AX17" s="18">
        <v>5.4718994801202507</v>
      </c>
      <c r="AY17" s="18">
        <v>5.0884839554345103</v>
      </c>
      <c r="AZ17" s="18">
        <v>4.6312745661088037</v>
      </c>
      <c r="BA17" s="18">
        <v>4.1629154603528908</v>
      </c>
      <c r="BB17" s="18">
        <v>3.6641735663770749</v>
      </c>
      <c r="BC17" s="18">
        <v>3.1510018246995308</v>
      </c>
      <c r="BD17" s="18">
        <v>2.6503224028806196</v>
      </c>
      <c r="BE17" s="18">
        <v>2.1967847406682481</v>
      </c>
      <c r="BF17" s="18">
        <v>1.7793764000664312</v>
      </c>
      <c r="BG17" s="18">
        <v>1.5662758731179138</v>
      </c>
      <c r="BH17" s="18">
        <v>1.4169833181595561</v>
      </c>
      <c r="BI17" s="18">
        <v>1.3200886422907014</v>
      </c>
      <c r="BJ17" s="18">
        <v>1.231954202761838</v>
      </c>
      <c r="BK17" s="18">
        <v>1.1639609292622342</v>
      </c>
      <c r="BL17" s="18">
        <v>1.1195067878914242</v>
      </c>
      <c r="BM17" s="18">
        <v>1.0821854786404665</v>
      </c>
      <c r="BN17" s="18">
        <v>1.0472513587278085</v>
      </c>
      <c r="BO17" s="18">
        <v>1.0145762084007877</v>
      </c>
      <c r="BP17" s="18">
        <v>0.98403618498259071</v>
      </c>
      <c r="BQ17" s="18">
        <v>0.95551201426048371</v>
      </c>
      <c r="BR17" s="18">
        <v>0.92888911627864224</v>
      </c>
      <c r="BS17" s="18">
        <v>0.90405767551988003</v>
      </c>
      <c r="BT17" s="18">
        <v>0.88091266420923608</v>
      </c>
      <c r="BU17" s="18">
        <v>0.85935382636493152</v>
      </c>
      <c r="BV17" s="18">
        <v>0.84575864643240406</v>
      </c>
    </row>
    <row r="18" spans="1:74" s="4" customFormat="1">
      <c r="B18" s="46" t="s">
        <v>33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5.0272476325877051E-2</v>
      </c>
      <c r="M18" s="18">
        <v>0.14943887306527043</v>
      </c>
      <c r="N18" s="18">
        <v>0.25035745642310481</v>
      </c>
      <c r="O18" s="18">
        <v>0.3520064935775753</v>
      </c>
      <c r="P18" s="18">
        <v>0.4576104167309073</v>
      </c>
      <c r="Q18" s="18">
        <v>0.5681246724937572</v>
      </c>
      <c r="R18" s="18">
        <v>0.68318690171057939</v>
      </c>
      <c r="S18" s="18">
        <v>0.80269076770933856</v>
      </c>
      <c r="T18" s="18">
        <v>0.92647276177230042</v>
      </c>
      <c r="U18" s="18">
        <v>1.0543278480616916</v>
      </c>
      <c r="V18" s="18">
        <v>1.1843148342022447</v>
      </c>
      <c r="W18" s="18">
        <v>1.3388682145214201</v>
      </c>
      <c r="X18" s="18">
        <v>1.4747240998405133</v>
      </c>
      <c r="Y18" s="18">
        <v>1.6118496625132031</v>
      </c>
      <c r="Z18" s="18">
        <v>1.760499912152792</v>
      </c>
      <c r="AA18" s="18">
        <v>1.9098914436589618</v>
      </c>
      <c r="AB18" s="18">
        <v>2.0744597144542216</v>
      </c>
      <c r="AC18" s="18">
        <v>2.2581555290521811</v>
      </c>
      <c r="AD18" s="18">
        <v>2.4533327600422044</v>
      </c>
      <c r="AE18" s="18">
        <v>2.6551237538636681</v>
      </c>
      <c r="AF18" s="18">
        <v>2.8774422853086681</v>
      </c>
      <c r="AG18" s="18">
        <v>3.1000795123125706</v>
      </c>
      <c r="AH18" s="18">
        <v>3.5099387412558367</v>
      </c>
      <c r="AI18" s="18">
        <v>4.1239752024597056</v>
      </c>
      <c r="AJ18" s="18">
        <v>4.6120169725744349</v>
      </c>
      <c r="AK18" s="18">
        <v>5.2479691465381464</v>
      </c>
      <c r="AL18" s="18">
        <v>5.8076831122726906</v>
      </c>
      <c r="AM18" s="18">
        <v>6.2478531866959255</v>
      </c>
      <c r="AN18" s="18">
        <v>6.6026376749308842</v>
      </c>
      <c r="AO18" s="18">
        <v>6.671718110302935</v>
      </c>
      <c r="AP18" s="18">
        <v>6.331488883879369</v>
      </c>
      <c r="AQ18" s="18">
        <v>6.4655359312972802</v>
      </c>
      <c r="AR18" s="18">
        <v>6.6601154965845879</v>
      </c>
      <c r="AS18" s="18">
        <v>6.7399747555915255</v>
      </c>
      <c r="AT18" s="18">
        <v>6.5737842797599804</v>
      </c>
      <c r="AU18" s="18">
        <v>6.4533827622540647</v>
      </c>
      <c r="AV18" s="18">
        <v>6.2147460154829854</v>
      </c>
      <c r="AW18" s="18">
        <v>5.9134602718090044</v>
      </c>
      <c r="AX18" s="18">
        <v>5.5930070113509585</v>
      </c>
      <c r="AY18" s="18">
        <v>5.2492944171291995</v>
      </c>
      <c r="AZ18" s="18">
        <v>4.8986685960992631</v>
      </c>
      <c r="BA18" s="18">
        <v>4.5420007227515695</v>
      </c>
      <c r="BB18" s="18">
        <v>4.1788048701396896</v>
      </c>
      <c r="BC18" s="18">
        <v>3.8149317389775388</v>
      </c>
      <c r="BD18" s="18">
        <v>3.4319808547223691</v>
      </c>
      <c r="BE18" s="18">
        <v>3.0470581083724269</v>
      </c>
      <c r="BF18" s="18">
        <v>2.6636122364359291</v>
      </c>
      <c r="BG18" s="18">
        <v>2.4568656149967536</v>
      </c>
      <c r="BH18" s="18">
        <v>2.2792281155143503</v>
      </c>
      <c r="BI18" s="18">
        <v>2.1078353573440038</v>
      </c>
      <c r="BJ18" s="18">
        <v>1.9442972227614375</v>
      </c>
      <c r="BK18" s="18">
        <v>1.7874061693848207</v>
      </c>
      <c r="BL18" s="18">
        <v>1.6370076897854178</v>
      </c>
      <c r="BM18" s="18">
        <v>1.4991224632711637</v>
      </c>
      <c r="BN18" s="18">
        <v>1.3668465796420279</v>
      </c>
      <c r="BO18" s="18">
        <v>1.2865326012571285</v>
      </c>
      <c r="BP18" s="18">
        <v>1.2268786054647101</v>
      </c>
      <c r="BQ18" s="18">
        <v>1.2358120355879476</v>
      </c>
      <c r="BR18" s="18">
        <v>1.2444774628074882</v>
      </c>
      <c r="BS18" s="18">
        <v>1.2528829272104423</v>
      </c>
      <c r="BT18" s="18">
        <v>1.2610362276813079</v>
      </c>
      <c r="BU18" s="18">
        <v>1.2689449291380475</v>
      </c>
      <c r="BV18" s="18">
        <v>1.2768536305947875</v>
      </c>
    </row>
    <row r="19" spans="1:74" s="31" customFormat="1">
      <c r="A19" s="4"/>
      <c r="B19" s="46" t="s">
        <v>34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5.0272476325877051E-2</v>
      </c>
      <c r="M19" s="18">
        <v>0.14943887306527043</v>
      </c>
      <c r="N19" s="18">
        <v>0.25035745642310481</v>
      </c>
      <c r="O19" s="18">
        <v>0.3520064935775753</v>
      </c>
      <c r="P19" s="18">
        <v>0.4576104167309073</v>
      </c>
      <c r="Q19" s="18">
        <v>0.5681246724937572</v>
      </c>
      <c r="R19" s="18">
        <v>0.68318690171057939</v>
      </c>
      <c r="S19" s="18">
        <v>0.80269076770933856</v>
      </c>
      <c r="T19" s="18">
        <v>0.92647276177230042</v>
      </c>
      <c r="U19" s="18">
        <v>1.0543278480616916</v>
      </c>
      <c r="V19" s="18">
        <v>1.1843148342022447</v>
      </c>
      <c r="W19" s="18">
        <v>1.3388682145214201</v>
      </c>
      <c r="X19" s="18">
        <v>1.4747240998405133</v>
      </c>
      <c r="Y19" s="18">
        <v>1.6118496625132031</v>
      </c>
      <c r="Z19" s="18">
        <v>1.760499912152792</v>
      </c>
      <c r="AA19" s="18">
        <v>1.9098914436589618</v>
      </c>
      <c r="AB19" s="18">
        <v>2.0744597144542216</v>
      </c>
      <c r="AC19" s="18">
        <v>2.2581555290521811</v>
      </c>
      <c r="AD19" s="18">
        <v>2.4533327600422044</v>
      </c>
      <c r="AE19" s="18">
        <v>2.6551237538636681</v>
      </c>
      <c r="AF19" s="18">
        <v>2.8774422853086681</v>
      </c>
      <c r="AG19" s="18">
        <v>3.1000795123125706</v>
      </c>
      <c r="AH19" s="18">
        <v>3.5099387412558367</v>
      </c>
      <c r="AI19" s="18">
        <v>4.1239752024597056</v>
      </c>
      <c r="AJ19" s="18">
        <v>4.6120169725744349</v>
      </c>
      <c r="AK19" s="18">
        <v>5.2479691465381464</v>
      </c>
      <c r="AL19" s="18">
        <v>5.8076831122726906</v>
      </c>
      <c r="AM19" s="18">
        <v>6.2478531866959255</v>
      </c>
      <c r="AN19" s="18">
        <v>6.6026376749308842</v>
      </c>
      <c r="AO19" s="18">
        <v>6.671718110302935</v>
      </c>
      <c r="AP19" s="18">
        <v>6.331488883879369</v>
      </c>
      <c r="AQ19" s="18">
        <v>6.4655359312972802</v>
      </c>
      <c r="AR19" s="18">
        <v>6.6601154965845879</v>
      </c>
      <c r="AS19" s="18">
        <v>6.7399747555915255</v>
      </c>
      <c r="AT19" s="18">
        <v>6.5737842797599804</v>
      </c>
      <c r="AU19" s="18">
        <v>6.4533827622540647</v>
      </c>
      <c r="AV19" s="18">
        <v>6.4476157436318795</v>
      </c>
      <c r="AW19" s="18">
        <v>6.3745376342294273</v>
      </c>
      <c r="AX19" s="18">
        <v>6.283074115082206</v>
      </c>
      <c r="AY19" s="18">
        <v>6.1662290784460092</v>
      </c>
      <c r="AZ19" s="18">
        <v>6.0416917269357819</v>
      </c>
      <c r="BA19" s="18">
        <v>5.9101672508055989</v>
      </c>
      <c r="BB19" s="18">
        <v>5.7716351698122876</v>
      </c>
      <c r="BC19" s="18">
        <v>5.627525150982601</v>
      </c>
      <c r="BD19" s="18">
        <v>5.4453737778925824</v>
      </c>
      <c r="BE19" s="18">
        <v>5.2524746913518285</v>
      </c>
      <c r="BF19" s="18">
        <v>5.0554852308899729</v>
      </c>
      <c r="BG19" s="18">
        <v>4.8552751389388522</v>
      </c>
      <c r="BH19" s="18">
        <v>4.6517821975189673</v>
      </c>
      <c r="BI19" s="18">
        <v>4.4450151224007426</v>
      </c>
      <c r="BJ19" s="18">
        <v>4.2359367032503901</v>
      </c>
      <c r="BK19" s="18">
        <v>4.0234585298265628</v>
      </c>
      <c r="BL19" s="18">
        <v>3.807293279595839</v>
      </c>
      <c r="BM19" s="18">
        <v>3.6015071598069941</v>
      </c>
      <c r="BN19" s="18">
        <v>3.3896931222498896</v>
      </c>
      <c r="BO19" s="18">
        <v>3.2781877209461618</v>
      </c>
      <c r="BP19" s="18">
        <v>3.1888363573797505</v>
      </c>
      <c r="BQ19" s="18">
        <v>3.097078879457313</v>
      </c>
      <c r="BR19" s="18">
        <v>3.0026951912807198</v>
      </c>
      <c r="BS19" s="18">
        <v>2.9064110337466618</v>
      </c>
      <c r="BT19" s="18">
        <v>2.8080013269268562</v>
      </c>
      <c r="BU19" s="18">
        <v>2.7075525941614349</v>
      </c>
      <c r="BV19" s="18">
        <v>2.6709620483982501</v>
      </c>
    </row>
    <row r="20" spans="1:74" s="31" customFormat="1">
      <c r="A20" s="4"/>
      <c r="B20" s="46" t="s">
        <v>35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5.0272476325877051E-2</v>
      </c>
      <c r="M20" s="18">
        <v>0.14943887306527043</v>
      </c>
      <c r="N20" s="18">
        <v>0.25035745642310481</v>
      </c>
      <c r="O20" s="18">
        <v>0.3520064935775753</v>
      </c>
      <c r="P20" s="18">
        <v>0.4576104167309073</v>
      </c>
      <c r="Q20" s="18">
        <v>0.5681246724937572</v>
      </c>
      <c r="R20" s="18">
        <v>0.68318690171057939</v>
      </c>
      <c r="S20" s="18">
        <v>0.80269076770933856</v>
      </c>
      <c r="T20" s="18">
        <v>0.92647276177230042</v>
      </c>
      <c r="U20" s="18">
        <v>1.0543278480616916</v>
      </c>
      <c r="V20" s="18">
        <v>1.1843148342022447</v>
      </c>
      <c r="W20" s="18">
        <v>1.3388682145214201</v>
      </c>
      <c r="X20" s="18">
        <v>1.4747240998405133</v>
      </c>
      <c r="Y20" s="18">
        <v>1.6118496625132031</v>
      </c>
      <c r="Z20" s="18">
        <v>1.760499912152792</v>
      </c>
      <c r="AA20" s="18">
        <v>1.9098914436589618</v>
      </c>
      <c r="AB20" s="18">
        <v>2.0744597144542216</v>
      </c>
      <c r="AC20" s="18">
        <v>2.2581555290521811</v>
      </c>
      <c r="AD20" s="18">
        <v>2.4533327600422044</v>
      </c>
      <c r="AE20" s="18">
        <v>2.6551237538636681</v>
      </c>
      <c r="AF20" s="18">
        <v>2.8774422853086681</v>
      </c>
      <c r="AG20" s="18">
        <v>3.1000795123125706</v>
      </c>
      <c r="AH20" s="18">
        <v>3.5099387412558367</v>
      </c>
      <c r="AI20" s="18">
        <v>4.1239752024597056</v>
      </c>
      <c r="AJ20" s="18">
        <v>4.6120169725744349</v>
      </c>
      <c r="AK20" s="18">
        <v>5.2479691465381464</v>
      </c>
      <c r="AL20" s="18">
        <v>5.8076831122726906</v>
      </c>
      <c r="AM20" s="18">
        <v>6.2478531866959255</v>
      </c>
      <c r="AN20" s="18">
        <v>6.6026376749308842</v>
      </c>
      <c r="AO20" s="18">
        <v>6.671718110302935</v>
      </c>
      <c r="AP20" s="18">
        <v>6.331488883879369</v>
      </c>
      <c r="AQ20" s="18">
        <v>6.4655359312972802</v>
      </c>
      <c r="AR20" s="18">
        <v>6.6601154965845879</v>
      </c>
      <c r="AS20" s="18">
        <v>6.7399747555915255</v>
      </c>
      <c r="AT20" s="18">
        <v>6.5737842797599804</v>
      </c>
      <c r="AU20" s="18">
        <v>6.4533827622540647</v>
      </c>
      <c r="AV20" s="18">
        <v>6.4139267407161649</v>
      </c>
      <c r="AW20" s="18">
        <v>6.2946529381300946</v>
      </c>
      <c r="AX20" s="18">
        <v>6.1492938691003776</v>
      </c>
      <c r="AY20" s="18">
        <v>5.982034231758572</v>
      </c>
      <c r="AZ20" s="18">
        <v>5.8057832937867113</v>
      </c>
      <c r="BA20" s="18">
        <v>5.6212544468680434</v>
      </c>
      <c r="BB20" s="18">
        <v>5.3965192275946441</v>
      </c>
      <c r="BC20" s="18">
        <v>5.1466092692560075</v>
      </c>
      <c r="BD20" s="18">
        <v>4.8932657824935486</v>
      </c>
      <c r="BE20" s="18">
        <v>4.6390246512924538</v>
      </c>
      <c r="BF20" s="18">
        <v>4.3786619312770156</v>
      </c>
      <c r="BG20" s="18">
        <v>4.1143876204487855</v>
      </c>
      <c r="BH20" s="18">
        <v>3.8916295891673136</v>
      </c>
      <c r="BI20" s="18">
        <v>3.8046261361151457</v>
      </c>
      <c r="BJ20" s="18">
        <v>3.7152819280305187</v>
      </c>
      <c r="BK20" s="18">
        <v>3.6241179977314091</v>
      </c>
      <c r="BL20" s="18">
        <v>3.5310790037237418</v>
      </c>
      <c r="BM20" s="18">
        <v>3.4495699638232296</v>
      </c>
      <c r="BN20" s="18">
        <v>3.3650320537713156</v>
      </c>
      <c r="BO20" s="18">
        <v>3.2781877209461618</v>
      </c>
      <c r="BP20" s="18">
        <v>3.1888363573797505</v>
      </c>
      <c r="BQ20" s="18">
        <v>3.097078879457313</v>
      </c>
      <c r="BR20" s="18">
        <v>3.0026951912807198</v>
      </c>
      <c r="BS20" s="18">
        <v>2.9064110337466618</v>
      </c>
      <c r="BT20" s="18">
        <v>2.8080013269268562</v>
      </c>
      <c r="BU20" s="18">
        <v>2.7075525941614349</v>
      </c>
      <c r="BV20" s="18">
        <v>2.6709620483982501</v>
      </c>
    </row>
    <row r="21" spans="1:74" s="31" customFormat="1">
      <c r="A21" s="4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</row>
    <row r="22" spans="1:74" s="31" customFormat="1">
      <c r="A22" s="4"/>
      <c r="B22" s="63" t="s">
        <v>66</v>
      </c>
      <c r="C22" s="62"/>
      <c r="D22" s="62"/>
      <c r="E22" s="62"/>
    </row>
    <row r="23" spans="1:74" s="31" customFormat="1" ht="13.5" thickBot="1">
      <c r="A23" s="4"/>
      <c r="C23" s="63" t="s">
        <v>32</v>
      </c>
      <c r="D23" s="62"/>
    </row>
    <row r="24" spans="1:74" s="31" customFormat="1">
      <c r="B24" s="69"/>
      <c r="C24" s="70" t="s">
        <v>76</v>
      </c>
      <c r="D24" s="71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50"/>
    </row>
    <row r="25" spans="1:74" s="31" customFormat="1">
      <c r="B25" s="51" t="s">
        <v>61</v>
      </c>
      <c r="C25" s="35">
        <v>1970</v>
      </c>
      <c r="D25" s="35">
        <v>1971</v>
      </c>
      <c r="E25" s="35">
        <v>1972</v>
      </c>
      <c r="F25" s="35">
        <v>1973</v>
      </c>
      <c r="G25" s="35">
        <v>1974</v>
      </c>
      <c r="H25" s="35">
        <v>1975</v>
      </c>
      <c r="I25" s="35">
        <v>1976</v>
      </c>
      <c r="J25" s="35">
        <v>1977</v>
      </c>
      <c r="K25" s="35">
        <v>1978</v>
      </c>
      <c r="L25" s="35">
        <v>1979</v>
      </c>
      <c r="M25" s="35">
        <v>1980</v>
      </c>
      <c r="N25" s="35">
        <v>1981</v>
      </c>
      <c r="O25" s="35">
        <v>1982</v>
      </c>
      <c r="P25" s="35">
        <v>1983</v>
      </c>
      <c r="Q25" s="35">
        <v>1984</v>
      </c>
      <c r="R25" s="35">
        <v>1985</v>
      </c>
      <c r="S25" s="35">
        <v>1986</v>
      </c>
      <c r="T25" s="35">
        <v>1987</v>
      </c>
      <c r="U25" s="35">
        <v>1988</v>
      </c>
      <c r="V25" s="35">
        <v>1989</v>
      </c>
      <c r="W25" s="35">
        <v>1990</v>
      </c>
      <c r="X25" s="35">
        <v>1991</v>
      </c>
      <c r="Y25" s="35">
        <v>1992</v>
      </c>
      <c r="Z25" s="35">
        <v>1993</v>
      </c>
      <c r="AA25" s="35">
        <v>1994</v>
      </c>
      <c r="AB25" s="35">
        <v>1995</v>
      </c>
      <c r="AC25" s="35">
        <v>1996</v>
      </c>
      <c r="AD25" s="35">
        <v>1997</v>
      </c>
      <c r="AE25" s="35">
        <v>1998</v>
      </c>
      <c r="AF25" s="35">
        <v>1999</v>
      </c>
      <c r="AG25" s="35">
        <v>2000</v>
      </c>
      <c r="AH25" s="35">
        <v>2001</v>
      </c>
      <c r="AI25" s="35">
        <v>2002</v>
      </c>
      <c r="AJ25" s="35">
        <v>2003</v>
      </c>
      <c r="AK25" s="35">
        <v>2004</v>
      </c>
      <c r="AL25" s="35">
        <v>2005</v>
      </c>
      <c r="AM25" s="35">
        <v>2006</v>
      </c>
      <c r="AN25" s="35">
        <v>2007</v>
      </c>
      <c r="AO25" s="35">
        <v>2008</v>
      </c>
      <c r="AP25" s="35">
        <v>2009</v>
      </c>
      <c r="AQ25" s="35">
        <v>2010</v>
      </c>
      <c r="AR25" s="35">
        <v>2011</v>
      </c>
      <c r="AS25" s="35">
        <v>2012</v>
      </c>
      <c r="AT25" s="35">
        <v>2013</v>
      </c>
      <c r="AU25" s="35">
        <v>2014</v>
      </c>
      <c r="AV25" s="35">
        <v>2015</v>
      </c>
      <c r="AW25" s="35">
        <v>2016</v>
      </c>
      <c r="AX25" s="35">
        <v>2017</v>
      </c>
      <c r="AY25" s="35">
        <v>2018</v>
      </c>
      <c r="AZ25" s="35">
        <v>2019</v>
      </c>
      <c r="BA25" s="35">
        <v>2020</v>
      </c>
      <c r="BB25" s="35">
        <v>2021</v>
      </c>
      <c r="BC25" s="35">
        <v>2022</v>
      </c>
      <c r="BD25" s="35">
        <v>2023</v>
      </c>
      <c r="BE25" s="35">
        <v>2024</v>
      </c>
      <c r="BF25" s="35">
        <v>2025</v>
      </c>
      <c r="BG25" s="35">
        <v>2026</v>
      </c>
      <c r="BH25" s="35">
        <v>2027</v>
      </c>
      <c r="BI25" s="35">
        <v>2028</v>
      </c>
      <c r="BJ25" s="35">
        <v>2029</v>
      </c>
      <c r="BK25" s="35">
        <v>2030</v>
      </c>
      <c r="BL25" s="35">
        <v>2031</v>
      </c>
      <c r="BM25" s="35">
        <v>2032</v>
      </c>
      <c r="BN25" s="35">
        <v>2033</v>
      </c>
      <c r="BO25" s="35">
        <v>2034</v>
      </c>
      <c r="BP25" s="35">
        <v>2035</v>
      </c>
      <c r="BQ25" s="35">
        <v>2036</v>
      </c>
      <c r="BR25" s="35">
        <v>2037</v>
      </c>
      <c r="BS25" s="35">
        <v>2038</v>
      </c>
      <c r="BT25" s="35">
        <v>2039</v>
      </c>
      <c r="BU25" s="35">
        <v>2040</v>
      </c>
      <c r="BV25" s="52">
        <v>2041</v>
      </c>
    </row>
    <row r="26" spans="1:74" s="31" customFormat="1">
      <c r="B26" s="53" t="s">
        <v>93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0.20427408107259873</v>
      </c>
      <c r="M26" s="18">
        <v>0.60685862689935177</v>
      </c>
      <c r="N26" s="18">
        <v>1.0161749241290026</v>
      </c>
      <c r="O26" s="18">
        <v>1.4279456974695486</v>
      </c>
      <c r="P26" s="18">
        <v>1.848170732007365</v>
      </c>
      <c r="Q26" s="18">
        <v>2.2799010899097047</v>
      </c>
      <c r="R26" s="18">
        <v>2.7211412013971508</v>
      </c>
      <c r="S26" s="18">
        <v>3.1719562450858478</v>
      </c>
      <c r="T26" s="18">
        <v>3.63378403783405</v>
      </c>
      <c r="U26" s="18">
        <v>4.1080744119906454</v>
      </c>
      <c r="V26" s="18">
        <v>4.5947162798778916</v>
      </c>
      <c r="W26" s="18">
        <v>5.0822985042890547</v>
      </c>
      <c r="X26" s="18">
        <v>5.5792457532143311</v>
      </c>
      <c r="Y26" s="18">
        <v>6.0643901181657629</v>
      </c>
      <c r="Z26" s="18">
        <v>6.5544346865600156</v>
      </c>
      <c r="AA26" s="18">
        <v>7.0487381875715327</v>
      </c>
      <c r="AB26" s="18">
        <v>7.5495626386625361</v>
      </c>
      <c r="AC26" s="18">
        <v>8.053018383865906</v>
      </c>
      <c r="AD26" s="18">
        <v>8.5552189773372209</v>
      </c>
      <c r="AE26" s="18">
        <v>9.0677347923043659</v>
      </c>
      <c r="AF26" s="18">
        <v>9.5933535544533139</v>
      </c>
      <c r="AG26" s="18">
        <v>10.143123209964868</v>
      </c>
      <c r="AH26" s="18">
        <v>10.76095124656104</v>
      </c>
      <c r="AI26" s="18">
        <v>11.345964466081234</v>
      </c>
      <c r="AJ26" s="18">
        <v>11.933802</v>
      </c>
      <c r="AK26" s="18">
        <v>12.747290000000003</v>
      </c>
      <c r="AL26" s="18">
        <v>13.515728749999999</v>
      </c>
      <c r="AM26" s="18">
        <v>13.94402725</v>
      </c>
      <c r="AN26" s="18">
        <v>13.958249000000002</v>
      </c>
      <c r="AO26" s="18">
        <v>13.545058750000001</v>
      </c>
      <c r="AP26" s="18">
        <v>12.972535249999998</v>
      </c>
      <c r="AQ26" s="18">
        <v>12.252000000000001</v>
      </c>
      <c r="AR26" s="18">
        <v>11.414999999999997</v>
      </c>
      <c r="AS26" s="18">
        <v>10.54684475</v>
      </c>
      <c r="AT26" s="18">
        <v>10.227746937264817</v>
      </c>
      <c r="AU26" s="18">
        <v>9.9086491245296333</v>
      </c>
      <c r="AV26" s="18">
        <v>9.2155985418563926</v>
      </c>
      <c r="AW26" s="18">
        <v>8.5095599614638289</v>
      </c>
      <c r="AX26" s="18">
        <v>7.7779010492636864</v>
      </c>
      <c r="AY26" s="18">
        <v>7.0345787163519748</v>
      </c>
      <c r="AZ26" s="18">
        <v>6.27683803288864</v>
      </c>
      <c r="BA26" s="18">
        <v>5.506060286698724</v>
      </c>
      <c r="BB26" s="18">
        <v>4.7209109294725327</v>
      </c>
      <c r="BC26" s="18">
        <v>3.9265691464317731</v>
      </c>
      <c r="BD26" s="18">
        <v>3.1206747730748647</v>
      </c>
      <c r="BE26" s="18">
        <v>2.3037703197382657</v>
      </c>
      <c r="BF26" s="18">
        <v>1.47381123462428</v>
      </c>
      <c r="BG26" s="18">
        <v>0.63607818776427272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54">
        <v>0</v>
      </c>
    </row>
    <row r="27" spans="1:74">
      <c r="B27" s="53" t="s">
        <v>94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0.14560348538608189</v>
      </c>
      <c r="Y27" s="18">
        <v>0.29310618218863993</v>
      </c>
      <c r="Z27" s="18">
        <v>0.44244630229718185</v>
      </c>
      <c r="AA27" s="18">
        <v>0.59352399195175065</v>
      </c>
      <c r="AB27" s="18">
        <v>0.74649993402031523</v>
      </c>
      <c r="AC27" s="18">
        <v>0.90097857582741747</v>
      </c>
      <c r="AD27" s="18">
        <v>1.0563757742620528</v>
      </c>
      <c r="AE27" s="18">
        <v>1.2140363979436259</v>
      </c>
      <c r="AF27" s="18">
        <v>1.3745215068962098</v>
      </c>
      <c r="AG27" s="18">
        <v>1.5397110027735912</v>
      </c>
      <c r="AH27" s="18">
        <v>1.7170349370122937</v>
      </c>
      <c r="AI27" s="18">
        <v>1.8909688900058941</v>
      </c>
      <c r="AJ27" s="18">
        <v>2.0667884999999999</v>
      </c>
      <c r="AK27" s="18">
        <v>2.7618472499999998</v>
      </c>
      <c r="AL27" s="18">
        <v>3.65213425</v>
      </c>
      <c r="AM27" s="18">
        <v>4.8454994999999998</v>
      </c>
      <c r="AN27" s="18">
        <v>6.6366492500000014</v>
      </c>
      <c r="AO27" s="18">
        <v>9.3877852500000003</v>
      </c>
      <c r="AP27" s="18">
        <v>13.016042499999999</v>
      </c>
      <c r="AQ27" s="18">
        <v>17.286999999999995</v>
      </c>
      <c r="AR27" s="18">
        <v>21.952000000000005</v>
      </c>
      <c r="AS27" s="18">
        <v>26.724246000000001</v>
      </c>
      <c r="AT27" s="18">
        <v>27.641169817443537</v>
      </c>
      <c r="AU27" s="18">
        <v>28.558093634887076</v>
      </c>
      <c r="AV27" s="18">
        <v>29.549011487631002</v>
      </c>
      <c r="AW27" s="18">
        <v>30.611856585747436</v>
      </c>
      <c r="AX27" s="18">
        <v>31.654654577501347</v>
      </c>
      <c r="AY27" s="18">
        <v>32.702052552656724</v>
      </c>
      <c r="AZ27" s="18">
        <v>33.750322896369042</v>
      </c>
      <c r="BA27" s="18">
        <v>34.80218221178491</v>
      </c>
      <c r="BB27" s="18">
        <v>35.861887649867647</v>
      </c>
      <c r="BC27" s="18">
        <v>36.927411613478597</v>
      </c>
      <c r="BD27" s="18">
        <v>37.996735943266899</v>
      </c>
      <c r="BE27" s="18">
        <v>39.070617721199831</v>
      </c>
      <c r="BF27" s="18">
        <v>40.147416709918268</v>
      </c>
      <c r="BG27" s="18">
        <v>41.226365493479065</v>
      </c>
      <c r="BH27" s="18">
        <v>42.10231788717131</v>
      </c>
      <c r="BI27" s="18">
        <v>42.339035655003293</v>
      </c>
      <c r="BJ27" s="18">
        <v>42.566321555151006</v>
      </c>
      <c r="BK27" s="18">
        <v>42.782404526809636</v>
      </c>
      <c r="BL27" s="18">
        <v>42.989190349604925</v>
      </c>
      <c r="BM27" s="18">
        <v>43.354252018654392</v>
      </c>
      <c r="BN27" s="18">
        <v>43.708361837632374</v>
      </c>
      <c r="BO27" s="18">
        <v>44.051848362041021</v>
      </c>
      <c r="BP27" s="18">
        <v>44.385030290717395</v>
      </c>
      <c r="BQ27" s="18">
        <v>44.708216761533492</v>
      </c>
      <c r="BR27" s="18">
        <v>45.021707638225102</v>
      </c>
      <c r="BS27" s="18">
        <v>45.325793788615961</v>
      </c>
      <c r="BT27" s="18">
        <v>45.620757354495098</v>
      </c>
      <c r="BU27" s="18">
        <v>45.906872013397866</v>
      </c>
      <c r="BV27" s="54">
        <v>46.192986672300627</v>
      </c>
    </row>
    <row r="28" spans="1:74">
      <c r="B28" s="53" t="s">
        <v>95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0.20427408107259873</v>
      </c>
      <c r="M28" s="18">
        <v>0.60685862689935188</v>
      </c>
      <c r="N28" s="18">
        <v>1.0161749241290026</v>
      </c>
      <c r="O28" s="18">
        <v>1.4279456974695486</v>
      </c>
      <c r="P28" s="18">
        <v>1.8481707320073653</v>
      </c>
      <c r="Q28" s="18">
        <v>2.2799010899097047</v>
      </c>
      <c r="R28" s="18">
        <v>2.7211412013971508</v>
      </c>
      <c r="S28" s="18">
        <v>3.1719562450858483</v>
      </c>
      <c r="T28" s="18">
        <v>3.63378403783405</v>
      </c>
      <c r="U28" s="18">
        <v>4.1080744119906454</v>
      </c>
      <c r="V28" s="18">
        <v>4.5947162798778916</v>
      </c>
      <c r="W28" s="18">
        <v>5.0822985042890547</v>
      </c>
      <c r="X28" s="18">
        <v>5.5792457532143303</v>
      </c>
      <c r="Y28" s="18">
        <v>6.064390118165762</v>
      </c>
      <c r="Z28" s="18">
        <v>6.5544346865600165</v>
      </c>
      <c r="AA28" s="18">
        <v>7.0487381875715327</v>
      </c>
      <c r="AB28" s="18">
        <v>7.5495626386625352</v>
      </c>
      <c r="AC28" s="18">
        <v>8.053018383865906</v>
      </c>
      <c r="AD28" s="18">
        <v>8.5552189773372227</v>
      </c>
      <c r="AE28" s="18">
        <v>9.0677347923043659</v>
      </c>
      <c r="AF28" s="18">
        <v>9.5933535544533139</v>
      </c>
      <c r="AG28" s="18">
        <v>10.143123209964868</v>
      </c>
      <c r="AH28" s="18">
        <v>10.76095124656104</v>
      </c>
      <c r="AI28" s="18">
        <v>11.345964466081236</v>
      </c>
      <c r="AJ28" s="18">
        <v>11.933802000000002</v>
      </c>
      <c r="AK28" s="18">
        <v>13.299659450000002</v>
      </c>
      <c r="AL28" s="18">
        <v>14.323412286057694</v>
      </c>
      <c r="AM28" s="18">
        <v>15.118129051923077</v>
      </c>
      <c r="AN28" s="18">
        <v>15.706750821634614</v>
      </c>
      <c r="AO28" s="18">
        <v>16.216966859615383</v>
      </c>
      <c r="AP28" s="18">
        <v>16.952440552884614</v>
      </c>
      <c r="AQ28" s="18">
        <v>17.902999999999995</v>
      </c>
      <c r="AR28" s="18">
        <v>19.056000000000001</v>
      </c>
      <c r="AS28" s="18">
        <v>20.414258657692304</v>
      </c>
      <c r="AT28" s="18">
        <v>21.018434385228346</v>
      </c>
      <c r="AU28" s="18">
        <v>21.661403043502389</v>
      </c>
      <c r="AV28" s="18">
        <v>23.433018982031619</v>
      </c>
      <c r="AW28" s="18">
        <v>24.442726500184808</v>
      </c>
      <c r="AX28" s="18">
        <v>25.439650910354331</v>
      </c>
      <c r="AY28" s="18">
        <v>26.442329572320485</v>
      </c>
      <c r="AZ28" s="18">
        <v>27.448062483956669</v>
      </c>
      <c r="BA28" s="18">
        <v>28.458918088707076</v>
      </c>
      <c r="BB28" s="18">
        <v>28.987713270957272</v>
      </c>
      <c r="BC28" s="18">
        <v>29.181414828507407</v>
      </c>
      <c r="BD28" s="18">
        <v>29.369579083101257</v>
      </c>
      <c r="BE28" s="18">
        <v>29.553134314955784</v>
      </c>
      <c r="BF28" s="18">
        <v>29.729448531816107</v>
      </c>
      <c r="BG28" s="18">
        <v>29.901745486602387</v>
      </c>
      <c r="BH28" s="18">
        <v>30.073084205122363</v>
      </c>
      <c r="BI28" s="18">
        <v>30.242168325002353</v>
      </c>
      <c r="BJ28" s="18">
        <v>30.404515396536436</v>
      </c>
      <c r="BK28" s="18">
        <v>30.558860376292596</v>
      </c>
      <c r="BL28" s="18">
        <v>30.70656453543209</v>
      </c>
      <c r="BM28" s="18">
        <v>30.967322870467424</v>
      </c>
      <c r="BN28" s="18">
        <v>31.220258455451695</v>
      </c>
      <c r="BO28" s="18">
        <v>31.46560597288644</v>
      </c>
      <c r="BP28" s="18">
        <v>31.703593064798142</v>
      </c>
      <c r="BQ28" s="18">
        <v>31.934440543952494</v>
      </c>
      <c r="BR28" s="18">
        <v>32.158362598732218</v>
      </c>
      <c r="BS28" s="18">
        <v>32.375566991868546</v>
      </c>
      <c r="BT28" s="18">
        <v>32.586255253210787</v>
      </c>
      <c r="BU28" s="18">
        <v>32.790622866712759</v>
      </c>
      <c r="BV28" s="54">
        <v>32.994990480214732</v>
      </c>
    </row>
    <row r="29" spans="1:74">
      <c r="B29" s="53" t="s">
        <v>96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9.0116222424409199E-4</v>
      </c>
      <c r="P29" s="18">
        <v>9.7193877949924831E-2</v>
      </c>
      <c r="Q29" s="18">
        <v>0.29661683967249558</v>
      </c>
      <c r="R29" s="18">
        <v>0.60410532097632907</v>
      </c>
      <c r="S29" s="18">
        <v>1.0125220835091955</v>
      </c>
      <c r="T29" s="18">
        <v>1.4932767902855124</v>
      </c>
      <c r="U29" s="18">
        <v>2.0143174631543159</v>
      </c>
      <c r="V29" s="18">
        <v>2.5596058398784844</v>
      </c>
      <c r="W29" s="18">
        <v>3.1222622886141731</v>
      </c>
      <c r="X29" s="18">
        <v>3.6966417546517873</v>
      </c>
      <c r="Y29" s="18">
        <v>4.2767404464980308</v>
      </c>
      <c r="Z29" s="18">
        <v>4.8560897183702068</v>
      </c>
      <c r="AA29" s="18">
        <v>5.4277535045924088</v>
      </c>
      <c r="AB29" s="18">
        <v>5.9843282970279024</v>
      </c>
      <c r="AC29" s="18">
        <v>6.5179431450134206</v>
      </c>
      <c r="AD29" s="18">
        <v>7.0202596553591441</v>
      </c>
      <c r="AE29" s="18">
        <v>7.482471992348688</v>
      </c>
      <c r="AF29" s="18">
        <v>7.8953068777391229</v>
      </c>
      <c r="AG29" s="18">
        <v>8.2490235907609506</v>
      </c>
      <c r="AH29" s="18">
        <v>8.5334139681181256</v>
      </c>
      <c r="AI29" s="18">
        <v>8.8784994039880445</v>
      </c>
      <c r="AJ29" s="18">
        <v>9.5235087743467552</v>
      </c>
      <c r="AK29" s="18">
        <v>10.699111577439231</v>
      </c>
      <c r="AL29" s="18">
        <v>11.474994491118562</v>
      </c>
      <c r="AM29" s="18">
        <v>11.903818528932741</v>
      </c>
      <c r="AN29" s="18">
        <v>11.9641557027666</v>
      </c>
      <c r="AO29" s="18">
        <v>11.155348592166241</v>
      </c>
      <c r="AP29" s="18">
        <v>10.186052190592765</v>
      </c>
      <c r="AQ29" s="18">
        <v>9.3230000000000004</v>
      </c>
      <c r="AR29" s="18">
        <v>8.6329999999999991</v>
      </c>
      <c r="AS29" s="18">
        <v>8.192492808054368</v>
      </c>
      <c r="AT29" s="18">
        <v>7.9607997842944727</v>
      </c>
      <c r="AU29" s="18">
        <v>7.813912460929461</v>
      </c>
      <c r="AV29" s="18">
        <v>6.2891463863218968</v>
      </c>
      <c r="AW29" s="18">
        <v>5.5415821907642355</v>
      </c>
      <c r="AX29" s="18">
        <v>4.7715728798497485</v>
      </c>
      <c r="AY29" s="18">
        <v>3.9902492059898376</v>
      </c>
      <c r="AZ29" s="18">
        <v>3.1953232336688959</v>
      </c>
      <c r="BA29" s="18">
        <v>2.3878743987517757</v>
      </c>
      <c r="BB29" s="18">
        <v>1.5663100813516218</v>
      </c>
      <c r="BC29" s="18">
        <v>0.73565326471986292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54">
        <v>0</v>
      </c>
    </row>
    <row r="30" spans="1:74">
      <c r="B30" s="53" t="s">
        <v>97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3.5950340062504108E-3</v>
      </c>
      <c r="AC30" s="18">
        <v>1.0990531502871966E-2</v>
      </c>
      <c r="AD30" s="18">
        <v>2.2391810116951287E-2</v>
      </c>
      <c r="AE30" s="18">
        <v>3.7999554786754486E-2</v>
      </c>
      <c r="AF30" s="18">
        <v>5.7941984148005402E-2</v>
      </c>
      <c r="AG30" s="18">
        <v>8.1931271608879086E-2</v>
      </c>
      <c r="AH30" s="18">
        <v>0.10891310908358118</v>
      </c>
      <c r="AI30" s="18">
        <v>0.6825045579399559</v>
      </c>
      <c r="AJ30" s="18">
        <v>1.6758535671946562</v>
      </c>
      <c r="AK30" s="18">
        <v>3.1109279801527512</v>
      </c>
      <c r="AL30" s="18">
        <v>4.8714400435325524</v>
      </c>
      <c r="AM30" s="18">
        <v>6.7723244886663734</v>
      </c>
      <c r="AN30" s="18">
        <v>8.6231506912284317</v>
      </c>
      <c r="AO30" s="18">
        <v>10.420041100443846</v>
      </c>
      <c r="AP30" s="18">
        <v>12.203058638482526</v>
      </c>
      <c r="AQ30" s="18">
        <v>14.009999999999998</v>
      </c>
      <c r="AR30" s="18">
        <v>15.853</v>
      </c>
      <c r="AS30" s="18">
        <v>17.667006212665928</v>
      </c>
      <c r="AT30" s="18">
        <v>19.398494166483285</v>
      </c>
      <c r="AU30" s="18">
        <v>20.998852818418989</v>
      </c>
      <c r="AV30" s="18">
        <v>24.827184936504686</v>
      </c>
      <c r="AW30" s="18">
        <v>26.89060540285676</v>
      </c>
      <c r="AX30" s="18">
        <v>28.166111161975024</v>
      </c>
      <c r="AY30" s="18">
        <v>28.383308049291927</v>
      </c>
      <c r="AZ30" s="18">
        <v>28.590829235184057</v>
      </c>
      <c r="BA30" s="18">
        <v>28.791601784631165</v>
      </c>
      <c r="BB30" s="18">
        <v>28.987713270957272</v>
      </c>
      <c r="BC30" s="18">
        <v>29.181414828507407</v>
      </c>
      <c r="BD30" s="18">
        <v>29.369579083101257</v>
      </c>
      <c r="BE30" s="18">
        <v>29.553134314955784</v>
      </c>
      <c r="BF30" s="18">
        <v>29.729448531816107</v>
      </c>
      <c r="BG30" s="18">
        <v>29.901745486602387</v>
      </c>
      <c r="BH30" s="18">
        <v>30.073084205122363</v>
      </c>
      <c r="BI30" s="18">
        <v>30.242168325002353</v>
      </c>
      <c r="BJ30" s="18">
        <v>30.404515396536436</v>
      </c>
      <c r="BK30" s="18">
        <v>30.558860376292596</v>
      </c>
      <c r="BL30" s="18">
        <v>30.70656453543209</v>
      </c>
      <c r="BM30" s="18">
        <v>30.967322870467424</v>
      </c>
      <c r="BN30" s="18">
        <v>31.220258455451695</v>
      </c>
      <c r="BO30" s="18">
        <v>31.46560597288644</v>
      </c>
      <c r="BP30" s="18">
        <v>31.703593064798142</v>
      </c>
      <c r="BQ30" s="18">
        <v>31.934440543952494</v>
      </c>
      <c r="BR30" s="18">
        <v>32.158362598732218</v>
      </c>
      <c r="BS30" s="18">
        <v>32.375566991868546</v>
      </c>
      <c r="BT30" s="18">
        <v>32.586255253210787</v>
      </c>
      <c r="BU30" s="18">
        <v>32.790622866712759</v>
      </c>
      <c r="BV30" s="54">
        <v>32.994990480214732</v>
      </c>
    </row>
    <row r="31" spans="1:74">
      <c r="B31" s="53" t="s">
        <v>38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0.40854816214519746</v>
      </c>
      <c r="M31" s="18">
        <v>1.2137172537987035</v>
      </c>
      <c r="N31" s="18">
        <v>2.0323498482580051</v>
      </c>
      <c r="O31" s="18">
        <v>2.8567925571633412</v>
      </c>
      <c r="P31" s="18">
        <v>3.7935353419646547</v>
      </c>
      <c r="Q31" s="18">
        <v>4.8564190194919048</v>
      </c>
      <c r="R31" s="18">
        <v>6.0463877237706312</v>
      </c>
      <c r="S31" s="18">
        <v>7.3564345736808932</v>
      </c>
      <c r="T31" s="18">
        <v>8.7608448659536133</v>
      </c>
      <c r="U31" s="18">
        <v>10.230466287135609</v>
      </c>
      <c r="V31" s="18">
        <v>11.749038399634268</v>
      </c>
      <c r="W31" s="18">
        <v>13.286859297192283</v>
      </c>
      <c r="X31" s="18">
        <v>15.000736746466529</v>
      </c>
      <c r="Y31" s="18">
        <v>16.698626865018195</v>
      </c>
      <c r="Z31" s="18">
        <v>18.407405393787421</v>
      </c>
      <c r="AA31" s="18">
        <v>20.118753871687225</v>
      </c>
      <c r="AB31" s="18">
        <v>21.833548542379539</v>
      </c>
      <c r="AC31" s="18">
        <v>23.535949020075524</v>
      </c>
      <c r="AD31" s="18">
        <v>25.209465194412591</v>
      </c>
      <c r="AE31" s="18">
        <v>26.869977529687798</v>
      </c>
      <c r="AF31" s="18">
        <v>28.514477477689965</v>
      </c>
      <c r="AG31" s="18">
        <v>30.156912285073155</v>
      </c>
      <c r="AH31" s="18">
        <v>31.881264507336081</v>
      </c>
      <c r="AI31" s="18">
        <v>34.143901784096364</v>
      </c>
      <c r="AJ31" s="18">
        <v>35.457901274346753</v>
      </c>
      <c r="AK31" s="18">
        <v>42.618836257591987</v>
      </c>
      <c r="AL31" s="18">
        <v>47.837709820708803</v>
      </c>
      <c r="AM31" s="18">
        <v>52.583798819522187</v>
      </c>
      <c r="AN31" s="18">
        <v>56.88895546562965</v>
      </c>
      <c r="AO31" s="18">
        <v>60.725200552225473</v>
      </c>
      <c r="AP31" s="18">
        <v>65.330129131959907</v>
      </c>
      <c r="AQ31" s="18">
        <v>70.774999999999991</v>
      </c>
      <c r="AR31" s="18">
        <v>76.908999999999992</v>
      </c>
      <c r="AS31" s="18">
        <v>83.544848428412593</v>
      </c>
      <c r="AT31" s="18">
        <v>86.246645090714452</v>
      </c>
      <c r="AU31" s="18">
        <v>88.940911082267547</v>
      </c>
      <c r="AV31" s="18">
        <v>93.313960334345609</v>
      </c>
      <c r="AW31" s="18">
        <v>95.996330641017067</v>
      </c>
      <c r="AX31" s="18">
        <v>97.809890578944135</v>
      </c>
      <c r="AY31" s="18">
        <v>98.552518096610953</v>
      </c>
      <c r="AZ31" s="18">
        <v>99.261375882067313</v>
      </c>
      <c r="BA31" s="18">
        <v>99.946636770573662</v>
      </c>
      <c r="BB31" s="18">
        <v>100.12453520260634</v>
      </c>
      <c r="BC31" s="18">
        <v>99.952463681645042</v>
      </c>
      <c r="BD31" s="18">
        <v>99.856568882544281</v>
      </c>
      <c r="BE31" s="18">
        <v>100.48065667084965</v>
      </c>
      <c r="BF31" s="18">
        <v>101.08012500817476</v>
      </c>
      <c r="BG31" s="18">
        <v>101.66593465444811</v>
      </c>
      <c r="BH31" s="18">
        <v>102.24848629741604</v>
      </c>
      <c r="BI31" s="18">
        <v>102.82337230500801</v>
      </c>
      <c r="BJ31" s="18">
        <v>103.37535234822388</v>
      </c>
      <c r="BK31" s="18">
        <v>103.90012527939483</v>
      </c>
      <c r="BL31" s="18">
        <v>104.40231942046911</v>
      </c>
      <c r="BM31" s="18">
        <v>105.28889775958925</v>
      </c>
      <c r="BN31" s="18">
        <v>106.14887874853576</v>
      </c>
      <c r="BO31" s="18">
        <v>106.9830603078139</v>
      </c>
      <c r="BP31" s="18">
        <v>107.79221642031368</v>
      </c>
      <c r="BQ31" s="18">
        <v>108.57709784943847</v>
      </c>
      <c r="BR31" s="18">
        <v>109.33843283568953</v>
      </c>
      <c r="BS31" s="18">
        <v>110.07692777235306</v>
      </c>
      <c r="BT31" s="18">
        <v>110.79326786091667</v>
      </c>
      <c r="BU31" s="18">
        <v>111.48811774682338</v>
      </c>
      <c r="BV31" s="54">
        <v>112.18296763273008</v>
      </c>
    </row>
    <row r="32" spans="1:74" ht="13.5" thickBot="1">
      <c r="B32" s="72"/>
      <c r="C32" s="62"/>
      <c r="D32" s="62"/>
      <c r="E32" s="62"/>
      <c r="F32" s="62"/>
      <c r="G32" s="62"/>
      <c r="H32" s="62"/>
      <c r="I32" s="62"/>
      <c r="J32" s="62"/>
      <c r="K32" s="62"/>
      <c r="BV32" s="68"/>
    </row>
    <row r="33" spans="2:74">
      <c r="B33" s="69"/>
      <c r="C33" s="70" t="s">
        <v>81</v>
      </c>
      <c r="D33" s="71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50"/>
    </row>
    <row r="34" spans="2:74">
      <c r="B34" s="51" t="s">
        <v>61</v>
      </c>
      <c r="C34" s="35">
        <v>1970</v>
      </c>
      <c r="D34" s="35">
        <v>1971</v>
      </c>
      <c r="E34" s="35">
        <v>1972</v>
      </c>
      <c r="F34" s="35">
        <v>1973</v>
      </c>
      <c r="G34" s="35">
        <v>1974</v>
      </c>
      <c r="H34" s="35">
        <v>1975</v>
      </c>
      <c r="I34" s="35">
        <v>1976</v>
      </c>
      <c r="J34" s="35">
        <v>1977</v>
      </c>
      <c r="K34" s="35">
        <v>1978</v>
      </c>
      <c r="L34" s="35">
        <v>1979</v>
      </c>
      <c r="M34" s="35">
        <v>1980</v>
      </c>
      <c r="N34" s="35">
        <v>1981</v>
      </c>
      <c r="O34" s="35">
        <v>1982</v>
      </c>
      <c r="P34" s="35">
        <v>1983</v>
      </c>
      <c r="Q34" s="35">
        <v>1984</v>
      </c>
      <c r="R34" s="35">
        <v>1985</v>
      </c>
      <c r="S34" s="35">
        <v>1986</v>
      </c>
      <c r="T34" s="35">
        <v>1987</v>
      </c>
      <c r="U34" s="35">
        <v>1988</v>
      </c>
      <c r="V34" s="35">
        <v>1989</v>
      </c>
      <c r="W34" s="35">
        <v>1990</v>
      </c>
      <c r="X34" s="35">
        <v>1991</v>
      </c>
      <c r="Y34" s="35">
        <v>1992</v>
      </c>
      <c r="Z34" s="35">
        <v>1993</v>
      </c>
      <c r="AA34" s="35">
        <v>1994</v>
      </c>
      <c r="AB34" s="35">
        <v>1995</v>
      </c>
      <c r="AC34" s="35">
        <v>1996</v>
      </c>
      <c r="AD34" s="35">
        <v>1997</v>
      </c>
      <c r="AE34" s="35">
        <v>1998</v>
      </c>
      <c r="AF34" s="35">
        <v>1999</v>
      </c>
      <c r="AG34" s="35">
        <v>2000</v>
      </c>
      <c r="AH34" s="35">
        <v>2001</v>
      </c>
      <c r="AI34" s="35">
        <v>2002</v>
      </c>
      <c r="AJ34" s="35">
        <v>2003</v>
      </c>
      <c r="AK34" s="35">
        <v>2004</v>
      </c>
      <c r="AL34" s="35">
        <v>2005</v>
      </c>
      <c r="AM34" s="35">
        <v>2006</v>
      </c>
      <c r="AN34" s="35">
        <v>2007</v>
      </c>
      <c r="AO34" s="35">
        <v>2008</v>
      </c>
      <c r="AP34" s="35">
        <v>2009</v>
      </c>
      <c r="AQ34" s="35">
        <v>2010</v>
      </c>
      <c r="AR34" s="35">
        <v>2011</v>
      </c>
      <c r="AS34" s="35">
        <v>2012</v>
      </c>
      <c r="AT34" s="35">
        <v>2013</v>
      </c>
      <c r="AU34" s="35">
        <v>2014</v>
      </c>
      <c r="AV34" s="35">
        <v>2015</v>
      </c>
      <c r="AW34" s="35">
        <v>2016</v>
      </c>
      <c r="AX34" s="35">
        <v>2017</v>
      </c>
      <c r="AY34" s="35">
        <v>2018</v>
      </c>
      <c r="AZ34" s="35">
        <v>2019</v>
      </c>
      <c r="BA34" s="35">
        <v>2020</v>
      </c>
      <c r="BB34" s="35">
        <v>2021</v>
      </c>
      <c r="BC34" s="35">
        <v>2022</v>
      </c>
      <c r="BD34" s="35">
        <v>2023</v>
      </c>
      <c r="BE34" s="35">
        <v>2024</v>
      </c>
      <c r="BF34" s="35">
        <v>2025</v>
      </c>
      <c r="BG34" s="35">
        <v>2026</v>
      </c>
      <c r="BH34" s="35">
        <v>2027</v>
      </c>
      <c r="BI34" s="35">
        <v>2028</v>
      </c>
      <c r="BJ34" s="35">
        <v>2029</v>
      </c>
      <c r="BK34" s="35">
        <v>2030</v>
      </c>
      <c r="BL34" s="35">
        <v>2031</v>
      </c>
      <c r="BM34" s="35">
        <v>2032</v>
      </c>
      <c r="BN34" s="35">
        <v>2033</v>
      </c>
      <c r="BO34" s="35">
        <v>2034</v>
      </c>
      <c r="BP34" s="35">
        <v>2035</v>
      </c>
      <c r="BQ34" s="35">
        <v>2036</v>
      </c>
      <c r="BR34" s="35">
        <v>2037</v>
      </c>
      <c r="BS34" s="35">
        <v>2038</v>
      </c>
      <c r="BT34" s="35">
        <v>2039</v>
      </c>
      <c r="BU34" s="35">
        <v>2040</v>
      </c>
      <c r="BV34" s="52">
        <v>2041</v>
      </c>
    </row>
    <row r="35" spans="2:74">
      <c r="B35" s="53" t="s">
        <v>93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2.8423996461393077E-2</v>
      </c>
      <c r="M35" s="18">
        <v>8.453128214243244E-2</v>
      </c>
      <c r="N35" s="18">
        <v>0.1416707485840642</v>
      </c>
      <c r="O35" s="18">
        <v>0.19926186737050336</v>
      </c>
      <c r="P35" s="18">
        <v>0.25818045674847051</v>
      </c>
      <c r="Q35" s="18">
        <v>0.31890304498841476</v>
      </c>
      <c r="R35" s="18">
        <v>0.38117798560318034</v>
      </c>
      <c r="S35" s="18">
        <v>0.44500630741421426</v>
      </c>
      <c r="T35" s="18">
        <v>0.51057178853268359</v>
      </c>
      <c r="U35" s="18">
        <v>0.57807900768342779</v>
      </c>
      <c r="V35" s="18">
        <v>0.64587667491519929</v>
      </c>
      <c r="W35" s="18">
        <v>0.72759200566555393</v>
      </c>
      <c r="X35" s="18">
        <v>0.79331995782533915</v>
      </c>
      <c r="Y35" s="18">
        <v>0.85979094004580603</v>
      </c>
      <c r="Z35" s="18">
        <v>0.93259310952406049</v>
      </c>
      <c r="AA35" s="18">
        <v>1.0071573249993462</v>
      </c>
      <c r="AB35" s="18">
        <v>1.0912002255175322</v>
      </c>
      <c r="AC35" s="18">
        <v>1.1869060003782161</v>
      </c>
      <c r="AD35" s="18">
        <v>1.2903038941566713</v>
      </c>
      <c r="AE35" s="18">
        <v>1.3951310664192733</v>
      </c>
      <c r="AF35" s="18">
        <v>1.5126160453755604</v>
      </c>
      <c r="AG35" s="18">
        <v>1.6366760195779173</v>
      </c>
      <c r="AH35" s="18">
        <v>1.8762688568044157</v>
      </c>
      <c r="AI35" s="18">
        <v>2.2368019705813462</v>
      </c>
      <c r="AJ35" s="18">
        <v>2.5649501677743953</v>
      </c>
      <c r="AK35" s="18">
        <v>2.9679110806172631</v>
      </c>
      <c r="AL35" s="18">
        <v>3.3931333180516337</v>
      </c>
      <c r="AM35" s="18">
        <v>3.7546961636381098</v>
      </c>
      <c r="AN35" s="18">
        <v>4.0325088923162866</v>
      </c>
      <c r="AO35" s="18">
        <v>4.0934942928762359</v>
      </c>
      <c r="AP35" s="18">
        <v>3.7833777218655249</v>
      </c>
      <c r="AQ35" s="18">
        <v>3.6515202928052002</v>
      </c>
      <c r="AR35" s="18">
        <v>3.4567200630071167</v>
      </c>
      <c r="AS35" s="18">
        <v>3.1329620096064827</v>
      </c>
      <c r="AT35" s="18">
        <v>2.8739535793311628</v>
      </c>
      <c r="AU35" s="18">
        <v>2.6392325516131439</v>
      </c>
      <c r="AV35" s="18">
        <v>2.3691843270268946</v>
      </c>
      <c r="AW35" s="18">
        <v>2.1087698595780293</v>
      </c>
      <c r="AX35" s="18">
        <v>1.8551395371358024</v>
      </c>
      <c r="AY35" s="18">
        <v>1.6126199558505776</v>
      </c>
      <c r="AZ35" s="18">
        <v>1.3658088891109927</v>
      </c>
      <c r="BA35" s="18">
        <v>1.1189978223714079</v>
      </c>
      <c r="BB35" s="18">
        <v>0.87218675563182302</v>
      </c>
      <c r="BC35" s="18">
        <v>0.62537568889223816</v>
      </c>
      <c r="BD35" s="18">
        <v>0.43212626422113942</v>
      </c>
      <c r="BE35" s="18">
        <v>0.27735483430468783</v>
      </c>
      <c r="BF35" s="18">
        <v>0.15426692837608566</v>
      </c>
      <c r="BG35" s="18">
        <v>5.7886311993162402E-2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18">
        <v>0</v>
      </c>
      <c r="BV35" s="54">
        <v>0</v>
      </c>
    </row>
    <row r="36" spans="2:74">
      <c r="B36" s="53" t="s">
        <v>94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1.0863721483293386E-2</v>
      </c>
      <c r="Y36" s="18">
        <v>2.1541020140686137E-2</v>
      </c>
      <c r="Z36" s="18">
        <v>3.2220258518005578E-2</v>
      </c>
      <c r="AA36" s="18">
        <v>4.2494916328132008E-2</v>
      </c>
      <c r="AB36" s="18">
        <v>5.2539779831517558E-2</v>
      </c>
      <c r="AC36" s="18">
        <v>6.2479087786487301E-2</v>
      </c>
      <c r="AD36" s="18">
        <v>7.2124362046712229E-2</v>
      </c>
      <c r="AE36" s="18">
        <v>8.1590692095987058E-2</v>
      </c>
      <c r="AF36" s="18">
        <v>9.1242029075992617E-2</v>
      </c>
      <c r="AG36" s="18">
        <v>9.9198431252169095E-2</v>
      </c>
      <c r="AH36" s="18">
        <v>0.11223608497509954</v>
      </c>
      <c r="AI36" s="18">
        <v>0.12962386485965458</v>
      </c>
      <c r="AJ36" s="18">
        <v>0.14192696452029244</v>
      </c>
      <c r="AK36" s="18">
        <v>0.18444952692562236</v>
      </c>
      <c r="AL36" s="18">
        <v>0.23777707089450265</v>
      </c>
      <c r="AM36" s="18">
        <v>0.30645302854113432</v>
      </c>
      <c r="AN36" s="18">
        <v>0.41445955724529931</v>
      </c>
      <c r="AO36" s="18">
        <v>0.55062456699742757</v>
      </c>
      <c r="AP36" s="18">
        <v>0.69374259823353512</v>
      </c>
      <c r="AQ36" s="18">
        <v>0.92125511974443097</v>
      </c>
      <c r="AR36" s="18">
        <v>1.1941465970099838</v>
      </c>
      <c r="AS36" s="18">
        <v>1.4682357446589158</v>
      </c>
      <c r="AT36" s="18">
        <v>1.5244014661957652</v>
      </c>
      <c r="AU36" s="18">
        <v>1.5920026703496253</v>
      </c>
      <c r="AV36" s="18">
        <v>1.5915103229317666</v>
      </c>
      <c r="AW36" s="18">
        <v>1.5910183917361791</v>
      </c>
      <c r="AX36" s="18">
        <v>1.5853495248712126</v>
      </c>
      <c r="AY36" s="18">
        <v>1.5761269178056998</v>
      </c>
      <c r="AZ36" s="18">
        <v>1.5164518970017613</v>
      </c>
      <c r="BA36" s="18">
        <v>1.4567768761978226</v>
      </c>
      <c r="BB36" s="18">
        <v>1.3971018553938839</v>
      </c>
      <c r="BC36" s="18">
        <v>1.3374268345899454</v>
      </c>
      <c r="BD36" s="18">
        <v>1.2425598101200075</v>
      </c>
      <c r="BE36" s="18">
        <v>1.1536422042296945</v>
      </c>
      <c r="BF36" s="18">
        <v>1.0703561532951882</v>
      </c>
      <c r="BG36" s="18">
        <v>0.99242020990576263</v>
      </c>
      <c r="BH36" s="18">
        <v>0.91511653561414774</v>
      </c>
      <c r="BI36" s="18">
        <v>0.8309238125654006</v>
      </c>
      <c r="BJ36" s="18">
        <v>0.75428628460462721</v>
      </c>
      <c r="BK36" s="18">
        <v>0.68451839843183704</v>
      </c>
      <c r="BL36" s="18">
        <v>0.63774690441763637</v>
      </c>
      <c r="BM36" s="18">
        <v>0.59633451864926224</v>
      </c>
      <c r="BN36" s="18">
        <v>0.55743205451471012</v>
      </c>
      <c r="BO36" s="18">
        <v>0.52090761029245214</v>
      </c>
      <c r="BP36" s="18">
        <v>0.48663377179587497</v>
      </c>
      <c r="BQ36" s="18">
        <v>0.45448780044773929</v>
      </c>
      <c r="BR36" s="18">
        <v>0.42435175585865009</v>
      </c>
      <c r="BS36" s="18">
        <v>0.39611256289085744</v>
      </c>
      <c r="BT36" s="18">
        <v>0.36966203193745401</v>
      </c>
      <c r="BU36" s="18">
        <v>0.34489684003967264</v>
      </c>
      <c r="BV36" s="54">
        <v>0.3280953060536686</v>
      </c>
    </row>
    <row r="37" spans="2:74">
      <c r="B37" s="53" t="s">
        <v>95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2.1848479864483971E-2</v>
      </c>
      <c r="M37" s="18">
        <v>6.4907590922837974E-2</v>
      </c>
      <c r="N37" s="18">
        <v>0.10868670783904065</v>
      </c>
      <c r="O37" s="18">
        <v>0.1527283473993554</v>
      </c>
      <c r="P37" s="18">
        <v>0.19767422676614868</v>
      </c>
      <c r="Q37" s="18">
        <v>0.24385067745429725</v>
      </c>
      <c r="R37" s="18">
        <v>0.29104425992259847</v>
      </c>
      <c r="S37" s="18">
        <v>0.33926194546018962</v>
      </c>
      <c r="T37" s="18">
        <v>0.38865751820116845</v>
      </c>
      <c r="U37" s="18">
        <v>0.43938604741675757</v>
      </c>
      <c r="V37" s="18">
        <v>0.49143565153648255</v>
      </c>
      <c r="W37" s="18">
        <v>0.5527803634704751</v>
      </c>
      <c r="X37" s="18">
        <v>0.60180281861620277</v>
      </c>
      <c r="Y37" s="18">
        <v>0.65124164005290774</v>
      </c>
      <c r="Z37" s="18">
        <v>0.70531537643123754</v>
      </c>
      <c r="AA37" s="18">
        <v>0.75887982986850733</v>
      </c>
      <c r="AB37" s="18">
        <v>0.81759225165863325</v>
      </c>
      <c r="AC37" s="18">
        <v>0.88295359466180157</v>
      </c>
      <c r="AD37" s="18">
        <v>0.95200138258283029</v>
      </c>
      <c r="AE37" s="18">
        <v>1.026241016522488</v>
      </c>
      <c r="AF37" s="18">
        <v>1.1077218644950582</v>
      </c>
      <c r="AG37" s="18">
        <v>1.1870161049479488</v>
      </c>
      <c r="AH37" s="18">
        <v>1.3358110002486059</v>
      </c>
      <c r="AI37" s="18">
        <v>1.5383681960153754</v>
      </c>
      <c r="AJ37" s="18">
        <v>1.6446497910809927</v>
      </c>
      <c r="AK37" s="18">
        <v>1.7773922981278749</v>
      </c>
      <c r="AL37" s="18">
        <v>1.8059048420592885</v>
      </c>
      <c r="AM37" s="18">
        <v>1.7748130553017614</v>
      </c>
      <c r="AN37" s="18">
        <v>1.7205432892781127</v>
      </c>
      <c r="AO37" s="18">
        <v>1.6119882355776369</v>
      </c>
      <c r="AP37" s="18">
        <v>1.4789192534262541</v>
      </c>
      <c r="AQ37" s="18">
        <v>1.5222878716632577</v>
      </c>
      <c r="AR37" s="18">
        <v>1.6310020635012143</v>
      </c>
      <c r="AS37" s="18">
        <v>1.751099635495049</v>
      </c>
      <c r="AT37" s="18">
        <v>1.7827551640736892</v>
      </c>
      <c r="AU37" s="18">
        <v>1.8212555986232357</v>
      </c>
      <c r="AV37" s="18">
        <v>1.8169229129187032</v>
      </c>
      <c r="AW37" s="18">
        <v>1.7353201849606903</v>
      </c>
      <c r="AX37" s="18">
        <v>1.6392275892656036</v>
      </c>
      <c r="AY37" s="18">
        <v>1.5308634160249432</v>
      </c>
      <c r="AZ37" s="18">
        <v>1.4095380267480437</v>
      </c>
      <c r="BA37" s="18">
        <v>1.2752841731022955</v>
      </c>
      <c r="BB37" s="18">
        <v>1.1088373597298193</v>
      </c>
      <c r="BC37" s="18">
        <v>0.92535637343273591</v>
      </c>
      <c r="BD37" s="18">
        <v>0.73920181845275224</v>
      </c>
      <c r="BE37" s="18">
        <v>0.55049965321914762</v>
      </c>
      <c r="BF37" s="18">
        <v>0.35877570811832366</v>
      </c>
      <c r="BG37" s="18">
        <v>0.33760035226809143</v>
      </c>
      <c r="BH37" s="18">
        <v>0.33953482167073634</v>
      </c>
      <c r="BI37" s="18">
        <v>0.34144383592744587</v>
      </c>
      <c r="BJ37" s="18">
        <v>0.34327678673508877</v>
      </c>
      <c r="BK37" s="18">
        <v>0.34501939134523896</v>
      </c>
      <c r="BL37" s="18">
        <v>0.3466870189484268</v>
      </c>
      <c r="BM37" s="18">
        <v>0.34963106466656763</v>
      </c>
      <c r="BN37" s="18">
        <v>0.35248678901316421</v>
      </c>
      <c r="BO37" s="18">
        <v>0.355256841629363</v>
      </c>
      <c r="BP37" s="18">
        <v>0.35794379266707577</v>
      </c>
      <c r="BQ37" s="18">
        <v>0.36055013517365719</v>
      </c>
      <c r="BR37" s="18">
        <v>0.36307828740504111</v>
      </c>
      <c r="BS37" s="18">
        <v>0.36553059506948354</v>
      </c>
      <c r="BT37" s="18">
        <v>0.36790933350399274</v>
      </c>
      <c r="BU37" s="18">
        <v>0.37021670978546661</v>
      </c>
      <c r="BV37" s="54">
        <v>0.37252408606694049</v>
      </c>
    </row>
    <row r="38" spans="2:74">
      <c r="B38" s="53" t="s">
        <v>96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1.0964656184800617E-2</v>
      </c>
      <c r="S38" s="18">
        <v>1.8422514834934772E-2</v>
      </c>
      <c r="T38" s="18">
        <v>2.72434550384483E-2</v>
      </c>
      <c r="U38" s="18">
        <v>3.6862792961506123E-2</v>
      </c>
      <c r="V38" s="18">
        <v>4.7002507750562868E-2</v>
      </c>
      <c r="W38" s="18">
        <v>5.8495845385391196E-2</v>
      </c>
      <c r="X38" s="18">
        <v>6.8737601915678098E-2</v>
      </c>
      <c r="Y38" s="18">
        <v>7.9276062273803141E-2</v>
      </c>
      <c r="Z38" s="18">
        <v>9.0371167679488468E-2</v>
      </c>
      <c r="AA38" s="18">
        <v>0.10135937246297611</v>
      </c>
      <c r="AB38" s="18">
        <v>0.11277760313301467</v>
      </c>
      <c r="AC38" s="18">
        <v>0.12474873679171027</v>
      </c>
      <c r="AD38" s="18">
        <v>0.13673134697443609</v>
      </c>
      <c r="AE38" s="18">
        <v>0.14848261128223891</v>
      </c>
      <c r="AF38" s="18">
        <v>0.16024366247367219</v>
      </c>
      <c r="AG38" s="18">
        <v>0.16923967537328399</v>
      </c>
      <c r="AH38" s="18">
        <v>0.17508019132951236</v>
      </c>
      <c r="AI38" s="18">
        <v>0.19047058661195956</v>
      </c>
      <c r="AJ38" s="18">
        <v>0.20430556063645183</v>
      </c>
      <c r="AK38" s="18">
        <v>0.22629998727288889</v>
      </c>
      <c r="AL38" s="18">
        <v>0.24047505734530109</v>
      </c>
      <c r="AM38" s="18">
        <v>0.24672351024318318</v>
      </c>
      <c r="AN38" s="18">
        <v>0.24517615745731017</v>
      </c>
      <c r="AO38" s="18">
        <v>0.2139416165835982</v>
      </c>
      <c r="AP38" s="18">
        <v>0.17270900168146658</v>
      </c>
      <c r="AQ38" s="18">
        <v>0.14976553818305191</v>
      </c>
      <c r="AR38" s="18">
        <v>0.13120264501940607</v>
      </c>
      <c r="AS38" s="18">
        <v>0.11716046276597507</v>
      </c>
      <c r="AT38" s="18">
        <v>0.10649174811960717</v>
      </c>
      <c r="AU38" s="18">
        <v>9.9601387313906789E-2</v>
      </c>
      <c r="AV38" s="18">
        <v>7.284404790156529E-2</v>
      </c>
      <c r="AW38" s="18">
        <v>5.7734032545834146E-2</v>
      </c>
      <c r="AX38" s="18">
        <v>4.4141673365667523E-2</v>
      </c>
      <c r="AY38" s="18">
        <v>3.226833790155164E-2</v>
      </c>
      <c r="AZ38" s="18">
        <v>2.2120028270146683E-2</v>
      </c>
      <c r="BA38" s="18">
        <v>1.375046657738346E-2</v>
      </c>
      <c r="BB38" s="18">
        <v>7.1910763914451491E-3</v>
      </c>
      <c r="BC38" s="18">
        <v>3.2360114283864934E-3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  <c r="BI38" s="18">
        <v>0</v>
      </c>
      <c r="BJ38" s="18">
        <v>0</v>
      </c>
      <c r="BK38" s="18">
        <v>0</v>
      </c>
      <c r="BL38" s="18">
        <v>0</v>
      </c>
      <c r="BM38" s="18">
        <v>0</v>
      </c>
      <c r="BN38" s="18">
        <v>0</v>
      </c>
      <c r="BO38" s="18">
        <v>0</v>
      </c>
      <c r="BP38" s="18">
        <v>0</v>
      </c>
      <c r="BQ38" s="18">
        <v>0</v>
      </c>
      <c r="BR38" s="18">
        <v>0</v>
      </c>
      <c r="BS38" s="18">
        <v>0</v>
      </c>
      <c r="BT38" s="18">
        <v>0</v>
      </c>
      <c r="BU38" s="18">
        <v>0</v>
      </c>
      <c r="BV38" s="54">
        <v>0</v>
      </c>
    </row>
    <row r="39" spans="2:74">
      <c r="B39" s="53" t="s">
        <v>97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7.9492811612518928E-3</v>
      </c>
      <c r="AH39" s="18">
        <v>1.0542607898203193E-2</v>
      </c>
      <c r="AI39" s="18">
        <v>2.871058439136993E-2</v>
      </c>
      <c r="AJ39" s="18">
        <v>5.6184488562302064E-2</v>
      </c>
      <c r="AK39" s="18">
        <v>9.1916253594496594E-2</v>
      </c>
      <c r="AL39" s="18">
        <v>0.13039282392196536</v>
      </c>
      <c r="AM39" s="18">
        <v>0.16516742897173683</v>
      </c>
      <c r="AN39" s="18">
        <v>0.18994977863387486</v>
      </c>
      <c r="AO39" s="18">
        <v>0.20166939826803654</v>
      </c>
      <c r="AP39" s="18">
        <v>0.20274030867258738</v>
      </c>
      <c r="AQ39" s="18">
        <v>0.2207071089013396</v>
      </c>
      <c r="AR39" s="18">
        <v>0.24704412804686693</v>
      </c>
      <c r="AS39" s="18">
        <v>0.2705169030651029</v>
      </c>
      <c r="AT39" s="18">
        <v>0.28618232203975474</v>
      </c>
      <c r="AU39" s="18">
        <v>0.30129055435415242</v>
      </c>
      <c r="AV39" s="18">
        <v>0.33151802601345914</v>
      </c>
      <c r="AW39" s="18">
        <v>0.34569382532664678</v>
      </c>
      <c r="AX39" s="18">
        <v>0.34804115548196474</v>
      </c>
      <c r="AY39" s="18">
        <v>0.33660532785173819</v>
      </c>
      <c r="AZ39" s="18">
        <v>0.3173557249778598</v>
      </c>
      <c r="BA39" s="18">
        <v>0.29810612210398146</v>
      </c>
      <c r="BB39" s="18">
        <v>0.27885651923010313</v>
      </c>
      <c r="BC39" s="18">
        <v>0.25960691635622474</v>
      </c>
      <c r="BD39" s="18">
        <v>0.23643451008672042</v>
      </c>
      <c r="BE39" s="18">
        <v>0.21528804891471828</v>
      </c>
      <c r="BF39" s="18">
        <v>0.19597761027683383</v>
      </c>
      <c r="BG39" s="18">
        <v>0.17836899895089742</v>
      </c>
      <c r="BH39" s="18">
        <v>0.16233196087467211</v>
      </c>
      <c r="BI39" s="18">
        <v>0.14772099379785494</v>
      </c>
      <c r="BJ39" s="18">
        <v>0.13439113142212197</v>
      </c>
      <c r="BK39" s="18">
        <v>0.13442313948515802</v>
      </c>
      <c r="BL39" s="18">
        <v>0.1350728645253611</v>
      </c>
      <c r="BM39" s="18">
        <v>0.13621989532463674</v>
      </c>
      <c r="BN39" s="18">
        <v>0.13733251519993414</v>
      </c>
      <c r="BO39" s="18">
        <v>0.13841175647897258</v>
      </c>
      <c r="BP39" s="18">
        <v>0.13945862051963992</v>
      </c>
      <c r="BQ39" s="18">
        <v>0.1404740786390872</v>
      </c>
      <c r="BR39" s="18">
        <v>0.14145907301495109</v>
      </c>
      <c r="BS39" s="18">
        <v>0.14241451755953904</v>
      </c>
      <c r="BT39" s="18">
        <v>0.14334129876778937</v>
      </c>
      <c r="BU39" s="18">
        <v>0.14424027653979218</v>
      </c>
      <c r="BV39" s="54">
        <v>0.14513925431179497</v>
      </c>
    </row>
    <row r="40" spans="2:74" ht="13.5" thickBot="1">
      <c r="B40" s="58" t="s">
        <v>38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5.0272476325877051E-2</v>
      </c>
      <c r="M40" s="59">
        <v>0.14943887306527043</v>
      </c>
      <c r="N40" s="59">
        <v>0.25035745642310481</v>
      </c>
      <c r="O40" s="59">
        <v>0.3520064935775753</v>
      </c>
      <c r="P40" s="59">
        <v>0.4576104167309073</v>
      </c>
      <c r="Q40" s="59">
        <v>0.5681246724937572</v>
      </c>
      <c r="R40" s="59">
        <v>0.68318690171057939</v>
      </c>
      <c r="S40" s="59">
        <v>0.80269076770933856</v>
      </c>
      <c r="T40" s="59">
        <v>0.92647276177230042</v>
      </c>
      <c r="U40" s="59">
        <v>1.0543278480616916</v>
      </c>
      <c r="V40" s="59">
        <v>1.1843148342022447</v>
      </c>
      <c r="W40" s="59">
        <v>1.3388682145214201</v>
      </c>
      <c r="X40" s="59">
        <v>1.4747240998405133</v>
      </c>
      <c r="Y40" s="59">
        <v>1.6118496625132031</v>
      </c>
      <c r="Z40" s="59">
        <v>1.760499912152792</v>
      </c>
      <c r="AA40" s="59">
        <v>1.9098914436589618</v>
      </c>
      <c r="AB40" s="59">
        <v>2.0744597144542216</v>
      </c>
      <c r="AC40" s="59">
        <v>2.2581555290521811</v>
      </c>
      <c r="AD40" s="59">
        <v>2.4533327600422044</v>
      </c>
      <c r="AE40" s="59">
        <v>2.6551237538636681</v>
      </c>
      <c r="AF40" s="59">
        <v>2.8774422853086681</v>
      </c>
      <c r="AG40" s="59">
        <v>3.1000795123125706</v>
      </c>
      <c r="AH40" s="59">
        <v>3.5099387412558367</v>
      </c>
      <c r="AI40" s="59">
        <v>4.1239752024597056</v>
      </c>
      <c r="AJ40" s="59">
        <v>4.6120169725744349</v>
      </c>
      <c r="AK40" s="59">
        <v>5.2479691465381464</v>
      </c>
      <c r="AL40" s="59">
        <v>5.8076831122726906</v>
      </c>
      <c r="AM40" s="59">
        <v>6.2478531866959255</v>
      </c>
      <c r="AN40" s="59">
        <v>6.6026376749308842</v>
      </c>
      <c r="AO40" s="59">
        <v>6.671718110302935</v>
      </c>
      <c r="AP40" s="59">
        <v>6.331488883879369</v>
      </c>
      <c r="AQ40" s="59">
        <v>6.4655359312972802</v>
      </c>
      <c r="AR40" s="59">
        <v>6.6601154965845879</v>
      </c>
      <c r="AS40" s="59">
        <v>6.7399747555915255</v>
      </c>
      <c r="AT40" s="59">
        <v>6.5737842797599804</v>
      </c>
      <c r="AU40" s="59">
        <v>6.4533827622540647</v>
      </c>
      <c r="AV40" s="59">
        <v>6.1819796367923887</v>
      </c>
      <c r="AW40" s="59">
        <v>5.8385362941473797</v>
      </c>
      <c r="AX40" s="59">
        <v>5.4718994801202507</v>
      </c>
      <c r="AY40" s="59">
        <v>5.0884839554345103</v>
      </c>
      <c r="AZ40" s="59">
        <v>4.6312745661088037</v>
      </c>
      <c r="BA40" s="59">
        <v>4.1629154603528908</v>
      </c>
      <c r="BB40" s="59">
        <v>3.6641735663770749</v>
      </c>
      <c r="BC40" s="59">
        <v>3.1510018246995308</v>
      </c>
      <c r="BD40" s="59">
        <v>2.6503224028806196</v>
      </c>
      <c r="BE40" s="59">
        <v>2.1967847406682481</v>
      </c>
      <c r="BF40" s="59">
        <v>1.7793764000664312</v>
      </c>
      <c r="BG40" s="59">
        <v>1.5662758731179138</v>
      </c>
      <c r="BH40" s="59">
        <v>1.4169833181595561</v>
      </c>
      <c r="BI40" s="59">
        <v>1.3200886422907014</v>
      </c>
      <c r="BJ40" s="59">
        <v>1.231954202761838</v>
      </c>
      <c r="BK40" s="59">
        <v>1.1639609292622342</v>
      </c>
      <c r="BL40" s="59">
        <v>1.1195067878914242</v>
      </c>
      <c r="BM40" s="59">
        <v>1.0821854786404665</v>
      </c>
      <c r="BN40" s="59">
        <v>1.0472513587278085</v>
      </c>
      <c r="BO40" s="59">
        <v>1.0145762084007877</v>
      </c>
      <c r="BP40" s="59">
        <v>0.98403618498259071</v>
      </c>
      <c r="BQ40" s="59">
        <v>0.95551201426048371</v>
      </c>
      <c r="BR40" s="59">
        <v>0.92888911627864224</v>
      </c>
      <c r="BS40" s="59">
        <v>0.90405767551988003</v>
      </c>
      <c r="BT40" s="59">
        <v>0.88091266420923608</v>
      </c>
      <c r="BU40" s="59">
        <v>0.85935382636493152</v>
      </c>
      <c r="BV40" s="60">
        <v>0.84575864643240406</v>
      </c>
    </row>
    <row r="41" spans="2:74">
      <c r="B41" s="63"/>
      <c r="C41" s="62"/>
      <c r="D41" s="62"/>
      <c r="E41" s="62"/>
      <c r="F41" s="62"/>
      <c r="G41" s="62"/>
      <c r="H41" s="62"/>
      <c r="I41" s="62"/>
      <c r="J41" s="62"/>
      <c r="K41" s="62"/>
    </row>
    <row r="42" spans="2:74" ht="13.5" thickBot="1">
      <c r="B42" s="63"/>
      <c r="C42" s="63" t="s">
        <v>33</v>
      </c>
      <c r="D42" s="62"/>
      <c r="E42" s="62"/>
      <c r="F42" s="62"/>
      <c r="G42" s="62"/>
      <c r="H42" s="62"/>
      <c r="I42" s="62"/>
      <c r="J42" s="62"/>
      <c r="K42" s="62"/>
    </row>
    <row r="43" spans="2:74">
      <c r="B43" s="69"/>
      <c r="C43" s="70" t="s">
        <v>76</v>
      </c>
      <c r="D43" s="71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50"/>
    </row>
    <row r="44" spans="2:74">
      <c r="B44" s="51" t="s">
        <v>61</v>
      </c>
      <c r="C44" s="35">
        <v>1970</v>
      </c>
      <c r="D44" s="35">
        <v>1971</v>
      </c>
      <c r="E44" s="35">
        <v>1972</v>
      </c>
      <c r="F44" s="35">
        <v>1973</v>
      </c>
      <c r="G44" s="35">
        <v>1974</v>
      </c>
      <c r="H44" s="35">
        <v>1975</v>
      </c>
      <c r="I44" s="35">
        <v>1976</v>
      </c>
      <c r="J44" s="35">
        <v>1977</v>
      </c>
      <c r="K44" s="35">
        <v>1978</v>
      </c>
      <c r="L44" s="35">
        <v>1979</v>
      </c>
      <c r="M44" s="35">
        <v>1980</v>
      </c>
      <c r="N44" s="35">
        <v>1981</v>
      </c>
      <c r="O44" s="35">
        <v>1982</v>
      </c>
      <c r="P44" s="35">
        <v>1983</v>
      </c>
      <c r="Q44" s="35">
        <v>1984</v>
      </c>
      <c r="R44" s="35">
        <v>1985</v>
      </c>
      <c r="S44" s="35">
        <v>1986</v>
      </c>
      <c r="T44" s="35">
        <v>1987</v>
      </c>
      <c r="U44" s="35">
        <v>1988</v>
      </c>
      <c r="V44" s="35">
        <v>1989</v>
      </c>
      <c r="W44" s="35">
        <v>1990</v>
      </c>
      <c r="X44" s="35">
        <v>1991</v>
      </c>
      <c r="Y44" s="35">
        <v>1992</v>
      </c>
      <c r="Z44" s="35">
        <v>1993</v>
      </c>
      <c r="AA44" s="35">
        <v>1994</v>
      </c>
      <c r="AB44" s="35">
        <v>1995</v>
      </c>
      <c r="AC44" s="35">
        <v>1996</v>
      </c>
      <c r="AD44" s="35">
        <v>1997</v>
      </c>
      <c r="AE44" s="35">
        <v>1998</v>
      </c>
      <c r="AF44" s="35">
        <v>1999</v>
      </c>
      <c r="AG44" s="35">
        <v>2000</v>
      </c>
      <c r="AH44" s="35">
        <v>2001</v>
      </c>
      <c r="AI44" s="35">
        <v>2002</v>
      </c>
      <c r="AJ44" s="35">
        <v>2003</v>
      </c>
      <c r="AK44" s="35">
        <v>2004</v>
      </c>
      <c r="AL44" s="35">
        <v>2005</v>
      </c>
      <c r="AM44" s="35">
        <v>2006</v>
      </c>
      <c r="AN44" s="35">
        <v>2007</v>
      </c>
      <c r="AO44" s="35">
        <v>2008</v>
      </c>
      <c r="AP44" s="35">
        <v>2009</v>
      </c>
      <c r="AQ44" s="35">
        <v>2010</v>
      </c>
      <c r="AR44" s="35">
        <v>2011</v>
      </c>
      <c r="AS44" s="35">
        <v>2012</v>
      </c>
      <c r="AT44" s="35">
        <v>2013</v>
      </c>
      <c r="AU44" s="35">
        <v>2014</v>
      </c>
      <c r="AV44" s="35">
        <v>2015</v>
      </c>
      <c r="AW44" s="35">
        <v>2016</v>
      </c>
      <c r="AX44" s="35">
        <v>2017</v>
      </c>
      <c r="AY44" s="35">
        <v>2018</v>
      </c>
      <c r="AZ44" s="35">
        <v>2019</v>
      </c>
      <c r="BA44" s="35">
        <v>2020</v>
      </c>
      <c r="BB44" s="35">
        <v>2021</v>
      </c>
      <c r="BC44" s="35">
        <v>2022</v>
      </c>
      <c r="BD44" s="35">
        <v>2023</v>
      </c>
      <c r="BE44" s="35">
        <v>2024</v>
      </c>
      <c r="BF44" s="35">
        <v>2025</v>
      </c>
      <c r="BG44" s="35">
        <v>2026</v>
      </c>
      <c r="BH44" s="35">
        <v>2027</v>
      </c>
      <c r="BI44" s="35">
        <v>2028</v>
      </c>
      <c r="BJ44" s="35">
        <v>2029</v>
      </c>
      <c r="BK44" s="35">
        <v>2030</v>
      </c>
      <c r="BL44" s="35">
        <v>2031</v>
      </c>
      <c r="BM44" s="35">
        <v>2032</v>
      </c>
      <c r="BN44" s="35">
        <v>2033</v>
      </c>
      <c r="BO44" s="35">
        <v>2034</v>
      </c>
      <c r="BP44" s="35">
        <v>2035</v>
      </c>
      <c r="BQ44" s="35">
        <v>2036</v>
      </c>
      <c r="BR44" s="35">
        <v>2037</v>
      </c>
      <c r="BS44" s="35">
        <v>2038</v>
      </c>
      <c r="BT44" s="35">
        <v>2039</v>
      </c>
      <c r="BU44" s="35">
        <v>2040</v>
      </c>
      <c r="BV44" s="52">
        <v>2041</v>
      </c>
    </row>
    <row r="45" spans="2:74">
      <c r="B45" s="53" t="s">
        <v>93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0.20427408107259873</v>
      </c>
      <c r="M45" s="18">
        <v>0.60685862689935177</v>
      </c>
      <c r="N45" s="18">
        <v>1.0161749241290026</v>
      </c>
      <c r="O45" s="18">
        <v>1.4279456974695486</v>
      </c>
      <c r="P45" s="18">
        <v>1.848170732007365</v>
      </c>
      <c r="Q45" s="18">
        <v>2.2799010899097047</v>
      </c>
      <c r="R45" s="18">
        <v>2.7211412013971508</v>
      </c>
      <c r="S45" s="18">
        <v>3.1719562450858478</v>
      </c>
      <c r="T45" s="18">
        <v>3.63378403783405</v>
      </c>
      <c r="U45" s="18">
        <v>4.1080744119906454</v>
      </c>
      <c r="V45" s="18">
        <v>4.5947162798778916</v>
      </c>
      <c r="W45" s="18">
        <v>5.0822985042890547</v>
      </c>
      <c r="X45" s="18">
        <v>5.5792457532143311</v>
      </c>
      <c r="Y45" s="18">
        <v>6.0643901181657629</v>
      </c>
      <c r="Z45" s="18">
        <v>6.5544346865600156</v>
      </c>
      <c r="AA45" s="18">
        <v>7.0487381875715327</v>
      </c>
      <c r="AB45" s="18">
        <v>7.5495626386625361</v>
      </c>
      <c r="AC45" s="18">
        <v>8.053018383865906</v>
      </c>
      <c r="AD45" s="18">
        <v>8.5552189773372209</v>
      </c>
      <c r="AE45" s="18">
        <v>9.0677347923043659</v>
      </c>
      <c r="AF45" s="18">
        <v>9.5933535544533139</v>
      </c>
      <c r="AG45" s="18">
        <v>10.143123209964868</v>
      </c>
      <c r="AH45" s="18">
        <v>10.76095124656104</v>
      </c>
      <c r="AI45" s="18">
        <v>11.345964466081234</v>
      </c>
      <c r="AJ45" s="18">
        <v>11.933802</v>
      </c>
      <c r="AK45" s="18">
        <v>12.747290000000003</v>
      </c>
      <c r="AL45" s="18">
        <v>13.515728749999999</v>
      </c>
      <c r="AM45" s="18">
        <v>13.94402725</v>
      </c>
      <c r="AN45" s="18">
        <v>13.958249000000002</v>
      </c>
      <c r="AO45" s="18">
        <v>13.545058750000001</v>
      </c>
      <c r="AP45" s="18">
        <v>12.972535249999998</v>
      </c>
      <c r="AQ45" s="18">
        <v>12.252000000000001</v>
      </c>
      <c r="AR45" s="18">
        <v>11.414999999999997</v>
      </c>
      <c r="AS45" s="18">
        <v>10.54684475</v>
      </c>
      <c r="AT45" s="18">
        <v>10.227746937264817</v>
      </c>
      <c r="AU45" s="18">
        <v>9.9086491245296333</v>
      </c>
      <c r="AV45" s="18">
        <v>9.4786077432961839</v>
      </c>
      <c r="AW45" s="18">
        <v>9.0404200690438454</v>
      </c>
      <c r="AX45" s="18">
        <v>8.581257226862034</v>
      </c>
      <c r="AY45" s="18">
        <v>8.1137339496898893</v>
      </c>
      <c r="AZ45" s="18">
        <v>7.6354587082182395</v>
      </c>
      <c r="BA45" s="18">
        <v>7.1477039667164384</v>
      </c>
      <c r="BB45" s="18">
        <v>6.6498360965081469</v>
      </c>
      <c r="BC45" s="18">
        <v>6.1455688820298215</v>
      </c>
      <c r="BD45" s="18">
        <v>5.6329552358632178</v>
      </c>
      <c r="BE45" s="18">
        <v>5.1124680997719496</v>
      </c>
      <c r="BF45" s="18">
        <v>4.5824301140069235</v>
      </c>
      <c r="BG45" s="18">
        <v>4.0467403704562068</v>
      </c>
      <c r="BH45" s="18">
        <v>3.5044595089673911</v>
      </c>
      <c r="BI45" s="18">
        <v>2.9555148918842593</v>
      </c>
      <c r="BJ45" s="18">
        <v>2.3981136183059295</v>
      </c>
      <c r="BK45" s="18">
        <v>1.8356843210120259</v>
      </c>
      <c r="BL45" s="18">
        <v>1.2671766293691111</v>
      </c>
      <c r="BM45" s="18">
        <v>0.69565399261225225</v>
      </c>
      <c r="BN45" s="18">
        <v>0.11268823011675881</v>
      </c>
      <c r="BO45" s="18">
        <v>0</v>
      </c>
      <c r="BP45" s="18">
        <v>0</v>
      </c>
      <c r="BQ45" s="18">
        <v>0</v>
      </c>
      <c r="BR45" s="18">
        <v>0</v>
      </c>
      <c r="BS45" s="18">
        <v>0</v>
      </c>
      <c r="BT45" s="18">
        <v>0</v>
      </c>
      <c r="BU45" s="18">
        <v>0</v>
      </c>
      <c r="BV45" s="54">
        <v>0</v>
      </c>
    </row>
    <row r="46" spans="2:74">
      <c r="B46" s="53" t="s">
        <v>94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0.14560348538608189</v>
      </c>
      <c r="Y46" s="18">
        <v>0.29310618218863993</v>
      </c>
      <c r="Z46" s="18">
        <v>0.44244630229718185</v>
      </c>
      <c r="AA46" s="18">
        <v>0.59352399195175065</v>
      </c>
      <c r="AB46" s="18">
        <v>0.74649993402031523</v>
      </c>
      <c r="AC46" s="18">
        <v>0.90097857582741747</v>
      </c>
      <c r="AD46" s="18">
        <v>1.0563757742620528</v>
      </c>
      <c r="AE46" s="18">
        <v>1.2140363979436259</v>
      </c>
      <c r="AF46" s="18">
        <v>1.3745215068962098</v>
      </c>
      <c r="AG46" s="18">
        <v>1.5397110027735912</v>
      </c>
      <c r="AH46" s="18">
        <v>1.7170349370122937</v>
      </c>
      <c r="AI46" s="18">
        <v>1.8909688900058941</v>
      </c>
      <c r="AJ46" s="18">
        <v>2.0667884999999999</v>
      </c>
      <c r="AK46" s="18">
        <v>2.7618472499999998</v>
      </c>
      <c r="AL46" s="18">
        <v>3.65213425</v>
      </c>
      <c r="AM46" s="18">
        <v>4.8454994999999998</v>
      </c>
      <c r="AN46" s="18">
        <v>6.6366492500000014</v>
      </c>
      <c r="AO46" s="18">
        <v>9.3877852500000003</v>
      </c>
      <c r="AP46" s="18">
        <v>13.016042499999999</v>
      </c>
      <c r="AQ46" s="18">
        <v>17.286999999999995</v>
      </c>
      <c r="AR46" s="18">
        <v>21.952000000000005</v>
      </c>
      <c r="AS46" s="18">
        <v>26.724246000000001</v>
      </c>
      <c r="AT46" s="18">
        <v>27.641169817443537</v>
      </c>
      <c r="AU46" s="18">
        <v>28.558093634887076</v>
      </c>
      <c r="AV46" s="18">
        <v>29.286002286191213</v>
      </c>
      <c r="AW46" s="18">
        <v>30.080996478167418</v>
      </c>
      <c r="AX46" s="18">
        <v>30.851298399903001</v>
      </c>
      <c r="AY46" s="18">
        <v>31.622897319318806</v>
      </c>
      <c r="AZ46" s="18">
        <v>32.391702221039438</v>
      </c>
      <c r="BA46" s="18">
        <v>33.160538531767187</v>
      </c>
      <c r="BB46" s="18">
        <v>33.932962482832039</v>
      </c>
      <c r="BC46" s="18">
        <v>34.70841187788055</v>
      </c>
      <c r="BD46" s="18">
        <v>35.484455480478545</v>
      </c>
      <c r="BE46" s="18">
        <v>36.261919941166148</v>
      </c>
      <c r="BF46" s="18">
        <v>37.038797830535621</v>
      </c>
      <c r="BG46" s="18">
        <v>37.815703310787129</v>
      </c>
      <c r="BH46" s="18">
        <v>38.597858378203924</v>
      </c>
      <c r="BI46" s="18">
        <v>39.383520763119037</v>
      </c>
      <c r="BJ46" s="18">
        <v>40.168207936845079</v>
      </c>
      <c r="BK46" s="18">
        <v>40.946720205797611</v>
      </c>
      <c r="BL46" s="18">
        <v>41.722013720235815</v>
      </c>
      <c r="BM46" s="18">
        <v>42.658598026042142</v>
      </c>
      <c r="BN46" s="18">
        <v>43.595673607515614</v>
      </c>
      <c r="BO46" s="18">
        <v>44.051848362041021</v>
      </c>
      <c r="BP46" s="18">
        <v>44.385030290717395</v>
      </c>
      <c r="BQ46" s="18">
        <v>44.708216761533492</v>
      </c>
      <c r="BR46" s="18">
        <v>45.021707638225102</v>
      </c>
      <c r="BS46" s="18">
        <v>45.325793788615961</v>
      </c>
      <c r="BT46" s="18">
        <v>45.620757354495098</v>
      </c>
      <c r="BU46" s="18">
        <v>45.906872013397866</v>
      </c>
      <c r="BV46" s="54">
        <v>46.192986672300627</v>
      </c>
    </row>
    <row r="47" spans="2:74">
      <c r="B47" s="53" t="s">
        <v>95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0.20427408107259873</v>
      </c>
      <c r="M47" s="18">
        <v>0.60685862689935188</v>
      </c>
      <c r="N47" s="18">
        <v>1.0161749241290026</v>
      </c>
      <c r="O47" s="18">
        <v>1.4279456974695486</v>
      </c>
      <c r="P47" s="18">
        <v>1.8481707320073653</v>
      </c>
      <c r="Q47" s="18">
        <v>2.2799010899097047</v>
      </c>
      <c r="R47" s="18">
        <v>2.7211412013971508</v>
      </c>
      <c r="S47" s="18">
        <v>3.1719562450858483</v>
      </c>
      <c r="T47" s="18">
        <v>3.63378403783405</v>
      </c>
      <c r="U47" s="18">
        <v>4.1080744119906454</v>
      </c>
      <c r="V47" s="18">
        <v>4.5947162798778916</v>
      </c>
      <c r="W47" s="18">
        <v>5.0822985042890547</v>
      </c>
      <c r="X47" s="18">
        <v>5.5792457532143303</v>
      </c>
      <c r="Y47" s="18">
        <v>6.064390118165762</v>
      </c>
      <c r="Z47" s="18">
        <v>6.5544346865600165</v>
      </c>
      <c r="AA47" s="18">
        <v>7.0487381875715327</v>
      </c>
      <c r="AB47" s="18">
        <v>7.5495626386625352</v>
      </c>
      <c r="AC47" s="18">
        <v>8.053018383865906</v>
      </c>
      <c r="AD47" s="18">
        <v>8.5552189773372227</v>
      </c>
      <c r="AE47" s="18">
        <v>9.0677347923043659</v>
      </c>
      <c r="AF47" s="18">
        <v>9.5933535544533139</v>
      </c>
      <c r="AG47" s="18">
        <v>10.143123209964868</v>
      </c>
      <c r="AH47" s="18">
        <v>10.76095124656104</v>
      </c>
      <c r="AI47" s="18">
        <v>11.345964466081236</v>
      </c>
      <c r="AJ47" s="18">
        <v>11.933802000000002</v>
      </c>
      <c r="AK47" s="18">
        <v>13.299659450000002</v>
      </c>
      <c r="AL47" s="18">
        <v>14.323412286057694</v>
      </c>
      <c r="AM47" s="18">
        <v>15.118129051923077</v>
      </c>
      <c r="AN47" s="18">
        <v>15.706750821634614</v>
      </c>
      <c r="AO47" s="18">
        <v>16.216966859615383</v>
      </c>
      <c r="AP47" s="18">
        <v>16.952440552884614</v>
      </c>
      <c r="AQ47" s="18">
        <v>17.902999999999995</v>
      </c>
      <c r="AR47" s="18">
        <v>19.056000000000001</v>
      </c>
      <c r="AS47" s="18">
        <v>20.414258657692304</v>
      </c>
      <c r="AT47" s="18">
        <v>21.018434385228346</v>
      </c>
      <c r="AU47" s="18">
        <v>21.661403043502389</v>
      </c>
      <c r="AV47" s="18">
        <v>23.124706157731179</v>
      </c>
      <c r="AW47" s="18">
        <v>23.976000493507719</v>
      </c>
      <c r="AX47" s="18">
        <v>24.811970679180298</v>
      </c>
      <c r="AY47" s="18">
        <v>25.651787241723319</v>
      </c>
      <c r="AZ47" s="18">
        <v>26.492562960009096</v>
      </c>
      <c r="BA47" s="18">
        <v>27.33641376553944</v>
      </c>
      <c r="BB47" s="18">
        <v>28.186721353479118</v>
      </c>
      <c r="BC47" s="18">
        <v>29.041789586320299</v>
      </c>
      <c r="BD47" s="18">
        <v>29.369579083101257</v>
      </c>
      <c r="BE47" s="18">
        <v>29.553134314955784</v>
      </c>
      <c r="BF47" s="18">
        <v>29.729448531816107</v>
      </c>
      <c r="BG47" s="18">
        <v>29.901745486602387</v>
      </c>
      <c r="BH47" s="18">
        <v>30.073084205122363</v>
      </c>
      <c r="BI47" s="18">
        <v>30.242168325002353</v>
      </c>
      <c r="BJ47" s="18">
        <v>30.404515396536436</v>
      </c>
      <c r="BK47" s="18">
        <v>30.558860376292596</v>
      </c>
      <c r="BL47" s="18">
        <v>30.70656453543209</v>
      </c>
      <c r="BM47" s="18">
        <v>30.967322870467424</v>
      </c>
      <c r="BN47" s="18">
        <v>31.220258455451695</v>
      </c>
      <c r="BO47" s="18">
        <v>31.46560597288644</v>
      </c>
      <c r="BP47" s="18">
        <v>31.703593064798142</v>
      </c>
      <c r="BQ47" s="18">
        <v>31.934440543952494</v>
      </c>
      <c r="BR47" s="18">
        <v>32.158362598732218</v>
      </c>
      <c r="BS47" s="18">
        <v>32.375566991868546</v>
      </c>
      <c r="BT47" s="18">
        <v>32.586255253210787</v>
      </c>
      <c r="BU47" s="18">
        <v>32.790622866712759</v>
      </c>
      <c r="BV47" s="54">
        <v>32.994990480214732</v>
      </c>
    </row>
    <row r="48" spans="2:74">
      <c r="B48" s="53" t="s">
        <v>96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9.0116222424409199E-4</v>
      </c>
      <c r="P48" s="18">
        <v>9.7193877949924831E-2</v>
      </c>
      <c r="Q48" s="18">
        <v>0.29661683967249558</v>
      </c>
      <c r="R48" s="18">
        <v>0.60410532097632907</v>
      </c>
      <c r="S48" s="18">
        <v>1.0125220835091955</v>
      </c>
      <c r="T48" s="18">
        <v>1.4932767902855124</v>
      </c>
      <c r="U48" s="18">
        <v>2.0143174631543159</v>
      </c>
      <c r="V48" s="18">
        <v>2.5596058398784844</v>
      </c>
      <c r="W48" s="18">
        <v>3.1222622886141731</v>
      </c>
      <c r="X48" s="18">
        <v>3.6966417546517873</v>
      </c>
      <c r="Y48" s="18">
        <v>4.2767404464980308</v>
      </c>
      <c r="Z48" s="18">
        <v>4.8560897183702068</v>
      </c>
      <c r="AA48" s="18">
        <v>5.4277535045924088</v>
      </c>
      <c r="AB48" s="18">
        <v>5.9843282970279024</v>
      </c>
      <c r="AC48" s="18">
        <v>6.5179431450134206</v>
      </c>
      <c r="AD48" s="18">
        <v>7.0202596553591441</v>
      </c>
      <c r="AE48" s="18">
        <v>7.482471992348688</v>
      </c>
      <c r="AF48" s="18">
        <v>7.8953068777391229</v>
      </c>
      <c r="AG48" s="18">
        <v>8.2490235907609506</v>
      </c>
      <c r="AH48" s="18">
        <v>8.5334139681181256</v>
      </c>
      <c r="AI48" s="18">
        <v>8.8784994039880445</v>
      </c>
      <c r="AJ48" s="18">
        <v>9.5235087743467552</v>
      </c>
      <c r="AK48" s="18">
        <v>10.699111577439231</v>
      </c>
      <c r="AL48" s="18">
        <v>11.474994491118562</v>
      </c>
      <c r="AM48" s="18">
        <v>11.903818528932741</v>
      </c>
      <c r="AN48" s="18">
        <v>11.9641557027666</v>
      </c>
      <c r="AO48" s="18">
        <v>11.155348592166241</v>
      </c>
      <c r="AP48" s="18">
        <v>10.186052190592765</v>
      </c>
      <c r="AQ48" s="18">
        <v>9.3230000000000004</v>
      </c>
      <c r="AR48" s="18">
        <v>8.6329999999999991</v>
      </c>
      <c r="AS48" s="18">
        <v>8.192492808054368</v>
      </c>
      <c r="AT48" s="18">
        <v>7.9607997842944727</v>
      </c>
      <c r="AU48" s="18">
        <v>7.813912460929461</v>
      </c>
      <c r="AV48" s="18">
        <v>6.8294079169299193</v>
      </c>
      <c r="AW48" s="18">
        <v>6.3594336937436031</v>
      </c>
      <c r="AX48" s="18">
        <v>5.8714670642577884</v>
      </c>
      <c r="AY48" s="18">
        <v>5.375529271805914</v>
      </c>
      <c r="AZ48" s="18">
        <v>4.8696604477450265</v>
      </c>
      <c r="BA48" s="18">
        <v>4.3548568138513586</v>
      </c>
      <c r="BB48" s="18">
        <v>3.8302660149671155</v>
      </c>
      <c r="BC48" s="18">
        <v>3.2994279163538027</v>
      </c>
      <c r="BD48" s="18">
        <v>2.7606823001658722</v>
      </c>
      <c r="BE48" s="18">
        <v>2.2144154791251873</v>
      </c>
      <c r="BF48" s="18">
        <v>1.6591909772592095</v>
      </c>
      <c r="BG48" s="18">
        <v>1.0986388301461951</v>
      </c>
      <c r="BH48" s="18">
        <v>0.53149901359338192</v>
      </c>
      <c r="BI48" s="18">
        <v>0</v>
      </c>
      <c r="BJ48" s="18">
        <v>0</v>
      </c>
      <c r="BK48" s="18">
        <v>0</v>
      </c>
      <c r="BL48" s="18">
        <v>0</v>
      </c>
      <c r="BM48" s="18">
        <v>0</v>
      </c>
      <c r="BN48" s="18">
        <v>0</v>
      </c>
      <c r="BO48" s="18">
        <v>0</v>
      </c>
      <c r="BP48" s="18">
        <v>0</v>
      </c>
      <c r="BQ48" s="18">
        <v>0</v>
      </c>
      <c r="BR48" s="18">
        <v>0</v>
      </c>
      <c r="BS48" s="18">
        <v>0</v>
      </c>
      <c r="BT48" s="18">
        <v>0</v>
      </c>
      <c r="BU48" s="18">
        <v>0</v>
      </c>
      <c r="BV48" s="54">
        <v>0</v>
      </c>
    </row>
    <row r="49" spans="2:74">
      <c r="B49" s="53" t="s">
        <v>97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3.5950340062504108E-3</v>
      </c>
      <c r="AC49" s="18">
        <v>1.0990531502871966E-2</v>
      </c>
      <c r="AD49" s="18">
        <v>2.2391810116951287E-2</v>
      </c>
      <c r="AE49" s="18">
        <v>3.7999554786754486E-2</v>
      </c>
      <c r="AF49" s="18">
        <v>5.7941984148005402E-2</v>
      </c>
      <c r="AG49" s="18">
        <v>8.1931271608879086E-2</v>
      </c>
      <c r="AH49" s="18">
        <v>0.10891310908358118</v>
      </c>
      <c r="AI49" s="18">
        <v>0.6825045579399559</v>
      </c>
      <c r="AJ49" s="18">
        <v>1.6758535671946562</v>
      </c>
      <c r="AK49" s="18">
        <v>3.1109279801527512</v>
      </c>
      <c r="AL49" s="18">
        <v>4.8714400435325524</v>
      </c>
      <c r="AM49" s="18">
        <v>6.7723244886663734</v>
      </c>
      <c r="AN49" s="18">
        <v>8.6231506912284317</v>
      </c>
      <c r="AO49" s="18">
        <v>10.420041100443846</v>
      </c>
      <c r="AP49" s="18">
        <v>12.203058638482526</v>
      </c>
      <c r="AQ49" s="18">
        <v>14.009999999999998</v>
      </c>
      <c r="AR49" s="18">
        <v>15.853</v>
      </c>
      <c r="AS49" s="18">
        <v>17.667006212665928</v>
      </c>
      <c r="AT49" s="18">
        <v>19.398494166483285</v>
      </c>
      <c r="AU49" s="18">
        <v>20.998852818418989</v>
      </c>
      <c r="AV49" s="18">
        <v>24.599865134364915</v>
      </c>
      <c r="AW49" s="18">
        <v>26.546487172510503</v>
      </c>
      <c r="AX49" s="18">
        <v>28.166111161975024</v>
      </c>
      <c r="AY49" s="18">
        <v>28.383308049291927</v>
      </c>
      <c r="AZ49" s="18">
        <v>28.590829235184057</v>
      </c>
      <c r="BA49" s="18">
        <v>28.791601784631165</v>
      </c>
      <c r="BB49" s="18">
        <v>28.987713270957272</v>
      </c>
      <c r="BC49" s="18">
        <v>29.181414828507407</v>
      </c>
      <c r="BD49" s="18">
        <v>29.369579083101257</v>
      </c>
      <c r="BE49" s="18">
        <v>29.553134314955784</v>
      </c>
      <c r="BF49" s="18">
        <v>29.729448531816107</v>
      </c>
      <c r="BG49" s="18">
        <v>29.901745486602387</v>
      </c>
      <c r="BH49" s="18">
        <v>30.073084205122363</v>
      </c>
      <c r="BI49" s="18">
        <v>30.242168325002353</v>
      </c>
      <c r="BJ49" s="18">
        <v>30.404515396536436</v>
      </c>
      <c r="BK49" s="18">
        <v>30.558860376292596</v>
      </c>
      <c r="BL49" s="18">
        <v>30.70656453543209</v>
      </c>
      <c r="BM49" s="18">
        <v>30.967322870467424</v>
      </c>
      <c r="BN49" s="18">
        <v>31.220258455451695</v>
      </c>
      <c r="BO49" s="18">
        <v>31.46560597288644</v>
      </c>
      <c r="BP49" s="18">
        <v>31.703593064798142</v>
      </c>
      <c r="BQ49" s="18">
        <v>31.934440543952494</v>
      </c>
      <c r="BR49" s="18">
        <v>32.158362598732218</v>
      </c>
      <c r="BS49" s="18">
        <v>32.375566991868546</v>
      </c>
      <c r="BT49" s="18">
        <v>32.586255253210787</v>
      </c>
      <c r="BU49" s="18">
        <v>32.790622866712759</v>
      </c>
      <c r="BV49" s="54">
        <v>32.994990480214732</v>
      </c>
    </row>
    <row r="50" spans="2:74">
      <c r="B50" s="53" t="s">
        <v>38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0.40854816214519746</v>
      </c>
      <c r="M50" s="18">
        <v>1.2137172537987035</v>
      </c>
      <c r="N50" s="18">
        <v>2.0323498482580051</v>
      </c>
      <c r="O50" s="18">
        <v>2.8567925571633412</v>
      </c>
      <c r="P50" s="18">
        <v>3.7935353419646547</v>
      </c>
      <c r="Q50" s="18">
        <v>4.8564190194919048</v>
      </c>
      <c r="R50" s="18">
        <v>6.0463877237706312</v>
      </c>
      <c r="S50" s="18">
        <v>7.3564345736808932</v>
      </c>
      <c r="T50" s="18">
        <v>8.7608448659536133</v>
      </c>
      <c r="U50" s="18">
        <v>10.230466287135609</v>
      </c>
      <c r="V50" s="18">
        <v>11.749038399634268</v>
      </c>
      <c r="W50" s="18">
        <v>13.286859297192283</v>
      </c>
      <c r="X50" s="18">
        <v>15.000736746466529</v>
      </c>
      <c r="Y50" s="18">
        <v>16.698626865018195</v>
      </c>
      <c r="Z50" s="18">
        <v>18.407405393787421</v>
      </c>
      <c r="AA50" s="18">
        <v>20.118753871687225</v>
      </c>
      <c r="AB50" s="18">
        <v>21.833548542379539</v>
      </c>
      <c r="AC50" s="18">
        <v>23.535949020075524</v>
      </c>
      <c r="AD50" s="18">
        <v>25.209465194412591</v>
      </c>
      <c r="AE50" s="18">
        <v>26.869977529687798</v>
      </c>
      <c r="AF50" s="18">
        <v>28.514477477689965</v>
      </c>
      <c r="AG50" s="18">
        <v>30.156912285073155</v>
      </c>
      <c r="AH50" s="18">
        <v>31.881264507336081</v>
      </c>
      <c r="AI50" s="18">
        <v>34.143901784096364</v>
      </c>
      <c r="AJ50" s="18">
        <v>35.457901274346753</v>
      </c>
      <c r="AK50" s="18">
        <v>42.618836257591987</v>
      </c>
      <c r="AL50" s="18">
        <v>47.837709820708803</v>
      </c>
      <c r="AM50" s="18">
        <v>52.583798819522187</v>
      </c>
      <c r="AN50" s="18">
        <v>56.88895546562965</v>
      </c>
      <c r="AO50" s="18">
        <v>60.725200552225473</v>
      </c>
      <c r="AP50" s="18">
        <v>65.330129131959907</v>
      </c>
      <c r="AQ50" s="18">
        <v>70.774999999999991</v>
      </c>
      <c r="AR50" s="18">
        <v>76.908999999999992</v>
      </c>
      <c r="AS50" s="18">
        <v>83.544848428412593</v>
      </c>
      <c r="AT50" s="18">
        <v>86.246645090714452</v>
      </c>
      <c r="AU50" s="18">
        <v>88.940911082267547</v>
      </c>
      <c r="AV50" s="18">
        <v>93.318589238513425</v>
      </c>
      <c r="AW50" s="18">
        <v>96.003337906973087</v>
      </c>
      <c r="AX50" s="18">
        <v>98.282104532178138</v>
      </c>
      <c r="AY50" s="18">
        <v>99.147255831829852</v>
      </c>
      <c r="AZ50" s="18">
        <v>99.980213572195851</v>
      </c>
      <c r="BA50" s="18">
        <v>100.79111486250559</v>
      </c>
      <c r="BB50" s="18">
        <v>101.58749921874369</v>
      </c>
      <c r="BC50" s="18">
        <v>102.37661309109188</v>
      </c>
      <c r="BD50" s="18">
        <v>102.61725118271015</v>
      </c>
      <c r="BE50" s="18">
        <v>102.69507214997486</v>
      </c>
      <c r="BF50" s="18">
        <v>102.73931598543398</v>
      </c>
      <c r="BG50" s="18">
        <v>102.76457348459431</v>
      </c>
      <c r="BH50" s="18">
        <v>102.77998531100943</v>
      </c>
      <c r="BI50" s="18">
        <v>102.82337230500801</v>
      </c>
      <c r="BJ50" s="18">
        <v>103.37535234822388</v>
      </c>
      <c r="BK50" s="18">
        <v>103.90012527939483</v>
      </c>
      <c r="BL50" s="18">
        <v>104.40231942046911</v>
      </c>
      <c r="BM50" s="18">
        <v>105.28889775958925</v>
      </c>
      <c r="BN50" s="18">
        <v>106.14887874853576</v>
      </c>
      <c r="BO50" s="18">
        <v>106.9830603078139</v>
      </c>
      <c r="BP50" s="18">
        <v>107.79221642031368</v>
      </c>
      <c r="BQ50" s="18">
        <v>108.57709784943847</v>
      </c>
      <c r="BR50" s="18">
        <v>109.33843283568953</v>
      </c>
      <c r="BS50" s="18">
        <v>110.07692777235306</v>
      </c>
      <c r="BT50" s="18">
        <v>110.79326786091667</v>
      </c>
      <c r="BU50" s="18">
        <v>111.48811774682338</v>
      </c>
      <c r="BV50" s="54">
        <v>112.18296763273008</v>
      </c>
    </row>
    <row r="51" spans="2:74" ht="13.5" thickBot="1">
      <c r="B51" s="72"/>
      <c r="C51" s="62"/>
      <c r="D51" s="62"/>
      <c r="E51" s="62"/>
      <c r="F51" s="62"/>
      <c r="G51" s="62"/>
      <c r="H51" s="62"/>
      <c r="I51" s="62"/>
      <c r="J51" s="62"/>
      <c r="K51" s="62"/>
      <c r="BV51" s="68"/>
    </row>
    <row r="52" spans="2:74">
      <c r="B52" s="69"/>
      <c r="C52" s="70" t="s">
        <v>81</v>
      </c>
      <c r="D52" s="71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50"/>
    </row>
    <row r="53" spans="2:74">
      <c r="B53" s="51" t="s">
        <v>61</v>
      </c>
      <c r="C53" s="35">
        <v>1970</v>
      </c>
      <c r="D53" s="35">
        <v>1971</v>
      </c>
      <c r="E53" s="35">
        <v>1972</v>
      </c>
      <c r="F53" s="35">
        <v>1973</v>
      </c>
      <c r="G53" s="35">
        <v>1974</v>
      </c>
      <c r="H53" s="35">
        <v>1975</v>
      </c>
      <c r="I53" s="35">
        <v>1976</v>
      </c>
      <c r="J53" s="35">
        <v>1977</v>
      </c>
      <c r="K53" s="35">
        <v>1978</v>
      </c>
      <c r="L53" s="35">
        <v>1979</v>
      </c>
      <c r="M53" s="35">
        <v>1980</v>
      </c>
      <c r="N53" s="35">
        <v>1981</v>
      </c>
      <c r="O53" s="35">
        <v>1982</v>
      </c>
      <c r="P53" s="35">
        <v>1983</v>
      </c>
      <c r="Q53" s="35">
        <v>1984</v>
      </c>
      <c r="R53" s="35">
        <v>1985</v>
      </c>
      <c r="S53" s="35">
        <v>1986</v>
      </c>
      <c r="T53" s="35">
        <v>1987</v>
      </c>
      <c r="U53" s="35">
        <v>1988</v>
      </c>
      <c r="V53" s="35">
        <v>1989</v>
      </c>
      <c r="W53" s="35">
        <v>1990</v>
      </c>
      <c r="X53" s="35">
        <v>1991</v>
      </c>
      <c r="Y53" s="35">
        <v>1992</v>
      </c>
      <c r="Z53" s="35">
        <v>1993</v>
      </c>
      <c r="AA53" s="35">
        <v>1994</v>
      </c>
      <c r="AB53" s="35">
        <v>1995</v>
      </c>
      <c r="AC53" s="35">
        <v>1996</v>
      </c>
      <c r="AD53" s="35">
        <v>1997</v>
      </c>
      <c r="AE53" s="35">
        <v>1998</v>
      </c>
      <c r="AF53" s="35">
        <v>1999</v>
      </c>
      <c r="AG53" s="35">
        <v>2000</v>
      </c>
      <c r="AH53" s="35">
        <v>2001</v>
      </c>
      <c r="AI53" s="35">
        <v>2002</v>
      </c>
      <c r="AJ53" s="35">
        <v>2003</v>
      </c>
      <c r="AK53" s="35">
        <v>2004</v>
      </c>
      <c r="AL53" s="35">
        <v>2005</v>
      </c>
      <c r="AM53" s="35">
        <v>2006</v>
      </c>
      <c r="AN53" s="35">
        <v>2007</v>
      </c>
      <c r="AO53" s="35">
        <v>2008</v>
      </c>
      <c r="AP53" s="35">
        <v>2009</v>
      </c>
      <c r="AQ53" s="35">
        <v>2010</v>
      </c>
      <c r="AR53" s="35">
        <v>2011</v>
      </c>
      <c r="AS53" s="35">
        <v>2012</v>
      </c>
      <c r="AT53" s="35">
        <v>2013</v>
      </c>
      <c r="AU53" s="35">
        <v>2014</v>
      </c>
      <c r="AV53" s="35">
        <v>2015</v>
      </c>
      <c r="AW53" s="35">
        <v>2016</v>
      </c>
      <c r="AX53" s="35">
        <v>2017</v>
      </c>
      <c r="AY53" s="35">
        <v>2018</v>
      </c>
      <c r="AZ53" s="35">
        <v>2019</v>
      </c>
      <c r="BA53" s="35">
        <v>2020</v>
      </c>
      <c r="BB53" s="35">
        <v>2021</v>
      </c>
      <c r="BC53" s="35">
        <v>2022</v>
      </c>
      <c r="BD53" s="35">
        <v>2023</v>
      </c>
      <c r="BE53" s="35">
        <v>2024</v>
      </c>
      <c r="BF53" s="35">
        <v>2025</v>
      </c>
      <c r="BG53" s="35">
        <v>2026</v>
      </c>
      <c r="BH53" s="35">
        <v>2027</v>
      </c>
      <c r="BI53" s="35">
        <v>2028</v>
      </c>
      <c r="BJ53" s="35">
        <v>2029</v>
      </c>
      <c r="BK53" s="35">
        <v>2030</v>
      </c>
      <c r="BL53" s="35">
        <v>2031</v>
      </c>
      <c r="BM53" s="35">
        <v>2032</v>
      </c>
      <c r="BN53" s="35">
        <v>2033</v>
      </c>
      <c r="BO53" s="35">
        <v>2034</v>
      </c>
      <c r="BP53" s="35">
        <v>2035</v>
      </c>
      <c r="BQ53" s="35">
        <v>2036</v>
      </c>
      <c r="BR53" s="35">
        <v>2037</v>
      </c>
      <c r="BS53" s="35">
        <v>2038</v>
      </c>
      <c r="BT53" s="35">
        <v>2039</v>
      </c>
      <c r="BU53" s="35">
        <v>2040</v>
      </c>
      <c r="BV53" s="52">
        <v>2041</v>
      </c>
    </row>
    <row r="54" spans="2:74">
      <c r="B54" s="53" t="s">
        <v>93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2.8423996461393077E-2</v>
      </c>
      <c r="M54" s="18">
        <v>8.453128214243244E-2</v>
      </c>
      <c r="N54" s="18">
        <v>0.1416707485840642</v>
      </c>
      <c r="O54" s="18">
        <v>0.19926186737050336</v>
      </c>
      <c r="P54" s="18">
        <v>0.25818045674847051</v>
      </c>
      <c r="Q54" s="18">
        <v>0.31890304498841476</v>
      </c>
      <c r="R54" s="18">
        <v>0.38117798560318034</v>
      </c>
      <c r="S54" s="18">
        <v>0.44500630741421426</v>
      </c>
      <c r="T54" s="18">
        <v>0.51057178853268359</v>
      </c>
      <c r="U54" s="18">
        <v>0.57807900768342779</v>
      </c>
      <c r="V54" s="18">
        <v>0.64587667491519929</v>
      </c>
      <c r="W54" s="18">
        <v>0.72759200566555393</v>
      </c>
      <c r="X54" s="18">
        <v>0.79331995782533915</v>
      </c>
      <c r="Y54" s="18">
        <v>0.85979094004580603</v>
      </c>
      <c r="Z54" s="18">
        <v>0.93259310952406049</v>
      </c>
      <c r="AA54" s="18">
        <v>1.0071573249993462</v>
      </c>
      <c r="AB54" s="18">
        <v>1.0912002255175322</v>
      </c>
      <c r="AC54" s="18">
        <v>1.1869060003782161</v>
      </c>
      <c r="AD54" s="18">
        <v>1.2903038941566713</v>
      </c>
      <c r="AE54" s="18">
        <v>1.3951310664192733</v>
      </c>
      <c r="AF54" s="18">
        <v>1.5126160453755604</v>
      </c>
      <c r="AG54" s="18">
        <v>1.6366760195779173</v>
      </c>
      <c r="AH54" s="18">
        <v>1.8762688568044157</v>
      </c>
      <c r="AI54" s="18">
        <v>2.2368019705813462</v>
      </c>
      <c r="AJ54" s="18">
        <v>2.5649501677743953</v>
      </c>
      <c r="AK54" s="18">
        <v>2.9679110806172631</v>
      </c>
      <c r="AL54" s="18">
        <v>3.3931333180516337</v>
      </c>
      <c r="AM54" s="18">
        <v>3.7546961636381098</v>
      </c>
      <c r="AN54" s="18">
        <v>4.0325088923162866</v>
      </c>
      <c r="AO54" s="18">
        <v>4.0934942928762359</v>
      </c>
      <c r="AP54" s="18">
        <v>3.7833777218655249</v>
      </c>
      <c r="AQ54" s="18">
        <v>3.6515202928052002</v>
      </c>
      <c r="AR54" s="18">
        <v>3.4567200630071167</v>
      </c>
      <c r="AS54" s="18">
        <v>3.1329620096064827</v>
      </c>
      <c r="AT54" s="18">
        <v>2.8739535793311628</v>
      </c>
      <c r="AU54" s="18">
        <v>2.6392325516131439</v>
      </c>
      <c r="AV54" s="18">
        <v>2.4367998242824305</v>
      </c>
      <c r="AW54" s="18">
        <v>2.2403232888489502</v>
      </c>
      <c r="AX54" s="18">
        <v>2.0467513612031802</v>
      </c>
      <c r="AY54" s="18">
        <v>1.8600075159181098</v>
      </c>
      <c r="AZ54" s="18">
        <v>1.6795685918263179</v>
      </c>
      <c r="BA54" s="18">
        <v>1.5060017797970535</v>
      </c>
      <c r="BB54" s="18">
        <v>1.3392742119010514</v>
      </c>
      <c r="BC54" s="18">
        <v>1.1807314864959277</v>
      </c>
      <c r="BD54" s="18">
        <v>1.0300140017052335</v>
      </c>
      <c r="BE54" s="18">
        <v>0.88743602373350228</v>
      </c>
      <c r="BF54" s="18">
        <v>0.75282455088157285</v>
      </c>
      <c r="BG54" s="18">
        <v>0.62729619419937876</v>
      </c>
      <c r="BH54" s="18">
        <v>0.51074139041031563</v>
      </c>
      <c r="BI54" s="18">
        <v>0.4033335711319348</v>
      </c>
      <c r="BJ54" s="18">
        <v>0.30496913115639629</v>
      </c>
      <c r="BK54" s="18">
        <v>0.21642375365918204</v>
      </c>
      <c r="BL54" s="18">
        <v>0.13764812463237724</v>
      </c>
      <c r="BM54" s="18">
        <v>6.9115690590082879E-2</v>
      </c>
      <c r="BN54" s="18">
        <v>1.0148234159167031E-2</v>
      </c>
      <c r="BO54" s="18">
        <v>0</v>
      </c>
      <c r="BP54" s="18">
        <v>0</v>
      </c>
      <c r="BQ54" s="18">
        <v>0</v>
      </c>
      <c r="BR54" s="18">
        <v>0</v>
      </c>
      <c r="BS54" s="18">
        <v>0</v>
      </c>
      <c r="BT54" s="18">
        <v>0</v>
      </c>
      <c r="BU54" s="18">
        <v>0</v>
      </c>
      <c r="BV54" s="54">
        <v>0</v>
      </c>
    </row>
    <row r="55" spans="2:74">
      <c r="B55" s="53" t="s">
        <v>94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1.0863721483293386E-2</v>
      </c>
      <c r="Y55" s="18">
        <v>2.1541020140686137E-2</v>
      </c>
      <c r="Z55" s="18">
        <v>3.2220258518005578E-2</v>
      </c>
      <c r="AA55" s="18">
        <v>4.2494916328132008E-2</v>
      </c>
      <c r="AB55" s="18">
        <v>5.2539779831517558E-2</v>
      </c>
      <c r="AC55" s="18">
        <v>6.2479087786487301E-2</v>
      </c>
      <c r="AD55" s="18">
        <v>7.2124362046712229E-2</v>
      </c>
      <c r="AE55" s="18">
        <v>8.1590692095987058E-2</v>
      </c>
      <c r="AF55" s="18">
        <v>9.1242029075992617E-2</v>
      </c>
      <c r="AG55" s="18">
        <v>9.9198431252169095E-2</v>
      </c>
      <c r="AH55" s="18">
        <v>0.11223608497509954</v>
      </c>
      <c r="AI55" s="18">
        <v>0.12962386485965458</v>
      </c>
      <c r="AJ55" s="18">
        <v>0.14192696452029244</v>
      </c>
      <c r="AK55" s="18">
        <v>0.18444952692562236</v>
      </c>
      <c r="AL55" s="18">
        <v>0.23777707089450265</v>
      </c>
      <c r="AM55" s="18">
        <v>0.30645302854113432</v>
      </c>
      <c r="AN55" s="18">
        <v>0.41445955724529931</v>
      </c>
      <c r="AO55" s="18">
        <v>0.55062456699742757</v>
      </c>
      <c r="AP55" s="18">
        <v>0.69374259823353512</v>
      </c>
      <c r="AQ55" s="18">
        <v>0.92125511974443097</v>
      </c>
      <c r="AR55" s="18">
        <v>1.1941465970099838</v>
      </c>
      <c r="AS55" s="18">
        <v>1.4682357446589158</v>
      </c>
      <c r="AT55" s="18">
        <v>1.5244014661957652</v>
      </c>
      <c r="AU55" s="18">
        <v>1.5920026703496253</v>
      </c>
      <c r="AV55" s="18">
        <v>1.5773446423203297</v>
      </c>
      <c r="AW55" s="18">
        <v>1.563427507392624</v>
      </c>
      <c r="AX55" s="18">
        <v>1.5451153049292548</v>
      </c>
      <c r="AY55" s="18">
        <v>1.5241153320186602</v>
      </c>
      <c r="AZ55" s="18">
        <v>1.5000753531652238</v>
      </c>
      <c r="BA55" s="18">
        <v>1.4731366955528047</v>
      </c>
      <c r="BB55" s="18">
        <v>1.4432751131012749</v>
      </c>
      <c r="BC55" s="18">
        <v>1.410794133159303</v>
      </c>
      <c r="BD55" s="18">
        <v>1.3754110469227934</v>
      </c>
      <c r="BE55" s="18">
        <v>1.3371529748181288</v>
      </c>
      <c r="BF55" s="18">
        <v>1.2957502463631405</v>
      </c>
      <c r="BG55" s="18">
        <v>1.251605283197551</v>
      </c>
      <c r="BH55" s="18">
        <v>1.2046935360795998</v>
      </c>
      <c r="BI55" s="18">
        <v>1.1549342087814318</v>
      </c>
      <c r="BJ55" s="18">
        <v>1.1019768945742434</v>
      </c>
      <c r="BK55" s="18">
        <v>1.0461053486432541</v>
      </c>
      <c r="BL55" s="18">
        <v>0.9872209488878162</v>
      </c>
      <c r="BM55" s="18">
        <v>0.92892423153703874</v>
      </c>
      <c r="BN55" s="18">
        <v>0.86687904126976278</v>
      </c>
      <c r="BO55" s="18">
        <v>0.79286400314879302</v>
      </c>
      <c r="BP55" s="18">
        <v>0.72947619227799421</v>
      </c>
      <c r="BQ55" s="18">
        <v>0.73478782177520319</v>
      </c>
      <c r="BR55" s="18">
        <v>0.73994010238749586</v>
      </c>
      <c r="BS55" s="18">
        <v>0.74493781458141961</v>
      </c>
      <c r="BT55" s="18">
        <v>0.74978559540952583</v>
      </c>
      <c r="BU55" s="18">
        <v>0.75448794281278886</v>
      </c>
      <c r="BV55" s="54">
        <v>0.75919029021605189</v>
      </c>
    </row>
    <row r="56" spans="2:74">
      <c r="B56" s="53" t="s">
        <v>95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2.1848479864483971E-2</v>
      </c>
      <c r="M56" s="18">
        <v>6.4907590922837974E-2</v>
      </c>
      <c r="N56" s="18">
        <v>0.10868670783904065</v>
      </c>
      <c r="O56" s="18">
        <v>0.1527283473993554</v>
      </c>
      <c r="P56" s="18">
        <v>0.19767422676614868</v>
      </c>
      <c r="Q56" s="18">
        <v>0.24385067745429725</v>
      </c>
      <c r="R56" s="18">
        <v>0.29104425992259847</v>
      </c>
      <c r="S56" s="18">
        <v>0.33926194546018962</v>
      </c>
      <c r="T56" s="18">
        <v>0.38865751820116845</v>
      </c>
      <c r="U56" s="18">
        <v>0.43938604741675757</v>
      </c>
      <c r="V56" s="18">
        <v>0.49143565153648255</v>
      </c>
      <c r="W56" s="18">
        <v>0.5527803634704751</v>
      </c>
      <c r="X56" s="18">
        <v>0.60180281861620277</v>
      </c>
      <c r="Y56" s="18">
        <v>0.65124164005290774</v>
      </c>
      <c r="Z56" s="18">
        <v>0.70531537643123754</v>
      </c>
      <c r="AA56" s="18">
        <v>0.75887982986850733</v>
      </c>
      <c r="AB56" s="18">
        <v>0.81759225165863325</v>
      </c>
      <c r="AC56" s="18">
        <v>0.88295359466180157</v>
      </c>
      <c r="AD56" s="18">
        <v>0.95200138258283029</v>
      </c>
      <c r="AE56" s="18">
        <v>1.026241016522488</v>
      </c>
      <c r="AF56" s="18">
        <v>1.1077218644950582</v>
      </c>
      <c r="AG56" s="18">
        <v>1.1870161049479488</v>
      </c>
      <c r="AH56" s="18">
        <v>1.3358110002486059</v>
      </c>
      <c r="AI56" s="18">
        <v>1.5383681960153754</v>
      </c>
      <c r="AJ56" s="18">
        <v>1.6446497910809927</v>
      </c>
      <c r="AK56" s="18">
        <v>1.7773922981278749</v>
      </c>
      <c r="AL56" s="18">
        <v>1.8059048420592885</v>
      </c>
      <c r="AM56" s="18">
        <v>1.7748130553017614</v>
      </c>
      <c r="AN56" s="18">
        <v>1.7205432892781127</v>
      </c>
      <c r="AO56" s="18">
        <v>1.6119882355776369</v>
      </c>
      <c r="AP56" s="18">
        <v>1.4789192534262541</v>
      </c>
      <c r="AQ56" s="18">
        <v>1.5222878716632577</v>
      </c>
      <c r="AR56" s="18">
        <v>1.6310020635012143</v>
      </c>
      <c r="AS56" s="18">
        <v>1.751099635495049</v>
      </c>
      <c r="AT56" s="18">
        <v>1.7827551640736892</v>
      </c>
      <c r="AU56" s="18">
        <v>1.8212555986232357</v>
      </c>
      <c r="AV56" s="18">
        <v>1.7930173019836508</v>
      </c>
      <c r="AW56" s="18">
        <v>1.7021848037573402</v>
      </c>
      <c r="AX56" s="18">
        <v>1.5987824292355852</v>
      </c>
      <c r="AY56" s="18">
        <v>1.4850954238584311</v>
      </c>
      <c r="AZ56" s="18">
        <v>1.3604703406652474</v>
      </c>
      <c r="BA56" s="18">
        <v>1.2249831745501882</v>
      </c>
      <c r="BB56" s="18">
        <v>1.0781978348166465</v>
      </c>
      <c r="BC56" s="18">
        <v>0.92092879140803885</v>
      </c>
      <c r="BD56" s="18">
        <v>0.73920181845275224</v>
      </c>
      <c r="BE56" s="18">
        <v>0.55049965321914762</v>
      </c>
      <c r="BF56" s="18">
        <v>0.35877570811832366</v>
      </c>
      <c r="BG56" s="18">
        <v>0.33760035226809143</v>
      </c>
      <c r="BH56" s="18">
        <v>0.33953482167073634</v>
      </c>
      <c r="BI56" s="18">
        <v>0.34144383592744587</v>
      </c>
      <c r="BJ56" s="18">
        <v>0.34327678673508877</v>
      </c>
      <c r="BK56" s="18">
        <v>0.34501939134523896</v>
      </c>
      <c r="BL56" s="18">
        <v>0.3466870189484268</v>
      </c>
      <c r="BM56" s="18">
        <v>0.34963106466656763</v>
      </c>
      <c r="BN56" s="18">
        <v>0.35248678901316421</v>
      </c>
      <c r="BO56" s="18">
        <v>0.355256841629363</v>
      </c>
      <c r="BP56" s="18">
        <v>0.35794379266707577</v>
      </c>
      <c r="BQ56" s="18">
        <v>0.36055013517365719</v>
      </c>
      <c r="BR56" s="18">
        <v>0.36307828740504111</v>
      </c>
      <c r="BS56" s="18">
        <v>0.36553059506948354</v>
      </c>
      <c r="BT56" s="18">
        <v>0.36790933350399274</v>
      </c>
      <c r="BU56" s="18">
        <v>0.37021670978546661</v>
      </c>
      <c r="BV56" s="54">
        <v>0.37252408606694049</v>
      </c>
    </row>
    <row r="57" spans="2:74">
      <c r="B57" s="53" t="s">
        <v>96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1.0964656184800617E-2</v>
      </c>
      <c r="S57" s="18">
        <v>1.8422514834934772E-2</v>
      </c>
      <c r="T57" s="18">
        <v>2.72434550384483E-2</v>
      </c>
      <c r="U57" s="18">
        <v>3.6862792961506123E-2</v>
      </c>
      <c r="V57" s="18">
        <v>4.7002507750562868E-2</v>
      </c>
      <c r="W57" s="18">
        <v>5.8495845385391196E-2</v>
      </c>
      <c r="X57" s="18">
        <v>6.8737601915678098E-2</v>
      </c>
      <c r="Y57" s="18">
        <v>7.9276062273803141E-2</v>
      </c>
      <c r="Z57" s="18">
        <v>9.0371167679488468E-2</v>
      </c>
      <c r="AA57" s="18">
        <v>0.10135937246297611</v>
      </c>
      <c r="AB57" s="18">
        <v>0.11277760313301467</v>
      </c>
      <c r="AC57" s="18">
        <v>0.12474873679171027</v>
      </c>
      <c r="AD57" s="18">
        <v>0.13673134697443609</v>
      </c>
      <c r="AE57" s="18">
        <v>0.14848261128223891</v>
      </c>
      <c r="AF57" s="18">
        <v>0.16024366247367219</v>
      </c>
      <c r="AG57" s="18">
        <v>0.16923967537328399</v>
      </c>
      <c r="AH57" s="18">
        <v>0.17508019132951236</v>
      </c>
      <c r="AI57" s="18">
        <v>0.19047058661195956</v>
      </c>
      <c r="AJ57" s="18">
        <v>0.20430556063645183</v>
      </c>
      <c r="AK57" s="18">
        <v>0.22629998727288889</v>
      </c>
      <c r="AL57" s="18">
        <v>0.24047505734530109</v>
      </c>
      <c r="AM57" s="18">
        <v>0.24672351024318318</v>
      </c>
      <c r="AN57" s="18">
        <v>0.24517615745731017</v>
      </c>
      <c r="AO57" s="18">
        <v>0.2139416165835982</v>
      </c>
      <c r="AP57" s="18">
        <v>0.17270900168146658</v>
      </c>
      <c r="AQ57" s="18">
        <v>0.14976553818305191</v>
      </c>
      <c r="AR57" s="18">
        <v>0.13120264501940607</v>
      </c>
      <c r="AS57" s="18">
        <v>0.11716046276597507</v>
      </c>
      <c r="AT57" s="18">
        <v>0.10649174811960717</v>
      </c>
      <c r="AU57" s="18">
        <v>9.9601387313906789E-2</v>
      </c>
      <c r="AV57" s="18">
        <v>7.9101627928733292E-2</v>
      </c>
      <c r="AW57" s="18">
        <v>6.6254679477565095E-2</v>
      </c>
      <c r="AX57" s="18">
        <v>5.4316760500974108E-2</v>
      </c>
      <c r="AY57" s="18">
        <v>4.3470817482259484E-2</v>
      </c>
      <c r="AZ57" s="18">
        <v>3.3710838902032955E-2</v>
      </c>
      <c r="BA57" s="18">
        <v>2.5077245729279461E-2</v>
      </c>
      <c r="BB57" s="18">
        <v>1.7585110279962127E-2</v>
      </c>
      <c r="BC57" s="18">
        <v>1.4513612535280655E-2</v>
      </c>
      <c r="BD57" s="18">
        <v>1.2143763783720845E-2</v>
      </c>
      <c r="BE57" s="18">
        <v>9.7408305533366012E-3</v>
      </c>
      <c r="BF57" s="18">
        <v>7.2984940348645574E-3</v>
      </c>
      <c r="BG57" s="18">
        <v>4.8327221267427936E-3</v>
      </c>
      <c r="BH57" s="18">
        <v>2.3379722005573986E-3</v>
      </c>
      <c r="BI57" s="18">
        <v>0</v>
      </c>
      <c r="BJ57" s="18">
        <v>0</v>
      </c>
      <c r="BK57" s="18">
        <v>0</v>
      </c>
      <c r="BL57" s="18">
        <v>0</v>
      </c>
      <c r="BM57" s="18">
        <v>0</v>
      </c>
      <c r="BN57" s="18">
        <v>0</v>
      </c>
      <c r="BO57" s="18">
        <v>0</v>
      </c>
      <c r="BP57" s="18">
        <v>0</v>
      </c>
      <c r="BQ57" s="18">
        <v>0</v>
      </c>
      <c r="BR57" s="18">
        <v>0</v>
      </c>
      <c r="BS57" s="18">
        <v>0</v>
      </c>
      <c r="BT57" s="18">
        <v>0</v>
      </c>
      <c r="BU57" s="18">
        <v>0</v>
      </c>
      <c r="BV57" s="54">
        <v>0</v>
      </c>
    </row>
    <row r="58" spans="2:74">
      <c r="B58" s="53" t="s">
        <v>96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7.9492811612518928E-3</v>
      </c>
      <c r="AH58" s="18">
        <v>1.0542607898203193E-2</v>
      </c>
      <c r="AI58" s="18">
        <v>2.871058439136993E-2</v>
      </c>
      <c r="AJ58" s="18">
        <v>5.6184488562302064E-2</v>
      </c>
      <c r="AK58" s="18">
        <v>9.1916253594496594E-2</v>
      </c>
      <c r="AL58" s="18">
        <v>0.13039282392196536</v>
      </c>
      <c r="AM58" s="18">
        <v>0.16516742897173683</v>
      </c>
      <c r="AN58" s="18">
        <v>0.18994977863387486</v>
      </c>
      <c r="AO58" s="18">
        <v>0.20166939826803654</v>
      </c>
      <c r="AP58" s="18">
        <v>0.20274030867258738</v>
      </c>
      <c r="AQ58" s="18">
        <v>0.2207071089013396</v>
      </c>
      <c r="AR58" s="18">
        <v>0.24704412804686693</v>
      </c>
      <c r="AS58" s="18">
        <v>0.2705169030651029</v>
      </c>
      <c r="AT58" s="18">
        <v>0.28618232203975474</v>
      </c>
      <c r="AU58" s="18">
        <v>0.30129055435415242</v>
      </c>
      <c r="AV58" s="18">
        <v>0.32848261896784031</v>
      </c>
      <c r="AW58" s="18">
        <v>0.34126999233252625</v>
      </c>
      <c r="AX58" s="18">
        <v>0.34804115548196474</v>
      </c>
      <c r="AY58" s="18">
        <v>0.33660532785173819</v>
      </c>
      <c r="AZ58" s="18">
        <v>0.32484347154044085</v>
      </c>
      <c r="BA58" s="18">
        <v>0.31280182712224408</v>
      </c>
      <c r="BB58" s="18">
        <v>0.30047260004075493</v>
      </c>
      <c r="BC58" s="18">
        <v>0.28796371537898846</v>
      </c>
      <c r="BD58" s="18">
        <v>0.27521022385786897</v>
      </c>
      <c r="BE58" s="18">
        <v>0.2622286260483116</v>
      </c>
      <c r="BF58" s="18">
        <v>0.24896323703802786</v>
      </c>
      <c r="BG58" s="18">
        <v>0.23553106320498951</v>
      </c>
      <c r="BH58" s="18">
        <v>0.22192039515314105</v>
      </c>
      <c r="BI58" s="18">
        <v>0.20812374150319135</v>
      </c>
      <c r="BJ58" s="18">
        <v>0.19407441029570896</v>
      </c>
      <c r="BK58" s="18">
        <v>0.17985767573714553</v>
      </c>
      <c r="BL58" s="18">
        <v>0.16545159731679759</v>
      </c>
      <c r="BM58" s="18">
        <v>0.15145147647747431</v>
      </c>
      <c r="BN58" s="18">
        <v>0.13733251519993414</v>
      </c>
      <c r="BO58" s="18">
        <v>0.13841175647897258</v>
      </c>
      <c r="BP58" s="18">
        <v>0.13945862051963992</v>
      </c>
      <c r="BQ58" s="18">
        <v>0.1404740786390872</v>
      </c>
      <c r="BR58" s="18">
        <v>0.14145907301495109</v>
      </c>
      <c r="BS58" s="18">
        <v>0.14241451755953904</v>
      </c>
      <c r="BT58" s="18">
        <v>0.14334129876778937</v>
      </c>
      <c r="BU58" s="18">
        <v>0.14424027653979218</v>
      </c>
      <c r="BV58" s="54">
        <v>0.14513925431179497</v>
      </c>
    </row>
    <row r="59" spans="2:74" ht="13.5" thickBot="1">
      <c r="B59" s="58" t="s">
        <v>38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5.0272476325877051E-2</v>
      </c>
      <c r="M59" s="59">
        <v>0.14943887306527043</v>
      </c>
      <c r="N59" s="59">
        <v>0.25035745642310481</v>
      </c>
      <c r="O59" s="59">
        <v>0.3520064935775753</v>
      </c>
      <c r="P59" s="59">
        <v>0.4576104167309073</v>
      </c>
      <c r="Q59" s="59">
        <v>0.5681246724937572</v>
      </c>
      <c r="R59" s="59">
        <v>0.68318690171057939</v>
      </c>
      <c r="S59" s="59">
        <v>0.80269076770933856</v>
      </c>
      <c r="T59" s="59">
        <v>0.92647276177230042</v>
      </c>
      <c r="U59" s="59">
        <v>1.0543278480616916</v>
      </c>
      <c r="V59" s="59">
        <v>1.1843148342022447</v>
      </c>
      <c r="W59" s="59">
        <v>1.3388682145214201</v>
      </c>
      <c r="X59" s="59">
        <v>1.4747240998405133</v>
      </c>
      <c r="Y59" s="59">
        <v>1.6118496625132031</v>
      </c>
      <c r="Z59" s="59">
        <v>1.760499912152792</v>
      </c>
      <c r="AA59" s="59">
        <v>1.9098914436589618</v>
      </c>
      <c r="AB59" s="59">
        <v>2.0744597144542216</v>
      </c>
      <c r="AC59" s="59">
        <v>2.2581555290521811</v>
      </c>
      <c r="AD59" s="59">
        <v>2.4533327600422044</v>
      </c>
      <c r="AE59" s="59">
        <v>2.6551237538636681</v>
      </c>
      <c r="AF59" s="59">
        <v>2.8774422853086681</v>
      </c>
      <c r="AG59" s="59">
        <v>3.1000795123125706</v>
      </c>
      <c r="AH59" s="59">
        <v>3.5099387412558367</v>
      </c>
      <c r="AI59" s="59">
        <v>4.1239752024597056</v>
      </c>
      <c r="AJ59" s="59">
        <v>4.6120169725744349</v>
      </c>
      <c r="AK59" s="59">
        <v>5.2479691465381464</v>
      </c>
      <c r="AL59" s="59">
        <v>5.8076831122726906</v>
      </c>
      <c r="AM59" s="59">
        <v>6.2478531866959255</v>
      </c>
      <c r="AN59" s="59">
        <v>6.6026376749308842</v>
      </c>
      <c r="AO59" s="59">
        <v>6.671718110302935</v>
      </c>
      <c r="AP59" s="59">
        <v>6.331488883879369</v>
      </c>
      <c r="AQ59" s="59">
        <v>6.4655359312972802</v>
      </c>
      <c r="AR59" s="59">
        <v>6.6601154965845879</v>
      </c>
      <c r="AS59" s="59">
        <v>6.7399747555915255</v>
      </c>
      <c r="AT59" s="59">
        <v>6.5737842797599804</v>
      </c>
      <c r="AU59" s="59">
        <v>6.4533827622540647</v>
      </c>
      <c r="AV59" s="59">
        <v>6.2147460154829854</v>
      </c>
      <c r="AW59" s="59">
        <v>5.9134602718090044</v>
      </c>
      <c r="AX59" s="59">
        <v>5.5930070113509585</v>
      </c>
      <c r="AY59" s="59">
        <v>5.2492944171291995</v>
      </c>
      <c r="AZ59" s="59">
        <v>4.8986685960992631</v>
      </c>
      <c r="BA59" s="59">
        <v>4.5420007227515695</v>
      </c>
      <c r="BB59" s="59">
        <v>4.1788048701396896</v>
      </c>
      <c r="BC59" s="59">
        <v>3.8149317389775388</v>
      </c>
      <c r="BD59" s="59">
        <v>3.4319808547223691</v>
      </c>
      <c r="BE59" s="59">
        <v>3.0470581083724269</v>
      </c>
      <c r="BF59" s="59">
        <v>2.6636122364359291</v>
      </c>
      <c r="BG59" s="59">
        <v>2.4568656149967536</v>
      </c>
      <c r="BH59" s="59">
        <v>2.2792281155143503</v>
      </c>
      <c r="BI59" s="59">
        <v>2.1078353573440038</v>
      </c>
      <c r="BJ59" s="59">
        <v>1.9442972227614375</v>
      </c>
      <c r="BK59" s="59">
        <v>1.7874061693848207</v>
      </c>
      <c r="BL59" s="59">
        <v>1.6370076897854178</v>
      </c>
      <c r="BM59" s="59">
        <v>1.4991224632711637</v>
      </c>
      <c r="BN59" s="59">
        <v>1.3668465796420279</v>
      </c>
      <c r="BO59" s="59">
        <v>1.2865326012571285</v>
      </c>
      <c r="BP59" s="59">
        <v>1.2268786054647101</v>
      </c>
      <c r="BQ59" s="59">
        <v>1.2358120355879476</v>
      </c>
      <c r="BR59" s="59">
        <v>1.2444774628074882</v>
      </c>
      <c r="BS59" s="59">
        <v>1.2528829272104423</v>
      </c>
      <c r="BT59" s="59">
        <v>1.2610362276813079</v>
      </c>
      <c r="BU59" s="59">
        <v>1.2689449291380475</v>
      </c>
      <c r="BV59" s="60">
        <v>1.2768536305947875</v>
      </c>
    </row>
    <row r="60" spans="2:74">
      <c r="B60" s="63"/>
      <c r="C60" s="62"/>
      <c r="D60" s="62"/>
      <c r="E60" s="62"/>
      <c r="F60" s="62"/>
      <c r="G60" s="62"/>
      <c r="H60" s="62"/>
      <c r="I60" s="62"/>
      <c r="J60" s="62"/>
      <c r="K60" s="62"/>
    </row>
    <row r="61" spans="2:74" ht="13.5" thickBot="1">
      <c r="B61" s="63"/>
      <c r="C61" s="63" t="s">
        <v>34</v>
      </c>
      <c r="D61" s="62"/>
      <c r="E61" s="62"/>
      <c r="F61" s="62"/>
      <c r="G61" s="62"/>
      <c r="H61" s="62"/>
      <c r="I61" s="62"/>
      <c r="J61" s="62"/>
      <c r="K61" s="62"/>
    </row>
    <row r="62" spans="2:74">
      <c r="B62" s="69"/>
      <c r="C62" s="70" t="s">
        <v>76</v>
      </c>
      <c r="D62" s="71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50"/>
    </row>
    <row r="63" spans="2:74">
      <c r="B63" s="51" t="s">
        <v>61</v>
      </c>
      <c r="C63" s="35">
        <v>1970</v>
      </c>
      <c r="D63" s="35">
        <v>1971</v>
      </c>
      <c r="E63" s="35">
        <v>1972</v>
      </c>
      <c r="F63" s="35">
        <v>1973</v>
      </c>
      <c r="G63" s="35">
        <v>1974</v>
      </c>
      <c r="H63" s="35">
        <v>1975</v>
      </c>
      <c r="I63" s="35">
        <v>1976</v>
      </c>
      <c r="J63" s="35">
        <v>1977</v>
      </c>
      <c r="K63" s="35">
        <v>1978</v>
      </c>
      <c r="L63" s="35">
        <v>1979</v>
      </c>
      <c r="M63" s="35">
        <v>1980</v>
      </c>
      <c r="N63" s="35">
        <v>1981</v>
      </c>
      <c r="O63" s="35">
        <v>1982</v>
      </c>
      <c r="P63" s="35">
        <v>1983</v>
      </c>
      <c r="Q63" s="35">
        <v>1984</v>
      </c>
      <c r="R63" s="35">
        <v>1985</v>
      </c>
      <c r="S63" s="35">
        <v>1986</v>
      </c>
      <c r="T63" s="35">
        <v>1987</v>
      </c>
      <c r="U63" s="35">
        <v>1988</v>
      </c>
      <c r="V63" s="35">
        <v>1989</v>
      </c>
      <c r="W63" s="35">
        <v>1990</v>
      </c>
      <c r="X63" s="35">
        <v>1991</v>
      </c>
      <c r="Y63" s="35">
        <v>1992</v>
      </c>
      <c r="Z63" s="35">
        <v>1993</v>
      </c>
      <c r="AA63" s="35">
        <v>1994</v>
      </c>
      <c r="AB63" s="35">
        <v>1995</v>
      </c>
      <c r="AC63" s="35">
        <v>1996</v>
      </c>
      <c r="AD63" s="35">
        <v>1997</v>
      </c>
      <c r="AE63" s="35">
        <v>1998</v>
      </c>
      <c r="AF63" s="35">
        <v>1999</v>
      </c>
      <c r="AG63" s="35">
        <v>2000</v>
      </c>
      <c r="AH63" s="35">
        <v>2001</v>
      </c>
      <c r="AI63" s="35">
        <v>2002</v>
      </c>
      <c r="AJ63" s="35">
        <v>2003</v>
      </c>
      <c r="AK63" s="35">
        <v>2004</v>
      </c>
      <c r="AL63" s="35">
        <v>2005</v>
      </c>
      <c r="AM63" s="35">
        <v>2006</v>
      </c>
      <c r="AN63" s="35">
        <v>2007</v>
      </c>
      <c r="AO63" s="35">
        <v>2008</v>
      </c>
      <c r="AP63" s="35">
        <v>2009</v>
      </c>
      <c r="AQ63" s="35">
        <v>2010</v>
      </c>
      <c r="AR63" s="35">
        <v>2011</v>
      </c>
      <c r="AS63" s="35">
        <v>2012</v>
      </c>
      <c r="AT63" s="35">
        <v>2013</v>
      </c>
      <c r="AU63" s="35">
        <v>2014</v>
      </c>
      <c r="AV63" s="35">
        <v>2015</v>
      </c>
      <c r="AW63" s="35">
        <v>2016</v>
      </c>
      <c r="AX63" s="35">
        <v>2017</v>
      </c>
      <c r="AY63" s="35">
        <v>2018</v>
      </c>
      <c r="AZ63" s="35">
        <v>2019</v>
      </c>
      <c r="BA63" s="35">
        <v>2020</v>
      </c>
      <c r="BB63" s="35">
        <v>2021</v>
      </c>
      <c r="BC63" s="35">
        <v>2022</v>
      </c>
      <c r="BD63" s="35">
        <v>2023</v>
      </c>
      <c r="BE63" s="35">
        <v>2024</v>
      </c>
      <c r="BF63" s="35">
        <v>2025</v>
      </c>
      <c r="BG63" s="35">
        <v>2026</v>
      </c>
      <c r="BH63" s="35">
        <v>2027</v>
      </c>
      <c r="BI63" s="35">
        <v>2028</v>
      </c>
      <c r="BJ63" s="35">
        <v>2029</v>
      </c>
      <c r="BK63" s="35">
        <v>2030</v>
      </c>
      <c r="BL63" s="35">
        <v>2031</v>
      </c>
      <c r="BM63" s="35">
        <v>2032</v>
      </c>
      <c r="BN63" s="35">
        <v>2033</v>
      </c>
      <c r="BO63" s="35">
        <v>2034</v>
      </c>
      <c r="BP63" s="35">
        <v>2035</v>
      </c>
      <c r="BQ63" s="35">
        <v>2036</v>
      </c>
      <c r="BR63" s="35">
        <v>2037</v>
      </c>
      <c r="BS63" s="35">
        <v>2038</v>
      </c>
      <c r="BT63" s="35">
        <v>2039</v>
      </c>
      <c r="BU63" s="35">
        <v>2040</v>
      </c>
      <c r="BV63" s="52">
        <v>2041</v>
      </c>
    </row>
    <row r="64" spans="2:74">
      <c r="B64" s="53" t="s">
        <v>93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0.20427408107259873</v>
      </c>
      <c r="M64" s="18">
        <v>0.60685862689935177</v>
      </c>
      <c r="N64" s="18">
        <v>1.0161749241290026</v>
      </c>
      <c r="O64" s="18">
        <v>1.4279456974695486</v>
      </c>
      <c r="P64" s="18">
        <v>1.848170732007365</v>
      </c>
      <c r="Q64" s="18">
        <v>2.2799010899097047</v>
      </c>
      <c r="R64" s="18">
        <v>2.7211412013971508</v>
      </c>
      <c r="S64" s="18">
        <v>3.1719562450858478</v>
      </c>
      <c r="T64" s="18">
        <v>3.63378403783405</v>
      </c>
      <c r="U64" s="18">
        <v>4.1080744119906454</v>
      </c>
      <c r="V64" s="18">
        <v>4.5947162798778916</v>
      </c>
      <c r="W64" s="18">
        <v>5.0822985042890547</v>
      </c>
      <c r="X64" s="18">
        <v>5.5792457532143311</v>
      </c>
      <c r="Y64" s="18">
        <v>6.0643901181657629</v>
      </c>
      <c r="Z64" s="18">
        <v>6.5544346865600156</v>
      </c>
      <c r="AA64" s="18">
        <v>7.0487381875715327</v>
      </c>
      <c r="AB64" s="18">
        <v>7.5495626386625361</v>
      </c>
      <c r="AC64" s="18">
        <v>8.053018383865906</v>
      </c>
      <c r="AD64" s="18">
        <v>8.5552189773372209</v>
      </c>
      <c r="AE64" s="18">
        <v>9.0677347923043659</v>
      </c>
      <c r="AF64" s="18">
        <v>9.5933535544533139</v>
      </c>
      <c r="AG64" s="18">
        <v>10.143123209964868</v>
      </c>
      <c r="AH64" s="18">
        <v>10.76095124656104</v>
      </c>
      <c r="AI64" s="18">
        <v>11.345964466081234</v>
      </c>
      <c r="AJ64" s="18">
        <v>11.933802</v>
      </c>
      <c r="AK64" s="18">
        <v>12.747290000000003</v>
      </c>
      <c r="AL64" s="18">
        <v>13.515728749999999</v>
      </c>
      <c r="AM64" s="18">
        <v>13.94402725</v>
      </c>
      <c r="AN64" s="18">
        <v>13.958249000000002</v>
      </c>
      <c r="AO64" s="18">
        <v>13.545058750000001</v>
      </c>
      <c r="AP64" s="18">
        <v>12.972535249999998</v>
      </c>
      <c r="AQ64" s="18">
        <v>12.252000000000001</v>
      </c>
      <c r="AR64" s="18">
        <v>11.414999999999997</v>
      </c>
      <c r="AS64" s="18">
        <v>10.54684475</v>
      </c>
      <c r="AT64" s="18">
        <v>10.227746937264817</v>
      </c>
      <c r="AU64" s="18">
        <v>9.9086491245296333</v>
      </c>
      <c r="AV64" s="18">
        <v>9.4786077432961839</v>
      </c>
      <c r="AW64" s="18">
        <v>9.0404200690438454</v>
      </c>
      <c r="AX64" s="18">
        <v>8.581257226862034</v>
      </c>
      <c r="AY64" s="18">
        <v>8.1137339496898893</v>
      </c>
      <c r="AZ64" s="18">
        <v>7.6354587082182395</v>
      </c>
      <c r="BA64" s="18">
        <v>7.1477039667164384</v>
      </c>
      <c r="BB64" s="18">
        <v>6.6498360965081469</v>
      </c>
      <c r="BC64" s="18">
        <v>6.1455688820298215</v>
      </c>
      <c r="BD64" s="18">
        <v>5.6329552358632178</v>
      </c>
      <c r="BE64" s="18">
        <v>5.1124680997719496</v>
      </c>
      <c r="BF64" s="18">
        <v>4.5824301140069235</v>
      </c>
      <c r="BG64" s="18">
        <v>4.0467403704562068</v>
      </c>
      <c r="BH64" s="18">
        <v>3.5044595089673911</v>
      </c>
      <c r="BI64" s="18">
        <v>2.9555148918842593</v>
      </c>
      <c r="BJ64" s="18">
        <v>2.3981136183059295</v>
      </c>
      <c r="BK64" s="18">
        <v>1.8356843210120259</v>
      </c>
      <c r="BL64" s="18">
        <v>1.2671766293691111</v>
      </c>
      <c r="BM64" s="18">
        <v>0.69565399261225225</v>
      </c>
      <c r="BN64" s="18">
        <v>0.11268823011675881</v>
      </c>
      <c r="BO64" s="18">
        <v>0</v>
      </c>
      <c r="BP64" s="18">
        <v>0</v>
      </c>
      <c r="BQ64" s="18">
        <v>0</v>
      </c>
      <c r="BR64" s="18">
        <v>0</v>
      </c>
      <c r="BS64" s="18">
        <v>0</v>
      </c>
      <c r="BT64" s="18">
        <v>0</v>
      </c>
      <c r="BU64" s="18">
        <v>0</v>
      </c>
      <c r="BV64" s="54">
        <v>0</v>
      </c>
    </row>
    <row r="65" spans="2:74">
      <c r="B65" s="53" t="s">
        <v>94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0.14560348538608189</v>
      </c>
      <c r="Y65" s="18">
        <v>0.29310618218863993</v>
      </c>
      <c r="Z65" s="18">
        <v>0.44244630229718185</v>
      </c>
      <c r="AA65" s="18">
        <v>0.59352399195175065</v>
      </c>
      <c r="AB65" s="18">
        <v>0.74649993402031523</v>
      </c>
      <c r="AC65" s="18">
        <v>0.90097857582741747</v>
      </c>
      <c r="AD65" s="18">
        <v>1.0563757742620528</v>
      </c>
      <c r="AE65" s="18">
        <v>1.2140363979436259</v>
      </c>
      <c r="AF65" s="18">
        <v>1.3745215068962098</v>
      </c>
      <c r="AG65" s="18">
        <v>1.5397110027735912</v>
      </c>
      <c r="AH65" s="18">
        <v>1.7170349370122937</v>
      </c>
      <c r="AI65" s="18">
        <v>1.8909688900058941</v>
      </c>
      <c r="AJ65" s="18">
        <v>2.0667884999999999</v>
      </c>
      <c r="AK65" s="18">
        <v>2.7618472499999998</v>
      </c>
      <c r="AL65" s="18">
        <v>3.65213425</v>
      </c>
      <c r="AM65" s="18">
        <v>4.8454994999999998</v>
      </c>
      <c r="AN65" s="18">
        <v>6.6366492500000014</v>
      </c>
      <c r="AO65" s="18">
        <v>9.3877852500000003</v>
      </c>
      <c r="AP65" s="18">
        <v>13.016042499999999</v>
      </c>
      <c r="AQ65" s="18">
        <v>17.286999999999995</v>
      </c>
      <c r="AR65" s="18">
        <v>21.952000000000005</v>
      </c>
      <c r="AS65" s="18">
        <v>26.724246000000001</v>
      </c>
      <c r="AT65" s="18">
        <v>27.641169817443537</v>
      </c>
      <c r="AU65" s="18">
        <v>28.558093634887076</v>
      </c>
      <c r="AV65" s="18">
        <v>29.286002286191213</v>
      </c>
      <c r="AW65" s="18">
        <v>30.080996478167418</v>
      </c>
      <c r="AX65" s="18">
        <v>30.851298399903001</v>
      </c>
      <c r="AY65" s="18">
        <v>31.622897319318806</v>
      </c>
      <c r="AZ65" s="18">
        <v>32.391702221039438</v>
      </c>
      <c r="BA65" s="18">
        <v>33.160538531767187</v>
      </c>
      <c r="BB65" s="18">
        <v>33.932962482832039</v>
      </c>
      <c r="BC65" s="18">
        <v>34.70841187788055</v>
      </c>
      <c r="BD65" s="18">
        <v>35.484455480478545</v>
      </c>
      <c r="BE65" s="18">
        <v>36.261919941166148</v>
      </c>
      <c r="BF65" s="18">
        <v>37.038797830535621</v>
      </c>
      <c r="BG65" s="18">
        <v>37.815703310787129</v>
      </c>
      <c r="BH65" s="18">
        <v>38.597858378203924</v>
      </c>
      <c r="BI65" s="18">
        <v>39.383520763119037</v>
      </c>
      <c r="BJ65" s="18">
        <v>40.168207936845079</v>
      </c>
      <c r="BK65" s="18">
        <v>40.946720205797611</v>
      </c>
      <c r="BL65" s="18">
        <v>41.722013720235815</v>
      </c>
      <c r="BM65" s="18">
        <v>42.658598026042142</v>
      </c>
      <c r="BN65" s="18">
        <v>43.595673607515614</v>
      </c>
      <c r="BO65" s="18">
        <v>44.051848362041021</v>
      </c>
      <c r="BP65" s="18">
        <v>44.385030290717395</v>
      </c>
      <c r="BQ65" s="18">
        <v>44.708216761533492</v>
      </c>
      <c r="BR65" s="18">
        <v>45.021707638225102</v>
      </c>
      <c r="BS65" s="18">
        <v>45.325793788615961</v>
      </c>
      <c r="BT65" s="18">
        <v>45.620757354495098</v>
      </c>
      <c r="BU65" s="18">
        <v>45.906872013397866</v>
      </c>
      <c r="BV65" s="54">
        <v>46.192986672300627</v>
      </c>
    </row>
    <row r="66" spans="2:74">
      <c r="B66" s="53" t="s">
        <v>95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0.20427408107259873</v>
      </c>
      <c r="M66" s="18">
        <v>0.60685862689935188</v>
      </c>
      <c r="N66" s="18">
        <v>1.0161749241290026</v>
      </c>
      <c r="O66" s="18">
        <v>1.4279456974695486</v>
      </c>
      <c r="P66" s="18">
        <v>1.8481707320073653</v>
      </c>
      <c r="Q66" s="18">
        <v>2.2799010899097047</v>
      </c>
      <c r="R66" s="18">
        <v>2.7211412013971508</v>
      </c>
      <c r="S66" s="18">
        <v>3.1719562450858483</v>
      </c>
      <c r="T66" s="18">
        <v>3.63378403783405</v>
      </c>
      <c r="U66" s="18">
        <v>4.1080744119906454</v>
      </c>
      <c r="V66" s="18">
        <v>4.5947162798778916</v>
      </c>
      <c r="W66" s="18">
        <v>5.0822985042890547</v>
      </c>
      <c r="X66" s="18">
        <v>5.5792457532143303</v>
      </c>
      <c r="Y66" s="18">
        <v>6.064390118165762</v>
      </c>
      <c r="Z66" s="18">
        <v>6.5544346865600165</v>
      </c>
      <c r="AA66" s="18">
        <v>7.0487381875715327</v>
      </c>
      <c r="AB66" s="18">
        <v>7.5495626386625352</v>
      </c>
      <c r="AC66" s="18">
        <v>8.053018383865906</v>
      </c>
      <c r="AD66" s="18">
        <v>8.5552189773372227</v>
      </c>
      <c r="AE66" s="18">
        <v>9.0677347923043659</v>
      </c>
      <c r="AF66" s="18">
        <v>9.5933535544533139</v>
      </c>
      <c r="AG66" s="18">
        <v>10.143123209964868</v>
      </c>
      <c r="AH66" s="18">
        <v>10.76095124656104</v>
      </c>
      <c r="AI66" s="18">
        <v>11.345964466081236</v>
      </c>
      <c r="AJ66" s="18">
        <v>11.933802000000002</v>
      </c>
      <c r="AK66" s="18">
        <v>13.299659450000002</v>
      </c>
      <c r="AL66" s="18">
        <v>14.323412286057694</v>
      </c>
      <c r="AM66" s="18">
        <v>15.118129051923077</v>
      </c>
      <c r="AN66" s="18">
        <v>15.706750821634614</v>
      </c>
      <c r="AO66" s="18">
        <v>16.216966859615383</v>
      </c>
      <c r="AP66" s="18">
        <v>16.952440552884614</v>
      </c>
      <c r="AQ66" s="18">
        <v>17.902999999999995</v>
      </c>
      <c r="AR66" s="18">
        <v>19.056000000000001</v>
      </c>
      <c r="AS66" s="18">
        <v>20.414258657692304</v>
      </c>
      <c r="AT66" s="18">
        <v>21.018434385228346</v>
      </c>
      <c r="AU66" s="18">
        <v>21.661403043502389</v>
      </c>
      <c r="AV66" s="18">
        <v>23.124706157731179</v>
      </c>
      <c r="AW66" s="18">
        <v>23.976000493507719</v>
      </c>
      <c r="AX66" s="18">
        <v>24.811970679180298</v>
      </c>
      <c r="AY66" s="18">
        <v>25.651787241723319</v>
      </c>
      <c r="AZ66" s="18">
        <v>26.492562960009096</v>
      </c>
      <c r="BA66" s="18">
        <v>27.33641376553944</v>
      </c>
      <c r="BB66" s="18">
        <v>28.186721353479118</v>
      </c>
      <c r="BC66" s="18">
        <v>29.041789586320299</v>
      </c>
      <c r="BD66" s="18">
        <v>29.369579083101257</v>
      </c>
      <c r="BE66" s="18">
        <v>29.553134314955784</v>
      </c>
      <c r="BF66" s="18">
        <v>29.729448531816107</v>
      </c>
      <c r="BG66" s="18">
        <v>29.901745486602387</v>
      </c>
      <c r="BH66" s="18">
        <v>30.073084205122363</v>
      </c>
      <c r="BI66" s="18">
        <v>30.242168325002353</v>
      </c>
      <c r="BJ66" s="18">
        <v>30.404515396536436</v>
      </c>
      <c r="BK66" s="18">
        <v>30.558860376292596</v>
      </c>
      <c r="BL66" s="18">
        <v>30.70656453543209</v>
      </c>
      <c r="BM66" s="18">
        <v>30.967322870467424</v>
      </c>
      <c r="BN66" s="18">
        <v>31.220258455451695</v>
      </c>
      <c r="BO66" s="18">
        <v>31.46560597288644</v>
      </c>
      <c r="BP66" s="18">
        <v>31.703593064798142</v>
      </c>
      <c r="BQ66" s="18">
        <v>31.934440543952494</v>
      </c>
      <c r="BR66" s="18">
        <v>32.158362598732218</v>
      </c>
      <c r="BS66" s="18">
        <v>32.375566991868546</v>
      </c>
      <c r="BT66" s="18">
        <v>32.586255253210787</v>
      </c>
      <c r="BU66" s="18">
        <v>32.790622866712759</v>
      </c>
      <c r="BV66" s="54">
        <v>32.994990480214732</v>
      </c>
    </row>
    <row r="67" spans="2:74">
      <c r="B67" s="53" t="s">
        <v>96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9.0116222424409199E-4</v>
      </c>
      <c r="P67" s="18">
        <v>9.7193877949924831E-2</v>
      </c>
      <c r="Q67" s="18">
        <v>0.29661683967249558</v>
      </c>
      <c r="R67" s="18">
        <v>0.60410532097632907</v>
      </c>
      <c r="S67" s="18">
        <v>1.0125220835091955</v>
      </c>
      <c r="T67" s="18">
        <v>1.4932767902855124</v>
      </c>
      <c r="U67" s="18">
        <v>2.0143174631543159</v>
      </c>
      <c r="V67" s="18">
        <v>2.5596058398784844</v>
      </c>
      <c r="W67" s="18">
        <v>3.1222622886141731</v>
      </c>
      <c r="X67" s="18">
        <v>3.6966417546517873</v>
      </c>
      <c r="Y67" s="18">
        <v>4.2767404464980308</v>
      </c>
      <c r="Z67" s="18">
        <v>4.8560897183702068</v>
      </c>
      <c r="AA67" s="18">
        <v>5.4277535045924088</v>
      </c>
      <c r="AB67" s="18">
        <v>5.9843282970279024</v>
      </c>
      <c r="AC67" s="18">
        <v>6.5179431450134206</v>
      </c>
      <c r="AD67" s="18">
        <v>7.0202596553591441</v>
      </c>
      <c r="AE67" s="18">
        <v>7.482471992348688</v>
      </c>
      <c r="AF67" s="18">
        <v>7.8953068777391229</v>
      </c>
      <c r="AG67" s="18">
        <v>8.2490235907609506</v>
      </c>
      <c r="AH67" s="18">
        <v>8.5334139681181256</v>
      </c>
      <c r="AI67" s="18">
        <v>8.8784994039880445</v>
      </c>
      <c r="AJ67" s="18">
        <v>9.5235087743467552</v>
      </c>
      <c r="AK67" s="18">
        <v>10.699111577439231</v>
      </c>
      <c r="AL67" s="18">
        <v>11.474994491118562</v>
      </c>
      <c r="AM67" s="18">
        <v>11.903818528932741</v>
      </c>
      <c r="AN67" s="18">
        <v>11.9641557027666</v>
      </c>
      <c r="AO67" s="18">
        <v>11.155348592166241</v>
      </c>
      <c r="AP67" s="18">
        <v>10.186052190592765</v>
      </c>
      <c r="AQ67" s="18">
        <v>9.3230000000000004</v>
      </c>
      <c r="AR67" s="18">
        <v>8.6329999999999991</v>
      </c>
      <c r="AS67" s="18">
        <v>8.192492808054368</v>
      </c>
      <c r="AT67" s="18">
        <v>7.9607997842944727</v>
      </c>
      <c r="AU67" s="18">
        <v>7.813912460929461</v>
      </c>
      <c r="AV67" s="18">
        <v>6.8294079169299193</v>
      </c>
      <c r="AW67" s="18">
        <v>6.3594336937436031</v>
      </c>
      <c r="AX67" s="18">
        <v>5.8714670642577884</v>
      </c>
      <c r="AY67" s="18">
        <v>5.375529271805914</v>
      </c>
      <c r="AZ67" s="18">
        <v>4.8696604477450265</v>
      </c>
      <c r="BA67" s="18">
        <v>4.3548568138513586</v>
      </c>
      <c r="BB67" s="18">
        <v>3.8302660149671155</v>
      </c>
      <c r="BC67" s="18">
        <v>3.2994279163538027</v>
      </c>
      <c r="BD67" s="18">
        <v>2.7606823001658722</v>
      </c>
      <c r="BE67" s="18">
        <v>2.2144154791251873</v>
      </c>
      <c r="BF67" s="18">
        <v>1.6591909772592095</v>
      </c>
      <c r="BG67" s="18">
        <v>1.0986388301461951</v>
      </c>
      <c r="BH67" s="18">
        <v>0.53149901359338192</v>
      </c>
      <c r="BI67" s="18">
        <v>0</v>
      </c>
      <c r="BJ67" s="18">
        <v>0</v>
      </c>
      <c r="BK67" s="18">
        <v>0</v>
      </c>
      <c r="BL67" s="18">
        <v>0</v>
      </c>
      <c r="BM67" s="18">
        <v>0</v>
      </c>
      <c r="BN67" s="18">
        <v>0</v>
      </c>
      <c r="BO67" s="18">
        <v>0</v>
      </c>
      <c r="BP67" s="18">
        <v>0</v>
      </c>
      <c r="BQ67" s="18">
        <v>0</v>
      </c>
      <c r="BR67" s="18">
        <v>0</v>
      </c>
      <c r="BS67" s="18">
        <v>0</v>
      </c>
      <c r="BT67" s="18">
        <v>0</v>
      </c>
      <c r="BU67" s="18">
        <v>0</v>
      </c>
      <c r="BV67" s="54">
        <v>0</v>
      </c>
    </row>
    <row r="68" spans="2:74">
      <c r="B68" s="53" t="s">
        <v>97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3.5950340062504108E-3</v>
      </c>
      <c r="AC68" s="18">
        <v>1.0990531502871966E-2</v>
      </c>
      <c r="AD68" s="18">
        <v>2.2391810116951287E-2</v>
      </c>
      <c r="AE68" s="18">
        <v>3.7999554786754486E-2</v>
      </c>
      <c r="AF68" s="18">
        <v>5.7941984148005402E-2</v>
      </c>
      <c r="AG68" s="18">
        <v>8.1931271608879086E-2</v>
      </c>
      <c r="AH68" s="18">
        <v>0.10891310908358118</v>
      </c>
      <c r="AI68" s="18">
        <v>0.6825045579399559</v>
      </c>
      <c r="AJ68" s="18">
        <v>1.6758535671946562</v>
      </c>
      <c r="AK68" s="18">
        <v>3.1109279801527512</v>
      </c>
      <c r="AL68" s="18">
        <v>4.8714400435325524</v>
      </c>
      <c r="AM68" s="18">
        <v>6.7723244886663734</v>
      </c>
      <c r="AN68" s="18">
        <v>8.6231506912284317</v>
      </c>
      <c r="AO68" s="18">
        <v>10.420041100443846</v>
      </c>
      <c r="AP68" s="18">
        <v>12.203058638482526</v>
      </c>
      <c r="AQ68" s="18">
        <v>14.009999999999998</v>
      </c>
      <c r="AR68" s="18">
        <v>15.853</v>
      </c>
      <c r="AS68" s="18">
        <v>17.667006212665928</v>
      </c>
      <c r="AT68" s="18">
        <v>19.398494166483285</v>
      </c>
      <c r="AU68" s="18">
        <v>20.998852818418989</v>
      </c>
      <c r="AV68" s="18">
        <v>24.599865134364915</v>
      </c>
      <c r="AW68" s="18">
        <v>26.546487172510503</v>
      </c>
      <c r="AX68" s="18">
        <v>28.166111161975024</v>
      </c>
      <c r="AY68" s="18">
        <v>28.383308049291927</v>
      </c>
      <c r="AZ68" s="18">
        <v>28.590829235184057</v>
      </c>
      <c r="BA68" s="18">
        <v>28.791601784631165</v>
      </c>
      <c r="BB68" s="18">
        <v>28.987713270957272</v>
      </c>
      <c r="BC68" s="18">
        <v>29.181414828507407</v>
      </c>
      <c r="BD68" s="18">
        <v>29.369579083101257</v>
      </c>
      <c r="BE68" s="18">
        <v>29.553134314955784</v>
      </c>
      <c r="BF68" s="18">
        <v>29.729448531816107</v>
      </c>
      <c r="BG68" s="18">
        <v>29.901745486602387</v>
      </c>
      <c r="BH68" s="18">
        <v>30.073084205122363</v>
      </c>
      <c r="BI68" s="18">
        <v>30.242168325002353</v>
      </c>
      <c r="BJ68" s="18">
        <v>30.404515396536436</v>
      </c>
      <c r="BK68" s="18">
        <v>30.558860376292596</v>
      </c>
      <c r="BL68" s="18">
        <v>30.70656453543209</v>
      </c>
      <c r="BM68" s="18">
        <v>30.967322870467424</v>
      </c>
      <c r="BN68" s="18">
        <v>31.220258455451695</v>
      </c>
      <c r="BO68" s="18">
        <v>31.46560597288644</v>
      </c>
      <c r="BP68" s="18">
        <v>31.703593064798142</v>
      </c>
      <c r="BQ68" s="18">
        <v>31.934440543952494</v>
      </c>
      <c r="BR68" s="18">
        <v>32.158362598732218</v>
      </c>
      <c r="BS68" s="18">
        <v>32.375566991868546</v>
      </c>
      <c r="BT68" s="18">
        <v>32.586255253210787</v>
      </c>
      <c r="BU68" s="18">
        <v>32.790622866712759</v>
      </c>
      <c r="BV68" s="54">
        <v>32.994990480214732</v>
      </c>
    </row>
    <row r="69" spans="2:74">
      <c r="B69" s="53" t="s">
        <v>38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0.40854816214519746</v>
      </c>
      <c r="M69" s="18">
        <v>1.2137172537987035</v>
      </c>
      <c r="N69" s="18">
        <v>2.0323498482580051</v>
      </c>
      <c r="O69" s="18">
        <v>2.8567925571633412</v>
      </c>
      <c r="P69" s="18">
        <v>3.7935353419646547</v>
      </c>
      <c r="Q69" s="18">
        <v>4.8564190194919048</v>
      </c>
      <c r="R69" s="18">
        <v>6.0463877237706312</v>
      </c>
      <c r="S69" s="18">
        <v>7.3564345736808932</v>
      </c>
      <c r="T69" s="18">
        <v>8.7608448659536133</v>
      </c>
      <c r="U69" s="18">
        <v>10.230466287135609</v>
      </c>
      <c r="V69" s="18">
        <v>11.749038399634268</v>
      </c>
      <c r="W69" s="18">
        <v>13.286859297192283</v>
      </c>
      <c r="X69" s="18">
        <v>15.000736746466529</v>
      </c>
      <c r="Y69" s="18">
        <v>16.698626865018195</v>
      </c>
      <c r="Z69" s="18">
        <v>18.407405393787421</v>
      </c>
      <c r="AA69" s="18">
        <v>20.118753871687225</v>
      </c>
      <c r="AB69" s="18">
        <v>21.833548542379539</v>
      </c>
      <c r="AC69" s="18">
        <v>23.535949020075524</v>
      </c>
      <c r="AD69" s="18">
        <v>25.209465194412591</v>
      </c>
      <c r="AE69" s="18">
        <v>26.869977529687798</v>
      </c>
      <c r="AF69" s="18">
        <v>28.514477477689965</v>
      </c>
      <c r="AG69" s="18">
        <v>30.156912285073155</v>
      </c>
      <c r="AH69" s="18">
        <v>31.881264507336081</v>
      </c>
      <c r="AI69" s="18">
        <v>34.143901784096364</v>
      </c>
      <c r="AJ69" s="18">
        <v>35.457901274346753</v>
      </c>
      <c r="AK69" s="18">
        <v>42.618836257591987</v>
      </c>
      <c r="AL69" s="18">
        <v>47.837709820708803</v>
      </c>
      <c r="AM69" s="18">
        <v>52.583798819522187</v>
      </c>
      <c r="AN69" s="18">
        <v>56.88895546562965</v>
      </c>
      <c r="AO69" s="18">
        <v>60.725200552225473</v>
      </c>
      <c r="AP69" s="18">
        <v>65.330129131959907</v>
      </c>
      <c r="AQ69" s="18">
        <v>70.774999999999991</v>
      </c>
      <c r="AR69" s="18">
        <v>76.908999999999992</v>
      </c>
      <c r="AS69" s="18">
        <v>83.544848428412593</v>
      </c>
      <c r="AT69" s="18">
        <v>86.246645090714452</v>
      </c>
      <c r="AU69" s="18">
        <v>88.940911082267547</v>
      </c>
      <c r="AV69" s="18">
        <v>93.318589238513425</v>
      </c>
      <c r="AW69" s="18">
        <v>96.003337906973087</v>
      </c>
      <c r="AX69" s="18">
        <v>98.282104532178138</v>
      </c>
      <c r="AY69" s="18">
        <v>99.147255831829852</v>
      </c>
      <c r="AZ69" s="18">
        <v>99.980213572195851</v>
      </c>
      <c r="BA69" s="18">
        <v>100.79111486250559</v>
      </c>
      <c r="BB69" s="18">
        <v>101.58749921874369</v>
      </c>
      <c r="BC69" s="18">
        <v>102.37661309109188</v>
      </c>
      <c r="BD69" s="18">
        <v>102.61725118271015</v>
      </c>
      <c r="BE69" s="18">
        <v>102.69507214997486</v>
      </c>
      <c r="BF69" s="18">
        <v>102.73931598543398</v>
      </c>
      <c r="BG69" s="18">
        <v>102.76457348459431</v>
      </c>
      <c r="BH69" s="18">
        <v>102.77998531100943</v>
      </c>
      <c r="BI69" s="18">
        <v>102.82337230500801</v>
      </c>
      <c r="BJ69" s="18">
        <v>103.37535234822388</v>
      </c>
      <c r="BK69" s="18">
        <v>103.90012527939483</v>
      </c>
      <c r="BL69" s="18">
        <v>104.40231942046911</v>
      </c>
      <c r="BM69" s="18">
        <v>105.28889775958925</v>
      </c>
      <c r="BN69" s="18">
        <v>106.14887874853576</v>
      </c>
      <c r="BO69" s="18">
        <v>106.9830603078139</v>
      </c>
      <c r="BP69" s="18">
        <v>107.79221642031368</v>
      </c>
      <c r="BQ69" s="18">
        <v>108.57709784943847</v>
      </c>
      <c r="BR69" s="18">
        <v>109.33843283568953</v>
      </c>
      <c r="BS69" s="18">
        <v>110.07692777235306</v>
      </c>
      <c r="BT69" s="18">
        <v>110.79326786091667</v>
      </c>
      <c r="BU69" s="18">
        <v>111.48811774682338</v>
      </c>
      <c r="BV69" s="54">
        <v>112.18296763273008</v>
      </c>
    </row>
    <row r="70" spans="2:74" ht="13.5" thickBot="1">
      <c r="B70" s="72"/>
      <c r="C70" s="62"/>
      <c r="D70" s="62"/>
      <c r="E70" s="62"/>
      <c r="F70" s="62"/>
      <c r="G70" s="62"/>
      <c r="H70" s="62"/>
      <c r="I70" s="62"/>
      <c r="J70" s="62"/>
      <c r="K70" s="62"/>
      <c r="BV70" s="68"/>
    </row>
    <row r="71" spans="2:74">
      <c r="B71" s="69"/>
      <c r="C71" s="70" t="s">
        <v>81</v>
      </c>
      <c r="D71" s="71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50"/>
    </row>
    <row r="72" spans="2:74">
      <c r="B72" s="51" t="s">
        <v>61</v>
      </c>
      <c r="C72" s="35">
        <v>1970</v>
      </c>
      <c r="D72" s="35">
        <v>1971</v>
      </c>
      <c r="E72" s="35">
        <v>1972</v>
      </c>
      <c r="F72" s="35">
        <v>1973</v>
      </c>
      <c r="G72" s="35">
        <v>1974</v>
      </c>
      <c r="H72" s="35">
        <v>1975</v>
      </c>
      <c r="I72" s="35">
        <v>1976</v>
      </c>
      <c r="J72" s="35">
        <v>1977</v>
      </c>
      <c r="K72" s="35">
        <v>1978</v>
      </c>
      <c r="L72" s="35">
        <v>1979</v>
      </c>
      <c r="M72" s="35">
        <v>1980</v>
      </c>
      <c r="N72" s="35">
        <v>1981</v>
      </c>
      <c r="O72" s="35">
        <v>1982</v>
      </c>
      <c r="P72" s="35">
        <v>1983</v>
      </c>
      <c r="Q72" s="35">
        <v>1984</v>
      </c>
      <c r="R72" s="35">
        <v>1985</v>
      </c>
      <c r="S72" s="35">
        <v>1986</v>
      </c>
      <c r="T72" s="35">
        <v>1987</v>
      </c>
      <c r="U72" s="35">
        <v>1988</v>
      </c>
      <c r="V72" s="35">
        <v>1989</v>
      </c>
      <c r="W72" s="35">
        <v>1990</v>
      </c>
      <c r="X72" s="35">
        <v>1991</v>
      </c>
      <c r="Y72" s="35">
        <v>1992</v>
      </c>
      <c r="Z72" s="35">
        <v>1993</v>
      </c>
      <c r="AA72" s="35">
        <v>1994</v>
      </c>
      <c r="AB72" s="35">
        <v>1995</v>
      </c>
      <c r="AC72" s="35">
        <v>1996</v>
      </c>
      <c r="AD72" s="35">
        <v>1997</v>
      </c>
      <c r="AE72" s="35">
        <v>1998</v>
      </c>
      <c r="AF72" s="35">
        <v>1999</v>
      </c>
      <c r="AG72" s="35">
        <v>2000</v>
      </c>
      <c r="AH72" s="35">
        <v>2001</v>
      </c>
      <c r="AI72" s="35">
        <v>2002</v>
      </c>
      <c r="AJ72" s="35">
        <v>2003</v>
      </c>
      <c r="AK72" s="35">
        <v>2004</v>
      </c>
      <c r="AL72" s="35">
        <v>2005</v>
      </c>
      <c r="AM72" s="35">
        <v>2006</v>
      </c>
      <c r="AN72" s="35">
        <v>2007</v>
      </c>
      <c r="AO72" s="35">
        <v>2008</v>
      </c>
      <c r="AP72" s="35">
        <v>2009</v>
      </c>
      <c r="AQ72" s="35">
        <v>2010</v>
      </c>
      <c r="AR72" s="35">
        <v>2011</v>
      </c>
      <c r="AS72" s="35">
        <v>2012</v>
      </c>
      <c r="AT72" s="35">
        <v>2013</v>
      </c>
      <c r="AU72" s="35">
        <v>2014</v>
      </c>
      <c r="AV72" s="35">
        <v>2015</v>
      </c>
      <c r="AW72" s="35">
        <v>2016</v>
      </c>
      <c r="AX72" s="35">
        <v>2017</v>
      </c>
      <c r="AY72" s="35">
        <v>2018</v>
      </c>
      <c r="AZ72" s="35">
        <v>2019</v>
      </c>
      <c r="BA72" s="35">
        <v>2020</v>
      </c>
      <c r="BB72" s="35">
        <v>2021</v>
      </c>
      <c r="BC72" s="35">
        <v>2022</v>
      </c>
      <c r="BD72" s="35">
        <v>2023</v>
      </c>
      <c r="BE72" s="35">
        <v>2024</v>
      </c>
      <c r="BF72" s="35">
        <v>2025</v>
      </c>
      <c r="BG72" s="35">
        <v>2026</v>
      </c>
      <c r="BH72" s="35">
        <v>2027</v>
      </c>
      <c r="BI72" s="35">
        <v>2028</v>
      </c>
      <c r="BJ72" s="35">
        <v>2029</v>
      </c>
      <c r="BK72" s="35">
        <v>2030</v>
      </c>
      <c r="BL72" s="35">
        <v>2031</v>
      </c>
      <c r="BM72" s="35">
        <v>2032</v>
      </c>
      <c r="BN72" s="35">
        <v>2033</v>
      </c>
      <c r="BO72" s="35">
        <v>2034</v>
      </c>
      <c r="BP72" s="35">
        <v>2035</v>
      </c>
      <c r="BQ72" s="35">
        <v>2036</v>
      </c>
      <c r="BR72" s="35">
        <v>2037</v>
      </c>
      <c r="BS72" s="35">
        <v>2038</v>
      </c>
      <c r="BT72" s="35">
        <v>2039</v>
      </c>
      <c r="BU72" s="35">
        <v>2040</v>
      </c>
      <c r="BV72" s="52">
        <v>2041</v>
      </c>
    </row>
    <row r="73" spans="2:74">
      <c r="B73" s="53" t="s">
        <v>93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2.8423996461393077E-2</v>
      </c>
      <c r="M73" s="18">
        <v>8.453128214243244E-2</v>
      </c>
      <c r="N73" s="18">
        <v>0.1416707485840642</v>
      </c>
      <c r="O73" s="18">
        <v>0.19926186737050336</v>
      </c>
      <c r="P73" s="18">
        <v>0.25818045674847051</v>
      </c>
      <c r="Q73" s="18">
        <v>0.31890304498841476</v>
      </c>
      <c r="R73" s="18">
        <v>0.38117798560318034</v>
      </c>
      <c r="S73" s="18">
        <v>0.44500630741421426</v>
      </c>
      <c r="T73" s="18">
        <v>0.51057178853268359</v>
      </c>
      <c r="U73" s="18">
        <v>0.57807900768342779</v>
      </c>
      <c r="V73" s="18">
        <v>0.64587667491519929</v>
      </c>
      <c r="W73" s="18">
        <v>0.72759200566555393</v>
      </c>
      <c r="X73" s="18">
        <v>0.79331995782533915</v>
      </c>
      <c r="Y73" s="18">
        <v>0.85979094004580603</v>
      </c>
      <c r="Z73" s="18">
        <v>0.93259310952406049</v>
      </c>
      <c r="AA73" s="18">
        <v>1.0071573249993462</v>
      </c>
      <c r="AB73" s="18">
        <v>1.0912002255175322</v>
      </c>
      <c r="AC73" s="18">
        <v>1.1869060003782161</v>
      </c>
      <c r="AD73" s="18">
        <v>1.2903038941566713</v>
      </c>
      <c r="AE73" s="18">
        <v>1.3951310664192733</v>
      </c>
      <c r="AF73" s="18">
        <v>1.5126160453755604</v>
      </c>
      <c r="AG73" s="18">
        <v>1.6366760195779173</v>
      </c>
      <c r="AH73" s="18">
        <v>1.8762688568044157</v>
      </c>
      <c r="AI73" s="18">
        <v>2.2368019705813462</v>
      </c>
      <c r="AJ73" s="18">
        <v>2.5649501677743953</v>
      </c>
      <c r="AK73" s="18">
        <v>2.9679110806172631</v>
      </c>
      <c r="AL73" s="18">
        <v>3.3931333180516337</v>
      </c>
      <c r="AM73" s="18">
        <v>3.7546961636381098</v>
      </c>
      <c r="AN73" s="18">
        <v>4.0325088923162866</v>
      </c>
      <c r="AO73" s="18">
        <v>4.0934942928762359</v>
      </c>
      <c r="AP73" s="18">
        <v>3.7833777218655249</v>
      </c>
      <c r="AQ73" s="18">
        <v>3.6515202928052002</v>
      </c>
      <c r="AR73" s="18">
        <v>3.4567200630071167</v>
      </c>
      <c r="AS73" s="18">
        <v>3.1329620096064827</v>
      </c>
      <c r="AT73" s="18">
        <v>2.8739535793311628</v>
      </c>
      <c r="AU73" s="18">
        <v>2.6392325516131439</v>
      </c>
      <c r="AV73" s="18">
        <v>2.5247136255916791</v>
      </c>
      <c r="AW73" s="18">
        <v>2.4080225365077954</v>
      </c>
      <c r="AX73" s="18">
        <v>2.2857421253663266</v>
      </c>
      <c r="AY73" s="18">
        <v>2.1612322449508259</v>
      </c>
      <c r="AZ73" s="18">
        <v>2.0338558631601593</v>
      </c>
      <c r="BA73" s="18">
        <v>1.903951843169591</v>
      </c>
      <c r="BB73" s="18">
        <v>1.7713513746718472</v>
      </c>
      <c r="BC73" s="18">
        <v>1.6370435452151026</v>
      </c>
      <c r="BD73" s="18">
        <v>1.5005096896199757</v>
      </c>
      <c r="BE73" s="18">
        <v>1.3618757246253406</v>
      </c>
      <c r="BF73" s="18">
        <v>1.2206947956325167</v>
      </c>
      <c r="BG73" s="18">
        <v>1.0780054283626523</v>
      </c>
      <c r="BH73" s="18">
        <v>0.93355737759191437</v>
      </c>
      <c r="BI73" s="18">
        <v>0.78733124017044109</v>
      </c>
      <c r="BJ73" s="18">
        <v>0.63884935745653437</v>
      </c>
      <c r="BK73" s="18">
        <v>0.4890250075899148</v>
      </c>
      <c r="BL73" s="18">
        <v>0.33757835106556955</v>
      </c>
      <c r="BM73" s="18">
        <v>0.18532545619266069</v>
      </c>
      <c r="BN73" s="18">
        <v>3.0020970552498669E-2</v>
      </c>
      <c r="BO73" s="18">
        <v>0</v>
      </c>
      <c r="BP73" s="18">
        <v>0</v>
      </c>
      <c r="BQ73" s="18">
        <v>0</v>
      </c>
      <c r="BR73" s="18">
        <v>0</v>
      </c>
      <c r="BS73" s="18">
        <v>0</v>
      </c>
      <c r="BT73" s="18">
        <v>0</v>
      </c>
      <c r="BU73" s="18">
        <v>0</v>
      </c>
      <c r="BV73" s="54">
        <v>0</v>
      </c>
    </row>
    <row r="74" spans="2:74">
      <c r="B74" s="53" t="s">
        <v>94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1.0863721483293386E-2</v>
      </c>
      <c r="Y74" s="18">
        <v>2.1541020140686137E-2</v>
      </c>
      <c r="Z74" s="18">
        <v>3.2220258518005578E-2</v>
      </c>
      <c r="AA74" s="18">
        <v>4.2494916328132008E-2</v>
      </c>
      <c r="AB74" s="18">
        <v>5.2539779831517558E-2</v>
      </c>
      <c r="AC74" s="18">
        <v>6.2479087786487301E-2</v>
      </c>
      <c r="AD74" s="18">
        <v>7.2124362046712229E-2</v>
      </c>
      <c r="AE74" s="18">
        <v>8.1590692095987058E-2</v>
      </c>
      <c r="AF74" s="18">
        <v>9.1242029075992617E-2</v>
      </c>
      <c r="AG74" s="18">
        <v>9.9198431252169095E-2</v>
      </c>
      <c r="AH74" s="18">
        <v>0.11223608497509954</v>
      </c>
      <c r="AI74" s="18">
        <v>0.12962386485965458</v>
      </c>
      <c r="AJ74" s="18">
        <v>0.14192696452029244</v>
      </c>
      <c r="AK74" s="18">
        <v>0.18444952692562236</v>
      </c>
      <c r="AL74" s="18">
        <v>0.23777707089450265</v>
      </c>
      <c r="AM74" s="18">
        <v>0.30645302854113432</v>
      </c>
      <c r="AN74" s="18">
        <v>0.41445955724529931</v>
      </c>
      <c r="AO74" s="18">
        <v>0.55062456699742757</v>
      </c>
      <c r="AP74" s="18">
        <v>0.69374259823353512</v>
      </c>
      <c r="AQ74" s="18">
        <v>0.92125511974443097</v>
      </c>
      <c r="AR74" s="18">
        <v>1.1941465970099838</v>
      </c>
      <c r="AS74" s="18">
        <v>1.4682357446589158</v>
      </c>
      <c r="AT74" s="18">
        <v>1.5244014661957652</v>
      </c>
      <c r="AU74" s="18">
        <v>1.5920026703496253</v>
      </c>
      <c r="AV74" s="18">
        <v>1.6199781718211625</v>
      </c>
      <c r="AW74" s="18">
        <v>1.6510092154204961</v>
      </c>
      <c r="AX74" s="18">
        <v>1.679975049313309</v>
      </c>
      <c r="AY74" s="18">
        <v>1.7083834522367738</v>
      </c>
      <c r="AZ74" s="18">
        <v>1.735978033911989</v>
      </c>
      <c r="BA74" s="18">
        <v>1.7629126094338161</v>
      </c>
      <c r="BB74" s="18">
        <v>1.7893346614418224</v>
      </c>
      <c r="BC74" s="18">
        <v>1.8152892524971456</v>
      </c>
      <c r="BD74" s="18">
        <v>1.8406072710091663</v>
      </c>
      <c r="BE74" s="18">
        <v>1.8653304731645675</v>
      </c>
      <c r="BF74" s="18">
        <v>1.8893109573926037</v>
      </c>
      <c r="BG74" s="18">
        <v>1.9126669651909654</v>
      </c>
      <c r="BH74" s="18">
        <v>1.9356175831886651</v>
      </c>
      <c r="BI74" s="18">
        <v>1.9580694121164637</v>
      </c>
      <c r="BJ74" s="18">
        <v>1.9797496332324198</v>
      </c>
      <c r="BK74" s="18">
        <v>2.0004992595149109</v>
      </c>
      <c r="BL74" s="18">
        <v>2.0204229843051338</v>
      </c>
      <c r="BM74" s="18">
        <v>2.0474206806343358</v>
      </c>
      <c r="BN74" s="18">
        <v>2.0735842699895097</v>
      </c>
      <c r="BO74" s="18">
        <v>2.0763250358049801</v>
      </c>
      <c r="BP74" s="18">
        <v>2.0729290170726515</v>
      </c>
      <c r="BQ74" s="18">
        <v>2.0687837236621429</v>
      </c>
      <c r="BR74" s="18">
        <v>2.0638627264140559</v>
      </c>
      <c r="BS74" s="18">
        <v>2.0582975520181841</v>
      </c>
      <c r="BT74" s="18">
        <v>2.0520603227092211</v>
      </c>
      <c r="BU74" s="18">
        <v>2.0451750080635374</v>
      </c>
      <c r="BV74" s="54">
        <v>2.0379889867482204</v>
      </c>
    </row>
    <row r="75" spans="2:74">
      <c r="B75" s="53" t="s">
        <v>95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2.1848479864483971E-2</v>
      </c>
      <c r="M75" s="18">
        <v>6.4907590922837974E-2</v>
      </c>
      <c r="N75" s="18">
        <v>0.10868670783904065</v>
      </c>
      <c r="O75" s="18">
        <v>0.1527283473993554</v>
      </c>
      <c r="P75" s="18">
        <v>0.19767422676614868</v>
      </c>
      <c r="Q75" s="18">
        <v>0.24385067745429725</v>
      </c>
      <c r="R75" s="18">
        <v>0.29104425992259847</v>
      </c>
      <c r="S75" s="18">
        <v>0.33926194546018962</v>
      </c>
      <c r="T75" s="18">
        <v>0.38865751820116845</v>
      </c>
      <c r="U75" s="18">
        <v>0.43938604741675757</v>
      </c>
      <c r="V75" s="18">
        <v>0.49143565153648255</v>
      </c>
      <c r="W75" s="18">
        <v>0.5527803634704751</v>
      </c>
      <c r="X75" s="18">
        <v>0.60180281861620277</v>
      </c>
      <c r="Y75" s="18">
        <v>0.65124164005290774</v>
      </c>
      <c r="Z75" s="18">
        <v>0.70531537643123754</v>
      </c>
      <c r="AA75" s="18">
        <v>0.75887982986850733</v>
      </c>
      <c r="AB75" s="18">
        <v>0.81759225165863325</v>
      </c>
      <c r="AC75" s="18">
        <v>0.88295359466180157</v>
      </c>
      <c r="AD75" s="18">
        <v>0.95200138258283029</v>
      </c>
      <c r="AE75" s="18">
        <v>1.026241016522488</v>
      </c>
      <c r="AF75" s="18">
        <v>1.1077218644950582</v>
      </c>
      <c r="AG75" s="18">
        <v>1.1870161049479488</v>
      </c>
      <c r="AH75" s="18">
        <v>1.3358110002486059</v>
      </c>
      <c r="AI75" s="18">
        <v>1.5383681960153754</v>
      </c>
      <c r="AJ75" s="18">
        <v>1.6446497910809927</v>
      </c>
      <c r="AK75" s="18">
        <v>1.7773922981278749</v>
      </c>
      <c r="AL75" s="18">
        <v>1.8059048420592885</v>
      </c>
      <c r="AM75" s="18">
        <v>1.7748130553017614</v>
      </c>
      <c r="AN75" s="18">
        <v>1.7205432892781127</v>
      </c>
      <c r="AO75" s="18">
        <v>1.6119882355776369</v>
      </c>
      <c r="AP75" s="18">
        <v>1.4789192534262541</v>
      </c>
      <c r="AQ75" s="18">
        <v>1.5222878716632577</v>
      </c>
      <c r="AR75" s="18">
        <v>1.6310020635012143</v>
      </c>
      <c r="AS75" s="18">
        <v>1.751099635495049</v>
      </c>
      <c r="AT75" s="18">
        <v>1.7827551640736892</v>
      </c>
      <c r="AU75" s="18">
        <v>1.8212555986232357</v>
      </c>
      <c r="AV75" s="18">
        <v>1.8802881267901235</v>
      </c>
      <c r="AW75" s="18">
        <v>1.8831518892940606</v>
      </c>
      <c r="AX75" s="18">
        <v>1.879954258649537</v>
      </c>
      <c r="AY75" s="18">
        <v>1.8725919721448736</v>
      </c>
      <c r="AZ75" s="18">
        <v>1.8606485201279386</v>
      </c>
      <c r="BA75" s="18">
        <v>1.844258690861706</v>
      </c>
      <c r="BB75" s="18">
        <v>1.8234020167027034</v>
      </c>
      <c r="BC75" s="18">
        <v>1.7983408106731913</v>
      </c>
      <c r="BD75" s="18">
        <v>1.7373555153615865</v>
      </c>
      <c r="BE75" s="18">
        <v>1.6664228609045904</v>
      </c>
      <c r="BF75" s="18">
        <v>1.5938605136151296</v>
      </c>
      <c r="BG75" s="18">
        <v>1.5203420651473527</v>
      </c>
      <c r="BH75" s="18">
        <v>1.4458238541369512</v>
      </c>
      <c r="BI75" s="18">
        <v>1.3702550991618951</v>
      </c>
      <c r="BJ75" s="18">
        <v>1.293233287920712</v>
      </c>
      <c r="BK75" s="18">
        <v>1.2152239501683764</v>
      </c>
      <c r="BL75" s="18">
        <v>1.1361145820463452</v>
      </c>
      <c r="BM75" s="18">
        <v>1.0600576589806501</v>
      </c>
      <c r="BN75" s="18">
        <v>0.98207453383687071</v>
      </c>
      <c r="BO75" s="18">
        <v>0.90270848197013387</v>
      </c>
      <c r="BP75" s="18">
        <v>0.82179359851103051</v>
      </c>
      <c r="BQ75" s="18">
        <v>0.73939610790238153</v>
      </c>
      <c r="BR75" s="18">
        <v>0.65533581658551132</v>
      </c>
      <c r="BS75" s="18">
        <v>0.57015991516599462</v>
      </c>
      <c r="BT75" s="18">
        <v>0.48368502951245157</v>
      </c>
      <c r="BU75" s="18">
        <v>0.39596762209079306</v>
      </c>
      <c r="BV75" s="54">
        <v>0.37252408606694049</v>
      </c>
    </row>
    <row r="76" spans="2:74">
      <c r="B76" s="53" t="s">
        <v>96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1.0964656184800617E-2</v>
      </c>
      <c r="S76" s="18">
        <v>1.8422514834934772E-2</v>
      </c>
      <c r="T76" s="18">
        <v>2.72434550384483E-2</v>
      </c>
      <c r="U76" s="18">
        <v>3.6862792961506123E-2</v>
      </c>
      <c r="V76" s="18">
        <v>4.7002507750562868E-2</v>
      </c>
      <c r="W76" s="18">
        <v>5.8495845385391196E-2</v>
      </c>
      <c r="X76" s="18">
        <v>6.8737601915678098E-2</v>
      </c>
      <c r="Y76" s="18">
        <v>7.9276062273803141E-2</v>
      </c>
      <c r="Z76" s="18">
        <v>9.0371167679488468E-2</v>
      </c>
      <c r="AA76" s="18">
        <v>0.10135937246297611</v>
      </c>
      <c r="AB76" s="18">
        <v>0.11277760313301467</v>
      </c>
      <c r="AC76" s="18">
        <v>0.12474873679171027</v>
      </c>
      <c r="AD76" s="18">
        <v>0.13673134697443609</v>
      </c>
      <c r="AE76" s="18">
        <v>0.14848261128223891</v>
      </c>
      <c r="AF76" s="18">
        <v>0.16024366247367219</v>
      </c>
      <c r="AG76" s="18">
        <v>0.16923967537328399</v>
      </c>
      <c r="AH76" s="18">
        <v>0.17508019132951236</v>
      </c>
      <c r="AI76" s="18">
        <v>0.19047058661195956</v>
      </c>
      <c r="AJ76" s="18">
        <v>0.20430556063645183</v>
      </c>
      <c r="AK76" s="18">
        <v>0.22629998727288889</v>
      </c>
      <c r="AL76" s="18">
        <v>0.24047505734530109</v>
      </c>
      <c r="AM76" s="18">
        <v>0.24672351024318318</v>
      </c>
      <c r="AN76" s="18">
        <v>0.24517615745731017</v>
      </c>
      <c r="AO76" s="18">
        <v>0.2139416165835982</v>
      </c>
      <c r="AP76" s="18">
        <v>0.17270900168146658</v>
      </c>
      <c r="AQ76" s="18">
        <v>0.14976553818305191</v>
      </c>
      <c r="AR76" s="18">
        <v>0.13120264501940607</v>
      </c>
      <c r="AS76" s="18">
        <v>0.11716046276597507</v>
      </c>
      <c r="AT76" s="18">
        <v>0.10649174811960717</v>
      </c>
      <c r="AU76" s="18">
        <v>9.9601387313906789E-2</v>
      </c>
      <c r="AV76" s="18">
        <v>8.1011519983925626E-2</v>
      </c>
      <c r="AW76" s="18">
        <v>6.9811600380501299E-2</v>
      </c>
      <c r="AX76" s="18">
        <v>5.9247250556842462E-2</v>
      </c>
      <c r="AY76" s="18">
        <v>4.9488154707792012E-2</v>
      </c>
      <c r="AZ76" s="18">
        <v>4.0523744275633891E-2</v>
      </c>
      <c r="BA76" s="18">
        <v>3.2387780746346441E-2</v>
      </c>
      <c r="BB76" s="18">
        <v>2.5089105852683782E-2</v>
      </c>
      <c r="BC76" s="18">
        <v>1.8693605062156799E-2</v>
      </c>
      <c r="BD76" s="18">
        <v>1.3199364784105737E-2</v>
      </c>
      <c r="BE76" s="18">
        <v>9.7408305533366012E-3</v>
      </c>
      <c r="BF76" s="18">
        <v>7.2984940348645574E-3</v>
      </c>
      <c r="BG76" s="18">
        <v>4.8327221267427936E-3</v>
      </c>
      <c r="BH76" s="18">
        <v>2.3379722005573986E-3</v>
      </c>
      <c r="BI76" s="18">
        <v>0</v>
      </c>
      <c r="BJ76" s="18">
        <v>0</v>
      </c>
      <c r="BK76" s="18">
        <v>0</v>
      </c>
      <c r="BL76" s="18">
        <v>0</v>
      </c>
      <c r="BM76" s="18">
        <v>0</v>
      </c>
      <c r="BN76" s="18">
        <v>0</v>
      </c>
      <c r="BO76" s="18">
        <v>0</v>
      </c>
      <c r="BP76" s="18">
        <v>0</v>
      </c>
      <c r="BQ76" s="18">
        <v>0</v>
      </c>
      <c r="BR76" s="18">
        <v>0</v>
      </c>
      <c r="BS76" s="18">
        <v>0</v>
      </c>
      <c r="BT76" s="18">
        <v>0</v>
      </c>
      <c r="BU76" s="18">
        <v>0</v>
      </c>
      <c r="BV76" s="54">
        <v>0</v>
      </c>
    </row>
    <row r="77" spans="2:74">
      <c r="B77" s="53" t="s">
        <v>97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7.9492811612518928E-3</v>
      </c>
      <c r="AH77" s="18">
        <v>1.0542607898203193E-2</v>
      </c>
      <c r="AI77" s="18">
        <v>2.871058439136993E-2</v>
      </c>
      <c r="AJ77" s="18">
        <v>5.6184488562302064E-2</v>
      </c>
      <c r="AK77" s="18">
        <v>9.1916253594496594E-2</v>
      </c>
      <c r="AL77" s="18">
        <v>0.13039282392196536</v>
      </c>
      <c r="AM77" s="18">
        <v>0.16516742897173683</v>
      </c>
      <c r="AN77" s="18">
        <v>0.18994977863387486</v>
      </c>
      <c r="AO77" s="18">
        <v>0.20166939826803654</v>
      </c>
      <c r="AP77" s="18">
        <v>0.20274030867258738</v>
      </c>
      <c r="AQ77" s="18">
        <v>0.2207071089013396</v>
      </c>
      <c r="AR77" s="18">
        <v>0.24704412804686693</v>
      </c>
      <c r="AS77" s="18">
        <v>0.2705169030651029</v>
      </c>
      <c r="AT77" s="18">
        <v>0.28618232203975474</v>
      </c>
      <c r="AU77" s="18">
        <v>0.30129055435415242</v>
      </c>
      <c r="AV77" s="18">
        <v>0.34162429944498945</v>
      </c>
      <c r="AW77" s="18">
        <v>0.36254239262657423</v>
      </c>
      <c r="AX77" s="18">
        <v>0.37815543119619077</v>
      </c>
      <c r="AY77" s="18">
        <v>0.37453325440574414</v>
      </c>
      <c r="AZ77" s="18">
        <v>0.37068556546006121</v>
      </c>
      <c r="BA77" s="18">
        <v>0.36665632659413916</v>
      </c>
      <c r="BB77" s="18">
        <v>0.3624580111432309</v>
      </c>
      <c r="BC77" s="18">
        <v>0.35815793753500497</v>
      </c>
      <c r="BD77" s="18">
        <v>0.35370193711774911</v>
      </c>
      <c r="BE77" s="18">
        <v>0.34910480210399464</v>
      </c>
      <c r="BF77" s="18">
        <v>0.34432047021485868</v>
      </c>
      <c r="BG77" s="18">
        <v>0.33942795811113985</v>
      </c>
      <c r="BH77" s="18">
        <v>0.33444541040087955</v>
      </c>
      <c r="BI77" s="18">
        <v>0.32935937095194295</v>
      </c>
      <c r="BJ77" s="18">
        <v>0.32410442464072381</v>
      </c>
      <c r="BK77" s="18">
        <v>0.31871031255336074</v>
      </c>
      <c r="BL77" s="18">
        <v>0.31317736217879</v>
      </c>
      <c r="BM77" s="18">
        <v>0.30870336399934772</v>
      </c>
      <c r="BN77" s="18">
        <v>0.30401334787101053</v>
      </c>
      <c r="BO77" s="18">
        <v>0.29915420317104813</v>
      </c>
      <c r="BP77" s="18">
        <v>0.29411374179606825</v>
      </c>
      <c r="BQ77" s="18">
        <v>0.28889904789278864</v>
      </c>
      <c r="BR77" s="18">
        <v>0.28349664828115267</v>
      </c>
      <c r="BS77" s="18">
        <v>0.27795356656248305</v>
      </c>
      <c r="BT77" s="18">
        <v>0.27225597470518342</v>
      </c>
      <c r="BU77" s="18">
        <v>0.26640996400710443</v>
      </c>
      <c r="BV77" s="54">
        <v>0.26044897558308922</v>
      </c>
    </row>
    <row r="78" spans="2:74" ht="13.5" thickBot="1">
      <c r="B78" s="58" t="s">
        <v>38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5.0272476325877051E-2</v>
      </c>
      <c r="M78" s="59">
        <v>0.14943887306527043</v>
      </c>
      <c r="N78" s="59">
        <v>0.25035745642310481</v>
      </c>
      <c r="O78" s="59">
        <v>0.3520064935775753</v>
      </c>
      <c r="P78" s="59">
        <v>0.4576104167309073</v>
      </c>
      <c r="Q78" s="59">
        <v>0.5681246724937572</v>
      </c>
      <c r="R78" s="59">
        <v>0.68318690171057939</v>
      </c>
      <c r="S78" s="59">
        <v>0.80269076770933856</v>
      </c>
      <c r="T78" s="59">
        <v>0.92647276177230042</v>
      </c>
      <c r="U78" s="59">
        <v>1.0543278480616916</v>
      </c>
      <c r="V78" s="59">
        <v>1.1843148342022447</v>
      </c>
      <c r="W78" s="59">
        <v>1.3388682145214201</v>
      </c>
      <c r="X78" s="59">
        <v>1.4747240998405133</v>
      </c>
      <c r="Y78" s="59">
        <v>1.6118496625132031</v>
      </c>
      <c r="Z78" s="59">
        <v>1.760499912152792</v>
      </c>
      <c r="AA78" s="59">
        <v>1.9098914436589618</v>
      </c>
      <c r="AB78" s="59">
        <v>2.0744597144542216</v>
      </c>
      <c r="AC78" s="59">
        <v>2.2581555290521811</v>
      </c>
      <c r="AD78" s="59">
        <v>2.4533327600422044</v>
      </c>
      <c r="AE78" s="59">
        <v>2.6551237538636681</v>
      </c>
      <c r="AF78" s="59">
        <v>2.8774422853086681</v>
      </c>
      <c r="AG78" s="59">
        <v>3.1000795123125706</v>
      </c>
      <c r="AH78" s="59">
        <v>3.5099387412558367</v>
      </c>
      <c r="AI78" s="59">
        <v>4.1239752024597056</v>
      </c>
      <c r="AJ78" s="59">
        <v>4.6120169725744349</v>
      </c>
      <c r="AK78" s="59">
        <v>5.2479691465381464</v>
      </c>
      <c r="AL78" s="59">
        <v>5.8076831122726906</v>
      </c>
      <c r="AM78" s="59">
        <v>6.2478531866959255</v>
      </c>
      <c r="AN78" s="59">
        <v>6.6026376749308842</v>
      </c>
      <c r="AO78" s="59">
        <v>6.671718110302935</v>
      </c>
      <c r="AP78" s="59">
        <v>6.331488883879369</v>
      </c>
      <c r="AQ78" s="59">
        <v>6.4655359312972802</v>
      </c>
      <c r="AR78" s="59">
        <v>6.6601154965845879</v>
      </c>
      <c r="AS78" s="59">
        <v>6.7399747555915255</v>
      </c>
      <c r="AT78" s="59">
        <v>6.5737842797599804</v>
      </c>
      <c r="AU78" s="59">
        <v>6.4533827622540647</v>
      </c>
      <c r="AV78" s="59">
        <v>6.4476157436318795</v>
      </c>
      <c r="AW78" s="59">
        <v>6.3745376342294273</v>
      </c>
      <c r="AX78" s="59">
        <v>6.283074115082206</v>
      </c>
      <c r="AY78" s="59">
        <v>6.1662290784460092</v>
      </c>
      <c r="AZ78" s="59">
        <v>6.0416917269357819</v>
      </c>
      <c r="BA78" s="59">
        <v>5.9101672508055989</v>
      </c>
      <c r="BB78" s="59">
        <v>5.7716351698122876</v>
      </c>
      <c r="BC78" s="59">
        <v>5.627525150982601</v>
      </c>
      <c r="BD78" s="59">
        <v>5.4453737778925824</v>
      </c>
      <c r="BE78" s="59">
        <v>5.2524746913518285</v>
      </c>
      <c r="BF78" s="59">
        <v>5.0554852308899729</v>
      </c>
      <c r="BG78" s="59">
        <v>4.8552751389388522</v>
      </c>
      <c r="BH78" s="59">
        <v>4.6517821975189673</v>
      </c>
      <c r="BI78" s="59">
        <v>4.4450151224007426</v>
      </c>
      <c r="BJ78" s="59">
        <v>4.2359367032503901</v>
      </c>
      <c r="BK78" s="59">
        <v>4.0234585298265628</v>
      </c>
      <c r="BL78" s="59">
        <v>3.807293279595839</v>
      </c>
      <c r="BM78" s="59">
        <v>3.6015071598069941</v>
      </c>
      <c r="BN78" s="59">
        <v>3.3896931222498896</v>
      </c>
      <c r="BO78" s="59">
        <v>3.2781877209461618</v>
      </c>
      <c r="BP78" s="59">
        <v>3.1888363573797505</v>
      </c>
      <c r="BQ78" s="59">
        <v>3.097078879457313</v>
      </c>
      <c r="BR78" s="59">
        <v>3.0026951912807198</v>
      </c>
      <c r="BS78" s="59">
        <v>2.9064110337466618</v>
      </c>
      <c r="BT78" s="59">
        <v>2.8080013269268562</v>
      </c>
      <c r="BU78" s="59">
        <v>2.7075525941614349</v>
      </c>
      <c r="BV78" s="60">
        <v>2.6709620483982501</v>
      </c>
    </row>
    <row r="79" spans="2:74">
      <c r="B79" s="63"/>
      <c r="C79" s="62"/>
      <c r="D79" s="62"/>
      <c r="E79" s="62"/>
      <c r="F79" s="62"/>
      <c r="G79" s="62"/>
      <c r="H79" s="62"/>
      <c r="I79" s="62"/>
      <c r="J79" s="62"/>
      <c r="K79" s="62"/>
    </row>
    <row r="80" spans="2:74" ht="13.5" thickBot="1">
      <c r="B80" s="63"/>
      <c r="C80" s="63" t="s">
        <v>35</v>
      </c>
      <c r="D80" s="62"/>
      <c r="E80" s="62"/>
      <c r="F80" s="62"/>
      <c r="G80" s="62"/>
      <c r="H80" s="62"/>
      <c r="I80" s="62"/>
      <c r="J80" s="62"/>
      <c r="K80" s="62"/>
    </row>
    <row r="81" spans="2:74">
      <c r="B81" s="69"/>
      <c r="C81" s="70" t="s">
        <v>76</v>
      </c>
      <c r="D81" s="71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50"/>
    </row>
    <row r="82" spans="2:74">
      <c r="B82" s="51" t="s">
        <v>61</v>
      </c>
      <c r="C82" s="35">
        <v>1970</v>
      </c>
      <c r="D82" s="35">
        <v>1971</v>
      </c>
      <c r="E82" s="35">
        <v>1972</v>
      </c>
      <c r="F82" s="35">
        <v>1973</v>
      </c>
      <c r="G82" s="35">
        <v>1974</v>
      </c>
      <c r="H82" s="35">
        <v>1975</v>
      </c>
      <c r="I82" s="35">
        <v>1976</v>
      </c>
      <c r="J82" s="35">
        <v>1977</v>
      </c>
      <c r="K82" s="35">
        <v>1978</v>
      </c>
      <c r="L82" s="35">
        <v>1979</v>
      </c>
      <c r="M82" s="35">
        <v>1980</v>
      </c>
      <c r="N82" s="35">
        <v>1981</v>
      </c>
      <c r="O82" s="35">
        <v>1982</v>
      </c>
      <c r="P82" s="35">
        <v>1983</v>
      </c>
      <c r="Q82" s="35">
        <v>1984</v>
      </c>
      <c r="R82" s="35">
        <v>1985</v>
      </c>
      <c r="S82" s="35">
        <v>1986</v>
      </c>
      <c r="T82" s="35">
        <v>1987</v>
      </c>
      <c r="U82" s="35">
        <v>1988</v>
      </c>
      <c r="V82" s="35">
        <v>1989</v>
      </c>
      <c r="W82" s="35">
        <v>1990</v>
      </c>
      <c r="X82" s="35">
        <v>1991</v>
      </c>
      <c r="Y82" s="35">
        <v>1992</v>
      </c>
      <c r="Z82" s="35">
        <v>1993</v>
      </c>
      <c r="AA82" s="35">
        <v>1994</v>
      </c>
      <c r="AB82" s="35">
        <v>1995</v>
      </c>
      <c r="AC82" s="35">
        <v>1996</v>
      </c>
      <c r="AD82" s="35">
        <v>1997</v>
      </c>
      <c r="AE82" s="35">
        <v>1998</v>
      </c>
      <c r="AF82" s="35">
        <v>1999</v>
      </c>
      <c r="AG82" s="35">
        <v>2000</v>
      </c>
      <c r="AH82" s="35">
        <v>2001</v>
      </c>
      <c r="AI82" s="35">
        <v>2002</v>
      </c>
      <c r="AJ82" s="35">
        <v>2003</v>
      </c>
      <c r="AK82" s="35">
        <v>2004</v>
      </c>
      <c r="AL82" s="35">
        <v>2005</v>
      </c>
      <c r="AM82" s="35">
        <v>2006</v>
      </c>
      <c r="AN82" s="35">
        <v>2007</v>
      </c>
      <c r="AO82" s="35">
        <v>2008</v>
      </c>
      <c r="AP82" s="35">
        <v>2009</v>
      </c>
      <c r="AQ82" s="35">
        <v>2010</v>
      </c>
      <c r="AR82" s="35">
        <v>2011</v>
      </c>
      <c r="AS82" s="35">
        <v>2012</v>
      </c>
      <c r="AT82" s="35">
        <v>2013</v>
      </c>
      <c r="AU82" s="35">
        <v>2014</v>
      </c>
      <c r="AV82" s="35">
        <v>2015</v>
      </c>
      <c r="AW82" s="35">
        <v>2016</v>
      </c>
      <c r="AX82" s="35">
        <v>2017</v>
      </c>
      <c r="AY82" s="35">
        <v>2018</v>
      </c>
      <c r="AZ82" s="35">
        <v>2019</v>
      </c>
      <c r="BA82" s="35">
        <v>2020</v>
      </c>
      <c r="BB82" s="35">
        <v>2021</v>
      </c>
      <c r="BC82" s="35">
        <v>2022</v>
      </c>
      <c r="BD82" s="35">
        <v>2023</v>
      </c>
      <c r="BE82" s="35">
        <v>2024</v>
      </c>
      <c r="BF82" s="35">
        <v>2025</v>
      </c>
      <c r="BG82" s="35">
        <v>2026</v>
      </c>
      <c r="BH82" s="35">
        <v>2027</v>
      </c>
      <c r="BI82" s="35">
        <v>2028</v>
      </c>
      <c r="BJ82" s="35">
        <v>2029</v>
      </c>
      <c r="BK82" s="35">
        <v>2030</v>
      </c>
      <c r="BL82" s="35">
        <v>2031</v>
      </c>
      <c r="BM82" s="35">
        <v>2032</v>
      </c>
      <c r="BN82" s="35">
        <v>2033</v>
      </c>
      <c r="BO82" s="35">
        <v>2034</v>
      </c>
      <c r="BP82" s="35">
        <v>2035</v>
      </c>
      <c r="BQ82" s="35">
        <v>2036</v>
      </c>
      <c r="BR82" s="35">
        <v>2037</v>
      </c>
      <c r="BS82" s="35">
        <v>2038</v>
      </c>
      <c r="BT82" s="35">
        <v>2039</v>
      </c>
      <c r="BU82" s="35">
        <v>2040</v>
      </c>
      <c r="BV82" s="52">
        <v>2041</v>
      </c>
    </row>
    <row r="83" spans="2:74">
      <c r="B83" s="53" t="s">
        <v>93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0.20427408107259873</v>
      </c>
      <c r="M83" s="18">
        <v>0.60685862689935177</v>
      </c>
      <c r="N83" s="18">
        <v>1.0161749241290026</v>
      </c>
      <c r="O83" s="18">
        <v>1.4279456974695486</v>
      </c>
      <c r="P83" s="18">
        <v>1.848170732007365</v>
      </c>
      <c r="Q83" s="18">
        <v>2.2799010899097047</v>
      </c>
      <c r="R83" s="18">
        <v>2.7211412013971508</v>
      </c>
      <c r="S83" s="18">
        <v>3.1719562450858478</v>
      </c>
      <c r="T83" s="18">
        <v>3.63378403783405</v>
      </c>
      <c r="U83" s="18">
        <v>4.1080744119906454</v>
      </c>
      <c r="V83" s="18">
        <v>4.5947162798778916</v>
      </c>
      <c r="W83" s="18">
        <v>5.0822985042890547</v>
      </c>
      <c r="X83" s="18">
        <v>5.5792457532143311</v>
      </c>
      <c r="Y83" s="18">
        <v>6.0643901181657629</v>
      </c>
      <c r="Z83" s="18">
        <v>6.5544346865600156</v>
      </c>
      <c r="AA83" s="18">
        <v>7.0487381875715327</v>
      </c>
      <c r="AB83" s="18">
        <v>7.5495626386625361</v>
      </c>
      <c r="AC83" s="18">
        <v>8.053018383865906</v>
      </c>
      <c r="AD83" s="18">
        <v>8.5552189773372209</v>
      </c>
      <c r="AE83" s="18">
        <v>9.0677347923043659</v>
      </c>
      <c r="AF83" s="18">
        <v>9.5933535544533139</v>
      </c>
      <c r="AG83" s="18">
        <v>10.143123209964868</v>
      </c>
      <c r="AH83" s="18">
        <v>10.76095124656104</v>
      </c>
      <c r="AI83" s="18">
        <v>11.345964466081234</v>
      </c>
      <c r="AJ83" s="18">
        <v>11.933802</v>
      </c>
      <c r="AK83" s="18">
        <v>12.747290000000003</v>
      </c>
      <c r="AL83" s="18">
        <v>13.515728749999999</v>
      </c>
      <c r="AM83" s="18">
        <v>13.94402725</v>
      </c>
      <c r="AN83" s="18">
        <v>13.958249000000002</v>
      </c>
      <c r="AO83" s="18">
        <v>13.545058750000001</v>
      </c>
      <c r="AP83" s="18">
        <v>12.972535249999998</v>
      </c>
      <c r="AQ83" s="18">
        <v>12.252000000000001</v>
      </c>
      <c r="AR83" s="18">
        <v>11.414999999999997</v>
      </c>
      <c r="AS83" s="18">
        <v>10.54684475</v>
      </c>
      <c r="AT83" s="18">
        <v>10.227746937264817</v>
      </c>
      <c r="AU83" s="18">
        <v>9.9086491245296333</v>
      </c>
      <c r="AV83" s="18">
        <v>9.2155985418563926</v>
      </c>
      <c r="AW83" s="18">
        <v>8.5095599614638289</v>
      </c>
      <c r="AX83" s="18">
        <v>7.7779010492636864</v>
      </c>
      <c r="AY83" s="18">
        <v>7.0345787163519748</v>
      </c>
      <c r="AZ83" s="18">
        <v>6.27683803288864</v>
      </c>
      <c r="BA83" s="18">
        <v>5.506060286698724</v>
      </c>
      <c r="BB83" s="18">
        <v>4.7209109294725327</v>
      </c>
      <c r="BC83" s="18">
        <v>3.9265691464317731</v>
      </c>
      <c r="BD83" s="18">
        <v>3.1206747730748647</v>
      </c>
      <c r="BE83" s="18">
        <v>2.3037703197382657</v>
      </c>
      <c r="BF83" s="18">
        <v>1.47381123462428</v>
      </c>
      <c r="BG83" s="18">
        <v>0.63607818776427272</v>
      </c>
      <c r="BH83" s="18">
        <v>0</v>
      </c>
      <c r="BI83" s="18">
        <v>0</v>
      </c>
      <c r="BJ83" s="18">
        <v>0</v>
      </c>
      <c r="BK83" s="18">
        <v>0</v>
      </c>
      <c r="BL83" s="18">
        <v>0</v>
      </c>
      <c r="BM83" s="18">
        <v>0</v>
      </c>
      <c r="BN83" s="18">
        <v>0</v>
      </c>
      <c r="BO83" s="18">
        <v>0</v>
      </c>
      <c r="BP83" s="18">
        <v>0</v>
      </c>
      <c r="BQ83" s="18">
        <v>0</v>
      </c>
      <c r="BR83" s="18">
        <v>0</v>
      </c>
      <c r="BS83" s="18">
        <v>0</v>
      </c>
      <c r="BT83" s="18">
        <v>0</v>
      </c>
      <c r="BU83" s="18">
        <v>0</v>
      </c>
      <c r="BV83" s="54">
        <v>0</v>
      </c>
    </row>
    <row r="84" spans="2:74">
      <c r="B84" s="53" t="s">
        <v>94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0.14560348538608189</v>
      </c>
      <c r="Y84" s="18">
        <v>0.29310618218863993</v>
      </c>
      <c r="Z84" s="18">
        <v>0.44244630229718185</v>
      </c>
      <c r="AA84" s="18">
        <v>0.59352399195175065</v>
      </c>
      <c r="AB84" s="18">
        <v>0.74649993402031523</v>
      </c>
      <c r="AC84" s="18">
        <v>0.90097857582741747</v>
      </c>
      <c r="AD84" s="18">
        <v>1.0563757742620528</v>
      </c>
      <c r="AE84" s="18">
        <v>1.2140363979436259</v>
      </c>
      <c r="AF84" s="18">
        <v>1.3745215068962098</v>
      </c>
      <c r="AG84" s="18">
        <v>1.5397110027735912</v>
      </c>
      <c r="AH84" s="18">
        <v>1.7170349370122937</v>
      </c>
      <c r="AI84" s="18">
        <v>1.8909688900058941</v>
      </c>
      <c r="AJ84" s="18">
        <v>2.0667884999999999</v>
      </c>
      <c r="AK84" s="18">
        <v>2.7618472499999998</v>
      </c>
      <c r="AL84" s="18">
        <v>3.65213425</v>
      </c>
      <c r="AM84" s="18">
        <v>4.8454994999999998</v>
      </c>
      <c r="AN84" s="18">
        <v>6.6366492500000014</v>
      </c>
      <c r="AO84" s="18">
        <v>9.3877852500000003</v>
      </c>
      <c r="AP84" s="18">
        <v>13.016042499999999</v>
      </c>
      <c r="AQ84" s="18">
        <v>17.286999999999995</v>
      </c>
      <c r="AR84" s="18">
        <v>21.952000000000005</v>
      </c>
      <c r="AS84" s="18">
        <v>26.724246000000001</v>
      </c>
      <c r="AT84" s="18">
        <v>27.641169817443537</v>
      </c>
      <c r="AU84" s="18">
        <v>28.558093634887076</v>
      </c>
      <c r="AV84" s="18">
        <v>29.549011487631002</v>
      </c>
      <c r="AW84" s="18">
        <v>30.611856585747436</v>
      </c>
      <c r="AX84" s="18">
        <v>31.654654577501347</v>
      </c>
      <c r="AY84" s="18">
        <v>32.702052552656724</v>
      </c>
      <c r="AZ84" s="18">
        <v>33.750322896369042</v>
      </c>
      <c r="BA84" s="18">
        <v>34.80218221178491</v>
      </c>
      <c r="BB84" s="18">
        <v>35.861887649867647</v>
      </c>
      <c r="BC84" s="18">
        <v>36.927411613478597</v>
      </c>
      <c r="BD84" s="18">
        <v>37.996735943266899</v>
      </c>
      <c r="BE84" s="18">
        <v>39.070617721199831</v>
      </c>
      <c r="BF84" s="18">
        <v>40.147416709918268</v>
      </c>
      <c r="BG84" s="18">
        <v>41.226365493479065</v>
      </c>
      <c r="BH84" s="18">
        <v>42.10231788717131</v>
      </c>
      <c r="BI84" s="18">
        <v>42.339035655003293</v>
      </c>
      <c r="BJ84" s="18">
        <v>42.566321555151006</v>
      </c>
      <c r="BK84" s="18">
        <v>42.782404526809636</v>
      </c>
      <c r="BL84" s="18">
        <v>42.989190349604925</v>
      </c>
      <c r="BM84" s="18">
        <v>43.354252018654392</v>
      </c>
      <c r="BN84" s="18">
        <v>43.708361837632374</v>
      </c>
      <c r="BO84" s="18">
        <v>44.051848362041021</v>
      </c>
      <c r="BP84" s="18">
        <v>44.385030290717395</v>
      </c>
      <c r="BQ84" s="18">
        <v>44.708216761533492</v>
      </c>
      <c r="BR84" s="18">
        <v>45.021707638225102</v>
      </c>
      <c r="BS84" s="18">
        <v>45.325793788615961</v>
      </c>
      <c r="BT84" s="18">
        <v>45.620757354495098</v>
      </c>
      <c r="BU84" s="18">
        <v>45.906872013397866</v>
      </c>
      <c r="BV84" s="54">
        <v>46.192986672300627</v>
      </c>
    </row>
    <row r="85" spans="2:74">
      <c r="B85" s="53" t="s">
        <v>95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0.20427408107259873</v>
      </c>
      <c r="M85" s="18">
        <v>0.60685862689935188</v>
      </c>
      <c r="N85" s="18">
        <v>1.0161749241290026</v>
      </c>
      <c r="O85" s="18">
        <v>1.4279456974695486</v>
      </c>
      <c r="P85" s="18">
        <v>1.8481707320073653</v>
      </c>
      <c r="Q85" s="18">
        <v>2.2799010899097047</v>
      </c>
      <c r="R85" s="18">
        <v>2.7211412013971508</v>
      </c>
      <c r="S85" s="18">
        <v>3.1719562450858483</v>
      </c>
      <c r="T85" s="18">
        <v>3.63378403783405</v>
      </c>
      <c r="U85" s="18">
        <v>4.1080744119906454</v>
      </c>
      <c r="V85" s="18">
        <v>4.5947162798778916</v>
      </c>
      <c r="W85" s="18">
        <v>5.0822985042890547</v>
      </c>
      <c r="X85" s="18">
        <v>5.5792457532143303</v>
      </c>
      <c r="Y85" s="18">
        <v>6.064390118165762</v>
      </c>
      <c r="Z85" s="18">
        <v>6.5544346865600165</v>
      </c>
      <c r="AA85" s="18">
        <v>7.0487381875715327</v>
      </c>
      <c r="AB85" s="18">
        <v>7.5495626386625352</v>
      </c>
      <c r="AC85" s="18">
        <v>8.053018383865906</v>
      </c>
      <c r="AD85" s="18">
        <v>8.5552189773372227</v>
      </c>
      <c r="AE85" s="18">
        <v>9.0677347923043659</v>
      </c>
      <c r="AF85" s="18">
        <v>9.5933535544533139</v>
      </c>
      <c r="AG85" s="18">
        <v>10.143123209964868</v>
      </c>
      <c r="AH85" s="18">
        <v>10.76095124656104</v>
      </c>
      <c r="AI85" s="18">
        <v>11.345964466081236</v>
      </c>
      <c r="AJ85" s="18">
        <v>11.933802000000002</v>
      </c>
      <c r="AK85" s="18">
        <v>13.299659450000002</v>
      </c>
      <c r="AL85" s="18">
        <v>14.323412286057694</v>
      </c>
      <c r="AM85" s="18">
        <v>15.118129051923077</v>
      </c>
      <c r="AN85" s="18">
        <v>15.706750821634614</v>
      </c>
      <c r="AO85" s="18">
        <v>16.216966859615383</v>
      </c>
      <c r="AP85" s="18">
        <v>16.952440552884614</v>
      </c>
      <c r="AQ85" s="18">
        <v>17.902999999999995</v>
      </c>
      <c r="AR85" s="18">
        <v>19.056000000000001</v>
      </c>
      <c r="AS85" s="18">
        <v>20.414258657692304</v>
      </c>
      <c r="AT85" s="18">
        <v>21.018434385228346</v>
      </c>
      <c r="AU85" s="18">
        <v>21.661403043502389</v>
      </c>
      <c r="AV85" s="18">
        <v>23.433018982031619</v>
      </c>
      <c r="AW85" s="18">
        <v>24.442726500184808</v>
      </c>
      <c r="AX85" s="18">
        <v>25.439650910354331</v>
      </c>
      <c r="AY85" s="18">
        <v>26.442329572320485</v>
      </c>
      <c r="AZ85" s="18">
        <v>27.448062483956669</v>
      </c>
      <c r="BA85" s="18">
        <v>28.458918088707076</v>
      </c>
      <c r="BB85" s="18">
        <v>28.987713270957272</v>
      </c>
      <c r="BC85" s="18">
        <v>29.181414828507407</v>
      </c>
      <c r="BD85" s="18">
        <v>29.369579083101257</v>
      </c>
      <c r="BE85" s="18">
        <v>29.553134314955784</v>
      </c>
      <c r="BF85" s="18">
        <v>29.729448531816107</v>
      </c>
      <c r="BG85" s="18">
        <v>29.901745486602387</v>
      </c>
      <c r="BH85" s="18">
        <v>30.073084205122363</v>
      </c>
      <c r="BI85" s="18">
        <v>30.242168325002353</v>
      </c>
      <c r="BJ85" s="18">
        <v>30.404515396536436</v>
      </c>
      <c r="BK85" s="18">
        <v>30.558860376292596</v>
      </c>
      <c r="BL85" s="18">
        <v>30.70656453543209</v>
      </c>
      <c r="BM85" s="18">
        <v>30.967322870467424</v>
      </c>
      <c r="BN85" s="18">
        <v>31.220258455451695</v>
      </c>
      <c r="BO85" s="18">
        <v>31.46560597288644</v>
      </c>
      <c r="BP85" s="18">
        <v>31.703593064798142</v>
      </c>
      <c r="BQ85" s="18">
        <v>31.934440543952494</v>
      </c>
      <c r="BR85" s="18">
        <v>32.158362598732218</v>
      </c>
      <c r="BS85" s="18">
        <v>32.375566991868546</v>
      </c>
      <c r="BT85" s="18">
        <v>32.586255253210787</v>
      </c>
      <c r="BU85" s="18">
        <v>32.790622866712759</v>
      </c>
      <c r="BV85" s="54">
        <v>32.994990480214732</v>
      </c>
    </row>
    <row r="86" spans="2:74">
      <c r="B86" s="53" t="s">
        <v>96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9.0116222424409199E-4</v>
      </c>
      <c r="P86" s="18">
        <v>9.7193877949924831E-2</v>
      </c>
      <c r="Q86" s="18">
        <v>0.29661683967249558</v>
      </c>
      <c r="R86" s="18">
        <v>0.60410532097632907</v>
      </c>
      <c r="S86" s="18">
        <v>1.0125220835091955</v>
      </c>
      <c r="T86" s="18">
        <v>1.4932767902855124</v>
      </c>
      <c r="U86" s="18">
        <v>2.0143174631543159</v>
      </c>
      <c r="V86" s="18">
        <v>2.5596058398784844</v>
      </c>
      <c r="W86" s="18">
        <v>3.1222622886141731</v>
      </c>
      <c r="X86" s="18">
        <v>3.6966417546517873</v>
      </c>
      <c r="Y86" s="18">
        <v>4.2767404464980308</v>
      </c>
      <c r="Z86" s="18">
        <v>4.8560897183702068</v>
      </c>
      <c r="AA86" s="18">
        <v>5.4277535045924088</v>
      </c>
      <c r="AB86" s="18">
        <v>5.9843282970279024</v>
      </c>
      <c r="AC86" s="18">
        <v>6.5179431450134206</v>
      </c>
      <c r="AD86" s="18">
        <v>7.0202596553591441</v>
      </c>
      <c r="AE86" s="18">
        <v>7.482471992348688</v>
      </c>
      <c r="AF86" s="18">
        <v>7.8953068777391229</v>
      </c>
      <c r="AG86" s="18">
        <v>8.2490235907609506</v>
      </c>
      <c r="AH86" s="18">
        <v>8.5334139681181256</v>
      </c>
      <c r="AI86" s="18">
        <v>8.8784994039880445</v>
      </c>
      <c r="AJ86" s="18">
        <v>9.5235087743467552</v>
      </c>
      <c r="AK86" s="18">
        <v>10.699111577439231</v>
      </c>
      <c r="AL86" s="18">
        <v>11.474994491118562</v>
      </c>
      <c r="AM86" s="18">
        <v>11.903818528932741</v>
      </c>
      <c r="AN86" s="18">
        <v>11.9641557027666</v>
      </c>
      <c r="AO86" s="18">
        <v>11.155348592166241</v>
      </c>
      <c r="AP86" s="18">
        <v>10.186052190592765</v>
      </c>
      <c r="AQ86" s="18">
        <v>9.3230000000000004</v>
      </c>
      <c r="AR86" s="18">
        <v>8.6329999999999991</v>
      </c>
      <c r="AS86" s="18">
        <v>8.192492808054368</v>
      </c>
      <c r="AT86" s="18">
        <v>7.9607997842944727</v>
      </c>
      <c r="AU86" s="18">
        <v>7.813912460929461</v>
      </c>
      <c r="AV86" s="18">
        <v>6.2891463863218968</v>
      </c>
      <c r="AW86" s="18">
        <v>5.5415821907642355</v>
      </c>
      <c r="AX86" s="18">
        <v>4.7715728798497485</v>
      </c>
      <c r="AY86" s="18">
        <v>3.9902492059898376</v>
      </c>
      <c r="AZ86" s="18">
        <v>3.1953232336688959</v>
      </c>
      <c r="BA86" s="18">
        <v>2.3878743987517757</v>
      </c>
      <c r="BB86" s="18">
        <v>1.5663100813516218</v>
      </c>
      <c r="BC86" s="18">
        <v>0.73565326471986292</v>
      </c>
      <c r="BD86" s="18">
        <v>0</v>
      </c>
      <c r="BE86" s="18">
        <v>0</v>
      </c>
      <c r="BF86" s="18">
        <v>0</v>
      </c>
      <c r="BG86" s="18">
        <v>0</v>
      </c>
      <c r="BH86" s="18">
        <v>0</v>
      </c>
      <c r="BI86" s="18">
        <v>0</v>
      </c>
      <c r="BJ86" s="18">
        <v>0</v>
      </c>
      <c r="BK86" s="18">
        <v>0</v>
      </c>
      <c r="BL86" s="18">
        <v>0</v>
      </c>
      <c r="BM86" s="18">
        <v>0</v>
      </c>
      <c r="BN86" s="18">
        <v>0</v>
      </c>
      <c r="BO86" s="18">
        <v>0</v>
      </c>
      <c r="BP86" s="18">
        <v>0</v>
      </c>
      <c r="BQ86" s="18">
        <v>0</v>
      </c>
      <c r="BR86" s="18">
        <v>0</v>
      </c>
      <c r="BS86" s="18">
        <v>0</v>
      </c>
      <c r="BT86" s="18">
        <v>0</v>
      </c>
      <c r="BU86" s="18">
        <v>0</v>
      </c>
      <c r="BV86" s="54">
        <v>0</v>
      </c>
    </row>
    <row r="87" spans="2:74">
      <c r="B87" s="53" t="s">
        <v>97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3.5950340062504108E-3</v>
      </c>
      <c r="AC87" s="18">
        <v>1.0990531502871966E-2</v>
      </c>
      <c r="AD87" s="18">
        <v>2.2391810116951287E-2</v>
      </c>
      <c r="AE87" s="18">
        <v>3.7999554786754486E-2</v>
      </c>
      <c r="AF87" s="18">
        <v>5.7941984148005402E-2</v>
      </c>
      <c r="AG87" s="18">
        <v>8.1931271608879086E-2</v>
      </c>
      <c r="AH87" s="18">
        <v>0.10891310908358118</v>
      </c>
      <c r="AI87" s="18">
        <v>0.6825045579399559</v>
      </c>
      <c r="AJ87" s="18">
        <v>1.6758535671946562</v>
      </c>
      <c r="AK87" s="18">
        <v>3.1109279801527512</v>
      </c>
      <c r="AL87" s="18">
        <v>4.8714400435325524</v>
      </c>
      <c r="AM87" s="18">
        <v>6.7723244886663734</v>
      </c>
      <c r="AN87" s="18">
        <v>8.6231506912284317</v>
      </c>
      <c r="AO87" s="18">
        <v>10.420041100443846</v>
      </c>
      <c r="AP87" s="18">
        <v>12.203058638482526</v>
      </c>
      <c r="AQ87" s="18">
        <v>14.009999999999998</v>
      </c>
      <c r="AR87" s="18">
        <v>15.853</v>
      </c>
      <c r="AS87" s="18">
        <v>17.667006212665928</v>
      </c>
      <c r="AT87" s="18">
        <v>19.398494166483285</v>
      </c>
      <c r="AU87" s="18">
        <v>20.998852818418989</v>
      </c>
      <c r="AV87" s="18">
        <v>24.827184936504686</v>
      </c>
      <c r="AW87" s="18">
        <v>26.89060540285676</v>
      </c>
      <c r="AX87" s="18">
        <v>28.166111161975024</v>
      </c>
      <c r="AY87" s="18">
        <v>28.383308049291927</v>
      </c>
      <c r="AZ87" s="18">
        <v>28.590829235184057</v>
      </c>
      <c r="BA87" s="18">
        <v>28.791601784631165</v>
      </c>
      <c r="BB87" s="18">
        <v>28.987713270957272</v>
      </c>
      <c r="BC87" s="18">
        <v>29.181414828507407</v>
      </c>
      <c r="BD87" s="18">
        <v>29.369579083101257</v>
      </c>
      <c r="BE87" s="18">
        <v>29.553134314955784</v>
      </c>
      <c r="BF87" s="18">
        <v>29.729448531816107</v>
      </c>
      <c r="BG87" s="18">
        <v>29.901745486602387</v>
      </c>
      <c r="BH87" s="18">
        <v>30.073084205122363</v>
      </c>
      <c r="BI87" s="18">
        <v>30.242168325002353</v>
      </c>
      <c r="BJ87" s="18">
        <v>30.404515396536436</v>
      </c>
      <c r="BK87" s="18">
        <v>30.558860376292596</v>
      </c>
      <c r="BL87" s="18">
        <v>30.70656453543209</v>
      </c>
      <c r="BM87" s="18">
        <v>30.967322870467424</v>
      </c>
      <c r="BN87" s="18">
        <v>31.220258455451695</v>
      </c>
      <c r="BO87" s="18">
        <v>31.46560597288644</v>
      </c>
      <c r="BP87" s="18">
        <v>31.703593064798142</v>
      </c>
      <c r="BQ87" s="18">
        <v>31.934440543952494</v>
      </c>
      <c r="BR87" s="18">
        <v>32.158362598732218</v>
      </c>
      <c r="BS87" s="18">
        <v>32.375566991868546</v>
      </c>
      <c r="BT87" s="18">
        <v>32.586255253210787</v>
      </c>
      <c r="BU87" s="18">
        <v>32.790622866712759</v>
      </c>
      <c r="BV87" s="54">
        <v>32.994990480214732</v>
      </c>
    </row>
    <row r="88" spans="2:74">
      <c r="B88" s="53" t="s">
        <v>38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0.40854816214519746</v>
      </c>
      <c r="M88" s="18">
        <v>1.2137172537987035</v>
      </c>
      <c r="N88" s="18">
        <v>2.0323498482580051</v>
      </c>
      <c r="O88" s="18">
        <v>2.8567925571633412</v>
      </c>
      <c r="P88" s="18">
        <v>3.7935353419646547</v>
      </c>
      <c r="Q88" s="18">
        <v>4.8564190194919048</v>
      </c>
      <c r="R88" s="18">
        <v>6.0463877237706312</v>
      </c>
      <c r="S88" s="18">
        <v>7.3564345736808932</v>
      </c>
      <c r="T88" s="18">
        <v>8.7608448659536133</v>
      </c>
      <c r="U88" s="18">
        <v>10.230466287135609</v>
      </c>
      <c r="V88" s="18">
        <v>11.749038399634268</v>
      </c>
      <c r="W88" s="18">
        <v>13.286859297192283</v>
      </c>
      <c r="X88" s="18">
        <v>15.000736746466529</v>
      </c>
      <c r="Y88" s="18">
        <v>16.698626865018195</v>
      </c>
      <c r="Z88" s="18">
        <v>18.407405393787421</v>
      </c>
      <c r="AA88" s="18">
        <v>20.118753871687225</v>
      </c>
      <c r="AB88" s="18">
        <v>21.833548542379539</v>
      </c>
      <c r="AC88" s="18">
        <v>23.535949020075524</v>
      </c>
      <c r="AD88" s="18">
        <v>25.209465194412591</v>
      </c>
      <c r="AE88" s="18">
        <v>26.869977529687798</v>
      </c>
      <c r="AF88" s="18">
        <v>28.514477477689965</v>
      </c>
      <c r="AG88" s="18">
        <v>30.156912285073155</v>
      </c>
      <c r="AH88" s="18">
        <v>31.881264507336081</v>
      </c>
      <c r="AI88" s="18">
        <v>34.143901784096364</v>
      </c>
      <c r="AJ88" s="18">
        <v>35.457901274346753</v>
      </c>
      <c r="AK88" s="18">
        <v>42.618836257591987</v>
      </c>
      <c r="AL88" s="18">
        <v>47.837709820708803</v>
      </c>
      <c r="AM88" s="18">
        <v>52.583798819522187</v>
      </c>
      <c r="AN88" s="18">
        <v>56.88895546562965</v>
      </c>
      <c r="AO88" s="18">
        <v>60.725200552225473</v>
      </c>
      <c r="AP88" s="18">
        <v>65.330129131959907</v>
      </c>
      <c r="AQ88" s="18">
        <v>70.774999999999991</v>
      </c>
      <c r="AR88" s="18">
        <v>76.908999999999992</v>
      </c>
      <c r="AS88" s="18">
        <v>83.544848428412593</v>
      </c>
      <c r="AT88" s="18">
        <v>86.246645090714452</v>
      </c>
      <c r="AU88" s="18">
        <v>88.940911082267547</v>
      </c>
      <c r="AV88" s="18">
        <v>93.313960334345609</v>
      </c>
      <c r="AW88" s="18">
        <v>95.996330641017067</v>
      </c>
      <c r="AX88" s="18">
        <v>97.809890578944135</v>
      </c>
      <c r="AY88" s="18">
        <v>98.552518096610953</v>
      </c>
      <c r="AZ88" s="18">
        <v>99.261375882067313</v>
      </c>
      <c r="BA88" s="18">
        <v>99.946636770573662</v>
      </c>
      <c r="BB88" s="18">
        <v>100.12453520260634</v>
      </c>
      <c r="BC88" s="18">
        <v>99.952463681645042</v>
      </c>
      <c r="BD88" s="18">
        <v>99.856568882544281</v>
      </c>
      <c r="BE88" s="18">
        <v>100.48065667084965</v>
      </c>
      <c r="BF88" s="18">
        <v>101.08012500817476</v>
      </c>
      <c r="BG88" s="18">
        <v>101.66593465444811</v>
      </c>
      <c r="BH88" s="18">
        <v>102.24848629741604</v>
      </c>
      <c r="BI88" s="18">
        <v>102.82337230500801</v>
      </c>
      <c r="BJ88" s="18">
        <v>103.37535234822388</v>
      </c>
      <c r="BK88" s="18">
        <v>103.90012527939483</v>
      </c>
      <c r="BL88" s="18">
        <v>104.40231942046911</v>
      </c>
      <c r="BM88" s="18">
        <v>105.28889775958925</v>
      </c>
      <c r="BN88" s="18">
        <v>106.14887874853576</v>
      </c>
      <c r="BO88" s="18">
        <v>106.9830603078139</v>
      </c>
      <c r="BP88" s="18">
        <v>107.79221642031368</v>
      </c>
      <c r="BQ88" s="18">
        <v>108.57709784943847</v>
      </c>
      <c r="BR88" s="18">
        <v>109.33843283568953</v>
      </c>
      <c r="BS88" s="18">
        <v>110.07692777235306</v>
      </c>
      <c r="BT88" s="18">
        <v>110.79326786091667</v>
      </c>
      <c r="BU88" s="18">
        <v>111.48811774682338</v>
      </c>
      <c r="BV88" s="54">
        <v>112.18296763273008</v>
      </c>
    </row>
    <row r="89" spans="2:74" ht="13.5" thickBot="1">
      <c r="B89" s="72"/>
      <c r="C89" s="62"/>
      <c r="D89" s="62"/>
      <c r="E89" s="62"/>
      <c r="F89" s="62"/>
      <c r="G89" s="62"/>
      <c r="H89" s="62"/>
      <c r="I89" s="62"/>
      <c r="J89" s="62"/>
      <c r="K89" s="62"/>
      <c r="BV89" s="68"/>
    </row>
    <row r="90" spans="2:74">
      <c r="B90" s="69"/>
      <c r="C90" s="70" t="s">
        <v>81</v>
      </c>
      <c r="D90" s="71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50"/>
    </row>
    <row r="91" spans="2:74">
      <c r="B91" s="51" t="s">
        <v>61</v>
      </c>
      <c r="C91" s="35">
        <v>1970</v>
      </c>
      <c r="D91" s="35">
        <v>1971</v>
      </c>
      <c r="E91" s="35">
        <v>1972</v>
      </c>
      <c r="F91" s="35">
        <v>1973</v>
      </c>
      <c r="G91" s="35">
        <v>1974</v>
      </c>
      <c r="H91" s="35">
        <v>1975</v>
      </c>
      <c r="I91" s="35">
        <v>1976</v>
      </c>
      <c r="J91" s="35">
        <v>1977</v>
      </c>
      <c r="K91" s="35">
        <v>1978</v>
      </c>
      <c r="L91" s="35">
        <v>1979</v>
      </c>
      <c r="M91" s="35">
        <v>1980</v>
      </c>
      <c r="N91" s="35">
        <v>1981</v>
      </c>
      <c r="O91" s="35">
        <v>1982</v>
      </c>
      <c r="P91" s="35">
        <v>1983</v>
      </c>
      <c r="Q91" s="35">
        <v>1984</v>
      </c>
      <c r="R91" s="35">
        <v>1985</v>
      </c>
      <c r="S91" s="35">
        <v>1986</v>
      </c>
      <c r="T91" s="35">
        <v>1987</v>
      </c>
      <c r="U91" s="35">
        <v>1988</v>
      </c>
      <c r="V91" s="35">
        <v>1989</v>
      </c>
      <c r="W91" s="35">
        <v>1990</v>
      </c>
      <c r="X91" s="35">
        <v>1991</v>
      </c>
      <c r="Y91" s="35">
        <v>1992</v>
      </c>
      <c r="Z91" s="35">
        <v>1993</v>
      </c>
      <c r="AA91" s="35">
        <v>1994</v>
      </c>
      <c r="AB91" s="35">
        <v>1995</v>
      </c>
      <c r="AC91" s="35">
        <v>1996</v>
      </c>
      <c r="AD91" s="35">
        <v>1997</v>
      </c>
      <c r="AE91" s="35">
        <v>1998</v>
      </c>
      <c r="AF91" s="35">
        <v>1999</v>
      </c>
      <c r="AG91" s="35">
        <v>2000</v>
      </c>
      <c r="AH91" s="35">
        <v>2001</v>
      </c>
      <c r="AI91" s="35">
        <v>2002</v>
      </c>
      <c r="AJ91" s="35">
        <v>2003</v>
      </c>
      <c r="AK91" s="35">
        <v>2004</v>
      </c>
      <c r="AL91" s="35">
        <v>2005</v>
      </c>
      <c r="AM91" s="35">
        <v>2006</v>
      </c>
      <c r="AN91" s="35">
        <v>2007</v>
      </c>
      <c r="AO91" s="35">
        <v>2008</v>
      </c>
      <c r="AP91" s="35">
        <v>2009</v>
      </c>
      <c r="AQ91" s="35">
        <v>2010</v>
      </c>
      <c r="AR91" s="35">
        <v>2011</v>
      </c>
      <c r="AS91" s="35">
        <v>2012</v>
      </c>
      <c r="AT91" s="35">
        <v>2013</v>
      </c>
      <c r="AU91" s="35">
        <v>2014</v>
      </c>
      <c r="AV91" s="35">
        <v>2015</v>
      </c>
      <c r="AW91" s="35">
        <v>2016</v>
      </c>
      <c r="AX91" s="35">
        <v>2017</v>
      </c>
      <c r="AY91" s="35">
        <v>2018</v>
      </c>
      <c r="AZ91" s="35">
        <v>2019</v>
      </c>
      <c r="BA91" s="35">
        <v>2020</v>
      </c>
      <c r="BB91" s="35">
        <v>2021</v>
      </c>
      <c r="BC91" s="35">
        <v>2022</v>
      </c>
      <c r="BD91" s="35">
        <v>2023</v>
      </c>
      <c r="BE91" s="35">
        <v>2024</v>
      </c>
      <c r="BF91" s="35">
        <v>2025</v>
      </c>
      <c r="BG91" s="35">
        <v>2026</v>
      </c>
      <c r="BH91" s="35">
        <v>2027</v>
      </c>
      <c r="BI91" s="35">
        <v>2028</v>
      </c>
      <c r="BJ91" s="35">
        <v>2029</v>
      </c>
      <c r="BK91" s="35">
        <v>2030</v>
      </c>
      <c r="BL91" s="35">
        <v>2031</v>
      </c>
      <c r="BM91" s="35">
        <v>2032</v>
      </c>
      <c r="BN91" s="35">
        <v>2033</v>
      </c>
      <c r="BO91" s="35">
        <v>2034</v>
      </c>
      <c r="BP91" s="35">
        <v>2035</v>
      </c>
      <c r="BQ91" s="35">
        <v>2036</v>
      </c>
      <c r="BR91" s="35">
        <v>2037</v>
      </c>
      <c r="BS91" s="35">
        <v>2038</v>
      </c>
      <c r="BT91" s="35">
        <v>2039</v>
      </c>
      <c r="BU91" s="35">
        <v>2040</v>
      </c>
      <c r="BV91" s="52">
        <v>2041</v>
      </c>
    </row>
    <row r="92" spans="2:74">
      <c r="B92" s="53" t="s">
        <v>93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2.8423996461393077E-2</v>
      </c>
      <c r="M92" s="18">
        <v>8.453128214243244E-2</v>
      </c>
      <c r="N92" s="18">
        <v>0.1416707485840642</v>
      </c>
      <c r="O92" s="18">
        <v>0.19926186737050336</v>
      </c>
      <c r="P92" s="18">
        <v>0.25818045674847051</v>
      </c>
      <c r="Q92" s="18">
        <v>0.31890304498841476</v>
      </c>
      <c r="R92" s="18">
        <v>0.38117798560318034</v>
      </c>
      <c r="S92" s="18">
        <v>0.44500630741421426</v>
      </c>
      <c r="T92" s="18">
        <v>0.51057178853268359</v>
      </c>
      <c r="U92" s="18">
        <v>0.57807900768342779</v>
      </c>
      <c r="V92" s="18">
        <v>0.64587667491519929</v>
      </c>
      <c r="W92" s="18">
        <v>0.72759200566555393</v>
      </c>
      <c r="X92" s="18">
        <v>0.79331995782533915</v>
      </c>
      <c r="Y92" s="18">
        <v>0.85979094004580603</v>
      </c>
      <c r="Z92" s="18">
        <v>0.93259310952406049</v>
      </c>
      <c r="AA92" s="18">
        <v>1.0071573249993462</v>
      </c>
      <c r="AB92" s="18">
        <v>1.0912002255175322</v>
      </c>
      <c r="AC92" s="18">
        <v>1.1869060003782161</v>
      </c>
      <c r="AD92" s="18">
        <v>1.2903038941566713</v>
      </c>
      <c r="AE92" s="18">
        <v>1.3951310664192733</v>
      </c>
      <c r="AF92" s="18">
        <v>1.5126160453755604</v>
      </c>
      <c r="AG92" s="18">
        <v>1.6366760195779173</v>
      </c>
      <c r="AH92" s="18">
        <v>1.8762688568044157</v>
      </c>
      <c r="AI92" s="18">
        <v>2.2368019705813462</v>
      </c>
      <c r="AJ92" s="18">
        <v>2.5649501677743953</v>
      </c>
      <c r="AK92" s="18">
        <v>2.9679110806172631</v>
      </c>
      <c r="AL92" s="18">
        <v>3.3931333180516337</v>
      </c>
      <c r="AM92" s="18">
        <v>3.7546961636381098</v>
      </c>
      <c r="AN92" s="18">
        <v>4.0325088923162866</v>
      </c>
      <c r="AO92" s="18">
        <v>4.0934942928762359</v>
      </c>
      <c r="AP92" s="18">
        <v>3.7833777218655249</v>
      </c>
      <c r="AQ92" s="18">
        <v>3.6515202928052002</v>
      </c>
      <c r="AR92" s="18">
        <v>3.4567200630071167</v>
      </c>
      <c r="AS92" s="18">
        <v>3.1329620096064827</v>
      </c>
      <c r="AT92" s="18">
        <v>2.8739535793311628</v>
      </c>
      <c r="AU92" s="18">
        <v>2.6392325516131439</v>
      </c>
      <c r="AV92" s="18">
        <v>2.4546587259150185</v>
      </c>
      <c r="AW92" s="18">
        <v>2.2666216842218647</v>
      </c>
      <c r="AX92" s="18">
        <v>2.0717565742676216</v>
      </c>
      <c r="AY92" s="18">
        <v>1.8737807334692997</v>
      </c>
      <c r="AZ92" s="18">
        <v>1.6719603003754928</v>
      </c>
      <c r="BA92" s="18">
        <v>1.4666630963283727</v>
      </c>
      <c r="BB92" s="18">
        <v>1.2575335607167284</v>
      </c>
      <c r="BC92" s="18">
        <v>1.0459511233862886</v>
      </c>
      <c r="BD92" s="18">
        <v>0.831287048996737</v>
      </c>
      <c r="BE92" s="18">
        <v>0.61368576044588996</v>
      </c>
      <c r="BF92" s="18">
        <v>0.39260254037512515</v>
      </c>
      <c r="BG92" s="18">
        <v>0.16944396637821935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54">
        <v>0</v>
      </c>
    </row>
    <row r="93" spans="2:74">
      <c r="B93" s="53" t="s">
        <v>94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1.0863721483293386E-2</v>
      </c>
      <c r="Y93" s="18">
        <v>2.1541020140686137E-2</v>
      </c>
      <c r="Z93" s="18">
        <v>3.2220258518005578E-2</v>
      </c>
      <c r="AA93" s="18">
        <v>4.2494916328132008E-2</v>
      </c>
      <c r="AB93" s="18">
        <v>5.2539779831517558E-2</v>
      </c>
      <c r="AC93" s="18">
        <v>6.2479087786487301E-2</v>
      </c>
      <c r="AD93" s="18">
        <v>7.2124362046712229E-2</v>
      </c>
      <c r="AE93" s="18">
        <v>8.1590692095987058E-2</v>
      </c>
      <c r="AF93" s="18">
        <v>9.1242029075992617E-2</v>
      </c>
      <c r="AG93" s="18">
        <v>9.9198431252169095E-2</v>
      </c>
      <c r="AH93" s="18">
        <v>0.11223608497509954</v>
      </c>
      <c r="AI93" s="18">
        <v>0.12962386485965458</v>
      </c>
      <c r="AJ93" s="18">
        <v>0.14192696452029244</v>
      </c>
      <c r="AK93" s="18">
        <v>0.18444952692562236</v>
      </c>
      <c r="AL93" s="18">
        <v>0.23777707089450265</v>
      </c>
      <c r="AM93" s="18">
        <v>0.30645302854113432</v>
      </c>
      <c r="AN93" s="18">
        <v>0.41445955724529931</v>
      </c>
      <c r="AO93" s="18">
        <v>0.55062456699742757</v>
      </c>
      <c r="AP93" s="18">
        <v>0.69374259823353512</v>
      </c>
      <c r="AQ93" s="18">
        <v>0.92125511974443097</v>
      </c>
      <c r="AR93" s="18">
        <v>1.1941465970099838</v>
      </c>
      <c r="AS93" s="18">
        <v>1.4682357446589158</v>
      </c>
      <c r="AT93" s="18">
        <v>1.5244014661957652</v>
      </c>
      <c r="AU93" s="18">
        <v>1.5920026703496253</v>
      </c>
      <c r="AV93" s="18">
        <v>1.6345267319543246</v>
      </c>
      <c r="AW93" s="18">
        <v>1.6801457146169192</v>
      </c>
      <c r="AX93" s="18">
        <v>1.7237209661490547</v>
      </c>
      <c r="AY93" s="18">
        <v>1.766683326673103</v>
      </c>
      <c r="AZ93" s="18">
        <v>1.8087909917706508</v>
      </c>
      <c r="BA93" s="18">
        <v>1.8501872579117988</v>
      </c>
      <c r="BB93" s="18">
        <v>1.891049702162199</v>
      </c>
      <c r="BC93" s="18">
        <v>1.9313454519423365</v>
      </c>
      <c r="BD93" s="18">
        <v>1.9709212810174765</v>
      </c>
      <c r="BE93" s="18">
        <v>2.0098112278379787</v>
      </c>
      <c r="BF93" s="18">
        <v>2.0478784070719018</v>
      </c>
      <c r="BG93" s="18">
        <v>2.0851736308120734</v>
      </c>
      <c r="BH93" s="18">
        <v>2.1113603246294828</v>
      </c>
      <c r="BI93" s="18">
        <v>2.1050116660013076</v>
      </c>
      <c r="BJ93" s="18">
        <v>2.0979442154690831</v>
      </c>
      <c r="BK93" s="18">
        <v>2.0901837350096719</v>
      </c>
      <c r="BL93" s="18">
        <v>2.0817870594986068</v>
      </c>
      <c r="BM93" s="18">
        <v>2.0808089408432315</v>
      </c>
      <c r="BN93" s="18">
        <v>2.0789441720634345</v>
      </c>
      <c r="BO93" s="18">
        <v>2.0763250358049801</v>
      </c>
      <c r="BP93" s="18">
        <v>2.0729290170726515</v>
      </c>
      <c r="BQ93" s="18">
        <v>2.0687837236621429</v>
      </c>
      <c r="BR93" s="18">
        <v>2.0638627264140559</v>
      </c>
      <c r="BS93" s="18">
        <v>2.0582975520181841</v>
      </c>
      <c r="BT93" s="18">
        <v>2.0520603227092211</v>
      </c>
      <c r="BU93" s="18">
        <v>2.0451750080635374</v>
      </c>
      <c r="BV93" s="54">
        <v>2.0379889867482204</v>
      </c>
    </row>
    <row r="94" spans="2:74">
      <c r="B94" s="53" t="s">
        <v>95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2.1848479864483971E-2</v>
      </c>
      <c r="M94" s="18">
        <v>6.4907590922837974E-2</v>
      </c>
      <c r="N94" s="18">
        <v>0.10868670783904065</v>
      </c>
      <c r="O94" s="18">
        <v>0.1527283473993554</v>
      </c>
      <c r="P94" s="18">
        <v>0.19767422676614868</v>
      </c>
      <c r="Q94" s="18">
        <v>0.24385067745429725</v>
      </c>
      <c r="R94" s="18">
        <v>0.29104425992259847</v>
      </c>
      <c r="S94" s="18">
        <v>0.33926194546018962</v>
      </c>
      <c r="T94" s="18">
        <v>0.38865751820116845</v>
      </c>
      <c r="U94" s="18">
        <v>0.43938604741675757</v>
      </c>
      <c r="V94" s="18">
        <v>0.49143565153648255</v>
      </c>
      <c r="W94" s="18">
        <v>0.5527803634704751</v>
      </c>
      <c r="X94" s="18">
        <v>0.60180281861620277</v>
      </c>
      <c r="Y94" s="18">
        <v>0.65124164005290774</v>
      </c>
      <c r="Z94" s="18">
        <v>0.70531537643123754</v>
      </c>
      <c r="AA94" s="18">
        <v>0.75887982986850733</v>
      </c>
      <c r="AB94" s="18">
        <v>0.81759225165863325</v>
      </c>
      <c r="AC94" s="18">
        <v>0.88295359466180157</v>
      </c>
      <c r="AD94" s="18">
        <v>0.95200138258283029</v>
      </c>
      <c r="AE94" s="18">
        <v>1.026241016522488</v>
      </c>
      <c r="AF94" s="18">
        <v>1.1077218644950582</v>
      </c>
      <c r="AG94" s="18">
        <v>1.1870161049479488</v>
      </c>
      <c r="AH94" s="18">
        <v>1.3358110002486059</v>
      </c>
      <c r="AI94" s="18">
        <v>1.5383681960153754</v>
      </c>
      <c r="AJ94" s="18">
        <v>1.6446497910809927</v>
      </c>
      <c r="AK94" s="18">
        <v>1.7773922981278749</v>
      </c>
      <c r="AL94" s="18">
        <v>1.8059048420592885</v>
      </c>
      <c r="AM94" s="18">
        <v>1.7748130553017614</v>
      </c>
      <c r="AN94" s="18">
        <v>1.7205432892781127</v>
      </c>
      <c r="AO94" s="18">
        <v>1.6119882355776369</v>
      </c>
      <c r="AP94" s="18">
        <v>1.4789192534262541</v>
      </c>
      <c r="AQ94" s="18">
        <v>1.5222878716632577</v>
      </c>
      <c r="AR94" s="18">
        <v>1.6310020635012143</v>
      </c>
      <c r="AS94" s="18">
        <v>1.751099635495049</v>
      </c>
      <c r="AT94" s="18">
        <v>1.7827551640736892</v>
      </c>
      <c r="AU94" s="18">
        <v>1.8212555986232357</v>
      </c>
      <c r="AV94" s="18">
        <v>1.9053572861089514</v>
      </c>
      <c r="AW94" s="18">
        <v>1.9198100450817459</v>
      </c>
      <c r="AX94" s="18">
        <v>1.9275123562679537</v>
      </c>
      <c r="AY94" s="18">
        <v>1.9303019167957904</v>
      </c>
      <c r="AZ94" s="18">
        <v>1.9277559863968567</v>
      </c>
      <c r="BA94" s="18">
        <v>1.9199887544789556</v>
      </c>
      <c r="BB94" s="18">
        <v>1.8752182694472588</v>
      </c>
      <c r="BC94" s="18">
        <v>1.8069867575931937</v>
      </c>
      <c r="BD94" s="18">
        <v>1.7373555153615865</v>
      </c>
      <c r="BE94" s="18">
        <v>1.6664228609045904</v>
      </c>
      <c r="BF94" s="18">
        <v>1.5938605136151296</v>
      </c>
      <c r="BG94" s="18">
        <v>1.5203420651473527</v>
      </c>
      <c r="BH94" s="18">
        <v>1.4458238541369512</v>
      </c>
      <c r="BI94" s="18">
        <v>1.3702550991618951</v>
      </c>
      <c r="BJ94" s="18">
        <v>1.293233287920712</v>
      </c>
      <c r="BK94" s="18">
        <v>1.2152239501683764</v>
      </c>
      <c r="BL94" s="18">
        <v>1.1361145820463452</v>
      </c>
      <c r="BM94" s="18">
        <v>1.0600576589806501</v>
      </c>
      <c r="BN94" s="18">
        <v>0.98207453383687071</v>
      </c>
      <c r="BO94" s="18">
        <v>0.90270848197013387</v>
      </c>
      <c r="BP94" s="18">
        <v>0.82179359851103051</v>
      </c>
      <c r="BQ94" s="18">
        <v>0.73939610790238153</v>
      </c>
      <c r="BR94" s="18">
        <v>0.65533581658551132</v>
      </c>
      <c r="BS94" s="18">
        <v>0.57015991516599462</v>
      </c>
      <c r="BT94" s="18">
        <v>0.48368502951245157</v>
      </c>
      <c r="BU94" s="18">
        <v>0.39596762209079306</v>
      </c>
      <c r="BV94" s="54">
        <v>0.37252408606694049</v>
      </c>
    </row>
    <row r="95" spans="2:74">
      <c r="B95" s="53" t="s">
        <v>96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1.0964656184800617E-2</v>
      </c>
      <c r="S95" s="18">
        <v>1.8422514834934772E-2</v>
      </c>
      <c r="T95" s="18">
        <v>2.72434550384483E-2</v>
      </c>
      <c r="U95" s="18">
        <v>3.6862792961506123E-2</v>
      </c>
      <c r="V95" s="18">
        <v>4.7002507750562868E-2</v>
      </c>
      <c r="W95" s="18">
        <v>5.8495845385391196E-2</v>
      </c>
      <c r="X95" s="18">
        <v>6.8737601915678098E-2</v>
      </c>
      <c r="Y95" s="18">
        <v>7.9276062273803141E-2</v>
      </c>
      <c r="Z95" s="18">
        <v>9.0371167679488468E-2</v>
      </c>
      <c r="AA95" s="18">
        <v>0.10135937246297611</v>
      </c>
      <c r="AB95" s="18">
        <v>0.11277760313301467</v>
      </c>
      <c r="AC95" s="18">
        <v>0.12474873679171027</v>
      </c>
      <c r="AD95" s="18">
        <v>0.13673134697443609</v>
      </c>
      <c r="AE95" s="18">
        <v>0.14848261128223891</v>
      </c>
      <c r="AF95" s="18">
        <v>0.16024366247367219</v>
      </c>
      <c r="AG95" s="18">
        <v>0.16923967537328399</v>
      </c>
      <c r="AH95" s="18">
        <v>0.17508019132951236</v>
      </c>
      <c r="AI95" s="18">
        <v>0.19047058661195956</v>
      </c>
      <c r="AJ95" s="18">
        <v>0.20430556063645183</v>
      </c>
      <c r="AK95" s="18">
        <v>0.22629998727288889</v>
      </c>
      <c r="AL95" s="18">
        <v>0.24047505734530109</v>
      </c>
      <c r="AM95" s="18">
        <v>0.24672351024318318</v>
      </c>
      <c r="AN95" s="18">
        <v>0.24517615745731017</v>
      </c>
      <c r="AO95" s="18">
        <v>0.2139416165835982</v>
      </c>
      <c r="AP95" s="18">
        <v>0.17270900168146658</v>
      </c>
      <c r="AQ95" s="18">
        <v>0.14976553818305191</v>
      </c>
      <c r="AR95" s="18">
        <v>0.13120264501940607</v>
      </c>
      <c r="AS95" s="18">
        <v>0.11716046276597507</v>
      </c>
      <c r="AT95" s="18">
        <v>0.10649174811960717</v>
      </c>
      <c r="AU95" s="18">
        <v>9.9601387313906789E-2</v>
      </c>
      <c r="AV95" s="18">
        <v>7.4602852012153165E-2</v>
      </c>
      <c r="AW95" s="18">
        <v>6.0833517575304599E-2</v>
      </c>
      <c r="AX95" s="18">
        <v>4.814854121955784E-2</v>
      </c>
      <c r="AY95" s="18">
        <v>3.6735000414634351E-2</v>
      </c>
      <c r="AZ95" s="18">
        <v>2.6590449783649835E-2</v>
      </c>
      <c r="BA95" s="18">
        <v>1.7759011554777163E-2</v>
      </c>
      <c r="BB95" s="18">
        <v>1.0259684125227519E-2</v>
      </c>
      <c r="BC95" s="18">
        <v>4.1679987991847852E-3</v>
      </c>
      <c r="BD95" s="18">
        <v>0</v>
      </c>
      <c r="BE95" s="18">
        <v>0</v>
      </c>
      <c r="BF95" s="18">
        <v>0</v>
      </c>
      <c r="BG95" s="18">
        <v>0</v>
      </c>
      <c r="BH95" s="18">
        <v>0</v>
      </c>
      <c r="BI95" s="18">
        <v>0</v>
      </c>
      <c r="BJ95" s="18">
        <v>0</v>
      </c>
      <c r="BK95" s="18">
        <v>0</v>
      </c>
      <c r="BL95" s="18">
        <v>0</v>
      </c>
      <c r="BM95" s="18">
        <v>0</v>
      </c>
      <c r="BN95" s="18">
        <v>0</v>
      </c>
      <c r="BO95" s="18">
        <v>0</v>
      </c>
      <c r="BP95" s="18">
        <v>0</v>
      </c>
      <c r="BQ95" s="18">
        <v>0</v>
      </c>
      <c r="BR95" s="18">
        <v>0</v>
      </c>
      <c r="BS95" s="18">
        <v>0</v>
      </c>
      <c r="BT95" s="18">
        <v>0</v>
      </c>
      <c r="BU95" s="18">
        <v>0</v>
      </c>
      <c r="BV95" s="54">
        <v>0</v>
      </c>
    </row>
    <row r="96" spans="2:74">
      <c r="B96" s="53" t="s">
        <v>97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0</v>
      </c>
      <c r="AC96" s="18">
        <v>0</v>
      </c>
      <c r="AD96" s="18">
        <v>0</v>
      </c>
      <c r="AE96" s="18">
        <v>0</v>
      </c>
      <c r="AF96" s="18">
        <v>0</v>
      </c>
      <c r="AG96" s="18">
        <v>7.9492811612518928E-3</v>
      </c>
      <c r="AH96" s="18">
        <v>1.0542607898203193E-2</v>
      </c>
      <c r="AI96" s="18">
        <v>2.871058439136993E-2</v>
      </c>
      <c r="AJ96" s="18">
        <v>5.6184488562302064E-2</v>
      </c>
      <c r="AK96" s="18">
        <v>9.1916253594496594E-2</v>
      </c>
      <c r="AL96" s="18">
        <v>0.13039282392196536</v>
      </c>
      <c r="AM96" s="18">
        <v>0.16516742897173683</v>
      </c>
      <c r="AN96" s="18">
        <v>0.18994977863387486</v>
      </c>
      <c r="AO96" s="18">
        <v>0.20166939826803654</v>
      </c>
      <c r="AP96" s="18">
        <v>0.20274030867258738</v>
      </c>
      <c r="AQ96" s="18">
        <v>0.2207071089013396</v>
      </c>
      <c r="AR96" s="18">
        <v>0.24704412804686693</v>
      </c>
      <c r="AS96" s="18">
        <v>0.2705169030651029</v>
      </c>
      <c r="AT96" s="18">
        <v>0.28618232203975474</v>
      </c>
      <c r="AU96" s="18">
        <v>0.30129055435415242</v>
      </c>
      <c r="AV96" s="18">
        <v>0.34478114472571775</v>
      </c>
      <c r="AW96" s="18">
        <v>0.36724197663425956</v>
      </c>
      <c r="AX96" s="18">
        <v>0.37815543119619077</v>
      </c>
      <c r="AY96" s="18">
        <v>0.37453325440574414</v>
      </c>
      <c r="AZ96" s="18">
        <v>0.37068556546006121</v>
      </c>
      <c r="BA96" s="18">
        <v>0.36665632659413916</v>
      </c>
      <c r="BB96" s="18">
        <v>0.3624580111432309</v>
      </c>
      <c r="BC96" s="18">
        <v>0.35815793753500497</v>
      </c>
      <c r="BD96" s="18">
        <v>0.35370193711774911</v>
      </c>
      <c r="BE96" s="18">
        <v>0.34910480210399464</v>
      </c>
      <c r="BF96" s="18">
        <v>0.34432047021485868</v>
      </c>
      <c r="BG96" s="18">
        <v>0.33942795811113985</v>
      </c>
      <c r="BH96" s="18">
        <v>0.33444541040087955</v>
      </c>
      <c r="BI96" s="18">
        <v>0.32935937095194295</v>
      </c>
      <c r="BJ96" s="18">
        <v>0.32410442464072381</v>
      </c>
      <c r="BK96" s="18">
        <v>0.31871031255336074</v>
      </c>
      <c r="BL96" s="18">
        <v>0.31317736217879</v>
      </c>
      <c r="BM96" s="18">
        <v>0.30870336399934772</v>
      </c>
      <c r="BN96" s="18">
        <v>0.30401334787101053</v>
      </c>
      <c r="BO96" s="18">
        <v>0.29915420317104813</v>
      </c>
      <c r="BP96" s="18">
        <v>0.29411374179606825</v>
      </c>
      <c r="BQ96" s="18">
        <v>0.28889904789278864</v>
      </c>
      <c r="BR96" s="18">
        <v>0.28349664828115267</v>
      </c>
      <c r="BS96" s="18">
        <v>0.27795356656248305</v>
      </c>
      <c r="BT96" s="18">
        <v>0.27225597470518342</v>
      </c>
      <c r="BU96" s="18">
        <v>0.26640996400710443</v>
      </c>
      <c r="BV96" s="54">
        <v>0.26044897558308922</v>
      </c>
    </row>
    <row r="97" spans="2:74" ht="13.5" thickBot="1">
      <c r="B97" s="58" t="s">
        <v>38</v>
      </c>
      <c r="C97" s="59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5.0272476325877051E-2</v>
      </c>
      <c r="M97" s="59">
        <v>0.14943887306527043</v>
      </c>
      <c r="N97" s="59">
        <v>0.25035745642310481</v>
      </c>
      <c r="O97" s="59">
        <v>0.3520064935775753</v>
      </c>
      <c r="P97" s="59">
        <v>0.4576104167309073</v>
      </c>
      <c r="Q97" s="59">
        <v>0.5681246724937572</v>
      </c>
      <c r="R97" s="59">
        <v>0.68318690171057939</v>
      </c>
      <c r="S97" s="59">
        <v>0.80269076770933856</v>
      </c>
      <c r="T97" s="59">
        <v>0.92647276177230042</v>
      </c>
      <c r="U97" s="59">
        <v>1.0543278480616916</v>
      </c>
      <c r="V97" s="59">
        <v>1.1843148342022447</v>
      </c>
      <c r="W97" s="59">
        <v>1.3388682145214201</v>
      </c>
      <c r="X97" s="59">
        <v>1.4747240998405133</v>
      </c>
      <c r="Y97" s="59">
        <v>1.6118496625132031</v>
      </c>
      <c r="Z97" s="59">
        <v>1.760499912152792</v>
      </c>
      <c r="AA97" s="59">
        <v>1.9098914436589618</v>
      </c>
      <c r="AB97" s="59">
        <v>2.0744597144542216</v>
      </c>
      <c r="AC97" s="59">
        <v>2.2581555290521811</v>
      </c>
      <c r="AD97" s="59">
        <v>2.4533327600422044</v>
      </c>
      <c r="AE97" s="59">
        <v>2.6551237538636681</v>
      </c>
      <c r="AF97" s="59">
        <v>2.8774422853086681</v>
      </c>
      <c r="AG97" s="59">
        <v>3.1000795123125706</v>
      </c>
      <c r="AH97" s="59">
        <v>3.5099387412558367</v>
      </c>
      <c r="AI97" s="59">
        <v>4.1239752024597056</v>
      </c>
      <c r="AJ97" s="59">
        <v>4.6120169725744349</v>
      </c>
      <c r="AK97" s="59">
        <v>5.2479691465381464</v>
      </c>
      <c r="AL97" s="59">
        <v>5.8076831122726906</v>
      </c>
      <c r="AM97" s="59">
        <v>6.2478531866959255</v>
      </c>
      <c r="AN97" s="59">
        <v>6.6026376749308842</v>
      </c>
      <c r="AO97" s="59">
        <v>6.671718110302935</v>
      </c>
      <c r="AP97" s="59">
        <v>6.331488883879369</v>
      </c>
      <c r="AQ97" s="59">
        <v>6.4655359312972802</v>
      </c>
      <c r="AR97" s="59">
        <v>6.6601154965845879</v>
      </c>
      <c r="AS97" s="59">
        <v>6.7399747555915255</v>
      </c>
      <c r="AT97" s="59">
        <v>6.5737842797599804</v>
      </c>
      <c r="AU97" s="59">
        <v>6.4533827622540647</v>
      </c>
      <c r="AV97" s="59">
        <v>6.4139267407161649</v>
      </c>
      <c r="AW97" s="59">
        <v>6.2946529381300946</v>
      </c>
      <c r="AX97" s="59">
        <v>6.1492938691003776</v>
      </c>
      <c r="AY97" s="59">
        <v>5.982034231758572</v>
      </c>
      <c r="AZ97" s="59">
        <v>5.8057832937867113</v>
      </c>
      <c r="BA97" s="59">
        <v>5.6212544468680434</v>
      </c>
      <c r="BB97" s="59">
        <v>5.3965192275946441</v>
      </c>
      <c r="BC97" s="59">
        <v>5.1466092692560075</v>
      </c>
      <c r="BD97" s="59">
        <v>4.8932657824935486</v>
      </c>
      <c r="BE97" s="59">
        <v>4.6390246512924538</v>
      </c>
      <c r="BF97" s="59">
        <v>4.3786619312770156</v>
      </c>
      <c r="BG97" s="59">
        <v>4.1143876204487855</v>
      </c>
      <c r="BH97" s="59">
        <v>3.8916295891673136</v>
      </c>
      <c r="BI97" s="59">
        <v>3.8046261361151457</v>
      </c>
      <c r="BJ97" s="59">
        <v>3.7152819280305187</v>
      </c>
      <c r="BK97" s="59">
        <v>3.6241179977314091</v>
      </c>
      <c r="BL97" s="59">
        <v>3.5310790037237418</v>
      </c>
      <c r="BM97" s="59">
        <v>3.4495699638232296</v>
      </c>
      <c r="BN97" s="59">
        <v>3.3650320537713156</v>
      </c>
      <c r="BO97" s="59">
        <v>3.2781877209461618</v>
      </c>
      <c r="BP97" s="59">
        <v>3.1888363573797505</v>
      </c>
      <c r="BQ97" s="59">
        <v>3.097078879457313</v>
      </c>
      <c r="BR97" s="59">
        <v>3.0026951912807198</v>
      </c>
      <c r="BS97" s="59">
        <v>2.9064110337466618</v>
      </c>
      <c r="BT97" s="59">
        <v>2.8080013269268562</v>
      </c>
      <c r="BU97" s="59">
        <v>2.7075525941614349</v>
      </c>
      <c r="BV97" s="60">
        <v>2.6709620483982501</v>
      </c>
    </row>
  </sheetData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008265"/>
  </sheetPr>
  <dimension ref="A1:BV89"/>
  <sheetViews>
    <sheetView showGridLines="0" zoomScale="55" zoomScaleNormal="55" workbookViewId="0">
      <selection activeCell="N3" sqref="N3"/>
    </sheetView>
  </sheetViews>
  <sheetFormatPr defaultColWidth="9"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62" customWidth="1"/>
    <col min="70" max="16384" width="9" style="62"/>
  </cols>
  <sheetData>
    <row r="1" spans="1:74" s="4" customFormat="1" ht="20.25">
      <c r="A1" s="15" t="s">
        <v>163</v>
      </c>
      <c r="C1" s="86"/>
      <c r="D1" s="86"/>
      <c r="E1" s="86"/>
      <c r="F1" s="86"/>
      <c r="G1" s="86"/>
      <c r="H1" s="86"/>
      <c r="I1" s="86"/>
    </row>
    <row r="2" spans="1:74" s="4" customFormat="1">
      <c r="K2" s="114"/>
      <c r="L2" s="114"/>
    </row>
    <row r="3" spans="1:74" s="4" customFormat="1">
      <c r="B3" s="4" t="s">
        <v>98</v>
      </c>
    </row>
    <row r="4" spans="1:74" s="4" customFormat="1">
      <c r="B4" s="4" t="s">
        <v>72</v>
      </c>
    </row>
    <row r="5" spans="1:74" s="4" customFormat="1">
      <c r="B5" s="4" t="s">
        <v>74</v>
      </c>
    </row>
    <row r="6" spans="1:74" s="4" customFormat="1">
      <c r="B6" s="114" t="s">
        <v>73</v>
      </c>
      <c r="C6" s="45"/>
    </row>
    <row r="7" spans="1:74" s="4" customFormat="1">
      <c r="B7" s="114"/>
      <c r="C7" s="45"/>
    </row>
    <row r="8" spans="1:74" s="4" customFormat="1">
      <c r="C8" s="45" t="s">
        <v>70</v>
      </c>
    </row>
    <row r="9" spans="1:74" s="4" customFormat="1">
      <c r="B9" s="35" t="s">
        <v>61</v>
      </c>
      <c r="C9" s="35">
        <v>1970</v>
      </c>
      <c r="D9" s="35">
        <v>1971</v>
      </c>
      <c r="E9" s="35">
        <v>1972</v>
      </c>
      <c r="F9" s="35">
        <v>1973</v>
      </c>
      <c r="G9" s="35">
        <v>1974</v>
      </c>
      <c r="H9" s="35">
        <v>1975</v>
      </c>
      <c r="I9" s="35">
        <v>1976</v>
      </c>
      <c r="J9" s="35">
        <v>1977</v>
      </c>
      <c r="K9" s="35">
        <v>1978</v>
      </c>
      <c r="L9" s="35">
        <v>1979</v>
      </c>
      <c r="M9" s="35">
        <v>1980</v>
      </c>
      <c r="N9" s="35">
        <v>1981</v>
      </c>
      <c r="O9" s="35">
        <v>1982</v>
      </c>
      <c r="P9" s="35">
        <v>1983</v>
      </c>
      <c r="Q9" s="35">
        <v>1984</v>
      </c>
      <c r="R9" s="35">
        <v>1985</v>
      </c>
      <c r="S9" s="35">
        <v>1986</v>
      </c>
      <c r="T9" s="35">
        <v>1987</v>
      </c>
      <c r="U9" s="35">
        <v>1988</v>
      </c>
      <c r="V9" s="35">
        <v>1989</v>
      </c>
      <c r="W9" s="35">
        <v>1990</v>
      </c>
      <c r="X9" s="35">
        <v>1991</v>
      </c>
      <c r="Y9" s="35">
        <v>1992</v>
      </c>
      <c r="Z9" s="35">
        <v>1993</v>
      </c>
      <c r="AA9" s="35">
        <v>1994</v>
      </c>
      <c r="AB9" s="35">
        <v>1995</v>
      </c>
      <c r="AC9" s="35">
        <v>1996</v>
      </c>
      <c r="AD9" s="35">
        <v>1997</v>
      </c>
      <c r="AE9" s="35">
        <v>1998</v>
      </c>
      <c r="AF9" s="35">
        <v>1999</v>
      </c>
      <c r="AG9" s="35">
        <v>2000</v>
      </c>
      <c r="AH9" s="35">
        <v>2001</v>
      </c>
      <c r="AI9" s="35">
        <v>2002</v>
      </c>
      <c r="AJ9" s="35">
        <v>2003</v>
      </c>
      <c r="AK9" s="35">
        <v>2004</v>
      </c>
      <c r="AL9" s="35">
        <v>2005</v>
      </c>
      <c r="AM9" s="35">
        <v>2006</v>
      </c>
      <c r="AN9" s="35">
        <v>2007</v>
      </c>
      <c r="AO9" s="35">
        <v>2008</v>
      </c>
      <c r="AP9" s="35">
        <v>2009</v>
      </c>
      <c r="AQ9" s="35">
        <v>2010</v>
      </c>
      <c r="AR9" s="35">
        <v>2011</v>
      </c>
      <c r="AS9" s="35">
        <v>2012</v>
      </c>
      <c r="AT9" s="35">
        <v>2013</v>
      </c>
      <c r="AU9" s="35">
        <v>2014</v>
      </c>
      <c r="AV9" s="35">
        <v>2015</v>
      </c>
      <c r="AW9" s="35">
        <v>2016</v>
      </c>
      <c r="AX9" s="35">
        <v>2017</v>
      </c>
      <c r="AY9" s="35">
        <v>2018</v>
      </c>
      <c r="AZ9" s="35">
        <v>2019</v>
      </c>
      <c r="BA9" s="35">
        <v>2020</v>
      </c>
      <c r="BB9" s="35">
        <v>2021</v>
      </c>
      <c r="BC9" s="35">
        <v>2022</v>
      </c>
      <c r="BD9" s="35">
        <v>2023</v>
      </c>
      <c r="BE9" s="35">
        <v>2024</v>
      </c>
      <c r="BF9" s="35">
        <v>2025</v>
      </c>
      <c r="BG9" s="35">
        <v>2026</v>
      </c>
      <c r="BH9" s="35">
        <v>2027</v>
      </c>
      <c r="BI9" s="35">
        <v>2028</v>
      </c>
      <c r="BJ9" s="35">
        <v>2029</v>
      </c>
      <c r="BK9" s="35">
        <v>2030</v>
      </c>
      <c r="BL9" s="35">
        <v>2031</v>
      </c>
      <c r="BM9" s="35">
        <v>2032</v>
      </c>
      <c r="BN9" s="35">
        <v>2033</v>
      </c>
      <c r="BO9" s="35">
        <v>2034</v>
      </c>
      <c r="BP9" s="35">
        <v>2035</v>
      </c>
      <c r="BQ9" s="35">
        <v>2036</v>
      </c>
      <c r="BR9" s="35">
        <v>2037</v>
      </c>
      <c r="BS9" s="35">
        <v>2038</v>
      </c>
      <c r="BT9" s="35">
        <v>2039</v>
      </c>
      <c r="BU9" s="35">
        <v>2040</v>
      </c>
      <c r="BV9" s="35">
        <v>2041</v>
      </c>
    </row>
    <row r="10" spans="1:74" s="4" customFormat="1">
      <c r="B10" s="46" t="s">
        <v>32</v>
      </c>
      <c r="C10" s="18">
        <v>26.094958725519199</v>
      </c>
      <c r="D10" s="18">
        <v>27.305513166378741</v>
      </c>
      <c r="E10" s="18">
        <v>28.247622698757567</v>
      </c>
      <c r="F10" s="18">
        <v>29.148340613293776</v>
      </c>
      <c r="G10" s="18">
        <v>29.918473179345661</v>
      </c>
      <c r="H10" s="18">
        <v>30.740441800958305</v>
      </c>
      <c r="I10" s="18">
        <v>31.331362494800093</v>
      </c>
      <c r="J10" s="18">
        <v>31.957317620937442</v>
      </c>
      <c r="K10" s="18">
        <v>32.655723548405632</v>
      </c>
      <c r="L10" s="18">
        <v>33.29677674995807</v>
      </c>
      <c r="M10" s="18">
        <v>34.029819678760802</v>
      </c>
      <c r="N10" s="18">
        <v>35.11086973117316</v>
      </c>
      <c r="O10" s="18">
        <v>36.122677222305427</v>
      </c>
      <c r="P10" s="18">
        <v>37.689055568464411</v>
      </c>
      <c r="Q10" s="18">
        <v>39.821458995715815</v>
      </c>
      <c r="R10" s="18">
        <v>42.269096244778346</v>
      </c>
      <c r="S10" s="18">
        <v>44.940977500728941</v>
      </c>
      <c r="T10" s="18">
        <v>47.636065358758543</v>
      </c>
      <c r="U10" s="18">
        <v>50.214042040875867</v>
      </c>
      <c r="V10" s="18">
        <v>52.510437400694165</v>
      </c>
      <c r="W10" s="18">
        <v>54.552647213152262</v>
      </c>
      <c r="X10" s="18">
        <v>56.530351895424737</v>
      </c>
      <c r="Y10" s="18">
        <v>58.199075978163563</v>
      </c>
      <c r="Z10" s="18">
        <v>59.787857287790537</v>
      </c>
      <c r="AA10" s="18">
        <v>61.328130407415088</v>
      </c>
      <c r="AB10" s="18">
        <v>62.828839435721328</v>
      </c>
      <c r="AC10" s="18">
        <v>64.224462868153395</v>
      </c>
      <c r="AD10" s="18">
        <v>65.502404638225784</v>
      </c>
      <c r="AE10" s="18">
        <v>66.697694037039568</v>
      </c>
      <c r="AF10" s="18">
        <v>67.840962845833729</v>
      </c>
      <c r="AG10" s="18">
        <v>68.946042378117852</v>
      </c>
      <c r="AH10" s="18">
        <v>70.011126763668656</v>
      </c>
      <c r="AI10" s="18">
        <v>71.069882238137382</v>
      </c>
      <c r="AJ10" s="18">
        <v>72.153960498344858</v>
      </c>
      <c r="AK10" s="18">
        <v>73.170450490095192</v>
      </c>
      <c r="AL10" s="18">
        <v>74.120567289759379</v>
      </c>
      <c r="AM10" s="18">
        <v>75.000410951404973</v>
      </c>
      <c r="AN10" s="18">
        <v>75.619057865371175</v>
      </c>
      <c r="AO10" s="18">
        <v>76.230000648639333</v>
      </c>
      <c r="AP10" s="18">
        <v>76.834969758731901</v>
      </c>
      <c r="AQ10" s="18">
        <v>77.435750152364591</v>
      </c>
      <c r="AR10" s="18">
        <v>78.176787824788704</v>
      </c>
      <c r="AS10" s="18">
        <v>78.915987124019225</v>
      </c>
      <c r="AT10" s="18">
        <v>79.656882606578719</v>
      </c>
      <c r="AU10" s="18">
        <v>80.400653155704902</v>
      </c>
      <c r="AV10" s="18">
        <v>81.326971858558693</v>
      </c>
      <c r="AW10" s="18">
        <v>82.218985266981946</v>
      </c>
      <c r="AX10" s="18">
        <v>83.021671152271153</v>
      </c>
      <c r="AY10" s="18">
        <v>83.812059514813882</v>
      </c>
      <c r="AZ10" s="18">
        <v>84.576565714834103</v>
      </c>
      <c r="BA10" s="18">
        <v>85.323764300097622</v>
      </c>
      <c r="BB10" s="18">
        <v>86.06066229007871</v>
      </c>
      <c r="BC10" s="18">
        <v>86.793813224041031</v>
      </c>
      <c r="BD10" s="18">
        <v>87.514087661992306</v>
      </c>
      <c r="BE10" s="18">
        <v>88.22425573270246</v>
      </c>
      <c r="BF10" s="18">
        <v>88.917540176122912</v>
      </c>
      <c r="BG10" s="18">
        <v>89.60438875915986</v>
      </c>
      <c r="BH10" s="18">
        <v>90.294118417785029</v>
      </c>
      <c r="BI10" s="18">
        <v>90.983104990100713</v>
      </c>
      <c r="BJ10" s="18">
        <v>91.655597158416967</v>
      </c>
      <c r="BK10" s="18">
        <v>92.306265647611525</v>
      </c>
      <c r="BL10" s="18">
        <v>92.939171637665396</v>
      </c>
      <c r="BM10" s="18">
        <v>93.906046932029284</v>
      </c>
      <c r="BN10" s="18">
        <v>94.847783039666723</v>
      </c>
      <c r="BO10" s="18">
        <v>95.764990627489183</v>
      </c>
      <c r="BP10" s="18">
        <v>96.658452515600871</v>
      </c>
      <c r="BQ10" s="18">
        <v>97.528866001200853</v>
      </c>
      <c r="BR10" s="18">
        <v>98.376972667685664</v>
      </c>
      <c r="BS10" s="18">
        <v>99.206143899221544</v>
      </c>
      <c r="BT10" s="18">
        <v>100.01699719316713</v>
      </c>
      <c r="BU10" s="18">
        <v>100.81006856202606</v>
      </c>
      <c r="BV10" s="18">
        <v>101.60434234297429</v>
      </c>
    </row>
    <row r="11" spans="1:74" s="4" customFormat="1">
      <c r="B11" s="46" t="s">
        <v>33</v>
      </c>
      <c r="C11" s="18">
        <v>26.094958725519199</v>
      </c>
      <c r="D11" s="18">
        <v>27.305513166378741</v>
      </c>
      <c r="E11" s="18">
        <v>28.247622698757567</v>
      </c>
      <c r="F11" s="18">
        <v>29.148340613293776</v>
      </c>
      <c r="G11" s="18">
        <v>29.918473179345661</v>
      </c>
      <c r="H11" s="18">
        <v>30.740441800958305</v>
      </c>
      <c r="I11" s="18">
        <v>31.331362494800093</v>
      </c>
      <c r="J11" s="18">
        <v>31.957317620937442</v>
      </c>
      <c r="K11" s="18">
        <v>32.655723548405632</v>
      </c>
      <c r="L11" s="18">
        <v>33.29677674995807</v>
      </c>
      <c r="M11" s="18">
        <v>34.029819678760802</v>
      </c>
      <c r="N11" s="18">
        <v>35.11086973117316</v>
      </c>
      <c r="O11" s="18">
        <v>36.122677222305427</v>
      </c>
      <c r="P11" s="18">
        <v>37.689055568464411</v>
      </c>
      <c r="Q11" s="18">
        <v>39.821458995715815</v>
      </c>
      <c r="R11" s="18">
        <v>42.269096244778346</v>
      </c>
      <c r="S11" s="18">
        <v>44.940977500728941</v>
      </c>
      <c r="T11" s="18">
        <v>47.636065358758543</v>
      </c>
      <c r="U11" s="18">
        <v>50.214042040875867</v>
      </c>
      <c r="V11" s="18">
        <v>52.510437400694165</v>
      </c>
      <c r="W11" s="18">
        <v>54.552647213152262</v>
      </c>
      <c r="X11" s="18">
        <v>56.530351895424737</v>
      </c>
      <c r="Y11" s="18">
        <v>58.199075978163563</v>
      </c>
      <c r="Z11" s="18">
        <v>59.787857287790537</v>
      </c>
      <c r="AA11" s="18">
        <v>61.328130407415088</v>
      </c>
      <c r="AB11" s="18">
        <v>62.828839435721328</v>
      </c>
      <c r="AC11" s="18">
        <v>64.224462868153395</v>
      </c>
      <c r="AD11" s="18">
        <v>65.502404638225784</v>
      </c>
      <c r="AE11" s="18">
        <v>66.697694037039568</v>
      </c>
      <c r="AF11" s="18">
        <v>67.840962845833729</v>
      </c>
      <c r="AG11" s="18">
        <v>68.946042378117852</v>
      </c>
      <c r="AH11" s="18">
        <v>70.011126763668656</v>
      </c>
      <c r="AI11" s="18">
        <v>71.069882238137382</v>
      </c>
      <c r="AJ11" s="18">
        <v>72.153960498344858</v>
      </c>
      <c r="AK11" s="18">
        <v>73.170450490095192</v>
      </c>
      <c r="AL11" s="18">
        <v>74.120567289759379</v>
      </c>
      <c r="AM11" s="18">
        <v>75.000410951404973</v>
      </c>
      <c r="AN11" s="18">
        <v>75.619057865371175</v>
      </c>
      <c r="AO11" s="18">
        <v>76.230000648639333</v>
      </c>
      <c r="AP11" s="18">
        <v>76.834969758731901</v>
      </c>
      <c r="AQ11" s="18">
        <v>77.435750152364591</v>
      </c>
      <c r="AR11" s="18">
        <v>78.176787824788704</v>
      </c>
      <c r="AS11" s="18">
        <v>78.915987124019225</v>
      </c>
      <c r="AT11" s="18">
        <v>79.656882606578719</v>
      </c>
      <c r="AU11" s="18">
        <v>80.400653155704902</v>
      </c>
      <c r="AV11" s="18">
        <v>81.226974369658137</v>
      </c>
      <c r="AW11" s="18">
        <v>82.017149447455893</v>
      </c>
      <c r="AX11" s="18">
        <v>82.716513379296757</v>
      </c>
      <c r="AY11" s="18">
        <v>83.402043349270073</v>
      </c>
      <c r="AZ11" s="18">
        <v>84.060296761572218</v>
      </c>
      <c r="BA11" s="18">
        <v>84.699889456783978</v>
      </c>
      <c r="BB11" s="18">
        <v>85.327852706962759</v>
      </c>
      <c r="BC11" s="18">
        <v>85.950717374231559</v>
      </c>
      <c r="BD11" s="18">
        <v>86.559485654795083</v>
      </c>
      <c r="BE11" s="18">
        <v>87.156954024988607</v>
      </c>
      <c r="BF11" s="18">
        <v>87.7365037234499</v>
      </c>
      <c r="BG11" s="18">
        <v>88.308512904902798</v>
      </c>
      <c r="BH11" s="18">
        <v>88.882202385769943</v>
      </c>
      <c r="BI11" s="18">
        <v>89.454023800924688</v>
      </c>
      <c r="BJ11" s="18">
        <v>90.008497176405541</v>
      </c>
      <c r="BK11" s="18">
        <v>90.540430780970283</v>
      </c>
      <c r="BL11" s="18">
        <v>91.053892985696592</v>
      </c>
      <c r="BM11" s="18">
        <v>91.892906216456595</v>
      </c>
      <c r="BN11" s="18">
        <v>92.705435759960736</v>
      </c>
      <c r="BO11" s="18">
        <v>93.492151302995396</v>
      </c>
      <c r="BP11" s="18">
        <v>94.253904760311059</v>
      </c>
      <c r="BQ11" s="18">
        <v>94.991455478179674</v>
      </c>
      <c r="BR11" s="18">
        <v>95.705608912578597</v>
      </c>
      <c r="BS11" s="18">
        <v>96.399784420462467</v>
      </c>
      <c r="BT11" s="18">
        <v>97.074658363513663</v>
      </c>
      <c r="BU11" s="18">
        <v>97.730818841513027</v>
      </c>
      <c r="BV11" s="18">
        <v>98.38670671440191</v>
      </c>
    </row>
    <row r="12" spans="1:74" s="3" customFormat="1">
      <c r="A12" s="4"/>
      <c r="B12" s="46" t="s">
        <v>34</v>
      </c>
      <c r="C12" s="18">
        <v>26.094958725519199</v>
      </c>
      <c r="D12" s="18">
        <v>27.305513166378741</v>
      </c>
      <c r="E12" s="18">
        <v>28.247622698757567</v>
      </c>
      <c r="F12" s="18">
        <v>29.148340613293776</v>
      </c>
      <c r="G12" s="18">
        <v>29.918473179345661</v>
      </c>
      <c r="H12" s="18">
        <v>30.740441800958305</v>
      </c>
      <c r="I12" s="18">
        <v>31.331362494800093</v>
      </c>
      <c r="J12" s="18">
        <v>31.957317620937442</v>
      </c>
      <c r="K12" s="18">
        <v>32.655723548405632</v>
      </c>
      <c r="L12" s="18">
        <v>33.29677674995807</v>
      </c>
      <c r="M12" s="18">
        <v>34.029819678760802</v>
      </c>
      <c r="N12" s="18">
        <v>35.11086973117316</v>
      </c>
      <c r="O12" s="18">
        <v>36.122677222305427</v>
      </c>
      <c r="P12" s="18">
        <v>37.689055568464411</v>
      </c>
      <c r="Q12" s="18">
        <v>39.821458995715815</v>
      </c>
      <c r="R12" s="18">
        <v>42.269096244778346</v>
      </c>
      <c r="S12" s="18">
        <v>44.940977500728941</v>
      </c>
      <c r="T12" s="18">
        <v>47.636065358758543</v>
      </c>
      <c r="U12" s="18">
        <v>50.214042040875867</v>
      </c>
      <c r="V12" s="18">
        <v>52.510437400694165</v>
      </c>
      <c r="W12" s="18">
        <v>54.552647213152262</v>
      </c>
      <c r="X12" s="18">
        <v>56.530351895424737</v>
      </c>
      <c r="Y12" s="18">
        <v>58.199075978163563</v>
      </c>
      <c r="Z12" s="18">
        <v>59.787857287790537</v>
      </c>
      <c r="AA12" s="18">
        <v>61.328130407415088</v>
      </c>
      <c r="AB12" s="18">
        <v>62.828839435721328</v>
      </c>
      <c r="AC12" s="18">
        <v>64.224462868153395</v>
      </c>
      <c r="AD12" s="18">
        <v>65.502404638225784</v>
      </c>
      <c r="AE12" s="18">
        <v>66.697694037039568</v>
      </c>
      <c r="AF12" s="18">
        <v>67.840962845833729</v>
      </c>
      <c r="AG12" s="18">
        <v>68.946042378117852</v>
      </c>
      <c r="AH12" s="18">
        <v>70.011126763668656</v>
      </c>
      <c r="AI12" s="18">
        <v>71.069882238137382</v>
      </c>
      <c r="AJ12" s="18">
        <v>72.153960498344858</v>
      </c>
      <c r="AK12" s="18">
        <v>73.170450490095192</v>
      </c>
      <c r="AL12" s="18">
        <v>74.120567289759379</v>
      </c>
      <c r="AM12" s="18">
        <v>75.000410951404973</v>
      </c>
      <c r="AN12" s="18">
        <v>75.619057865371175</v>
      </c>
      <c r="AO12" s="18">
        <v>76.230000648639333</v>
      </c>
      <c r="AP12" s="18">
        <v>76.834969758731901</v>
      </c>
      <c r="AQ12" s="18">
        <v>77.435750152364591</v>
      </c>
      <c r="AR12" s="18">
        <v>78.176787824788704</v>
      </c>
      <c r="AS12" s="18">
        <v>78.915987124019225</v>
      </c>
      <c r="AT12" s="18">
        <v>79.656882606578719</v>
      </c>
      <c r="AU12" s="18">
        <v>80.400653155704902</v>
      </c>
      <c r="AV12" s="18">
        <v>81.226974369658137</v>
      </c>
      <c r="AW12" s="18">
        <v>82.017149447455893</v>
      </c>
      <c r="AX12" s="18">
        <v>82.716513379296757</v>
      </c>
      <c r="AY12" s="18">
        <v>83.402043349270073</v>
      </c>
      <c r="AZ12" s="18">
        <v>84.060296761572218</v>
      </c>
      <c r="BA12" s="18">
        <v>84.699889456783978</v>
      </c>
      <c r="BB12" s="18">
        <v>85.327852706962759</v>
      </c>
      <c r="BC12" s="18">
        <v>85.950717374231559</v>
      </c>
      <c r="BD12" s="18">
        <v>86.559485654795083</v>
      </c>
      <c r="BE12" s="18">
        <v>87.156954024988607</v>
      </c>
      <c r="BF12" s="18">
        <v>87.7365037234499</v>
      </c>
      <c r="BG12" s="18">
        <v>88.308512904902798</v>
      </c>
      <c r="BH12" s="18">
        <v>88.882202385769943</v>
      </c>
      <c r="BI12" s="18">
        <v>89.454023800924688</v>
      </c>
      <c r="BJ12" s="18">
        <v>90.008497176405541</v>
      </c>
      <c r="BK12" s="18">
        <v>90.540430780970283</v>
      </c>
      <c r="BL12" s="18">
        <v>91.053892985696592</v>
      </c>
      <c r="BM12" s="18">
        <v>91.892906216456595</v>
      </c>
      <c r="BN12" s="18">
        <v>92.705435759960736</v>
      </c>
      <c r="BO12" s="18">
        <v>93.492151302995396</v>
      </c>
      <c r="BP12" s="18">
        <v>94.253904760311059</v>
      </c>
      <c r="BQ12" s="18">
        <v>94.991455478179674</v>
      </c>
      <c r="BR12" s="18">
        <v>95.705608912578597</v>
      </c>
      <c r="BS12" s="18">
        <v>96.399784420462467</v>
      </c>
      <c r="BT12" s="18">
        <v>97.074658363513663</v>
      </c>
      <c r="BU12" s="18">
        <v>97.730818841513027</v>
      </c>
      <c r="BV12" s="18">
        <v>98.38670671440191</v>
      </c>
    </row>
    <row r="13" spans="1:74" s="4" customFormat="1">
      <c r="B13" s="46" t="s">
        <v>35</v>
      </c>
      <c r="C13" s="18">
        <v>26.094958725519199</v>
      </c>
      <c r="D13" s="18">
        <v>27.305513166378741</v>
      </c>
      <c r="E13" s="18">
        <v>28.247622698757567</v>
      </c>
      <c r="F13" s="18">
        <v>29.148340613293776</v>
      </c>
      <c r="G13" s="18">
        <v>29.918473179345661</v>
      </c>
      <c r="H13" s="18">
        <v>30.740441800958305</v>
      </c>
      <c r="I13" s="18">
        <v>31.331362494800093</v>
      </c>
      <c r="J13" s="18">
        <v>31.957317620937442</v>
      </c>
      <c r="K13" s="18">
        <v>32.655723548405632</v>
      </c>
      <c r="L13" s="18">
        <v>33.29677674995807</v>
      </c>
      <c r="M13" s="18">
        <v>34.029819678760802</v>
      </c>
      <c r="N13" s="18">
        <v>35.11086973117316</v>
      </c>
      <c r="O13" s="18">
        <v>36.122677222305427</v>
      </c>
      <c r="P13" s="18">
        <v>37.689055568464411</v>
      </c>
      <c r="Q13" s="18">
        <v>39.821458995715815</v>
      </c>
      <c r="R13" s="18">
        <v>42.269096244778346</v>
      </c>
      <c r="S13" s="18">
        <v>44.940977500728941</v>
      </c>
      <c r="T13" s="18">
        <v>47.636065358758543</v>
      </c>
      <c r="U13" s="18">
        <v>50.214042040875867</v>
      </c>
      <c r="V13" s="18">
        <v>52.510437400694165</v>
      </c>
      <c r="W13" s="18">
        <v>54.552647213152262</v>
      </c>
      <c r="X13" s="18">
        <v>56.530351895424737</v>
      </c>
      <c r="Y13" s="18">
        <v>58.199075978163563</v>
      </c>
      <c r="Z13" s="18">
        <v>59.787857287790537</v>
      </c>
      <c r="AA13" s="18">
        <v>61.328130407415088</v>
      </c>
      <c r="AB13" s="18">
        <v>62.828839435721328</v>
      </c>
      <c r="AC13" s="18">
        <v>64.224462868153395</v>
      </c>
      <c r="AD13" s="18">
        <v>65.502404638225784</v>
      </c>
      <c r="AE13" s="18">
        <v>66.697694037039568</v>
      </c>
      <c r="AF13" s="18">
        <v>67.840962845833729</v>
      </c>
      <c r="AG13" s="18">
        <v>68.946042378117852</v>
      </c>
      <c r="AH13" s="18">
        <v>70.011126763668656</v>
      </c>
      <c r="AI13" s="18">
        <v>71.069882238137382</v>
      </c>
      <c r="AJ13" s="18">
        <v>72.153960498344858</v>
      </c>
      <c r="AK13" s="18">
        <v>73.170450490095192</v>
      </c>
      <c r="AL13" s="18">
        <v>74.120567289759379</v>
      </c>
      <c r="AM13" s="18">
        <v>75.000410951404973</v>
      </c>
      <c r="AN13" s="18">
        <v>75.619057865371175</v>
      </c>
      <c r="AO13" s="18">
        <v>76.230000648639333</v>
      </c>
      <c r="AP13" s="18">
        <v>76.834969758731901</v>
      </c>
      <c r="AQ13" s="18">
        <v>77.435750152364591</v>
      </c>
      <c r="AR13" s="18">
        <v>78.176787824788704</v>
      </c>
      <c r="AS13" s="18">
        <v>78.915987124019225</v>
      </c>
      <c r="AT13" s="18">
        <v>79.656882606578719</v>
      </c>
      <c r="AU13" s="18">
        <v>80.400653155704902</v>
      </c>
      <c r="AV13" s="18">
        <v>81.326971858558693</v>
      </c>
      <c r="AW13" s="18">
        <v>82.218985266981946</v>
      </c>
      <c r="AX13" s="18">
        <v>83.021671152271153</v>
      </c>
      <c r="AY13" s="18">
        <v>83.812059514813882</v>
      </c>
      <c r="AZ13" s="18">
        <v>84.576565714834103</v>
      </c>
      <c r="BA13" s="18">
        <v>85.323764300097622</v>
      </c>
      <c r="BB13" s="18">
        <v>86.06066229007871</v>
      </c>
      <c r="BC13" s="18">
        <v>86.793813224041031</v>
      </c>
      <c r="BD13" s="18">
        <v>87.514087661992306</v>
      </c>
      <c r="BE13" s="18">
        <v>88.22425573270246</v>
      </c>
      <c r="BF13" s="18">
        <v>88.917540176122912</v>
      </c>
      <c r="BG13" s="18">
        <v>89.60438875915986</v>
      </c>
      <c r="BH13" s="18">
        <v>90.294118417785029</v>
      </c>
      <c r="BI13" s="18">
        <v>90.983104990100713</v>
      </c>
      <c r="BJ13" s="18">
        <v>91.655597158416967</v>
      </c>
      <c r="BK13" s="18">
        <v>92.306265647611525</v>
      </c>
      <c r="BL13" s="18">
        <v>92.939171637665396</v>
      </c>
      <c r="BM13" s="18">
        <v>93.906046932029284</v>
      </c>
      <c r="BN13" s="18">
        <v>94.847783039666723</v>
      </c>
      <c r="BO13" s="18">
        <v>95.764990627489183</v>
      </c>
      <c r="BP13" s="18">
        <v>96.658452515600871</v>
      </c>
      <c r="BQ13" s="18">
        <v>97.528866001200853</v>
      </c>
      <c r="BR13" s="18">
        <v>98.376972667685664</v>
      </c>
      <c r="BS13" s="18">
        <v>99.206143899221544</v>
      </c>
      <c r="BT13" s="18">
        <v>100.01699719316713</v>
      </c>
      <c r="BU13" s="18">
        <v>100.81006856202606</v>
      </c>
      <c r="BV13" s="18">
        <v>101.60434234297429</v>
      </c>
    </row>
    <row r="14" spans="1:74" s="4" customFormat="1">
      <c r="B14" s="21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</row>
    <row r="15" spans="1:74" s="4" customFormat="1">
      <c r="C15" s="45" t="s">
        <v>75</v>
      </c>
    </row>
    <row r="16" spans="1:74" s="4" customFormat="1">
      <c r="B16" s="35" t="s">
        <v>61</v>
      </c>
      <c r="C16" s="35">
        <v>1970</v>
      </c>
      <c r="D16" s="35">
        <v>1971</v>
      </c>
      <c r="E16" s="35">
        <v>1972</v>
      </c>
      <c r="F16" s="35">
        <v>1973</v>
      </c>
      <c r="G16" s="35">
        <v>1974</v>
      </c>
      <c r="H16" s="35">
        <v>1975</v>
      </c>
      <c r="I16" s="35">
        <v>1976</v>
      </c>
      <c r="J16" s="35">
        <v>1977</v>
      </c>
      <c r="K16" s="35">
        <v>1978</v>
      </c>
      <c r="L16" s="35">
        <v>1979</v>
      </c>
      <c r="M16" s="35">
        <v>1980</v>
      </c>
      <c r="N16" s="35">
        <v>1981</v>
      </c>
      <c r="O16" s="35">
        <v>1982</v>
      </c>
      <c r="P16" s="35">
        <v>1983</v>
      </c>
      <c r="Q16" s="35">
        <v>1984</v>
      </c>
      <c r="R16" s="35">
        <v>1985</v>
      </c>
      <c r="S16" s="35">
        <v>1986</v>
      </c>
      <c r="T16" s="35">
        <v>1987</v>
      </c>
      <c r="U16" s="35">
        <v>1988</v>
      </c>
      <c r="V16" s="35">
        <v>1989</v>
      </c>
      <c r="W16" s="35">
        <v>1990</v>
      </c>
      <c r="X16" s="35">
        <v>1991</v>
      </c>
      <c r="Y16" s="35">
        <v>1992</v>
      </c>
      <c r="Z16" s="35">
        <v>1993</v>
      </c>
      <c r="AA16" s="35">
        <v>1994</v>
      </c>
      <c r="AB16" s="35">
        <v>1995</v>
      </c>
      <c r="AC16" s="35">
        <v>1996</v>
      </c>
      <c r="AD16" s="35">
        <v>1997</v>
      </c>
      <c r="AE16" s="35">
        <v>1998</v>
      </c>
      <c r="AF16" s="35">
        <v>1999</v>
      </c>
      <c r="AG16" s="35">
        <v>2000</v>
      </c>
      <c r="AH16" s="35">
        <v>2001</v>
      </c>
      <c r="AI16" s="35">
        <v>2002</v>
      </c>
      <c r="AJ16" s="35">
        <v>2003</v>
      </c>
      <c r="AK16" s="35">
        <v>2004</v>
      </c>
      <c r="AL16" s="35">
        <v>2005</v>
      </c>
      <c r="AM16" s="35">
        <v>2006</v>
      </c>
      <c r="AN16" s="35">
        <v>2007</v>
      </c>
      <c r="AO16" s="35">
        <v>2008</v>
      </c>
      <c r="AP16" s="35">
        <v>2009</v>
      </c>
      <c r="AQ16" s="35">
        <v>2010</v>
      </c>
      <c r="AR16" s="35">
        <v>2011</v>
      </c>
      <c r="AS16" s="35">
        <v>2012</v>
      </c>
      <c r="AT16" s="35">
        <v>2013</v>
      </c>
      <c r="AU16" s="35">
        <v>2014</v>
      </c>
      <c r="AV16" s="35">
        <v>2015</v>
      </c>
      <c r="AW16" s="35">
        <v>2016</v>
      </c>
      <c r="AX16" s="35">
        <v>2017</v>
      </c>
      <c r="AY16" s="35">
        <v>2018</v>
      </c>
      <c r="AZ16" s="35">
        <v>2019</v>
      </c>
      <c r="BA16" s="35">
        <v>2020</v>
      </c>
      <c r="BB16" s="35">
        <v>2021</v>
      </c>
      <c r="BC16" s="35">
        <v>2022</v>
      </c>
      <c r="BD16" s="35">
        <v>2023</v>
      </c>
      <c r="BE16" s="35">
        <v>2024</v>
      </c>
      <c r="BF16" s="35">
        <v>2025</v>
      </c>
      <c r="BG16" s="35">
        <v>2026</v>
      </c>
      <c r="BH16" s="35">
        <v>2027</v>
      </c>
      <c r="BI16" s="35">
        <v>2028</v>
      </c>
      <c r="BJ16" s="35">
        <v>2029</v>
      </c>
      <c r="BK16" s="35">
        <v>2030</v>
      </c>
      <c r="BL16" s="35">
        <v>2031</v>
      </c>
      <c r="BM16" s="35">
        <v>2032</v>
      </c>
      <c r="BN16" s="35">
        <v>2033</v>
      </c>
      <c r="BO16" s="35">
        <v>2034</v>
      </c>
      <c r="BP16" s="35">
        <v>2035</v>
      </c>
      <c r="BQ16" s="35">
        <v>2036</v>
      </c>
      <c r="BR16" s="35">
        <v>2037</v>
      </c>
      <c r="BS16" s="35">
        <v>2038</v>
      </c>
      <c r="BT16" s="35">
        <v>2039</v>
      </c>
      <c r="BU16" s="35">
        <v>2040</v>
      </c>
      <c r="BV16" s="35">
        <v>2041</v>
      </c>
    </row>
    <row r="17" spans="1:74" s="31" customFormat="1">
      <c r="A17" s="3"/>
      <c r="B17" s="46" t="s">
        <v>32</v>
      </c>
      <c r="C17" s="18">
        <v>10.978841247564374</v>
      </c>
      <c r="D17" s="18">
        <v>11.158116991057783</v>
      </c>
      <c r="E17" s="18">
        <v>11.221659689057054</v>
      </c>
      <c r="F17" s="18">
        <v>11.275485191458158</v>
      </c>
      <c r="G17" s="18">
        <v>11.294589352748018</v>
      </c>
      <c r="H17" s="18">
        <v>11.352863944865506</v>
      </c>
      <c r="I17" s="18">
        <v>11.337712085222572</v>
      </c>
      <c r="J17" s="18">
        <v>11.324588303001345</v>
      </c>
      <c r="K17" s="18">
        <v>11.30420760122189</v>
      </c>
      <c r="L17" s="18">
        <v>11.216253584892101</v>
      </c>
      <c r="M17" s="18">
        <v>11.126614311244548</v>
      </c>
      <c r="N17" s="18">
        <v>11.104444932378405</v>
      </c>
      <c r="O17" s="18">
        <v>11.036114083546916</v>
      </c>
      <c r="P17" s="18">
        <v>11.086788686947807</v>
      </c>
      <c r="Q17" s="18">
        <v>11.202212797456347</v>
      </c>
      <c r="R17" s="18">
        <v>11.294914463221732</v>
      </c>
      <c r="S17" s="18">
        <v>11.380546547076527</v>
      </c>
      <c r="T17" s="18">
        <v>11.465413471665412</v>
      </c>
      <c r="U17" s="18">
        <v>11.556099532585872</v>
      </c>
      <c r="V17" s="18">
        <v>11.63092285893071</v>
      </c>
      <c r="W17" s="18">
        <v>11.887707871906125</v>
      </c>
      <c r="X17" s="18">
        <v>11.868696401678749</v>
      </c>
      <c r="Y17" s="18">
        <v>11.853097836476868</v>
      </c>
      <c r="Z17" s="18">
        <v>11.925343574168275</v>
      </c>
      <c r="AA17" s="18">
        <v>11.935947498499004</v>
      </c>
      <c r="AB17" s="18">
        <v>11.97331344997953</v>
      </c>
      <c r="AC17" s="18">
        <v>12.050773277753384</v>
      </c>
      <c r="AD17" s="18">
        <v>12.120499612089366</v>
      </c>
      <c r="AE17" s="18">
        <v>12.187764927285819</v>
      </c>
      <c r="AF17" s="18">
        <v>12.302251575969612</v>
      </c>
      <c r="AG17" s="18">
        <v>12.406367818101987</v>
      </c>
      <c r="AH17" s="18">
        <v>12.478253439622593</v>
      </c>
      <c r="AI17" s="18">
        <v>13.187671458121825</v>
      </c>
      <c r="AJ17" s="18">
        <v>13.483719121182931</v>
      </c>
      <c r="AK17" s="18">
        <v>13.715583969519233</v>
      </c>
      <c r="AL17" s="18">
        <v>13.925215956681196</v>
      </c>
      <c r="AM17" s="18">
        <v>14.110391411589438</v>
      </c>
      <c r="AN17" s="18">
        <v>14.220431636228536</v>
      </c>
      <c r="AO17" s="18">
        <v>13.942674049653037</v>
      </c>
      <c r="AP17" s="18">
        <v>12.995910391990947</v>
      </c>
      <c r="AQ17" s="18">
        <v>13.079539255790278</v>
      </c>
      <c r="AR17" s="18">
        <v>13.344288434569355</v>
      </c>
      <c r="AS17" s="18">
        <v>13.414374544241619</v>
      </c>
      <c r="AT17" s="18">
        <v>13.298077052295129</v>
      </c>
      <c r="AU17" s="18">
        <v>13.283037886784484</v>
      </c>
      <c r="AV17" s="18">
        <v>13.369853169366973</v>
      </c>
      <c r="AW17" s="18">
        <v>13.445932388193484</v>
      </c>
      <c r="AX17" s="18">
        <v>13.50509820318538</v>
      </c>
      <c r="AY17" s="18">
        <v>13.56022660865241</v>
      </c>
      <c r="AZ17" s="18">
        <v>13.57995950941935</v>
      </c>
      <c r="BA17" s="18">
        <v>13.596131193001085</v>
      </c>
      <c r="BB17" s="18">
        <v>13.647841152163849</v>
      </c>
      <c r="BC17" s="18">
        <v>13.698723789114409</v>
      </c>
      <c r="BD17" s="18">
        <v>13.701896957256494</v>
      </c>
      <c r="BE17" s="18">
        <v>13.702991002367678</v>
      </c>
      <c r="BF17" s="18">
        <v>13.701033652420918</v>
      </c>
      <c r="BG17" s="18">
        <v>13.697799260793978</v>
      </c>
      <c r="BH17" s="18">
        <v>13.694707840283431</v>
      </c>
      <c r="BI17" s="18">
        <v>13.691222654154664</v>
      </c>
      <c r="BJ17" s="18">
        <v>13.684874000831776</v>
      </c>
      <c r="BK17" s="18">
        <v>13.674946753997173</v>
      </c>
      <c r="BL17" s="18">
        <v>13.711720200083857</v>
      </c>
      <c r="BM17" s="18">
        <v>13.796650373691943</v>
      </c>
      <c r="BN17" s="18">
        <v>13.876819832592902</v>
      </c>
      <c r="BO17" s="18">
        <v>13.952442527126125</v>
      </c>
      <c r="BP17" s="18">
        <v>14.023664894241652</v>
      </c>
      <c r="BQ17" s="18">
        <v>14.090648076502536</v>
      </c>
      <c r="BR17" s="18">
        <v>14.153526148369611</v>
      </c>
      <c r="BS17" s="18">
        <v>14.213011421403154</v>
      </c>
      <c r="BT17" s="18">
        <v>14.269204439031359</v>
      </c>
      <c r="BU17" s="18">
        <v>14.322222781272949</v>
      </c>
      <c r="BV17" s="18">
        <v>14.400293255498809</v>
      </c>
    </row>
    <row r="18" spans="1:74" s="4" customFormat="1">
      <c r="B18" s="46" t="s">
        <v>33</v>
      </c>
      <c r="C18" s="18">
        <v>10.978841247564374</v>
      </c>
      <c r="D18" s="18">
        <v>11.158116991057783</v>
      </c>
      <c r="E18" s="18">
        <v>11.221659689057054</v>
      </c>
      <c r="F18" s="18">
        <v>11.275485191458158</v>
      </c>
      <c r="G18" s="18">
        <v>11.294589352748018</v>
      </c>
      <c r="H18" s="18">
        <v>11.352863944865506</v>
      </c>
      <c r="I18" s="18">
        <v>11.337712085222572</v>
      </c>
      <c r="J18" s="18">
        <v>11.324588303001345</v>
      </c>
      <c r="K18" s="18">
        <v>11.30420760122189</v>
      </c>
      <c r="L18" s="18">
        <v>11.216253584892101</v>
      </c>
      <c r="M18" s="18">
        <v>11.126614311244548</v>
      </c>
      <c r="N18" s="18">
        <v>11.104444932378405</v>
      </c>
      <c r="O18" s="18">
        <v>11.036114083546916</v>
      </c>
      <c r="P18" s="18">
        <v>11.086788686947807</v>
      </c>
      <c r="Q18" s="18">
        <v>11.202212797456347</v>
      </c>
      <c r="R18" s="18">
        <v>11.294914463221732</v>
      </c>
      <c r="S18" s="18">
        <v>11.380546547076527</v>
      </c>
      <c r="T18" s="18">
        <v>11.465413471665412</v>
      </c>
      <c r="U18" s="18">
        <v>11.556099532585872</v>
      </c>
      <c r="V18" s="18">
        <v>11.63092285893071</v>
      </c>
      <c r="W18" s="18">
        <v>11.887707871906125</v>
      </c>
      <c r="X18" s="18">
        <v>11.868696401678749</v>
      </c>
      <c r="Y18" s="18">
        <v>11.853097836476868</v>
      </c>
      <c r="Z18" s="18">
        <v>11.925343574168275</v>
      </c>
      <c r="AA18" s="18">
        <v>11.935947498499004</v>
      </c>
      <c r="AB18" s="18">
        <v>11.97331344997953</v>
      </c>
      <c r="AC18" s="18">
        <v>12.050773277753384</v>
      </c>
      <c r="AD18" s="18">
        <v>12.120499612089366</v>
      </c>
      <c r="AE18" s="18">
        <v>12.187764927285819</v>
      </c>
      <c r="AF18" s="18">
        <v>12.302251575969612</v>
      </c>
      <c r="AG18" s="18">
        <v>12.406367818101987</v>
      </c>
      <c r="AH18" s="18">
        <v>12.478253439622593</v>
      </c>
      <c r="AI18" s="18">
        <v>13.187671458121825</v>
      </c>
      <c r="AJ18" s="18">
        <v>13.483719121182931</v>
      </c>
      <c r="AK18" s="18">
        <v>13.715583969519233</v>
      </c>
      <c r="AL18" s="18">
        <v>13.925215956681196</v>
      </c>
      <c r="AM18" s="18">
        <v>14.110391411589438</v>
      </c>
      <c r="AN18" s="18">
        <v>14.220431636228536</v>
      </c>
      <c r="AO18" s="18">
        <v>13.942674049653037</v>
      </c>
      <c r="AP18" s="18">
        <v>12.995910391990947</v>
      </c>
      <c r="AQ18" s="18">
        <v>13.079539255790278</v>
      </c>
      <c r="AR18" s="18">
        <v>13.344288434569355</v>
      </c>
      <c r="AS18" s="18">
        <v>13.414374544241619</v>
      </c>
      <c r="AT18" s="18">
        <v>13.298077052295129</v>
      </c>
      <c r="AU18" s="18">
        <v>13.283037886784484</v>
      </c>
      <c r="AV18" s="18">
        <v>13.356627972585297</v>
      </c>
      <c r="AW18" s="18">
        <v>13.419241234739815</v>
      </c>
      <c r="AX18" s="18">
        <v>13.464749155163398</v>
      </c>
      <c r="AY18" s="18">
        <v>13.506017826585754</v>
      </c>
      <c r="AZ18" s="18">
        <v>13.540698947234899</v>
      </c>
      <c r="BA18" s="18">
        <v>13.570221489517255</v>
      </c>
      <c r="BB18" s="18">
        <v>13.634133057781916</v>
      </c>
      <c r="BC18" s="18">
        <v>13.696680914781748</v>
      </c>
      <c r="BD18" s="18">
        <v>13.756436737248899</v>
      </c>
      <c r="BE18" s="18">
        <v>13.813867337801476</v>
      </c>
      <c r="BF18" s="18">
        <v>13.86797685536634</v>
      </c>
      <c r="BG18" s="18">
        <v>13.920506216763631</v>
      </c>
      <c r="BH18" s="18">
        <v>13.972903096516841</v>
      </c>
      <c r="BI18" s="18">
        <v>14.024621098629286</v>
      </c>
      <c r="BJ18" s="18">
        <v>14.073119105395621</v>
      </c>
      <c r="BK18" s="18">
        <v>14.117594375751382</v>
      </c>
      <c r="BL18" s="18">
        <v>14.177260103972397</v>
      </c>
      <c r="BM18" s="18">
        <v>14.286688924232898</v>
      </c>
      <c r="BN18" s="18">
        <v>14.391258607397138</v>
      </c>
      <c r="BO18" s="18">
        <v>14.491142264584511</v>
      </c>
      <c r="BP18" s="18">
        <v>14.586476208194288</v>
      </c>
      <c r="BQ18" s="18">
        <v>14.677402735035518</v>
      </c>
      <c r="BR18" s="18">
        <v>14.764046926650856</v>
      </c>
      <c r="BS18" s="18">
        <v>14.847128399937944</v>
      </c>
      <c r="BT18" s="18">
        <v>14.926744018787193</v>
      </c>
      <c r="BU18" s="18">
        <v>15.002999496683556</v>
      </c>
      <c r="BV18" s="18">
        <v>15.088749171577387</v>
      </c>
    </row>
    <row r="19" spans="1:74" s="31" customFormat="1">
      <c r="A19" s="4"/>
      <c r="B19" s="46" t="s">
        <v>34</v>
      </c>
      <c r="C19" s="18">
        <v>10.978841247564374</v>
      </c>
      <c r="D19" s="18">
        <v>11.158116991057783</v>
      </c>
      <c r="E19" s="18">
        <v>11.221659689057054</v>
      </c>
      <c r="F19" s="18">
        <v>11.275485191458158</v>
      </c>
      <c r="G19" s="18">
        <v>11.294589352748018</v>
      </c>
      <c r="H19" s="18">
        <v>11.352863944865506</v>
      </c>
      <c r="I19" s="18">
        <v>11.337712085222572</v>
      </c>
      <c r="J19" s="18">
        <v>11.324588303001345</v>
      </c>
      <c r="K19" s="18">
        <v>11.30420760122189</v>
      </c>
      <c r="L19" s="18">
        <v>11.216253584892101</v>
      </c>
      <c r="M19" s="18">
        <v>11.126614311244548</v>
      </c>
      <c r="N19" s="18">
        <v>11.104444932378405</v>
      </c>
      <c r="O19" s="18">
        <v>11.036114083546916</v>
      </c>
      <c r="P19" s="18">
        <v>11.086788686947807</v>
      </c>
      <c r="Q19" s="18">
        <v>11.202212797456347</v>
      </c>
      <c r="R19" s="18">
        <v>11.294914463221732</v>
      </c>
      <c r="S19" s="18">
        <v>11.380546547076527</v>
      </c>
      <c r="T19" s="18">
        <v>11.465413471665412</v>
      </c>
      <c r="U19" s="18">
        <v>11.556099532585872</v>
      </c>
      <c r="V19" s="18">
        <v>11.63092285893071</v>
      </c>
      <c r="W19" s="18">
        <v>11.887707871906125</v>
      </c>
      <c r="X19" s="18">
        <v>11.868696401678749</v>
      </c>
      <c r="Y19" s="18">
        <v>11.853097836476868</v>
      </c>
      <c r="Z19" s="18">
        <v>11.925343574168275</v>
      </c>
      <c r="AA19" s="18">
        <v>11.935947498499004</v>
      </c>
      <c r="AB19" s="18">
        <v>11.97331344997953</v>
      </c>
      <c r="AC19" s="18">
        <v>12.050773277753384</v>
      </c>
      <c r="AD19" s="18">
        <v>12.120499612089366</v>
      </c>
      <c r="AE19" s="18">
        <v>12.187764927285819</v>
      </c>
      <c r="AF19" s="18">
        <v>12.302251575969612</v>
      </c>
      <c r="AG19" s="18">
        <v>12.406367818101987</v>
      </c>
      <c r="AH19" s="18">
        <v>12.478253439622593</v>
      </c>
      <c r="AI19" s="18">
        <v>13.187671458121825</v>
      </c>
      <c r="AJ19" s="18">
        <v>13.483719121182931</v>
      </c>
      <c r="AK19" s="18">
        <v>13.715583969519233</v>
      </c>
      <c r="AL19" s="18">
        <v>13.925215956681196</v>
      </c>
      <c r="AM19" s="18">
        <v>14.110391411589438</v>
      </c>
      <c r="AN19" s="18">
        <v>14.220431636228536</v>
      </c>
      <c r="AO19" s="18">
        <v>13.942674049653037</v>
      </c>
      <c r="AP19" s="18">
        <v>12.995910391990947</v>
      </c>
      <c r="AQ19" s="18">
        <v>13.079539255790278</v>
      </c>
      <c r="AR19" s="18">
        <v>13.344288434569355</v>
      </c>
      <c r="AS19" s="18">
        <v>13.414374544241619</v>
      </c>
      <c r="AT19" s="18">
        <v>13.298077052295129</v>
      </c>
      <c r="AU19" s="18">
        <v>13.283037886784484</v>
      </c>
      <c r="AV19" s="18">
        <v>13.394568317722966</v>
      </c>
      <c r="AW19" s="18">
        <v>13.495888806833015</v>
      </c>
      <c r="AX19" s="18">
        <v>13.580850972257938</v>
      </c>
      <c r="AY19" s="18">
        <v>13.662126903778049</v>
      </c>
      <c r="AZ19" s="18">
        <v>13.737423206703564</v>
      </c>
      <c r="BA19" s="18">
        <v>13.80815544334169</v>
      </c>
      <c r="BB19" s="18">
        <v>13.908053578997439</v>
      </c>
      <c r="BC19" s="18">
        <v>14.006813372464345</v>
      </c>
      <c r="BD19" s="18">
        <v>14.103038270358455</v>
      </c>
      <c r="BE19" s="18">
        <v>14.197186291479614</v>
      </c>
      <c r="BF19" s="18">
        <v>14.288292328002399</v>
      </c>
      <c r="BG19" s="18">
        <v>14.37796651854007</v>
      </c>
      <c r="BH19" s="18">
        <v>14.467774395729753</v>
      </c>
      <c r="BI19" s="18">
        <v>14.557146154991841</v>
      </c>
      <c r="BJ19" s="18">
        <v>14.643516743911999</v>
      </c>
      <c r="BK19" s="18">
        <v>14.725863058080794</v>
      </c>
      <c r="BL19" s="18">
        <v>14.821069034596785</v>
      </c>
      <c r="BM19" s="18">
        <v>14.968678456277384</v>
      </c>
      <c r="BN19" s="18">
        <v>15.111755594614561</v>
      </c>
      <c r="BO19" s="18">
        <v>15.2502844797822</v>
      </c>
      <c r="BP19" s="18">
        <v>15.384460339603599</v>
      </c>
      <c r="BQ19" s="18">
        <v>15.514403295051469</v>
      </c>
      <c r="BR19" s="18">
        <v>15.640301315150504</v>
      </c>
      <c r="BS19" s="18">
        <v>15.762712073522941</v>
      </c>
      <c r="BT19" s="18">
        <v>15.881798576429979</v>
      </c>
      <c r="BU19" s="18">
        <v>15.997649756043147</v>
      </c>
      <c r="BV19" s="18">
        <v>16.122158235614823</v>
      </c>
    </row>
    <row r="20" spans="1:74" s="31" customFormat="1">
      <c r="A20" s="4"/>
      <c r="B20" s="46" t="s">
        <v>35</v>
      </c>
      <c r="C20" s="18">
        <v>10.978841247564374</v>
      </c>
      <c r="D20" s="18">
        <v>11.158116991057783</v>
      </c>
      <c r="E20" s="18">
        <v>11.221659689057054</v>
      </c>
      <c r="F20" s="18">
        <v>11.275485191458158</v>
      </c>
      <c r="G20" s="18">
        <v>11.294589352748018</v>
      </c>
      <c r="H20" s="18">
        <v>11.352863944865506</v>
      </c>
      <c r="I20" s="18">
        <v>11.337712085222572</v>
      </c>
      <c r="J20" s="18">
        <v>11.324588303001345</v>
      </c>
      <c r="K20" s="18">
        <v>11.30420760122189</v>
      </c>
      <c r="L20" s="18">
        <v>11.216253584892101</v>
      </c>
      <c r="M20" s="18">
        <v>11.126614311244548</v>
      </c>
      <c r="N20" s="18">
        <v>11.104444932378405</v>
      </c>
      <c r="O20" s="18">
        <v>11.036114083546916</v>
      </c>
      <c r="P20" s="18">
        <v>11.086788686947807</v>
      </c>
      <c r="Q20" s="18">
        <v>11.202212797456347</v>
      </c>
      <c r="R20" s="18">
        <v>11.294914463221732</v>
      </c>
      <c r="S20" s="18">
        <v>11.380546547076527</v>
      </c>
      <c r="T20" s="18">
        <v>11.465413471665412</v>
      </c>
      <c r="U20" s="18">
        <v>11.556099532585872</v>
      </c>
      <c r="V20" s="18">
        <v>11.63092285893071</v>
      </c>
      <c r="W20" s="18">
        <v>11.887707871906125</v>
      </c>
      <c r="X20" s="18">
        <v>11.868696401678749</v>
      </c>
      <c r="Y20" s="18">
        <v>11.853097836476868</v>
      </c>
      <c r="Z20" s="18">
        <v>11.925343574168275</v>
      </c>
      <c r="AA20" s="18">
        <v>11.935947498499004</v>
      </c>
      <c r="AB20" s="18">
        <v>11.97331344997953</v>
      </c>
      <c r="AC20" s="18">
        <v>12.050773277753384</v>
      </c>
      <c r="AD20" s="18">
        <v>12.120499612089366</v>
      </c>
      <c r="AE20" s="18">
        <v>12.187764927285819</v>
      </c>
      <c r="AF20" s="18">
        <v>12.302251575969612</v>
      </c>
      <c r="AG20" s="18">
        <v>12.406367818101987</v>
      </c>
      <c r="AH20" s="18">
        <v>12.478253439622593</v>
      </c>
      <c r="AI20" s="18">
        <v>13.187671458121825</v>
      </c>
      <c r="AJ20" s="18">
        <v>13.483719121182931</v>
      </c>
      <c r="AK20" s="18">
        <v>13.715583969519233</v>
      </c>
      <c r="AL20" s="18">
        <v>13.925215956681196</v>
      </c>
      <c r="AM20" s="18">
        <v>14.110391411589438</v>
      </c>
      <c r="AN20" s="18">
        <v>14.220431636228536</v>
      </c>
      <c r="AO20" s="18">
        <v>13.942674049653037</v>
      </c>
      <c r="AP20" s="18">
        <v>12.995910391990947</v>
      </c>
      <c r="AQ20" s="18">
        <v>13.079539255790278</v>
      </c>
      <c r="AR20" s="18">
        <v>13.344288434569355</v>
      </c>
      <c r="AS20" s="18">
        <v>13.414374544241619</v>
      </c>
      <c r="AT20" s="18">
        <v>13.298077052295129</v>
      </c>
      <c r="AU20" s="18">
        <v>13.283037886784484</v>
      </c>
      <c r="AV20" s="18">
        <v>13.407836472278902</v>
      </c>
      <c r="AW20" s="18">
        <v>13.522753372992709</v>
      </c>
      <c r="AX20" s="18">
        <v>13.621593657583542</v>
      </c>
      <c r="AY20" s="18">
        <v>13.717040723139515</v>
      </c>
      <c r="AZ20" s="18">
        <v>13.806782785404241</v>
      </c>
      <c r="BA20" s="18">
        <v>13.892231583460823</v>
      </c>
      <c r="BB20" s="18">
        <v>14.00715548225914</v>
      </c>
      <c r="BC20" s="18">
        <v>14.121228397320422</v>
      </c>
      <c r="BD20" s="18">
        <v>14.233037189632398</v>
      </c>
      <c r="BE20" s="18">
        <v>14.343038177507527</v>
      </c>
      <c r="BF20" s="18">
        <v>14.450246287289104</v>
      </c>
      <c r="BG20" s="18">
        <v>14.556283202497081</v>
      </c>
      <c r="BH20" s="18">
        <v>14.662729239128929</v>
      </c>
      <c r="BI20" s="18">
        <v>14.769005969186296</v>
      </c>
      <c r="BJ20" s="18">
        <v>14.872512843226229</v>
      </c>
      <c r="BK20" s="18">
        <v>14.972208183262957</v>
      </c>
      <c r="BL20" s="18">
        <v>15.085021862409342</v>
      </c>
      <c r="BM20" s="18">
        <v>15.251541703425275</v>
      </c>
      <c r="BN20" s="18">
        <v>15.41384826835799</v>
      </c>
      <c r="BO20" s="18">
        <v>15.571917338637927</v>
      </c>
      <c r="BP20" s="18">
        <v>15.725937212023798</v>
      </c>
      <c r="BQ20" s="18">
        <v>15.876021041716434</v>
      </c>
      <c r="BR20" s="18">
        <v>16.022351157350585</v>
      </c>
      <c r="BS20" s="18">
        <v>16.165476775959494</v>
      </c>
      <c r="BT20" s="18">
        <v>16.305555588442559</v>
      </c>
      <c r="BU20" s="18">
        <v>16.442670526115496</v>
      </c>
      <c r="BV20" s="18">
        <v>16.588833764171316</v>
      </c>
    </row>
    <row r="21" spans="1:74" s="31" customFormat="1">
      <c r="A21" s="4"/>
    </row>
    <row r="22" spans="1:74" s="31" customFormat="1">
      <c r="B22" s="21" t="s">
        <v>66</v>
      </c>
      <c r="F22" s="64"/>
      <c r="G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74" s="31" customFormat="1" ht="13.5" thickBot="1">
      <c r="C23" s="45" t="s">
        <v>32</v>
      </c>
      <c r="F23" s="64"/>
      <c r="G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74">
      <c r="B24" s="47"/>
      <c r="C24" s="48" t="s">
        <v>76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50"/>
    </row>
    <row r="25" spans="1:74" s="4" customFormat="1">
      <c r="B25" s="51" t="s">
        <v>61</v>
      </c>
      <c r="C25" s="35">
        <v>1970</v>
      </c>
      <c r="D25" s="35">
        <v>1971</v>
      </c>
      <c r="E25" s="35">
        <v>1972</v>
      </c>
      <c r="F25" s="35">
        <v>1973</v>
      </c>
      <c r="G25" s="35">
        <v>1974</v>
      </c>
      <c r="H25" s="35">
        <v>1975</v>
      </c>
      <c r="I25" s="35">
        <v>1976</v>
      </c>
      <c r="J25" s="35">
        <v>1977</v>
      </c>
      <c r="K25" s="35">
        <v>1978</v>
      </c>
      <c r="L25" s="35">
        <v>1979</v>
      </c>
      <c r="M25" s="35">
        <v>1980</v>
      </c>
      <c r="N25" s="35">
        <v>1981</v>
      </c>
      <c r="O25" s="35">
        <v>1982</v>
      </c>
      <c r="P25" s="35">
        <v>1983</v>
      </c>
      <c r="Q25" s="35">
        <v>1984</v>
      </c>
      <c r="R25" s="35">
        <v>1985</v>
      </c>
      <c r="S25" s="35">
        <v>1986</v>
      </c>
      <c r="T25" s="35">
        <v>1987</v>
      </c>
      <c r="U25" s="35">
        <v>1988</v>
      </c>
      <c r="V25" s="35">
        <v>1989</v>
      </c>
      <c r="W25" s="35">
        <v>1990</v>
      </c>
      <c r="X25" s="35">
        <v>1991</v>
      </c>
      <c r="Y25" s="35">
        <v>1992</v>
      </c>
      <c r="Z25" s="35">
        <v>1993</v>
      </c>
      <c r="AA25" s="35">
        <v>1994</v>
      </c>
      <c r="AB25" s="35">
        <v>1995</v>
      </c>
      <c r="AC25" s="35">
        <v>1996</v>
      </c>
      <c r="AD25" s="35">
        <v>1997</v>
      </c>
      <c r="AE25" s="35">
        <v>1998</v>
      </c>
      <c r="AF25" s="35">
        <v>1999</v>
      </c>
      <c r="AG25" s="35">
        <v>2000</v>
      </c>
      <c r="AH25" s="35">
        <v>2001</v>
      </c>
      <c r="AI25" s="35">
        <v>2002</v>
      </c>
      <c r="AJ25" s="35">
        <v>2003</v>
      </c>
      <c r="AK25" s="35">
        <v>2004</v>
      </c>
      <c r="AL25" s="35">
        <v>2005</v>
      </c>
      <c r="AM25" s="35">
        <v>2006</v>
      </c>
      <c r="AN25" s="35">
        <v>2007</v>
      </c>
      <c r="AO25" s="35">
        <v>2008</v>
      </c>
      <c r="AP25" s="35">
        <v>2009</v>
      </c>
      <c r="AQ25" s="35">
        <v>2010</v>
      </c>
      <c r="AR25" s="35">
        <v>2011</v>
      </c>
      <c r="AS25" s="35">
        <v>2012</v>
      </c>
      <c r="AT25" s="35">
        <v>2013</v>
      </c>
      <c r="AU25" s="35">
        <v>2014</v>
      </c>
      <c r="AV25" s="35">
        <v>2015</v>
      </c>
      <c r="AW25" s="35">
        <v>2016</v>
      </c>
      <c r="AX25" s="35">
        <v>2017</v>
      </c>
      <c r="AY25" s="35">
        <v>2018</v>
      </c>
      <c r="AZ25" s="35">
        <v>2019</v>
      </c>
      <c r="BA25" s="35">
        <v>2020</v>
      </c>
      <c r="BB25" s="35">
        <v>2021</v>
      </c>
      <c r="BC25" s="35">
        <v>2022</v>
      </c>
      <c r="BD25" s="35">
        <v>2023</v>
      </c>
      <c r="BE25" s="35">
        <v>2024</v>
      </c>
      <c r="BF25" s="35">
        <v>2025</v>
      </c>
      <c r="BG25" s="35">
        <v>2026</v>
      </c>
      <c r="BH25" s="35">
        <v>2027</v>
      </c>
      <c r="BI25" s="35">
        <v>2028</v>
      </c>
      <c r="BJ25" s="35">
        <v>2029</v>
      </c>
      <c r="BK25" s="35">
        <v>2030</v>
      </c>
      <c r="BL25" s="35">
        <v>2031</v>
      </c>
      <c r="BM25" s="35">
        <v>2032</v>
      </c>
      <c r="BN25" s="35">
        <v>2033</v>
      </c>
      <c r="BO25" s="35">
        <v>2034</v>
      </c>
      <c r="BP25" s="35">
        <v>2035</v>
      </c>
      <c r="BQ25" s="35">
        <v>2036</v>
      </c>
      <c r="BR25" s="35">
        <v>2037</v>
      </c>
      <c r="BS25" s="35">
        <v>2038</v>
      </c>
      <c r="BT25" s="35">
        <v>2039</v>
      </c>
      <c r="BU25" s="35">
        <v>2040</v>
      </c>
      <c r="BV25" s="52">
        <v>2041</v>
      </c>
    </row>
    <row r="26" spans="1:74">
      <c r="B26" s="53" t="s">
        <v>99</v>
      </c>
      <c r="C26" s="18">
        <v>7.8451647571525278</v>
      </c>
      <c r="D26" s="18">
        <v>8.0137704592287662</v>
      </c>
      <c r="E26" s="18">
        <v>8.1030550299957103</v>
      </c>
      <c r="F26" s="18">
        <v>8.1958261580432961</v>
      </c>
      <c r="G26" s="18">
        <v>8.2812205161557539</v>
      </c>
      <c r="H26" s="18">
        <v>8.4201488131838111</v>
      </c>
      <c r="I26" s="18">
        <v>8.5293824142911223</v>
      </c>
      <c r="J26" s="18">
        <v>8.657268217907049</v>
      </c>
      <c r="K26" s="18">
        <v>8.7932474641467842</v>
      </c>
      <c r="L26" s="18">
        <v>8.8916626479345489</v>
      </c>
      <c r="M26" s="18">
        <v>9.0217335577969244</v>
      </c>
      <c r="N26" s="18">
        <v>9.2185324716130719</v>
      </c>
      <c r="O26" s="18">
        <v>9.3839087710063911</v>
      </c>
      <c r="P26" s="18">
        <v>9.6498068919583968</v>
      </c>
      <c r="Q26" s="18">
        <v>9.9492536538720593</v>
      </c>
      <c r="R26" s="18">
        <v>10.191596704915517</v>
      </c>
      <c r="S26" s="18">
        <v>10.433816373696262</v>
      </c>
      <c r="T26" s="18">
        <v>10.708604782117559</v>
      </c>
      <c r="U26" s="18">
        <v>11.045759993646451</v>
      </c>
      <c r="V26" s="18">
        <v>11.409436922209649</v>
      </c>
      <c r="W26" s="18">
        <v>11.76078909044322</v>
      </c>
      <c r="X26" s="18">
        <v>12.111871471645417</v>
      </c>
      <c r="Y26" s="18">
        <v>12.384446212410882</v>
      </c>
      <c r="Z26" s="18">
        <v>12.633800077616606</v>
      </c>
      <c r="AA26" s="18">
        <v>12.863197394432778</v>
      </c>
      <c r="AB26" s="18">
        <v>13.067847734470579</v>
      </c>
      <c r="AC26" s="18">
        <v>13.274340554457671</v>
      </c>
      <c r="AD26" s="18">
        <v>13.484929320937741</v>
      </c>
      <c r="AE26" s="18">
        <v>13.701946647808677</v>
      </c>
      <c r="AF26" s="18">
        <v>13.927807672223924</v>
      </c>
      <c r="AG26" s="18">
        <v>14.165013134454563</v>
      </c>
      <c r="AH26" s="18">
        <v>14.412883891752623</v>
      </c>
      <c r="AI26" s="18">
        <v>14.678091226785167</v>
      </c>
      <c r="AJ26" s="18">
        <v>14.967027610628641</v>
      </c>
      <c r="AK26" s="18">
        <v>15.260304902027141</v>
      </c>
      <c r="AL26" s="18">
        <v>15.557879105789029</v>
      </c>
      <c r="AM26" s="18">
        <v>15.859702503801067</v>
      </c>
      <c r="AN26" s="18">
        <v>16.120619185415634</v>
      </c>
      <c r="AO26" s="18">
        <v>16.384855533617674</v>
      </c>
      <c r="AP26" s="18">
        <v>16.652343287639695</v>
      </c>
      <c r="AQ26" s="18">
        <v>16.92301150533573</v>
      </c>
      <c r="AR26" s="18">
        <v>17.196786563181476</v>
      </c>
      <c r="AS26" s="18">
        <v>17.466221955242997</v>
      </c>
      <c r="AT26" s="18">
        <v>17.738476305476215</v>
      </c>
      <c r="AU26" s="18">
        <v>18.01346709221334</v>
      </c>
      <c r="AV26" s="18">
        <v>18.350888342165135</v>
      </c>
      <c r="AW26" s="18">
        <v>18.669331023736806</v>
      </c>
      <c r="AX26" s="18">
        <v>18.970893223224511</v>
      </c>
      <c r="AY26" s="18">
        <v>19.271258029429511</v>
      </c>
      <c r="AZ26" s="18">
        <v>19.567553426888178</v>
      </c>
      <c r="BA26" s="18">
        <v>19.861667386461061</v>
      </c>
      <c r="BB26" s="18">
        <v>20.155693106401003</v>
      </c>
      <c r="BC26" s="18">
        <v>20.450511855787504</v>
      </c>
      <c r="BD26" s="18">
        <v>20.744280677113295</v>
      </c>
      <c r="BE26" s="18">
        <v>21.037613154163683</v>
      </c>
      <c r="BF26" s="18">
        <v>21.329430869956393</v>
      </c>
      <c r="BG26" s="18">
        <v>21.621796587855648</v>
      </c>
      <c r="BH26" s="18">
        <v>21.917271554500037</v>
      </c>
      <c r="BI26" s="18">
        <v>22.215032982024084</v>
      </c>
      <c r="BJ26" s="18">
        <v>22.510931830281578</v>
      </c>
      <c r="BK26" s="18">
        <v>22.802598578552082</v>
      </c>
      <c r="BL26" s="18">
        <v>23.091267070007476</v>
      </c>
      <c r="BM26" s="18">
        <v>23.461949792775979</v>
      </c>
      <c r="BN26" s="18">
        <v>23.827707379433278</v>
      </c>
      <c r="BO26" s="18">
        <v>24.187972082406173</v>
      </c>
      <c r="BP26" s="18">
        <v>24.543214794900027</v>
      </c>
      <c r="BQ26" s="18">
        <v>24.893557314489776</v>
      </c>
      <c r="BR26" s="18">
        <v>25.239477073884739</v>
      </c>
      <c r="BS26" s="18">
        <v>25.58179755549541</v>
      </c>
      <c r="BT26" s="18">
        <v>25.920945997349065</v>
      </c>
      <c r="BU26" s="18">
        <v>26.256991805576558</v>
      </c>
      <c r="BV26" s="54">
        <v>26.595071453964287</v>
      </c>
    </row>
    <row r="27" spans="1:74">
      <c r="B27" s="53" t="s">
        <v>100</v>
      </c>
      <c r="C27" s="18">
        <v>7.7750630289281339</v>
      </c>
      <c r="D27" s="18">
        <v>7.9731241615190545</v>
      </c>
      <c r="E27" s="18">
        <v>8.0877245354472471</v>
      </c>
      <c r="F27" s="18">
        <v>8.2002403365304435</v>
      </c>
      <c r="G27" s="18">
        <v>8.2990913205495112</v>
      </c>
      <c r="H27" s="18">
        <v>8.4446564667634441</v>
      </c>
      <c r="I27" s="18">
        <v>8.5528200374371579</v>
      </c>
      <c r="J27" s="18">
        <v>8.6713761811387826</v>
      </c>
      <c r="K27" s="18">
        <v>8.7771933671124742</v>
      </c>
      <c r="L27" s="18">
        <v>8.804531909267693</v>
      </c>
      <c r="M27" s="18">
        <v>8.8100079851680597</v>
      </c>
      <c r="N27" s="18">
        <v>8.8572670362543899</v>
      </c>
      <c r="O27" s="18">
        <v>8.8889963145571134</v>
      </c>
      <c r="P27" s="18">
        <v>9.0720180561611929</v>
      </c>
      <c r="Q27" s="18">
        <v>9.3119513437416028</v>
      </c>
      <c r="R27" s="18">
        <v>9.4913035376956678</v>
      </c>
      <c r="S27" s="18">
        <v>9.6376241739256443</v>
      </c>
      <c r="T27" s="18">
        <v>9.7800479210595039</v>
      </c>
      <c r="U27" s="18">
        <v>9.9451047012849294</v>
      </c>
      <c r="V27" s="18">
        <v>10.117675328684504</v>
      </c>
      <c r="W27" s="18">
        <v>10.280640052900186</v>
      </c>
      <c r="X27" s="18">
        <v>10.436171379882156</v>
      </c>
      <c r="Y27" s="18">
        <v>10.508143451853442</v>
      </c>
      <c r="Z27" s="18">
        <v>10.574510279467955</v>
      </c>
      <c r="AA27" s="18">
        <v>10.669150039410631</v>
      </c>
      <c r="AB27" s="18">
        <v>10.796772676788477</v>
      </c>
      <c r="AC27" s="18">
        <v>10.914439475620714</v>
      </c>
      <c r="AD27" s="18">
        <v>11.024225449789164</v>
      </c>
      <c r="AE27" s="18">
        <v>11.128240484727138</v>
      </c>
      <c r="AF27" s="18">
        <v>11.228614748344231</v>
      </c>
      <c r="AG27" s="18">
        <v>11.327485381298278</v>
      </c>
      <c r="AH27" s="18">
        <v>11.424393867567572</v>
      </c>
      <c r="AI27" s="18">
        <v>11.524663722718321</v>
      </c>
      <c r="AJ27" s="18">
        <v>11.633186066912035</v>
      </c>
      <c r="AK27" s="18">
        <v>11.734798820989853</v>
      </c>
      <c r="AL27" s="18">
        <v>11.829692111673042</v>
      </c>
      <c r="AM27" s="18">
        <v>11.918072154415739</v>
      </c>
      <c r="AN27" s="18">
        <v>11.966679244176353</v>
      </c>
      <c r="AO27" s="18">
        <v>12.009474914706207</v>
      </c>
      <c r="AP27" s="18">
        <v>12.046754157240873</v>
      </c>
      <c r="AQ27" s="18">
        <v>12.078823550683937</v>
      </c>
      <c r="AR27" s="18">
        <v>12.106001261607224</v>
      </c>
      <c r="AS27" s="18">
        <v>12.123501304736466</v>
      </c>
      <c r="AT27" s="18">
        <v>12.136835995845509</v>
      </c>
      <c r="AU27" s="18">
        <v>12.146361955136753</v>
      </c>
      <c r="AV27" s="18">
        <v>12.225184123046532</v>
      </c>
      <c r="AW27" s="18">
        <v>12.280403220824009</v>
      </c>
      <c r="AX27" s="18">
        <v>12.322097091661606</v>
      </c>
      <c r="AY27" s="18">
        <v>12.361098514591347</v>
      </c>
      <c r="AZ27" s="18">
        <v>12.395242407271127</v>
      </c>
      <c r="BA27" s="18">
        <v>12.425875647365181</v>
      </c>
      <c r="BB27" s="18">
        <v>12.454098845569582</v>
      </c>
      <c r="BC27" s="18">
        <v>12.4814538431619</v>
      </c>
      <c r="BD27" s="18">
        <v>12.506444514404716</v>
      </c>
      <c r="BE27" s="18">
        <v>12.529540160814163</v>
      </c>
      <c r="BF27" s="18">
        <v>12.549939025999894</v>
      </c>
      <c r="BG27" s="18">
        <v>12.570091150217957</v>
      </c>
      <c r="BH27" s="18">
        <v>12.591099011870252</v>
      </c>
      <c r="BI27" s="18">
        <v>12.612572721188318</v>
      </c>
      <c r="BJ27" s="18">
        <v>12.631253159931601</v>
      </c>
      <c r="BK27" s="18">
        <v>12.646570852858009</v>
      </c>
      <c r="BL27" s="18">
        <v>12.658861559034316</v>
      </c>
      <c r="BM27" s="18">
        <v>12.711733461284142</v>
      </c>
      <c r="BN27" s="18">
        <v>12.757960393361945</v>
      </c>
      <c r="BO27" s="18">
        <v>12.798324655828514</v>
      </c>
      <c r="BP27" s="18">
        <v>12.832753558642564</v>
      </c>
      <c r="BQ27" s="18">
        <v>12.861449147712094</v>
      </c>
      <c r="BR27" s="18">
        <v>12.884312959161662</v>
      </c>
      <c r="BS27" s="18">
        <v>12.903540804674986</v>
      </c>
      <c r="BT27" s="18">
        <v>12.918981072473789</v>
      </c>
      <c r="BU27" s="18">
        <v>12.930768420125045</v>
      </c>
      <c r="BV27" s="54">
        <v>12.940895040349547</v>
      </c>
    </row>
    <row r="28" spans="1:74">
      <c r="B28" s="53" t="s">
        <v>101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8.1964241358100341E-3</v>
      </c>
      <c r="J28" s="18">
        <v>5.1456540544559573E-2</v>
      </c>
      <c r="K28" s="18">
        <v>0.1314729402751757</v>
      </c>
      <c r="L28" s="18">
        <v>0.25801815343535806</v>
      </c>
      <c r="M28" s="18">
        <v>0.44123583251454834</v>
      </c>
      <c r="N28" s="18">
        <v>0.69907393607355028</v>
      </c>
      <c r="O28" s="18">
        <v>1.0296145537580661</v>
      </c>
      <c r="P28" s="18">
        <v>1.6160203676605189</v>
      </c>
      <c r="Q28" s="18">
        <v>2.6463757932852361</v>
      </c>
      <c r="R28" s="18">
        <v>4.1319073823799055</v>
      </c>
      <c r="S28" s="18">
        <v>5.9267367292564765</v>
      </c>
      <c r="T28" s="18">
        <v>7.7491724902642547</v>
      </c>
      <c r="U28" s="18">
        <v>9.3904843179266937</v>
      </c>
      <c r="V28" s="18">
        <v>10.727403422606686</v>
      </c>
      <c r="W28" s="18">
        <v>11.835726118817895</v>
      </c>
      <c r="X28" s="18">
        <v>12.853044814265512</v>
      </c>
      <c r="Y28" s="18">
        <v>13.808484954247421</v>
      </c>
      <c r="Z28" s="18">
        <v>14.729892413580265</v>
      </c>
      <c r="AA28" s="18">
        <v>15.626741677552486</v>
      </c>
      <c r="AB28" s="18">
        <v>16.503444458478697</v>
      </c>
      <c r="AC28" s="18">
        <v>17.306028686879536</v>
      </c>
      <c r="AD28" s="18">
        <v>18.012625256808164</v>
      </c>
      <c r="AE28" s="18">
        <v>18.648768852078952</v>
      </c>
      <c r="AF28" s="18">
        <v>19.235418444207294</v>
      </c>
      <c r="AG28" s="18">
        <v>19.776591682897159</v>
      </c>
      <c r="AH28" s="18">
        <v>20.271838407597013</v>
      </c>
      <c r="AI28" s="18">
        <v>20.730918446601475</v>
      </c>
      <c r="AJ28" s="18">
        <v>21.16311815060164</v>
      </c>
      <c r="AK28" s="18">
        <v>21.541001689736195</v>
      </c>
      <c r="AL28" s="18">
        <v>21.864413628286588</v>
      </c>
      <c r="AM28" s="18">
        <v>22.128007839600997</v>
      </c>
      <c r="AN28" s="18">
        <v>22.288554229972313</v>
      </c>
      <c r="AO28" s="18">
        <v>22.449100620343632</v>
      </c>
      <c r="AP28" s="18">
        <v>22.609647010714951</v>
      </c>
      <c r="AQ28" s="18">
        <v>22.770193401086267</v>
      </c>
      <c r="AR28" s="18">
        <v>22.998000000000001</v>
      </c>
      <c r="AS28" s="18">
        <v>23.230840000000001</v>
      </c>
      <c r="AT28" s="18">
        <v>23.464080000000003</v>
      </c>
      <c r="AU28" s="18">
        <v>23.697150000000001</v>
      </c>
      <c r="AV28" s="18">
        <v>23.937737823831963</v>
      </c>
      <c r="AW28" s="18">
        <v>24.182229360842211</v>
      </c>
      <c r="AX28" s="18">
        <v>24.39892917484589</v>
      </c>
      <c r="AY28" s="18">
        <v>24.61166332756676</v>
      </c>
      <c r="AZ28" s="18">
        <v>24.81640018959196</v>
      </c>
      <c r="BA28" s="18">
        <v>25.015658343291818</v>
      </c>
      <c r="BB28" s="18">
        <v>25.211236370266143</v>
      </c>
      <c r="BC28" s="18">
        <v>25.405082474890587</v>
      </c>
      <c r="BD28" s="18">
        <v>25.594465512626069</v>
      </c>
      <c r="BE28" s="18">
        <v>25.780181307630947</v>
      </c>
      <c r="BF28" s="18">
        <v>25.959920045136364</v>
      </c>
      <c r="BG28" s="18">
        <v>26.136481076421454</v>
      </c>
      <c r="BH28" s="18">
        <v>26.312530858292916</v>
      </c>
      <c r="BI28" s="18">
        <v>26.486931963064517</v>
      </c>
      <c r="BJ28" s="18">
        <v>26.655749162742069</v>
      </c>
      <c r="BK28" s="18">
        <v>26.817855031476284</v>
      </c>
      <c r="BL28" s="18">
        <v>26.974424774740879</v>
      </c>
      <c r="BM28" s="18">
        <v>27.230693489040117</v>
      </c>
      <c r="BN28" s="18">
        <v>27.480562058828756</v>
      </c>
      <c r="BO28" s="18">
        <v>27.724217319638207</v>
      </c>
      <c r="BP28" s="18">
        <v>27.961840684203736</v>
      </c>
      <c r="BQ28" s="18">
        <v>28.193608299889284</v>
      </c>
      <c r="BR28" s="18">
        <v>28.419691201542232</v>
      </c>
      <c r="BS28" s="18">
        <v>28.64025545991079</v>
      </c>
      <c r="BT28" s="18">
        <v>28.855462325752853</v>
      </c>
      <c r="BU28" s="18">
        <v>29.065468369761373</v>
      </c>
      <c r="BV28" s="54">
        <v>29.275865570395577</v>
      </c>
    </row>
    <row r="29" spans="1:74">
      <c r="B29" s="53" t="s">
        <v>102</v>
      </c>
      <c r="C29" s="18">
        <v>10.474730939438535</v>
      </c>
      <c r="D29" s="18">
        <v>11.318618545630915</v>
      </c>
      <c r="E29" s="18">
        <v>12.056843133314612</v>
      </c>
      <c r="F29" s="18">
        <v>12.75227411872004</v>
      </c>
      <c r="G29" s="18">
        <v>13.33816134264039</v>
      </c>
      <c r="H29" s="18">
        <v>13.875636521011049</v>
      </c>
      <c r="I29" s="18">
        <v>14.240963618936009</v>
      </c>
      <c r="J29" s="18">
        <v>14.577216681347048</v>
      </c>
      <c r="K29" s="18">
        <v>14.9538097768712</v>
      </c>
      <c r="L29" s="18">
        <v>15.342564039320475</v>
      </c>
      <c r="M29" s="18">
        <v>15.756842303281273</v>
      </c>
      <c r="N29" s="18">
        <v>16.335996287232142</v>
      </c>
      <c r="O29" s="18">
        <v>16.82015758298386</v>
      </c>
      <c r="P29" s="18">
        <v>17.351210252684304</v>
      </c>
      <c r="Q29" s="18">
        <v>17.913878204816921</v>
      </c>
      <c r="R29" s="18">
        <v>18.454288619787256</v>
      </c>
      <c r="S29" s="18">
        <v>18.942800223850558</v>
      </c>
      <c r="T29" s="18">
        <v>19.398240165317215</v>
      </c>
      <c r="U29" s="18">
        <v>19.832693028017797</v>
      </c>
      <c r="V29" s="18">
        <v>20.255921727193325</v>
      </c>
      <c r="W29" s="18">
        <v>20.675491950990956</v>
      </c>
      <c r="X29" s="18">
        <v>21.129264229631648</v>
      </c>
      <c r="Y29" s="18">
        <v>21.49800135965182</v>
      </c>
      <c r="Z29" s="18">
        <v>21.84965451712571</v>
      </c>
      <c r="AA29" s="18">
        <v>22.169041296019198</v>
      </c>
      <c r="AB29" s="18">
        <v>22.46077456598357</v>
      </c>
      <c r="AC29" s="18">
        <v>22.729654151195476</v>
      </c>
      <c r="AD29" s="18">
        <v>22.9806246106907</v>
      </c>
      <c r="AE29" s="18">
        <v>23.218738052424804</v>
      </c>
      <c r="AF29" s="18">
        <v>23.449121981058276</v>
      </c>
      <c r="AG29" s="18">
        <v>23.676952179467854</v>
      </c>
      <c r="AH29" s="18">
        <v>23.902010596751435</v>
      </c>
      <c r="AI29" s="18">
        <v>24.136208842032417</v>
      </c>
      <c r="AJ29" s="18">
        <v>24.390628670202545</v>
      </c>
      <c r="AK29" s="18">
        <v>24.634345077341983</v>
      </c>
      <c r="AL29" s="18">
        <v>24.86858244401072</v>
      </c>
      <c r="AM29" s="18">
        <v>25.094628453587184</v>
      </c>
      <c r="AN29" s="18">
        <v>25.243205205806863</v>
      </c>
      <c r="AO29" s="18">
        <v>25.386569579971823</v>
      </c>
      <c r="AP29" s="18">
        <v>25.526225303136371</v>
      </c>
      <c r="AQ29" s="18">
        <v>25.663721695258662</v>
      </c>
      <c r="AR29" s="18">
        <v>25.876000000000001</v>
      </c>
      <c r="AS29" s="18">
        <v>26.095423864039766</v>
      </c>
      <c r="AT29" s="18">
        <v>26.317490305256982</v>
      </c>
      <c r="AU29" s="18">
        <v>26.543674108354811</v>
      </c>
      <c r="AV29" s="18">
        <v>26.813161569515067</v>
      </c>
      <c r="AW29" s="18">
        <v>27.087021661578916</v>
      </c>
      <c r="AX29" s="18">
        <v>27.329751662539152</v>
      </c>
      <c r="AY29" s="18">
        <v>27.568039643226268</v>
      </c>
      <c r="AZ29" s="18">
        <v>27.797369691082832</v>
      </c>
      <c r="BA29" s="18">
        <v>28.020562922979565</v>
      </c>
      <c r="BB29" s="18">
        <v>28.239633967841979</v>
      </c>
      <c r="BC29" s="18">
        <v>28.456765050201049</v>
      </c>
      <c r="BD29" s="18">
        <v>28.668896957848212</v>
      </c>
      <c r="BE29" s="18">
        <v>28.876921110093672</v>
      </c>
      <c r="BF29" s="18">
        <v>29.078250235030254</v>
      </c>
      <c r="BG29" s="18">
        <v>29.276019944664803</v>
      </c>
      <c r="BH29" s="18">
        <v>29.47321699312182</v>
      </c>
      <c r="BI29" s="18">
        <v>29.668567323823797</v>
      </c>
      <c r="BJ29" s="18">
        <v>29.857663005461713</v>
      </c>
      <c r="BK29" s="18">
        <v>30.039241184725153</v>
      </c>
      <c r="BL29" s="18">
        <v>30.214618233882724</v>
      </c>
      <c r="BM29" s="18">
        <v>30.501670188929047</v>
      </c>
      <c r="BN29" s="18">
        <v>30.781553208042755</v>
      </c>
      <c r="BO29" s="18">
        <v>31.054476569616288</v>
      </c>
      <c r="BP29" s="18">
        <v>31.320643477854542</v>
      </c>
      <c r="BQ29" s="18">
        <v>31.580251239109696</v>
      </c>
      <c r="BR29" s="18">
        <v>31.833491433097031</v>
      </c>
      <c r="BS29" s="18">
        <v>32.080550079140366</v>
      </c>
      <c r="BT29" s="18">
        <v>32.321607797591419</v>
      </c>
      <c r="BU29" s="18">
        <v>32.556839966563082</v>
      </c>
      <c r="BV29" s="54">
        <v>32.792510278264892</v>
      </c>
    </row>
    <row r="30" spans="1:74">
      <c r="B30" s="53" t="s">
        <v>38</v>
      </c>
      <c r="C30" s="18">
        <v>26.094958725519199</v>
      </c>
      <c r="D30" s="18">
        <v>27.305513166378741</v>
      </c>
      <c r="E30" s="18">
        <v>28.247622698757567</v>
      </c>
      <c r="F30" s="18">
        <v>29.148340613293776</v>
      </c>
      <c r="G30" s="18">
        <v>29.918473179345661</v>
      </c>
      <c r="H30" s="18">
        <v>30.740441800958305</v>
      </c>
      <c r="I30" s="18">
        <v>31.331362494800093</v>
      </c>
      <c r="J30" s="18">
        <v>31.957317620937442</v>
      </c>
      <c r="K30" s="18">
        <v>32.655723548405632</v>
      </c>
      <c r="L30" s="18">
        <v>33.29677674995807</v>
      </c>
      <c r="M30" s="18">
        <v>34.029819678760802</v>
      </c>
      <c r="N30" s="18">
        <v>35.11086973117316</v>
      </c>
      <c r="O30" s="18">
        <v>36.122677222305427</v>
      </c>
      <c r="P30" s="18">
        <v>37.689055568464411</v>
      </c>
      <c r="Q30" s="18">
        <v>39.821458995715815</v>
      </c>
      <c r="R30" s="18">
        <v>42.269096244778346</v>
      </c>
      <c r="S30" s="18">
        <v>44.940977500728941</v>
      </c>
      <c r="T30" s="18">
        <v>47.636065358758543</v>
      </c>
      <c r="U30" s="18">
        <v>50.214042040875867</v>
      </c>
      <c r="V30" s="18">
        <v>52.510437400694165</v>
      </c>
      <c r="W30" s="18">
        <v>54.552647213152262</v>
      </c>
      <c r="X30" s="18">
        <v>56.530351895424737</v>
      </c>
      <c r="Y30" s="18">
        <v>58.199075978163563</v>
      </c>
      <c r="Z30" s="18">
        <v>59.787857287790537</v>
      </c>
      <c r="AA30" s="18">
        <v>61.328130407415088</v>
      </c>
      <c r="AB30" s="18">
        <v>62.828839435721328</v>
      </c>
      <c r="AC30" s="18">
        <v>64.224462868153395</v>
      </c>
      <c r="AD30" s="18">
        <v>65.502404638225784</v>
      </c>
      <c r="AE30" s="18">
        <v>66.697694037039568</v>
      </c>
      <c r="AF30" s="18">
        <v>67.840962845833729</v>
      </c>
      <c r="AG30" s="18">
        <v>68.946042378117852</v>
      </c>
      <c r="AH30" s="18">
        <v>70.011126763668656</v>
      </c>
      <c r="AI30" s="18">
        <v>71.069882238137382</v>
      </c>
      <c r="AJ30" s="18">
        <v>72.153960498344858</v>
      </c>
      <c r="AK30" s="18">
        <v>73.170450490095192</v>
      </c>
      <c r="AL30" s="18">
        <v>74.120567289759379</v>
      </c>
      <c r="AM30" s="18">
        <v>75.000410951404973</v>
      </c>
      <c r="AN30" s="18">
        <v>75.619057865371175</v>
      </c>
      <c r="AO30" s="18">
        <v>76.230000648639333</v>
      </c>
      <c r="AP30" s="18">
        <v>76.834969758731901</v>
      </c>
      <c r="AQ30" s="18">
        <v>77.435750152364591</v>
      </c>
      <c r="AR30" s="18">
        <v>78.176787824788704</v>
      </c>
      <c r="AS30" s="18">
        <v>78.915987124019225</v>
      </c>
      <c r="AT30" s="18">
        <v>79.656882606578719</v>
      </c>
      <c r="AU30" s="18">
        <v>80.400653155704902</v>
      </c>
      <c r="AV30" s="18">
        <v>81.326971858558693</v>
      </c>
      <c r="AW30" s="18">
        <v>82.218985266981946</v>
      </c>
      <c r="AX30" s="18">
        <v>83.021671152271153</v>
      </c>
      <c r="AY30" s="18">
        <v>83.812059514813882</v>
      </c>
      <c r="AZ30" s="18">
        <v>84.576565714834103</v>
      </c>
      <c r="BA30" s="18">
        <v>85.323764300097622</v>
      </c>
      <c r="BB30" s="18">
        <v>86.06066229007871</v>
      </c>
      <c r="BC30" s="18">
        <v>86.793813224041031</v>
      </c>
      <c r="BD30" s="18">
        <v>87.514087661992306</v>
      </c>
      <c r="BE30" s="18">
        <v>88.22425573270246</v>
      </c>
      <c r="BF30" s="18">
        <v>88.917540176122912</v>
      </c>
      <c r="BG30" s="18">
        <v>89.60438875915986</v>
      </c>
      <c r="BH30" s="18">
        <v>90.294118417785029</v>
      </c>
      <c r="BI30" s="18">
        <v>90.983104990100713</v>
      </c>
      <c r="BJ30" s="18">
        <v>91.655597158416967</v>
      </c>
      <c r="BK30" s="18">
        <v>92.306265647611525</v>
      </c>
      <c r="BL30" s="18">
        <v>92.939171637665396</v>
      </c>
      <c r="BM30" s="18">
        <v>93.906046932029284</v>
      </c>
      <c r="BN30" s="18">
        <v>94.847783039666723</v>
      </c>
      <c r="BO30" s="18">
        <v>95.764990627489183</v>
      </c>
      <c r="BP30" s="18">
        <v>96.658452515600871</v>
      </c>
      <c r="BQ30" s="18">
        <v>97.528866001200853</v>
      </c>
      <c r="BR30" s="18">
        <v>98.376972667685664</v>
      </c>
      <c r="BS30" s="18">
        <v>99.206143899221544</v>
      </c>
      <c r="BT30" s="18">
        <v>100.01699719316713</v>
      </c>
      <c r="BU30" s="18">
        <v>100.81006856202606</v>
      </c>
      <c r="BV30" s="54">
        <v>101.60434234297429</v>
      </c>
    </row>
    <row r="31" spans="1:74">
      <c r="B31" s="55"/>
      <c r="C31" s="31"/>
      <c r="D31" s="31"/>
      <c r="E31" s="31"/>
      <c r="F31" s="66"/>
      <c r="G31" s="67"/>
      <c r="H31" s="31"/>
      <c r="I31" s="31"/>
      <c r="J31" s="31"/>
      <c r="K31" s="31"/>
      <c r="BV31" s="68"/>
    </row>
    <row r="32" spans="1:74">
      <c r="B32" s="55"/>
      <c r="C32" s="56" t="s">
        <v>81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V32" s="68"/>
    </row>
    <row r="33" spans="2:74">
      <c r="B33" s="51" t="s">
        <v>61</v>
      </c>
      <c r="C33" s="35">
        <v>1970</v>
      </c>
      <c r="D33" s="35">
        <v>1971</v>
      </c>
      <c r="E33" s="35">
        <v>1972</v>
      </c>
      <c r="F33" s="35">
        <v>1973</v>
      </c>
      <c r="G33" s="35">
        <v>1974</v>
      </c>
      <c r="H33" s="35">
        <v>1975</v>
      </c>
      <c r="I33" s="35">
        <v>1976</v>
      </c>
      <c r="J33" s="35">
        <v>1977</v>
      </c>
      <c r="K33" s="35">
        <v>1978</v>
      </c>
      <c r="L33" s="35">
        <v>1979</v>
      </c>
      <c r="M33" s="35">
        <v>1980</v>
      </c>
      <c r="N33" s="35">
        <v>1981</v>
      </c>
      <c r="O33" s="35">
        <v>1982</v>
      </c>
      <c r="P33" s="35">
        <v>1983</v>
      </c>
      <c r="Q33" s="35">
        <v>1984</v>
      </c>
      <c r="R33" s="35">
        <v>1985</v>
      </c>
      <c r="S33" s="35">
        <v>1986</v>
      </c>
      <c r="T33" s="35">
        <v>1987</v>
      </c>
      <c r="U33" s="35">
        <v>1988</v>
      </c>
      <c r="V33" s="35">
        <v>1989</v>
      </c>
      <c r="W33" s="35">
        <v>1990</v>
      </c>
      <c r="X33" s="35">
        <v>1991</v>
      </c>
      <c r="Y33" s="35">
        <v>1992</v>
      </c>
      <c r="Z33" s="35">
        <v>1993</v>
      </c>
      <c r="AA33" s="35">
        <v>1994</v>
      </c>
      <c r="AB33" s="35">
        <v>1995</v>
      </c>
      <c r="AC33" s="35">
        <v>1996</v>
      </c>
      <c r="AD33" s="35">
        <v>1997</v>
      </c>
      <c r="AE33" s="35">
        <v>1998</v>
      </c>
      <c r="AF33" s="35">
        <v>1999</v>
      </c>
      <c r="AG33" s="35">
        <v>2000</v>
      </c>
      <c r="AH33" s="35">
        <v>2001</v>
      </c>
      <c r="AI33" s="35">
        <v>2002</v>
      </c>
      <c r="AJ33" s="35">
        <v>2003</v>
      </c>
      <c r="AK33" s="35">
        <v>2004</v>
      </c>
      <c r="AL33" s="35">
        <v>2005</v>
      </c>
      <c r="AM33" s="35">
        <v>2006</v>
      </c>
      <c r="AN33" s="35">
        <v>2007</v>
      </c>
      <c r="AO33" s="35">
        <v>2008</v>
      </c>
      <c r="AP33" s="35">
        <v>2009</v>
      </c>
      <c r="AQ33" s="35">
        <v>2010</v>
      </c>
      <c r="AR33" s="35">
        <v>2011</v>
      </c>
      <c r="AS33" s="35">
        <v>2012</v>
      </c>
      <c r="AT33" s="35">
        <v>2013</v>
      </c>
      <c r="AU33" s="35">
        <v>2014</v>
      </c>
      <c r="AV33" s="35">
        <v>2015</v>
      </c>
      <c r="AW33" s="35">
        <v>2016</v>
      </c>
      <c r="AX33" s="35">
        <v>2017</v>
      </c>
      <c r="AY33" s="35">
        <v>2018</v>
      </c>
      <c r="AZ33" s="35">
        <v>2019</v>
      </c>
      <c r="BA33" s="35">
        <v>2020</v>
      </c>
      <c r="BB33" s="35">
        <v>2021</v>
      </c>
      <c r="BC33" s="35">
        <v>2022</v>
      </c>
      <c r="BD33" s="35">
        <v>2023</v>
      </c>
      <c r="BE33" s="35">
        <v>2024</v>
      </c>
      <c r="BF33" s="35">
        <v>2025</v>
      </c>
      <c r="BG33" s="35">
        <v>2026</v>
      </c>
      <c r="BH33" s="35">
        <v>2027</v>
      </c>
      <c r="BI33" s="35">
        <v>2028</v>
      </c>
      <c r="BJ33" s="35">
        <v>2029</v>
      </c>
      <c r="BK33" s="35">
        <v>2030</v>
      </c>
      <c r="BL33" s="35">
        <v>2031</v>
      </c>
      <c r="BM33" s="35">
        <v>2032</v>
      </c>
      <c r="BN33" s="35">
        <v>2033</v>
      </c>
      <c r="BO33" s="35">
        <v>2034</v>
      </c>
      <c r="BP33" s="35">
        <v>2035</v>
      </c>
      <c r="BQ33" s="35">
        <v>2036</v>
      </c>
      <c r="BR33" s="35">
        <v>2037</v>
      </c>
      <c r="BS33" s="35">
        <v>2038</v>
      </c>
      <c r="BT33" s="35">
        <v>2039</v>
      </c>
      <c r="BU33" s="35">
        <v>2040</v>
      </c>
      <c r="BV33" s="52">
        <v>2041</v>
      </c>
    </row>
    <row r="34" spans="2:74" s="4" customFormat="1">
      <c r="B34" s="51" t="s">
        <v>99</v>
      </c>
      <c r="C34" s="18">
        <v>6.184539146550728</v>
      </c>
      <c r="D34" s="18">
        <v>6.1397584972587511</v>
      </c>
      <c r="E34" s="18">
        <v>6.0305945199523654</v>
      </c>
      <c r="F34" s="18">
        <v>5.921999818146249</v>
      </c>
      <c r="G34" s="18">
        <v>5.8060368328077647</v>
      </c>
      <c r="H34" s="18">
        <v>5.7240791036622332</v>
      </c>
      <c r="I34" s="18">
        <v>5.6178110767216562</v>
      </c>
      <c r="J34" s="18">
        <v>5.5177495188915922</v>
      </c>
      <c r="K34" s="18">
        <v>5.4119287152886519</v>
      </c>
      <c r="L34" s="18">
        <v>5.2689178480077539</v>
      </c>
      <c r="M34" s="18">
        <v>5.1295520077065699</v>
      </c>
      <c r="N34" s="18">
        <v>5.0140653036545011</v>
      </c>
      <c r="O34" s="18">
        <v>4.8743457016185507</v>
      </c>
      <c r="P34" s="18">
        <v>4.7744441346764637</v>
      </c>
      <c r="Q34" s="18">
        <v>4.6804371227683452</v>
      </c>
      <c r="R34" s="18">
        <v>4.5537882250702859</v>
      </c>
      <c r="S34" s="18">
        <v>4.4183408265766602</v>
      </c>
      <c r="T34" s="18">
        <v>4.2912403548453169</v>
      </c>
      <c r="U34" s="18">
        <v>4.1860660119610991</v>
      </c>
      <c r="V34" s="18">
        <v>4.0938322688981428</v>
      </c>
      <c r="W34" s="18">
        <v>4.0756744520196966</v>
      </c>
      <c r="X34" s="18">
        <v>3.9726411514060911</v>
      </c>
      <c r="Y34" s="18">
        <v>3.8777654917225926</v>
      </c>
      <c r="Z34" s="18">
        <v>3.8137206291117125</v>
      </c>
      <c r="AA34" s="18">
        <v>3.7275740101756614</v>
      </c>
      <c r="AB34" s="18">
        <v>3.6438050389868266</v>
      </c>
      <c r="AC34" s="18">
        <v>3.5726119734332888</v>
      </c>
      <c r="AD34" s="18">
        <v>3.5044964317774587</v>
      </c>
      <c r="AE34" s="18">
        <v>3.4438477104836305</v>
      </c>
      <c r="AF34" s="18">
        <v>3.4043860685632223</v>
      </c>
      <c r="AG34" s="18">
        <v>3.3698568712265509</v>
      </c>
      <c r="AH34" s="18">
        <v>3.3344701140900157</v>
      </c>
      <c r="AI34" s="18">
        <v>3.474708247296149</v>
      </c>
      <c r="AJ34" s="18">
        <v>3.5039997590955689</v>
      </c>
      <c r="AK34" s="18">
        <v>3.5207754693028606</v>
      </c>
      <c r="AL34" s="18">
        <v>3.5364455394051597</v>
      </c>
      <c r="AM34" s="18">
        <v>3.5505562714033543</v>
      </c>
      <c r="AN34" s="18">
        <v>3.5501588517479408</v>
      </c>
      <c r="AO34" s="18">
        <v>3.4563324094211212</v>
      </c>
      <c r="AP34" s="18">
        <v>3.2072221362164379</v>
      </c>
      <c r="AQ34" s="18">
        <v>3.2025068432813355</v>
      </c>
      <c r="AR34" s="18">
        <v>3.2409135830778437</v>
      </c>
      <c r="AS34" s="18">
        <v>3.2324888402953582</v>
      </c>
      <c r="AT34" s="18">
        <v>3.1814482711285805</v>
      </c>
      <c r="AU34" s="18">
        <v>3.1539115372297446</v>
      </c>
      <c r="AV34" s="18">
        <v>3.1446488488167579</v>
      </c>
      <c r="AW34" s="18">
        <v>3.1296914484858873</v>
      </c>
      <c r="AX34" s="18">
        <v>3.1094017159584988</v>
      </c>
      <c r="AY34" s="18">
        <v>3.0868645735546507</v>
      </c>
      <c r="AZ34" s="18">
        <v>3.0614535725621526</v>
      </c>
      <c r="BA34" s="18">
        <v>3.0335025302760643</v>
      </c>
      <c r="BB34" s="18">
        <v>3.0417719668127656</v>
      </c>
      <c r="BC34" s="18">
        <v>3.0495331419432659</v>
      </c>
      <c r="BD34" s="18">
        <v>3.0565240282027144</v>
      </c>
      <c r="BE34" s="18">
        <v>3.0628530338128175</v>
      </c>
      <c r="BF34" s="18">
        <v>3.0683805418462353</v>
      </c>
      <c r="BG34" s="18">
        <v>3.0734205378077699</v>
      </c>
      <c r="BH34" s="18">
        <v>3.0783426502120914</v>
      </c>
      <c r="BI34" s="18">
        <v>3.0830295862323798</v>
      </c>
      <c r="BJ34" s="18">
        <v>3.0869135140885851</v>
      </c>
      <c r="BK34" s="18">
        <v>3.0896948595318228</v>
      </c>
      <c r="BL34" s="18">
        <v>3.1101900250941021</v>
      </c>
      <c r="BM34" s="18">
        <v>3.1413127170096899</v>
      </c>
      <c r="BN34" s="18">
        <v>3.1712993673163212</v>
      </c>
      <c r="BO34" s="18">
        <v>3.2000911816484634</v>
      </c>
      <c r="BP34" s="18">
        <v>3.2277675717879419</v>
      </c>
      <c r="BQ34" s="18">
        <v>3.2543606462986499</v>
      </c>
      <c r="BR34" s="18">
        <v>3.2799481740995842</v>
      </c>
      <c r="BS34" s="18">
        <v>3.3046509784351206</v>
      </c>
      <c r="BT34" s="18">
        <v>3.3285363116237883</v>
      </c>
      <c r="BU34" s="18">
        <v>3.3516243113674311</v>
      </c>
      <c r="BV34" s="54">
        <v>3.3846784354973929</v>
      </c>
    </row>
    <row r="35" spans="2:74">
      <c r="B35" s="53" t="s">
        <v>100</v>
      </c>
      <c r="C35" s="18">
        <v>3.0177988236082789</v>
      </c>
      <c r="D35" s="18">
        <v>3.0987327718334936</v>
      </c>
      <c r="E35" s="18">
        <v>3.1462373386493248</v>
      </c>
      <c r="F35" s="18">
        <v>3.1907131840061953</v>
      </c>
      <c r="G35" s="18">
        <v>3.2264144777546742</v>
      </c>
      <c r="H35" s="18">
        <v>3.2754915778077156</v>
      </c>
      <c r="I35" s="18">
        <v>3.303889626178008</v>
      </c>
      <c r="J35" s="18">
        <v>3.3297820642051006</v>
      </c>
      <c r="K35" s="18">
        <v>3.343897760976339</v>
      </c>
      <c r="L35" s="18">
        <v>3.3211885075611876</v>
      </c>
      <c r="M35" s="18">
        <v>3.2834462600876861</v>
      </c>
      <c r="N35" s="18">
        <v>3.2542043911423941</v>
      </c>
      <c r="O35" s="18">
        <v>3.212109329866478</v>
      </c>
      <c r="P35" s="18">
        <v>3.2166493400021365</v>
      </c>
      <c r="Q35" s="18">
        <v>3.2317160288238407</v>
      </c>
      <c r="R35" s="18">
        <v>3.2158318973402666</v>
      </c>
      <c r="S35" s="18">
        <v>3.1793361488387681</v>
      </c>
      <c r="T35" s="18">
        <v>3.1352093654697324</v>
      </c>
      <c r="U35" s="18">
        <v>3.0947670401441996</v>
      </c>
      <c r="V35" s="18">
        <v>3.0559527275490601</v>
      </c>
      <c r="W35" s="18">
        <v>3.0679263796428908</v>
      </c>
      <c r="X35" s="18">
        <v>3.0073288109273575</v>
      </c>
      <c r="Y35" s="18">
        <v>2.9440733758886504</v>
      </c>
      <c r="Z35" s="18">
        <v>2.910055298857734</v>
      </c>
      <c r="AA35" s="18">
        <v>2.8777330951189728</v>
      </c>
      <c r="AB35" s="18">
        <v>2.8717213168840212</v>
      </c>
      <c r="AC35" s="18">
        <v>2.8901358578576777</v>
      </c>
      <c r="AD35" s="18">
        <v>2.9133545134978793</v>
      </c>
      <c r="AE35" s="18">
        <v>2.9350998607619898</v>
      </c>
      <c r="AF35" s="18">
        <v>2.9667925754248525</v>
      </c>
      <c r="AG35" s="18">
        <v>2.9945491037778171</v>
      </c>
      <c r="AH35" s="18">
        <v>3.0131505541822192</v>
      </c>
      <c r="AI35" s="18">
        <v>3.1844483415786011</v>
      </c>
      <c r="AJ35" s="18">
        <v>3.2569124838509325</v>
      </c>
      <c r="AK35" s="18">
        <v>3.3134569284230482</v>
      </c>
      <c r="AL35" s="18">
        <v>3.3641899163819153</v>
      </c>
      <c r="AM35" s="18">
        <v>3.4088210437282482</v>
      </c>
      <c r="AN35" s="18">
        <v>3.4345891925374126</v>
      </c>
      <c r="AO35" s="18">
        <v>3.3649983738465621</v>
      </c>
      <c r="AP35" s="18">
        <v>3.1389763356313014</v>
      </c>
      <c r="AQ35" s="18">
        <v>3.1643389851786132</v>
      </c>
      <c r="AR35" s="18">
        <v>3.2328790901541926</v>
      </c>
      <c r="AS35" s="18">
        <v>3.2536821795542421</v>
      </c>
      <c r="AT35" s="18">
        <v>3.2326432964067813</v>
      </c>
      <c r="AU35" s="18">
        <v>3.2353806412845447</v>
      </c>
      <c r="AV35" s="18">
        <v>3.2558457461433035</v>
      </c>
      <c r="AW35" s="18">
        <v>3.2700189982097814</v>
      </c>
      <c r="AX35" s="18">
        <v>3.2805850903538301</v>
      </c>
      <c r="AY35" s="18">
        <v>3.2904323145547476</v>
      </c>
      <c r="AZ35" s="18">
        <v>3.2871728762365375</v>
      </c>
      <c r="BA35" s="18">
        <v>3.2839134379183275</v>
      </c>
      <c r="BB35" s="18">
        <v>3.2806539996001174</v>
      </c>
      <c r="BC35" s="18">
        <v>3.2773945612819069</v>
      </c>
      <c r="BD35" s="18">
        <v>3.2548731043637713</v>
      </c>
      <c r="BE35" s="18">
        <v>3.2320046792077064</v>
      </c>
      <c r="BF35" s="18">
        <v>3.2085965449611362</v>
      </c>
      <c r="BG35" s="18">
        <v>3.1852870062845295</v>
      </c>
      <c r="BH35" s="18">
        <v>3.1623536026381922</v>
      </c>
      <c r="BI35" s="18">
        <v>3.1396925398955156</v>
      </c>
      <c r="BJ35" s="18">
        <v>3.1164956471675627</v>
      </c>
      <c r="BK35" s="18">
        <v>3.0926410346109368</v>
      </c>
      <c r="BL35" s="18">
        <v>3.0819387430516154</v>
      </c>
      <c r="BM35" s="18">
        <v>3.0811067801221195</v>
      </c>
      <c r="BN35" s="18">
        <v>3.0786182586685458</v>
      </c>
      <c r="BO35" s="18">
        <v>3.0746829070789916</v>
      </c>
      <c r="BP35" s="18">
        <v>3.0693024386425432</v>
      </c>
      <c r="BQ35" s="18">
        <v>3.062544125808929</v>
      </c>
      <c r="BR35" s="18">
        <v>3.0544029797025329</v>
      </c>
      <c r="BS35" s="18">
        <v>3.0454157436592535</v>
      </c>
      <c r="BT35" s="18">
        <v>3.0355582463940398</v>
      </c>
      <c r="BU35" s="18">
        <v>3.0248738124743784</v>
      </c>
      <c r="BV35" s="54">
        <v>3.0205402129423065</v>
      </c>
    </row>
    <row r="36" spans="2:74">
      <c r="B36" s="53" t="s">
        <v>101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1.2230818863018638E-2</v>
      </c>
      <c r="L36" s="18">
        <v>2.4064611904110505E-2</v>
      </c>
      <c r="M36" s="18">
        <v>4.1272271072772024E-2</v>
      </c>
      <c r="N36" s="18">
        <v>6.5607562694256993E-2</v>
      </c>
      <c r="O36" s="18">
        <v>9.6978134011763362E-2</v>
      </c>
      <c r="P36" s="18">
        <v>0.15294832367986497</v>
      </c>
      <c r="Q36" s="18">
        <v>0.25188486830718781</v>
      </c>
      <c r="R36" s="18">
        <v>0.39546652902454965</v>
      </c>
      <c r="S36" s="18">
        <v>0.57019070902776048</v>
      </c>
      <c r="T36" s="18">
        <v>0.74904275683271071</v>
      </c>
      <c r="U36" s="18">
        <v>0.91166274041766004</v>
      </c>
      <c r="V36" s="18">
        <v>1.0457549831258097</v>
      </c>
      <c r="W36" s="18">
        <v>1.1782537897143983</v>
      </c>
      <c r="X36" s="18">
        <v>1.2748085849751905</v>
      </c>
      <c r="Y36" s="18">
        <v>1.3705239605266453</v>
      </c>
      <c r="Z36" s="18">
        <v>1.4732932990778023</v>
      </c>
      <c r="AA36" s="18">
        <v>1.5653516042132574</v>
      </c>
      <c r="AB36" s="18">
        <v>1.6576068139485229</v>
      </c>
      <c r="AC36" s="18">
        <v>1.7475488392050389</v>
      </c>
      <c r="AD36" s="18">
        <v>1.8275518928049013</v>
      </c>
      <c r="AE36" s="18">
        <v>1.9012140666788317</v>
      </c>
      <c r="AF36" s="18">
        <v>1.977742980101092</v>
      </c>
      <c r="AG36" s="18">
        <v>2.0480433228502219</v>
      </c>
      <c r="AH36" s="18">
        <v>2.1081186789886877</v>
      </c>
      <c r="AI36" s="18">
        <v>2.2730160324072894</v>
      </c>
      <c r="AJ36" s="18">
        <v>2.3657050070070924</v>
      </c>
      <c r="AK36" s="18">
        <v>2.4431988160869751</v>
      </c>
      <c r="AL36" s="18">
        <v>2.5122726248386744</v>
      </c>
      <c r="AM36" s="18">
        <v>2.5716836323904628</v>
      </c>
      <c r="AN36" s="18">
        <v>2.6134737212396546</v>
      </c>
      <c r="AO36" s="18">
        <v>2.5835162111456982</v>
      </c>
      <c r="AP36" s="18">
        <v>2.4067907983715209</v>
      </c>
      <c r="AQ36" s="18">
        <v>2.4241375073506886</v>
      </c>
      <c r="AR36" s="18">
        <v>2.4756281321000575</v>
      </c>
      <c r="AS36" s="18">
        <v>2.4907219662344509</v>
      </c>
      <c r="AT36" s="18">
        <v>2.4576881056510342</v>
      </c>
      <c r="AU36" s="18">
        <v>2.4446211506859798</v>
      </c>
      <c r="AV36" s="18">
        <v>2.4745903733364383</v>
      </c>
      <c r="AW36" s="18">
        <v>2.5050675063187713</v>
      </c>
      <c r="AX36" s="18">
        <v>2.5327792614721307</v>
      </c>
      <c r="AY36" s="18">
        <v>2.560157487845657</v>
      </c>
      <c r="AZ36" s="18">
        <v>2.5696145932288124</v>
      </c>
      <c r="BA36" s="18">
        <v>2.5790716986119673</v>
      </c>
      <c r="BB36" s="18">
        <v>2.5885288039951222</v>
      </c>
      <c r="BC36" s="18">
        <v>2.5979859093782776</v>
      </c>
      <c r="BD36" s="18">
        <v>2.5805969185568123</v>
      </c>
      <c r="BE36" s="18">
        <v>2.5628194105806372</v>
      </c>
      <c r="BF36" s="18">
        <v>2.5444464511253493</v>
      </c>
      <c r="BG36" s="18">
        <v>2.5257770207171126</v>
      </c>
      <c r="BH36" s="18">
        <v>2.507081444256857</v>
      </c>
      <c r="BI36" s="18">
        <v>2.4882579687347404</v>
      </c>
      <c r="BJ36" s="18">
        <v>2.468951553301733</v>
      </c>
      <c r="BK36" s="18">
        <v>2.4490837774059333</v>
      </c>
      <c r="BL36" s="18">
        <v>2.4460854076635323</v>
      </c>
      <c r="BM36" s="18">
        <v>2.4519857855859759</v>
      </c>
      <c r="BN36" s="18">
        <v>2.4571104524299416</v>
      </c>
      <c r="BO36" s="18">
        <v>2.4614906169651665</v>
      </c>
      <c r="BP36" s="18">
        <v>2.4651563486932364</v>
      </c>
      <c r="BQ36" s="18">
        <v>2.4681366188113683</v>
      </c>
      <c r="BR36" s="18">
        <v>2.4704593397069812</v>
      </c>
      <c r="BS36" s="18">
        <v>2.472151403035745</v>
      </c>
      <c r="BT36" s="18">
        <v>2.4732387164338747</v>
      </c>
      <c r="BU36" s="18">
        <v>2.4737462389136478</v>
      </c>
      <c r="BV36" s="54">
        <v>2.4829053929529961</v>
      </c>
    </row>
    <row r="37" spans="2:74">
      <c r="B37" s="53" t="s">
        <v>102</v>
      </c>
      <c r="C37" s="18">
        <v>1.7765032774053657</v>
      </c>
      <c r="D37" s="18">
        <v>1.9196257219655399</v>
      </c>
      <c r="E37" s="18">
        <v>2.0448278304553651</v>
      </c>
      <c r="F37" s="18">
        <v>2.1627721893057132</v>
      </c>
      <c r="G37" s="18">
        <v>2.2621380421855806</v>
      </c>
      <c r="H37" s="18">
        <v>2.3532932633955572</v>
      </c>
      <c r="I37" s="18">
        <v>2.4152523524204699</v>
      </c>
      <c r="J37" s="18">
        <v>2.4722805158038073</v>
      </c>
      <c r="K37" s="18">
        <v>2.5361503060938806</v>
      </c>
      <c r="L37" s="18">
        <v>2.6020826174190508</v>
      </c>
      <c r="M37" s="18">
        <v>2.6723437723775194</v>
      </c>
      <c r="N37" s="18">
        <v>2.7705676748872525</v>
      </c>
      <c r="O37" s="18">
        <v>2.8526809180501234</v>
      </c>
      <c r="P37" s="18">
        <v>2.9427468885893417</v>
      </c>
      <c r="Q37" s="18">
        <v>3.0381747775569727</v>
      </c>
      <c r="R37" s="18">
        <v>3.1298278117866283</v>
      </c>
      <c r="S37" s="18">
        <v>3.2126788626333367</v>
      </c>
      <c r="T37" s="18">
        <v>3.2899209945176513</v>
      </c>
      <c r="U37" s="18">
        <v>3.363603740062914</v>
      </c>
      <c r="V37" s="18">
        <v>3.4353828793576966</v>
      </c>
      <c r="W37" s="18">
        <v>3.5658532505291394</v>
      </c>
      <c r="X37" s="18">
        <v>3.61391785437011</v>
      </c>
      <c r="Y37" s="18">
        <v>3.6607350083389805</v>
      </c>
      <c r="Z37" s="18">
        <v>3.7282743471210287</v>
      </c>
      <c r="AA37" s="18">
        <v>3.7652887889911137</v>
      </c>
      <c r="AB37" s="18">
        <v>3.8001802801601605</v>
      </c>
      <c r="AC37" s="18">
        <v>3.840476607257381</v>
      </c>
      <c r="AD37" s="18">
        <v>3.8750967740091267</v>
      </c>
      <c r="AE37" s="18">
        <v>3.9076032893613677</v>
      </c>
      <c r="AF37" s="18">
        <v>3.953329951880447</v>
      </c>
      <c r="AG37" s="18">
        <v>3.9939185202473992</v>
      </c>
      <c r="AH37" s="18">
        <v>4.0225140923616722</v>
      </c>
      <c r="AI37" s="18">
        <v>4.2554988368397844</v>
      </c>
      <c r="AJ37" s="18">
        <v>4.3571018712293386</v>
      </c>
      <c r="AK37" s="18">
        <v>4.4381527557063487</v>
      </c>
      <c r="AL37" s="18">
        <v>4.5123078760554467</v>
      </c>
      <c r="AM37" s="18">
        <v>4.5793304640673718</v>
      </c>
      <c r="AN37" s="18">
        <v>4.6222098707035286</v>
      </c>
      <c r="AO37" s="18">
        <v>4.5378270552396529</v>
      </c>
      <c r="AP37" s="18">
        <v>4.2429211217716851</v>
      </c>
      <c r="AQ37" s="18">
        <v>4.2885559199796424</v>
      </c>
      <c r="AR37" s="18">
        <v>4.3948676292372619</v>
      </c>
      <c r="AS37" s="18">
        <v>4.4374815581575682</v>
      </c>
      <c r="AT37" s="18">
        <v>4.4262973791087346</v>
      </c>
      <c r="AU37" s="18">
        <v>4.4491245575842147</v>
      </c>
      <c r="AV37" s="18">
        <v>4.4947682010704719</v>
      </c>
      <c r="AW37" s="18">
        <v>4.5411544351790427</v>
      </c>
      <c r="AX37" s="18">
        <v>4.5823321354009208</v>
      </c>
      <c r="AY37" s="18">
        <v>4.6227722326973533</v>
      </c>
      <c r="AZ37" s="18">
        <v>4.6617184673918457</v>
      </c>
      <c r="BA37" s="18">
        <v>4.6996435261947278</v>
      </c>
      <c r="BB37" s="18">
        <v>4.7368863817558449</v>
      </c>
      <c r="BC37" s="18">
        <v>4.773810176510958</v>
      </c>
      <c r="BD37" s="18">
        <v>4.8099029061331953</v>
      </c>
      <c r="BE37" s="18">
        <v>4.8453138787665191</v>
      </c>
      <c r="BF37" s="18">
        <v>4.8796101144881989</v>
      </c>
      <c r="BG37" s="18">
        <v>4.9133146959845657</v>
      </c>
      <c r="BH37" s="18">
        <v>4.9469301431762895</v>
      </c>
      <c r="BI37" s="18">
        <v>4.9802425592920301</v>
      </c>
      <c r="BJ37" s="18">
        <v>5.0125132862738946</v>
      </c>
      <c r="BK37" s="18">
        <v>5.0435270824484801</v>
      </c>
      <c r="BL37" s="18">
        <v>5.0735060242746082</v>
      </c>
      <c r="BM37" s="18">
        <v>5.1222450909741575</v>
      </c>
      <c r="BN37" s="18">
        <v>5.1697917541780942</v>
      </c>
      <c r="BO37" s="18">
        <v>5.2161778214335044</v>
      </c>
      <c r="BP37" s="18">
        <v>5.2614385351179314</v>
      </c>
      <c r="BQ37" s="18">
        <v>5.3056066855835891</v>
      </c>
      <c r="BR37" s="18">
        <v>5.3487156548605119</v>
      </c>
      <c r="BS37" s="18">
        <v>5.3907932962730349</v>
      </c>
      <c r="BT37" s="18">
        <v>5.4318711645796549</v>
      </c>
      <c r="BU37" s="18">
        <v>5.4719784185174918</v>
      </c>
      <c r="BV37" s="54">
        <v>5.5121692141061116</v>
      </c>
    </row>
    <row r="38" spans="2:74" ht="13.5" thickBot="1">
      <c r="B38" s="58" t="s">
        <v>38</v>
      </c>
      <c r="C38" s="59">
        <v>10.978841247564374</v>
      </c>
      <c r="D38" s="59">
        <v>11.158116991057783</v>
      </c>
      <c r="E38" s="59">
        <v>11.221659689057054</v>
      </c>
      <c r="F38" s="59">
        <v>11.275485191458158</v>
      </c>
      <c r="G38" s="59">
        <v>11.294589352748018</v>
      </c>
      <c r="H38" s="59">
        <v>11.352863944865506</v>
      </c>
      <c r="I38" s="59">
        <v>11.337712085222572</v>
      </c>
      <c r="J38" s="59">
        <v>11.324588303001345</v>
      </c>
      <c r="K38" s="59">
        <v>11.30420760122189</v>
      </c>
      <c r="L38" s="59">
        <v>11.216253584892101</v>
      </c>
      <c r="M38" s="59">
        <v>11.126614311244548</v>
      </c>
      <c r="N38" s="59">
        <v>11.104444932378405</v>
      </c>
      <c r="O38" s="59">
        <v>11.036114083546916</v>
      </c>
      <c r="P38" s="59">
        <v>11.086788686947807</v>
      </c>
      <c r="Q38" s="59">
        <v>11.202212797456347</v>
      </c>
      <c r="R38" s="59">
        <v>11.294914463221732</v>
      </c>
      <c r="S38" s="59">
        <v>11.380546547076527</v>
      </c>
      <c r="T38" s="59">
        <v>11.465413471665412</v>
      </c>
      <c r="U38" s="59">
        <v>11.556099532585872</v>
      </c>
      <c r="V38" s="59">
        <v>11.63092285893071</v>
      </c>
      <c r="W38" s="59">
        <v>11.887707871906125</v>
      </c>
      <c r="X38" s="59">
        <v>11.868696401678749</v>
      </c>
      <c r="Y38" s="59">
        <v>11.853097836476868</v>
      </c>
      <c r="Z38" s="59">
        <v>11.925343574168275</v>
      </c>
      <c r="AA38" s="59">
        <v>11.935947498499004</v>
      </c>
      <c r="AB38" s="59">
        <v>11.97331344997953</v>
      </c>
      <c r="AC38" s="59">
        <v>12.050773277753384</v>
      </c>
      <c r="AD38" s="59">
        <v>12.120499612089366</v>
      </c>
      <c r="AE38" s="59">
        <v>12.187764927285819</v>
      </c>
      <c r="AF38" s="59">
        <v>12.302251575969612</v>
      </c>
      <c r="AG38" s="59">
        <v>12.406367818101987</v>
      </c>
      <c r="AH38" s="59">
        <v>12.478253439622593</v>
      </c>
      <c r="AI38" s="59">
        <v>13.187671458121825</v>
      </c>
      <c r="AJ38" s="59">
        <v>13.483719121182931</v>
      </c>
      <c r="AK38" s="59">
        <v>13.715583969519233</v>
      </c>
      <c r="AL38" s="59">
        <v>13.925215956681196</v>
      </c>
      <c r="AM38" s="59">
        <v>14.110391411589438</v>
      </c>
      <c r="AN38" s="59">
        <v>14.220431636228536</v>
      </c>
      <c r="AO38" s="59">
        <v>13.942674049653037</v>
      </c>
      <c r="AP38" s="59">
        <v>12.995910391990947</v>
      </c>
      <c r="AQ38" s="59">
        <v>13.079539255790278</v>
      </c>
      <c r="AR38" s="59">
        <v>13.344288434569355</v>
      </c>
      <c r="AS38" s="59">
        <v>13.414374544241619</v>
      </c>
      <c r="AT38" s="59">
        <v>13.298077052295129</v>
      </c>
      <c r="AU38" s="59">
        <v>13.283037886784484</v>
      </c>
      <c r="AV38" s="59">
        <v>13.369853169366973</v>
      </c>
      <c r="AW38" s="59">
        <v>13.445932388193484</v>
      </c>
      <c r="AX38" s="59">
        <v>13.50509820318538</v>
      </c>
      <c r="AY38" s="59">
        <v>13.56022660865241</v>
      </c>
      <c r="AZ38" s="59">
        <v>13.57995950941935</v>
      </c>
      <c r="BA38" s="59">
        <v>13.596131193001085</v>
      </c>
      <c r="BB38" s="59">
        <v>13.647841152163849</v>
      </c>
      <c r="BC38" s="59">
        <v>13.698723789114409</v>
      </c>
      <c r="BD38" s="59">
        <v>13.701896957256494</v>
      </c>
      <c r="BE38" s="59">
        <v>13.702991002367678</v>
      </c>
      <c r="BF38" s="59">
        <v>13.701033652420918</v>
      </c>
      <c r="BG38" s="59">
        <v>13.697799260793978</v>
      </c>
      <c r="BH38" s="59">
        <v>13.694707840283431</v>
      </c>
      <c r="BI38" s="59">
        <v>13.691222654154664</v>
      </c>
      <c r="BJ38" s="59">
        <v>13.684874000831776</v>
      </c>
      <c r="BK38" s="59">
        <v>13.674946753997173</v>
      </c>
      <c r="BL38" s="59">
        <v>13.711720200083857</v>
      </c>
      <c r="BM38" s="59">
        <v>13.796650373691943</v>
      </c>
      <c r="BN38" s="59">
        <v>13.876819832592902</v>
      </c>
      <c r="BO38" s="59">
        <v>13.952442527126125</v>
      </c>
      <c r="BP38" s="59">
        <v>14.023664894241652</v>
      </c>
      <c r="BQ38" s="59">
        <v>14.090648076502536</v>
      </c>
      <c r="BR38" s="59">
        <v>14.153526148369611</v>
      </c>
      <c r="BS38" s="59">
        <v>14.213011421403154</v>
      </c>
      <c r="BT38" s="59">
        <v>14.269204439031359</v>
      </c>
      <c r="BU38" s="59">
        <v>14.322222781272949</v>
      </c>
      <c r="BV38" s="60">
        <v>14.400293255498809</v>
      </c>
    </row>
    <row r="39" spans="2:74">
      <c r="B39" s="62"/>
      <c r="C39" s="62"/>
      <c r="D39" s="62"/>
      <c r="E39" s="62"/>
      <c r="F39" s="62"/>
      <c r="G39" s="62"/>
      <c r="H39" s="62"/>
      <c r="I39" s="62"/>
      <c r="J39" s="62"/>
      <c r="K39" s="62"/>
    </row>
    <row r="40" spans="2:74" ht="13.5" thickBot="1">
      <c r="C40" s="45" t="s">
        <v>33</v>
      </c>
      <c r="F40" s="64"/>
      <c r="G40" s="65"/>
    </row>
    <row r="41" spans="2:74">
      <c r="B41" s="47"/>
      <c r="C41" s="48" t="s">
        <v>76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50"/>
    </row>
    <row r="42" spans="2:74" s="4" customFormat="1">
      <c r="B42" s="51" t="s">
        <v>61</v>
      </c>
      <c r="C42" s="35">
        <v>1970</v>
      </c>
      <c r="D42" s="35">
        <v>1971</v>
      </c>
      <c r="E42" s="35">
        <v>1972</v>
      </c>
      <c r="F42" s="35">
        <v>1973</v>
      </c>
      <c r="G42" s="35">
        <v>1974</v>
      </c>
      <c r="H42" s="35">
        <v>1975</v>
      </c>
      <c r="I42" s="35">
        <v>1976</v>
      </c>
      <c r="J42" s="35">
        <v>1977</v>
      </c>
      <c r="K42" s="35">
        <v>1978</v>
      </c>
      <c r="L42" s="35">
        <v>1979</v>
      </c>
      <c r="M42" s="35">
        <v>1980</v>
      </c>
      <c r="N42" s="35">
        <v>1981</v>
      </c>
      <c r="O42" s="35">
        <v>1982</v>
      </c>
      <c r="P42" s="35">
        <v>1983</v>
      </c>
      <c r="Q42" s="35">
        <v>1984</v>
      </c>
      <c r="R42" s="35">
        <v>1985</v>
      </c>
      <c r="S42" s="35">
        <v>1986</v>
      </c>
      <c r="T42" s="35">
        <v>1987</v>
      </c>
      <c r="U42" s="35">
        <v>1988</v>
      </c>
      <c r="V42" s="35">
        <v>1989</v>
      </c>
      <c r="W42" s="35">
        <v>1990</v>
      </c>
      <c r="X42" s="35">
        <v>1991</v>
      </c>
      <c r="Y42" s="35">
        <v>1992</v>
      </c>
      <c r="Z42" s="35">
        <v>1993</v>
      </c>
      <c r="AA42" s="35">
        <v>1994</v>
      </c>
      <c r="AB42" s="35">
        <v>1995</v>
      </c>
      <c r="AC42" s="35">
        <v>1996</v>
      </c>
      <c r="AD42" s="35">
        <v>1997</v>
      </c>
      <c r="AE42" s="35">
        <v>1998</v>
      </c>
      <c r="AF42" s="35">
        <v>1999</v>
      </c>
      <c r="AG42" s="35">
        <v>2000</v>
      </c>
      <c r="AH42" s="35">
        <v>2001</v>
      </c>
      <c r="AI42" s="35">
        <v>2002</v>
      </c>
      <c r="AJ42" s="35">
        <v>2003</v>
      </c>
      <c r="AK42" s="35">
        <v>2004</v>
      </c>
      <c r="AL42" s="35">
        <v>2005</v>
      </c>
      <c r="AM42" s="35">
        <v>2006</v>
      </c>
      <c r="AN42" s="35">
        <v>2007</v>
      </c>
      <c r="AO42" s="35">
        <v>2008</v>
      </c>
      <c r="AP42" s="35">
        <v>2009</v>
      </c>
      <c r="AQ42" s="35">
        <v>2010</v>
      </c>
      <c r="AR42" s="35">
        <v>2011</v>
      </c>
      <c r="AS42" s="35">
        <v>2012</v>
      </c>
      <c r="AT42" s="35">
        <v>2013</v>
      </c>
      <c r="AU42" s="35">
        <v>2014</v>
      </c>
      <c r="AV42" s="35">
        <v>2015</v>
      </c>
      <c r="AW42" s="35">
        <v>2016</v>
      </c>
      <c r="AX42" s="35">
        <v>2017</v>
      </c>
      <c r="AY42" s="35">
        <v>2018</v>
      </c>
      <c r="AZ42" s="35">
        <v>2019</v>
      </c>
      <c r="BA42" s="35">
        <v>2020</v>
      </c>
      <c r="BB42" s="35">
        <v>2021</v>
      </c>
      <c r="BC42" s="35">
        <v>2022</v>
      </c>
      <c r="BD42" s="35">
        <v>2023</v>
      </c>
      <c r="BE42" s="35">
        <v>2024</v>
      </c>
      <c r="BF42" s="35">
        <v>2025</v>
      </c>
      <c r="BG42" s="35">
        <v>2026</v>
      </c>
      <c r="BH42" s="35">
        <v>2027</v>
      </c>
      <c r="BI42" s="35">
        <v>2028</v>
      </c>
      <c r="BJ42" s="35">
        <v>2029</v>
      </c>
      <c r="BK42" s="35">
        <v>2030</v>
      </c>
      <c r="BL42" s="35">
        <v>2031</v>
      </c>
      <c r="BM42" s="35">
        <v>2032</v>
      </c>
      <c r="BN42" s="35">
        <v>2033</v>
      </c>
      <c r="BO42" s="35">
        <v>2034</v>
      </c>
      <c r="BP42" s="35">
        <v>2035</v>
      </c>
      <c r="BQ42" s="35">
        <v>2036</v>
      </c>
      <c r="BR42" s="35">
        <v>2037</v>
      </c>
      <c r="BS42" s="35">
        <v>2038</v>
      </c>
      <c r="BT42" s="35">
        <v>2039</v>
      </c>
      <c r="BU42" s="35">
        <v>2040</v>
      </c>
      <c r="BV42" s="52">
        <v>2041</v>
      </c>
    </row>
    <row r="43" spans="2:74">
      <c r="B43" s="53" t="s">
        <v>99</v>
      </c>
      <c r="C43" s="18">
        <v>7.8451647571525278</v>
      </c>
      <c r="D43" s="18">
        <v>8.0137704592287662</v>
      </c>
      <c r="E43" s="18">
        <v>8.1030550299957103</v>
      </c>
      <c r="F43" s="18">
        <v>8.1958261580432961</v>
      </c>
      <c r="G43" s="18">
        <v>8.2812205161557539</v>
      </c>
      <c r="H43" s="18">
        <v>8.4201488131838111</v>
      </c>
      <c r="I43" s="18">
        <v>8.5293824142911223</v>
      </c>
      <c r="J43" s="18">
        <v>8.657268217907049</v>
      </c>
      <c r="K43" s="18">
        <v>8.7932474641467842</v>
      </c>
      <c r="L43" s="18">
        <v>8.8916626479345489</v>
      </c>
      <c r="M43" s="18">
        <v>9.0217335577969244</v>
      </c>
      <c r="N43" s="18">
        <v>9.2185324716130719</v>
      </c>
      <c r="O43" s="18">
        <v>9.3839087710063911</v>
      </c>
      <c r="P43" s="18">
        <v>9.6498068919583968</v>
      </c>
      <c r="Q43" s="18">
        <v>9.9492536538720593</v>
      </c>
      <c r="R43" s="18">
        <v>10.191596704915517</v>
      </c>
      <c r="S43" s="18">
        <v>10.433816373696262</v>
      </c>
      <c r="T43" s="18">
        <v>10.708604782117559</v>
      </c>
      <c r="U43" s="18">
        <v>11.045759993646451</v>
      </c>
      <c r="V43" s="18">
        <v>11.409436922209649</v>
      </c>
      <c r="W43" s="18">
        <v>11.76078909044322</v>
      </c>
      <c r="X43" s="18">
        <v>12.111871471645417</v>
      </c>
      <c r="Y43" s="18">
        <v>12.384446212410882</v>
      </c>
      <c r="Z43" s="18">
        <v>12.633800077616606</v>
      </c>
      <c r="AA43" s="18">
        <v>12.863197394432778</v>
      </c>
      <c r="AB43" s="18">
        <v>13.067847734470579</v>
      </c>
      <c r="AC43" s="18">
        <v>13.274340554457671</v>
      </c>
      <c r="AD43" s="18">
        <v>13.484929320937741</v>
      </c>
      <c r="AE43" s="18">
        <v>13.701946647808677</v>
      </c>
      <c r="AF43" s="18">
        <v>13.927807672223924</v>
      </c>
      <c r="AG43" s="18">
        <v>14.165013134454563</v>
      </c>
      <c r="AH43" s="18">
        <v>14.412883891752623</v>
      </c>
      <c r="AI43" s="18">
        <v>14.678091226785167</v>
      </c>
      <c r="AJ43" s="18">
        <v>14.967027610628641</v>
      </c>
      <c r="AK43" s="18">
        <v>15.260304902027141</v>
      </c>
      <c r="AL43" s="18">
        <v>15.557879105789029</v>
      </c>
      <c r="AM43" s="18">
        <v>15.859702503801067</v>
      </c>
      <c r="AN43" s="18">
        <v>16.120619185415634</v>
      </c>
      <c r="AO43" s="18">
        <v>16.384855533617674</v>
      </c>
      <c r="AP43" s="18">
        <v>16.652343287639695</v>
      </c>
      <c r="AQ43" s="18">
        <v>16.92301150533573</v>
      </c>
      <c r="AR43" s="18">
        <v>17.196786563181476</v>
      </c>
      <c r="AS43" s="18">
        <v>17.466221955242997</v>
      </c>
      <c r="AT43" s="18">
        <v>17.738476305476215</v>
      </c>
      <c r="AU43" s="18">
        <v>18.01346709221334</v>
      </c>
      <c r="AV43" s="18">
        <v>18.347455669573772</v>
      </c>
      <c r="AW43" s="18">
        <v>18.662402486897932</v>
      </c>
      <c r="AX43" s="18">
        <v>18.960408195640504</v>
      </c>
      <c r="AY43" s="18">
        <v>19.257173402081772</v>
      </c>
      <c r="AZ43" s="18">
        <v>19.549821347825038</v>
      </c>
      <c r="BA43" s="18">
        <v>19.840241424044791</v>
      </c>
      <c r="BB43" s="18">
        <v>20.130517680919965</v>
      </c>
      <c r="BC43" s="18">
        <v>20.421550513252978</v>
      </c>
      <c r="BD43" s="18">
        <v>20.711491572248431</v>
      </c>
      <c r="BE43" s="18">
        <v>21.000955349667997</v>
      </c>
      <c r="BF43" s="18">
        <v>21.2888586361112</v>
      </c>
      <c r="BG43" s="18">
        <v>21.577282226651416</v>
      </c>
      <c r="BH43" s="18">
        <v>21.868773891113175</v>
      </c>
      <c r="BI43" s="18">
        <v>22.162513449320592</v>
      </c>
      <c r="BJ43" s="18">
        <v>22.454350712813458</v>
      </c>
      <c r="BK43" s="18">
        <v>22.741941778460397</v>
      </c>
      <c r="BL43" s="18">
        <v>23.026510323013877</v>
      </c>
      <c r="BM43" s="18">
        <v>23.39280404205816</v>
      </c>
      <c r="BN43" s="18">
        <v>23.754115804270597</v>
      </c>
      <c r="BO43" s="18">
        <v>24.109901313905677</v>
      </c>
      <c r="BP43" s="18">
        <v>24.46062317520337</v>
      </c>
      <c r="BQ43" s="18">
        <v>24.806405320589271</v>
      </c>
      <c r="BR43" s="18">
        <v>25.147716304423572</v>
      </c>
      <c r="BS43" s="18">
        <v>25.485403337712128</v>
      </c>
      <c r="BT43" s="18">
        <v>25.819884685336316</v>
      </c>
      <c r="BU43" s="18">
        <v>26.151231546390076</v>
      </c>
      <c r="BV43" s="54">
        <v>26.484550368956381</v>
      </c>
    </row>
    <row r="44" spans="2:74">
      <c r="B44" s="53" t="s">
        <v>100</v>
      </c>
      <c r="C44" s="18">
        <v>7.7750630289281339</v>
      </c>
      <c r="D44" s="18">
        <v>7.9731241615190545</v>
      </c>
      <c r="E44" s="18">
        <v>8.0877245354472471</v>
      </c>
      <c r="F44" s="18">
        <v>8.2002403365304435</v>
      </c>
      <c r="G44" s="18">
        <v>8.2990913205495112</v>
      </c>
      <c r="H44" s="18">
        <v>8.4446564667634441</v>
      </c>
      <c r="I44" s="18">
        <v>8.5528200374371579</v>
      </c>
      <c r="J44" s="18">
        <v>8.6713761811387826</v>
      </c>
      <c r="K44" s="18">
        <v>8.7771933671124742</v>
      </c>
      <c r="L44" s="18">
        <v>8.804531909267693</v>
      </c>
      <c r="M44" s="18">
        <v>8.8100079851680597</v>
      </c>
      <c r="N44" s="18">
        <v>8.8572670362543899</v>
      </c>
      <c r="O44" s="18">
        <v>8.8889963145571134</v>
      </c>
      <c r="P44" s="18">
        <v>9.0720180561611929</v>
      </c>
      <c r="Q44" s="18">
        <v>9.3119513437416028</v>
      </c>
      <c r="R44" s="18">
        <v>9.4913035376956678</v>
      </c>
      <c r="S44" s="18">
        <v>9.6376241739256443</v>
      </c>
      <c r="T44" s="18">
        <v>9.7800479210595039</v>
      </c>
      <c r="U44" s="18">
        <v>9.9451047012849294</v>
      </c>
      <c r="V44" s="18">
        <v>10.117675328684504</v>
      </c>
      <c r="W44" s="18">
        <v>10.280640052900186</v>
      </c>
      <c r="X44" s="18">
        <v>10.436171379882156</v>
      </c>
      <c r="Y44" s="18">
        <v>10.508143451853442</v>
      </c>
      <c r="Z44" s="18">
        <v>10.574510279467955</v>
      </c>
      <c r="AA44" s="18">
        <v>10.669150039410631</v>
      </c>
      <c r="AB44" s="18">
        <v>10.796772676788477</v>
      </c>
      <c r="AC44" s="18">
        <v>10.914439475620714</v>
      </c>
      <c r="AD44" s="18">
        <v>11.024225449789164</v>
      </c>
      <c r="AE44" s="18">
        <v>11.128240484727138</v>
      </c>
      <c r="AF44" s="18">
        <v>11.228614748344231</v>
      </c>
      <c r="AG44" s="18">
        <v>11.327485381298278</v>
      </c>
      <c r="AH44" s="18">
        <v>11.424393867567572</v>
      </c>
      <c r="AI44" s="18">
        <v>11.524663722718321</v>
      </c>
      <c r="AJ44" s="18">
        <v>11.633186066912035</v>
      </c>
      <c r="AK44" s="18">
        <v>11.734798820989853</v>
      </c>
      <c r="AL44" s="18">
        <v>11.829692111673042</v>
      </c>
      <c r="AM44" s="18">
        <v>11.918072154415739</v>
      </c>
      <c r="AN44" s="18">
        <v>11.966679244176353</v>
      </c>
      <c r="AO44" s="18">
        <v>12.009474914706207</v>
      </c>
      <c r="AP44" s="18">
        <v>12.046754157240873</v>
      </c>
      <c r="AQ44" s="18">
        <v>12.078823550683937</v>
      </c>
      <c r="AR44" s="18">
        <v>12.106001261607224</v>
      </c>
      <c r="AS44" s="18">
        <v>12.123501304736466</v>
      </c>
      <c r="AT44" s="18">
        <v>12.136835995845509</v>
      </c>
      <c r="AU44" s="18">
        <v>12.146361955136753</v>
      </c>
      <c r="AV44" s="18">
        <v>12.230019705125624</v>
      </c>
      <c r="AW44" s="18">
        <v>12.290163402630066</v>
      </c>
      <c r="AX44" s="18">
        <v>12.336867277321483</v>
      </c>
      <c r="AY44" s="18">
        <v>12.380939431480641</v>
      </c>
      <c r="AZ44" s="18">
        <v>12.420221464102378</v>
      </c>
      <c r="BA44" s="18">
        <v>12.456058252064521</v>
      </c>
      <c r="BB44" s="18">
        <v>12.48956329289144</v>
      </c>
      <c r="BC44" s="18">
        <v>12.522251485587431</v>
      </c>
      <c r="BD44" s="18">
        <v>12.552634299085275</v>
      </c>
      <c r="BE44" s="18">
        <v>12.581179755841116</v>
      </c>
      <c r="BF44" s="18">
        <v>12.607092850510885</v>
      </c>
      <c r="BG44" s="18">
        <v>12.63279822220697</v>
      </c>
      <c r="BH44" s="18">
        <v>12.659417334025793</v>
      </c>
      <c r="BI44" s="18">
        <v>12.686556622764652</v>
      </c>
      <c r="BJ44" s="18">
        <v>12.710958587804955</v>
      </c>
      <c r="BK44" s="18">
        <v>12.732017666584516</v>
      </c>
      <c r="BL44" s="18">
        <v>12.750083939534658</v>
      </c>
      <c r="BM44" s="18">
        <v>12.809138600899727</v>
      </c>
      <c r="BN44" s="18">
        <v>12.861628335047971</v>
      </c>
      <c r="BO44" s="18">
        <v>12.908302406113121</v>
      </c>
      <c r="BP44" s="18">
        <v>12.949099800661978</v>
      </c>
      <c r="BQ44" s="18">
        <v>12.984219557253212</v>
      </c>
      <c r="BR44" s="18">
        <v>13.013575718880244</v>
      </c>
      <c r="BS44" s="18">
        <v>13.039330670919005</v>
      </c>
      <c r="BT44" s="18">
        <v>13.061345441999658</v>
      </c>
      <c r="BU44" s="18">
        <v>13.079752163954506</v>
      </c>
      <c r="BV44" s="54">
        <v>13.096585326504556</v>
      </c>
    </row>
    <row r="45" spans="2:74">
      <c r="B45" s="53" t="s">
        <v>101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8.1964241358100341E-3</v>
      </c>
      <c r="J45" s="18">
        <v>5.1456540544559573E-2</v>
      </c>
      <c r="K45" s="18">
        <v>0.1314729402751757</v>
      </c>
      <c r="L45" s="18">
        <v>0.25801815343535806</v>
      </c>
      <c r="M45" s="18">
        <v>0.44123583251454834</v>
      </c>
      <c r="N45" s="18">
        <v>0.69907393607355028</v>
      </c>
      <c r="O45" s="18">
        <v>1.0296145537580661</v>
      </c>
      <c r="P45" s="18">
        <v>1.6160203676605189</v>
      </c>
      <c r="Q45" s="18">
        <v>2.6463757932852361</v>
      </c>
      <c r="R45" s="18">
        <v>4.1319073823799055</v>
      </c>
      <c r="S45" s="18">
        <v>5.9267367292564765</v>
      </c>
      <c r="T45" s="18">
        <v>7.7491724902642547</v>
      </c>
      <c r="U45" s="18">
        <v>9.3904843179266937</v>
      </c>
      <c r="V45" s="18">
        <v>10.727403422606686</v>
      </c>
      <c r="W45" s="18">
        <v>11.835726118817895</v>
      </c>
      <c r="X45" s="18">
        <v>12.853044814265512</v>
      </c>
      <c r="Y45" s="18">
        <v>13.808484954247421</v>
      </c>
      <c r="Z45" s="18">
        <v>14.729892413580265</v>
      </c>
      <c r="AA45" s="18">
        <v>15.626741677552486</v>
      </c>
      <c r="AB45" s="18">
        <v>16.503444458478697</v>
      </c>
      <c r="AC45" s="18">
        <v>17.306028686879536</v>
      </c>
      <c r="AD45" s="18">
        <v>18.012625256808164</v>
      </c>
      <c r="AE45" s="18">
        <v>18.648768852078952</v>
      </c>
      <c r="AF45" s="18">
        <v>19.235418444207294</v>
      </c>
      <c r="AG45" s="18">
        <v>19.776591682897159</v>
      </c>
      <c r="AH45" s="18">
        <v>20.271838407597013</v>
      </c>
      <c r="AI45" s="18">
        <v>20.730918446601475</v>
      </c>
      <c r="AJ45" s="18">
        <v>21.16311815060164</v>
      </c>
      <c r="AK45" s="18">
        <v>21.541001689736195</v>
      </c>
      <c r="AL45" s="18">
        <v>21.864413628286588</v>
      </c>
      <c r="AM45" s="18">
        <v>22.128007839600997</v>
      </c>
      <c r="AN45" s="18">
        <v>22.288554229972313</v>
      </c>
      <c r="AO45" s="18">
        <v>22.449100620343632</v>
      </c>
      <c r="AP45" s="18">
        <v>22.609647010714951</v>
      </c>
      <c r="AQ45" s="18">
        <v>22.770193401086267</v>
      </c>
      <c r="AR45" s="18">
        <v>22.998000000000001</v>
      </c>
      <c r="AS45" s="18">
        <v>23.230840000000001</v>
      </c>
      <c r="AT45" s="18">
        <v>23.464080000000003</v>
      </c>
      <c r="AU45" s="18">
        <v>23.697150000000001</v>
      </c>
      <c r="AV45" s="18">
        <v>23.889910175832302</v>
      </c>
      <c r="AW45" s="18">
        <v>24.085693611433413</v>
      </c>
      <c r="AX45" s="18">
        <v>24.252973854970502</v>
      </c>
      <c r="AY45" s="18">
        <v>24.415555433062934</v>
      </c>
      <c r="AZ45" s="18">
        <v>24.569472800060062</v>
      </c>
      <c r="BA45" s="18">
        <v>24.717264288756095</v>
      </c>
      <c r="BB45" s="18">
        <v>24.860738156533163</v>
      </c>
      <c r="BC45" s="18">
        <v>25.001835598454381</v>
      </c>
      <c r="BD45" s="18">
        <v>25.13788651971236</v>
      </c>
      <c r="BE45" s="18">
        <v>25.269699346882732</v>
      </c>
      <c r="BF45" s="18">
        <v>25.395038100634455</v>
      </c>
      <c r="BG45" s="18">
        <v>25.516672774134808</v>
      </c>
      <c r="BH45" s="18">
        <v>25.637221889458456</v>
      </c>
      <c r="BI45" s="18">
        <v>25.755584272754486</v>
      </c>
      <c r="BJ45" s="18">
        <v>25.867952459692784</v>
      </c>
      <c r="BK45" s="18">
        <v>25.973268838182179</v>
      </c>
      <c r="BL45" s="18">
        <v>26.072710045761681</v>
      </c>
      <c r="BM45" s="18">
        <v>26.267823843802596</v>
      </c>
      <c r="BN45" s="18">
        <v>26.455892381890024</v>
      </c>
      <c r="BO45" s="18">
        <v>26.637134854310357</v>
      </c>
      <c r="BP45" s="18">
        <v>26.811763665900344</v>
      </c>
      <c r="BQ45" s="18">
        <v>26.979984642317362</v>
      </c>
      <c r="BR45" s="18">
        <v>27.141997233797596</v>
      </c>
      <c r="BS45" s="18">
        <v>27.297994712603831</v>
      </c>
      <c r="BT45" s="18">
        <v>27.448164364358306</v>
      </c>
      <c r="BU45" s="18">
        <v>27.592687673449937</v>
      </c>
      <c r="BV45" s="54">
        <v>27.736894487759024</v>
      </c>
    </row>
    <row r="46" spans="2:74">
      <c r="B46" s="53" t="s">
        <v>102</v>
      </c>
      <c r="C46" s="18">
        <v>10.474730939438535</v>
      </c>
      <c r="D46" s="18">
        <v>11.318618545630915</v>
      </c>
      <c r="E46" s="18">
        <v>12.056843133314612</v>
      </c>
      <c r="F46" s="18">
        <v>12.75227411872004</v>
      </c>
      <c r="G46" s="18">
        <v>13.33816134264039</v>
      </c>
      <c r="H46" s="18">
        <v>13.875636521011049</v>
      </c>
      <c r="I46" s="18">
        <v>14.240963618936009</v>
      </c>
      <c r="J46" s="18">
        <v>14.577216681347048</v>
      </c>
      <c r="K46" s="18">
        <v>14.9538097768712</v>
      </c>
      <c r="L46" s="18">
        <v>15.342564039320475</v>
      </c>
      <c r="M46" s="18">
        <v>15.756842303281273</v>
      </c>
      <c r="N46" s="18">
        <v>16.335996287232142</v>
      </c>
      <c r="O46" s="18">
        <v>16.82015758298386</v>
      </c>
      <c r="P46" s="18">
        <v>17.351210252684304</v>
      </c>
      <c r="Q46" s="18">
        <v>17.913878204816921</v>
      </c>
      <c r="R46" s="18">
        <v>18.454288619787256</v>
      </c>
      <c r="S46" s="18">
        <v>18.942800223850558</v>
      </c>
      <c r="T46" s="18">
        <v>19.398240165317215</v>
      </c>
      <c r="U46" s="18">
        <v>19.832693028017797</v>
      </c>
      <c r="V46" s="18">
        <v>20.255921727193325</v>
      </c>
      <c r="W46" s="18">
        <v>20.675491950990956</v>
      </c>
      <c r="X46" s="18">
        <v>21.129264229631648</v>
      </c>
      <c r="Y46" s="18">
        <v>21.49800135965182</v>
      </c>
      <c r="Z46" s="18">
        <v>21.84965451712571</v>
      </c>
      <c r="AA46" s="18">
        <v>22.169041296019198</v>
      </c>
      <c r="AB46" s="18">
        <v>22.46077456598357</v>
      </c>
      <c r="AC46" s="18">
        <v>22.729654151195476</v>
      </c>
      <c r="AD46" s="18">
        <v>22.9806246106907</v>
      </c>
      <c r="AE46" s="18">
        <v>23.218738052424804</v>
      </c>
      <c r="AF46" s="18">
        <v>23.449121981058276</v>
      </c>
      <c r="AG46" s="18">
        <v>23.676952179467854</v>
      </c>
      <c r="AH46" s="18">
        <v>23.902010596751435</v>
      </c>
      <c r="AI46" s="18">
        <v>24.136208842032417</v>
      </c>
      <c r="AJ46" s="18">
        <v>24.390628670202545</v>
      </c>
      <c r="AK46" s="18">
        <v>24.634345077341983</v>
      </c>
      <c r="AL46" s="18">
        <v>24.86858244401072</v>
      </c>
      <c r="AM46" s="18">
        <v>25.094628453587184</v>
      </c>
      <c r="AN46" s="18">
        <v>25.243205205806863</v>
      </c>
      <c r="AO46" s="18">
        <v>25.386569579971823</v>
      </c>
      <c r="AP46" s="18">
        <v>25.526225303136371</v>
      </c>
      <c r="AQ46" s="18">
        <v>25.663721695258662</v>
      </c>
      <c r="AR46" s="18">
        <v>25.876000000000001</v>
      </c>
      <c r="AS46" s="18">
        <v>26.095423864039766</v>
      </c>
      <c r="AT46" s="18">
        <v>26.317490305256982</v>
      </c>
      <c r="AU46" s="18">
        <v>26.543674108354811</v>
      </c>
      <c r="AV46" s="18">
        <v>26.759588819126428</v>
      </c>
      <c r="AW46" s="18">
        <v>26.97888994649449</v>
      </c>
      <c r="AX46" s="18">
        <v>27.166264051364266</v>
      </c>
      <c r="AY46" s="18">
        <v>27.348375082644719</v>
      </c>
      <c r="AZ46" s="18">
        <v>27.520781149584739</v>
      </c>
      <c r="BA46" s="18">
        <v>27.686325491918563</v>
      </c>
      <c r="BB46" s="18">
        <v>27.847033576618191</v>
      </c>
      <c r="BC46" s="18">
        <v>28.005079776936768</v>
      </c>
      <c r="BD46" s="18">
        <v>28.157473263749026</v>
      </c>
      <c r="BE46" s="18">
        <v>28.305119572596769</v>
      </c>
      <c r="BF46" s="18">
        <v>28.445514136193367</v>
      </c>
      <c r="BG46" s="18">
        <v>28.581759681909606</v>
      </c>
      <c r="BH46" s="18">
        <v>28.716789271172509</v>
      </c>
      <c r="BI46" s="18">
        <v>28.849369456084958</v>
      </c>
      <c r="BJ46" s="18">
        <v>28.975235416094357</v>
      </c>
      <c r="BK46" s="18">
        <v>29.093202497743192</v>
      </c>
      <c r="BL46" s="18">
        <v>29.204588677386379</v>
      </c>
      <c r="BM46" s="18">
        <v>29.423139729696107</v>
      </c>
      <c r="BN46" s="18">
        <v>29.63379923875215</v>
      </c>
      <c r="BO46" s="18">
        <v>29.836812728666246</v>
      </c>
      <c r="BP46" s="18">
        <v>30.032418118545362</v>
      </c>
      <c r="BQ46" s="18">
        <v>30.22084595801984</v>
      </c>
      <c r="BR46" s="18">
        <v>30.402319655477189</v>
      </c>
      <c r="BS46" s="18">
        <v>30.5770556992275</v>
      </c>
      <c r="BT46" s="18">
        <v>30.74526387181939</v>
      </c>
      <c r="BU46" s="18">
        <v>30.907147457718509</v>
      </c>
      <c r="BV46" s="54">
        <v>31.068676531181953</v>
      </c>
    </row>
    <row r="47" spans="2:74">
      <c r="B47" s="53" t="s">
        <v>38</v>
      </c>
      <c r="C47" s="18">
        <v>26.094958725519199</v>
      </c>
      <c r="D47" s="18">
        <v>27.305513166378741</v>
      </c>
      <c r="E47" s="18">
        <v>28.247622698757567</v>
      </c>
      <c r="F47" s="18">
        <v>29.148340613293776</v>
      </c>
      <c r="G47" s="18">
        <v>29.918473179345661</v>
      </c>
      <c r="H47" s="18">
        <v>30.740441800958305</v>
      </c>
      <c r="I47" s="18">
        <v>31.331362494800093</v>
      </c>
      <c r="J47" s="18">
        <v>31.957317620937442</v>
      </c>
      <c r="K47" s="18">
        <v>32.655723548405632</v>
      </c>
      <c r="L47" s="18">
        <v>33.29677674995807</v>
      </c>
      <c r="M47" s="18">
        <v>34.029819678760802</v>
      </c>
      <c r="N47" s="18">
        <v>35.11086973117316</v>
      </c>
      <c r="O47" s="18">
        <v>36.122677222305427</v>
      </c>
      <c r="P47" s="18">
        <v>37.689055568464411</v>
      </c>
      <c r="Q47" s="18">
        <v>39.821458995715815</v>
      </c>
      <c r="R47" s="18">
        <v>42.269096244778346</v>
      </c>
      <c r="S47" s="18">
        <v>44.940977500728941</v>
      </c>
      <c r="T47" s="18">
        <v>47.636065358758543</v>
      </c>
      <c r="U47" s="18">
        <v>50.214042040875867</v>
      </c>
      <c r="V47" s="18">
        <v>52.510437400694165</v>
      </c>
      <c r="W47" s="18">
        <v>54.552647213152262</v>
      </c>
      <c r="X47" s="18">
        <v>56.530351895424737</v>
      </c>
      <c r="Y47" s="18">
        <v>58.199075978163563</v>
      </c>
      <c r="Z47" s="18">
        <v>59.787857287790537</v>
      </c>
      <c r="AA47" s="18">
        <v>61.328130407415088</v>
      </c>
      <c r="AB47" s="18">
        <v>62.828839435721328</v>
      </c>
      <c r="AC47" s="18">
        <v>64.224462868153395</v>
      </c>
      <c r="AD47" s="18">
        <v>65.502404638225784</v>
      </c>
      <c r="AE47" s="18">
        <v>66.697694037039568</v>
      </c>
      <c r="AF47" s="18">
        <v>67.840962845833729</v>
      </c>
      <c r="AG47" s="18">
        <v>68.946042378117852</v>
      </c>
      <c r="AH47" s="18">
        <v>70.011126763668656</v>
      </c>
      <c r="AI47" s="18">
        <v>71.069882238137382</v>
      </c>
      <c r="AJ47" s="18">
        <v>72.153960498344858</v>
      </c>
      <c r="AK47" s="18">
        <v>73.170450490095192</v>
      </c>
      <c r="AL47" s="18">
        <v>74.120567289759379</v>
      </c>
      <c r="AM47" s="18">
        <v>75.000410951404973</v>
      </c>
      <c r="AN47" s="18">
        <v>75.619057865371175</v>
      </c>
      <c r="AO47" s="18">
        <v>76.230000648639333</v>
      </c>
      <c r="AP47" s="18">
        <v>76.834969758731901</v>
      </c>
      <c r="AQ47" s="18">
        <v>77.435750152364591</v>
      </c>
      <c r="AR47" s="18">
        <v>78.176787824788704</v>
      </c>
      <c r="AS47" s="18">
        <v>78.915987124019225</v>
      </c>
      <c r="AT47" s="18">
        <v>79.656882606578719</v>
      </c>
      <c r="AU47" s="18">
        <v>80.400653155704902</v>
      </c>
      <c r="AV47" s="18">
        <v>81.226974369658137</v>
      </c>
      <c r="AW47" s="18">
        <v>82.017149447455893</v>
      </c>
      <c r="AX47" s="18">
        <v>82.716513379296757</v>
      </c>
      <c r="AY47" s="18">
        <v>83.402043349270073</v>
      </c>
      <c r="AZ47" s="18">
        <v>84.060296761572218</v>
      </c>
      <c r="BA47" s="18">
        <v>84.699889456783978</v>
      </c>
      <c r="BB47" s="18">
        <v>85.327852706962759</v>
      </c>
      <c r="BC47" s="18">
        <v>85.950717374231559</v>
      </c>
      <c r="BD47" s="18">
        <v>86.559485654795083</v>
      </c>
      <c r="BE47" s="18">
        <v>87.156954024988607</v>
      </c>
      <c r="BF47" s="18">
        <v>87.7365037234499</v>
      </c>
      <c r="BG47" s="18">
        <v>88.308512904902798</v>
      </c>
      <c r="BH47" s="18">
        <v>88.882202385769943</v>
      </c>
      <c r="BI47" s="18">
        <v>89.454023800924688</v>
      </c>
      <c r="BJ47" s="18">
        <v>90.008497176405541</v>
      </c>
      <c r="BK47" s="18">
        <v>90.540430780970283</v>
      </c>
      <c r="BL47" s="18">
        <v>91.053892985696592</v>
      </c>
      <c r="BM47" s="18">
        <v>91.892906216456595</v>
      </c>
      <c r="BN47" s="18">
        <v>92.705435759960736</v>
      </c>
      <c r="BO47" s="18">
        <v>93.492151302995396</v>
      </c>
      <c r="BP47" s="18">
        <v>94.253904760311059</v>
      </c>
      <c r="BQ47" s="18">
        <v>94.991455478179674</v>
      </c>
      <c r="BR47" s="18">
        <v>95.705608912578597</v>
      </c>
      <c r="BS47" s="18">
        <v>96.399784420462467</v>
      </c>
      <c r="BT47" s="18">
        <v>97.074658363513663</v>
      </c>
      <c r="BU47" s="18">
        <v>97.730818841513027</v>
      </c>
      <c r="BV47" s="54">
        <v>98.38670671440191</v>
      </c>
    </row>
    <row r="48" spans="2:74">
      <c r="B48" s="55"/>
      <c r="C48" s="31"/>
      <c r="D48" s="31"/>
      <c r="E48" s="31"/>
      <c r="F48" s="66"/>
      <c r="G48" s="67"/>
      <c r="H48" s="31"/>
      <c r="I48" s="31"/>
      <c r="J48" s="31"/>
      <c r="K48" s="31"/>
      <c r="BV48" s="68"/>
    </row>
    <row r="49" spans="2:74">
      <c r="B49" s="55"/>
      <c r="C49" s="56" t="s">
        <v>81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V49" s="68"/>
    </row>
    <row r="50" spans="2:74" s="4" customFormat="1">
      <c r="B50" s="51" t="s">
        <v>61</v>
      </c>
      <c r="C50" s="35">
        <v>1970</v>
      </c>
      <c r="D50" s="35">
        <v>1971</v>
      </c>
      <c r="E50" s="35">
        <v>1972</v>
      </c>
      <c r="F50" s="35">
        <v>1973</v>
      </c>
      <c r="G50" s="35">
        <v>1974</v>
      </c>
      <c r="H50" s="35">
        <v>1975</v>
      </c>
      <c r="I50" s="35">
        <v>1976</v>
      </c>
      <c r="J50" s="35">
        <v>1977</v>
      </c>
      <c r="K50" s="35">
        <v>1978</v>
      </c>
      <c r="L50" s="35">
        <v>1979</v>
      </c>
      <c r="M50" s="35">
        <v>1980</v>
      </c>
      <c r="N50" s="35">
        <v>1981</v>
      </c>
      <c r="O50" s="35">
        <v>1982</v>
      </c>
      <c r="P50" s="35">
        <v>1983</v>
      </c>
      <c r="Q50" s="35">
        <v>1984</v>
      </c>
      <c r="R50" s="35">
        <v>1985</v>
      </c>
      <c r="S50" s="35">
        <v>1986</v>
      </c>
      <c r="T50" s="35">
        <v>1987</v>
      </c>
      <c r="U50" s="35">
        <v>1988</v>
      </c>
      <c r="V50" s="35">
        <v>1989</v>
      </c>
      <c r="W50" s="35">
        <v>1990</v>
      </c>
      <c r="X50" s="35">
        <v>1991</v>
      </c>
      <c r="Y50" s="35">
        <v>1992</v>
      </c>
      <c r="Z50" s="35">
        <v>1993</v>
      </c>
      <c r="AA50" s="35">
        <v>1994</v>
      </c>
      <c r="AB50" s="35">
        <v>1995</v>
      </c>
      <c r="AC50" s="35">
        <v>1996</v>
      </c>
      <c r="AD50" s="35">
        <v>1997</v>
      </c>
      <c r="AE50" s="35">
        <v>1998</v>
      </c>
      <c r="AF50" s="35">
        <v>1999</v>
      </c>
      <c r="AG50" s="35">
        <v>2000</v>
      </c>
      <c r="AH50" s="35">
        <v>2001</v>
      </c>
      <c r="AI50" s="35">
        <v>2002</v>
      </c>
      <c r="AJ50" s="35">
        <v>2003</v>
      </c>
      <c r="AK50" s="35">
        <v>2004</v>
      </c>
      <c r="AL50" s="35">
        <v>2005</v>
      </c>
      <c r="AM50" s="35">
        <v>2006</v>
      </c>
      <c r="AN50" s="35">
        <v>2007</v>
      </c>
      <c r="AO50" s="35">
        <v>2008</v>
      </c>
      <c r="AP50" s="35">
        <v>2009</v>
      </c>
      <c r="AQ50" s="35">
        <v>2010</v>
      </c>
      <c r="AR50" s="35">
        <v>2011</v>
      </c>
      <c r="AS50" s="35">
        <v>2012</v>
      </c>
      <c r="AT50" s="35">
        <v>2013</v>
      </c>
      <c r="AU50" s="35">
        <v>2014</v>
      </c>
      <c r="AV50" s="35">
        <v>2015</v>
      </c>
      <c r="AW50" s="35">
        <v>2016</v>
      </c>
      <c r="AX50" s="35">
        <v>2017</v>
      </c>
      <c r="AY50" s="35">
        <v>2018</v>
      </c>
      <c r="AZ50" s="35">
        <v>2019</v>
      </c>
      <c r="BA50" s="35">
        <v>2020</v>
      </c>
      <c r="BB50" s="35">
        <v>2021</v>
      </c>
      <c r="BC50" s="35">
        <v>2022</v>
      </c>
      <c r="BD50" s="35">
        <v>2023</v>
      </c>
      <c r="BE50" s="35">
        <v>2024</v>
      </c>
      <c r="BF50" s="35">
        <v>2025</v>
      </c>
      <c r="BG50" s="35">
        <v>2026</v>
      </c>
      <c r="BH50" s="35">
        <v>2027</v>
      </c>
      <c r="BI50" s="35">
        <v>2028</v>
      </c>
      <c r="BJ50" s="35">
        <v>2029</v>
      </c>
      <c r="BK50" s="35">
        <v>2030</v>
      </c>
      <c r="BL50" s="35">
        <v>2031</v>
      </c>
      <c r="BM50" s="35">
        <v>2032</v>
      </c>
      <c r="BN50" s="35">
        <v>2033</v>
      </c>
      <c r="BO50" s="35">
        <v>2034</v>
      </c>
      <c r="BP50" s="35">
        <v>2035</v>
      </c>
      <c r="BQ50" s="35">
        <v>2036</v>
      </c>
      <c r="BR50" s="35">
        <v>2037</v>
      </c>
      <c r="BS50" s="35">
        <v>2038</v>
      </c>
      <c r="BT50" s="35">
        <v>2039</v>
      </c>
      <c r="BU50" s="35">
        <v>2040</v>
      </c>
      <c r="BV50" s="52">
        <v>2041</v>
      </c>
    </row>
    <row r="51" spans="2:74">
      <c r="B51" s="51" t="s">
        <v>99</v>
      </c>
      <c r="C51" s="18">
        <v>6.184539146550728</v>
      </c>
      <c r="D51" s="18">
        <v>6.1397584972587511</v>
      </c>
      <c r="E51" s="18">
        <v>6.0305945199523654</v>
      </c>
      <c r="F51" s="18">
        <v>5.921999818146249</v>
      </c>
      <c r="G51" s="18">
        <v>5.8060368328077647</v>
      </c>
      <c r="H51" s="18">
        <v>5.7240791036622332</v>
      </c>
      <c r="I51" s="18">
        <v>5.6178110767216562</v>
      </c>
      <c r="J51" s="18">
        <v>5.5177495188915922</v>
      </c>
      <c r="K51" s="18">
        <v>5.4119287152886519</v>
      </c>
      <c r="L51" s="18">
        <v>5.2689178480077539</v>
      </c>
      <c r="M51" s="18">
        <v>5.1295520077065699</v>
      </c>
      <c r="N51" s="18">
        <v>5.0140653036545011</v>
      </c>
      <c r="O51" s="18">
        <v>4.8743457016185507</v>
      </c>
      <c r="P51" s="18">
        <v>4.7744441346764637</v>
      </c>
      <c r="Q51" s="18">
        <v>4.6804371227683452</v>
      </c>
      <c r="R51" s="18">
        <v>4.5537882250702859</v>
      </c>
      <c r="S51" s="18">
        <v>4.4183408265766602</v>
      </c>
      <c r="T51" s="18">
        <v>4.2912403548453169</v>
      </c>
      <c r="U51" s="18">
        <v>4.1860660119610991</v>
      </c>
      <c r="V51" s="18">
        <v>4.0938322688981428</v>
      </c>
      <c r="W51" s="18">
        <v>4.0756744520196966</v>
      </c>
      <c r="X51" s="18">
        <v>3.9726411514060911</v>
      </c>
      <c r="Y51" s="18">
        <v>3.8777654917225926</v>
      </c>
      <c r="Z51" s="18">
        <v>3.8137206291117125</v>
      </c>
      <c r="AA51" s="18">
        <v>3.7275740101756614</v>
      </c>
      <c r="AB51" s="18">
        <v>3.6438050389868266</v>
      </c>
      <c r="AC51" s="18">
        <v>3.5726119734332888</v>
      </c>
      <c r="AD51" s="18">
        <v>3.5044964317774587</v>
      </c>
      <c r="AE51" s="18">
        <v>3.4438477104836305</v>
      </c>
      <c r="AF51" s="18">
        <v>3.4043860685632223</v>
      </c>
      <c r="AG51" s="18">
        <v>3.3698568712265509</v>
      </c>
      <c r="AH51" s="18">
        <v>3.3344701140900157</v>
      </c>
      <c r="AI51" s="18">
        <v>3.474708247296149</v>
      </c>
      <c r="AJ51" s="18">
        <v>3.5039997590955689</v>
      </c>
      <c r="AK51" s="18">
        <v>3.5207754693028606</v>
      </c>
      <c r="AL51" s="18">
        <v>3.5364455394051597</v>
      </c>
      <c r="AM51" s="18">
        <v>3.5505562714033543</v>
      </c>
      <c r="AN51" s="18">
        <v>3.5501588517479408</v>
      </c>
      <c r="AO51" s="18">
        <v>3.4563324094211212</v>
      </c>
      <c r="AP51" s="18">
        <v>3.2072221362164379</v>
      </c>
      <c r="AQ51" s="18">
        <v>3.2025068432813355</v>
      </c>
      <c r="AR51" s="18">
        <v>3.2409135830778437</v>
      </c>
      <c r="AS51" s="18">
        <v>3.2324888402953582</v>
      </c>
      <c r="AT51" s="18">
        <v>3.1814482711285805</v>
      </c>
      <c r="AU51" s="18">
        <v>3.1539115372297446</v>
      </c>
      <c r="AV51" s="18">
        <v>3.1440606184427553</v>
      </c>
      <c r="AW51" s="18">
        <v>3.1285299616352029</v>
      </c>
      <c r="AX51" s="18">
        <v>3.107683179968761</v>
      </c>
      <c r="AY51" s="18">
        <v>3.0846085019933103</v>
      </c>
      <c r="AZ51" s="18">
        <v>3.058679289256903</v>
      </c>
      <c r="BA51" s="18">
        <v>3.0302301105975604</v>
      </c>
      <c r="BB51" s="18">
        <v>3.0379726480259319</v>
      </c>
      <c r="BC51" s="18">
        <v>3.0452144933677676</v>
      </c>
      <c r="BD51" s="18">
        <v>3.0516927839459158</v>
      </c>
      <c r="BE51" s="18">
        <v>3.0575160468224327</v>
      </c>
      <c r="BF51" s="18">
        <v>3.0625439560681693</v>
      </c>
      <c r="BG51" s="18">
        <v>3.0670930639830778</v>
      </c>
      <c r="BH51" s="18">
        <v>3.0715310165072225</v>
      </c>
      <c r="BI51" s="18">
        <v>3.0757408609214161</v>
      </c>
      <c r="BJ51" s="18">
        <v>3.0791545720122904</v>
      </c>
      <c r="BK51" s="18">
        <v>3.0814760154034522</v>
      </c>
      <c r="BL51" s="18">
        <v>3.1014678623844327</v>
      </c>
      <c r="BM51" s="18">
        <v>3.1320548152591736</v>
      </c>
      <c r="BN51" s="18">
        <v>3.1615048490256248</v>
      </c>
      <c r="BO51" s="18">
        <v>3.1897623464335148</v>
      </c>
      <c r="BP51" s="18">
        <v>3.2169056470569686</v>
      </c>
      <c r="BQ51" s="18">
        <v>3.2429671754654885</v>
      </c>
      <c r="BR51" s="18">
        <v>3.2680235780642906</v>
      </c>
      <c r="BS51" s="18">
        <v>3.2921987945953428</v>
      </c>
      <c r="BT51" s="18">
        <v>3.3155589207998117</v>
      </c>
      <c r="BU51" s="18">
        <v>3.3381243393032034</v>
      </c>
      <c r="BV51" s="54">
        <v>3.370612734123303</v>
      </c>
    </row>
    <row r="52" spans="2:74">
      <c r="B52" s="53" t="s">
        <v>100</v>
      </c>
      <c r="C52" s="18">
        <v>3.0177988236082789</v>
      </c>
      <c r="D52" s="18">
        <v>3.0987327718334936</v>
      </c>
      <c r="E52" s="18">
        <v>3.1462373386493248</v>
      </c>
      <c r="F52" s="18">
        <v>3.1907131840061953</v>
      </c>
      <c r="G52" s="18">
        <v>3.2264144777546742</v>
      </c>
      <c r="H52" s="18">
        <v>3.2754915778077156</v>
      </c>
      <c r="I52" s="18">
        <v>3.303889626178008</v>
      </c>
      <c r="J52" s="18">
        <v>3.3297820642051006</v>
      </c>
      <c r="K52" s="18">
        <v>3.343897760976339</v>
      </c>
      <c r="L52" s="18">
        <v>3.3211885075611876</v>
      </c>
      <c r="M52" s="18">
        <v>3.2834462600876861</v>
      </c>
      <c r="N52" s="18">
        <v>3.2542043911423941</v>
      </c>
      <c r="O52" s="18">
        <v>3.212109329866478</v>
      </c>
      <c r="P52" s="18">
        <v>3.2166493400021365</v>
      </c>
      <c r="Q52" s="18">
        <v>3.2317160288238407</v>
      </c>
      <c r="R52" s="18">
        <v>3.2158318973402666</v>
      </c>
      <c r="S52" s="18">
        <v>3.1793361488387681</v>
      </c>
      <c r="T52" s="18">
        <v>3.1352093654697324</v>
      </c>
      <c r="U52" s="18">
        <v>3.0947670401441996</v>
      </c>
      <c r="V52" s="18">
        <v>3.0559527275490601</v>
      </c>
      <c r="W52" s="18">
        <v>3.0679263796428908</v>
      </c>
      <c r="X52" s="18">
        <v>3.0073288109273575</v>
      </c>
      <c r="Y52" s="18">
        <v>2.9440733758886504</v>
      </c>
      <c r="Z52" s="18">
        <v>2.910055298857734</v>
      </c>
      <c r="AA52" s="18">
        <v>2.8777330951189728</v>
      </c>
      <c r="AB52" s="18">
        <v>2.8717213168840212</v>
      </c>
      <c r="AC52" s="18">
        <v>2.8901358578576777</v>
      </c>
      <c r="AD52" s="18">
        <v>2.9133545134978793</v>
      </c>
      <c r="AE52" s="18">
        <v>2.9350998607619898</v>
      </c>
      <c r="AF52" s="18">
        <v>2.9667925754248525</v>
      </c>
      <c r="AG52" s="18">
        <v>2.9945491037778171</v>
      </c>
      <c r="AH52" s="18">
        <v>3.0131505541822192</v>
      </c>
      <c r="AI52" s="18">
        <v>3.1844483415786011</v>
      </c>
      <c r="AJ52" s="18">
        <v>3.2569124838509325</v>
      </c>
      <c r="AK52" s="18">
        <v>3.3134569284230482</v>
      </c>
      <c r="AL52" s="18">
        <v>3.3641899163819153</v>
      </c>
      <c r="AM52" s="18">
        <v>3.4088210437282482</v>
      </c>
      <c r="AN52" s="18">
        <v>3.4345891925374126</v>
      </c>
      <c r="AO52" s="18">
        <v>3.3649983738465621</v>
      </c>
      <c r="AP52" s="18">
        <v>3.1389763356313014</v>
      </c>
      <c r="AQ52" s="18">
        <v>3.1643389851786132</v>
      </c>
      <c r="AR52" s="18">
        <v>3.2328790901541926</v>
      </c>
      <c r="AS52" s="18">
        <v>3.2536821795542421</v>
      </c>
      <c r="AT52" s="18">
        <v>3.2326432964067813</v>
      </c>
      <c r="AU52" s="18">
        <v>3.2353806412845447</v>
      </c>
      <c r="AV52" s="18">
        <v>3.2571335720920893</v>
      </c>
      <c r="AW52" s="18">
        <v>3.2726179340393204</v>
      </c>
      <c r="AX52" s="18">
        <v>3.2845174446030381</v>
      </c>
      <c r="AY52" s="18">
        <v>3.2957138187839923</v>
      </c>
      <c r="AZ52" s="18">
        <v>3.30563148151237</v>
      </c>
      <c r="BA52" s="18">
        <v>3.3146289358210046</v>
      </c>
      <c r="BB52" s="18">
        <v>3.3230014052407961</v>
      </c>
      <c r="BC52" s="18">
        <v>3.3311551507924135</v>
      </c>
      <c r="BD52" s="18">
        <v>3.338692885289285</v>
      </c>
      <c r="BE52" s="18">
        <v>3.3457393710150458</v>
      </c>
      <c r="BF52" s="18">
        <v>3.3520819654960792</v>
      </c>
      <c r="BG52" s="18">
        <v>3.358368584684102</v>
      </c>
      <c r="BH52" s="18">
        <v>3.3648958468903825</v>
      </c>
      <c r="BI52" s="18">
        <v>3.371559040442925</v>
      </c>
      <c r="BJ52" s="18">
        <v>3.3774910197488706</v>
      </c>
      <c r="BK52" s="18">
        <v>3.3825342799591809</v>
      </c>
      <c r="BL52" s="18">
        <v>3.3867807392692479</v>
      </c>
      <c r="BM52" s="18">
        <v>3.4019115205262751</v>
      </c>
      <c r="BN52" s="18">
        <v>3.4152923884536235</v>
      </c>
      <c r="BO52" s="18">
        <v>3.4271261781001563</v>
      </c>
      <c r="BP52" s="18">
        <v>3.4373959274845265</v>
      </c>
      <c r="BQ52" s="18">
        <v>3.4461552286164459</v>
      </c>
      <c r="BR52" s="18">
        <v>3.4533804633217482</v>
      </c>
      <c r="BS52" s="18">
        <v>3.4596492061656861</v>
      </c>
      <c r="BT52" s="18">
        <v>3.4649235159507321</v>
      </c>
      <c r="BU52" s="18">
        <v>3.4692389258419736</v>
      </c>
      <c r="BV52" s="54">
        <v>3.4731338830070624</v>
      </c>
    </row>
    <row r="53" spans="2:74">
      <c r="B53" s="53" t="s">
        <v>101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1.2230818863018638E-2</v>
      </c>
      <c r="L53" s="18">
        <v>2.4064611904110505E-2</v>
      </c>
      <c r="M53" s="18">
        <v>4.1272271072772024E-2</v>
      </c>
      <c r="N53" s="18">
        <v>6.5607562694256993E-2</v>
      </c>
      <c r="O53" s="18">
        <v>9.6978134011763362E-2</v>
      </c>
      <c r="P53" s="18">
        <v>0.15294832367986497</v>
      </c>
      <c r="Q53" s="18">
        <v>0.25188486830718781</v>
      </c>
      <c r="R53" s="18">
        <v>0.39546652902454965</v>
      </c>
      <c r="S53" s="18">
        <v>0.57019070902776048</v>
      </c>
      <c r="T53" s="18">
        <v>0.74904275683271071</v>
      </c>
      <c r="U53" s="18">
        <v>0.91166274041766004</v>
      </c>
      <c r="V53" s="18">
        <v>1.0457549831258097</v>
      </c>
      <c r="W53" s="18">
        <v>1.1782537897143983</v>
      </c>
      <c r="X53" s="18">
        <v>1.2748085849751905</v>
      </c>
      <c r="Y53" s="18">
        <v>1.3705239605266453</v>
      </c>
      <c r="Z53" s="18">
        <v>1.4732932990778023</v>
      </c>
      <c r="AA53" s="18">
        <v>1.5653516042132574</v>
      </c>
      <c r="AB53" s="18">
        <v>1.6576068139485229</v>
      </c>
      <c r="AC53" s="18">
        <v>1.7475488392050389</v>
      </c>
      <c r="AD53" s="18">
        <v>1.8275518928049013</v>
      </c>
      <c r="AE53" s="18">
        <v>1.9012140666788317</v>
      </c>
      <c r="AF53" s="18">
        <v>1.977742980101092</v>
      </c>
      <c r="AG53" s="18">
        <v>2.0480433228502219</v>
      </c>
      <c r="AH53" s="18">
        <v>2.1081186789886877</v>
      </c>
      <c r="AI53" s="18">
        <v>2.2730160324072894</v>
      </c>
      <c r="AJ53" s="18">
        <v>2.3657050070070924</v>
      </c>
      <c r="AK53" s="18">
        <v>2.4431988160869751</v>
      </c>
      <c r="AL53" s="18">
        <v>2.5122726248386744</v>
      </c>
      <c r="AM53" s="18">
        <v>2.5716836323904628</v>
      </c>
      <c r="AN53" s="18">
        <v>2.6134737212396546</v>
      </c>
      <c r="AO53" s="18">
        <v>2.5835162111456982</v>
      </c>
      <c r="AP53" s="18">
        <v>2.4067907983715209</v>
      </c>
      <c r="AQ53" s="18">
        <v>2.4241375073506886</v>
      </c>
      <c r="AR53" s="18">
        <v>2.4756281321000575</v>
      </c>
      <c r="AS53" s="18">
        <v>2.4907219662344509</v>
      </c>
      <c r="AT53" s="18">
        <v>2.4576881056510342</v>
      </c>
      <c r="AU53" s="18">
        <v>2.4446211506859798</v>
      </c>
      <c r="AV53" s="18">
        <v>2.4696461368262761</v>
      </c>
      <c r="AW53" s="18">
        <v>2.4950672468127681</v>
      </c>
      <c r="AX53" s="18">
        <v>2.5176280798512987</v>
      </c>
      <c r="AY53" s="18">
        <v>2.539757928179275</v>
      </c>
      <c r="AZ53" s="18">
        <v>2.5610545982233566</v>
      </c>
      <c r="BA53" s="18">
        <v>2.5817776329053306</v>
      </c>
      <c r="BB53" s="18">
        <v>2.6021269978117152</v>
      </c>
      <c r="BC53" s="18">
        <v>2.6222742802153989</v>
      </c>
      <c r="BD53" s="18">
        <v>2.6419518925273371</v>
      </c>
      <c r="BE53" s="18">
        <v>2.6612417159047292</v>
      </c>
      <c r="BF53" s="18">
        <v>2.6799200234520715</v>
      </c>
      <c r="BG53" s="18">
        <v>2.6982456812376023</v>
      </c>
      <c r="BH53" s="18">
        <v>2.7165086505524143</v>
      </c>
      <c r="BI53" s="18">
        <v>2.7345913139597386</v>
      </c>
      <c r="BJ53" s="18">
        <v>2.7521024317611382</v>
      </c>
      <c r="BK53" s="18">
        <v>2.7688949562460778</v>
      </c>
      <c r="BL53" s="18">
        <v>2.7851052062257819</v>
      </c>
      <c r="BM53" s="18">
        <v>2.8115986398911659</v>
      </c>
      <c r="BN53" s="18">
        <v>2.8374360095003737</v>
      </c>
      <c r="BO53" s="18">
        <v>2.862605243298967</v>
      </c>
      <c r="BP53" s="18">
        <v>2.8871402906191568</v>
      </c>
      <c r="BQ53" s="18">
        <v>2.9110590908548577</v>
      </c>
      <c r="BR53" s="18">
        <v>2.9343950693731404</v>
      </c>
      <c r="BS53" s="18">
        <v>2.9571332515585618</v>
      </c>
      <c r="BT53" s="18">
        <v>2.9793059863074833</v>
      </c>
      <c r="BU53" s="18">
        <v>3.0009292501400475</v>
      </c>
      <c r="BV53" s="54">
        <v>3.0225965585354539</v>
      </c>
    </row>
    <row r="54" spans="2:74">
      <c r="B54" s="53" t="s">
        <v>102</v>
      </c>
      <c r="C54" s="18">
        <v>1.7765032774053657</v>
      </c>
      <c r="D54" s="18">
        <v>1.9196257219655399</v>
      </c>
      <c r="E54" s="18">
        <v>2.0448278304553651</v>
      </c>
      <c r="F54" s="18">
        <v>2.1627721893057132</v>
      </c>
      <c r="G54" s="18">
        <v>2.2621380421855806</v>
      </c>
      <c r="H54" s="18">
        <v>2.3532932633955572</v>
      </c>
      <c r="I54" s="18">
        <v>2.4152523524204699</v>
      </c>
      <c r="J54" s="18">
        <v>2.4722805158038073</v>
      </c>
      <c r="K54" s="18">
        <v>2.5361503060938806</v>
      </c>
      <c r="L54" s="18">
        <v>2.6020826174190508</v>
      </c>
      <c r="M54" s="18">
        <v>2.6723437723775194</v>
      </c>
      <c r="N54" s="18">
        <v>2.7705676748872525</v>
      </c>
      <c r="O54" s="18">
        <v>2.8526809180501234</v>
      </c>
      <c r="P54" s="18">
        <v>2.9427468885893417</v>
      </c>
      <c r="Q54" s="18">
        <v>3.0381747775569727</v>
      </c>
      <c r="R54" s="18">
        <v>3.1298278117866283</v>
      </c>
      <c r="S54" s="18">
        <v>3.2126788626333367</v>
      </c>
      <c r="T54" s="18">
        <v>3.2899209945176513</v>
      </c>
      <c r="U54" s="18">
        <v>3.363603740062914</v>
      </c>
      <c r="V54" s="18">
        <v>3.4353828793576966</v>
      </c>
      <c r="W54" s="18">
        <v>3.5658532505291394</v>
      </c>
      <c r="X54" s="18">
        <v>3.61391785437011</v>
      </c>
      <c r="Y54" s="18">
        <v>3.6607350083389805</v>
      </c>
      <c r="Z54" s="18">
        <v>3.7282743471210287</v>
      </c>
      <c r="AA54" s="18">
        <v>3.7652887889911137</v>
      </c>
      <c r="AB54" s="18">
        <v>3.8001802801601605</v>
      </c>
      <c r="AC54" s="18">
        <v>3.840476607257381</v>
      </c>
      <c r="AD54" s="18">
        <v>3.8750967740091267</v>
      </c>
      <c r="AE54" s="18">
        <v>3.9076032893613677</v>
      </c>
      <c r="AF54" s="18">
        <v>3.953329951880447</v>
      </c>
      <c r="AG54" s="18">
        <v>3.9939185202473992</v>
      </c>
      <c r="AH54" s="18">
        <v>4.0225140923616722</v>
      </c>
      <c r="AI54" s="18">
        <v>4.2554988368397844</v>
      </c>
      <c r="AJ54" s="18">
        <v>4.3571018712293386</v>
      </c>
      <c r="AK54" s="18">
        <v>4.4381527557063487</v>
      </c>
      <c r="AL54" s="18">
        <v>4.5123078760554467</v>
      </c>
      <c r="AM54" s="18">
        <v>4.5793304640673718</v>
      </c>
      <c r="AN54" s="18">
        <v>4.6222098707035286</v>
      </c>
      <c r="AO54" s="18">
        <v>4.5378270552396529</v>
      </c>
      <c r="AP54" s="18">
        <v>4.2429211217716851</v>
      </c>
      <c r="AQ54" s="18">
        <v>4.2885559199796424</v>
      </c>
      <c r="AR54" s="18">
        <v>4.3948676292372619</v>
      </c>
      <c r="AS54" s="18">
        <v>4.4374815581575682</v>
      </c>
      <c r="AT54" s="18">
        <v>4.4262973791087346</v>
      </c>
      <c r="AU54" s="18">
        <v>4.4491245575842147</v>
      </c>
      <c r="AV54" s="18">
        <v>4.4857876452241774</v>
      </c>
      <c r="AW54" s="18">
        <v>4.5230260922525227</v>
      </c>
      <c r="AX54" s="18">
        <v>4.5549204507402994</v>
      </c>
      <c r="AY54" s="18">
        <v>4.5859375776291769</v>
      </c>
      <c r="AZ54" s="18">
        <v>4.6153335782422698</v>
      </c>
      <c r="BA54" s="18">
        <v>4.6435848101933601</v>
      </c>
      <c r="BB54" s="18">
        <v>4.6710320067034727</v>
      </c>
      <c r="BC54" s="18">
        <v>4.698036990406167</v>
      </c>
      <c r="BD54" s="18">
        <v>4.7240991754863604</v>
      </c>
      <c r="BE54" s="18">
        <v>4.749370204059268</v>
      </c>
      <c r="BF54" s="18">
        <v>4.7734309103500214</v>
      </c>
      <c r="BG54" s="18">
        <v>4.7967988868588494</v>
      </c>
      <c r="BH54" s="18">
        <v>4.8199675825668216</v>
      </c>
      <c r="BI54" s="18">
        <v>4.8427298833052062</v>
      </c>
      <c r="BJ54" s="18">
        <v>4.8643710818733226</v>
      </c>
      <c r="BK54" s="18">
        <v>4.8846891241426711</v>
      </c>
      <c r="BL54" s="18">
        <v>4.9039062960929334</v>
      </c>
      <c r="BM54" s="18">
        <v>4.9411239485562835</v>
      </c>
      <c r="BN54" s="18">
        <v>4.9770253604175165</v>
      </c>
      <c r="BO54" s="18">
        <v>5.0116484967518735</v>
      </c>
      <c r="BP54" s="18">
        <v>5.0450343430336337</v>
      </c>
      <c r="BQ54" s="18">
        <v>5.0772212400987256</v>
      </c>
      <c r="BR54" s="18">
        <v>5.1082478158916764</v>
      </c>
      <c r="BS54" s="18">
        <v>5.1381471476183531</v>
      </c>
      <c r="BT54" s="18">
        <v>5.1669555957291644</v>
      </c>
      <c r="BU54" s="18">
        <v>5.1947069813983315</v>
      </c>
      <c r="BV54" s="54">
        <v>5.2224059959115658</v>
      </c>
    </row>
    <row r="55" spans="2:74" ht="13.5" thickBot="1">
      <c r="B55" s="58" t="s">
        <v>38</v>
      </c>
      <c r="C55" s="59">
        <v>10.978841247564374</v>
      </c>
      <c r="D55" s="59">
        <v>11.158116991057783</v>
      </c>
      <c r="E55" s="59">
        <v>11.221659689057054</v>
      </c>
      <c r="F55" s="59">
        <v>11.275485191458158</v>
      </c>
      <c r="G55" s="59">
        <v>11.294589352748018</v>
      </c>
      <c r="H55" s="59">
        <v>11.352863944865506</v>
      </c>
      <c r="I55" s="59">
        <v>11.337712085222572</v>
      </c>
      <c r="J55" s="59">
        <v>11.324588303001345</v>
      </c>
      <c r="K55" s="59">
        <v>11.30420760122189</v>
      </c>
      <c r="L55" s="59">
        <v>11.216253584892101</v>
      </c>
      <c r="M55" s="59">
        <v>11.126614311244548</v>
      </c>
      <c r="N55" s="59">
        <v>11.104444932378405</v>
      </c>
      <c r="O55" s="59">
        <v>11.036114083546916</v>
      </c>
      <c r="P55" s="59">
        <v>11.086788686947807</v>
      </c>
      <c r="Q55" s="59">
        <v>11.202212797456347</v>
      </c>
      <c r="R55" s="59">
        <v>11.294914463221732</v>
      </c>
      <c r="S55" s="59">
        <v>11.380546547076527</v>
      </c>
      <c r="T55" s="59">
        <v>11.465413471665412</v>
      </c>
      <c r="U55" s="59">
        <v>11.556099532585872</v>
      </c>
      <c r="V55" s="59">
        <v>11.63092285893071</v>
      </c>
      <c r="W55" s="59">
        <v>11.887707871906125</v>
      </c>
      <c r="X55" s="59">
        <v>11.868696401678749</v>
      </c>
      <c r="Y55" s="59">
        <v>11.853097836476868</v>
      </c>
      <c r="Z55" s="59">
        <v>11.925343574168275</v>
      </c>
      <c r="AA55" s="59">
        <v>11.935947498499004</v>
      </c>
      <c r="AB55" s="59">
        <v>11.97331344997953</v>
      </c>
      <c r="AC55" s="59">
        <v>12.050773277753384</v>
      </c>
      <c r="AD55" s="59">
        <v>12.120499612089366</v>
      </c>
      <c r="AE55" s="59">
        <v>12.187764927285819</v>
      </c>
      <c r="AF55" s="59">
        <v>12.302251575969612</v>
      </c>
      <c r="AG55" s="59">
        <v>12.406367818101987</v>
      </c>
      <c r="AH55" s="59">
        <v>12.478253439622593</v>
      </c>
      <c r="AI55" s="59">
        <v>13.187671458121825</v>
      </c>
      <c r="AJ55" s="59">
        <v>13.483719121182931</v>
      </c>
      <c r="AK55" s="59">
        <v>13.715583969519233</v>
      </c>
      <c r="AL55" s="59">
        <v>13.925215956681196</v>
      </c>
      <c r="AM55" s="59">
        <v>14.110391411589438</v>
      </c>
      <c r="AN55" s="59">
        <v>14.220431636228536</v>
      </c>
      <c r="AO55" s="59">
        <v>13.942674049653037</v>
      </c>
      <c r="AP55" s="59">
        <v>12.995910391990947</v>
      </c>
      <c r="AQ55" s="59">
        <v>13.079539255790278</v>
      </c>
      <c r="AR55" s="59">
        <v>13.344288434569355</v>
      </c>
      <c r="AS55" s="59">
        <v>13.414374544241619</v>
      </c>
      <c r="AT55" s="59">
        <v>13.298077052295129</v>
      </c>
      <c r="AU55" s="59">
        <v>13.283037886784484</v>
      </c>
      <c r="AV55" s="59">
        <v>13.356627972585297</v>
      </c>
      <c r="AW55" s="59">
        <v>13.419241234739815</v>
      </c>
      <c r="AX55" s="59">
        <v>13.464749155163398</v>
      </c>
      <c r="AY55" s="59">
        <v>13.506017826585754</v>
      </c>
      <c r="AZ55" s="59">
        <v>13.540698947234899</v>
      </c>
      <c r="BA55" s="59">
        <v>13.570221489517255</v>
      </c>
      <c r="BB55" s="59">
        <v>13.634133057781916</v>
      </c>
      <c r="BC55" s="59">
        <v>13.696680914781748</v>
      </c>
      <c r="BD55" s="59">
        <v>13.756436737248899</v>
      </c>
      <c r="BE55" s="59">
        <v>13.813867337801476</v>
      </c>
      <c r="BF55" s="59">
        <v>13.86797685536634</v>
      </c>
      <c r="BG55" s="59">
        <v>13.920506216763631</v>
      </c>
      <c r="BH55" s="59">
        <v>13.972903096516841</v>
      </c>
      <c r="BI55" s="59">
        <v>14.024621098629286</v>
      </c>
      <c r="BJ55" s="59">
        <v>14.073119105395621</v>
      </c>
      <c r="BK55" s="59">
        <v>14.117594375751382</v>
      </c>
      <c r="BL55" s="59">
        <v>14.177260103972397</v>
      </c>
      <c r="BM55" s="59">
        <v>14.286688924232898</v>
      </c>
      <c r="BN55" s="59">
        <v>14.391258607397138</v>
      </c>
      <c r="BO55" s="59">
        <v>14.491142264584511</v>
      </c>
      <c r="BP55" s="59">
        <v>14.586476208194288</v>
      </c>
      <c r="BQ55" s="59">
        <v>14.677402735035518</v>
      </c>
      <c r="BR55" s="59">
        <v>14.764046926650856</v>
      </c>
      <c r="BS55" s="59">
        <v>14.847128399937944</v>
      </c>
      <c r="BT55" s="59">
        <v>14.926744018787193</v>
      </c>
      <c r="BU55" s="59">
        <v>15.002999496683556</v>
      </c>
      <c r="BV55" s="60">
        <v>15.088749171577387</v>
      </c>
    </row>
    <row r="57" spans="2:74" ht="13.5" thickBot="1">
      <c r="C57" s="45" t="s">
        <v>34</v>
      </c>
      <c r="F57" s="64"/>
      <c r="G57" s="65"/>
    </row>
    <row r="58" spans="2:74">
      <c r="B58" s="47"/>
      <c r="C58" s="48" t="s">
        <v>76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50"/>
    </row>
    <row r="59" spans="2:74" s="4" customFormat="1">
      <c r="B59" s="51" t="s">
        <v>61</v>
      </c>
      <c r="C59" s="35">
        <v>1970</v>
      </c>
      <c r="D59" s="35">
        <v>1971</v>
      </c>
      <c r="E59" s="35">
        <v>1972</v>
      </c>
      <c r="F59" s="35">
        <v>1973</v>
      </c>
      <c r="G59" s="35">
        <v>1974</v>
      </c>
      <c r="H59" s="35">
        <v>1975</v>
      </c>
      <c r="I59" s="35">
        <v>1976</v>
      </c>
      <c r="J59" s="35">
        <v>1977</v>
      </c>
      <c r="K59" s="35">
        <v>1978</v>
      </c>
      <c r="L59" s="35">
        <v>1979</v>
      </c>
      <c r="M59" s="35">
        <v>1980</v>
      </c>
      <c r="N59" s="35">
        <v>1981</v>
      </c>
      <c r="O59" s="35">
        <v>1982</v>
      </c>
      <c r="P59" s="35">
        <v>1983</v>
      </c>
      <c r="Q59" s="35">
        <v>1984</v>
      </c>
      <c r="R59" s="35">
        <v>1985</v>
      </c>
      <c r="S59" s="35">
        <v>1986</v>
      </c>
      <c r="T59" s="35">
        <v>1987</v>
      </c>
      <c r="U59" s="35">
        <v>1988</v>
      </c>
      <c r="V59" s="35">
        <v>1989</v>
      </c>
      <c r="W59" s="35">
        <v>1990</v>
      </c>
      <c r="X59" s="35">
        <v>1991</v>
      </c>
      <c r="Y59" s="35">
        <v>1992</v>
      </c>
      <c r="Z59" s="35">
        <v>1993</v>
      </c>
      <c r="AA59" s="35">
        <v>1994</v>
      </c>
      <c r="AB59" s="35">
        <v>1995</v>
      </c>
      <c r="AC59" s="35">
        <v>1996</v>
      </c>
      <c r="AD59" s="35">
        <v>1997</v>
      </c>
      <c r="AE59" s="35">
        <v>1998</v>
      </c>
      <c r="AF59" s="35">
        <v>1999</v>
      </c>
      <c r="AG59" s="35">
        <v>2000</v>
      </c>
      <c r="AH59" s="35">
        <v>2001</v>
      </c>
      <c r="AI59" s="35">
        <v>2002</v>
      </c>
      <c r="AJ59" s="35">
        <v>2003</v>
      </c>
      <c r="AK59" s="35">
        <v>2004</v>
      </c>
      <c r="AL59" s="35">
        <v>2005</v>
      </c>
      <c r="AM59" s="35">
        <v>2006</v>
      </c>
      <c r="AN59" s="35">
        <v>2007</v>
      </c>
      <c r="AO59" s="35">
        <v>2008</v>
      </c>
      <c r="AP59" s="35">
        <v>2009</v>
      </c>
      <c r="AQ59" s="35">
        <v>2010</v>
      </c>
      <c r="AR59" s="35">
        <v>2011</v>
      </c>
      <c r="AS59" s="35">
        <v>2012</v>
      </c>
      <c r="AT59" s="35">
        <v>2013</v>
      </c>
      <c r="AU59" s="35">
        <v>2014</v>
      </c>
      <c r="AV59" s="35">
        <v>2015</v>
      </c>
      <c r="AW59" s="35">
        <v>2016</v>
      </c>
      <c r="AX59" s="35">
        <v>2017</v>
      </c>
      <c r="AY59" s="35">
        <v>2018</v>
      </c>
      <c r="AZ59" s="35">
        <v>2019</v>
      </c>
      <c r="BA59" s="35">
        <v>2020</v>
      </c>
      <c r="BB59" s="35">
        <v>2021</v>
      </c>
      <c r="BC59" s="35">
        <v>2022</v>
      </c>
      <c r="BD59" s="35">
        <v>2023</v>
      </c>
      <c r="BE59" s="35">
        <v>2024</v>
      </c>
      <c r="BF59" s="35">
        <v>2025</v>
      </c>
      <c r="BG59" s="35">
        <v>2026</v>
      </c>
      <c r="BH59" s="35">
        <v>2027</v>
      </c>
      <c r="BI59" s="35">
        <v>2028</v>
      </c>
      <c r="BJ59" s="35">
        <v>2029</v>
      </c>
      <c r="BK59" s="35">
        <v>2030</v>
      </c>
      <c r="BL59" s="35">
        <v>2031</v>
      </c>
      <c r="BM59" s="35">
        <v>2032</v>
      </c>
      <c r="BN59" s="35">
        <v>2033</v>
      </c>
      <c r="BO59" s="35">
        <v>2034</v>
      </c>
      <c r="BP59" s="35">
        <v>2035</v>
      </c>
      <c r="BQ59" s="35">
        <v>2036</v>
      </c>
      <c r="BR59" s="35">
        <v>2037</v>
      </c>
      <c r="BS59" s="35">
        <v>2038</v>
      </c>
      <c r="BT59" s="35">
        <v>2039</v>
      </c>
      <c r="BU59" s="35">
        <v>2040</v>
      </c>
      <c r="BV59" s="52">
        <v>2041</v>
      </c>
    </row>
    <row r="60" spans="2:74">
      <c r="B60" s="53" t="s">
        <v>99</v>
      </c>
      <c r="C60" s="18">
        <v>7.8451647571525278</v>
      </c>
      <c r="D60" s="18">
        <v>8.0137704592287662</v>
      </c>
      <c r="E60" s="18">
        <v>8.1030550299957103</v>
      </c>
      <c r="F60" s="18">
        <v>8.1958261580432961</v>
      </c>
      <c r="G60" s="18">
        <v>8.2812205161557539</v>
      </c>
      <c r="H60" s="18">
        <v>8.4201488131838111</v>
      </c>
      <c r="I60" s="18">
        <v>8.5293824142911223</v>
      </c>
      <c r="J60" s="18">
        <v>8.657268217907049</v>
      </c>
      <c r="K60" s="18">
        <v>8.7932474641467842</v>
      </c>
      <c r="L60" s="18">
        <v>8.8916626479345489</v>
      </c>
      <c r="M60" s="18">
        <v>9.0217335577969244</v>
      </c>
      <c r="N60" s="18">
        <v>9.2185324716130719</v>
      </c>
      <c r="O60" s="18">
        <v>9.3839087710063911</v>
      </c>
      <c r="P60" s="18">
        <v>9.6498068919583968</v>
      </c>
      <c r="Q60" s="18">
        <v>9.9492536538720593</v>
      </c>
      <c r="R60" s="18">
        <v>10.191596704915517</v>
      </c>
      <c r="S60" s="18">
        <v>10.433816373696262</v>
      </c>
      <c r="T60" s="18">
        <v>10.708604782117559</v>
      </c>
      <c r="U60" s="18">
        <v>11.045759993646451</v>
      </c>
      <c r="V60" s="18">
        <v>11.409436922209649</v>
      </c>
      <c r="W60" s="18">
        <v>11.76078909044322</v>
      </c>
      <c r="X60" s="18">
        <v>12.111871471645417</v>
      </c>
      <c r="Y60" s="18">
        <v>12.384446212410882</v>
      </c>
      <c r="Z60" s="18">
        <v>12.633800077616606</v>
      </c>
      <c r="AA60" s="18">
        <v>12.863197394432778</v>
      </c>
      <c r="AB60" s="18">
        <v>13.067847734470579</v>
      </c>
      <c r="AC60" s="18">
        <v>13.274340554457671</v>
      </c>
      <c r="AD60" s="18">
        <v>13.484929320937741</v>
      </c>
      <c r="AE60" s="18">
        <v>13.701946647808677</v>
      </c>
      <c r="AF60" s="18">
        <v>13.927807672223924</v>
      </c>
      <c r="AG60" s="18">
        <v>14.165013134454563</v>
      </c>
      <c r="AH60" s="18">
        <v>14.412883891752623</v>
      </c>
      <c r="AI60" s="18">
        <v>14.678091226785167</v>
      </c>
      <c r="AJ60" s="18">
        <v>14.967027610628641</v>
      </c>
      <c r="AK60" s="18">
        <v>15.260304902027141</v>
      </c>
      <c r="AL60" s="18">
        <v>15.557879105789029</v>
      </c>
      <c r="AM60" s="18">
        <v>15.859702503801067</v>
      </c>
      <c r="AN60" s="18">
        <v>16.120619185415634</v>
      </c>
      <c r="AO60" s="18">
        <v>16.384855533617674</v>
      </c>
      <c r="AP60" s="18">
        <v>16.652343287639695</v>
      </c>
      <c r="AQ60" s="18">
        <v>16.92301150533573</v>
      </c>
      <c r="AR60" s="18">
        <v>17.196786563181476</v>
      </c>
      <c r="AS60" s="18">
        <v>17.466221955242997</v>
      </c>
      <c r="AT60" s="18">
        <v>17.738476305476215</v>
      </c>
      <c r="AU60" s="18">
        <v>18.01346709221334</v>
      </c>
      <c r="AV60" s="18">
        <v>18.347455669573772</v>
      </c>
      <c r="AW60" s="18">
        <v>18.662402486897932</v>
      </c>
      <c r="AX60" s="18">
        <v>18.960408195640504</v>
      </c>
      <c r="AY60" s="18">
        <v>19.257173402081772</v>
      </c>
      <c r="AZ60" s="18">
        <v>19.549821347825038</v>
      </c>
      <c r="BA60" s="18">
        <v>19.840241424044791</v>
      </c>
      <c r="BB60" s="18">
        <v>20.130517680919965</v>
      </c>
      <c r="BC60" s="18">
        <v>20.421550513252978</v>
      </c>
      <c r="BD60" s="18">
        <v>20.711491572248431</v>
      </c>
      <c r="BE60" s="18">
        <v>21.000955349667997</v>
      </c>
      <c r="BF60" s="18">
        <v>21.2888586361112</v>
      </c>
      <c r="BG60" s="18">
        <v>21.577282226651416</v>
      </c>
      <c r="BH60" s="18">
        <v>21.868773891113175</v>
      </c>
      <c r="BI60" s="18">
        <v>22.162513449320592</v>
      </c>
      <c r="BJ60" s="18">
        <v>22.454350712813458</v>
      </c>
      <c r="BK60" s="18">
        <v>22.741941778460397</v>
      </c>
      <c r="BL60" s="18">
        <v>23.026510323013877</v>
      </c>
      <c r="BM60" s="18">
        <v>23.39280404205816</v>
      </c>
      <c r="BN60" s="18">
        <v>23.754115804270597</v>
      </c>
      <c r="BO60" s="18">
        <v>24.109901313905677</v>
      </c>
      <c r="BP60" s="18">
        <v>24.46062317520337</v>
      </c>
      <c r="BQ60" s="18">
        <v>24.806405320589271</v>
      </c>
      <c r="BR60" s="18">
        <v>25.147716304423572</v>
      </c>
      <c r="BS60" s="18">
        <v>25.485403337712128</v>
      </c>
      <c r="BT60" s="18">
        <v>25.819884685336316</v>
      </c>
      <c r="BU60" s="18">
        <v>26.151231546390076</v>
      </c>
      <c r="BV60" s="54">
        <v>26.484550368956381</v>
      </c>
    </row>
    <row r="61" spans="2:74">
      <c r="B61" s="53" t="s">
        <v>100</v>
      </c>
      <c r="C61" s="18">
        <v>7.7750630289281339</v>
      </c>
      <c r="D61" s="18">
        <v>7.9731241615190545</v>
      </c>
      <c r="E61" s="18">
        <v>8.0877245354472471</v>
      </c>
      <c r="F61" s="18">
        <v>8.2002403365304435</v>
      </c>
      <c r="G61" s="18">
        <v>8.2990913205495112</v>
      </c>
      <c r="H61" s="18">
        <v>8.4446564667634441</v>
      </c>
      <c r="I61" s="18">
        <v>8.5528200374371579</v>
      </c>
      <c r="J61" s="18">
        <v>8.6713761811387826</v>
      </c>
      <c r="K61" s="18">
        <v>8.7771933671124742</v>
      </c>
      <c r="L61" s="18">
        <v>8.804531909267693</v>
      </c>
      <c r="M61" s="18">
        <v>8.8100079851680597</v>
      </c>
      <c r="N61" s="18">
        <v>8.8572670362543899</v>
      </c>
      <c r="O61" s="18">
        <v>8.8889963145571134</v>
      </c>
      <c r="P61" s="18">
        <v>9.0720180561611929</v>
      </c>
      <c r="Q61" s="18">
        <v>9.3119513437416028</v>
      </c>
      <c r="R61" s="18">
        <v>9.4913035376956678</v>
      </c>
      <c r="S61" s="18">
        <v>9.6376241739256443</v>
      </c>
      <c r="T61" s="18">
        <v>9.7800479210595039</v>
      </c>
      <c r="U61" s="18">
        <v>9.9451047012849294</v>
      </c>
      <c r="V61" s="18">
        <v>10.117675328684504</v>
      </c>
      <c r="W61" s="18">
        <v>10.280640052900186</v>
      </c>
      <c r="X61" s="18">
        <v>10.436171379882156</v>
      </c>
      <c r="Y61" s="18">
        <v>10.508143451853442</v>
      </c>
      <c r="Z61" s="18">
        <v>10.574510279467955</v>
      </c>
      <c r="AA61" s="18">
        <v>10.669150039410631</v>
      </c>
      <c r="AB61" s="18">
        <v>10.796772676788477</v>
      </c>
      <c r="AC61" s="18">
        <v>10.914439475620714</v>
      </c>
      <c r="AD61" s="18">
        <v>11.024225449789164</v>
      </c>
      <c r="AE61" s="18">
        <v>11.128240484727138</v>
      </c>
      <c r="AF61" s="18">
        <v>11.228614748344231</v>
      </c>
      <c r="AG61" s="18">
        <v>11.327485381298278</v>
      </c>
      <c r="AH61" s="18">
        <v>11.424393867567572</v>
      </c>
      <c r="AI61" s="18">
        <v>11.524663722718321</v>
      </c>
      <c r="AJ61" s="18">
        <v>11.633186066912035</v>
      </c>
      <c r="AK61" s="18">
        <v>11.734798820989853</v>
      </c>
      <c r="AL61" s="18">
        <v>11.829692111673042</v>
      </c>
      <c r="AM61" s="18">
        <v>11.918072154415739</v>
      </c>
      <c r="AN61" s="18">
        <v>11.966679244176353</v>
      </c>
      <c r="AO61" s="18">
        <v>12.009474914706207</v>
      </c>
      <c r="AP61" s="18">
        <v>12.046754157240873</v>
      </c>
      <c r="AQ61" s="18">
        <v>12.078823550683937</v>
      </c>
      <c r="AR61" s="18">
        <v>12.106001261607224</v>
      </c>
      <c r="AS61" s="18">
        <v>12.123501304736466</v>
      </c>
      <c r="AT61" s="18">
        <v>12.136835995845509</v>
      </c>
      <c r="AU61" s="18">
        <v>12.146361955136753</v>
      </c>
      <c r="AV61" s="18">
        <v>12.230019705125624</v>
      </c>
      <c r="AW61" s="18">
        <v>12.290163402630066</v>
      </c>
      <c r="AX61" s="18">
        <v>12.336867277321483</v>
      </c>
      <c r="AY61" s="18">
        <v>12.380939431480641</v>
      </c>
      <c r="AZ61" s="18">
        <v>12.420221464102378</v>
      </c>
      <c r="BA61" s="18">
        <v>12.456058252064521</v>
      </c>
      <c r="BB61" s="18">
        <v>12.48956329289144</v>
      </c>
      <c r="BC61" s="18">
        <v>12.522251485587431</v>
      </c>
      <c r="BD61" s="18">
        <v>12.552634299085275</v>
      </c>
      <c r="BE61" s="18">
        <v>12.581179755841116</v>
      </c>
      <c r="BF61" s="18">
        <v>12.607092850510885</v>
      </c>
      <c r="BG61" s="18">
        <v>12.63279822220697</v>
      </c>
      <c r="BH61" s="18">
        <v>12.659417334025793</v>
      </c>
      <c r="BI61" s="18">
        <v>12.686556622764652</v>
      </c>
      <c r="BJ61" s="18">
        <v>12.710958587804955</v>
      </c>
      <c r="BK61" s="18">
        <v>12.732017666584516</v>
      </c>
      <c r="BL61" s="18">
        <v>12.750083939534658</v>
      </c>
      <c r="BM61" s="18">
        <v>12.809138600899727</v>
      </c>
      <c r="BN61" s="18">
        <v>12.861628335047971</v>
      </c>
      <c r="BO61" s="18">
        <v>12.908302406113121</v>
      </c>
      <c r="BP61" s="18">
        <v>12.949099800661978</v>
      </c>
      <c r="BQ61" s="18">
        <v>12.984219557253212</v>
      </c>
      <c r="BR61" s="18">
        <v>13.013575718880244</v>
      </c>
      <c r="BS61" s="18">
        <v>13.039330670919005</v>
      </c>
      <c r="BT61" s="18">
        <v>13.061345441999658</v>
      </c>
      <c r="BU61" s="18">
        <v>13.079752163954506</v>
      </c>
      <c r="BV61" s="54">
        <v>13.096585326504556</v>
      </c>
    </row>
    <row r="62" spans="2:74">
      <c r="B62" s="53" t="s">
        <v>101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8.1964241358100341E-3</v>
      </c>
      <c r="J62" s="18">
        <v>5.1456540544559573E-2</v>
      </c>
      <c r="K62" s="18">
        <v>0.1314729402751757</v>
      </c>
      <c r="L62" s="18">
        <v>0.25801815343535806</v>
      </c>
      <c r="M62" s="18">
        <v>0.44123583251454834</v>
      </c>
      <c r="N62" s="18">
        <v>0.69907393607355028</v>
      </c>
      <c r="O62" s="18">
        <v>1.0296145537580661</v>
      </c>
      <c r="P62" s="18">
        <v>1.6160203676605189</v>
      </c>
      <c r="Q62" s="18">
        <v>2.6463757932852361</v>
      </c>
      <c r="R62" s="18">
        <v>4.1319073823799055</v>
      </c>
      <c r="S62" s="18">
        <v>5.9267367292564765</v>
      </c>
      <c r="T62" s="18">
        <v>7.7491724902642547</v>
      </c>
      <c r="U62" s="18">
        <v>9.3904843179266937</v>
      </c>
      <c r="V62" s="18">
        <v>10.727403422606686</v>
      </c>
      <c r="W62" s="18">
        <v>11.835726118817895</v>
      </c>
      <c r="X62" s="18">
        <v>12.853044814265512</v>
      </c>
      <c r="Y62" s="18">
        <v>13.808484954247421</v>
      </c>
      <c r="Z62" s="18">
        <v>14.729892413580265</v>
      </c>
      <c r="AA62" s="18">
        <v>15.626741677552486</v>
      </c>
      <c r="AB62" s="18">
        <v>16.503444458478697</v>
      </c>
      <c r="AC62" s="18">
        <v>17.306028686879536</v>
      </c>
      <c r="AD62" s="18">
        <v>18.012625256808164</v>
      </c>
      <c r="AE62" s="18">
        <v>18.648768852078952</v>
      </c>
      <c r="AF62" s="18">
        <v>19.235418444207294</v>
      </c>
      <c r="AG62" s="18">
        <v>19.776591682897159</v>
      </c>
      <c r="AH62" s="18">
        <v>20.271838407597013</v>
      </c>
      <c r="AI62" s="18">
        <v>20.730918446601475</v>
      </c>
      <c r="AJ62" s="18">
        <v>21.16311815060164</v>
      </c>
      <c r="AK62" s="18">
        <v>21.541001689736195</v>
      </c>
      <c r="AL62" s="18">
        <v>21.864413628286588</v>
      </c>
      <c r="AM62" s="18">
        <v>22.128007839600997</v>
      </c>
      <c r="AN62" s="18">
        <v>22.288554229972313</v>
      </c>
      <c r="AO62" s="18">
        <v>22.449100620343632</v>
      </c>
      <c r="AP62" s="18">
        <v>22.609647010714951</v>
      </c>
      <c r="AQ62" s="18">
        <v>22.770193401086267</v>
      </c>
      <c r="AR62" s="18">
        <v>22.998000000000001</v>
      </c>
      <c r="AS62" s="18">
        <v>23.230840000000001</v>
      </c>
      <c r="AT62" s="18">
        <v>23.464080000000003</v>
      </c>
      <c r="AU62" s="18">
        <v>23.697150000000001</v>
      </c>
      <c r="AV62" s="18">
        <v>23.889910175832302</v>
      </c>
      <c r="AW62" s="18">
        <v>24.085693611433413</v>
      </c>
      <c r="AX62" s="18">
        <v>24.252973854970502</v>
      </c>
      <c r="AY62" s="18">
        <v>24.415555433062934</v>
      </c>
      <c r="AZ62" s="18">
        <v>24.569472800060062</v>
      </c>
      <c r="BA62" s="18">
        <v>24.717264288756095</v>
      </c>
      <c r="BB62" s="18">
        <v>24.860738156533163</v>
      </c>
      <c r="BC62" s="18">
        <v>25.001835598454381</v>
      </c>
      <c r="BD62" s="18">
        <v>25.13788651971236</v>
      </c>
      <c r="BE62" s="18">
        <v>25.269699346882732</v>
      </c>
      <c r="BF62" s="18">
        <v>25.395038100634455</v>
      </c>
      <c r="BG62" s="18">
        <v>25.516672774134808</v>
      </c>
      <c r="BH62" s="18">
        <v>25.637221889458456</v>
      </c>
      <c r="BI62" s="18">
        <v>25.755584272754486</v>
      </c>
      <c r="BJ62" s="18">
        <v>25.867952459692784</v>
      </c>
      <c r="BK62" s="18">
        <v>25.973268838182179</v>
      </c>
      <c r="BL62" s="18">
        <v>26.072710045761681</v>
      </c>
      <c r="BM62" s="18">
        <v>26.267823843802596</v>
      </c>
      <c r="BN62" s="18">
        <v>26.455892381890024</v>
      </c>
      <c r="BO62" s="18">
        <v>26.637134854310357</v>
      </c>
      <c r="BP62" s="18">
        <v>26.811763665900344</v>
      </c>
      <c r="BQ62" s="18">
        <v>26.979984642317362</v>
      </c>
      <c r="BR62" s="18">
        <v>27.141997233797596</v>
      </c>
      <c r="BS62" s="18">
        <v>27.297994712603831</v>
      </c>
      <c r="BT62" s="18">
        <v>27.448164364358306</v>
      </c>
      <c r="BU62" s="18">
        <v>27.592687673449937</v>
      </c>
      <c r="BV62" s="54">
        <v>27.736894487759024</v>
      </c>
    </row>
    <row r="63" spans="2:74">
      <c r="B63" s="53" t="s">
        <v>102</v>
      </c>
      <c r="C63" s="18">
        <v>10.474730939438535</v>
      </c>
      <c r="D63" s="18">
        <v>11.318618545630915</v>
      </c>
      <c r="E63" s="18">
        <v>12.056843133314612</v>
      </c>
      <c r="F63" s="18">
        <v>12.75227411872004</v>
      </c>
      <c r="G63" s="18">
        <v>13.33816134264039</v>
      </c>
      <c r="H63" s="18">
        <v>13.875636521011049</v>
      </c>
      <c r="I63" s="18">
        <v>14.240963618936009</v>
      </c>
      <c r="J63" s="18">
        <v>14.577216681347048</v>
      </c>
      <c r="K63" s="18">
        <v>14.9538097768712</v>
      </c>
      <c r="L63" s="18">
        <v>15.342564039320475</v>
      </c>
      <c r="M63" s="18">
        <v>15.756842303281273</v>
      </c>
      <c r="N63" s="18">
        <v>16.335996287232142</v>
      </c>
      <c r="O63" s="18">
        <v>16.82015758298386</v>
      </c>
      <c r="P63" s="18">
        <v>17.351210252684304</v>
      </c>
      <c r="Q63" s="18">
        <v>17.913878204816921</v>
      </c>
      <c r="R63" s="18">
        <v>18.454288619787256</v>
      </c>
      <c r="S63" s="18">
        <v>18.942800223850558</v>
      </c>
      <c r="T63" s="18">
        <v>19.398240165317215</v>
      </c>
      <c r="U63" s="18">
        <v>19.832693028017797</v>
      </c>
      <c r="V63" s="18">
        <v>20.255921727193325</v>
      </c>
      <c r="W63" s="18">
        <v>20.675491950990956</v>
      </c>
      <c r="X63" s="18">
        <v>21.129264229631648</v>
      </c>
      <c r="Y63" s="18">
        <v>21.49800135965182</v>
      </c>
      <c r="Z63" s="18">
        <v>21.84965451712571</v>
      </c>
      <c r="AA63" s="18">
        <v>22.169041296019198</v>
      </c>
      <c r="AB63" s="18">
        <v>22.46077456598357</v>
      </c>
      <c r="AC63" s="18">
        <v>22.729654151195476</v>
      </c>
      <c r="AD63" s="18">
        <v>22.9806246106907</v>
      </c>
      <c r="AE63" s="18">
        <v>23.218738052424804</v>
      </c>
      <c r="AF63" s="18">
        <v>23.449121981058276</v>
      </c>
      <c r="AG63" s="18">
        <v>23.676952179467854</v>
      </c>
      <c r="AH63" s="18">
        <v>23.902010596751435</v>
      </c>
      <c r="AI63" s="18">
        <v>24.136208842032417</v>
      </c>
      <c r="AJ63" s="18">
        <v>24.390628670202545</v>
      </c>
      <c r="AK63" s="18">
        <v>24.634345077341983</v>
      </c>
      <c r="AL63" s="18">
        <v>24.86858244401072</v>
      </c>
      <c r="AM63" s="18">
        <v>25.094628453587184</v>
      </c>
      <c r="AN63" s="18">
        <v>25.243205205806863</v>
      </c>
      <c r="AO63" s="18">
        <v>25.386569579971823</v>
      </c>
      <c r="AP63" s="18">
        <v>25.526225303136371</v>
      </c>
      <c r="AQ63" s="18">
        <v>25.663721695258662</v>
      </c>
      <c r="AR63" s="18">
        <v>25.876000000000001</v>
      </c>
      <c r="AS63" s="18">
        <v>26.095423864039766</v>
      </c>
      <c r="AT63" s="18">
        <v>26.317490305256982</v>
      </c>
      <c r="AU63" s="18">
        <v>26.543674108354811</v>
      </c>
      <c r="AV63" s="18">
        <v>26.759588819126428</v>
      </c>
      <c r="AW63" s="18">
        <v>26.97888994649449</v>
      </c>
      <c r="AX63" s="18">
        <v>27.166264051364266</v>
      </c>
      <c r="AY63" s="18">
        <v>27.348375082644719</v>
      </c>
      <c r="AZ63" s="18">
        <v>27.520781149584739</v>
      </c>
      <c r="BA63" s="18">
        <v>27.686325491918563</v>
      </c>
      <c r="BB63" s="18">
        <v>27.847033576618191</v>
      </c>
      <c r="BC63" s="18">
        <v>28.005079776936768</v>
      </c>
      <c r="BD63" s="18">
        <v>28.157473263749026</v>
      </c>
      <c r="BE63" s="18">
        <v>28.305119572596769</v>
      </c>
      <c r="BF63" s="18">
        <v>28.445514136193367</v>
      </c>
      <c r="BG63" s="18">
        <v>28.581759681909606</v>
      </c>
      <c r="BH63" s="18">
        <v>28.716789271172509</v>
      </c>
      <c r="BI63" s="18">
        <v>28.849369456084958</v>
      </c>
      <c r="BJ63" s="18">
        <v>28.975235416094357</v>
      </c>
      <c r="BK63" s="18">
        <v>29.093202497743192</v>
      </c>
      <c r="BL63" s="18">
        <v>29.204588677386379</v>
      </c>
      <c r="BM63" s="18">
        <v>29.423139729696107</v>
      </c>
      <c r="BN63" s="18">
        <v>29.63379923875215</v>
      </c>
      <c r="BO63" s="18">
        <v>29.836812728666246</v>
      </c>
      <c r="BP63" s="18">
        <v>30.032418118545362</v>
      </c>
      <c r="BQ63" s="18">
        <v>30.22084595801984</v>
      </c>
      <c r="BR63" s="18">
        <v>30.402319655477189</v>
      </c>
      <c r="BS63" s="18">
        <v>30.5770556992275</v>
      </c>
      <c r="BT63" s="18">
        <v>30.74526387181939</v>
      </c>
      <c r="BU63" s="18">
        <v>30.907147457718509</v>
      </c>
      <c r="BV63" s="54">
        <v>31.068676531181953</v>
      </c>
    </row>
    <row r="64" spans="2:74">
      <c r="B64" s="53" t="s">
        <v>38</v>
      </c>
      <c r="C64" s="18">
        <v>26.094958725519199</v>
      </c>
      <c r="D64" s="18">
        <v>27.305513166378741</v>
      </c>
      <c r="E64" s="18">
        <v>28.247622698757567</v>
      </c>
      <c r="F64" s="18">
        <v>29.148340613293776</v>
      </c>
      <c r="G64" s="18">
        <v>29.918473179345661</v>
      </c>
      <c r="H64" s="18">
        <v>30.740441800958305</v>
      </c>
      <c r="I64" s="18">
        <v>31.331362494800093</v>
      </c>
      <c r="J64" s="18">
        <v>31.957317620937442</v>
      </c>
      <c r="K64" s="18">
        <v>32.655723548405632</v>
      </c>
      <c r="L64" s="18">
        <v>33.29677674995807</v>
      </c>
      <c r="M64" s="18">
        <v>34.029819678760802</v>
      </c>
      <c r="N64" s="18">
        <v>35.11086973117316</v>
      </c>
      <c r="O64" s="18">
        <v>36.122677222305427</v>
      </c>
      <c r="P64" s="18">
        <v>37.689055568464411</v>
      </c>
      <c r="Q64" s="18">
        <v>39.821458995715815</v>
      </c>
      <c r="R64" s="18">
        <v>42.269096244778346</v>
      </c>
      <c r="S64" s="18">
        <v>44.940977500728941</v>
      </c>
      <c r="T64" s="18">
        <v>47.636065358758543</v>
      </c>
      <c r="U64" s="18">
        <v>50.214042040875867</v>
      </c>
      <c r="V64" s="18">
        <v>52.510437400694165</v>
      </c>
      <c r="W64" s="18">
        <v>54.552647213152262</v>
      </c>
      <c r="X64" s="18">
        <v>56.530351895424737</v>
      </c>
      <c r="Y64" s="18">
        <v>58.199075978163563</v>
      </c>
      <c r="Z64" s="18">
        <v>59.787857287790537</v>
      </c>
      <c r="AA64" s="18">
        <v>61.328130407415088</v>
      </c>
      <c r="AB64" s="18">
        <v>62.828839435721328</v>
      </c>
      <c r="AC64" s="18">
        <v>64.224462868153395</v>
      </c>
      <c r="AD64" s="18">
        <v>65.502404638225784</v>
      </c>
      <c r="AE64" s="18">
        <v>66.697694037039568</v>
      </c>
      <c r="AF64" s="18">
        <v>67.840962845833729</v>
      </c>
      <c r="AG64" s="18">
        <v>68.946042378117852</v>
      </c>
      <c r="AH64" s="18">
        <v>70.011126763668656</v>
      </c>
      <c r="AI64" s="18">
        <v>71.069882238137382</v>
      </c>
      <c r="AJ64" s="18">
        <v>72.153960498344858</v>
      </c>
      <c r="AK64" s="18">
        <v>73.170450490095192</v>
      </c>
      <c r="AL64" s="18">
        <v>74.120567289759379</v>
      </c>
      <c r="AM64" s="18">
        <v>75.000410951404973</v>
      </c>
      <c r="AN64" s="18">
        <v>75.619057865371175</v>
      </c>
      <c r="AO64" s="18">
        <v>76.230000648639333</v>
      </c>
      <c r="AP64" s="18">
        <v>76.834969758731901</v>
      </c>
      <c r="AQ64" s="18">
        <v>77.435750152364591</v>
      </c>
      <c r="AR64" s="18">
        <v>78.176787824788704</v>
      </c>
      <c r="AS64" s="18">
        <v>78.915987124019225</v>
      </c>
      <c r="AT64" s="18">
        <v>79.656882606578719</v>
      </c>
      <c r="AU64" s="18">
        <v>80.400653155704902</v>
      </c>
      <c r="AV64" s="18">
        <v>81.226974369658137</v>
      </c>
      <c r="AW64" s="18">
        <v>82.017149447455893</v>
      </c>
      <c r="AX64" s="18">
        <v>82.716513379296757</v>
      </c>
      <c r="AY64" s="18">
        <v>83.402043349270073</v>
      </c>
      <c r="AZ64" s="18">
        <v>84.060296761572218</v>
      </c>
      <c r="BA64" s="18">
        <v>84.699889456783978</v>
      </c>
      <c r="BB64" s="18">
        <v>85.327852706962759</v>
      </c>
      <c r="BC64" s="18">
        <v>85.950717374231559</v>
      </c>
      <c r="BD64" s="18">
        <v>86.559485654795083</v>
      </c>
      <c r="BE64" s="18">
        <v>87.156954024988607</v>
      </c>
      <c r="BF64" s="18">
        <v>87.7365037234499</v>
      </c>
      <c r="BG64" s="18">
        <v>88.308512904902798</v>
      </c>
      <c r="BH64" s="18">
        <v>88.882202385769943</v>
      </c>
      <c r="BI64" s="18">
        <v>89.454023800924688</v>
      </c>
      <c r="BJ64" s="18">
        <v>90.008497176405541</v>
      </c>
      <c r="BK64" s="18">
        <v>90.540430780970283</v>
      </c>
      <c r="BL64" s="18">
        <v>91.053892985696592</v>
      </c>
      <c r="BM64" s="18">
        <v>91.892906216456595</v>
      </c>
      <c r="BN64" s="18">
        <v>92.705435759960736</v>
      </c>
      <c r="BO64" s="18">
        <v>93.492151302995396</v>
      </c>
      <c r="BP64" s="18">
        <v>94.253904760311059</v>
      </c>
      <c r="BQ64" s="18">
        <v>94.991455478179674</v>
      </c>
      <c r="BR64" s="18">
        <v>95.705608912578597</v>
      </c>
      <c r="BS64" s="18">
        <v>96.399784420462467</v>
      </c>
      <c r="BT64" s="18">
        <v>97.074658363513663</v>
      </c>
      <c r="BU64" s="18">
        <v>97.730818841513027</v>
      </c>
      <c r="BV64" s="54">
        <v>98.38670671440191</v>
      </c>
    </row>
    <row r="65" spans="2:74">
      <c r="B65" s="55"/>
      <c r="C65" s="31"/>
      <c r="D65" s="31"/>
      <c r="E65" s="31"/>
      <c r="F65" s="66"/>
      <c r="G65" s="67"/>
      <c r="H65" s="31"/>
      <c r="I65" s="31"/>
      <c r="J65" s="31"/>
      <c r="K65" s="31"/>
      <c r="BV65" s="68"/>
    </row>
    <row r="66" spans="2:74">
      <c r="B66" s="55"/>
      <c r="C66" s="56" t="s">
        <v>81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V66" s="68"/>
    </row>
    <row r="67" spans="2:74" s="4" customFormat="1">
      <c r="B67" s="51" t="s">
        <v>61</v>
      </c>
      <c r="C67" s="35">
        <v>1970</v>
      </c>
      <c r="D67" s="35">
        <v>1971</v>
      </c>
      <c r="E67" s="35">
        <v>1972</v>
      </c>
      <c r="F67" s="35">
        <v>1973</v>
      </c>
      <c r="G67" s="35">
        <v>1974</v>
      </c>
      <c r="H67" s="35">
        <v>1975</v>
      </c>
      <c r="I67" s="35">
        <v>1976</v>
      </c>
      <c r="J67" s="35">
        <v>1977</v>
      </c>
      <c r="K67" s="35">
        <v>1978</v>
      </c>
      <c r="L67" s="35">
        <v>1979</v>
      </c>
      <c r="M67" s="35">
        <v>1980</v>
      </c>
      <c r="N67" s="35">
        <v>1981</v>
      </c>
      <c r="O67" s="35">
        <v>1982</v>
      </c>
      <c r="P67" s="35">
        <v>1983</v>
      </c>
      <c r="Q67" s="35">
        <v>1984</v>
      </c>
      <c r="R67" s="35">
        <v>1985</v>
      </c>
      <c r="S67" s="35">
        <v>1986</v>
      </c>
      <c r="T67" s="35">
        <v>1987</v>
      </c>
      <c r="U67" s="35">
        <v>1988</v>
      </c>
      <c r="V67" s="35">
        <v>1989</v>
      </c>
      <c r="W67" s="35">
        <v>1990</v>
      </c>
      <c r="X67" s="35">
        <v>1991</v>
      </c>
      <c r="Y67" s="35">
        <v>1992</v>
      </c>
      <c r="Z67" s="35">
        <v>1993</v>
      </c>
      <c r="AA67" s="35">
        <v>1994</v>
      </c>
      <c r="AB67" s="35">
        <v>1995</v>
      </c>
      <c r="AC67" s="35">
        <v>1996</v>
      </c>
      <c r="AD67" s="35">
        <v>1997</v>
      </c>
      <c r="AE67" s="35">
        <v>1998</v>
      </c>
      <c r="AF67" s="35">
        <v>1999</v>
      </c>
      <c r="AG67" s="35">
        <v>2000</v>
      </c>
      <c r="AH67" s="35">
        <v>2001</v>
      </c>
      <c r="AI67" s="35">
        <v>2002</v>
      </c>
      <c r="AJ67" s="35">
        <v>2003</v>
      </c>
      <c r="AK67" s="35">
        <v>2004</v>
      </c>
      <c r="AL67" s="35">
        <v>2005</v>
      </c>
      <c r="AM67" s="35">
        <v>2006</v>
      </c>
      <c r="AN67" s="35">
        <v>2007</v>
      </c>
      <c r="AO67" s="35">
        <v>2008</v>
      </c>
      <c r="AP67" s="35">
        <v>2009</v>
      </c>
      <c r="AQ67" s="35">
        <v>2010</v>
      </c>
      <c r="AR67" s="35">
        <v>2011</v>
      </c>
      <c r="AS67" s="35">
        <v>2012</v>
      </c>
      <c r="AT67" s="35">
        <v>2013</v>
      </c>
      <c r="AU67" s="35">
        <v>2014</v>
      </c>
      <c r="AV67" s="35">
        <v>2015</v>
      </c>
      <c r="AW67" s="35">
        <v>2016</v>
      </c>
      <c r="AX67" s="35">
        <v>2017</v>
      </c>
      <c r="AY67" s="35">
        <v>2018</v>
      </c>
      <c r="AZ67" s="35">
        <v>2019</v>
      </c>
      <c r="BA67" s="35">
        <v>2020</v>
      </c>
      <c r="BB67" s="35">
        <v>2021</v>
      </c>
      <c r="BC67" s="35">
        <v>2022</v>
      </c>
      <c r="BD67" s="35">
        <v>2023</v>
      </c>
      <c r="BE67" s="35">
        <v>2024</v>
      </c>
      <c r="BF67" s="35">
        <v>2025</v>
      </c>
      <c r="BG67" s="35">
        <v>2026</v>
      </c>
      <c r="BH67" s="35">
        <v>2027</v>
      </c>
      <c r="BI67" s="35">
        <v>2028</v>
      </c>
      <c r="BJ67" s="35">
        <v>2029</v>
      </c>
      <c r="BK67" s="35">
        <v>2030</v>
      </c>
      <c r="BL67" s="35">
        <v>2031</v>
      </c>
      <c r="BM67" s="35">
        <v>2032</v>
      </c>
      <c r="BN67" s="35">
        <v>2033</v>
      </c>
      <c r="BO67" s="35">
        <v>2034</v>
      </c>
      <c r="BP67" s="35">
        <v>2035</v>
      </c>
      <c r="BQ67" s="35">
        <v>2036</v>
      </c>
      <c r="BR67" s="35">
        <v>2037</v>
      </c>
      <c r="BS67" s="35">
        <v>2038</v>
      </c>
      <c r="BT67" s="35">
        <v>2039</v>
      </c>
      <c r="BU67" s="35">
        <v>2040</v>
      </c>
      <c r="BV67" s="52">
        <v>2041</v>
      </c>
    </row>
    <row r="68" spans="2:74">
      <c r="B68" s="51" t="s">
        <v>99</v>
      </c>
      <c r="C68" s="18">
        <v>6.184539146550728</v>
      </c>
      <c r="D68" s="18">
        <v>6.1397584972587511</v>
      </c>
      <c r="E68" s="18">
        <v>6.0305945199523654</v>
      </c>
      <c r="F68" s="18">
        <v>5.921999818146249</v>
      </c>
      <c r="G68" s="18">
        <v>5.8060368328077647</v>
      </c>
      <c r="H68" s="18">
        <v>5.7240791036622332</v>
      </c>
      <c r="I68" s="18">
        <v>5.6178110767216562</v>
      </c>
      <c r="J68" s="18">
        <v>5.5177495188915922</v>
      </c>
      <c r="K68" s="18">
        <v>5.4119287152886519</v>
      </c>
      <c r="L68" s="18">
        <v>5.2689178480077539</v>
      </c>
      <c r="M68" s="18">
        <v>5.1295520077065699</v>
      </c>
      <c r="N68" s="18">
        <v>5.0140653036545011</v>
      </c>
      <c r="O68" s="18">
        <v>4.8743457016185507</v>
      </c>
      <c r="P68" s="18">
        <v>4.7744441346764637</v>
      </c>
      <c r="Q68" s="18">
        <v>4.6804371227683452</v>
      </c>
      <c r="R68" s="18">
        <v>4.5537882250702859</v>
      </c>
      <c r="S68" s="18">
        <v>4.4183408265766602</v>
      </c>
      <c r="T68" s="18">
        <v>4.2912403548453169</v>
      </c>
      <c r="U68" s="18">
        <v>4.1860660119610991</v>
      </c>
      <c r="V68" s="18">
        <v>4.0938322688981428</v>
      </c>
      <c r="W68" s="18">
        <v>4.0756744520196966</v>
      </c>
      <c r="X68" s="18">
        <v>3.9726411514060911</v>
      </c>
      <c r="Y68" s="18">
        <v>3.8777654917225926</v>
      </c>
      <c r="Z68" s="18">
        <v>3.8137206291117125</v>
      </c>
      <c r="AA68" s="18">
        <v>3.7275740101756614</v>
      </c>
      <c r="AB68" s="18">
        <v>3.6438050389868266</v>
      </c>
      <c r="AC68" s="18">
        <v>3.5726119734332888</v>
      </c>
      <c r="AD68" s="18">
        <v>3.5044964317774587</v>
      </c>
      <c r="AE68" s="18">
        <v>3.4438477104836305</v>
      </c>
      <c r="AF68" s="18">
        <v>3.4043860685632223</v>
      </c>
      <c r="AG68" s="18">
        <v>3.3698568712265509</v>
      </c>
      <c r="AH68" s="18">
        <v>3.3344701140900157</v>
      </c>
      <c r="AI68" s="18">
        <v>3.474708247296149</v>
      </c>
      <c r="AJ68" s="18">
        <v>3.5039997590955689</v>
      </c>
      <c r="AK68" s="18">
        <v>3.5207754693028606</v>
      </c>
      <c r="AL68" s="18">
        <v>3.5364455394051597</v>
      </c>
      <c r="AM68" s="18">
        <v>3.5505562714033543</v>
      </c>
      <c r="AN68" s="18">
        <v>3.5501588517479408</v>
      </c>
      <c r="AO68" s="18">
        <v>3.4563324094211212</v>
      </c>
      <c r="AP68" s="18">
        <v>3.2072221362164379</v>
      </c>
      <c r="AQ68" s="18">
        <v>3.2025068432813355</v>
      </c>
      <c r="AR68" s="18">
        <v>3.2409135830778437</v>
      </c>
      <c r="AS68" s="18">
        <v>3.2324888402953582</v>
      </c>
      <c r="AT68" s="18">
        <v>3.1814482711285805</v>
      </c>
      <c r="AU68" s="18">
        <v>3.1539115372297446</v>
      </c>
      <c r="AV68" s="18">
        <v>3.1543319969463708</v>
      </c>
      <c r="AW68" s="18">
        <v>3.1494253493316715</v>
      </c>
      <c r="AX68" s="18">
        <v>3.1395558362305813</v>
      </c>
      <c r="AY68" s="18">
        <v>3.1277606857893647</v>
      </c>
      <c r="AZ68" s="18">
        <v>3.1134317431496528</v>
      </c>
      <c r="BA68" s="18">
        <v>3.0969030115806526</v>
      </c>
      <c r="BB68" s="18">
        <v>3.1109963958558908</v>
      </c>
      <c r="BC68" s="18">
        <v>3.124619869633265</v>
      </c>
      <c r="BD68" s="18">
        <v>3.1375002297266783</v>
      </c>
      <c r="BE68" s="18">
        <v>3.1497447017003908</v>
      </c>
      <c r="BF68" s="18">
        <v>3.1612045130988777</v>
      </c>
      <c r="BG68" s="18">
        <v>3.1722022577813171</v>
      </c>
      <c r="BH68" s="18">
        <v>3.183116067050284</v>
      </c>
      <c r="BI68" s="18">
        <v>3.1938238911176753</v>
      </c>
      <c r="BJ68" s="18">
        <v>3.2037333883382164</v>
      </c>
      <c r="BK68" s="18">
        <v>3.2125309600974417</v>
      </c>
      <c r="BL68" s="18">
        <v>3.2365719929179679</v>
      </c>
      <c r="BM68" s="18">
        <v>3.271725033115187</v>
      </c>
      <c r="BN68" s="18">
        <v>3.3057556689448244</v>
      </c>
      <c r="BO68" s="18">
        <v>3.3386022565191791</v>
      </c>
      <c r="BP68" s="18">
        <v>3.3703432609251815</v>
      </c>
      <c r="BQ68" s="18">
        <v>3.4010093122319911</v>
      </c>
      <c r="BR68" s="18">
        <v>3.4306775911581711</v>
      </c>
      <c r="BS68" s="18">
        <v>3.4594752865990737</v>
      </c>
      <c r="BT68" s="18">
        <v>3.487469253574301</v>
      </c>
      <c r="BU68" s="18">
        <v>3.5146784860070777</v>
      </c>
      <c r="BV68" s="54">
        <v>3.5506355032007777</v>
      </c>
    </row>
    <row r="69" spans="2:74">
      <c r="B69" s="53" t="s">
        <v>100</v>
      </c>
      <c r="C69" s="18">
        <v>3.0177988236082789</v>
      </c>
      <c r="D69" s="18">
        <v>3.0987327718334936</v>
      </c>
      <c r="E69" s="18">
        <v>3.1462373386493248</v>
      </c>
      <c r="F69" s="18">
        <v>3.1907131840061953</v>
      </c>
      <c r="G69" s="18">
        <v>3.2264144777546742</v>
      </c>
      <c r="H69" s="18">
        <v>3.2754915778077156</v>
      </c>
      <c r="I69" s="18">
        <v>3.303889626178008</v>
      </c>
      <c r="J69" s="18">
        <v>3.3297820642051006</v>
      </c>
      <c r="K69" s="18">
        <v>3.343897760976339</v>
      </c>
      <c r="L69" s="18">
        <v>3.3211885075611876</v>
      </c>
      <c r="M69" s="18">
        <v>3.2834462600876861</v>
      </c>
      <c r="N69" s="18">
        <v>3.2542043911423941</v>
      </c>
      <c r="O69" s="18">
        <v>3.212109329866478</v>
      </c>
      <c r="P69" s="18">
        <v>3.2166493400021365</v>
      </c>
      <c r="Q69" s="18">
        <v>3.2317160288238407</v>
      </c>
      <c r="R69" s="18">
        <v>3.2158318973402666</v>
      </c>
      <c r="S69" s="18">
        <v>3.1793361488387681</v>
      </c>
      <c r="T69" s="18">
        <v>3.1352093654697324</v>
      </c>
      <c r="U69" s="18">
        <v>3.0947670401441996</v>
      </c>
      <c r="V69" s="18">
        <v>3.0559527275490601</v>
      </c>
      <c r="W69" s="18">
        <v>3.0679263796428908</v>
      </c>
      <c r="X69" s="18">
        <v>3.0073288109273575</v>
      </c>
      <c r="Y69" s="18">
        <v>2.9440733758886504</v>
      </c>
      <c r="Z69" s="18">
        <v>2.910055298857734</v>
      </c>
      <c r="AA69" s="18">
        <v>2.8777330951189728</v>
      </c>
      <c r="AB69" s="18">
        <v>2.8717213168840212</v>
      </c>
      <c r="AC69" s="18">
        <v>2.8901358578576777</v>
      </c>
      <c r="AD69" s="18">
        <v>2.9133545134978793</v>
      </c>
      <c r="AE69" s="18">
        <v>2.9350998607619898</v>
      </c>
      <c r="AF69" s="18">
        <v>2.9667925754248525</v>
      </c>
      <c r="AG69" s="18">
        <v>2.9945491037778171</v>
      </c>
      <c r="AH69" s="18">
        <v>3.0131505541822192</v>
      </c>
      <c r="AI69" s="18">
        <v>3.1844483415786011</v>
      </c>
      <c r="AJ69" s="18">
        <v>3.2569124838509325</v>
      </c>
      <c r="AK69" s="18">
        <v>3.3134569284230482</v>
      </c>
      <c r="AL69" s="18">
        <v>3.3641899163819153</v>
      </c>
      <c r="AM69" s="18">
        <v>3.4088210437282482</v>
      </c>
      <c r="AN69" s="18">
        <v>3.4345891925374126</v>
      </c>
      <c r="AO69" s="18">
        <v>3.3649983738465621</v>
      </c>
      <c r="AP69" s="18">
        <v>3.1389763356313014</v>
      </c>
      <c r="AQ69" s="18">
        <v>3.1643389851786132</v>
      </c>
      <c r="AR69" s="18">
        <v>3.2328790901541926</v>
      </c>
      <c r="AS69" s="18">
        <v>3.2536821795542421</v>
      </c>
      <c r="AT69" s="18">
        <v>3.2326432964067813</v>
      </c>
      <c r="AU69" s="18">
        <v>3.2353806412845447</v>
      </c>
      <c r="AV69" s="18">
        <v>3.2631222769580428</v>
      </c>
      <c r="AW69" s="18">
        <v>3.2846542452059899</v>
      </c>
      <c r="AX69" s="18">
        <v>3.3026570709224305</v>
      </c>
      <c r="AY69" s="18">
        <v>3.3199808531131287</v>
      </c>
      <c r="AZ69" s="18">
        <v>3.3360573513176894</v>
      </c>
      <c r="BA69" s="18">
        <v>3.3512419848958852</v>
      </c>
      <c r="BB69" s="18">
        <v>3.3658454900975787</v>
      </c>
      <c r="BC69" s="18">
        <v>3.3802431716749277</v>
      </c>
      <c r="BD69" s="18">
        <v>3.3940466891047758</v>
      </c>
      <c r="BE69" s="18">
        <v>3.4073797110613042</v>
      </c>
      <c r="BF69" s="18">
        <v>3.4200395248932387</v>
      </c>
      <c r="BG69" s="18">
        <v>3.4326506413473958</v>
      </c>
      <c r="BH69" s="18">
        <v>3.4455333955617271</v>
      </c>
      <c r="BI69" s="18">
        <v>3.4585817185412857</v>
      </c>
      <c r="BJ69" s="18">
        <v>3.4709223417256609</v>
      </c>
      <c r="BK69" s="18">
        <v>3.4823549152200477</v>
      </c>
      <c r="BL69" s="18">
        <v>3.4929863824469809</v>
      </c>
      <c r="BM69" s="18">
        <v>3.5148813606834604</v>
      </c>
      <c r="BN69" s="18">
        <v>3.535040401382878</v>
      </c>
      <c r="BO69" s="18">
        <v>3.5536295906051643</v>
      </c>
      <c r="BP69" s="18">
        <v>3.5706399795777495</v>
      </c>
      <c r="BQ69" s="18">
        <v>3.586118672905823</v>
      </c>
      <c r="BR69" s="18">
        <v>3.6000502018050256</v>
      </c>
      <c r="BS69" s="18">
        <v>3.6129942185234341</v>
      </c>
      <c r="BT69" s="18">
        <v>3.6249232084643324</v>
      </c>
      <c r="BU69" s="18">
        <v>3.6358688936992061</v>
      </c>
      <c r="BV69" s="54">
        <v>3.6464089057636668</v>
      </c>
    </row>
    <row r="70" spans="2:74">
      <c r="B70" s="53" t="s">
        <v>101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1.2230818863018638E-2</v>
      </c>
      <c r="L70" s="18">
        <v>2.4064611904110505E-2</v>
      </c>
      <c r="M70" s="18">
        <v>4.1272271072772024E-2</v>
      </c>
      <c r="N70" s="18">
        <v>6.5607562694256993E-2</v>
      </c>
      <c r="O70" s="18">
        <v>9.6978134011763362E-2</v>
      </c>
      <c r="P70" s="18">
        <v>0.15294832367986497</v>
      </c>
      <c r="Q70" s="18">
        <v>0.25188486830718781</v>
      </c>
      <c r="R70" s="18">
        <v>0.39546652902454965</v>
      </c>
      <c r="S70" s="18">
        <v>0.57019070902776048</v>
      </c>
      <c r="T70" s="18">
        <v>0.74904275683271071</v>
      </c>
      <c r="U70" s="18">
        <v>0.91166274041766004</v>
      </c>
      <c r="V70" s="18">
        <v>1.0457549831258097</v>
      </c>
      <c r="W70" s="18">
        <v>1.1782537897143983</v>
      </c>
      <c r="X70" s="18">
        <v>1.2748085849751905</v>
      </c>
      <c r="Y70" s="18">
        <v>1.3705239605266453</v>
      </c>
      <c r="Z70" s="18">
        <v>1.4732932990778023</v>
      </c>
      <c r="AA70" s="18">
        <v>1.5653516042132574</v>
      </c>
      <c r="AB70" s="18">
        <v>1.6576068139485229</v>
      </c>
      <c r="AC70" s="18">
        <v>1.7475488392050389</v>
      </c>
      <c r="AD70" s="18">
        <v>1.8275518928049013</v>
      </c>
      <c r="AE70" s="18">
        <v>1.9012140666788317</v>
      </c>
      <c r="AF70" s="18">
        <v>1.977742980101092</v>
      </c>
      <c r="AG70" s="18">
        <v>2.0480433228502219</v>
      </c>
      <c r="AH70" s="18">
        <v>2.1081186789886877</v>
      </c>
      <c r="AI70" s="18">
        <v>2.2730160324072894</v>
      </c>
      <c r="AJ70" s="18">
        <v>2.3657050070070924</v>
      </c>
      <c r="AK70" s="18">
        <v>2.4431988160869751</v>
      </c>
      <c r="AL70" s="18">
        <v>2.5122726248386744</v>
      </c>
      <c r="AM70" s="18">
        <v>2.5716836323904628</v>
      </c>
      <c r="AN70" s="18">
        <v>2.6134737212396546</v>
      </c>
      <c r="AO70" s="18">
        <v>2.5835162111456982</v>
      </c>
      <c r="AP70" s="18">
        <v>2.4067907983715209</v>
      </c>
      <c r="AQ70" s="18">
        <v>2.4241375073506886</v>
      </c>
      <c r="AR70" s="18">
        <v>2.4756281321000575</v>
      </c>
      <c r="AS70" s="18">
        <v>2.4907219662344509</v>
      </c>
      <c r="AT70" s="18">
        <v>2.4576881056510342</v>
      </c>
      <c r="AU70" s="18">
        <v>2.4446211506859798</v>
      </c>
      <c r="AV70" s="18">
        <v>2.4763340986025568</v>
      </c>
      <c r="AW70" s="18">
        <v>2.5085527892064294</v>
      </c>
      <c r="AX70" s="18">
        <v>2.5380154850111234</v>
      </c>
      <c r="AY70" s="18">
        <v>2.5671171175529603</v>
      </c>
      <c r="AZ70" s="18">
        <v>2.5954644666425151</v>
      </c>
      <c r="BA70" s="18">
        <v>2.6233140641567112</v>
      </c>
      <c r="BB70" s="18">
        <v>2.6508833435987498</v>
      </c>
      <c r="BC70" s="18">
        <v>2.6783065877091352</v>
      </c>
      <c r="BD70" s="18">
        <v>2.7053264392990433</v>
      </c>
      <c r="BE70" s="18">
        <v>2.7320228056410798</v>
      </c>
      <c r="BF70" s="18">
        <v>2.7581809890812043</v>
      </c>
      <c r="BG70" s="18">
        <v>2.7840248662978642</v>
      </c>
      <c r="BH70" s="18">
        <v>2.8098702048953297</v>
      </c>
      <c r="BI70" s="18">
        <v>2.8355941573808976</v>
      </c>
      <c r="BJ70" s="18">
        <v>2.8608074906334364</v>
      </c>
      <c r="BK70" s="18">
        <v>2.8853137832100049</v>
      </c>
      <c r="BL70" s="18">
        <v>2.9092687889912385</v>
      </c>
      <c r="BM70" s="18">
        <v>2.9440450513645078</v>
      </c>
      <c r="BN70" s="18">
        <v>2.9782572892440813</v>
      </c>
      <c r="BO70" s="18">
        <v>3.011848298377001</v>
      </c>
      <c r="BP70" s="18">
        <v>3.0448676917737445</v>
      </c>
      <c r="BQ70" s="18">
        <v>3.077329122806054</v>
      </c>
      <c r="BR70" s="18">
        <v>3.1092827377092815</v>
      </c>
      <c r="BS70" s="18">
        <v>3.1406681317487459</v>
      </c>
      <c r="BT70" s="18">
        <v>3.1715346068870889</v>
      </c>
      <c r="BU70" s="18">
        <v>3.2018945669594281</v>
      </c>
      <c r="BV70" s="54">
        <v>3.2323983700064987</v>
      </c>
    </row>
    <row r="71" spans="2:74">
      <c r="B71" s="53" t="s">
        <v>102</v>
      </c>
      <c r="C71" s="18">
        <v>1.7765032774053657</v>
      </c>
      <c r="D71" s="18">
        <v>1.9196257219655399</v>
      </c>
      <c r="E71" s="18">
        <v>2.0448278304553651</v>
      </c>
      <c r="F71" s="18">
        <v>2.1627721893057132</v>
      </c>
      <c r="G71" s="18">
        <v>2.2621380421855806</v>
      </c>
      <c r="H71" s="18">
        <v>2.3532932633955572</v>
      </c>
      <c r="I71" s="18">
        <v>2.4152523524204699</v>
      </c>
      <c r="J71" s="18">
        <v>2.4722805158038073</v>
      </c>
      <c r="K71" s="18">
        <v>2.5361503060938806</v>
      </c>
      <c r="L71" s="18">
        <v>2.6020826174190508</v>
      </c>
      <c r="M71" s="18">
        <v>2.6723437723775194</v>
      </c>
      <c r="N71" s="18">
        <v>2.7705676748872525</v>
      </c>
      <c r="O71" s="18">
        <v>2.8526809180501234</v>
      </c>
      <c r="P71" s="18">
        <v>2.9427468885893417</v>
      </c>
      <c r="Q71" s="18">
        <v>3.0381747775569727</v>
      </c>
      <c r="R71" s="18">
        <v>3.1298278117866283</v>
      </c>
      <c r="S71" s="18">
        <v>3.2126788626333367</v>
      </c>
      <c r="T71" s="18">
        <v>3.2899209945176513</v>
      </c>
      <c r="U71" s="18">
        <v>3.363603740062914</v>
      </c>
      <c r="V71" s="18">
        <v>3.4353828793576966</v>
      </c>
      <c r="W71" s="18">
        <v>3.5658532505291394</v>
      </c>
      <c r="X71" s="18">
        <v>3.61391785437011</v>
      </c>
      <c r="Y71" s="18">
        <v>3.6607350083389805</v>
      </c>
      <c r="Z71" s="18">
        <v>3.7282743471210287</v>
      </c>
      <c r="AA71" s="18">
        <v>3.7652887889911137</v>
      </c>
      <c r="AB71" s="18">
        <v>3.8001802801601605</v>
      </c>
      <c r="AC71" s="18">
        <v>3.840476607257381</v>
      </c>
      <c r="AD71" s="18">
        <v>3.8750967740091267</v>
      </c>
      <c r="AE71" s="18">
        <v>3.9076032893613677</v>
      </c>
      <c r="AF71" s="18">
        <v>3.953329951880447</v>
      </c>
      <c r="AG71" s="18">
        <v>3.9939185202473992</v>
      </c>
      <c r="AH71" s="18">
        <v>4.0225140923616722</v>
      </c>
      <c r="AI71" s="18">
        <v>4.2554988368397844</v>
      </c>
      <c r="AJ71" s="18">
        <v>4.3571018712293386</v>
      </c>
      <c r="AK71" s="18">
        <v>4.4381527557063487</v>
      </c>
      <c r="AL71" s="18">
        <v>4.5123078760554467</v>
      </c>
      <c r="AM71" s="18">
        <v>4.5793304640673718</v>
      </c>
      <c r="AN71" s="18">
        <v>4.6222098707035286</v>
      </c>
      <c r="AO71" s="18">
        <v>4.5378270552396529</v>
      </c>
      <c r="AP71" s="18">
        <v>4.2429211217716851</v>
      </c>
      <c r="AQ71" s="18">
        <v>4.2885559199796424</v>
      </c>
      <c r="AR71" s="18">
        <v>4.3948676292372619</v>
      </c>
      <c r="AS71" s="18">
        <v>4.4374815581575682</v>
      </c>
      <c r="AT71" s="18">
        <v>4.4262973791087346</v>
      </c>
      <c r="AU71" s="18">
        <v>4.4491245575842147</v>
      </c>
      <c r="AV71" s="18">
        <v>4.5007799452159958</v>
      </c>
      <c r="AW71" s="18">
        <v>4.5532564230889241</v>
      </c>
      <c r="AX71" s="18">
        <v>4.600622580093801</v>
      </c>
      <c r="AY71" s="18">
        <v>4.6472682473225957</v>
      </c>
      <c r="AZ71" s="18">
        <v>4.6924696455937083</v>
      </c>
      <c r="BA71" s="18">
        <v>4.7366963827084421</v>
      </c>
      <c r="BB71" s="18">
        <v>4.7803283494452193</v>
      </c>
      <c r="BC71" s="18">
        <v>4.8236437434470165</v>
      </c>
      <c r="BD71" s="18">
        <v>4.8661649122279584</v>
      </c>
      <c r="BE71" s="18">
        <v>4.9080390730768402</v>
      </c>
      <c r="BF71" s="18">
        <v>4.9488673009290789</v>
      </c>
      <c r="BG71" s="18">
        <v>4.9890887531134922</v>
      </c>
      <c r="BH71" s="18">
        <v>5.029254728222412</v>
      </c>
      <c r="BI71" s="18">
        <v>5.0691463879519807</v>
      </c>
      <c r="BJ71" s="18">
        <v>5.1080535232146866</v>
      </c>
      <c r="BK71" s="18">
        <v>5.1456633995532988</v>
      </c>
      <c r="BL71" s="18">
        <v>5.1822418702405999</v>
      </c>
      <c r="BM71" s="18">
        <v>5.2380270111142284</v>
      </c>
      <c r="BN71" s="18">
        <v>5.2927022350427775</v>
      </c>
      <c r="BO71" s="18">
        <v>5.3462043342808574</v>
      </c>
      <c r="BP71" s="18">
        <v>5.3986094073269246</v>
      </c>
      <c r="BQ71" s="18">
        <v>5.449946187107602</v>
      </c>
      <c r="BR71" s="18">
        <v>5.5002907844780271</v>
      </c>
      <c r="BS71" s="18">
        <v>5.5495744366516897</v>
      </c>
      <c r="BT71" s="18">
        <v>5.5978715075042569</v>
      </c>
      <c r="BU71" s="18">
        <v>5.6452078093774354</v>
      </c>
      <c r="BV71" s="54">
        <v>5.6927154566438798</v>
      </c>
    </row>
    <row r="72" spans="2:74" ht="13.5" thickBot="1">
      <c r="B72" s="58" t="s">
        <v>38</v>
      </c>
      <c r="C72" s="59">
        <v>10.978841247564374</v>
      </c>
      <c r="D72" s="59">
        <v>11.158116991057783</v>
      </c>
      <c r="E72" s="59">
        <v>11.221659689057054</v>
      </c>
      <c r="F72" s="59">
        <v>11.275485191458158</v>
      </c>
      <c r="G72" s="59">
        <v>11.294589352748018</v>
      </c>
      <c r="H72" s="59">
        <v>11.352863944865506</v>
      </c>
      <c r="I72" s="59">
        <v>11.337712085222572</v>
      </c>
      <c r="J72" s="59">
        <v>11.324588303001345</v>
      </c>
      <c r="K72" s="59">
        <v>11.30420760122189</v>
      </c>
      <c r="L72" s="59">
        <v>11.216253584892101</v>
      </c>
      <c r="M72" s="59">
        <v>11.126614311244548</v>
      </c>
      <c r="N72" s="59">
        <v>11.104444932378405</v>
      </c>
      <c r="O72" s="59">
        <v>11.036114083546916</v>
      </c>
      <c r="P72" s="59">
        <v>11.086788686947807</v>
      </c>
      <c r="Q72" s="59">
        <v>11.202212797456347</v>
      </c>
      <c r="R72" s="59">
        <v>11.294914463221732</v>
      </c>
      <c r="S72" s="59">
        <v>11.380546547076527</v>
      </c>
      <c r="T72" s="59">
        <v>11.465413471665412</v>
      </c>
      <c r="U72" s="59">
        <v>11.556099532585872</v>
      </c>
      <c r="V72" s="59">
        <v>11.63092285893071</v>
      </c>
      <c r="W72" s="59">
        <v>11.887707871906125</v>
      </c>
      <c r="X72" s="59">
        <v>11.868696401678749</v>
      </c>
      <c r="Y72" s="59">
        <v>11.853097836476868</v>
      </c>
      <c r="Z72" s="59">
        <v>11.925343574168275</v>
      </c>
      <c r="AA72" s="59">
        <v>11.935947498499004</v>
      </c>
      <c r="AB72" s="59">
        <v>11.97331344997953</v>
      </c>
      <c r="AC72" s="59">
        <v>12.050773277753384</v>
      </c>
      <c r="AD72" s="59">
        <v>12.120499612089366</v>
      </c>
      <c r="AE72" s="59">
        <v>12.187764927285819</v>
      </c>
      <c r="AF72" s="59">
        <v>12.302251575969612</v>
      </c>
      <c r="AG72" s="59">
        <v>12.406367818101987</v>
      </c>
      <c r="AH72" s="59">
        <v>12.478253439622593</v>
      </c>
      <c r="AI72" s="59">
        <v>13.187671458121825</v>
      </c>
      <c r="AJ72" s="59">
        <v>13.483719121182931</v>
      </c>
      <c r="AK72" s="59">
        <v>13.715583969519233</v>
      </c>
      <c r="AL72" s="59">
        <v>13.925215956681196</v>
      </c>
      <c r="AM72" s="59">
        <v>14.110391411589438</v>
      </c>
      <c r="AN72" s="59">
        <v>14.220431636228536</v>
      </c>
      <c r="AO72" s="59">
        <v>13.942674049653037</v>
      </c>
      <c r="AP72" s="59">
        <v>12.995910391990947</v>
      </c>
      <c r="AQ72" s="59">
        <v>13.079539255790278</v>
      </c>
      <c r="AR72" s="59">
        <v>13.344288434569355</v>
      </c>
      <c r="AS72" s="59">
        <v>13.414374544241619</v>
      </c>
      <c r="AT72" s="59">
        <v>13.298077052295129</v>
      </c>
      <c r="AU72" s="59">
        <v>13.283037886784484</v>
      </c>
      <c r="AV72" s="59">
        <v>13.394568317722966</v>
      </c>
      <c r="AW72" s="59">
        <v>13.495888806833015</v>
      </c>
      <c r="AX72" s="59">
        <v>13.580850972257938</v>
      </c>
      <c r="AY72" s="59">
        <v>13.662126903778049</v>
      </c>
      <c r="AZ72" s="59">
        <v>13.737423206703564</v>
      </c>
      <c r="BA72" s="59">
        <v>13.80815544334169</v>
      </c>
      <c r="BB72" s="59">
        <v>13.908053578997439</v>
      </c>
      <c r="BC72" s="59">
        <v>14.006813372464345</v>
      </c>
      <c r="BD72" s="59">
        <v>14.103038270358455</v>
      </c>
      <c r="BE72" s="59">
        <v>14.197186291479614</v>
      </c>
      <c r="BF72" s="59">
        <v>14.288292328002399</v>
      </c>
      <c r="BG72" s="59">
        <v>14.37796651854007</v>
      </c>
      <c r="BH72" s="59">
        <v>14.467774395729753</v>
      </c>
      <c r="BI72" s="59">
        <v>14.557146154991841</v>
      </c>
      <c r="BJ72" s="59">
        <v>14.643516743911999</v>
      </c>
      <c r="BK72" s="59">
        <v>14.725863058080794</v>
      </c>
      <c r="BL72" s="59">
        <v>14.821069034596785</v>
      </c>
      <c r="BM72" s="59">
        <v>14.968678456277384</v>
      </c>
      <c r="BN72" s="59">
        <v>15.111755594614561</v>
      </c>
      <c r="BO72" s="59">
        <v>15.2502844797822</v>
      </c>
      <c r="BP72" s="59">
        <v>15.384460339603599</v>
      </c>
      <c r="BQ72" s="59">
        <v>15.514403295051469</v>
      </c>
      <c r="BR72" s="59">
        <v>15.640301315150504</v>
      </c>
      <c r="BS72" s="59">
        <v>15.762712073522941</v>
      </c>
      <c r="BT72" s="59">
        <v>15.881798576429979</v>
      </c>
      <c r="BU72" s="59">
        <v>15.997649756043147</v>
      </c>
      <c r="BV72" s="60">
        <v>16.122158235614823</v>
      </c>
    </row>
    <row r="74" spans="2:74" ht="13.5" thickBot="1">
      <c r="C74" s="45" t="s">
        <v>35</v>
      </c>
      <c r="F74" s="64"/>
      <c r="G74" s="65"/>
    </row>
    <row r="75" spans="2:74">
      <c r="B75" s="47"/>
      <c r="C75" s="48" t="s">
        <v>76</v>
      </c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50"/>
    </row>
    <row r="76" spans="2:74" s="4" customFormat="1">
      <c r="B76" s="51" t="s">
        <v>61</v>
      </c>
      <c r="C76" s="35">
        <v>1970</v>
      </c>
      <c r="D76" s="35">
        <v>1971</v>
      </c>
      <c r="E76" s="35">
        <v>1972</v>
      </c>
      <c r="F76" s="35">
        <v>1973</v>
      </c>
      <c r="G76" s="35">
        <v>1974</v>
      </c>
      <c r="H76" s="35">
        <v>1975</v>
      </c>
      <c r="I76" s="35">
        <v>1976</v>
      </c>
      <c r="J76" s="35">
        <v>1977</v>
      </c>
      <c r="K76" s="35">
        <v>1978</v>
      </c>
      <c r="L76" s="35">
        <v>1979</v>
      </c>
      <c r="M76" s="35">
        <v>1980</v>
      </c>
      <c r="N76" s="35">
        <v>1981</v>
      </c>
      <c r="O76" s="35">
        <v>1982</v>
      </c>
      <c r="P76" s="35">
        <v>1983</v>
      </c>
      <c r="Q76" s="35">
        <v>1984</v>
      </c>
      <c r="R76" s="35">
        <v>1985</v>
      </c>
      <c r="S76" s="35">
        <v>1986</v>
      </c>
      <c r="T76" s="35">
        <v>1987</v>
      </c>
      <c r="U76" s="35">
        <v>1988</v>
      </c>
      <c r="V76" s="35">
        <v>1989</v>
      </c>
      <c r="W76" s="35">
        <v>1990</v>
      </c>
      <c r="X76" s="35">
        <v>1991</v>
      </c>
      <c r="Y76" s="35">
        <v>1992</v>
      </c>
      <c r="Z76" s="35">
        <v>1993</v>
      </c>
      <c r="AA76" s="35">
        <v>1994</v>
      </c>
      <c r="AB76" s="35">
        <v>1995</v>
      </c>
      <c r="AC76" s="35">
        <v>1996</v>
      </c>
      <c r="AD76" s="35">
        <v>1997</v>
      </c>
      <c r="AE76" s="35">
        <v>1998</v>
      </c>
      <c r="AF76" s="35">
        <v>1999</v>
      </c>
      <c r="AG76" s="35">
        <v>2000</v>
      </c>
      <c r="AH76" s="35">
        <v>2001</v>
      </c>
      <c r="AI76" s="35">
        <v>2002</v>
      </c>
      <c r="AJ76" s="35">
        <v>2003</v>
      </c>
      <c r="AK76" s="35">
        <v>2004</v>
      </c>
      <c r="AL76" s="35">
        <v>2005</v>
      </c>
      <c r="AM76" s="35">
        <v>2006</v>
      </c>
      <c r="AN76" s="35">
        <v>2007</v>
      </c>
      <c r="AO76" s="35">
        <v>2008</v>
      </c>
      <c r="AP76" s="35">
        <v>2009</v>
      </c>
      <c r="AQ76" s="35">
        <v>2010</v>
      </c>
      <c r="AR76" s="35">
        <v>2011</v>
      </c>
      <c r="AS76" s="35">
        <v>2012</v>
      </c>
      <c r="AT76" s="35">
        <v>2013</v>
      </c>
      <c r="AU76" s="35">
        <v>2014</v>
      </c>
      <c r="AV76" s="35">
        <v>2015</v>
      </c>
      <c r="AW76" s="35">
        <v>2016</v>
      </c>
      <c r="AX76" s="35">
        <v>2017</v>
      </c>
      <c r="AY76" s="35">
        <v>2018</v>
      </c>
      <c r="AZ76" s="35">
        <v>2019</v>
      </c>
      <c r="BA76" s="35">
        <v>2020</v>
      </c>
      <c r="BB76" s="35">
        <v>2021</v>
      </c>
      <c r="BC76" s="35">
        <v>2022</v>
      </c>
      <c r="BD76" s="35">
        <v>2023</v>
      </c>
      <c r="BE76" s="35">
        <v>2024</v>
      </c>
      <c r="BF76" s="35">
        <v>2025</v>
      </c>
      <c r="BG76" s="35">
        <v>2026</v>
      </c>
      <c r="BH76" s="35">
        <v>2027</v>
      </c>
      <c r="BI76" s="35">
        <v>2028</v>
      </c>
      <c r="BJ76" s="35">
        <v>2029</v>
      </c>
      <c r="BK76" s="35">
        <v>2030</v>
      </c>
      <c r="BL76" s="35">
        <v>2031</v>
      </c>
      <c r="BM76" s="35">
        <v>2032</v>
      </c>
      <c r="BN76" s="35">
        <v>2033</v>
      </c>
      <c r="BO76" s="35">
        <v>2034</v>
      </c>
      <c r="BP76" s="35">
        <v>2035</v>
      </c>
      <c r="BQ76" s="35">
        <v>2036</v>
      </c>
      <c r="BR76" s="35">
        <v>2037</v>
      </c>
      <c r="BS76" s="35">
        <v>2038</v>
      </c>
      <c r="BT76" s="35">
        <v>2039</v>
      </c>
      <c r="BU76" s="35">
        <v>2040</v>
      </c>
      <c r="BV76" s="52">
        <v>2041</v>
      </c>
    </row>
    <row r="77" spans="2:74">
      <c r="B77" s="53" t="s">
        <v>99</v>
      </c>
      <c r="C77" s="18">
        <v>7.8451647571525278</v>
      </c>
      <c r="D77" s="18">
        <v>8.0137704592287662</v>
      </c>
      <c r="E77" s="18">
        <v>8.1030550299957103</v>
      </c>
      <c r="F77" s="18">
        <v>8.1958261580432961</v>
      </c>
      <c r="G77" s="18">
        <v>8.2812205161557539</v>
      </c>
      <c r="H77" s="18">
        <v>8.4201488131838111</v>
      </c>
      <c r="I77" s="18">
        <v>8.5293824142911223</v>
      </c>
      <c r="J77" s="18">
        <v>8.657268217907049</v>
      </c>
      <c r="K77" s="18">
        <v>8.7932474641467842</v>
      </c>
      <c r="L77" s="18">
        <v>8.8916626479345489</v>
      </c>
      <c r="M77" s="18">
        <v>9.0217335577969244</v>
      </c>
      <c r="N77" s="18">
        <v>9.2185324716130719</v>
      </c>
      <c r="O77" s="18">
        <v>9.3839087710063911</v>
      </c>
      <c r="P77" s="18">
        <v>9.6498068919583968</v>
      </c>
      <c r="Q77" s="18">
        <v>9.9492536538720593</v>
      </c>
      <c r="R77" s="18">
        <v>10.191596704915517</v>
      </c>
      <c r="S77" s="18">
        <v>10.433816373696262</v>
      </c>
      <c r="T77" s="18">
        <v>10.708604782117559</v>
      </c>
      <c r="U77" s="18">
        <v>11.045759993646451</v>
      </c>
      <c r="V77" s="18">
        <v>11.409436922209649</v>
      </c>
      <c r="W77" s="18">
        <v>11.76078909044322</v>
      </c>
      <c r="X77" s="18">
        <v>12.111871471645417</v>
      </c>
      <c r="Y77" s="18">
        <v>12.384446212410882</v>
      </c>
      <c r="Z77" s="18">
        <v>12.633800077616606</v>
      </c>
      <c r="AA77" s="18">
        <v>12.863197394432778</v>
      </c>
      <c r="AB77" s="18">
        <v>13.067847734470579</v>
      </c>
      <c r="AC77" s="18">
        <v>13.274340554457671</v>
      </c>
      <c r="AD77" s="18">
        <v>13.484929320937741</v>
      </c>
      <c r="AE77" s="18">
        <v>13.701946647808677</v>
      </c>
      <c r="AF77" s="18">
        <v>13.927807672223924</v>
      </c>
      <c r="AG77" s="18">
        <v>14.165013134454563</v>
      </c>
      <c r="AH77" s="18">
        <v>14.412883891752623</v>
      </c>
      <c r="AI77" s="18">
        <v>14.678091226785167</v>
      </c>
      <c r="AJ77" s="18">
        <v>14.967027610628641</v>
      </c>
      <c r="AK77" s="18">
        <v>15.260304902027141</v>
      </c>
      <c r="AL77" s="18">
        <v>15.557879105789029</v>
      </c>
      <c r="AM77" s="18">
        <v>15.859702503801067</v>
      </c>
      <c r="AN77" s="18">
        <v>16.120619185415634</v>
      </c>
      <c r="AO77" s="18">
        <v>16.384855533617674</v>
      </c>
      <c r="AP77" s="18">
        <v>16.652343287639695</v>
      </c>
      <c r="AQ77" s="18">
        <v>16.92301150533573</v>
      </c>
      <c r="AR77" s="18">
        <v>17.196786563181476</v>
      </c>
      <c r="AS77" s="18">
        <v>17.466221955242997</v>
      </c>
      <c r="AT77" s="18">
        <v>17.738476305476215</v>
      </c>
      <c r="AU77" s="18">
        <v>18.01346709221334</v>
      </c>
      <c r="AV77" s="18">
        <v>18.350888342165135</v>
      </c>
      <c r="AW77" s="18">
        <v>18.669331023736806</v>
      </c>
      <c r="AX77" s="18">
        <v>18.970893223224511</v>
      </c>
      <c r="AY77" s="18">
        <v>19.271258029429511</v>
      </c>
      <c r="AZ77" s="18">
        <v>19.567553426888178</v>
      </c>
      <c r="BA77" s="18">
        <v>19.861667386461061</v>
      </c>
      <c r="BB77" s="18">
        <v>20.155693106401003</v>
      </c>
      <c r="BC77" s="18">
        <v>20.450511855787504</v>
      </c>
      <c r="BD77" s="18">
        <v>20.744280677113295</v>
      </c>
      <c r="BE77" s="18">
        <v>21.037613154163683</v>
      </c>
      <c r="BF77" s="18">
        <v>21.329430869956393</v>
      </c>
      <c r="BG77" s="18">
        <v>21.621796587855648</v>
      </c>
      <c r="BH77" s="18">
        <v>21.917271554500037</v>
      </c>
      <c r="BI77" s="18">
        <v>22.215032982024084</v>
      </c>
      <c r="BJ77" s="18">
        <v>22.510931830281578</v>
      </c>
      <c r="BK77" s="18">
        <v>22.802598578552082</v>
      </c>
      <c r="BL77" s="18">
        <v>23.091267070007476</v>
      </c>
      <c r="BM77" s="18">
        <v>23.461949792775979</v>
      </c>
      <c r="BN77" s="18">
        <v>23.827707379433278</v>
      </c>
      <c r="BO77" s="18">
        <v>24.187972082406173</v>
      </c>
      <c r="BP77" s="18">
        <v>24.543214794900027</v>
      </c>
      <c r="BQ77" s="18">
        <v>24.893557314489776</v>
      </c>
      <c r="BR77" s="18">
        <v>25.239477073884739</v>
      </c>
      <c r="BS77" s="18">
        <v>25.58179755549541</v>
      </c>
      <c r="BT77" s="18">
        <v>25.920945997349065</v>
      </c>
      <c r="BU77" s="18">
        <v>26.256991805576558</v>
      </c>
      <c r="BV77" s="54">
        <v>26.595071453964287</v>
      </c>
    </row>
    <row r="78" spans="2:74">
      <c r="B78" s="53" t="s">
        <v>100</v>
      </c>
      <c r="C78" s="18">
        <v>7.7750630289281339</v>
      </c>
      <c r="D78" s="18">
        <v>7.9731241615190545</v>
      </c>
      <c r="E78" s="18">
        <v>8.0877245354472471</v>
      </c>
      <c r="F78" s="18">
        <v>8.2002403365304435</v>
      </c>
      <c r="G78" s="18">
        <v>8.2990913205495112</v>
      </c>
      <c r="H78" s="18">
        <v>8.4446564667634441</v>
      </c>
      <c r="I78" s="18">
        <v>8.5528200374371579</v>
      </c>
      <c r="J78" s="18">
        <v>8.6713761811387826</v>
      </c>
      <c r="K78" s="18">
        <v>8.7771933671124742</v>
      </c>
      <c r="L78" s="18">
        <v>8.804531909267693</v>
      </c>
      <c r="M78" s="18">
        <v>8.8100079851680597</v>
      </c>
      <c r="N78" s="18">
        <v>8.8572670362543899</v>
      </c>
      <c r="O78" s="18">
        <v>8.8889963145571134</v>
      </c>
      <c r="P78" s="18">
        <v>9.0720180561611929</v>
      </c>
      <c r="Q78" s="18">
        <v>9.3119513437416028</v>
      </c>
      <c r="R78" s="18">
        <v>9.4913035376956678</v>
      </c>
      <c r="S78" s="18">
        <v>9.6376241739256443</v>
      </c>
      <c r="T78" s="18">
        <v>9.7800479210595039</v>
      </c>
      <c r="U78" s="18">
        <v>9.9451047012849294</v>
      </c>
      <c r="V78" s="18">
        <v>10.117675328684504</v>
      </c>
      <c r="W78" s="18">
        <v>10.280640052900186</v>
      </c>
      <c r="X78" s="18">
        <v>10.436171379882156</v>
      </c>
      <c r="Y78" s="18">
        <v>10.508143451853442</v>
      </c>
      <c r="Z78" s="18">
        <v>10.574510279467955</v>
      </c>
      <c r="AA78" s="18">
        <v>10.669150039410631</v>
      </c>
      <c r="AB78" s="18">
        <v>10.796772676788477</v>
      </c>
      <c r="AC78" s="18">
        <v>10.914439475620714</v>
      </c>
      <c r="AD78" s="18">
        <v>11.024225449789164</v>
      </c>
      <c r="AE78" s="18">
        <v>11.128240484727138</v>
      </c>
      <c r="AF78" s="18">
        <v>11.228614748344231</v>
      </c>
      <c r="AG78" s="18">
        <v>11.327485381298278</v>
      </c>
      <c r="AH78" s="18">
        <v>11.424393867567572</v>
      </c>
      <c r="AI78" s="18">
        <v>11.524663722718321</v>
      </c>
      <c r="AJ78" s="18">
        <v>11.633186066912035</v>
      </c>
      <c r="AK78" s="18">
        <v>11.734798820989853</v>
      </c>
      <c r="AL78" s="18">
        <v>11.829692111673042</v>
      </c>
      <c r="AM78" s="18">
        <v>11.918072154415739</v>
      </c>
      <c r="AN78" s="18">
        <v>11.966679244176353</v>
      </c>
      <c r="AO78" s="18">
        <v>12.009474914706207</v>
      </c>
      <c r="AP78" s="18">
        <v>12.046754157240873</v>
      </c>
      <c r="AQ78" s="18">
        <v>12.078823550683937</v>
      </c>
      <c r="AR78" s="18">
        <v>12.106001261607224</v>
      </c>
      <c r="AS78" s="18">
        <v>12.123501304736466</v>
      </c>
      <c r="AT78" s="18">
        <v>12.136835995845509</v>
      </c>
      <c r="AU78" s="18">
        <v>12.146361955136753</v>
      </c>
      <c r="AV78" s="18">
        <v>12.225184123046532</v>
      </c>
      <c r="AW78" s="18">
        <v>12.280403220824009</v>
      </c>
      <c r="AX78" s="18">
        <v>12.322097091661606</v>
      </c>
      <c r="AY78" s="18">
        <v>12.361098514591347</v>
      </c>
      <c r="AZ78" s="18">
        <v>12.395242407271127</v>
      </c>
      <c r="BA78" s="18">
        <v>12.425875647365181</v>
      </c>
      <c r="BB78" s="18">
        <v>12.454098845569582</v>
      </c>
      <c r="BC78" s="18">
        <v>12.4814538431619</v>
      </c>
      <c r="BD78" s="18">
        <v>12.506444514404716</v>
      </c>
      <c r="BE78" s="18">
        <v>12.529540160814163</v>
      </c>
      <c r="BF78" s="18">
        <v>12.549939025999894</v>
      </c>
      <c r="BG78" s="18">
        <v>12.570091150217957</v>
      </c>
      <c r="BH78" s="18">
        <v>12.591099011870252</v>
      </c>
      <c r="BI78" s="18">
        <v>12.612572721188318</v>
      </c>
      <c r="BJ78" s="18">
        <v>12.631253159931601</v>
      </c>
      <c r="BK78" s="18">
        <v>12.646570852858009</v>
      </c>
      <c r="BL78" s="18">
        <v>12.658861559034316</v>
      </c>
      <c r="BM78" s="18">
        <v>12.711733461284142</v>
      </c>
      <c r="BN78" s="18">
        <v>12.757960393361945</v>
      </c>
      <c r="BO78" s="18">
        <v>12.798324655828514</v>
      </c>
      <c r="BP78" s="18">
        <v>12.832753558642564</v>
      </c>
      <c r="BQ78" s="18">
        <v>12.861449147712094</v>
      </c>
      <c r="BR78" s="18">
        <v>12.884312959161662</v>
      </c>
      <c r="BS78" s="18">
        <v>12.903540804674986</v>
      </c>
      <c r="BT78" s="18">
        <v>12.918981072473789</v>
      </c>
      <c r="BU78" s="18">
        <v>12.930768420125045</v>
      </c>
      <c r="BV78" s="54">
        <v>12.940895040349547</v>
      </c>
    </row>
    <row r="79" spans="2:74">
      <c r="B79" s="53" t="s">
        <v>101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8.1964241358100341E-3</v>
      </c>
      <c r="J79" s="18">
        <v>5.1456540544559573E-2</v>
      </c>
      <c r="K79" s="18">
        <v>0.1314729402751757</v>
      </c>
      <c r="L79" s="18">
        <v>0.25801815343535806</v>
      </c>
      <c r="M79" s="18">
        <v>0.44123583251454834</v>
      </c>
      <c r="N79" s="18">
        <v>0.69907393607355028</v>
      </c>
      <c r="O79" s="18">
        <v>1.0296145537580661</v>
      </c>
      <c r="P79" s="18">
        <v>1.6160203676605189</v>
      </c>
      <c r="Q79" s="18">
        <v>2.6463757932852361</v>
      </c>
      <c r="R79" s="18">
        <v>4.1319073823799055</v>
      </c>
      <c r="S79" s="18">
        <v>5.9267367292564765</v>
      </c>
      <c r="T79" s="18">
        <v>7.7491724902642547</v>
      </c>
      <c r="U79" s="18">
        <v>9.3904843179266937</v>
      </c>
      <c r="V79" s="18">
        <v>10.727403422606686</v>
      </c>
      <c r="W79" s="18">
        <v>11.835726118817895</v>
      </c>
      <c r="X79" s="18">
        <v>12.853044814265512</v>
      </c>
      <c r="Y79" s="18">
        <v>13.808484954247421</v>
      </c>
      <c r="Z79" s="18">
        <v>14.729892413580265</v>
      </c>
      <c r="AA79" s="18">
        <v>15.626741677552486</v>
      </c>
      <c r="AB79" s="18">
        <v>16.503444458478697</v>
      </c>
      <c r="AC79" s="18">
        <v>17.306028686879536</v>
      </c>
      <c r="AD79" s="18">
        <v>18.012625256808164</v>
      </c>
      <c r="AE79" s="18">
        <v>18.648768852078952</v>
      </c>
      <c r="AF79" s="18">
        <v>19.235418444207294</v>
      </c>
      <c r="AG79" s="18">
        <v>19.776591682897159</v>
      </c>
      <c r="AH79" s="18">
        <v>20.271838407597013</v>
      </c>
      <c r="AI79" s="18">
        <v>20.730918446601475</v>
      </c>
      <c r="AJ79" s="18">
        <v>21.16311815060164</v>
      </c>
      <c r="AK79" s="18">
        <v>21.541001689736195</v>
      </c>
      <c r="AL79" s="18">
        <v>21.864413628286588</v>
      </c>
      <c r="AM79" s="18">
        <v>22.128007839600997</v>
      </c>
      <c r="AN79" s="18">
        <v>22.288554229972313</v>
      </c>
      <c r="AO79" s="18">
        <v>22.449100620343632</v>
      </c>
      <c r="AP79" s="18">
        <v>22.609647010714951</v>
      </c>
      <c r="AQ79" s="18">
        <v>22.770193401086267</v>
      </c>
      <c r="AR79" s="18">
        <v>22.998000000000001</v>
      </c>
      <c r="AS79" s="18">
        <v>23.230840000000001</v>
      </c>
      <c r="AT79" s="18">
        <v>23.464080000000003</v>
      </c>
      <c r="AU79" s="18">
        <v>23.697150000000001</v>
      </c>
      <c r="AV79" s="18">
        <v>23.937737823831963</v>
      </c>
      <c r="AW79" s="18">
        <v>24.182229360842211</v>
      </c>
      <c r="AX79" s="18">
        <v>24.39892917484589</v>
      </c>
      <c r="AY79" s="18">
        <v>24.61166332756676</v>
      </c>
      <c r="AZ79" s="18">
        <v>24.81640018959196</v>
      </c>
      <c r="BA79" s="18">
        <v>25.015658343291818</v>
      </c>
      <c r="BB79" s="18">
        <v>25.211236370266143</v>
      </c>
      <c r="BC79" s="18">
        <v>25.405082474890587</v>
      </c>
      <c r="BD79" s="18">
        <v>25.594465512626069</v>
      </c>
      <c r="BE79" s="18">
        <v>25.780181307630947</v>
      </c>
      <c r="BF79" s="18">
        <v>25.959920045136364</v>
      </c>
      <c r="BG79" s="18">
        <v>26.136481076421454</v>
      </c>
      <c r="BH79" s="18">
        <v>26.312530858292916</v>
      </c>
      <c r="BI79" s="18">
        <v>26.486931963064517</v>
      </c>
      <c r="BJ79" s="18">
        <v>26.655749162742069</v>
      </c>
      <c r="BK79" s="18">
        <v>26.817855031476284</v>
      </c>
      <c r="BL79" s="18">
        <v>26.974424774740879</v>
      </c>
      <c r="BM79" s="18">
        <v>27.230693489040117</v>
      </c>
      <c r="BN79" s="18">
        <v>27.480562058828756</v>
      </c>
      <c r="BO79" s="18">
        <v>27.724217319638207</v>
      </c>
      <c r="BP79" s="18">
        <v>27.961840684203736</v>
      </c>
      <c r="BQ79" s="18">
        <v>28.193608299889284</v>
      </c>
      <c r="BR79" s="18">
        <v>28.419691201542232</v>
      </c>
      <c r="BS79" s="18">
        <v>28.64025545991079</v>
      </c>
      <c r="BT79" s="18">
        <v>28.855462325752853</v>
      </c>
      <c r="BU79" s="18">
        <v>29.065468369761373</v>
      </c>
      <c r="BV79" s="54">
        <v>29.275865570395577</v>
      </c>
    </row>
    <row r="80" spans="2:74">
      <c r="B80" s="53" t="s">
        <v>102</v>
      </c>
      <c r="C80" s="18">
        <v>10.474730939438535</v>
      </c>
      <c r="D80" s="18">
        <v>11.318618545630915</v>
      </c>
      <c r="E80" s="18">
        <v>12.056843133314612</v>
      </c>
      <c r="F80" s="18">
        <v>12.75227411872004</v>
      </c>
      <c r="G80" s="18">
        <v>13.33816134264039</v>
      </c>
      <c r="H80" s="18">
        <v>13.875636521011049</v>
      </c>
      <c r="I80" s="18">
        <v>14.240963618936009</v>
      </c>
      <c r="J80" s="18">
        <v>14.577216681347048</v>
      </c>
      <c r="K80" s="18">
        <v>14.9538097768712</v>
      </c>
      <c r="L80" s="18">
        <v>15.342564039320475</v>
      </c>
      <c r="M80" s="18">
        <v>15.756842303281273</v>
      </c>
      <c r="N80" s="18">
        <v>16.335996287232142</v>
      </c>
      <c r="O80" s="18">
        <v>16.82015758298386</v>
      </c>
      <c r="P80" s="18">
        <v>17.351210252684304</v>
      </c>
      <c r="Q80" s="18">
        <v>17.913878204816921</v>
      </c>
      <c r="R80" s="18">
        <v>18.454288619787256</v>
      </c>
      <c r="S80" s="18">
        <v>18.942800223850558</v>
      </c>
      <c r="T80" s="18">
        <v>19.398240165317215</v>
      </c>
      <c r="U80" s="18">
        <v>19.832693028017797</v>
      </c>
      <c r="V80" s="18">
        <v>20.255921727193325</v>
      </c>
      <c r="W80" s="18">
        <v>20.675491950990956</v>
      </c>
      <c r="X80" s="18">
        <v>21.129264229631648</v>
      </c>
      <c r="Y80" s="18">
        <v>21.49800135965182</v>
      </c>
      <c r="Z80" s="18">
        <v>21.84965451712571</v>
      </c>
      <c r="AA80" s="18">
        <v>22.169041296019198</v>
      </c>
      <c r="AB80" s="18">
        <v>22.46077456598357</v>
      </c>
      <c r="AC80" s="18">
        <v>22.729654151195476</v>
      </c>
      <c r="AD80" s="18">
        <v>22.9806246106907</v>
      </c>
      <c r="AE80" s="18">
        <v>23.218738052424804</v>
      </c>
      <c r="AF80" s="18">
        <v>23.449121981058276</v>
      </c>
      <c r="AG80" s="18">
        <v>23.676952179467854</v>
      </c>
      <c r="AH80" s="18">
        <v>23.902010596751435</v>
      </c>
      <c r="AI80" s="18">
        <v>24.136208842032417</v>
      </c>
      <c r="AJ80" s="18">
        <v>24.390628670202545</v>
      </c>
      <c r="AK80" s="18">
        <v>24.634345077341983</v>
      </c>
      <c r="AL80" s="18">
        <v>24.86858244401072</v>
      </c>
      <c r="AM80" s="18">
        <v>25.094628453587184</v>
      </c>
      <c r="AN80" s="18">
        <v>25.243205205806863</v>
      </c>
      <c r="AO80" s="18">
        <v>25.386569579971823</v>
      </c>
      <c r="AP80" s="18">
        <v>25.526225303136371</v>
      </c>
      <c r="AQ80" s="18">
        <v>25.663721695258662</v>
      </c>
      <c r="AR80" s="18">
        <v>25.876000000000001</v>
      </c>
      <c r="AS80" s="18">
        <v>26.095423864039766</v>
      </c>
      <c r="AT80" s="18">
        <v>26.317490305256982</v>
      </c>
      <c r="AU80" s="18">
        <v>26.543674108354811</v>
      </c>
      <c r="AV80" s="18">
        <v>26.813161569515067</v>
      </c>
      <c r="AW80" s="18">
        <v>27.087021661578916</v>
      </c>
      <c r="AX80" s="18">
        <v>27.329751662539152</v>
      </c>
      <c r="AY80" s="18">
        <v>27.568039643226268</v>
      </c>
      <c r="AZ80" s="18">
        <v>27.797369691082832</v>
      </c>
      <c r="BA80" s="18">
        <v>28.020562922979565</v>
      </c>
      <c r="BB80" s="18">
        <v>28.239633967841979</v>
      </c>
      <c r="BC80" s="18">
        <v>28.456765050201049</v>
      </c>
      <c r="BD80" s="18">
        <v>28.668896957848212</v>
      </c>
      <c r="BE80" s="18">
        <v>28.876921110093672</v>
      </c>
      <c r="BF80" s="18">
        <v>29.078250235030254</v>
      </c>
      <c r="BG80" s="18">
        <v>29.276019944664803</v>
      </c>
      <c r="BH80" s="18">
        <v>29.47321699312182</v>
      </c>
      <c r="BI80" s="18">
        <v>29.668567323823797</v>
      </c>
      <c r="BJ80" s="18">
        <v>29.857663005461713</v>
      </c>
      <c r="BK80" s="18">
        <v>30.039241184725153</v>
      </c>
      <c r="BL80" s="18">
        <v>30.214618233882724</v>
      </c>
      <c r="BM80" s="18">
        <v>30.501670188929047</v>
      </c>
      <c r="BN80" s="18">
        <v>30.781553208042755</v>
      </c>
      <c r="BO80" s="18">
        <v>31.054476569616288</v>
      </c>
      <c r="BP80" s="18">
        <v>31.320643477854542</v>
      </c>
      <c r="BQ80" s="18">
        <v>31.580251239109696</v>
      </c>
      <c r="BR80" s="18">
        <v>31.833491433097031</v>
      </c>
      <c r="BS80" s="18">
        <v>32.080550079140366</v>
      </c>
      <c r="BT80" s="18">
        <v>32.321607797591419</v>
      </c>
      <c r="BU80" s="18">
        <v>32.556839966563082</v>
      </c>
      <c r="BV80" s="54">
        <v>32.792510278264892</v>
      </c>
    </row>
    <row r="81" spans="2:74">
      <c r="B81" s="53" t="s">
        <v>38</v>
      </c>
      <c r="C81" s="18">
        <v>26.094958725519199</v>
      </c>
      <c r="D81" s="18">
        <v>27.305513166378741</v>
      </c>
      <c r="E81" s="18">
        <v>28.247622698757567</v>
      </c>
      <c r="F81" s="18">
        <v>29.148340613293776</v>
      </c>
      <c r="G81" s="18">
        <v>29.918473179345661</v>
      </c>
      <c r="H81" s="18">
        <v>30.740441800958305</v>
      </c>
      <c r="I81" s="18">
        <v>31.331362494800093</v>
      </c>
      <c r="J81" s="18">
        <v>31.957317620937442</v>
      </c>
      <c r="K81" s="18">
        <v>32.655723548405632</v>
      </c>
      <c r="L81" s="18">
        <v>33.29677674995807</v>
      </c>
      <c r="M81" s="18">
        <v>34.029819678760802</v>
      </c>
      <c r="N81" s="18">
        <v>35.11086973117316</v>
      </c>
      <c r="O81" s="18">
        <v>36.122677222305427</v>
      </c>
      <c r="P81" s="18">
        <v>37.689055568464411</v>
      </c>
      <c r="Q81" s="18">
        <v>39.821458995715815</v>
      </c>
      <c r="R81" s="18">
        <v>42.269096244778346</v>
      </c>
      <c r="S81" s="18">
        <v>44.940977500728941</v>
      </c>
      <c r="T81" s="18">
        <v>47.636065358758543</v>
      </c>
      <c r="U81" s="18">
        <v>50.214042040875867</v>
      </c>
      <c r="V81" s="18">
        <v>52.510437400694165</v>
      </c>
      <c r="W81" s="18">
        <v>54.552647213152262</v>
      </c>
      <c r="X81" s="18">
        <v>56.530351895424737</v>
      </c>
      <c r="Y81" s="18">
        <v>58.199075978163563</v>
      </c>
      <c r="Z81" s="18">
        <v>59.787857287790537</v>
      </c>
      <c r="AA81" s="18">
        <v>61.328130407415088</v>
      </c>
      <c r="AB81" s="18">
        <v>62.828839435721328</v>
      </c>
      <c r="AC81" s="18">
        <v>64.224462868153395</v>
      </c>
      <c r="AD81" s="18">
        <v>65.502404638225784</v>
      </c>
      <c r="AE81" s="18">
        <v>66.697694037039568</v>
      </c>
      <c r="AF81" s="18">
        <v>67.840962845833729</v>
      </c>
      <c r="AG81" s="18">
        <v>68.946042378117852</v>
      </c>
      <c r="AH81" s="18">
        <v>70.011126763668656</v>
      </c>
      <c r="AI81" s="18">
        <v>71.069882238137382</v>
      </c>
      <c r="AJ81" s="18">
        <v>72.153960498344858</v>
      </c>
      <c r="AK81" s="18">
        <v>73.170450490095192</v>
      </c>
      <c r="AL81" s="18">
        <v>74.120567289759379</v>
      </c>
      <c r="AM81" s="18">
        <v>75.000410951404973</v>
      </c>
      <c r="AN81" s="18">
        <v>75.619057865371175</v>
      </c>
      <c r="AO81" s="18">
        <v>76.230000648639333</v>
      </c>
      <c r="AP81" s="18">
        <v>76.834969758731901</v>
      </c>
      <c r="AQ81" s="18">
        <v>77.435750152364591</v>
      </c>
      <c r="AR81" s="18">
        <v>78.176787824788704</v>
      </c>
      <c r="AS81" s="18">
        <v>78.915987124019225</v>
      </c>
      <c r="AT81" s="18">
        <v>79.656882606578719</v>
      </c>
      <c r="AU81" s="18">
        <v>80.400653155704902</v>
      </c>
      <c r="AV81" s="18">
        <v>81.326971858558693</v>
      </c>
      <c r="AW81" s="18">
        <v>82.218985266981946</v>
      </c>
      <c r="AX81" s="18">
        <v>83.021671152271153</v>
      </c>
      <c r="AY81" s="18">
        <v>83.812059514813882</v>
      </c>
      <c r="AZ81" s="18">
        <v>84.576565714834103</v>
      </c>
      <c r="BA81" s="18">
        <v>85.323764300097622</v>
      </c>
      <c r="BB81" s="18">
        <v>86.06066229007871</v>
      </c>
      <c r="BC81" s="18">
        <v>86.793813224041031</v>
      </c>
      <c r="BD81" s="18">
        <v>87.514087661992306</v>
      </c>
      <c r="BE81" s="18">
        <v>88.22425573270246</v>
      </c>
      <c r="BF81" s="18">
        <v>88.917540176122912</v>
      </c>
      <c r="BG81" s="18">
        <v>89.60438875915986</v>
      </c>
      <c r="BH81" s="18">
        <v>90.294118417785029</v>
      </c>
      <c r="BI81" s="18">
        <v>90.983104990100713</v>
      </c>
      <c r="BJ81" s="18">
        <v>91.655597158416967</v>
      </c>
      <c r="BK81" s="18">
        <v>92.306265647611525</v>
      </c>
      <c r="BL81" s="18">
        <v>92.939171637665396</v>
      </c>
      <c r="BM81" s="18">
        <v>93.906046932029284</v>
      </c>
      <c r="BN81" s="18">
        <v>94.847783039666723</v>
      </c>
      <c r="BO81" s="18">
        <v>95.764990627489183</v>
      </c>
      <c r="BP81" s="18">
        <v>96.658452515600871</v>
      </c>
      <c r="BQ81" s="18">
        <v>97.528866001200853</v>
      </c>
      <c r="BR81" s="18">
        <v>98.376972667685664</v>
      </c>
      <c r="BS81" s="18">
        <v>99.206143899221544</v>
      </c>
      <c r="BT81" s="18">
        <v>100.01699719316713</v>
      </c>
      <c r="BU81" s="18">
        <v>100.81006856202606</v>
      </c>
      <c r="BV81" s="54">
        <v>101.60434234297429</v>
      </c>
    </row>
    <row r="82" spans="2:74">
      <c r="B82" s="55"/>
      <c r="C82" s="31"/>
      <c r="D82" s="31"/>
      <c r="E82" s="31"/>
      <c r="F82" s="66"/>
      <c r="G82" s="67"/>
      <c r="H82" s="31"/>
      <c r="I82" s="31"/>
      <c r="J82" s="31"/>
      <c r="K82" s="31"/>
      <c r="BV82" s="68"/>
    </row>
    <row r="83" spans="2:74">
      <c r="B83" s="55"/>
      <c r="C83" s="56" t="s">
        <v>81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V83" s="68"/>
    </row>
    <row r="84" spans="2:74" s="4" customFormat="1">
      <c r="B84" s="51" t="s">
        <v>61</v>
      </c>
      <c r="C84" s="35">
        <v>1970</v>
      </c>
      <c r="D84" s="35">
        <v>1971</v>
      </c>
      <c r="E84" s="35">
        <v>1972</v>
      </c>
      <c r="F84" s="35">
        <v>1973</v>
      </c>
      <c r="G84" s="35">
        <v>1974</v>
      </c>
      <c r="H84" s="35">
        <v>1975</v>
      </c>
      <c r="I84" s="35">
        <v>1976</v>
      </c>
      <c r="J84" s="35">
        <v>1977</v>
      </c>
      <c r="K84" s="35">
        <v>1978</v>
      </c>
      <c r="L84" s="35">
        <v>1979</v>
      </c>
      <c r="M84" s="35">
        <v>1980</v>
      </c>
      <c r="N84" s="35">
        <v>1981</v>
      </c>
      <c r="O84" s="35">
        <v>1982</v>
      </c>
      <c r="P84" s="35">
        <v>1983</v>
      </c>
      <c r="Q84" s="35">
        <v>1984</v>
      </c>
      <c r="R84" s="35">
        <v>1985</v>
      </c>
      <c r="S84" s="35">
        <v>1986</v>
      </c>
      <c r="T84" s="35">
        <v>1987</v>
      </c>
      <c r="U84" s="35">
        <v>1988</v>
      </c>
      <c r="V84" s="35">
        <v>1989</v>
      </c>
      <c r="W84" s="35">
        <v>1990</v>
      </c>
      <c r="X84" s="35">
        <v>1991</v>
      </c>
      <c r="Y84" s="35">
        <v>1992</v>
      </c>
      <c r="Z84" s="35">
        <v>1993</v>
      </c>
      <c r="AA84" s="35">
        <v>1994</v>
      </c>
      <c r="AB84" s="35">
        <v>1995</v>
      </c>
      <c r="AC84" s="35">
        <v>1996</v>
      </c>
      <c r="AD84" s="35">
        <v>1997</v>
      </c>
      <c r="AE84" s="35">
        <v>1998</v>
      </c>
      <c r="AF84" s="35">
        <v>1999</v>
      </c>
      <c r="AG84" s="35">
        <v>2000</v>
      </c>
      <c r="AH84" s="35">
        <v>2001</v>
      </c>
      <c r="AI84" s="35">
        <v>2002</v>
      </c>
      <c r="AJ84" s="35">
        <v>2003</v>
      </c>
      <c r="AK84" s="35">
        <v>2004</v>
      </c>
      <c r="AL84" s="35">
        <v>2005</v>
      </c>
      <c r="AM84" s="35">
        <v>2006</v>
      </c>
      <c r="AN84" s="35">
        <v>2007</v>
      </c>
      <c r="AO84" s="35">
        <v>2008</v>
      </c>
      <c r="AP84" s="35">
        <v>2009</v>
      </c>
      <c r="AQ84" s="35">
        <v>2010</v>
      </c>
      <c r="AR84" s="35">
        <v>2011</v>
      </c>
      <c r="AS84" s="35">
        <v>2012</v>
      </c>
      <c r="AT84" s="35">
        <v>2013</v>
      </c>
      <c r="AU84" s="35">
        <v>2014</v>
      </c>
      <c r="AV84" s="35">
        <v>2015</v>
      </c>
      <c r="AW84" s="35">
        <v>2016</v>
      </c>
      <c r="AX84" s="35">
        <v>2017</v>
      </c>
      <c r="AY84" s="35">
        <v>2018</v>
      </c>
      <c r="AZ84" s="35">
        <v>2019</v>
      </c>
      <c r="BA84" s="35">
        <v>2020</v>
      </c>
      <c r="BB84" s="35">
        <v>2021</v>
      </c>
      <c r="BC84" s="35">
        <v>2022</v>
      </c>
      <c r="BD84" s="35">
        <v>2023</v>
      </c>
      <c r="BE84" s="35">
        <v>2024</v>
      </c>
      <c r="BF84" s="35">
        <v>2025</v>
      </c>
      <c r="BG84" s="35">
        <v>2026</v>
      </c>
      <c r="BH84" s="35">
        <v>2027</v>
      </c>
      <c r="BI84" s="35">
        <v>2028</v>
      </c>
      <c r="BJ84" s="35">
        <v>2029</v>
      </c>
      <c r="BK84" s="35">
        <v>2030</v>
      </c>
      <c r="BL84" s="35">
        <v>2031</v>
      </c>
      <c r="BM84" s="35">
        <v>2032</v>
      </c>
      <c r="BN84" s="35">
        <v>2033</v>
      </c>
      <c r="BO84" s="35">
        <v>2034</v>
      </c>
      <c r="BP84" s="35">
        <v>2035</v>
      </c>
      <c r="BQ84" s="35">
        <v>2036</v>
      </c>
      <c r="BR84" s="35">
        <v>2037</v>
      </c>
      <c r="BS84" s="35">
        <v>2038</v>
      </c>
      <c r="BT84" s="35">
        <v>2039</v>
      </c>
      <c r="BU84" s="35">
        <v>2040</v>
      </c>
      <c r="BV84" s="52">
        <v>2041</v>
      </c>
    </row>
    <row r="85" spans="2:74">
      <c r="B85" s="51" t="s">
        <v>99</v>
      </c>
      <c r="C85" s="18">
        <v>6.184539146550728</v>
      </c>
      <c r="D85" s="18">
        <v>6.1397584972587511</v>
      </c>
      <c r="E85" s="18">
        <v>6.0305945199523654</v>
      </c>
      <c r="F85" s="18">
        <v>5.921999818146249</v>
      </c>
      <c r="G85" s="18">
        <v>5.8060368328077647</v>
      </c>
      <c r="H85" s="18">
        <v>5.7240791036622332</v>
      </c>
      <c r="I85" s="18">
        <v>5.6178110767216562</v>
      </c>
      <c r="J85" s="18">
        <v>5.5177495188915922</v>
      </c>
      <c r="K85" s="18">
        <v>5.4119287152886519</v>
      </c>
      <c r="L85" s="18">
        <v>5.2689178480077539</v>
      </c>
      <c r="M85" s="18">
        <v>5.1295520077065699</v>
      </c>
      <c r="N85" s="18">
        <v>5.0140653036545011</v>
      </c>
      <c r="O85" s="18">
        <v>4.8743457016185507</v>
      </c>
      <c r="P85" s="18">
        <v>4.7744441346764637</v>
      </c>
      <c r="Q85" s="18">
        <v>4.6804371227683452</v>
      </c>
      <c r="R85" s="18">
        <v>4.5537882250702859</v>
      </c>
      <c r="S85" s="18">
        <v>4.4183408265766602</v>
      </c>
      <c r="T85" s="18">
        <v>4.2912403548453169</v>
      </c>
      <c r="U85" s="18">
        <v>4.1860660119610991</v>
      </c>
      <c r="V85" s="18">
        <v>4.0938322688981428</v>
      </c>
      <c r="W85" s="18">
        <v>4.0756744520196966</v>
      </c>
      <c r="X85" s="18">
        <v>3.9726411514060911</v>
      </c>
      <c r="Y85" s="18">
        <v>3.8777654917225926</v>
      </c>
      <c r="Z85" s="18">
        <v>3.8137206291117125</v>
      </c>
      <c r="AA85" s="18">
        <v>3.7275740101756614</v>
      </c>
      <c r="AB85" s="18">
        <v>3.6438050389868266</v>
      </c>
      <c r="AC85" s="18">
        <v>3.5726119734332888</v>
      </c>
      <c r="AD85" s="18">
        <v>3.5044964317774587</v>
      </c>
      <c r="AE85" s="18">
        <v>3.4438477104836305</v>
      </c>
      <c r="AF85" s="18">
        <v>3.4043860685632223</v>
      </c>
      <c r="AG85" s="18">
        <v>3.3698568712265509</v>
      </c>
      <c r="AH85" s="18">
        <v>3.3344701140900157</v>
      </c>
      <c r="AI85" s="18">
        <v>3.474708247296149</v>
      </c>
      <c r="AJ85" s="18">
        <v>3.5039997590955689</v>
      </c>
      <c r="AK85" s="18">
        <v>3.5207754693028606</v>
      </c>
      <c r="AL85" s="18">
        <v>3.5364455394051597</v>
      </c>
      <c r="AM85" s="18">
        <v>3.5505562714033543</v>
      </c>
      <c r="AN85" s="18">
        <v>3.5501588517479408</v>
      </c>
      <c r="AO85" s="18">
        <v>3.4563324094211212</v>
      </c>
      <c r="AP85" s="18">
        <v>3.2072221362164379</v>
      </c>
      <c r="AQ85" s="18">
        <v>3.2025068432813355</v>
      </c>
      <c r="AR85" s="18">
        <v>3.2409135830778437</v>
      </c>
      <c r="AS85" s="18">
        <v>3.2324888402953582</v>
      </c>
      <c r="AT85" s="18">
        <v>3.1814482711285805</v>
      </c>
      <c r="AU85" s="18">
        <v>3.1539115372297446</v>
      </c>
      <c r="AV85" s="18">
        <v>3.154922149018951</v>
      </c>
      <c r="AW85" s="18">
        <v>3.1505945937293016</v>
      </c>
      <c r="AX85" s="18">
        <v>3.1412919976678642</v>
      </c>
      <c r="AY85" s="18">
        <v>3.1300483187026917</v>
      </c>
      <c r="AZ85" s="18">
        <v>3.1162556880259249</v>
      </c>
      <c r="BA85" s="18">
        <v>3.1002474329571257</v>
      </c>
      <c r="BB85" s="18">
        <v>3.1148870388675149</v>
      </c>
      <c r="BC85" s="18">
        <v>3.1290511289676579</v>
      </c>
      <c r="BD85" s="18">
        <v>3.142467318827296</v>
      </c>
      <c r="BE85" s="18">
        <v>3.1552426766050452</v>
      </c>
      <c r="BF85" s="18">
        <v>3.1672291258284848</v>
      </c>
      <c r="BG85" s="18">
        <v>3.1787465739575844</v>
      </c>
      <c r="BH85" s="18">
        <v>3.1901751592659591</v>
      </c>
      <c r="BI85" s="18">
        <v>3.2013924432443246</v>
      </c>
      <c r="BJ85" s="18">
        <v>3.2118062476918681</v>
      </c>
      <c r="BK85" s="18">
        <v>3.2210993510524979</v>
      </c>
      <c r="BL85" s="18">
        <v>3.2456741048199387</v>
      </c>
      <c r="BM85" s="18">
        <v>3.2813957798606519</v>
      </c>
      <c r="BN85" s="18">
        <v>3.3159970843182758</v>
      </c>
      <c r="BO85" s="18">
        <v>3.3494130533154984</v>
      </c>
      <c r="BP85" s="18">
        <v>3.3817232698014768</v>
      </c>
      <c r="BQ85" s="18">
        <v>3.4129580302749556</v>
      </c>
      <c r="BR85" s="18">
        <v>3.4431956906836727</v>
      </c>
      <c r="BS85" s="18">
        <v>3.4725601654127769</v>
      </c>
      <c r="BT85" s="18">
        <v>3.5011195166434663</v>
      </c>
      <c r="BU85" s="18">
        <v>3.5288924746285266</v>
      </c>
      <c r="BV85" s="54">
        <v>3.5654524467703133</v>
      </c>
    </row>
    <row r="86" spans="2:74">
      <c r="B86" s="53" t="s">
        <v>100</v>
      </c>
      <c r="C86" s="18">
        <v>3.0177988236082789</v>
      </c>
      <c r="D86" s="18">
        <v>3.0987327718334936</v>
      </c>
      <c r="E86" s="18">
        <v>3.1462373386493248</v>
      </c>
      <c r="F86" s="18">
        <v>3.1907131840061953</v>
      </c>
      <c r="G86" s="18">
        <v>3.2264144777546742</v>
      </c>
      <c r="H86" s="18">
        <v>3.2754915778077156</v>
      </c>
      <c r="I86" s="18">
        <v>3.303889626178008</v>
      </c>
      <c r="J86" s="18">
        <v>3.3297820642051006</v>
      </c>
      <c r="K86" s="18">
        <v>3.343897760976339</v>
      </c>
      <c r="L86" s="18">
        <v>3.3211885075611876</v>
      </c>
      <c r="M86" s="18">
        <v>3.2834462600876861</v>
      </c>
      <c r="N86" s="18">
        <v>3.2542043911423941</v>
      </c>
      <c r="O86" s="18">
        <v>3.212109329866478</v>
      </c>
      <c r="P86" s="18">
        <v>3.2166493400021365</v>
      </c>
      <c r="Q86" s="18">
        <v>3.2317160288238407</v>
      </c>
      <c r="R86" s="18">
        <v>3.2158318973402666</v>
      </c>
      <c r="S86" s="18">
        <v>3.1793361488387681</v>
      </c>
      <c r="T86" s="18">
        <v>3.1352093654697324</v>
      </c>
      <c r="U86" s="18">
        <v>3.0947670401441996</v>
      </c>
      <c r="V86" s="18">
        <v>3.0559527275490601</v>
      </c>
      <c r="W86" s="18">
        <v>3.0679263796428908</v>
      </c>
      <c r="X86" s="18">
        <v>3.0073288109273575</v>
      </c>
      <c r="Y86" s="18">
        <v>2.9440733758886504</v>
      </c>
      <c r="Z86" s="18">
        <v>2.910055298857734</v>
      </c>
      <c r="AA86" s="18">
        <v>2.8777330951189728</v>
      </c>
      <c r="AB86" s="18">
        <v>2.8717213168840212</v>
      </c>
      <c r="AC86" s="18">
        <v>2.8901358578576777</v>
      </c>
      <c r="AD86" s="18">
        <v>2.9133545134978793</v>
      </c>
      <c r="AE86" s="18">
        <v>2.9350998607619898</v>
      </c>
      <c r="AF86" s="18">
        <v>2.9667925754248525</v>
      </c>
      <c r="AG86" s="18">
        <v>2.9945491037778171</v>
      </c>
      <c r="AH86" s="18">
        <v>3.0131505541822192</v>
      </c>
      <c r="AI86" s="18">
        <v>3.1844483415786011</v>
      </c>
      <c r="AJ86" s="18">
        <v>3.2569124838509325</v>
      </c>
      <c r="AK86" s="18">
        <v>3.3134569284230482</v>
      </c>
      <c r="AL86" s="18">
        <v>3.3641899163819153</v>
      </c>
      <c r="AM86" s="18">
        <v>3.4088210437282482</v>
      </c>
      <c r="AN86" s="18">
        <v>3.4345891925374126</v>
      </c>
      <c r="AO86" s="18">
        <v>3.3649983738465621</v>
      </c>
      <c r="AP86" s="18">
        <v>3.1389763356313014</v>
      </c>
      <c r="AQ86" s="18">
        <v>3.1643389851786132</v>
      </c>
      <c r="AR86" s="18">
        <v>3.2328790901541926</v>
      </c>
      <c r="AS86" s="18">
        <v>3.2536821795542421</v>
      </c>
      <c r="AT86" s="18">
        <v>3.2326432964067813</v>
      </c>
      <c r="AU86" s="18">
        <v>3.2353806412845447</v>
      </c>
      <c r="AV86" s="18">
        <v>3.2618320831574774</v>
      </c>
      <c r="AW86" s="18">
        <v>3.2820457507903353</v>
      </c>
      <c r="AX86" s="18">
        <v>3.2987029991948291</v>
      </c>
      <c r="AY86" s="18">
        <v>3.3146604600569138</v>
      </c>
      <c r="AZ86" s="18">
        <v>3.3293480050784354</v>
      </c>
      <c r="BA86" s="18">
        <v>3.3431215016711717</v>
      </c>
      <c r="BB86" s="18">
        <v>3.3562880822621097</v>
      </c>
      <c r="BC86" s="18">
        <v>3.3692302997175121</v>
      </c>
      <c r="BD86" s="18">
        <v>3.3815576543706931</v>
      </c>
      <c r="BE86" s="18">
        <v>3.3933940823844249</v>
      </c>
      <c r="BF86" s="18">
        <v>3.4045348926085262</v>
      </c>
      <c r="BG86" s="18">
        <v>3.4156115446172888</v>
      </c>
      <c r="BH86" s="18">
        <v>3.4269390910764033</v>
      </c>
      <c r="BI86" s="18">
        <v>3.4384123867779985</v>
      </c>
      <c r="BJ86" s="18">
        <v>3.4491575512536152</v>
      </c>
      <c r="BK86" s="18">
        <v>3.4589842178519987</v>
      </c>
      <c r="BL86" s="18">
        <v>3.4679952894962844</v>
      </c>
      <c r="BM86" s="18">
        <v>3.4881529818020311</v>
      </c>
      <c r="BN86" s="18">
        <v>3.5065470914658374</v>
      </c>
      <c r="BO86" s="18">
        <v>3.523352937996338</v>
      </c>
      <c r="BP86" s="18">
        <v>3.5385581708324869</v>
      </c>
      <c r="BQ86" s="18">
        <v>3.5522106466132639</v>
      </c>
      <c r="BR86" s="18">
        <v>3.5642912041042156</v>
      </c>
      <c r="BS86" s="18">
        <v>3.5753689742485961</v>
      </c>
      <c r="BT86" s="18">
        <v>3.5854127377058385</v>
      </c>
      <c r="BU86" s="18">
        <v>3.5944548551863678</v>
      </c>
      <c r="BV86" s="54">
        <v>3.6030609313242841</v>
      </c>
    </row>
    <row r="87" spans="2:74">
      <c r="B87" s="53" t="s">
        <v>101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1.2230818863018638E-2</v>
      </c>
      <c r="L87" s="18">
        <v>2.4064611904110505E-2</v>
      </c>
      <c r="M87" s="18">
        <v>4.1272271072772024E-2</v>
      </c>
      <c r="N87" s="18">
        <v>6.5607562694256993E-2</v>
      </c>
      <c r="O87" s="18">
        <v>9.6978134011763362E-2</v>
      </c>
      <c r="P87" s="18">
        <v>0.15294832367986497</v>
      </c>
      <c r="Q87" s="18">
        <v>0.25188486830718781</v>
      </c>
      <c r="R87" s="18">
        <v>0.39546652902454965</v>
      </c>
      <c r="S87" s="18">
        <v>0.57019070902776048</v>
      </c>
      <c r="T87" s="18">
        <v>0.74904275683271071</v>
      </c>
      <c r="U87" s="18">
        <v>0.91166274041766004</v>
      </c>
      <c r="V87" s="18">
        <v>1.0457549831258097</v>
      </c>
      <c r="W87" s="18">
        <v>1.1782537897143983</v>
      </c>
      <c r="X87" s="18">
        <v>1.2748085849751905</v>
      </c>
      <c r="Y87" s="18">
        <v>1.3705239605266453</v>
      </c>
      <c r="Z87" s="18">
        <v>1.4732932990778023</v>
      </c>
      <c r="AA87" s="18">
        <v>1.5653516042132574</v>
      </c>
      <c r="AB87" s="18">
        <v>1.6576068139485229</v>
      </c>
      <c r="AC87" s="18">
        <v>1.7475488392050389</v>
      </c>
      <c r="AD87" s="18">
        <v>1.8275518928049013</v>
      </c>
      <c r="AE87" s="18">
        <v>1.9012140666788317</v>
      </c>
      <c r="AF87" s="18">
        <v>1.977742980101092</v>
      </c>
      <c r="AG87" s="18">
        <v>2.0480433228502219</v>
      </c>
      <c r="AH87" s="18">
        <v>2.1081186789886877</v>
      </c>
      <c r="AI87" s="18">
        <v>2.2730160324072894</v>
      </c>
      <c r="AJ87" s="18">
        <v>2.3657050070070924</v>
      </c>
      <c r="AK87" s="18">
        <v>2.4431988160869751</v>
      </c>
      <c r="AL87" s="18">
        <v>2.5122726248386744</v>
      </c>
      <c r="AM87" s="18">
        <v>2.5716836323904628</v>
      </c>
      <c r="AN87" s="18">
        <v>2.6134737212396546</v>
      </c>
      <c r="AO87" s="18">
        <v>2.5835162111456982</v>
      </c>
      <c r="AP87" s="18">
        <v>2.4067907983715209</v>
      </c>
      <c r="AQ87" s="18">
        <v>2.4241375073506886</v>
      </c>
      <c r="AR87" s="18">
        <v>2.4756281321000575</v>
      </c>
      <c r="AS87" s="18">
        <v>2.4907219662344509</v>
      </c>
      <c r="AT87" s="18">
        <v>2.4576881056510342</v>
      </c>
      <c r="AU87" s="18">
        <v>2.4446211506859798</v>
      </c>
      <c r="AV87" s="18">
        <v>2.4812917244255845</v>
      </c>
      <c r="AW87" s="18">
        <v>2.5186070989283889</v>
      </c>
      <c r="AX87" s="18">
        <v>2.5532893588122767</v>
      </c>
      <c r="AY87" s="18">
        <v>2.5877364286412639</v>
      </c>
      <c r="AZ87" s="18">
        <v>2.6215493269317949</v>
      </c>
      <c r="BA87" s="18">
        <v>2.6549834799455936</v>
      </c>
      <c r="BB87" s="18">
        <v>2.6882567261144135</v>
      </c>
      <c r="BC87" s="18">
        <v>2.7215041665980624</v>
      </c>
      <c r="BD87" s="18">
        <v>2.7544632360695029</v>
      </c>
      <c r="BE87" s="18">
        <v>2.7872133458801169</v>
      </c>
      <c r="BF87" s="18">
        <v>2.8195333932093742</v>
      </c>
      <c r="BG87" s="18">
        <v>2.8516497381288426</v>
      </c>
      <c r="BH87" s="18">
        <v>2.8838848761732181</v>
      </c>
      <c r="BI87" s="18">
        <v>2.9161128214381877</v>
      </c>
      <c r="BJ87" s="18">
        <v>2.9479320789707417</v>
      </c>
      <c r="BK87" s="18">
        <v>2.9791370212399428</v>
      </c>
      <c r="BL87" s="18">
        <v>3.00988474003693</v>
      </c>
      <c r="BM87" s="18">
        <v>3.0519615514532439</v>
      </c>
      <c r="BN87" s="18">
        <v>3.0936089050716076</v>
      </c>
      <c r="BO87" s="18">
        <v>3.1347642009806682</v>
      </c>
      <c r="BP87" s="18">
        <v>3.1754757487340988</v>
      </c>
      <c r="BQ87" s="18">
        <v>3.2157546806810826</v>
      </c>
      <c r="BR87" s="18">
        <v>3.2556504410055149</v>
      </c>
      <c r="BS87" s="18">
        <v>3.2950968946650869</v>
      </c>
      <c r="BT87" s="18">
        <v>3.3341427189457629</v>
      </c>
      <c r="BU87" s="18">
        <v>3.372798125382257</v>
      </c>
      <c r="BV87" s="54">
        <v>3.4117467689845076</v>
      </c>
    </row>
    <row r="88" spans="2:74">
      <c r="B88" s="53" t="s">
        <v>102</v>
      </c>
      <c r="C88" s="18">
        <v>1.7765032774053657</v>
      </c>
      <c r="D88" s="18">
        <v>1.9196257219655399</v>
      </c>
      <c r="E88" s="18">
        <v>2.0448278304553651</v>
      </c>
      <c r="F88" s="18">
        <v>2.1627721893057132</v>
      </c>
      <c r="G88" s="18">
        <v>2.2621380421855806</v>
      </c>
      <c r="H88" s="18">
        <v>2.3532932633955572</v>
      </c>
      <c r="I88" s="18">
        <v>2.4152523524204699</v>
      </c>
      <c r="J88" s="18">
        <v>2.4722805158038073</v>
      </c>
      <c r="K88" s="18">
        <v>2.5361503060938806</v>
      </c>
      <c r="L88" s="18">
        <v>2.6020826174190508</v>
      </c>
      <c r="M88" s="18">
        <v>2.6723437723775194</v>
      </c>
      <c r="N88" s="18">
        <v>2.7705676748872525</v>
      </c>
      <c r="O88" s="18">
        <v>2.8526809180501234</v>
      </c>
      <c r="P88" s="18">
        <v>2.9427468885893417</v>
      </c>
      <c r="Q88" s="18">
        <v>3.0381747775569727</v>
      </c>
      <c r="R88" s="18">
        <v>3.1298278117866283</v>
      </c>
      <c r="S88" s="18">
        <v>3.2126788626333367</v>
      </c>
      <c r="T88" s="18">
        <v>3.2899209945176513</v>
      </c>
      <c r="U88" s="18">
        <v>3.363603740062914</v>
      </c>
      <c r="V88" s="18">
        <v>3.4353828793576966</v>
      </c>
      <c r="W88" s="18">
        <v>3.5658532505291394</v>
      </c>
      <c r="X88" s="18">
        <v>3.61391785437011</v>
      </c>
      <c r="Y88" s="18">
        <v>3.6607350083389805</v>
      </c>
      <c r="Z88" s="18">
        <v>3.7282743471210287</v>
      </c>
      <c r="AA88" s="18">
        <v>3.7652887889911137</v>
      </c>
      <c r="AB88" s="18">
        <v>3.8001802801601605</v>
      </c>
      <c r="AC88" s="18">
        <v>3.840476607257381</v>
      </c>
      <c r="AD88" s="18">
        <v>3.8750967740091267</v>
      </c>
      <c r="AE88" s="18">
        <v>3.9076032893613677</v>
      </c>
      <c r="AF88" s="18">
        <v>3.953329951880447</v>
      </c>
      <c r="AG88" s="18">
        <v>3.9939185202473992</v>
      </c>
      <c r="AH88" s="18">
        <v>4.0225140923616722</v>
      </c>
      <c r="AI88" s="18">
        <v>4.2554988368397844</v>
      </c>
      <c r="AJ88" s="18">
        <v>4.3571018712293386</v>
      </c>
      <c r="AK88" s="18">
        <v>4.4381527557063487</v>
      </c>
      <c r="AL88" s="18">
        <v>4.5123078760554467</v>
      </c>
      <c r="AM88" s="18">
        <v>4.5793304640673718</v>
      </c>
      <c r="AN88" s="18">
        <v>4.6222098707035286</v>
      </c>
      <c r="AO88" s="18">
        <v>4.5378270552396529</v>
      </c>
      <c r="AP88" s="18">
        <v>4.2429211217716851</v>
      </c>
      <c r="AQ88" s="18">
        <v>4.2885559199796424</v>
      </c>
      <c r="AR88" s="18">
        <v>4.3948676292372619</v>
      </c>
      <c r="AS88" s="18">
        <v>4.4374815581575682</v>
      </c>
      <c r="AT88" s="18">
        <v>4.4262973791087346</v>
      </c>
      <c r="AU88" s="18">
        <v>4.4491245575842147</v>
      </c>
      <c r="AV88" s="18">
        <v>4.5097905156768885</v>
      </c>
      <c r="AW88" s="18">
        <v>4.5715059295446832</v>
      </c>
      <c r="AX88" s="18">
        <v>4.6283093019085735</v>
      </c>
      <c r="AY88" s="18">
        <v>4.6845955157386463</v>
      </c>
      <c r="AZ88" s="18">
        <v>4.7396297653680861</v>
      </c>
      <c r="BA88" s="18">
        <v>4.7938791688869307</v>
      </c>
      <c r="BB88" s="18">
        <v>4.8477236350151029</v>
      </c>
      <c r="BC88" s="18">
        <v>4.9014428020371907</v>
      </c>
      <c r="BD88" s="18">
        <v>4.9545489803649057</v>
      </c>
      <c r="BE88" s="18">
        <v>5.0071880726379385</v>
      </c>
      <c r="BF88" s="18">
        <v>5.0589488756427201</v>
      </c>
      <c r="BG88" s="18">
        <v>5.1102753457933652</v>
      </c>
      <c r="BH88" s="18">
        <v>5.1617301126133484</v>
      </c>
      <c r="BI88" s="18">
        <v>5.2130883177257843</v>
      </c>
      <c r="BJ88" s="18">
        <v>5.2636169653100033</v>
      </c>
      <c r="BK88" s="18">
        <v>5.3129875931185184</v>
      </c>
      <c r="BL88" s="18">
        <v>5.3614677280561862</v>
      </c>
      <c r="BM88" s="18">
        <v>5.430031390309348</v>
      </c>
      <c r="BN88" s="18">
        <v>5.4976951875022682</v>
      </c>
      <c r="BO88" s="18">
        <v>5.5643871463454229</v>
      </c>
      <c r="BP88" s="18">
        <v>5.6301800226557353</v>
      </c>
      <c r="BQ88" s="18">
        <v>5.6950976841471324</v>
      </c>
      <c r="BR88" s="18">
        <v>5.7592138215571822</v>
      </c>
      <c r="BS88" s="18">
        <v>5.8224507416330331</v>
      </c>
      <c r="BT88" s="18">
        <v>5.8848806151474902</v>
      </c>
      <c r="BU88" s="18">
        <v>5.9465250709183453</v>
      </c>
      <c r="BV88" s="54">
        <v>6.0085736170922113</v>
      </c>
    </row>
    <row r="89" spans="2:74" ht="13.5" thickBot="1">
      <c r="B89" s="58" t="s">
        <v>38</v>
      </c>
      <c r="C89" s="59">
        <v>10.978841247564374</v>
      </c>
      <c r="D89" s="59">
        <v>11.158116991057783</v>
      </c>
      <c r="E89" s="59">
        <v>11.221659689057054</v>
      </c>
      <c r="F89" s="59">
        <v>11.275485191458158</v>
      </c>
      <c r="G89" s="59">
        <v>11.294589352748018</v>
      </c>
      <c r="H89" s="59">
        <v>11.352863944865506</v>
      </c>
      <c r="I89" s="59">
        <v>11.337712085222572</v>
      </c>
      <c r="J89" s="59">
        <v>11.324588303001345</v>
      </c>
      <c r="K89" s="59">
        <v>11.30420760122189</v>
      </c>
      <c r="L89" s="59">
        <v>11.216253584892101</v>
      </c>
      <c r="M89" s="59">
        <v>11.126614311244548</v>
      </c>
      <c r="N89" s="59">
        <v>11.104444932378405</v>
      </c>
      <c r="O89" s="59">
        <v>11.036114083546916</v>
      </c>
      <c r="P89" s="59">
        <v>11.086788686947807</v>
      </c>
      <c r="Q89" s="59">
        <v>11.202212797456347</v>
      </c>
      <c r="R89" s="59">
        <v>11.294914463221732</v>
      </c>
      <c r="S89" s="59">
        <v>11.380546547076527</v>
      </c>
      <c r="T89" s="59">
        <v>11.465413471665412</v>
      </c>
      <c r="U89" s="59">
        <v>11.556099532585872</v>
      </c>
      <c r="V89" s="59">
        <v>11.63092285893071</v>
      </c>
      <c r="W89" s="59">
        <v>11.887707871906125</v>
      </c>
      <c r="X89" s="59">
        <v>11.868696401678749</v>
      </c>
      <c r="Y89" s="59">
        <v>11.853097836476868</v>
      </c>
      <c r="Z89" s="59">
        <v>11.925343574168275</v>
      </c>
      <c r="AA89" s="59">
        <v>11.935947498499004</v>
      </c>
      <c r="AB89" s="59">
        <v>11.97331344997953</v>
      </c>
      <c r="AC89" s="59">
        <v>12.050773277753384</v>
      </c>
      <c r="AD89" s="59">
        <v>12.120499612089366</v>
      </c>
      <c r="AE89" s="59">
        <v>12.187764927285819</v>
      </c>
      <c r="AF89" s="59">
        <v>12.302251575969612</v>
      </c>
      <c r="AG89" s="59">
        <v>12.406367818101987</v>
      </c>
      <c r="AH89" s="59">
        <v>12.478253439622593</v>
      </c>
      <c r="AI89" s="59">
        <v>13.187671458121825</v>
      </c>
      <c r="AJ89" s="59">
        <v>13.483719121182931</v>
      </c>
      <c r="AK89" s="59">
        <v>13.715583969519233</v>
      </c>
      <c r="AL89" s="59">
        <v>13.925215956681196</v>
      </c>
      <c r="AM89" s="59">
        <v>14.110391411589438</v>
      </c>
      <c r="AN89" s="59">
        <v>14.220431636228536</v>
      </c>
      <c r="AO89" s="59">
        <v>13.942674049653037</v>
      </c>
      <c r="AP89" s="59">
        <v>12.995910391990947</v>
      </c>
      <c r="AQ89" s="59">
        <v>13.079539255790278</v>
      </c>
      <c r="AR89" s="59">
        <v>13.344288434569355</v>
      </c>
      <c r="AS89" s="59">
        <v>13.414374544241619</v>
      </c>
      <c r="AT89" s="59">
        <v>13.298077052295129</v>
      </c>
      <c r="AU89" s="59">
        <v>13.283037886784484</v>
      </c>
      <c r="AV89" s="59">
        <v>13.407836472278902</v>
      </c>
      <c r="AW89" s="59">
        <v>13.522753372992709</v>
      </c>
      <c r="AX89" s="59">
        <v>13.621593657583542</v>
      </c>
      <c r="AY89" s="59">
        <v>13.717040723139515</v>
      </c>
      <c r="AZ89" s="59">
        <v>13.806782785404241</v>
      </c>
      <c r="BA89" s="59">
        <v>13.892231583460823</v>
      </c>
      <c r="BB89" s="59">
        <v>14.00715548225914</v>
      </c>
      <c r="BC89" s="59">
        <v>14.121228397320422</v>
      </c>
      <c r="BD89" s="59">
        <v>14.233037189632398</v>
      </c>
      <c r="BE89" s="59">
        <v>14.343038177507527</v>
      </c>
      <c r="BF89" s="59">
        <v>14.450246287289104</v>
      </c>
      <c r="BG89" s="59">
        <v>14.556283202497081</v>
      </c>
      <c r="BH89" s="59">
        <v>14.662729239128929</v>
      </c>
      <c r="BI89" s="59">
        <v>14.769005969186296</v>
      </c>
      <c r="BJ89" s="59">
        <v>14.872512843226229</v>
      </c>
      <c r="BK89" s="59">
        <v>14.972208183262957</v>
      </c>
      <c r="BL89" s="59">
        <v>15.085021862409342</v>
      </c>
      <c r="BM89" s="59">
        <v>15.251541703425275</v>
      </c>
      <c r="BN89" s="59">
        <v>15.41384826835799</v>
      </c>
      <c r="BO89" s="59">
        <v>15.571917338637927</v>
      </c>
      <c r="BP89" s="59">
        <v>15.725937212023798</v>
      </c>
      <c r="BQ89" s="59">
        <v>15.876021041716434</v>
      </c>
      <c r="BR89" s="59">
        <v>16.022351157350585</v>
      </c>
      <c r="BS89" s="59">
        <v>16.165476775959494</v>
      </c>
      <c r="BT89" s="59">
        <v>16.305555588442559</v>
      </c>
      <c r="BU89" s="59">
        <v>16.442670526115496</v>
      </c>
      <c r="BV89" s="60">
        <v>16.588833764171316</v>
      </c>
    </row>
  </sheetData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008265"/>
  </sheetPr>
  <dimension ref="A1:BV97"/>
  <sheetViews>
    <sheetView showGridLines="0" zoomScale="55" zoomScaleNormal="55" workbookViewId="0">
      <selection activeCell="O3" sqref="O3"/>
    </sheetView>
  </sheetViews>
  <sheetFormatPr defaultColWidth="9" defaultRowHeight="12.75"/>
  <cols>
    <col min="1" max="1" width="3.625" style="4" customWidth="1"/>
    <col min="2" max="2" width="18.25" style="4" customWidth="1"/>
    <col min="3" max="11" width="9.375" style="4" customWidth="1"/>
    <col min="12" max="69" width="9.375" style="62" customWidth="1"/>
    <col min="70" max="16384" width="9" style="62"/>
  </cols>
  <sheetData>
    <row r="1" spans="1:74" s="4" customFormat="1" ht="20.25">
      <c r="A1" s="15" t="s">
        <v>162</v>
      </c>
      <c r="C1" s="86"/>
      <c r="D1" s="86"/>
      <c r="E1" s="86"/>
      <c r="F1" s="86"/>
      <c r="G1" s="86"/>
      <c r="H1" s="86"/>
      <c r="I1" s="86"/>
    </row>
    <row r="2" spans="1:74" s="4" customFormat="1">
      <c r="K2" s="114"/>
      <c r="L2" s="114"/>
    </row>
    <row r="3" spans="1:74" s="4" customFormat="1">
      <c r="B3" s="4" t="s">
        <v>103</v>
      </c>
    </row>
    <row r="4" spans="1:74" s="4" customFormat="1">
      <c r="B4" s="4" t="s">
        <v>72</v>
      </c>
    </row>
    <row r="5" spans="1:74" s="4" customFormat="1">
      <c r="B5" s="4" t="s">
        <v>74</v>
      </c>
    </row>
    <row r="6" spans="1:74" s="4" customFormat="1">
      <c r="B6" s="114" t="s">
        <v>73</v>
      </c>
      <c r="C6" s="45"/>
    </row>
    <row r="7" spans="1:74" s="4" customFormat="1">
      <c r="B7" s="114"/>
      <c r="C7" s="45"/>
    </row>
    <row r="8" spans="1:74" s="4" customFormat="1">
      <c r="C8" s="45" t="s">
        <v>70</v>
      </c>
    </row>
    <row r="9" spans="1:74" s="4" customFormat="1">
      <c r="B9" s="35" t="s">
        <v>61</v>
      </c>
      <c r="C9" s="35">
        <v>1970</v>
      </c>
      <c r="D9" s="35">
        <v>1971</v>
      </c>
      <c r="E9" s="35">
        <v>1972</v>
      </c>
      <c r="F9" s="35">
        <v>1973</v>
      </c>
      <c r="G9" s="35">
        <v>1974</v>
      </c>
      <c r="H9" s="35">
        <v>1975</v>
      </c>
      <c r="I9" s="35">
        <v>1976</v>
      </c>
      <c r="J9" s="35">
        <v>1977</v>
      </c>
      <c r="K9" s="35">
        <v>1978</v>
      </c>
      <c r="L9" s="35">
        <v>1979</v>
      </c>
      <c r="M9" s="35">
        <v>1980</v>
      </c>
      <c r="N9" s="35">
        <v>1981</v>
      </c>
      <c r="O9" s="35">
        <v>1982</v>
      </c>
      <c r="P9" s="35">
        <v>1983</v>
      </c>
      <c r="Q9" s="35">
        <v>1984</v>
      </c>
      <c r="R9" s="35">
        <v>1985</v>
      </c>
      <c r="S9" s="35">
        <v>1986</v>
      </c>
      <c r="T9" s="35">
        <v>1987</v>
      </c>
      <c r="U9" s="35">
        <v>1988</v>
      </c>
      <c r="V9" s="35">
        <v>1989</v>
      </c>
      <c r="W9" s="35">
        <v>1990</v>
      </c>
      <c r="X9" s="35">
        <v>1991</v>
      </c>
      <c r="Y9" s="35">
        <v>1992</v>
      </c>
      <c r="Z9" s="35">
        <v>1993</v>
      </c>
      <c r="AA9" s="35">
        <v>1994</v>
      </c>
      <c r="AB9" s="35">
        <v>1995</v>
      </c>
      <c r="AC9" s="35">
        <v>1996</v>
      </c>
      <c r="AD9" s="35">
        <v>1997</v>
      </c>
      <c r="AE9" s="35">
        <v>1998</v>
      </c>
      <c r="AF9" s="35">
        <v>1999</v>
      </c>
      <c r="AG9" s="35">
        <v>2000</v>
      </c>
      <c r="AH9" s="35">
        <v>2001</v>
      </c>
      <c r="AI9" s="35">
        <v>2002</v>
      </c>
      <c r="AJ9" s="35">
        <v>2003</v>
      </c>
      <c r="AK9" s="35">
        <v>2004</v>
      </c>
      <c r="AL9" s="35">
        <v>2005</v>
      </c>
      <c r="AM9" s="35">
        <v>2006</v>
      </c>
      <c r="AN9" s="35">
        <v>2007</v>
      </c>
      <c r="AO9" s="35">
        <v>2008</v>
      </c>
      <c r="AP9" s="35">
        <v>2009</v>
      </c>
      <c r="AQ9" s="35">
        <v>2010</v>
      </c>
      <c r="AR9" s="35">
        <v>2011</v>
      </c>
      <c r="AS9" s="35">
        <v>2012</v>
      </c>
      <c r="AT9" s="35">
        <v>2013</v>
      </c>
      <c r="AU9" s="35">
        <v>2014</v>
      </c>
      <c r="AV9" s="35">
        <v>2015</v>
      </c>
      <c r="AW9" s="35">
        <v>2016</v>
      </c>
      <c r="AX9" s="35">
        <v>2017</v>
      </c>
      <c r="AY9" s="35">
        <v>2018</v>
      </c>
      <c r="AZ9" s="35">
        <v>2019</v>
      </c>
      <c r="BA9" s="35">
        <v>2020</v>
      </c>
      <c r="BB9" s="35">
        <v>2021</v>
      </c>
      <c r="BC9" s="35">
        <v>2022</v>
      </c>
      <c r="BD9" s="35">
        <v>2023</v>
      </c>
      <c r="BE9" s="35">
        <v>2024</v>
      </c>
      <c r="BF9" s="35">
        <v>2025</v>
      </c>
      <c r="BG9" s="35">
        <v>2026</v>
      </c>
      <c r="BH9" s="35">
        <v>2027</v>
      </c>
      <c r="BI9" s="35">
        <v>2028</v>
      </c>
      <c r="BJ9" s="35">
        <v>2029</v>
      </c>
      <c r="BK9" s="35">
        <v>2030</v>
      </c>
      <c r="BL9" s="35">
        <v>2031</v>
      </c>
      <c r="BM9" s="35">
        <v>2032</v>
      </c>
      <c r="BN9" s="35">
        <v>2033</v>
      </c>
      <c r="BO9" s="35">
        <v>2034</v>
      </c>
      <c r="BP9" s="35">
        <v>2035</v>
      </c>
      <c r="BQ9" s="35">
        <v>2036</v>
      </c>
      <c r="BR9" s="35">
        <v>2037</v>
      </c>
      <c r="BS9" s="35">
        <v>2038</v>
      </c>
      <c r="BT9" s="35">
        <v>2039</v>
      </c>
      <c r="BU9" s="35">
        <v>2040</v>
      </c>
      <c r="BV9" s="35">
        <v>2041</v>
      </c>
    </row>
    <row r="10" spans="1:74" s="4" customFormat="1">
      <c r="B10" s="46" t="s">
        <v>32</v>
      </c>
      <c r="C10" s="18">
        <v>13.981653099295393</v>
      </c>
      <c r="D10" s="18">
        <v>14.481653099295393</v>
      </c>
      <c r="E10" s="18">
        <v>14.981653099295393</v>
      </c>
      <c r="F10" s="18">
        <v>15.481653099295393</v>
      </c>
      <c r="G10" s="18">
        <v>15.981653099295393</v>
      </c>
      <c r="H10" s="18">
        <v>16.481653099295393</v>
      </c>
      <c r="I10" s="18">
        <v>16.981653099295393</v>
      </c>
      <c r="J10" s="18">
        <v>18.87288169763562</v>
      </c>
      <c r="K10" s="18">
        <v>20.766361820959748</v>
      </c>
      <c r="L10" s="18">
        <v>22.662148611685993</v>
      </c>
      <c r="M10" s="18">
        <v>24.563509072453694</v>
      </c>
      <c r="N10" s="18">
        <v>26.470498345681133</v>
      </c>
      <c r="O10" s="18">
        <v>28.38140629357979</v>
      </c>
      <c r="P10" s="18">
        <v>30.294522778361216</v>
      </c>
      <c r="Q10" s="18">
        <v>31.862054426227726</v>
      </c>
      <c r="R10" s="18">
        <v>33.260224208755169</v>
      </c>
      <c r="S10" s="18">
        <v>34.579544880590134</v>
      </c>
      <c r="T10" s="18">
        <v>35.803285918914298</v>
      </c>
      <c r="U10" s="18">
        <v>37.013746825579155</v>
      </c>
      <c r="V10" s="18">
        <v>38.143565758900912</v>
      </c>
      <c r="W10" s="18">
        <v>39.224952629166694</v>
      </c>
      <c r="X10" s="18">
        <v>42.070753645881148</v>
      </c>
      <c r="Y10" s="18">
        <v>46.028872888493389</v>
      </c>
      <c r="Z10" s="18">
        <v>51.110154518709585</v>
      </c>
      <c r="AA10" s="18">
        <v>57.180160524301009</v>
      </c>
      <c r="AB10" s="18">
        <v>64.107208753501581</v>
      </c>
      <c r="AC10" s="18">
        <v>71.757904062427059</v>
      </c>
      <c r="AD10" s="18">
        <v>79.999667901176267</v>
      </c>
      <c r="AE10" s="18">
        <v>88.699493471818073</v>
      </c>
      <c r="AF10" s="18">
        <v>97.351610244767826</v>
      </c>
      <c r="AG10" s="18">
        <v>105.80141712785691</v>
      </c>
      <c r="AH10" s="18">
        <v>114.70313632258926</v>
      </c>
      <c r="AI10" s="18">
        <v>124.93899109926731</v>
      </c>
      <c r="AJ10" s="18">
        <v>135.44535889525568</v>
      </c>
      <c r="AK10" s="18">
        <v>146.18669364495696</v>
      </c>
      <c r="AL10" s="18">
        <v>157.49629068241794</v>
      </c>
      <c r="AM10" s="18">
        <v>165.64928380538421</v>
      </c>
      <c r="AN10" s="18">
        <v>173.11482022708515</v>
      </c>
      <c r="AO10" s="18">
        <v>178.98148212922459</v>
      </c>
      <c r="AP10" s="18">
        <v>184.92644065473291</v>
      </c>
      <c r="AQ10" s="18">
        <v>189.941</v>
      </c>
      <c r="AR10" s="18">
        <v>194.76400000000001</v>
      </c>
      <c r="AS10" s="18">
        <v>199.38172961543228</v>
      </c>
      <c r="AT10" s="18">
        <v>202.62072474211814</v>
      </c>
      <c r="AU10" s="18">
        <v>205.63100040122853</v>
      </c>
      <c r="AV10" s="18">
        <v>212.60534272934649</v>
      </c>
      <c r="AW10" s="18">
        <v>218.93897228155279</v>
      </c>
      <c r="AX10" s="18">
        <v>226.47722921709806</v>
      </c>
      <c r="AY10" s="18">
        <v>233.16412603825299</v>
      </c>
      <c r="AZ10" s="18">
        <v>239.84546603588421</v>
      </c>
      <c r="BA10" s="18">
        <v>246.54126101560885</v>
      </c>
      <c r="BB10" s="18">
        <v>253.2800498510652</v>
      </c>
      <c r="BC10" s="18">
        <v>260.05190350009701</v>
      </c>
      <c r="BD10" s="18">
        <v>264.98028787319697</v>
      </c>
      <c r="BE10" s="18">
        <v>266.78130618209514</v>
      </c>
      <c r="BF10" s="18">
        <v>268.51912288829664</v>
      </c>
      <c r="BG10" s="18">
        <v>270.22196788057886</v>
      </c>
      <c r="BH10" s="18">
        <v>271.91783854003313</v>
      </c>
      <c r="BI10" s="18">
        <v>273.59499283130913</v>
      </c>
      <c r="BJ10" s="18">
        <v>275.2132322704706</v>
      </c>
      <c r="BK10" s="18">
        <v>276.76018576991021</v>
      </c>
      <c r="BL10" s="18">
        <v>278.2484771349587</v>
      </c>
      <c r="BM10" s="18">
        <v>280.76321555142664</v>
      </c>
      <c r="BN10" s="18">
        <v>283.20996822944375</v>
      </c>
      <c r="BO10" s="18">
        <v>285.5899144543755</v>
      </c>
      <c r="BP10" s="18">
        <v>287.90542591952561</v>
      </c>
      <c r="BQ10" s="18">
        <v>290.15840065387204</v>
      </c>
      <c r="BR10" s="18">
        <v>292.35111287761038</v>
      </c>
      <c r="BS10" s="18">
        <v>294.48448923903612</v>
      </c>
      <c r="BT10" s="18">
        <v>296.56069405870585</v>
      </c>
      <c r="BU10" s="18">
        <v>298.58141148539306</v>
      </c>
      <c r="BV10" s="18">
        <v>300.60457673838442</v>
      </c>
    </row>
    <row r="11" spans="1:74" s="4" customFormat="1">
      <c r="B11" s="46" t="s">
        <v>33</v>
      </c>
      <c r="C11" s="18">
        <v>13.981653099295393</v>
      </c>
      <c r="D11" s="18">
        <v>14.481653099295393</v>
      </c>
      <c r="E11" s="18">
        <v>14.981653099295393</v>
      </c>
      <c r="F11" s="18">
        <v>15.481653099295393</v>
      </c>
      <c r="G11" s="18">
        <v>15.981653099295393</v>
      </c>
      <c r="H11" s="18">
        <v>16.481653099295393</v>
      </c>
      <c r="I11" s="18">
        <v>16.981653099295393</v>
      </c>
      <c r="J11" s="18">
        <v>18.87288169763562</v>
      </c>
      <c r="K11" s="18">
        <v>20.766361820959748</v>
      </c>
      <c r="L11" s="18">
        <v>22.662148611685993</v>
      </c>
      <c r="M11" s="18">
        <v>24.563509072453694</v>
      </c>
      <c r="N11" s="18">
        <v>26.470498345681133</v>
      </c>
      <c r="O11" s="18">
        <v>28.38140629357979</v>
      </c>
      <c r="P11" s="18">
        <v>30.294522778361216</v>
      </c>
      <c r="Q11" s="18">
        <v>31.862054426227726</v>
      </c>
      <c r="R11" s="18">
        <v>33.260224208755169</v>
      </c>
      <c r="S11" s="18">
        <v>34.579544880590134</v>
      </c>
      <c r="T11" s="18">
        <v>35.803285918914298</v>
      </c>
      <c r="U11" s="18">
        <v>37.013746825579155</v>
      </c>
      <c r="V11" s="18">
        <v>38.143565758900912</v>
      </c>
      <c r="W11" s="18">
        <v>39.224952629166694</v>
      </c>
      <c r="X11" s="18">
        <v>42.070753645881148</v>
      </c>
      <c r="Y11" s="18">
        <v>46.028872888493389</v>
      </c>
      <c r="Z11" s="18">
        <v>51.110154518709585</v>
      </c>
      <c r="AA11" s="18">
        <v>57.180160524301009</v>
      </c>
      <c r="AB11" s="18">
        <v>64.107208753501581</v>
      </c>
      <c r="AC11" s="18">
        <v>71.757904062427059</v>
      </c>
      <c r="AD11" s="18">
        <v>79.999667901176267</v>
      </c>
      <c r="AE11" s="18">
        <v>88.699493471818073</v>
      </c>
      <c r="AF11" s="18">
        <v>97.351610244767826</v>
      </c>
      <c r="AG11" s="18">
        <v>105.80141712785691</v>
      </c>
      <c r="AH11" s="18">
        <v>114.70313632258926</v>
      </c>
      <c r="AI11" s="18">
        <v>124.93899109926731</v>
      </c>
      <c r="AJ11" s="18">
        <v>135.44535889525568</v>
      </c>
      <c r="AK11" s="18">
        <v>146.18669364495696</v>
      </c>
      <c r="AL11" s="18">
        <v>157.49629068241794</v>
      </c>
      <c r="AM11" s="18">
        <v>165.64928380538421</v>
      </c>
      <c r="AN11" s="18">
        <v>173.11482022708515</v>
      </c>
      <c r="AO11" s="18">
        <v>178.98148212922459</v>
      </c>
      <c r="AP11" s="18">
        <v>184.92644065473291</v>
      </c>
      <c r="AQ11" s="18">
        <v>189.941</v>
      </c>
      <c r="AR11" s="18">
        <v>194.76400000000001</v>
      </c>
      <c r="AS11" s="18">
        <v>199.38172961543228</v>
      </c>
      <c r="AT11" s="18">
        <v>202.62072474211814</v>
      </c>
      <c r="AU11" s="18">
        <v>205.63100040122853</v>
      </c>
      <c r="AV11" s="18">
        <v>210.02526036680743</v>
      </c>
      <c r="AW11" s="18">
        <v>213.81426971950106</v>
      </c>
      <c r="AX11" s="18">
        <v>217.34857542435759</v>
      </c>
      <c r="AY11" s="18">
        <v>221.71001475020947</v>
      </c>
      <c r="AZ11" s="18">
        <v>223.61104813997241</v>
      </c>
      <c r="BA11" s="18">
        <v>224.27757044294162</v>
      </c>
      <c r="BB11" s="18">
        <v>224.89283394034757</v>
      </c>
      <c r="BC11" s="18">
        <v>225.47964090476199</v>
      </c>
      <c r="BD11" s="18">
        <v>226.01167578078568</v>
      </c>
      <c r="BE11" s="18">
        <v>226.4965743790963</v>
      </c>
      <c r="BF11" s="18">
        <v>226.91212498309585</v>
      </c>
      <c r="BG11" s="18">
        <v>227.28861252390305</v>
      </c>
      <c r="BH11" s="18">
        <v>227.64703001021303</v>
      </c>
      <c r="BI11" s="18">
        <v>227.9776951719694</v>
      </c>
      <c r="BJ11" s="18">
        <v>228.24455580523005</v>
      </c>
      <c r="BK11" s="18">
        <v>228.44400543264427</v>
      </c>
      <c r="BL11" s="18">
        <v>228.58433036210172</v>
      </c>
      <c r="BM11" s="18">
        <v>229.55342658347158</v>
      </c>
      <c r="BN11" s="18">
        <v>230.44572551137901</v>
      </c>
      <c r="BO11" s="18">
        <v>231.26903728738023</v>
      </c>
      <c r="BP11" s="18">
        <v>232.02307936242923</v>
      </c>
      <c r="BQ11" s="18">
        <v>232.71015393173735</v>
      </c>
      <c r="BR11" s="18">
        <v>233.32972188430242</v>
      </c>
      <c r="BS11" s="18">
        <v>233.8894486683094</v>
      </c>
      <c r="BT11" s="18">
        <v>234.38867017982639</v>
      </c>
      <c r="BU11" s="18">
        <v>234.82939997484979</v>
      </c>
      <c r="BV11" s="18">
        <v>235.25446257949312</v>
      </c>
    </row>
    <row r="12" spans="1:74" s="3" customFormat="1">
      <c r="A12" s="4"/>
      <c r="B12" s="46" t="s">
        <v>34</v>
      </c>
      <c r="C12" s="18">
        <v>13.981653099295393</v>
      </c>
      <c r="D12" s="18">
        <v>14.481653099295393</v>
      </c>
      <c r="E12" s="18">
        <v>14.981653099295393</v>
      </c>
      <c r="F12" s="18">
        <v>15.481653099295393</v>
      </c>
      <c r="G12" s="18">
        <v>15.981653099295393</v>
      </c>
      <c r="H12" s="18">
        <v>16.481653099295393</v>
      </c>
      <c r="I12" s="18">
        <v>16.981653099295393</v>
      </c>
      <c r="J12" s="18">
        <v>18.87288169763562</v>
      </c>
      <c r="K12" s="18">
        <v>20.766361820959748</v>
      </c>
      <c r="L12" s="18">
        <v>22.662148611685993</v>
      </c>
      <c r="M12" s="18">
        <v>24.563509072453694</v>
      </c>
      <c r="N12" s="18">
        <v>26.470498345681133</v>
      </c>
      <c r="O12" s="18">
        <v>28.38140629357979</v>
      </c>
      <c r="P12" s="18">
        <v>30.294522778361216</v>
      </c>
      <c r="Q12" s="18">
        <v>31.862054426227726</v>
      </c>
      <c r="R12" s="18">
        <v>33.260224208755169</v>
      </c>
      <c r="S12" s="18">
        <v>34.579544880590134</v>
      </c>
      <c r="T12" s="18">
        <v>35.803285918914298</v>
      </c>
      <c r="U12" s="18">
        <v>37.013746825579155</v>
      </c>
      <c r="V12" s="18">
        <v>38.143565758900912</v>
      </c>
      <c r="W12" s="18">
        <v>39.224952629166694</v>
      </c>
      <c r="X12" s="18">
        <v>42.070753645881148</v>
      </c>
      <c r="Y12" s="18">
        <v>46.028872888493389</v>
      </c>
      <c r="Z12" s="18">
        <v>51.110154518709585</v>
      </c>
      <c r="AA12" s="18">
        <v>57.180160524301009</v>
      </c>
      <c r="AB12" s="18">
        <v>64.107208753501581</v>
      </c>
      <c r="AC12" s="18">
        <v>71.757904062427059</v>
      </c>
      <c r="AD12" s="18">
        <v>79.999667901176267</v>
      </c>
      <c r="AE12" s="18">
        <v>88.699493471818073</v>
      </c>
      <c r="AF12" s="18">
        <v>97.351610244767826</v>
      </c>
      <c r="AG12" s="18">
        <v>105.80141712785691</v>
      </c>
      <c r="AH12" s="18">
        <v>114.70313632258926</v>
      </c>
      <c r="AI12" s="18">
        <v>124.93899109926731</v>
      </c>
      <c r="AJ12" s="18">
        <v>135.44535889525568</v>
      </c>
      <c r="AK12" s="18">
        <v>146.18669364495696</v>
      </c>
      <c r="AL12" s="18">
        <v>157.49629068241794</v>
      </c>
      <c r="AM12" s="18">
        <v>165.64928380538421</v>
      </c>
      <c r="AN12" s="18">
        <v>173.11482022708515</v>
      </c>
      <c r="AO12" s="18">
        <v>178.98148212922459</v>
      </c>
      <c r="AP12" s="18">
        <v>184.92644065473291</v>
      </c>
      <c r="AQ12" s="18">
        <v>189.941</v>
      </c>
      <c r="AR12" s="18">
        <v>194.76400000000001</v>
      </c>
      <c r="AS12" s="18">
        <v>199.38172961543228</v>
      </c>
      <c r="AT12" s="18">
        <v>202.62072474211814</v>
      </c>
      <c r="AU12" s="18">
        <v>205.63100040122853</v>
      </c>
      <c r="AV12" s="18">
        <v>210.02526036680743</v>
      </c>
      <c r="AW12" s="18">
        <v>213.81426971950106</v>
      </c>
      <c r="AX12" s="18">
        <v>217.34857542435759</v>
      </c>
      <c r="AY12" s="18">
        <v>221.71001475020947</v>
      </c>
      <c r="AZ12" s="18">
        <v>223.61104813997241</v>
      </c>
      <c r="BA12" s="18">
        <v>224.27757044294162</v>
      </c>
      <c r="BB12" s="18">
        <v>224.89283394034757</v>
      </c>
      <c r="BC12" s="18">
        <v>225.47964090476199</v>
      </c>
      <c r="BD12" s="18">
        <v>226.01167578078568</v>
      </c>
      <c r="BE12" s="18">
        <v>226.4965743790963</v>
      </c>
      <c r="BF12" s="18">
        <v>226.91212498309585</v>
      </c>
      <c r="BG12" s="18">
        <v>227.28861252390305</v>
      </c>
      <c r="BH12" s="18">
        <v>227.64703001021303</v>
      </c>
      <c r="BI12" s="18">
        <v>227.9776951719694</v>
      </c>
      <c r="BJ12" s="18">
        <v>228.24455580523005</v>
      </c>
      <c r="BK12" s="18">
        <v>228.44400543264427</v>
      </c>
      <c r="BL12" s="18">
        <v>228.58433036210172</v>
      </c>
      <c r="BM12" s="18">
        <v>229.55342658347158</v>
      </c>
      <c r="BN12" s="18">
        <v>230.44572551137901</v>
      </c>
      <c r="BO12" s="18">
        <v>231.26903728738023</v>
      </c>
      <c r="BP12" s="18">
        <v>232.02307936242923</v>
      </c>
      <c r="BQ12" s="18">
        <v>232.71015393173735</v>
      </c>
      <c r="BR12" s="18">
        <v>233.32972188430242</v>
      </c>
      <c r="BS12" s="18">
        <v>233.8894486683094</v>
      </c>
      <c r="BT12" s="18">
        <v>234.38867017982639</v>
      </c>
      <c r="BU12" s="18">
        <v>234.82939997484979</v>
      </c>
      <c r="BV12" s="18">
        <v>235.25446257949312</v>
      </c>
    </row>
    <row r="13" spans="1:74" s="4" customFormat="1">
      <c r="B13" s="46" t="s">
        <v>35</v>
      </c>
      <c r="C13" s="18">
        <v>13.981653099295393</v>
      </c>
      <c r="D13" s="18">
        <v>14.481653099295393</v>
      </c>
      <c r="E13" s="18">
        <v>14.981653099295393</v>
      </c>
      <c r="F13" s="18">
        <v>15.481653099295393</v>
      </c>
      <c r="G13" s="18">
        <v>15.981653099295393</v>
      </c>
      <c r="H13" s="18">
        <v>16.481653099295393</v>
      </c>
      <c r="I13" s="18">
        <v>16.981653099295393</v>
      </c>
      <c r="J13" s="18">
        <v>18.87288169763562</v>
      </c>
      <c r="K13" s="18">
        <v>20.766361820959748</v>
      </c>
      <c r="L13" s="18">
        <v>22.662148611685993</v>
      </c>
      <c r="M13" s="18">
        <v>24.563509072453694</v>
      </c>
      <c r="N13" s="18">
        <v>26.470498345681133</v>
      </c>
      <c r="O13" s="18">
        <v>28.38140629357979</v>
      </c>
      <c r="P13" s="18">
        <v>30.294522778361216</v>
      </c>
      <c r="Q13" s="18">
        <v>31.862054426227726</v>
      </c>
      <c r="R13" s="18">
        <v>33.260224208755169</v>
      </c>
      <c r="S13" s="18">
        <v>34.579544880590134</v>
      </c>
      <c r="T13" s="18">
        <v>35.803285918914298</v>
      </c>
      <c r="U13" s="18">
        <v>37.013746825579155</v>
      </c>
      <c r="V13" s="18">
        <v>38.143565758900912</v>
      </c>
      <c r="W13" s="18">
        <v>39.224952629166694</v>
      </c>
      <c r="X13" s="18">
        <v>42.070753645881148</v>
      </c>
      <c r="Y13" s="18">
        <v>46.028872888493389</v>
      </c>
      <c r="Z13" s="18">
        <v>51.110154518709585</v>
      </c>
      <c r="AA13" s="18">
        <v>57.180160524301009</v>
      </c>
      <c r="AB13" s="18">
        <v>64.107208753501581</v>
      </c>
      <c r="AC13" s="18">
        <v>71.757904062427059</v>
      </c>
      <c r="AD13" s="18">
        <v>79.999667901176267</v>
      </c>
      <c r="AE13" s="18">
        <v>88.699493471818073</v>
      </c>
      <c r="AF13" s="18">
        <v>97.351610244767826</v>
      </c>
      <c r="AG13" s="18">
        <v>105.80141712785691</v>
      </c>
      <c r="AH13" s="18">
        <v>114.70313632258926</v>
      </c>
      <c r="AI13" s="18">
        <v>124.93899109926731</v>
      </c>
      <c r="AJ13" s="18">
        <v>135.44535889525568</v>
      </c>
      <c r="AK13" s="18">
        <v>146.18669364495696</v>
      </c>
      <c r="AL13" s="18">
        <v>157.49629068241794</v>
      </c>
      <c r="AM13" s="18">
        <v>165.64928380538421</v>
      </c>
      <c r="AN13" s="18">
        <v>173.11482022708515</v>
      </c>
      <c r="AO13" s="18">
        <v>178.98148212922459</v>
      </c>
      <c r="AP13" s="18">
        <v>184.92644065473291</v>
      </c>
      <c r="AQ13" s="18">
        <v>189.941</v>
      </c>
      <c r="AR13" s="18">
        <v>194.76400000000001</v>
      </c>
      <c r="AS13" s="18">
        <v>199.38172961543228</v>
      </c>
      <c r="AT13" s="18">
        <v>202.62072474211814</v>
      </c>
      <c r="AU13" s="18">
        <v>205.63100040122853</v>
      </c>
      <c r="AV13" s="18">
        <v>212.60534272934649</v>
      </c>
      <c r="AW13" s="18">
        <v>218.93897228155279</v>
      </c>
      <c r="AX13" s="18">
        <v>226.47722921709806</v>
      </c>
      <c r="AY13" s="18">
        <v>233.16412603825299</v>
      </c>
      <c r="AZ13" s="18">
        <v>239.84546603588421</v>
      </c>
      <c r="BA13" s="18">
        <v>246.54126101560885</v>
      </c>
      <c r="BB13" s="18">
        <v>253.2800498510652</v>
      </c>
      <c r="BC13" s="18">
        <v>260.05190350009701</v>
      </c>
      <c r="BD13" s="18">
        <v>264.98028787319697</v>
      </c>
      <c r="BE13" s="18">
        <v>266.78130618209514</v>
      </c>
      <c r="BF13" s="18">
        <v>268.51912288829664</v>
      </c>
      <c r="BG13" s="18">
        <v>270.22196788057886</v>
      </c>
      <c r="BH13" s="18">
        <v>271.91783854003313</v>
      </c>
      <c r="BI13" s="18">
        <v>273.59499283130913</v>
      </c>
      <c r="BJ13" s="18">
        <v>275.2132322704706</v>
      </c>
      <c r="BK13" s="18">
        <v>276.76018576991021</v>
      </c>
      <c r="BL13" s="18">
        <v>278.2484771349587</v>
      </c>
      <c r="BM13" s="18">
        <v>280.76321555142664</v>
      </c>
      <c r="BN13" s="18">
        <v>283.20996822944375</v>
      </c>
      <c r="BO13" s="18">
        <v>285.5899144543755</v>
      </c>
      <c r="BP13" s="18">
        <v>287.90542591952561</v>
      </c>
      <c r="BQ13" s="18">
        <v>290.15840065387204</v>
      </c>
      <c r="BR13" s="18">
        <v>292.35111287761038</v>
      </c>
      <c r="BS13" s="18">
        <v>294.48448923903612</v>
      </c>
      <c r="BT13" s="18">
        <v>296.56069405870585</v>
      </c>
      <c r="BU13" s="18">
        <v>298.58141148539306</v>
      </c>
      <c r="BV13" s="18">
        <v>300.60457673838442</v>
      </c>
    </row>
    <row r="14" spans="1:74" s="4" customFormat="1">
      <c r="B14" s="21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</row>
    <row r="15" spans="1:74" s="4" customFormat="1">
      <c r="C15" s="45" t="s">
        <v>75</v>
      </c>
    </row>
    <row r="16" spans="1:74" s="4" customFormat="1">
      <c r="B16" s="35" t="s">
        <v>61</v>
      </c>
      <c r="C16" s="35">
        <v>1970</v>
      </c>
      <c r="D16" s="35">
        <v>1971</v>
      </c>
      <c r="E16" s="35">
        <v>1972</v>
      </c>
      <c r="F16" s="35">
        <v>1973</v>
      </c>
      <c r="G16" s="35">
        <v>1974</v>
      </c>
      <c r="H16" s="35">
        <v>1975</v>
      </c>
      <c r="I16" s="35">
        <v>1976</v>
      </c>
      <c r="J16" s="35">
        <v>1977</v>
      </c>
      <c r="K16" s="35">
        <v>1978</v>
      </c>
      <c r="L16" s="35">
        <v>1979</v>
      </c>
      <c r="M16" s="35">
        <v>1980</v>
      </c>
      <c r="N16" s="35">
        <v>1981</v>
      </c>
      <c r="O16" s="35">
        <v>1982</v>
      </c>
      <c r="P16" s="35">
        <v>1983</v>
      </c>
      <c r="Q16" s="35">
        <v>1984</v>
      </c>
      <c r="R16" s="35">
        <v>1985</v>
      </c>
      <c r="S16" s="35">
        <v>1986</v>
      </c>
      <c r="T16" s="35">
        <v>1987</v>
      </c>
      <c r="U16" s="35">
        <v>1988</v>
      </c>
      <c r="V16" s="35">
        <v>1989</v>
      </c>
      <c r="W16" s="35">
        <v>1990</v>
      </c>
      <c r="X16" s="35">
        <v>1991</v>
      </c>
      <c r="Y16" s="35">
        <v>1992</v>
      </c>
      <c r="Z16" s="35">
        <v>1993</v>
      </c>
      <c r="AA16" s="35">
        <v>1994</v>
      </c>
      <c r="AB16" s="35">
        <v>1995</v>
      </c>
      <c r="AC16" s="35">
        <v>1996</v>
      </c>
      <c r="AD16" s="35">
        <v>1997</v>
      </c>
      <c r="AE16" s="35">
        <v>1998</v>
      </c>
      <c r="AF16" s="35">
        <v>1999</v>
      </c>
      <c r="AG16" s="35">
        <v>2000</v>
      </c>
      <c r="AH16" s="35">
        <v>2001</v>
      </c>
      <c r="AI16" s="35">
        <v>2002</v>
      </c>
      <c r="AJ16" s="35">
        <v>2003</v>
      </c>
      <c r="AK16" s="35">
        <v>2004</v>
      </c>
      <c r="AL16" s="35">
        <v>2005</v>
      </c>
      <c r="AM16" s="35">
        <v>2006</v>
      </c>
      <c r="AN16" s="35">
        <v>2007</v>
      </c>
      <c r="AO16" s="35">
        <v>2008</v>
      </c>
      <c r="AP16" s="35">
        <v>2009</v>
      </c>
      <c r="AQ16" s="35">
        <v>2010</v>
      </c>
      <c r="AR16" s="35">
        <v>2011</v>
      </c>
      <c r="AS16" s="35">
        <v>2012</v>
      </c>
      <c r="AT16" s="35">
        <v>2013</v>
      </c>
      <c r="AU16" s="35">
        <v>2014</v>
      </c>
      <c r="AV16" s="35">
        <v>2015</v>
      </c>
      <c r="AW16" s="35">
        <v>2016</v>
      </c>
      <c r="AX16" s="35">
        <v>2017</v>
      </c>
      <c r="AY16" s="35">
        <v>2018</v>
      </c>
      <c r="AZ16" s="35">
        <v>2019</v>
      </c>
      <c r="BA16" s="35">
        <v>2020</v>
      </c>
      <c r="BB16" s="35">
        <v>2021</v>
      </c>
      <c r="BC16" s="35">
        <v>2022</v>
      </c>
      <c r="BD16" s="35">
        <v>2023</v>
      </c>
      <c r="BE16" s="35">
        <v>2024</v>
      </c>
      <c r="BF16" s="35">
        <v>2025</v>
      </c>
      <c r="BG16" s="35">
        <v>2026</v>
      </c>
      <c r="BH16" s="35">
        <v>2027</v>
      </c>
      <c r="BI16" s="35">
        <v>2028</v>
      </c>
      <c r="BJ16" s="35">
        <v>2029</v>
      </c>
      <c r="BK16" s="35">
        <v>2030</v>
      </c>
      <c r="BL16" s="35">
        <v>2031</v>
      </c>
      <c r="BM16" s="35">
        <v>2032</v>
      </c>
      <c r="BN16" s="35">
        <v>2033</v>
      </c>
      <c r="BO16" s="35">
        <v>2034</v>
      </c>
      <c r="BP16" s="35">
        <v>2035</v>
      </c>
      <c r="BQ16" s="35">
        <v>2036</v>
      </c>
      <c r="BR16" s="35">
        <v>2037</v>
      </c>
      <c r="BS16" s="35">
        <v>2038</v>
      </c>
      <c r="BT16" s="35">
        <v>2039</v>
      </c>
      <c r="BU16" s="35">
        <v>2040</v>
      </c>
      <c r="BV16" s="35">
        <v>2041</v>
      </c>
    </row>
    <row r="17" spans="1:74" s="31" customFormat="1">
      <c r="A17" s="3"/>
      <c r="B17" s="46" t="s">
        <v>32</v>
      </c>
      <c r="C17" s="18">
        <v>0.78575231827524417</v>
      </c>
      <c r="D17" s="18">
        <v>0.82835229847285918</v>
      </c>
      <c r="E17" s="18">
        <v>0.87195358516698984</v>
      </c>
      <c r="F17" s="18">
        <v>0.91655617835764402</v>
      </c>
      <c r="G17" s="18">
        <v>0.96216007804481263</v>
      </c>
      <c r="H17" s="18">
        <v>1.0087652842285053</v>
      </c>
      <c r="I17" s="18">
        <v>1.0563717969087167</v>
      </c>
      <c r="J17" s="18">
        <v>1.1929163365860371</v>
      </c>
      <c r="K17" s="18">
        <v>1.3333928439931479</v>
      </c>
      <c r="L17" s="18">
        <v>1.4778116783984656</v>
      </c>
      <c r="M17" s="18">
        <v>1.6263960832276436</v>
      </c>
      <c r="N17" s="18">
        <v>1.7791665076343155</v>
      </c>
      <c r="O17" s="18">
        <v>1.9360232039379521</v>
      </c>
      <c r="P17" s="18">
        <v>2.0968595749697361</v>
      </c>
      <c r="Q17" s="18">
        <v>2.2365414425407697</v>
      </c>
      <c r="R17" s="18">
        <v>2.3664059022312656</v>
      </c>
      <c r="S17" s="18">
        <v>2.4872581622203538</v>
      </c>
      <c r="T17" s="18">
        <v>2.5995858606527058</v>
      </c>
      <c r="U17" s="18">
        <v>2.7063352112569845</v>
      </c>
      <c r="V17" s="18">
        <v>2.8071961330186204</v>
      </c>
      <c r="W17" s="18">
        <v>2.9535314551414955</v>
      </c>
      <c r="X17" s="18">
        <v>3.0661192365365939</v>
      </c>
      <c r="Y17" s="18">
        <v>3.213960344234986</v>
      </c>
      <c r="Z17" s="18">
        <v>3.4091728540594688</v>
      </c>
      <c r="AA17" s="18">
        <v>3.6071348888991333</v>
      </c>
      <c r="AB17" s="18">
        <v>3.7325108445063786</v>
      </c>
      <c r="AC17" s="18">
        <v>3.7934098012975879</v>
      </c>
      <c r="AD17" s="18">
        <v>3.782224114184916</v>
      </c>
      <c r="AE17" s="18">
        <v>3.7178849202664446</v>
      </c>
      <c r="AF17" s="18">
        <v>3.6283954737417834</v>
      </c>
      <c r="AG17" s="18">
        <v>3.524851460101202</v>
      </c>
      <c r="AH17" s="18">
        <v>3.4468093612684743</v>
      </c>
      <c r="AI17" s="18">
        <v>3.5693551445957472</v>
      </c>
      <c r="AJ17" s="18">
        <v>3.8437693025635786</v>
      </c>
      <c r="AK17" s="18">
        <v>4.2334179206091802</v>
      </c>
      <c r="AL17" s="18">
        <v>4.6173842503691001</v>
      </c>
      <c r="AM17" s="18">
        <v>4.8577712740633219</v>
      </c>
      <c r="AN17" s="18">
        <v>5.010923473431161</v>
      </c>
      <c r="AO17" s="18">
        <v>5.0519799053447176</v>
      </c>
      <c r="AP17" s="18">
        <v>4.910751523543631</v>
      </c>
      <c r="AQ17" s="18">
        <v>5.2043524518610544</v>
      </c>
      <c r="AR17" s="18">
        <v>5.6155055666891549</v>
      </c>
      <c r="AS17" s="18">
        <v>5.9891451819878139</v>
      </c>
      <c r="AT17" s="18">
        <v>6.1481537950333003</v>
      </c>
      <c r="AU17" s="18">
        <v>6.3578214241276427</v>
      </c>
      <c r="AV17" s="18">
        <v>6.633290839532215</v>
      </c>
      <c r="AW17" s="18">
        <v>6.9489145558384946</v>
      </c>
      <c r="AX17" s="18">
        <v>7.2632981666867602</v>
      </c>
      <c r="AY17" s="18">
        <v>7.5560199495446776</v>
      </c>
      <c r="AZ17" s="18">
        <v>7.609651834628858</v>
      </c>
      <c r="BA17" s="18">
        <v>7.6636263122855581</v>
      </c>
      <c r="BB17" s="18">
        <v>7.7182136265818304</v>
      </c>
      <c r="BC17" s="18">
        <v>7.7732412911406374</v>
      </c>
      <c r="BD17" s="18">
        <v>7.580570056927967</v>
      </c>
      <c r="BE17" s="18">
        <v>7.3609332208486418</v>
      </c>
      <c r="BF17" s="18">
        <v>7.1496100222782282</v>
      </c>
      <c r="BG17" s="18">
        <v>6.9470746055771446</v>
      </c>
      <c r="BH17" s="18">
        <v>6.7537113779234517</v>
      </c>
      <c r="BI17" s="18">
        <v>6.5688599693742873</v>
      </c>
      <c r="BJ17" s="18">
        <v>6.3912538822436717</v>
      </c>
      <c r="BK17" s="18">
        <v>6.2203729446374494</v>
      </c>
      <c r="BL17" s="18">
        <v>6.1059504446654165</v>
      </c>
      <c r="BM17" s="18">
        <v>6.0174763283006207</v>
      </c>
      <c r="BN17" s="18">
        <v>5.9303984835920227</v>
      </c>
      <c r="BO17" s="18">
        <v>5.844772567010498</v>
      </c>
      <c r="BP17" s="18">
        <v>5.7606767883048118</v>
      </c>
      <c r="BQ17" s="18">
        <v>5.6781672910692063</v>
      </c>
      <c r="BR17" s="18">
        <v>5.5973004039022518</v>
      </c>
      <c r="BS17" s="18">
        <v>5.5180938763092264</v>
      </c>
      <c r="BT17" s="18">
        <v>5.4405875807905657</v>
      </c>
      <c r="BU17" s="18">
        <v>5.3648039865669865</v>
      </c>
      <c r="BV17" s="18">
        <v>5.3191943053450617</v>
      </c>
    </row>
    <row r="18" spans="1:74" s="4" customFormat="1">
      <c r="B18" s="46" t="s">
        <v>33</v>
      </c>
      <c r="C18" s="18">
        <v>0.78575231827524417</v>
      </c>
      <c r="D18" s="18">
        <v>0.82835229847285918</v>
      </c>
      <c r="E18" s="18">
        <v>0.87195358516698984</v>
      </c>
      <c r="F18" s="18">
        <v>0.91655617835764402</v>
      </c>
      <c r="G18" s="18">
        <v>0.96216007804481263</v>
      </c>
      <c r="H18" s="18">
        <v>1.0087652842285053</v>
      </c>
      <c r="I18" s="18">
        <v>1.0563717969087167</v>
      </c>
      <c r="J18" s="18">
        <v>1.1929163365860371</v>
      </c>
      <c r="K18" s="18">
        <v>1.3333928439931479</v>
      </c>
      <c r="L18" s="18">
        <v>1.4778116783984656</v>
      </c>
      <c r="M18" s="18">
        <v>1.6263960832276436</v>
      </c>
      <c r="N18" s="18">
        <v>1.7791665076343155</v>
      </c>
      <c r="O18" s="18">
        <v>1.9360232039379521</v>
      </c>
      <c r="P18" s="18">
        <v>2.0968595749697361</v>
      </c>
      <c r="Q18" s="18">
        <v>2.2365414425407697</v>
      </c>
      <c r="R18" s="18">
        <v>2.3664059022312656</v>
      </c>
      <c r="S18" s="18">
        <v>2.4872581622203538</v>
      </c>
      <c r="T18" s="18">
        <v>2.5995858606527058</v>
      </c>
      <c r="U18" s="18">
        <v>2.7063352112569845</v>
      </c>
      <c r="V18" s="18">
        <v>2.8071961330186204</v>
      </c>
      <c r="W18" s="18">
        <v>2.9535314551414955</v>
      </c>
      <c r="X18" s="18">
        <v>3.0661192365365939</v>
      </c>
      <c r="Y18" s="18">
        <v>3.213960344234986</v>
      </c>
      <c r="Z18" s="18">
        <v>3.4091728540594688</v>
      </c>
      <c r="AA18" s="18">
        <v>3.6071348888991333</v>
      </c>
      <c r="AB18" s="18">
        <v>3.7325108445063786</v>
      </c>
      <c r="AC18" s="18">
        <v>3.7934098012975879</v>
      </c>
      <c r="AD18" s="18">
        <v>3.782224114184916</v>
      </c>
      <c r="AE18" s="18">
        <v>3.7178849202664446</v>
      </c>
      <c r="AF18" s="18">
        <v>3.6283954737417834</v>
      </c>
      <c r="AG18" s="18">
        <v>3.524851460101202</v>
      </c>
      <c r="AH18" s="18">
        <v>3.4468093612684743</v>
      </c>
      <c r="AI18" s="18">
        <v>3.5693551445957472</v>
      </c>
      <c r="AJ18" s="18">
        <v>3.8437693025635786</v>
      </c>
      <c r="AK18" s="18">
        <v>4.2334179206091802</v>
      </c>
      <c r="AL18" s="18">
        <v>4.6173842503691001</v>
      </c>
      <c r="AM18" s="18">
        <v>4.8577712740633219</v>
      </c>
      <c r="AN18" s="18">
        <v>5.010923473431161</v>
      </c>
      <c r="AO18" s="18">
        <v>5.0519799053447176</v>
      </c>
      <c r="AP18" s="18">
        <v>4.910751523543631</v>
      </c>
      <c r="AQ18" s="18">
        <v>5.2043524518610544</v>
      </c>
      <c r="AR18" s="18">
        <v>5.6155055666891549</v>
      </c>
      <c r="AS18" s="18">
        <v>5.9891451819878139</v>
      </c>
      <c r="AT18" s="18">
        <v>6.1481537950333003</v>
      </c>
      <c r="AU18" s="18">
        <v>6.3578214241276427</v>
      </c>
      <c r="AV18" s="18">
        <v>6.4520982938880342</v>
      </c>
      <c r="AW18" s="18">
        <v>6.6789393625841962</v>
      </c>
      <c r="AX18" s="18">
        <v>6.8965088002017865</v>
      </c>
      <c r="AY18" s="18">
        <v>7.104477812185114</v>
      </c>
      <c r="AZ18" s="18">
        <v>7.2882438331382033</v>
      </c>
      <c r="BA18" s="18">
        <v>7.463040351582988</v>
      </c>
      <c r="BB18" s="18">
        <v>7.6360049583938938</v>
      </c>
      <c r="BC18" s="18">
        <v>7.8069619574349929</v>
      </c>
      <c r="BD18" s="18">
        <v>7.9753141658833098</v>
      </c>
      <c r="BE18" s="18">
        <v>8.1411987971064015</v>
      </c>
      <c r="BF18" s="18">
        <v>8.3040845276814892</v>
      </c>
      <c r="BG18" s="18">
        <v>8.4641291265120788</v>
      </c>
      <c r="BH18" s="18">
        <v>8.6224313609168295</v>
      </c>
      <c r="BI18" s="18">
        <v>8.7785573042220495</v>
      </c>
      <c r="BJ18" s="18">
        <v>8.9314047225907487</v>
      </c>
      <c r="BK18" s="18">
        <v>9.0799066955928396</v>
      </c>
      <c r="BL18" s="18">
        <v>9.2246397840968122</v>
      </c>
      <c r="BM18" s="18">
        <v>9.4018379459639512</v>
      </c>
      <c r="BN18" s="18">
        <v>9.5756998570885159</v>
      </c>
      <c r="BO18" s="18">
        <v>9.7456274171094712</v>
      </c>
      <c r="BP18" s="18">
        <v>9.9118227737813935</v>
      </c>
      <c r="BQ18" s="18">
        <v>10.074225710010543</v>
      </c>
      <c r="BR18" s="18">
        <v>10.233017177203992</v>
      </c>
      <c r="BS18" s="18">
        <v>10.387665285458546</v>
      </c>
      <c r="BT18" s="18">
        <v>10.538365408879692</v>
      </c>
      <c r="BU18" s="18">
        <v>10.685073443353744</v>
      </c>
      <c r="BV18" s="18">
        <v>10.829970946262456</v>
      </c>
    </row>
    <row r="19" spans="1:74" s="31" customFormat="1">
      <c r="A19" s="4"/>
      <c r="B19" s="46" t="s">
        <v>34</v>
      </c>
      <c r="C19" s="18">
        <v>0.78575231827524417</v>
      </c>
      <c r="D19" s="18">
        <v>0.82835229847285918</v>
      </c>
      <c r="E19" s="18">
        <v>0.87195358516698984</v>
      </c>
      <c r="F19" s="18">
        <v>0.91655617835764402</v>
      </c>
      <c r="G19" s="18">
        <v>0.96216007804481263</v>
      </c>
      <c r="H19" s="18">
        <v>1.0087652842285053</v>
      </c>
      <c r="I19" s="18">
        <v>1.0563717969087167</v>
      </c>
      <c r="J19" s="18">
        <v>1.1929163365860371</v>
      </c>
      <c r="K19" s="18">
        <v>1.3333928439931479</v>
      </c>
      <c r="L19" s="18">
        <v>1.4778116783984656</v>
      </c>
      <c r="M19" s="18">
        <v>1.6263960832276436</v>
      </c>
      <c r="N19" s="18">
        <v>1.7791665076343155</v>
      </c>
      <c r="O19" s="18">
        <v>1.9360232039379521</v>
      </c>
      <c r="P19" s="18">
        <v>2.0968595749697361</v>
      </c>
      <c r="Q19" s="18">
        <v>2.2365414425407697</v>
      </c>
      <c r="R19" s="18">
        <v>2.3664059022312656</v>
      </c>
      <c r="S19" s="18">
        <v>2.4872581622203538</v>
      </c>
      <c r="T19" s="18">
        <v>2.5995858606527058</v>
      </c>
      <c r="U19" s="18">
        <v>2.7063352112569845</v>
      </c>
      <c r="V19" s="18">
        <v>2.8071961330186204</v>
      </c>
      <c r="W19" s="18">
        <v>2.9535314551414955</v>
      </c>
      <c r="X19" s="18">
        <v>3.0661192365365939</v>
      </c>
      <c r="Y19" s="18">
        <v>3.213960344234986</v>
      </c>
      <c r="Z19" s="18">
        <v>3.4091728540594688</v>
      </c>
      <c r="AA19" s="18">
        <v>3.6071348888991333</v>
      </c>
      <c r="AB19" s="18">
        <v>3.7325108445063786</v>
      </c>
      <c r="AC19" s="18">
        <v>3.7934098012975879</v>
      </c>
      <c r="AD19" s="18">
        <v>3.782224114184916</v>
      </c>
      <c r="AE19" s="18">
        <v>3.7178849202664446</v>
      </c>
      <c r="AF19" s="18">
        <v>3.6283954737417834</v>
      </c>
      <c r="AG19" s="18">
        <v>3.524851460101202</v>
      </c>
      <c r="AH19" s="18">
        <v>3.4468093612684743</v>
      </c>
      <c r="AI19" s="18">
        <v>3.5693551445957472</v>
      </c>
      <c r="AJ19" s="18">
        <v>3.8437693025635786</v>
      </c>
      <c r="AK19" s="18">
        <v>4.2334179206091802</v>
      </c>
      <c r="AL19" s="18">
        <v>4.6173842503691001</v>
      </c>
      <c r="AM19" s="18">
        <v>4.8577712740633219</v>
      </c>
      <c r="AN19" s="18">
        <v>5.010923473431161</v>
      </c>
      <c r="AO19" s="18">
        <v>5.0519799053447176</v>
      </c>
      <c r="AP19" s="18">
        <v>4.910751523543631</v>
      </c>
      <c r="AQ19" s="18">
        <v>5.2043524518610544</v>
      </c>
      <c r="AR19" s="18">
        <v>5.6155055666891549</v>
      </c>
      <c r="AS19" s="18">
        <v>5.9891451819878139</v>
      </c>
      <c r="AT19" s="18">
        <v>6.1481537950333003</v>
      </c>
      <c r="AU19" s="18">
        <v>6.3578214241276427</v>
      </c>
      <c r="AV19" s="18">
        <v>6.8430409355082515</v>
      </c>
      <c r="AW19" s="18">
        <v>7.1772613145047055</v>
      </c>
      <c r="AX19" s="18">
        <v>7.5019950807821854</v>
      </c>
      <c r="AY19" s="18">
        <v>7.8170148252259342</v>
      </c>
      <c r="AZ19" s="18">
        <v>8.0964392897076181</v>
      </c>
      <c r="BA19" s="18">
        <v>8.3592330322351334</v>
      </c>
      <c r="BB19" s="18">
        <v>8.6200484634583354</v>
      </c>
      <c r="BC19" s="18">
        <v>8.8782803879182541</v>
      </c>
      <c r="BD19" s="18">
        <v>9.133384786014858</v>
      </c>
      <c r="BE19" s="18">
        <v>9.3854663559988065</v>
      </c>
      <c r="BF19" s="18">
        <v>9.6340252093528171</v>
      </c>
      <c r="BG19" s="18">
        <v>9.8788634346337698</v>
      </c>
      <c r="BH19" s="18">
        <v>10.121391421396208</v>
      </c>
      <c r="BI19" s="18">
        <v>10.361076057270111</v>
      </c>
      <c r="BJ19" s="18">
        <v>10.596730150147046</v>
      </c>
      <c r="BK19" s="18">
        <v>10.826737328520267</v>
      </c>
      <c r="BL19" s="18">
        <v>11.05187997747756</v>
      </c>
      <c r="BM19" s="18">
        <v>11.315722162042263</v>
      </c>
      <c r="BN19" s="18">
        <v>11.575652799063207</v>
      </c>
      <c r="BO19" s="18">
        <v>11.830617562597247</v>
      </c>
      <c r="BP19" s="18">
        <v>12.080942430256622</v>
      </c>
      <c r="BQ19" s="18">
        <v>12.326501709232836</v>
      </c>
      <c r="BR19" s="18">
        <v>12.567593936989184</v>
      </c>
      <c r="BS19" s="18">
        <v>12.803266164947836</v>
      </c>
      <c r="BT19" s="18">
        <v>13.033840562322345</v>
      </c>
      <c r="BU19" s="18">
        <v>13.259220283260039</v>
      </c>
      <c r="BV19" s="18">
        <v>13.4821971471642</v>
      </c>
    </row>
    <row r="20" spans="1:74" s="31" customFormat="1">
      <c r="A20" s="4"/>
      <c r="B20" s="46" t="s">
        <v>35</v>
      </c>
      <c r="C20" s="18">
        <v>0.78575231827524417</v>
      </c>
      <c r="D20" s="18">
        <v>0.82835229847285918</v>
      </c>
      <c r="E20" s="18">
        <v>0.87195358516698984</v>
      </c>
      <c r="F20" s="18">
        <v>0.91655617835764402</v>
      </c>
      <c r="G20" s="18">
        <v>0.96216007804481263</v>
      </c>
      <c r="H20" s="18">
        <v>1.0087652842285053</v>
      </c>
      <c r="I20" s="18">
        <v>1.0563717969087167</v>
      </c>
      <c r="J20" s="18">
        <v>1.1929163365860371</v>
      </c>
      <c r="K20" s="18">
        <v>1.3333928439931479</v>
      </c>
      <c r="L20" s="18">
        <v>1.4778116783984656</v>
      </c>
      <c r="M20" s="18">
        <v>1.6263960832276436</v>
      </c>
      <c r="N20" s="18">
        <v>1.7791665076343155</v>
      </c>
      <c r="O20" s="18">
        <v>1.9360232039379521</v>
      </c>
      <c r="P20" s="18">
        <v>2.0968595749697361</v>
      </c>
      <c r="Q20" s="18">
        <v>2.2365414425407697</v>
      </c>
      <c r="R20" s="18">
        <v>2.3664059022312656</v>
      </c>
      <c r="S20" s="18">
        <v>2.4872581622203538</v>
      </c>
      <c r="T20" s="18">
        <v>2.5995858606527058</v>
      </c>
      <c r="U20" s="18">
        <v>2.7063352112569845</v>
      </c>
      <c r="V20" s="18">
        <v>2.8071961330186204</v>
      </c>
      <c r="W20" s="18">
        <v>2.9535314551414955</v>
      </c>
      <c r="X20" s="18">
        <v>3.0661192365365939</v>
      </c>
      <c r="Y20" s="18">
        <v>3.213960344234986</v>
      </c>
      <c r="Z20" s="18">
        <v>3.4091728540594688</v>
      </c>
      <c r="AA20" s="18">
        <v>3.6071348888991333</v>
      </c>
      <c r="AB20" s="18">
        <v>3.7325108445063786</v>
      </c>
      <c r="AC20" s="18">
        <v>3.7934098012975879</v>
      </c>
      <c r="AD20" s="18">
        <v>3.782224114184916</v>
      </c>
      <c r="AE20" s="18">
        <v>3.7178849202664446</v>
      </c>
      <c r="AF20" s="18">
        <v>3.6283954737417834</v>
      </c>
      <c r="AG20" s="18">
        <v>3.524851460101202</v>
      </c>
      <c r="AH20" s="18">
        <v>3.4468093612684743</v>
      </c>
      <c r="AI20" s="18">
        <v>3.5693551445957472</v>
      </c>
      <c r="AJ20" s="18">
        <v>3.8437693025635786</v>
      </c>
      <c r="AK20" s="18">
        <v>4.2334179206091802</v>
      </c>
      <c r="AL20" s="18">
        <v>4.6173842503691001</v>
      </c>
      <c r="AM20" s="18">
        <v>4.8577712740633219</v>
      </c>
      <c r="AN20" s="18">
        <v>5.010923473431161</v>
      </c>
      <c r="AO20" s="18">
        <v>5.0519799053447176</v>
      </c>
      <c r="AP20" s="18">
        <v>4.910751523543631</v>
      </c>
      <c r="AQ20" s="18">
        <v>5.2043524518610544</v>
      </c>
      <c r="AR20" s="18">
        <v>5.6155055666891549</v>
      </c>
      <c r="AS20" s="18">
        <v>5.9891451819878139</v>
      </c>
      <c r="AT20" s="18">
        <v>6.1481537950333003</v>
      </c>
      <c r="AU20" s="18">
        <v>6.3578214241276427</v>
      </c>
      <c r="AV20" s="18">
        <v>6.9137417610374037</v>
      </c>
      <c r="AW20" s="18">
        <v>7.3193530229022583</v>
      </c>
      <c r="AX20" s="18">
        <v>7.7252324173783649</v>
      </c>
      <c r="AY20" s="18">
        <v>8.1107129291786872</v>
      </c>
      <c r="AZ20" s="18">
        <v>8.498924107715311</v>
      </c>
      <c r="BA20" s="18">
        <v>8.8904493343343916</v>
      </c>
      <c r="BB20" s="18">
        <v>9.2866549493736645</v>
      </c>
      <c r="BC20" s="18">
        <v>9.6863113714173377</v>
      </c>
      <c r="BD20" s="18">
        <v>10.067363223476519</v>
      </c>
      <c r="BE20" s="18">
        <v>10.414836116250543</v>
      </c>
      <c r="BF20" s="18">
        <v>10.764652523551838</v>
      </c>
      <c r="BG20" s="18">
        <v>11.116245176535653</v>
      </c>
      <c r="BH20" s="18">
        <v>11.47145604885549</v>
      </c>
      <c r="BI20" s="18">
        <v>11.829761303746752</v>
      </c>
      <c r="BJ20" s="18">
        <v>12.190121153703235</v>
      </c>
      <c r="BK20" s="18">
        <v>12.550211813893853</v>
      </c>
      <c r="BL20" s="18">
        <v>12.911187265151716</v>
      </c>
      <c r="BM20" s="18">
        <v>13.324363626103819</v>
      </c>
      <c r="BN20" s="18">
        <v>13.740726052482966</v>
      </c>
      <c r="BO20" s="18">
        <v>14.15849214639562</v>
      </c>
      <c r="BP20" s="18">
        <v>14.57839092250752</v>
      </c>
      <c r="BQ20" s="18">
        <v>15.000323682155054</v>
      </c>
      <c r="BR20" s="18">
        <v>15.425070429966743</v>
      </c>
      <c r="BS20" s="18">
        <v>15.850801180348251</v>
      </c>
      <c r="BT20" s="18">
        <v>16.278296657554666</v>
      </c>
      <c r="BU20" s="18">
        <v>16.707475570692132</v>
      </c>
      <c r="BV20" s="18">
        <v>17.142350378154713</v>
      </c>
    </row>
    <row r="21" spans="1:74" s="31" customFormat="1">
      <c r="A21" s="4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</row>
    <row r="22" spans="1:74" s="31" customFormat="1">
      <c r="A22" s="4"/>
      <c r="B22" s="63" t="s">
        <v>66</v>
      </c>
      <c r="C22" s="62"/>
      <c r="D22" s="62"/>
      <c r="E22" s="62"/>
    </row>
    <row r="23" spans="1:74" s="31" customFormat="1" ht="13.5" thickBot="1">
      <c r="A23" s="4"/>
      <c r="C23" s="63" t="s">
        <v>32</v>
      </c>
      <c r="D23" s="62"/>
    </row>
    <row r="24" spans="1:74" s="31" customFormat="1">
      <c r="B24" s="69"/>
      <c r="C24" s="70" t="s">
        <v>76</v>
      </c>
      <c r="D24" s="71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50"/>
    </row>
    <row r="25" spans="1:74" s="31" customFormat="1">
      <c r="B25" s="51" t="s">
        <v>61</v>
      </c>
      <c r="C25" s="35">
        <v>1970</v>
      </c>
      <c r="D25" s="35">
        <v>1971</v>
      </c>
      <c r="E25" s="35">
        <v>1972</v>
      </c>
      <c r="F25" s="35">
        <v>1973</v>
      </c>
      <c r="G25" s="35">
        <v>1974</v>
      </c>
      <c r="H25" s="35">
        <v>1975</v>
      </c>
      <c r="I25" s="35">
        <v>1976</v>
      </c>
      <c r="J25" s="35">
        <v>1977</v>
      </c>
      <c r="K25" s="35">
        <v>1978</v>
      </c>
      <c r="L25" s="35">
        <v>1979</v>
      </c>
      <c r="M25" s="35">
        <v>1980</v>
      </c>
      <c r="N25" s="35">
        <v>1981</v>
      </c>
      <c r="O25" s="35">
        <v>1982</v>
      </c>
      <c r="P25" s="35">
        <v>1983</v>
      </c>
      <c r="Q25" s="35">
        <v>1984</v>
      </c>
      <c r="R25" s="35">
        <v>1985</v>
      </c>
      <c r="S25" s="35">
        <v>1986</v>
      </c>
      <c r="T25" s="35">
        <v>1987</v>
      </c>
      <c r="U25" s="35">
        <v>1988</v>
      </c>
      <c r="V25" s="35">
        <v>1989</v>
      </c>
      <c r="W25" s="35">
        <v>1990</v>
      </c>
      <c r="X25" s="35">
        <v>1991</v>
      </c>
      <c r="Y25" s="35">
        <v>1992</v>
      </c>
      <c r="Z25" s="35">
        <v>1993</v>
      </c>
      <c r="AA25" s="35">
        <v>1994</v>
      </c>
      <c r="AB25" s="35">
        <v>1995</v>
      </c>
      <c r="AC25" s="35">
        <v>1996</v>
      </c>
      <c r="AD25" s="35">
        <v>1997</v>
      </c>
      <c r="AE25" s="35">
        <v>1998</v>
      </c>
      <c r="AF25" s="35">
        <v>1999</v>
      </c>
      <c r="AG25" s="35">
        <v>2000</v>
      </c>
      <c r="AH25" s="35">
        <v>2001</v>
      </c>
      <c r="AI25" s="35">
        <v>2002</v>
      </c>
      <c r="AJ25" s="35">
        <v>2003</v>
      </c>
      <c r="AK25" s="35">
        <v>2004</v>
      </c>
      <c r="AL25" s="35">
        <v>2005</v>
      </c>
      <c r="AM25" s="35">
        <v>2006</v>
      </c>
      <c r="AN25" s="35">
        <v>2007</v>
      </c>
      <c r="AO25" s="35">
        <v>2008</v>
      </c>
      <c r="AP25" s="35">
        <v>2009</v>
      </c>
      <c r="AQ25" s="35">
        <v>2010</v>
      </c>
      <c r="AR25" s="35">
        <v>2011</v>
      </c>
      <c r="AS25" s="35">
        <v>2012</v>
      </c>
      <c r="AT25" s="35">
        <v>2013</v>
      </c>
      <c r="AU25" s="35">
        <v>2014</v>
      </c>
      <c r="AV25" s="35">
        <v>2015</v>
      </c>
      <c r="AW25" s="35">
        <v>2016</v>
      </c>
      <c r="AX25" s="35">
        <v>2017</v>
      </c>
      <c r="AY25" s="35">
        <v>2018</v>
      </c>
      <c r="AZ25" s="35">
        <v>2019</v>
      </c>
      <c r="BA25" s="35">
        <v>2020</v>
      </c>
      <c r="BB25" s="35">
        <v>2021</v>
      </c>
      <c r="BC25" s="35">
        <v>2022</v>
      </c>
      <c r="BD25" s="35">
        <v>2023</v>
      </c>
      <c r="BE25" s="35">
        <v>2024</v>
      </c>
      <c r="BF25" s="35">
        <v>2025</v>
      </c>
      <c r="BG25" s="35">
        <v>2026</v>
      </c>
      <c r="BH25" s="35">
        <v>2027</v>
      </c>
      <c r="BI25" s="35">
        <v>2028</v>
      </c>
      <c r="BJ25" s="35">
        <v>2029</v>
      </c>
      <c r="BK25" s="35">
        <v>2030</v>
      </c>
      <c r="BL25" s="35">
        <v>2031</v>
      </c>
      <c r="BM25" s="35">
        <v>2032</v>
      </c>
      <c r="BN25" s="35">
        <v>2033</v>
      </c>
      <c r="BO25" s="35">
        <v>2034</v>
      </c>
      <c r="BP25" s="35">
        <v>2035</v>
      </c>
      <c r="BQ25" s="35">
        <v>2036</v>
      </c>
      <c r="BR25" s="35">
        <v>2037</v>
      </c>
      <c r="BS25" s="35">
        <v>2038</v>
      </c>
      <c r="BT25" s="35">
        <v>2039</v>
      </c>
      <c r="BU25" s="35">
        <v>2040</v>
      </c>
      <c r="BV25" s="52">
        <v>2041</v>
      </c>
    </row>
    <row r="26" spans="1:74" s="31" customFormat="1">
      <c r="B26" s="53" t="s">
        <v>104</v>
      </c>
      <c r="C26" s="18">
        <v>13.981653099295393</v>
      </c>
      <c r="D26" s="18">
        <v>14.481653099295393</v>
      </c>
      <c r="E26" s="18">
        <v>14.981653099295393</v>
      </c>
      <c r="F26" s="18">
        <v>15.481653099295393</v>
      </c>
      <c r="G26" s="18">
        <v>15.981653099295393</v>
      </c>
      <c r="H26" s="18">
        <v>16.481653099295393</v>
      </c>
      <c r="I26" s="18">
        <v>16.981653099295393</v>
      </c>
      <c r="J26" s="18">
        <v>18.87288169763562</v>
      </c>
      <c r="K26" s="18">
        <v>20.766361820959748</v>
      </c>
      <c r="L26" s="18">
        <v>22.662148611685993</v>
      </c>
      <c r="M26" s="18">
        <v>24.563509072453694</v>
      </c>
      <c r="N26" s="18">
        <v>26.470498345681133</v>
      </c>
      <c r="O26" s="18">
        <v>28.38140629357979</v>
      </c>
      <c r="P26" s="18">
        <v>30.294522778361216</v>
      </c>
      <c r="Q26" s="18">
        <v>31.862054426227726</v>
      </c>
      <c r="R26" s="18">
        <v>33.260224208755169</v>
      </c>
      <c r="S26" s="18">
        <v>34.579544880590134</v>
      </c>
      <c r="T26" s="18">
        <v>35.803285918914298</v>
      </c>
      <c r="U26" s="18">
        <v>37.013746825579155</v>
      </c>
      <c r="V26" s="18">
        <v>38.143565758900912</v>
      </c>
      <c r="W26" s="18">
        <v>39.224952629166694</v>
      </c>
      <c r="X26" s="18">
        <v>42.070753645881148</v>
      </c>
      <c r="Y26" s="18">
        <v>46.028872888493389</v>
      </c>
      <c r="Z26" s="18">
        <v>51.110154518709585</v>
      </c>
      <c r="AA26" s="18">
        <v>57.180160524301009</v>
      </c>
      <c r="AB26" s="18">
        <v>64.107208753501581</v>
      </c>
      <c r="AC26" s="18">
        <v>71.757904062427059</v>
      </c>
      <c r="AD26" s="18">
        <v>79.999667901176267</v>
      </c>
      <c r="AE26" s="18">
        <v>88.699493471818073</v>
      </c>
      <c r="AF26" s="18">
        <v>97.351610244767826</v>
      </c>
      <c r="AG26" s="18">
        <v>105.80141712785691</v>
      </c>
      <c r="AH26" s="18">
        <v>114.70313632258926</v>
      </c>
      <c r="AI26" s="18">
        <v>124.93899109926731</v>
      </c>
      <c r="AJ26" s="18">
        <v>135.44535889525568</v>
      </c>
      <c r="AK26" s="18">
        <v>146.18669364495696</v>
      </c>
      <c r="AL26" s="18">
        <v>157.49629068241794</v>
      </c>
      <c r="AM26" s="18">
        <v>165.64928380538421</v>
      </c>
      <c r="AN26" s="18">
        <v>173.11482022708515</v>
      </c>
      <c r="AO26" s="18">
        <v>108.85648212922459</v>
      </c>
      <c r="AP26" s="18">
        <v>114.02644065473292</v>
      </c>
      <c r="AQ26" s="18">
        <v>117.96304835819699</v>
      </c>
      <c r="AR26" s="18">
        <v>119.47802662841464</v>
      </c>
      <c r="AS26" s="18">
        <v>118.76210449695424</v>
      </c>
      <c r="AT26" s="18">
        <v>115.58513216600818</v>
      </c>
      <c r="AU26" s="18">
        <v>114.6394114565117</v>
      </c>
      <c r="AV26" s="18">
        <v>115.8234039725579</v>
      </c>
      <c r="AW26" s="18">
        <v>117.02653476906465</v>
      </c>
      <c r="AX26" s="18">
        <v>118.09577571104245</v>
      </c>
      <c r="AY26" s="18">
        <v>119.14564213011788</v>
      </c>
      <c r="AZ26" s="18">
        <v>120.15697539233692</v>
      </c>
      <c r="BA26" s="18">
        <v>121.14194890056473</v>
      </c>
      <c r="BB26" s="18">
        <v>122.10964664191211</v>
      </c>
      <c r="BC26" s="18">
        <v>123.06871750989706</v>
      </c>
      <c r="BD26" s="18">
        <v>124.00630827431094</v>
      </c>
      <c r="BE26" s="18">
        <v>124.92626147030737</v>
      </c>
      <c r="BF26" s="18">
        <v>125.81776993557934</v>
      </c>
      <c r="BG26" s="18">
        <v>126.69358954488743</v>
      </c>
      <c r="BH26" s="18">
        <v>127.56703435544577</v>
      </c>
      <c r="BI26" s="18">
        <v>128.43258487129785</v>
      </c>
      <c r="BJ26" s="18">
        <v>129.27155836709571</v>
      </c>
      <c r="BK26" s="18">
        <v>130.07765596370575</v>
      </c>
      <c r="BL26" s="18">
        <v>130.85696736488464</v>
      </c>
      <c r="BM26" s="18">
        <v>132.120065773183</v>
      </c>
      <c r="BN26" s="18">
        <v>133.35272764327564</v>
      </c>
      <c r="BO26" s="18">
        <v>134.55500578452057</v>
      </c>
      <c r="BP26" s="18">
        <v>135.72817920849451</v>
      </c>
      <c r="BQ26" s="18">
        <v>136.87308604290004</v>
      </c>
      <c r="BR26" s="18">
        <v>137.99097240369574</v>
      </c>
      <c r="BS26" s="18">
        <v>139.08176767806714</v>
      </c>
      <c r="BT26" s="18">
        <v>140.14666884329404</v>
      </c>
      <c r="BU26" s="18">
        <v>141.18642172517178</v>
      </c>
      <c r="BV26" s="54">
        <v>142.22862243335368</v>
      </c>
    </row>
    <row r="27" spans="1:74">
      <c r="B27" s="53" t="s">
        <v>105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11.25</v>
      </c>
      <c r="AP27" s="18">
        <v>12.075000000000001</v>
      </c>
      <c r="AQ27" s="18">
        <v>18.450000000000003</v>
      </c>
      <c r="AR27" s="18">
        <v>22.575000000000003</v>
      </c>
      <c r="AS27" s="18">
        <v>28.799999999999997</v>
      </c>
      <c r="AT27" s="18">
        <v>33.375</v>
      </c>
      <c r="AU27" s="18">
        <v>38.400000000000006</v>
      </c>
      <c r="AV27" s="18">
        <v>44.327593842818729</v>
      </c>
      <c r="AW27" s="18">
        <v>50.363417816070779</v>
      </c>
      <c r="AX27" s="18">
        <v>56.332222323950049</v>
      </c>
      <c r="AY27" s="18">
        <v>56.766616098583853</v>
      </c>
      <c r="AZ27" s="18">
        <v>57.181658470368113</v>
      </c>
      <c r="BA27" s="18">
        <v>57.583203569262331</v>
      </c>
      <c r="BB27" s="18">
        <v>57.975426541914544</v>
      </c>
      <c r="BC27" s="18">
        <v>58.362829657014814</v>
      </c>
      <c r="BD27" s="18">
        <v>58.739158166202515</v>
      </c>
      <c r="BE27" s="18">
        <v>59.106268629911568</v>
      </c>
      <c r="BF27" s="18">
        <v>59.458897063632214</v>
      </c>
      <c r="BG27" s="18">
        <v>59.803490973204774</v>
      </c>
      <c r="BH27" s="18">
        <v>60.146168410244726</v>
      </c>
      <c r="BI27" s="18">
        <v>60.484336650004707</v>
      </c>
      <c r="BJ27" s="18">
        <v>60.809030793072871</v>
      </c>
      <c r="BK27" s="18">
        <v>61.117720752585193</v>
      </c>
      <c r="BL27" s="18">
        <v>61.41312907086418</v>
      </c>
      <c r="BM27" s="18">
        <v>61.934645740934847</v>
      </c>
      <c r="BN27" s="18">
        <v>62.440516910903391</v>
      </c>
      <c r="BO27" s="18">
        <v>62.93121194577288</v>
      </c>
      <c r="BP27" s="18">
        <v>63.407186129596283</v>
      </c>
      <c r="BQ27" s="18">
        <v>63.868881087904988</v>
      </c>
      <c r="BR27" s="18">
        <v>64.316725197464436</v>
      </c>
      <c r="BS27" s="18">
        <v>64.751133983737091</v>
      </c>
      <c r="BT27" s="18">
        <v>65.172510506421574</v>
      </c>
      <c r="BU27" s="18">
        <v>65.581245733425519</v>
      </c>
      <c r="BV27" s="54">
        <v>65.989980960429463</v>
      </c>
    </row>
    <row r="28" spans="1:74">
      <c r="B28" s="53" t="s">
        <v>106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42.975000000000001</v>
      </c>
      <c r="AP28" s="18">
        <v>42.224999999999994</v>
      </c>
      <c r="AQ28" s="18">
        <v>35.400000000000006</v>
      </c>
      <c r="AR28" s="18">
        <v>31.274999999999999</v>
      </c>
      <c r="AS28" s="18">
        <v>25.949999999999996</v>
      </c>
      <c r="AT28" s="18">
        <v>21.299999999999997</v>
      </c>
      <c r="AU28" s="18">
        <v>16.574999999999999</v>
      </c>
      <c r="AV28" s="18">
        <v>10.667251810095122</v>
      </c>
      <c r="AW28" s="18">
        <v>4.6503643359435607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18">
        <v>0</v>
      </c>
      <c r="BV28" s="54">
        <v>0</v>
      </c>
    </row>
    <row r="29" spans="1:74">
      <c r="B29" s="53" t="s">
        <v>107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0.52795164180300591</v>
      </c>
      <c r="AR29" s="18">
        <v>2.9359733715853684</v>
      </c>
      <c r="AS29" s="18">
        <v>6.4696251184780484</v>
      </c>
      <c r="AT29" s="18">
        <v>11.960592576109931</v>
      </c>
      <c r="AU29" s="18">
        <v>14.816588944716857</v>
      </c>
      <c r="AV29" s="18">
        <v>19.635887372739095</v>
      </c>
      <c r="AW29" s="18">
        <v>24.543560190638793</v>
      </c>
      <c r="AX29" s="18">
        <v>29.51634225252554</v>
      </c>
      <c r="AY29" s="18">
        <v>34.54522137011773</v>
      </c>
      <c r="AZ29" s="18">
        <v>39.634168785031946</v>
      </c>
      <c r="BA29" s="18">
        <v>44.78282711807686</v>
      </c>
      <c r="BB29" s="18">
        <v>50.004806050472752</v>
      </c>
      <c r="BC29" s="18">
        <v>55.27522447037925</v>
      </c>
      <c r="BD29" s="18">
        <v>58.739158166202515</v>
      </c>
      <c r="BE29" s="18">
        <v>59.106268629911568</v>
      </c>
      <c r="BF29" s="18">
        <v>59.458897063632214</v>
      </c>
      <c r="BG29" s="18">
        <v>59.803490973204774</v>
      </c>
      <c r="BH29" s="18">
        <v>60.146168410244726</v>
      </c>
      <c r="BI29" s="18">
        <v>60.484336650004707</v>
      </c>
      <c r="BJ29" s="18">
        <v>60.809030793072871</v>
      </c>
      <c r="BK29" s="18">
        <v>61.117720752585193</v>
      </c>
      <c r="BL29" s="18">
        <v>61.41312907086418</v>
      </c>
      <c r="BM29" s="18">
        <v>61.934645740934847</v>
      </c>
      <c r="BN29" s="18">
        <v>62.440516910903391</v>
      </c>
      <c r="BO29" s="18">
        <v>62.93121194577288</v>
      </c>
      <c r="BP29" s="18">
        <v>63.407186129596283</v>
      </c>
      <c r="BQ29" s="18">
        <v>63.868881087904988</v>
      </c>
      <c r="BR29" s="18">
        <v>64.316725197464436</v>
      </c>
      <c r="BS29" s="18">
        <v>64.751133983737091</v>
      </c>
      <c r="BT29" s="18">
        <v>65.172510506421574</v>
      </c>
      <c r="BU29" s="18">
        <v>65.581245733425519</v>
      </c>
      <c r="BV29" s="54">
        <v>65.989980960429463</v>
      </c>
    </row>
    <row r="30" spans="1:74">
      <c r="B30" s="53" t="s">
        <v>108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15.9</v>
      </c>
      <c r="AP30" s="18">
        <v>16.599999999999998</v>
      </c>
      <c r="AQ30" s="18">
        <v>17.600000000000001</v>
      </c>
      <c r="AR30" s="18">
        <v>18.5</v>
      </c>
      <c r="AS30" s="18">
        <v>19.400000000000002</v>
      </c>
      <c r="AT30" s="18">
        <v>20.400000000000002</v>
      </c>
      <c r="AU30" s="18">
        <v>21.2</v>
      </c>
      <c r="AV30" s="18">
        <v>22.151205731135654</v>
      </c>
      <c r="AW30" s="18">
        <v>22.355095169835007</v>
      </c>
      <c r="AX30" s="18">
        <v>22.532888929580018</v>
      </c>
      <c r="AY30" s="18">
        <v>22.706646439433541</v>
      </c>
      <c r="AZ30" s="18">
        <v>22.872663388147245</v>
      </c>
      <c r="BA30" s="18">
        <v>23.033281427704932</v>
      </c>
      <c r="BB30" s="18">
        <v>23.190170616765819</v>
      </c>
      <c r="BC30" s="18">
        <v>23.345131862805928</v>
      </c>
      <c r="BD30" s="18">
        <v>23.495663266481007</v>
      </c>
      <c r="BE30" s="18">
        <v>23.642507451964626</v>
      </c>
      <c r="BF30" s="18">
        <v>23.783558825452886</v>
      </c>
      <c r="BG30" s="18">
        <v>23.921396389281909</v>
      </c>
      <c r="BH30" s="18">
        <v>24.05846736409789</v>
      </c>
      <c r="BI30" s="18">
        <v>24.193734660001883</v>
      </c>
      <c r="BJ30" s="18">
        <v>24.323612317229149</v>
      </c>
      <c r="BK30" s="18">
        <v>24.447088301034078</v>
      </c>
      <c r="BL30" s="18">
        <v>24.565251628345671</v>
      </c>
      <c r="BM30" s="18">
        <v>24.773858296373938</v>
      </c>
      <c r="BN30" s="18">
        <v>24.976206764361354</v>
      </c>
      <c r="BO30" s="18">
        <v>25.172484778309155</v>
      </c>
      <c r="BP30" s="18">
        <v>25.362874451838515</v>
      </c>
      <c r="BQ30" s="18">
        <v>25.547552435161997</v>
      </c>
      <c r="BR30" s="18">
        <v>25.726690078985776</v>
      </c>
      <c r="BS30" s="18">
        <v>25.900453593494838</v>
      </c>
      <c r="BT30" s="18">
        <v>26.069004202568632</v>
      </c>
      <c r="BU30" s="18">
        <v>26.23249829337021</v>
      </c>
      <c r="BV30" s="54">
        <v>26.395992384171787</v>
      </c>
    </row>
    <row r="31" spans="1:74">
      <c r="B31" s="53" t="s">
        <v>38</v>
      </c>
      <c r="C31" s="18">
        <v>13.981653099295393</v>
      </c>
      <c r="D31" s="18">
        <v>14.481653099295393</v>
      </c>
      <c r="E31" s="18">
        <v>14.981653099295393</v>
      </c>
      <c r="F31" s="18">
        <v>15.481653099295393</v>
      </c>
      <c r="G31" s="18">
        <v>15.981653099295393</v>
      </c>
      <c r="H31" s="18">
        <v>16.481653099295393</v>
      </c>
      <c r="I31" s="18">
        <v>16.981653099295393</v>
      </c>
      <c r="J31" s="18">
        <v>18.87288169763562</v>
      </c>
      <c r="K31" s="18">
        <v>20.766361820959748</v>
      </c>
      <c r="L31" s="18">
        <v>22.662148611685993</v>
      </c>
      <c r="M31" s="18">
        <v>24.563509072453694</v>
      </c>
      <c r="N31" s="18">
        <v>26.470498345681133</v>
      </c>
      <c r="O31" s="18">
        <v>28.38140629357979</v>
      </c>
      <c r="P31" s="18">
        <v>30.294522778361216</v>
      </c>
      <c r="Q31" s="18">
        <v>31.862054426227726</v>
      </c>
      <c r="R31" s="18">
        <v>33.260224208755169</v>
      </c>
      <c r="S31" s="18">
        <v>34.579544880590134</v>
      </c>
      <c r="T31" s="18">
        <v>35.803285918914298</v>
      </c>
      <c r="U31" s="18">
        <v>37.013746825579155</v>
      </c>
      <c r="V31" s="18">
        <v>38.143565758900912</v>
      </c>
      <c r="W31" s="18">
        <v>39.224952629166694</v>
      </c>
      <c r="X31" s="18">
        <v>42.070753645881148</v>
      </c>
      <c r="Y31" s="18">
        <v>46.028872888493389</v>
      </c>
      <c r="Z31" s="18">
        <v>51.110154518709585</v>
      </c>
      <c r="AA31" s="18">
        <v>57.180160524301009</v>
      </c>
      <c r="AB31" s="18">
        <v>64.107208753501581</v>
      </c>
      <c r="AC31" s="18">
        <v>71.757904062427059</v>
      </c>
      <c r="AD31" s="18">
        <v>79.999667901176267</v>
      </c>
      <c r="AE31" s="18">
        <v>88.699493471818073</v>
      </c>
      <c r="AF31" s="18">
        <v>97.351610244767826</v>
      </c>
      <c r="AG31" s="18">
        <v>105.80141712785691</v>
      </c>
      <c r="AH31" s="18">
        <v>114.70313632258926</v>
      </c>
      <c r="AI31" s="18">
        <v>124.93899109926731</v>
      </c>
      <c r="AJ31" s="18">
        <v>135.44535889525568</v>
      </c>
      <c r="AK31" s="18">
        <v>146.18669364495696</v>
      </c>
      <c r="AL31" s="18">
        <v>157.49629068241794</v>
      </c>
      <c r="AM31" s="18">
        <v>165.64928380538421</v>
      </c>
      <c r="AN31" s="18">
        <v>173.11482022708515</v>
      </c>
      <c r="AO31" s="18">
        <v>178.98148212922459</v>
      </c>
      <c r="AP31" s="18">
        <v>184.92644065473291</v>
      </c>
      <c r="AQ31" s="18">
        <v>189.941</v>
      </c>
      <c r="AR31" s="18">
        <v>194.76400000000001</v>
      </c>
      <c r="AS31" s="18">
        <v>199.38172961543228</v>
      </c>
      <c r="AT31" s="18">
        <v>202.62072474211814</v>
      </c>
      <c r="AU31" s="18">
        <v>205.63100040122853</v>
      </c>
      <c r="AV31" s="18">
        <v>212.60534272934649</v>
      </c>
      <c r="AW31" s="18">
        <v>218.93897228155279</v>
      </c>
      <c r="AX31" s="18">
        <v>226.47722921709806</v>
      </c>
      <c r="AY31" s="18">
        <v>233.16412603825299</v>
      </c>
      <c r="AZ31" s="18">
        <v>239.84546603588421</v>
      </c>
      <c r="BA31" s="18">
        <v>246.54126101560885</v>
      </c>
      <c r="BB31" s="18">
        <v>253.2800498510652</v>
      </c>
      <c r="BC31" s="18">
        <v>260.05190350009701</v>
      </c>
      <c r="BD31" s="18">
        <v>264.98028787319697</v>
      </c>
      <c r="BE31" s="18">
        <v>266.78130618209514</v>
      </c>
      <c r="BF31" s="18">
        <v>268.51912288829664</v>
      </c>
      <c r="BG31" s="18">
        <v>270.22196788057886</v>
      </c>
      <c r="BH31" s="18">
        <v>271.91783854003313</v>
      </c>
      <c r="BI31" s="18">
        <v>273.59499283130913</v>
      </c>
      <c r="BJ31" s="18">
        <v>275.2132322704706</v>
      </c>
      <c r="BK31" s="18">
        <v>276.76018576991021</v>
      </c>
      <c r="BL31" s="18">
        <v>278.2484771349587</v>
      </c>
      <c r="BM31" s="18">
        <v>280.76321555142664</v>
      </c>
      <c r="BN31" s="18">
        <v>283.20996822944375</v>
      </c>
      <c r="BO31" s="18">
        <v>285.5899144543755</v>
      </c>
      <c r="BP31" s="18">
        <v>287.90542591952561</v>
      </c>
      <c r="BQ31" s="18">
        <v>290.15840065387204</v>
      </c>
      <c r="BR31" s="18">
        <v>292.35111287761038</v>
      </c>
      <c r="BS31" s="18">
        <v>294.48448923903612</v>
      </c>
      <c r="BT31" s="18">
        <v>296.56069405870585</v>
      </c>
      <c r="BU31" s="18">
        <v>298.58141148539306</v>
      </c>
      <c r="BV31" s="54">
        <v>300.60457673838442</v>
      </c>
    </row>
    <row r="32" spans="1:74">
      <c r="B32" s="72"/>
      <c r="C32" s="62"/>
      <c r="D32" s="62"/>
      <c r="E32" s="62"/>
      <c r="F32" s="62"/>
      <c r="G32" s="62"/>
      <c r="H32" s="62"/>
      <c r="I32" s="62"/>
      <c r="J32" s="62"/>
      <c r="K32" s="62"/>
      <c r="BQ32" s="120"/>
      <c r="BV32" s="68"/>
    </row>
    <row r="33" spans="2:74">
      <c r="B33" s="72"/>
      <c r="C33" s="63" t="s">
        <v>81</v>
      </c>
      <c r="D33" s="62"/>
      <c r="E33" s="62"/>
      <c r="F33" s="62"/>
      <c r="G33" s="62"/>
      <c r="H33" s="62"/>
      <c r="I33" s="62"/>
      <c r="J33" s="62"/>
      <c r="K33" s="62"/>
      <c r="BQ33" s="124"/>
      <c r="BV33" s="68"/>
    </row>
    <row r="34" spans="2:74">
      <c r="B34" s="53" t="s">
        <v>61</v>
      </c>
      <c r="C34" s="35">
        <v>1970</v>
      </c>
      <c r="D34" s="35">
        <v>1971</v>
      </c>
      <c r="E34" s="35">
        <v>1972</v>
      </c>
      <c r="F34" s="35">
        <v>1973</v>
      </c>
      <c r="G34" s="35">
        <v>1974</v>
      </c>
      <c r="H34" s="35">
        <v>1975</v>
      </c>
      <c r="I34" s="35">
        <v>1976</v>
      </c>
      <c r="J34" s="35">
        <v>1977</v>
      </c>
      <c r="K34" s="35">
        <v>1978</v>
      </c>
      <c r="L34" s="35">
        <v>1979</v>
      </c>
      <c r="M34" s="35">
        <v>1980</v>
      </c>
      <c r="N34" s="35">
        <v>1981</v>
      </c>
      <c r="O34" s="35">
        <v>1982</v>
      </c>
      <c r="P34" s="35">
        <v>1983</v>
      </c>
      <c r="Q34" s="35">
        <v>1984</v>
      </c>
      <c r="R34" s="35">
        <v>1985</v>
      </c>
      <c r="S34" s="35">
        <v>1986</v>
      </c>
      <c r="T34" s="35">
        <v>1987</v>
      </c>
      <c r="U34" s="35">
        <v>1988</v>
      </c>
      <c r="V34" s="35">
        <v>1989</v>
      </c>
      <c r="W34" s="35">
        <v>1990</v>
      </c>
      <c r="X34" s="35">
        <v>1991</v>
      </c>
      <c r="Y34" s="35">
        <v>1992</v>
      </c>
      <c r="Z34" s="35">
        <v>1993</v>
      </c>
      <c r="AA34" s="35">
        <v>1994</v>
      </c>
      <c r="AB34" s="35">
        <v>1995</v>
      </c>
      <c r="AC34" s="35">
        <v>1996</v>
      </c>
      <c r="AD34" s="35">
        <v>1997</v>
      </c>
      <c r="AE34" s="35">
        <v>1998</v>
      </c>
      <c r="AF34" s="35">
        <v>1999</v>
      </c>
      <c r="AG34" s="35">
        <v>2000</v>
      </c>
      <c r="AH34" s="35">
        <v>2001</v>
      </c>
      <c r="AI34" s="35">
        <v>2002</v>
      </c>
      <c r="AJ34" s="35">
        <v>2003</v>
      </c>
      <c r="AK34" s="35">
        <v>2004</v>
      </c>
      <c r="AL34" s="35">
        <v>2005</v>
      </c>
      <c r="AM34" s="35">
        <v>2006</v>
      </c>
      <c r="AN34" s="35">
        <v>2007</v>
      </c>
      <c r="AO34" s="35">
        <v>2008</v>
      </c>
      <c r="AP34" s="35">
        <v>2009</v>
      </c>
      <c r="AQ34" s="35">
        <v>2010</v>
      </c>
      <c r="AR34" s="35">
        <v>2011</v>
      </c>
      <c r="AS34" s="35">
        <v>2012</v>
      </c>
      <c r="AT34" s="35">
        <v>2013</v>
      </c>
      <c r="AU34" s="35">
        <v>2014</v>
      </c>
      <c r="AV34" s="35">
        <v>2015</v>
      </c>
      <c r="AW34" s="35">
        <v>2016</v>
      </c>
      <c r="AX34" s="35">
        <v>2017</v>
      </c>
      <c r="AY34" s="35">
        <v>2018</v>
      </c>
      <c r="AZ34" s="35">
        <v>2019</v>
      </c>
      <c r="BA34" s="35">
        <v>2020</v>
      </c>
      <c r="BB34" s="35">
        <v>2021</v>
      </c>
      <c r="BC34" s="35">
        <v>2022</v>
      </c>
      <c r="BD34" s="35">
        <v>2023</v>
      </c>
      <c r="BE34" s="35">
        <v>2024</v>
      </c>
      <c r="BF34" s="35">
        <v>2025</v>
      </c>
      <c r="BG34" s="35">
        <v>2026</v>
      </c>
      <c r="BH34" s="35">
        <v>2027</v>
      </c>
      <c r="BI34" s="35">
        <v>2028</v>
      </c>
      <c r="BJ34" s="35">
        <v>2029</v>
      </c>
      <c r="BK34" s="35">
        <v>2030</v>
      </c>
      <c r="BL34" s="35">
        <v>2031</v>
      </c>
      <c r="BM34" s="35">
        <v>2032</v>
      </c>
      <c r="BN34" s="35">
        <v>2033</v>
      </c>
      <c r="BO34" s="35">
        <v>2034</v>
      </c>
      <c r="BP34" s="35">
        <v>2035</v>
      </c>
      <c r="BQ34" s="35">
        <v>2036</v>
      </c>
      <c r="BR34" s="35">
        <v>2037</v>
      </c>
      <c r="BS34" s="35">
        <v>2038</v>
      </c>
      <c r="BT34" s="35">
        <v>2039</v>
      </c>
      <c r="BU34" s="35">
        <v>2040</v>
      </c>
      <c r="BV34" s="52">
        <v>2041</v>
      </c>
    </row>
    <row r="35" spans="2:74">
      <c r="B35" s="53" t="s">
        <v>104</v>
      </c>
      <c r="C35" s="18">
        <v>0.78575231827524417</v>
      </c>
      <c r="D35" s="18">
        <v>0.82835229847285918</v>
      </c>
      <c r="E35" s="18">
        <v>0.87195358516698984</v>
      </c>
      <c r="F35" s="18">
        <v>0.91655617835764402</v>
      </c>
      <c r="G35" s="18">
        <v>0.96216007804481263</v>
      </c>
      <c r="H35" s="18">
        <v>1.0087652842285053</v>
      </c>
      <c r="I35" s="18">
        <v>1.0563717969087167</v>
      </c>
      <c r="J35" s="18">
        <v>1.1929163365860371</v>
      </c>
      <c r="K35" s="18">
        <v>1.3333928439931479</v>
      </c>
      <c r="L35" s="18">
        <v>1.4778116783984656</v>
      </c>
      <c r="M35" s="18">
        <v>1.6263960832276436</v>
      </c>
      <c r="N35" s="18">
        <v>1.7791665076343155</v>
      </c>
      <c r="O35" s="18">
        <v>1.9360232039379521</v>
      </c>
      <c r="P35" s="18">
        <v>2.0968595749697361</v>
      </c>
      <c r="Q35" s="18">
        <v>2.2365414425407697</v>
      </c>
      <c r="R35" s="18">
        <v>2.3664059022312656</v>
      </c>
      <c r="S35" s="18">
        <v>2.4872581622203538</v>
      </c>
      <c r="T35" s="18">
        <v>2.5995858606527058</v>
      </c>
      <c r="U35" s="18">
        <v>2.7063352112569845</v>
      </c>
      <c r="V35" s="18">
        <v>2.8071961330186204</v>
      </c>
      <c r="W35" s="18">
        <v>2.9535314551414955</v>
      </c>
      <c r="X35" s="18">
        <v>3.0661192365365939</v>
      </c>
      <c r="Y35" s="18">
        <v>3.213960344234986</v>
      </c>
      <c r="Z35" s="18">
        <v>3.4091728540594688</v>
      </c>
      <c r="AA35" s="18">
        <v>3.6071348888991333</v>
      </c>
      <c r="AB35" s="18">
        <v>3.7325108445063786</v>
      </c>
      <c r="AC35" s="18">
        <v>3.7934098012975879</v>
      </c>
      <c r="AD35" s="18">
        <v>3.782224114184916</v>
      </c>
      <c r="AE35" s="18">
        <v>3.7178849202664446</v>
      </c>
      <c r="AF35" s="18">
        <v>3.6283954737417834</v>
      </c>
      <c r="AG35" s="18">
        <v>3.524851460101202</v>
      </c>
      <c r="AH35" s="18">
        <v>3.4468093612684743</v>
      </c>
      <c r="AI35" s="18">
        <v>3.5693551445957472</v>
      </c>
      <c r="AJ35" s="18">
        <v>3.8437693025635786</v>
      </c>
      <c r="AK35" s="18">
        <v>4.2334179206091802</v>
      </c>
      <c r="AL35" s="18">
        <v>4.6173842503691001</v>
      </c>
      <c r="AM35" s="18">
        <v>4.8577712740633219</v>
      </c>
      <c r="AN35" s="18">
        <v>5.010923473431161</v>
      </c>
      <c r="AO35" s="18">
        <v>3.9282698329966887</v>
      </c>
      <c r="AP35" s="18">
        <v>3.7302844473665084</v>
      </c>
      <c r="AQ35" s="18">
        <v>3.9373703510830498</v>
      </c>
      <c r="AR35" s="18">
        <v>4.2530119976796437</v>
      </c>
      <c r="AS35" s="18">
        <v>4.5886005811589445</v>
      </c>
      <c r="AT35" s="18">
        <v>4.6566418490264603</v>
      </c>
      <c r="AU35" s="18">
        <v>4.7628895569101015</v>
      </c>
      <c r="AV35" s="18">
        <v>4.981240590231728</v>
      </c>
      <c r="AW35" s="18">
        <v>5.203901100367248</v>
      </c>
      <c r="AX35" s="18">
        <v>5.424399179375027</v>
      </c>
      <c r="AY35" s="18">
        <v>5.646634033191317</v>
      </c>
      <c r="AZ35" s="18">
        <v>5.629587334104551</v>
      </c>
      <c r="BA35" s="18">
        <v>5.6125406350177851</v>
      </c>
      <c r="BB35" s="18">
        <v>5.5954939359310192</v>
      </c>
      <c r="BC35" s="18">
        <v>5.5784472368442533</v>
      </c>
      <c r="BD35" s="18">
        <v>5.335180564245535</v>
      </c>
      <c r="BE35" s="18">
        <v>5.1015103983807588</v>
      </c>
      <c r="BF35" s="18">
        <v>4.8767074666201449</v>
      </c>
      <c r="BG35" s="18">
        <v>4.6609994480644819</v>
      </c>
      <c r="BH35" s="18">
        <v>4.4545368784976516</v>
      </c>
      <c r="BI35" s="18">
        <v>4.2567584986397149</v>
      </c>
      <c r="BJ35" s="18">
        <v>4.0667405070838107</v>
      </c>
      <c r="BK35" s="18">
        <v>3.8840594481747894</v>
      </c>
      <c r="BL35" s="18">
        <v>3.7583445368944797</v>
      </c>
      <c r="BM35" s="18">
        <v>3.6499346896170612</v>
      </c>
      <c r="BN35" s="18">
        <v>3.5435191859232198</v>
      </c>
      <c r="BO35" s="18">
        <v>3.4391357401260083</v>
      </c>
      <c r="BP35" s="18">
        <v>3.3368451580811058</v>
      </c>
      <c r="BQ35" s="18">
        <v>3.2366867016064598</v>
      </c>
      <c r="BR35" s="18">
        <v>3.1387003239776372</v>
      </c>
      <c r="BS35" s="18">
        <v>3.0428878906365995</v>
      </c>
      <c r="BT35" s="18">
        <v>2.9492738665423661</v>
      </c>
      <c r="BU35" s="18">
        <v>2.8578657756004819</v>
      </c>
      <c r="BV35" s="54">
        <v>2.7966315976602525</v>
      </c>
    </row>
    <row r="36" spans="2:74">
      <c r="B36" s="53" t="s">
        <v>105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6.1593749999999996E-2</v>
      </c>
      <c r="AP36" s="18">
        <v>6.6110624999999992E-2</v>
      </c>
      <c r="AQ36" s="18">
        <v>0.10101375000000001</v>
      </c>
      <c r="AR36" s="18">
        <v>0.12359812500000002</v>
      </c>
      <c r="AS36" s="18">
        <v>0.15767999999999999</v>
      </c>
      <c r="AT36" s="18">
        <v>0.18272812499999996</v>
      </c>
      <c r="AU36" s="18">
        <v>0.21024000000000001</v>
      </c>
      <c r="AV36" s="18">
        <v>0.2426935762894325</v>
      </c>
      <c r="AW36" s="18">
        <v>0.27573971254298751</v>
      </c>
      <c r="AX36" s="18">
        <v>0.30841891722362652</v>
      </c>
      <c r="AY36" s="18">
        <v>0.31079722313974656</v>
      </c>
      <c r="AZ36" s="18">
        <v>0.31306958012526542</v>
      </c>
      <c r="BA36" s="18">
        <v>0.31526803954171123</v>
      </c>
      <c r="BB36" s="18">
        <v>0.31741546031698209</v>
      </c>
      <c r="BC36" s="18">
        <v>0.31953649237215609</v>
      </c>
      <c r="BD36" s="18">
        <v>0.32159689095995875</v>
      </c>
      <c r="BE36" s="18">
        <v>0.32360682074876579</v>
      </c>
      <c r="BF36" s="18">
        <v>0.32553746142338635</v>
      </c>
      <c r="BG36" s="18">
        <v>0.32742411307829611</v>
      </c>
      <c r="BH36" s="18">
        <v>0.32930027204608986</v>
      </c>
      <c r="BI36" s="18">
        <v>0.33115174315877571</v>
      </c>
      <c r="BJ36" s="18">
        <v>0.33292944359207394</v>
      </c>
      <c r="BK36" s="18">
        <v>0.33461952112040394</v>
      </c>
      <c r="BL36" s="18">
        <v>0.33623688166298138</v>
      </c>
      <c r="BM36" s="18">
        <v>0.33909218543161823</v>
      </c>
      <c r="BN36" s="18">
        <v>0.34186183008719606</v>
      </c>
      <c r="BO36" s="18">
        <v>0.34454838540310651</v>
      </c>
      <c r="BP36" s="18">
        <v>0.34715434405953965</v>
      </c>
      <c r="BQ36" s="18">
        <v>0.34968212395627979</v>
      </c>
      <c r="BR36" s="18">
        <v>0.35213407045611772</v>
      </c>
      <c r="BS36" s="18">
        <v>0.35451245856096059</v>
      </c>
      <c r="BT36" s="18">
        <v>0.35681949502265808</v>
      </c>
      <c r="BU36" s="18">
        <v>0.3590573203905047</v>
      </c>
      <c r="BV36" s="54">
        <v>0.36129514575835125</v>
      </c>
    </row>
    <row r="37" spans="2:74">
      <c r="B37" s="53" t="s">
        <v>106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5.9666490000000003E-2</v>
      </c>
      <c r="AP37" s="18">
        <v>5.8625189999999994E-2</v>
      </c>
      <c r="AQ37" s="18">
        <v>4.914936000000001E-2</v>
      </c>
      <c r="AR37" s="18">
        <v>4.3422210000000003E-2</v>
      </c>
      <c r="AS37" s="18">
        <v>3.6028979999999995E-2</v>
      </c>
      <c r="AT37" s="18">
        <v>2.9572919999999996E-2</v>
      </c>
      <c r="AU37" s="18">
        <v>2.3012730000000002E-2</v>
      </c>
      <c r="AV37" s="18">
        <v>1.4810412413136069E-2</v>
      </c>
      <c r="AW37" s="18">
        <v>6.4565658440240399E-3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54">
        <v>0</v>
      </c>
    </row>
    <row r="38" spans="2:74">
      <c r="B38" s="53" t="s">
        <v>107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4.5410308602670596E-3</v>
      </c>
      <c r="AR38" s="18">
        <v>2.5252967563014359E-2</v>
      </c>
      <c r="AS38" s="18">
        <v>5.564670130968135E-2</v>
      </c>
      <c r="AT38" s="18">
        <v>0.10287574788045115</v>
      </c>
      <c r="AU38" s="18">
        <v>0.12744081524602224</v>
      </c>
      <c r="AV38" s="18">
        <v>0.23027888736942906</v>
      </c>
      <c r="AW38" s="18">
        <v>0.28783337495770689</v>
      </c>
      <c r="AX38" s="18">
        <v>0.34615142794938059</v>
      </c>
      <c r="AY38" s="18">
        <v>0.40512735635698716</v>
      </c>
      <c r="AZ38" s="18">
        <v>0.46480773271802284</v>
      </c>
      <c r="BA38" s="18">
        <v>0.52518836588589046</v>
      </c>
      <c r="BB38" s="18">
        <v>0.58642886271661665</v>
      </c>
      <c r="BC38" s="18">
        <v>0.6482374312151491</v>
      </c>
      <c r="BD38" s="18">
        <v>0.68886054043623168</v>
      </c>
      <c r="BE38" s="18">
        <v>0.69316581004385636</v>
      </c>
      <c r="BF38" s="18">
        <v>0.69730124236889357</v>
      </c>
      <c r="BG38" s="18">
        <v>0.70134245021371033</v>
      </c>
      <c r="BH38" s="18">
        <v>0.70536118272272452</v>
      </c>
      <c r="BI38" s="18">
        <v>0.70932703384609763</v>
      </c>
      <c r="BJ38" s="18">
        <v>0.71313486817422245</v>
      </c>
      <c r="BK38" s="18">
        <v>0.71675501423990517</v>
      </c>
      <c r="BL38" s="18">
        <v>0.72021940052210609</v>
      </c>
      <c r="BM38" s="18">
        <v>0.72633546119452641</v>
      </c>
      <c r="BN38" s="18">
        <v>0.73226804004677393</v>
      </c>
      <c r="BO38" s="18">
        <v>0.73802264153345409</v>
      </c>
      <c r="BP38" s="18">
        <v>0.74360460497553393</v>
      </c>
      <c r="BQ38" s="18">
        <v>0.74901910951435124</v>
      </c>
      <c r="BR38" s="18">
        <v>0.75427117891700424</v>
      </c>
      <c r="BS38" s="18">
        <v>0.7593656862375775</v>
      </c>
      <c r="BT38" s="18">
        <v>0.76430735833853358</v>
      </c>
      <c r="BU38" s="18">
        <v>0.769100780276461</v>
      </c>
      <c r="BV38" s="54">
        <v>0.77389420221438843</v>
      </c>
    </row>
    <row r="39" spans="2:74">
      <c r="B39" s="53" t="s">
        <v>108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1.0024498323480286</v>
      </c>
      <c r="AP39" s="18">
        <v>1.0557312611771226</v>
      </c>
      <c r="AQ39" s="18">
        <v>1.1122779599177368</v>
      </c>
      <c r="AR39" s="18">
        <v>1.170220266446496</v>
      </c>
      <c r="AS39" s="18">
        <v>1.1511889195191878</v>
      </c>
      <c r="AT39" s="18">
        <v>1.1763351531263901</v>
      </c>
      <c r="AU39" s="18">
        <v>1.2342383219715194</v>
      </c>
      <c r="AV39" s="18">
        <v>1.1642673732284901</v>
      </c>
      <c r="AW39" s="18">
        <v>1.174983802126528</v>
      </c>
      <c r="AX39" s="18">
        <v>1.1843286421387258</v>
      </c>
      <c r="AY39" s="18">
        <v>1.1934613368566269</v>
      </c>
      <c r="AZ39" s="18">
        <v>1.2021871876810191</v>
      </c>
      <c r="BA39" s="18">
        <v>1.2106292718401712</v>
      </c>
      <c r="BB39" s="18">
        <v>1.2188753676172115</v>
      </c>
      <c r="BC39" s="18">
        <v>1.2270201307090798</v>
      </c>
      <c r="BD39" s="18">
        <v>1.2349320612862418</v>
      </c>
      <c r="BE39" s="18">
        <v>1.2426501916752608</v>
      </c>
      <c r="BF39" s="18">
        <v>1.2500638518658038</v>
      </c>
      <c r="BG39" s="18">
        <v>1.2573085942206572</v>
      </c>
      <c r="BH39" s="18">
        <v>1.2645130446569852</v>
      </c>
      <c r="BI39" s="18">
        <v>1.271622693729699</v>
      </c>
      <c r="BJ39" s="18">
        <v>1.2784490633935641</v>
      </c>
      <c r="BK39" s="18">
        <v>1.2849389611023512</v>
      </c>
      <c r="BL39" s="18">
        <v>1.2911496255858486</v>
      </c>
      <c r="BM39" s="18">
        <v>1.3021139920574141</v>
      </c>
      <c r="BN39" s="18">
        <v>1.3127494275348328</v>
      </c>
      <c r="BO39" s="18">
        <v>1.3230657999479292</v>
      </c>
      <c r="BP39" s="18">
        <v>1.3330726811886324</v>
      </c>
      <c r="BQ39" s="18">
        <v>1.3427793559921146</v>
      </c>
      <c r="BR39" s="18">
        <v>1.3521948305514926</v>
      </c>
      <c r="BS39" s="18">
        <v>1.3613278408740888</v>
      </c>
      <c r="BT39" s="18">
        <v>1.3701868608870071</v>
      </c>
      <c r="BU39" s="18">
        <v>1.3787801102995383</v>
      </c>
      <c r="BV39" s="54">
        <v>1.3873733597120692</v>
      </c>
    </row>
    <row r="40" spans="2:74" ht="13.5" thickBot="1">
      <c r="B40" s="58" t="s">
        <v>38</v>
      </c>
      <c r="C40" s="59">
        <v>0.78575231827524417</v>
      </c>
      <c r="D40" s="59">
        <v>0.82835229847285918</v>
      </c>
      <c r="E40" s="59">
        <v>0.87195358516698984</v>
      </c>
      <c r="F40" s="59">
        <v>0.91655617835764402</v>
      </c>
      <c r="G40" s="59">
        <v>0.96216007804481263</v>
      </c>
      <c r="H40" s="59">
        <v>1.0087652842285053</v>
      </c>
      <c r="I40" s="59">
        <v>1.0563717969087167</v>
      </c>
      <c r="J40" s="59">
        <v>1.1929163365860371</v>
      </c>
      <c r="K40" s="59">
        <v>1.3333928439931479</v>
      </c>
      <c r="L40" s="59">
        <v>1.4778116783984656</v>
      </c>
      <c r="M40" s="59">
        <v>1.6263960832276436</v>
      </c>
      <c r="N40" s="59">
        <v>1.7791665076343155</v>
      </c>
      <c r="O40" s="59">
        <v>1.9360232039379521</v>
      </c>
      <c r="P40" s="59">
        <v>2.0968595749697361</v>
      </c>
      <c r="Q40" s="59">
        <v>2.2365414425407697</v>
      </c>
      <c r="R40" s="59">
        <v>2.3664059022312656</v>
      </c>
      <c r="S40" s="59">
        <v>2.4872581622203538</v>
      </c>
      <c r="T40" s="59">
        <v>2.5995858606527058</v>
      </c>
      <c r="U40" s="59">
        <v>2.7063352112569845</v>
      </c>
      <c r="V40" s="59">
        <v>2.8071961330186204</v>
      </c>
      <c r="W40" s="59">
        <v>2.9535314551414955</v>
      </c>
      <c r="X40" s="59">
        <v>3.0661192365365939</v>
      </c>
      <c r="Y40" s="59">
        <v>3.213960344234986</v>
      </c>
      <c r="Z40" s="59">
        <v>3.4091728540594688</v>
      </c>
      <c r="AA40" s="59">
        <v>3.6071348888991333</v>
      </c>
      <c r="AB40" s="59">
        <v>3.7325108445063786</v>
      </c>
      <c r="AC40" s="59">
        <v>3.7934098012975879</v>
      </c>
      <c r="AD40" s="59">
        <v>3.782224114184916</v>
      </c>
      <c r="AE40" s="59">
        <v>3.7178849202664446</v>
      </c>
      <c r="AF40" s="59">
        <v>3.6283954737417834</v>
      </c>
      <c r="AG40" s="59">
        <v>3.524851460101202</v>
      </c>
      <c r="AH40" s="59">
        <v>3.4468093612684743</v>
      </c>
      <c r="AI40" s="59">
        <v>3.5693551445957472</v>
      </c>
      <c r="AJ40" s="59">
        <v>3.8437693025635786</v>
      </c>
      <c r="AK40" s="59">
        <v>4.2334179206091802</v>
      </c>
      <c r="AL40" s="59">
        <v>4.6173842503691001</v>
      </c>
      <c r="AM40" s="59">
        <v>4.8577712740633219</v>
      </c>
      <c r="AN40" s="59">
        <v>5.010923473431161</v>
      </c>
      <c r="AO40" s="59">
        <v>5.0519799053447176</v>
      </c>
      <c r="AP40" s="59">
        <v>4.910751523543631</v>
      </c>
      <c r="AQ40" s="59">
        <v>5.2043524518610544</v>
      </c>
      <c r="AR40" s="59">
        <v>5.6155055666891549</v>
      </c>
      <c r="AS40" s="59">
        <v>5.9891451819878139</v>
      </c>
      <c r="AT40" s="59">
        <v>6.1481537950333003</v>
      </c>
      <c r="AU40" s="59">
        <v>6.3578214241276427</v>
      </c>
      <c r="AV40" s="59">
        <v>6.633290839532215</v>
      </c>
      <c r="AW40" s="59">
        <v>6.9489145558384946</v>
      </c>
      <c r="AX40" s="59">
        <v>7.2632981666867602</v>
      </c>
      <c r="AY40" s="59">
        <v>7.5560199495446776</v>
      </c>
      <c r="AZ40" s="59">
        <v>7.609651834628858</v>
      </c>
      <c r="BA40" s="59">
        <v>7.6636263122855581</v>
      </c>
      <c r="BB40" s="59">
        <v>7.7182136265818304</v>
      </c>
      <c r="BC40" s="59">
        <v>7.7732412911406374</v>
      </c>
      <c r="BD40" s="59">
        <v>7.580570056927967</v>
      </c>
      <c r="BE40" s="59">
        <v>7.3609332208486418</v>
      </c>
      <c r="BF40" s="59">
        <v>7.1496100222782282</v>
      </c>
      <c r="BG40" s="59">
        <v>6.9470746055771446</v>
      </c>
      <c r="BH40" s="59">
        <v>6.7537113779234517</v>
      </c>
      <c r="BI40" s="59">
        <v>6.5688599693742873</v>
      </c>
      <c r="BJ40" s="59">
        <v>6.3912538822436717</v>
      </c>
      <c r="BK40" s="59">
        <v>6.2203729446374494</v>
      </c>
      <c r="BL40" s="59">
        <v>6.1059504446654165</v>
      </c>
      <c r="BM40" s="59">
        <v>6.0174763283006207</v>
      </c>
      <c r="BN40" s="59">
        <v>5.9303984835920227</v>
      </c>
      <c r="BO40" s="59">
        <v>5.844772567010498</v>
      </c>
      <c r="BP40" s="59">
        <v>5.7606767883048118</v>
      </c>
      <c r="BQ40" s="59">
        <v>5.6781672910692063</v>
      </c>
      <c r="BR40" s="59">
        <v>5.5973004039022518</v>
      </c>
      <c r="BS40" s="59">
        <v>5.5180938763092264</v>
      </c>
      <c r="BT40" s="59">
        <v>5.4405875807905657</v>
      </c>
      <c r="BU40" s="59">
        <v>5.3648039865669865</v>
      </c>
      <c r="BV40" s="60">
        <v>5.3191943053450617</v>
      </c>
    </row>
    <row r="41" spans="2:74">
      <c r="B41" s="63"/>
      <c r="C41" s="62"/>
      <c r="D41" s="62"/>
      <c r="E41" s="62"/>
      <c r="F41" s="62"/>
      <c r="G41" s="62"/>
      <c r="H41" s="62"/>
      <c r="I41" s="62"/>
      <c r="J41" s="62"/>
      <c r="K41" s="62"/>
    </row>
    <row r="42" spans="2:74" ht="13.5" thickBot="1">
      <c r="B42" s="63"/>
      <c r="C42" s="63" t="s">
        <v>33</v>
      </c>
      <c r="D42" s="62"/>
      <c r="E42" s="62"/>
      <c r="F42" s="62"/>
      <c r="G42" s="62"/>
      <c r="H42" s="62"/>
      <c r="I42" s="62"/>
      <c r="J42" s="62"/>
      <c r="K42" s="62"/>
    </row>
    <row r="43" spans="2:74">
      <c r="B43" s="69"/>
      <c r="C43" s="70" t="s">
        <v>76</v>
      </c>
      <c r="D43" s="71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50"/>
    </row>
    <row r="44" spans="2:74">
      <c r="B44" s="51" t="s">
        <v>61</v>
      </c>
      <c r="C44" s="35">
        <v>1970</v>
      </c>
      <c r="D44" s="35">
        <v>1971</v>
      </c>
      <c r="E44" s="35">
        <v>1972</v>
      </c>
      <c r="F44" s="35">
        <v>1973</v>
      </c>
      <c r="G44" s="35">
        <v>1974</v>
      </c>
      <c r="H44" s="35">
        <v>1975</v>
      </c>
      <c r="I44" s="35">
        <v>1976</v>
      </c>
      <c r="J44" s="35">
        <v>1977</v>
      </c>
      <c r="K44" s="35">
        <v>1978</v>
      </c>
      <c r="L44" s="35">
        <v>1979</v>
      </c>
      <c r="M44" s="35">
        <v>1980</v>
      </c>
      <c r="N44" s="35">
        <v>1981</v>
      </c>
      <c r="O44" s="35">
        <v>1982</v>
      </c>
      <c r="P44" s="35">
        <v>1983</v>
      </c>
      <c r="Q44" s="35">
        <v>1984</v>
      </c>
      <c r="R44" s="35">
        <v>1985</v>
      </c>
      <c r="S44" s="35">
        <v>1986</v>
      </c>
      <c r="T44" s="35">
        <v>1987</v>
      </c>
      <c r="U44" s="35">
        <v>1988</v>
      </c>
      <c r="V44" s="35">
        <v>1989</v>
      </c>
      <c r="W44" s="35">
        <v>1990</v>
      </c>
      <c r="X44" s="35">
        <v>1991</v>
      </c>
      <c r="Y44" s="35">
        <v>1992</v>
      </c>
      <c r="Z44" s="35">
        <v>1993</v>
      </c>
      <c r="AA44" s="35">
        <v>1994</v>
      </c>
      <c r="AB44" s="35">
        <v>1995</v>
      </c>
      <c r="AC44" s="35">
        <v>1996</v>
      </c>
      <c r="AD44" s="35">
        <v>1997</v>
      </c>
      <c r="AE44" s="35">
        <v>1998</v>
      </c>
      <c r="AF44" s="35">
        <v>1999</v>
      </c>
      <c r="AG44" s="35">
        <v>2000</v>
      </c>
      <c r="AH44" s="35">
        <v>2001</v>
      </c>
      <c r="AI44" s="35">
        <v>2002</v>
      </c>
      <c r="AJ44" s="35">
        <v>2003</v>
      </c>
      <c r="AK44" s="35">
        <v>2004</v>
      </c>
      <c r="AL44" s="35">
        <v>2005</v>
      </c>
      <c r="AM44" s="35">
        <v>2006</v>
      </c>
      <c r="AN44" s="35">
        <v>2007</v>
      </c>
      <c r="AO44" s="35">
        <v>2008</v>
      </c>
      <c r="AP44" s="35">
        <v>2009</v>
      </c>
      <c r="AQ44" s="35">
        <v>2010</v>
      </c>
      <c r="AR44" s="35">
        <v>2011</v>
      </c>
      <c r="AS44" s="35">
        <v>2012</v>
      </c>
      <c r="AT44" s="35">
        <v>2013</v>
      </c>
      <c r="AU44" s="35">
        <v>2014</v>
      </c>
      <c r="AV44" s="35">
        <v>2015</v>
      </c>
      <c r="AW44" s="35">
        <v>2016</v>
      </c>
      <c r="AX44" s="35">
        <v>2017</v>
      </c>
      <c r="AY44" s="35">
        <v>2018</v>
      </c>
      <c r="AZ44" s="35">
        <v>2019</v>
      </c>
      <c r="BA44" s="35">
        <v>2020</v>
      </c>
      <c r="BB44" s="35">
        <v>2021</v>
      </c>
      <c r="BC44" s="35">
        <v>2022</v>
      </c>
      <c r="BD44" s="35">
        <v>2023</v>
      </c>
      <c r="BE44" s="35">
        <v>2024</v>
      </c>
      <c r="BF44" s="35">
        <v>2025</v>
      </c>
      <c r="BG44" s="35">
        <v>2026</v>
      </c>
      <c r="BH44" s="35">
        <v>2027</v>
      </c>
      <c r="BI44" s="35">
        <v>2028</v>
      </c>
      <c r="BJ44" s="35">
        <v>2029</v>
      </c>
      <c r="BK44" s="35">
        <v>2030</v>
      </c>
      <c r="BL44" s="35">
        <v>2031</v>
      </c>
      <c r="BM44" s="35">
        <v>2032</v>
      </c>
      <c r="BN44" s="35">
        <v>2033</v>
      </c>
      <c r="BO44" s="35">
        <v>2034</v>
      </c>
      <c r="BP44" s="35">
        <v>2035</v>
      </c>
      <c r="BQ44" s="35">
        <v>2036</v>
      </c>
      <c r="BR44" s="35">
        <v>2037</v>
      </c>
      <c r="BS44" s="35">
        <v>2038</v>
      </c>
      <c r="BT44" s="35">
        <v>2039</v>
      </c>
      <c r="BU44" s="35">
        <v>2040</v>
      </c>
      <c r="BV44" s="52">
        <v>2041</v>
      </c>
    </row>
    <row r="45" spans="2:74">
      <c r="B45" s="53" t="s">
        <v>104</v>
      </c>
      <c r="C45" s="18">
        <v>13.981653099295393</v>
      </c>
      <c r="D45" s="18">
        <v>14.481653099295393</v>
      </c>
      <c r="E45" s="18">
        <v>14.981653099295393</v>
      </c>
      <c r="F45" s="18">
        <v>15.481653099295393</v>
      </c>
      <c r="G45" s="18">
        <v>15.981653099295393</v>
      </c>
      <c r="H45" s="18">
        <v>16.481653099295393</v>
      </c>
      <c r="I45" s="18">
        <v>16.981653099295393</v>
      </c>
      <c r="J45" s="18">
        <v>18.87288169763562</v>
      </c>
      <c r="K45" s="18">
        <v>20.766361820959748</v>
      </c>
      <c r="L45" s="18">
        <v>22.662148611685993</v>
      </c>
      <c r="M45" s="18">
        <v>24.563509072453694</v>
      </c>
      <c r="N45" s="18">
        <v>26.470498345681133</v>
      </c>
      <c r="O45" s="18">
        <v>28.38140629357979</v>
      </c>
      <c r="P45" s="18">
        <v>30.294522778361216</v>
      </c>
      <c r="Q45" s="18">
        <v>31.862054426227726</v>
      </c>
      <c r="R45" s="18">
        <v>33.260224208755169</v>
      </c>
      <c r="S45" s="18">
        <v>34.579544880590134</v>
      </c>
      <c r="T45" s="18">
        <v>35.803285918914298</v>
      </c>
      <c r="U45" s="18">
        <v>37.013746825579155</v>
      </c>
      <c r="V45" s="18">
        <v>38.143565758900912</v>
      </c>
      <c r="W45" s="18">
        <v>39.224952629166694</v>
      </c>
      <c r="X45" s="18">
        <v>42.070753645881148</v>
      </c>
      <c r="Y45" s="18">
        <v>46.028872888493389</v>
      </c>
      <c r="Z45" s="18">
        <v>51.110154518709585</v>
      </c>
      <c r="AA45" s="18">
        <v>57.180160524301009</v>
      </c>
      <c r="AB45" s="18">
        <v>64.107208753501581</v>
      </c>
      <c r="AC45" s="18">
        <v>71.757904062427059</v>
      </c>
      <c r="AD45" s="18">
        <v>79.999667901176267</v>
      </c>
      <c r="AE45" s="18">
        <v>88.699493471818073</v>
      </c>
      <c r="AF45" s="18">
        <v>97.351610244767826</v>
      </c>
      <c r="AG45" s="18">
        <v>105.80141712785691</v>
      </c>
      <c r="AH45" s="18">
        <v>114.70313632258926</v>
      </c>
      <c r="AI45" s="18">
        <v>124.93899109926731</v>
      </c>
      <c r="AJ45" s="18">
        <v>135.44535889525568</v>
      </c>
      <c r="AK45" s="18">
        <v>146.18669364495696</v>
      </c>
      <c r="AL45" s="18">
        <v>157.49629068241794</v>
      </c>
      <c r="AM45" s="18">
        <v>165.64928380538421</v>
      </c>
      <c r="AN45" s="18">
        <v>173.11482022708515</v>
      </c>
      <c r="AO45" s="18">
        <v>108.85648212922459</v>
      </c>
      <c r="AP45" s="18">
        <v>114.02644065473292</v>
      </c>
      <c r="AQ45" s="18">
        <v>117.96304835819699</v>
      </c>
      <c r="AR45" s="18">
        <v>119.47802662841464</v>
      </c>
      <c r="AS45" s="18">
        <v>118.76210449695424</v>
      </c>
      <c r="AT45" s="18">
        <v>115.58513216600818</v>
      </c>
      <c r="AU45" s="18">
        <v>114.6394114565117</v>
      </c>
      <c r="AV45" s="18">
        <v>114.81848670962987</v>
      </c>
      <c r="AW45" s="18">
        <v>114.99820084239366</v>
      </c>
      <c r="AX45" s="18">
        <v>115.02627667173502</v>
      </c>
      <c r="AY45" s="18">
        <v>115.02235778332039</v>
      </c>
      <c r="AZ45" s="18">
        <v>114.96589704627299</v>
      </c>
      <c r="BA45" s="18">
        <v>114.86948366134321</v>
      </c>
      <c r="BB45" s="18">
        <v>114.73952351070994</v>
      </c>
      <c r="BC45" s="18">
        <v>114.59026455643384</v>
      </c>
      <c r="BD45" s="18">
        <v>114.40727526500089</v>
      </c>
      <c r="BE45" s="18">
        <v>114.19466398226432</v>
      </c>
      <c r="BF45" s="18">
        <v>113.94022056219464</v>
      </c>
      <c r="BG45" s="18">
        <v>113.66197967481398</v>
      </c>
      <c r="BH45" s="18">
        <v>113.36931003074805</v>
      </c>
      <c r="BI45" s="18">
        <v>113.05745553696043</v>
      </c>
      <c r="BJ45" s="18">
        <v>112.70739729839161</v>
      </c>
      <c r="BK45" s="18">
        <v>112.3203360027324</v>
      </c>
      <c r="BL45" s="18">
        <v>111.89938512745979</v>
      </c>
      <c r="BM45" s="18">
        <v>111.87759967569536</v>
      </c>
      <c r="BN45" s="18">
        <v>111.80874338066255</v>
      </c>
      <c r="BO45" s="18">
        <v>111.69973459041175</v>
      </c>
      <c r="BP45" s="18">
        <v>111.54942571619628</v>
      </c>
      <c r="BQ45" s="18">
        <v>111.35927986471788</v>
      </c>
      <c r="BR45" s="18">
        <v>111.12794400911997</v>
      </c>
      <c r="BS45" s="18">
        <v>110.86229409920892</v>
      </c>
      <c r="BT45" s="18">
        <v>110.5609002176254</v>
      </c>
      <c r="BU45" s="18">
        <v>110.22503308134129</v>
      </c>
      <c r="BV45" s="54">
        <v>109.87349875467713</v>
      </c>
    </row>
    <row r="46" spans="2:74">
      <c r="B46" s="53" t="s">
        <v>105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11.25</v>
      </c>
      <c r="AP46" s="18">
        <v>12.075000000000001</v>
      </c>
      <c r="AQ46" s="18">
        <v>18.450000000000003</v>
      </c>
      <c r="AR46" s="18">
        <v>22.575000000000003</v>
      </c>
      <c r="AS46" s="18">
        <v>28.799999999999997</v>
      </c>
      <c r="AT46" s="18">
        <v>33.375</v>
      </c>
      <c r="AU46" s="18">
        <v>38.400000000000006</v>
      </c>
      <c r="AV46" s="18">
        <v>43.444227044760247</v>
      </c>
      <c r="AW46" s="18">
        <v>48.580422427001722</v>
      </c>
      <c r="AX46" s="18">
        <v>53.753854260825669</v>
      </c>
      <c r="AY46" s="18">
        <v>56.766616098583853</v>
      </c>
      <c r="AZ46" s="18">
        <v>57.181658470368113</v>
      </c>
      <c r="BA46" s="18">
        <v>57.583203569262331</v>
      </c>
      <c r="BB46" s="18">
        <v>57.975426541914544</v>
      </c>
      <c r="BC46" s="18">
        <v>58.362829657014814</v>
      </c>
      <c r="BD46" s="18">
        <v>58.739158166202515</v>
      </c>
      <c r="BE46" s="18">
        <v>59.106268629911568</v>
      </c>
      <c r="BF46" s="18">
        <v>59.458897063632214</v>
      </c>
      <c r="BG46" s="18">
        <v>59.803490973204774</v>
      </c>
      <c r="BH46" s="18">
        <v>60.146168410244726</v>
      </c>
      <c r="BI46" s="18">
        <v>60.484336650004707</v>
      </c>
      <c r="BJ46" s="18">
        <v>60.809030793072871</v>
      </c>
      <c r="BK46" s="18">
        <v>61.117720752585193</v>
      </c>
      <c r="BL46" s="18">
        <v>61.41312907086418</v>
      </c>
      <c r="BM46" s="18">
        <v>61.934645740934847</v>
      </c>
      <c r="BN46" s="18">
        <v>62.440516910903391</v>
      </c>
      <c r="BO46" s="18">
        <v>62.93121194577288</v>
      </c>
      <c r="BP46" s="18">
        <v>63.407186129596283</v>
      </c>
      <c r="BQ46" s="18">
        <v>63.868881087904988</v>
      </c>
      <c r="BR46" s="18">
        <v>64.316725197464436</v>
      </c>
      <c r="BS46" s="18">
        <v>64.751133983737091</v>
      </c>
      <c r="BT46" s="18">
        <v>65.172510506421574</v>
      </c>
      <c r="BU46" s="18">
        <v>65.581245733425519</v>
      </c>
      <c r="BV46" s="54">
        <v>65.989980960429463</v>
      </c>
    </row>
    <row r="47" spans="2:74">
      <c r="B47" s="53" t="s">
        <v>106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42.975000000000001</v>
      </c>
      <c r="AP47" s="18">
        <v>42.224999999999994</v>
      </c>
      <c r="AQ47" s="18">
        <v>35.400000000000006</v>
      </c>
      <c r="AR47" s="18">
        <v>31.274999999999999</v>
      </c>
      <c r="AS47" s="18">
        <v>25.949999999999996</v>
      </c>
      <c r="AT47" s="18">
        <v>21.299999999999997</v>
      </c>
      <c r="AU47" s="18">
        <v>16.574999999999999</v>
      </c>
      <c r="AV47" s="18">
        <v>11.80320656882432</v>
      </c>
      <c r="AW47" s="18">
        <v>6.943185507688983</v>
      </c>
      <c r="AX47" s="18">
        <v>1.9765052063708797</v>
      </c>
      <c r="AY47" s="18">
        <v>0</v>
      </c>
      <c r="AZ47" s="18">
        <v>0</v>
      </c>
      <c r="BA47" s="18">
        <v>0</v>
      </c>
      <c r="BB47" s="18">
        <v>0</v>
      </c>
      <c r="BC47" s="18">
        <v>0</v>
      </c>
      <c r="BD47" s="18">
        <v>0</v>
      </c>
      <c r="BE47" s="18">
        <v>0</v>
      </c>
      <c r="BF47" s="18">
        <v>0</v>
      </c>
      <c r="BG47" s="18">
        <v>0</v>
      </c>
      <c r="BH47" s="18">
        <v>0</v>
      </c>
      <c r="BI47" s="18">
        <v>0</v>
      </c>
      <c r="BJ47" s="18">
        <v>0</v>
      </c>
      <c r="BK47" s="18">
        <v>0</v>
      </c>
      <c r="BL47" s="18">
        <v>0</v>
      </c>
      <c r="BM47" s="18">
        <v>0</v>
      </c>
      <c r="BN47" s="18">
        <v>0</v>
      </c>
      <c r="BO47" s="18">
        <v>0</v>
      </c>
      <c r="BP47" s="18">
        <v>0</v>
      </c>
      <c r="BQ47" s="18">
        <v>0</v>
      </c>
      <c r="BR47" s="18">
        <v>0</v>
      </c>
      <c r="BS47" s="18">
        <v>0</v>
      </c>
      <c r="BT47" s="18">
        <v>0</v>
      </c>
      <c r="BU47" s="18">
        <v>0</v>
      </c>
      <c r="BV47" s="54">
        <v>0</v>
      </c>
    </row>
    <row r="48" spans="2:74">
      <c r="B48" s="53" t="s">
        <v>107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  <c r="AP48" s="18">
        <v>0</v>
      </c>
      <c r="AQ48" s="18">
        <v>0.52795164180300591</v>
      </c>
      <c r="AR48" s="18">
        <v>2.9359733715853684</v>
      </c>
      <c r="AS48" s="18">
        <v>6.4696251184780484</v>
      </c>
      <c r="AT48" s="18">
        <v>11.960592576109931</v>
      </c>
      <c r="AU48" s="18">
        <v>14.816588944716857</v>
      </c>
      <c r="AV48" s="18">
        <v>17.849235295125879</v>
      </c>
      <c r="AW48" s="18">
        <v>20.937365772581686</v>
      </c>
      <c r="AX48" s="18">
        <v>24.059050355845976</v>
      </c>
      <c r="AY48" s="18">
        <v>27.214394428871685</v>
      </c>
      <c r="AZ48" s="18">
        <v>28.590829235184057</v>
      </c>
      <c r="BA48" s="18">
        <v>28.791601784631165</v>
      </c>
      <c r="BB48" s="18">
        <v>28.987713270957272</v>
      </c>
      <c r="BC48" s="18">
        <v>29.181414828507407</v>
      </c>
      <c r="BD48" s="18">
        <v>29.369579083101257</v>
      </c>
      <c r="BE48" s="18">
        <v>29.553134314955784</v>
      </c>
      <c r="BF48" s="18">
        <v>29.729448531816107</v>
      </c>
      <c r="BG48" s="18">
        <v>29.901745486602387</v>
      </c>
      <c r="BH48" s="18">
        <v>30.073084205122363</v>
      </c>
      <c r="BI48" s="18">
        <v>30.242168325002353</v>
      </c>
      <c r="BJ48" s="18">
        <v>30.404515396536436</v>
      </c>
      <c r="BK48" s="18">
        <v>30.558860376292596</v>
      </c>
      <c r="BL48" s="18">
        <v>30.70656453543209</v>
      </c>
      <c r="BM48" s="18">
        <v>30.967322870467424</v>
      </c>
      <c r="BN48" s="18">
        <v>31.220258455451695</v>
      </c>
      <c r="BO48" s="18">
        <v>31.46560597288644</v>
      </c>
      <c r="BP48" s="18">
        <v>31.703593064798142</v>
      </c>
      <c r="BQ48" s="18">
        <v>31.934440543952494</v>
      </c>
      <c r="BR48" s="18">
        <v>32.158362598732218</v>
      </c>
      <c r="BS48" s="18">
        <v>32.375566991868546</v>
      </c>
      <c r="BT48" s="18">
        <v>32.586255253210787</v>
      </c>
      <c r="BU48" s="18">
        <v>32.790622866712759</v>
      </c>
      <c r="BV48" s="54">
        <v>32.994990480214732</v>
      </c>
    </row>
    <row r="49" spans="2:74">
      <c r="B49" s="53" t="s">
        <v>108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15.9</v>
      </c>
      <c r="AP49" s="18">
        <v>16.599999999999998</v>
      </c>
      <c r="AQ49" s="18">
        <v>17.600000000000001</v>
      </c>
      <c r="AR49" s="18">
        <v>18.5</v>
      </c>
      <c r="AS49" s="18">
        <v>19.400000000000002</v>
      </c>
      <c r="AT49" s="18">
        <v>20.400000000000002</v>
      </c>
      <c r="AU49" s="18">
        <v>21.2</v>
      </c>
      <c r="AV49" s="18">
        <v>22.110104748467105</v>
      </c>
      <c r="AW49" s="18">
        <v>22.355095169835007</v>
      </c>
      <c r="AX49" s="18">
        <v>22.532888929580018</v>
      </c>
      <c r="AY49" s="18">
        <v>22.706646439433541</v>
      </c>
      <c r="AZ49" s="18">
        <v>22.872663388147245</v>
      </c>
      <c r="BA49" s="18">
        <v>23.033281427704932</v>
      </c>
      <c r="BB49" s="18">
        <v>23.190170616765819</v>
      </c>
      <c r="BC49" s="18">
        <v>23.345131862805928</v>
      </c>
      <c r="BD49" s="18">
        <v>23.495663266481007</v>
      </c>
      <c r="BE49" s="18">
        <v>23.642507451964626</v>
      </c>
      <c r="BF49" s="18">
        <v>23.783558825452886</v>
      </c>
      <c r="BG49" s="18">
        <v>23.921396389281909</v>
      </c>
      <c r="BH49" s="18">
        <v>24.05846736409789</v>
      </c>
      <c r="BI49" s="18">
        <v>24.193734660001883</v>
      </c>
      <c r="BJ49" s="18">
        <v>24.323612317229149</v>
      </c>
      <c r="BK49" s="18">
        <v>24.447088301034078</v>
      </c>
      <c r="BL49" s="18">
        <v>24.565251628345671</v>
      </c>
      <c r="BM49" s="18">
        <v>24.773858296373938</v>
      </c>
      <c r="BN49" s="18">
        <v>24.976206764361354</v>
      </c>
      <c r="BO49" s="18">
        <v>25.172484778309155</v>
      </c>
      <c r="BP49" s="18">
        <v>25.362874451838515</v>
      </c>
      <c r="BQ49" s="18">
        <v>25.547552435161997</v>
      </c>
      <c r="BR49" s="18">
        <v>25.726690078985776</v>
      </c>
      <c r="BS49" s="18">
        <v>25.900453593494838</v>
      </c>
      <c r="BT49" s="18">
        <v>26.069004202568632</v>
      </c>
      <c r="BU49" s="18">
        <v>26.23249829337021</v>
      </c>
      <c r="BV49" s="54">
        <v>26.395992384171787</v>
      </c>
    </row>
    <row r="50" spans="2:74">
      <c r="B50" s="53" t="s">
        <v>38</v>
      </c>
      <c r="C50" s="18">
        <v>13.981653099295393</v>
      </c>
      <c r="D50" s="18">
        <v>14.481653099295393</v>
      </c>
      <c r="E50" s="18">
        <v>14.981653099295393</v>
      </c>
      <c r="F50" s="18">
        <v>15.481653099295393</v>
      </c>
      <c r="G50" s="18">
        <v>15.981653099295393</v>
      </c>
      <c r="H50" s="18">
        <v>16.481653099295393</v>
      </c>
      <c r="I50" s="18">
        <v>16.981653099295393</v>
      </c>
      <c r="J50" s="18">
        <v>18.87288169763562</v>
      </c>
      <c r="K50" s="18">
        <v>20.766361820959748</v>
      </c>
      <c r="L50" s="18">
        <v>22.662148611685993</v>
      </c>
      <c r="M50" s="18">
        <v>24.563509072453694</v>
      </c>
      <c r="N50" s="18">
        <v>26.470498345681133</v>
      </c>
      <c r="O50" s="18">
        <v>28.38140629357979</v>
      </c>
      <c r="P50" s="18">
        <v>30.294522778361216</v>
      </c>
      <c r="Q50" s="18">
        <v>31.862054426227726</v>
      </c>
      <c r="R50" s="18">
        <v>33.260224208755169</v>
      </c>
      <c r="S50" s="18">
        <v>34.579544880590134</v>
      </c>
      <c r="T50" s="18">
        <v>35.803285918914298</v>
      </c>
      <c r="U50" s="18">
        <v>37.013746825579155</v>
      </c>
      <c r="V50" s="18">
        <v>38.143565758900912</v>
      </c>
      <c r="W50" s="18">
        <v>39.224952629166694</v>
      </c>
      <c r="X50" s="18">
        <v>42.070753645881148</v>
      </c>
      <c r="Y50" s="18">
        <v>46.028872888493389</v>
      </c>
      <c r="Z50" s="18">
        <v>51.110154518709585</v>
      </c>
      <c r="AA50" s="18">
        <v>57.180160524301009</v>
      </c>
      <c r="AB50" s="18">
        <v>64.107208753501581</v>
      </c>
      <c r="AC50" s="18">
        <v>71.757904062427059</v>
      </c>
      <c r="AD50" s="18">
        <v>79.999667901176267</v>
      </c>
      <c r="AE50" s="18">
        <v>88.699493471818073</v>
      </c>
      <c r="AF50" s="18">
        <v>97.351610244767826</v>
      </c>
      <c r="AG50" s="18">
        <v>105.80141712785691</v>
      </c>
      <c r="AH50" s="18">
        <v>114.70313632258926</v>
      </c>
      <c r="AI50" s="18">
        <v>124.93899109926731</v>
      </c>
      <c r="AJ50" s="18">
        <v>135.44535889525568</v>
      </c>
      <c r="AK50" s="18">
        <v>146.18669364495696</v>
      </c>
      <c r="AL50" s="18">
        <v>157.49629068241794</v>
      </c>
      <c r="AM50" s="18">
        <v>165.64928380538421</v>
      </c>
      <c r="AN50" s="18">
        <v>173.11482022708515</v>
      </c>
      <c r="AO50" s="18">
        <v>178.98148212922459</v>
      </c>
      <c r="AP50" s="18">
        <v>184.92644065473291</v>
      </c>
      <c r="AQ50" s="18">
        <v>189.941</v>
      </c>
      <c r="AR50" s="18">
        <v>194.76400000000001</v>
      </c>
      <c r="AS50" s="18">
        <v>199.38172961543228</v>
      </c>
      <c r="AT50" s="18">
        <v>202.62072474211814</v>
      </c>
      <c r="AU50" s="18">
        <v>205.63100040122853</v>
      </c>
      <c r="AV50" s="18">
        <v>210.02526036680743</v>
      </c>
      <c r="AW50" s="18">
        <v>213.81426971950106</v>
      </c>
      <c r="AX50" s="18">
        <v>217.34857542435759</v>
      </c>
      <c r="AY50" s="18">
        <v>221.71001475020947</v>
      </c>
      <c r="AZ50" s="18">
        <v>223.61104813997241</v>
      </c>
      <c r="BA50" s="18">
        <v>224.27757044294162</v>
      </c>
      <c r="BB50" s="18">
        <v>224.89283394034757</v>
      </c>
      <c r="BC50" s="18">
        <v>225.47964090476199</v>
      </c>
      <c r="BD50" s="18">
        <v>226.01167578078568</v>
      </c>
      <c r="BE50" s="18">
        <v>226.4965743790963</v>
      </c>
      <c r="BF50" s="18">
        <v>226.91212498309585</v>
      </c>
      <c r="BG50" s="18">
        <v>227.28861252390305</v>
      </c>
      <c r="BH50" s="18">
        <v>227.64703001021303</v>
      </c>
      <c r="BI50" s="18">
        <v>227.9776951719694</v>
      </c>
      <c r="BJ50" s="18">
        <v>228.24455580523005</v>
      </c>
      <c r="BK50" s="18">
        <v>228.44400543264427</v>
      </c>
      <c r="BL50" s="18">
        <v>228.58433036210172</v>
      </c>
      <c r="BM50" s="18">
        <v>229.55342658347158</v>
      </c>
      <c r="BN50" s="18">
        <v>230.44572551137901</v>
      </c>
      <c r="BO50" s="18">
        <v>231.26903728738023</v>
      </c>
      <c r="BP50" s="18">
        <v>232.02307936242923</v>
      </c>
      <c r="BQ50" s="18">
        <v>232.71015393173735</v>
      </c>
      <c r="BR50" s="18">
        <v>233.32972188430242</v>
      </c>
      <c r="BS50" s="18">
        <v>233.8894486683094</v>
      </c>
      <c r="BT50" s="18">
        <v>234.38867017982639</v>
      </c>
      <c r="BU50" s="18">
        <v>234.82939997484979</v>
      </c>
      <c r="BV50" s="54">
        <v>235.25446257949312</v>
      </c>
    </row>
    <row r="51" spans="2:74">
      <c r="B51" s="72"/>
      <c r="C51" s="62"/>
      <c r="D51" s="62"/>
      <c r="E51" s="62"/>
      <c r="F51" s="62"/>
      <c r="G51" s="62"/>
      <c r="H51" s="62"/>
      <c r="I51" s="62"/>
      <c r="J51" s="62"/>
      <c r="K51" s="62"/>
      <c r="BQ51" s="120"/>
      <c r="BV51" s="68"/>
    </row>
    <row r="52" spans="2:74">
      <c r="B52" s="72"/>
      <c r="C52" s="63" t="s">
        <v>81</v>
      </c>
      <c r="D52" s="62"/>
      <c r="E52" s="62"/>
      <c r="F52" s="62"/>
      <c r="G52" s="62"/>
      <c r="H52" s="62"/>
      <c r="I52" s="62"/>
      <c r="J52" s="62"/>
      <c r="K52" s="62"/>
      <c r="BQ52" s="124"/>
      <c r="BV52" s="68"/>
    </row>
    <row r="53" spans="2:74">
      <c r="B53" s="53" t="s">
        <v>61</v>
      </c>
      <c r="C53" s="35">
        <v>1970</v>
      </c>
      <c r="D53" s="35">
        <v>1971</v>
      </c>
      <c r="E53" s="35">
        <v>1972</v>
      </c>
      <c r="F53" s="35">
        <v>1973</v>
      </c>
      <c r="G53" s="35">
        <v>1974</v>
      </c>
      <c r="H53" s="35">
        <v>1975</v>
      </c>
      <c r="I53" s="35">
        <v>1976</v>
      </c>
      <c r="J53" s="35">
        <v>1977</v>
      </c>
      <c r="K53" s="35">
        <v>1978</v>
      </c>
      <c r="L53" s="35">
        <v>1979</v>
      </c>
      <c r="M53" s="35">
        <v>1980</v>
      </c>
      <c r="N53" s="35">
        <v>1981</v>
      </c>
      <c r="O53" s="35">
        <v>1982</v>
      </c>
      <c r="P53" s="35">
        <v>1983</v>
      </c>
      <c r="Q53" s="35">
        <v>1984</v>
      </c>
      <c r="R53" s="35">
        <v>1985</v>
      </c>
      <c r="S53" s="35">
        <v>1986</v>
      </c>
      <c r="T53" s="35">
        <v>1987</v>
      </c>
      <c r="U53" s="35">
        <v>1988</v>
      </c>
      <c r="V53" s="35">
        <v>1989</v>
      </c>
      <c r="W53" s="35">
        <v>1990</v>
      </c>
      <c r="X53" s="35">
        <v>1991</v>
      </c>
      <c r="Y53" s="35">
        <v>1992</v>
      </c>
      <c r="Z53" s="35">
        <v>1993</v>
      </c>
      <c r="AA53" s="35">
        <v>1994</v>
      </c>
      <c r="AB53" s="35">
        <v>1995</v>
      </c>
      <c r="AC53" s="35">
        <v>1996</v>
      </c>
      <c r="AD53" s="35">
        <v>1997</v>
      </c>
      <c r="AE53" s="35">
        <v>1998</v>
      </c>
      <c r="AF53" s="35">
        <v>1999</v>
      </c>
      <c r="AG53" s="35">
        <v>2000</v>
      </c>
      <c r="AH53" s="35">
        <v>2001</v>
      </c>
      <c r="AI53" s="35">
        <v>2002</v>
      </c>
      <c r="AJ53" s="35">
        <v>2003</v>
      </c>
      <c r="AK53" s="35">
        <v>2004</v>
      </c>
      <c r="AL53" s="35">
        <v>2005</v>
      </c>
      <c r="AM53" s="35">
        <v>2006</v>
      </c>
      <c r="AN53" s="35">
        <v>2007</v>
      </c>
      <c r="AO53" s="35">
        <v>2008</v>
      </c>
      <c r="AP53" s="35">
        <v>2009</v>
      </c>
      <c r="AQ53" s="35">
        <v>2010</v>
      </c>
      <c r="AR53" s="35">
        <v>2011</v>
      </c>
      <c r="AS53" s="35">
        <v>2012</v>
      </c>
      <c r="AT53" s="35">
        <v>2013</v>
      </c>
      <c r="AU53" s="35">
        <v>2014</v>
      </c>
      <c r="AV53" s="35">
        <v>2015</v>
      </c>
      <c r="AW53" s="35">
        <v>2016</v>
      </c>
      <c r="AX53" s="35">
        <v>2017</v>
      </c>
      <c r="AY53" s="35">
        <v>2018</v>
      </c>
      <c r="AZ53" s="35">
        <v>2019</v>
      </c>
      <c r="BA53" s="35">
        <v>2020</v>
      </c>
      <c r="BB53" s="35">
        <v>2021</v>
      </c>
      <c r="BC53" s="35">
        <v>2022</v>
      </c>
      <c r="BD53" s="35">
        <v>2023</v>
      </c>
      <c r="BE53" s="35">
        <v>2024</v>
      </c>
      <c r="BF53" s="35">
        <v>2025</v>
      </c>
      <c r="BG53" s="35">
        <v>2026</v>
      </c>
      <c r="BH53" s="35">
        <v>2027</v>
      </c>
      <c r="BI53" s="35">
        <v>2028</v>
      </c>
      <c r="BJ53" s="35">
        <v>2029</v>
      </c>
      <c r="BK53" s="35">
        <v>2030</v>
      </c>
      <c r="BL53" s="35">
        <v>2031</v>
      </c>
      <c r="BM53" s="35">
        <v>2032</v>
      </c>
      <c r="BN53" s="35">
        <v>2033</v>
      </c>
      <c r="BO53" s="35">
        <v>2034</v>
      </c>
      <c r="BP53" s="35">
        <v>2035</v>
      </c>
      <c r="BQ53" s="35">
        <v>2036</v>
      </c>
      <c r="BR53" s="35">
        <v>2037</v>
      </c>
      <c r="BS53" s="35">
        <v>2038</v>
      </c>
      <c r="BT53" s="35">
        <v>2039</v>
      </c>
      <c r="BU53" s="35">
        <v>2040</v>
      </c>
      <c r="BV53" s="52">
        <v>2041</v>
      </c>
    </row>
    <row r="54" spans="2:74">
      <c r="B54" s="53" t="s">
        <v>104</v>
      </c>
      <c r="C54" s="18">
        <v>0.78575231827524417</v>
      </c>
      <c r="D54" s="18">
        <v>0.82835229847285918</v>
      </c>
      <c r="E54" s="18">
        <v>0.87195358516698984</v>
      </c>
      <c r="F54" s="18">
        <v>0.91655617835764402</v>
      </c>
      <c r="G54" s="18">
        <v>0.96216007804481263</v>
      </c>
      <c r="H54" s="18">
        <v>1.0087652842285053</v>
      </c>
      <c r="I54" s="18">
        <v>1.0563717969087167</v>
      </c>
      <c r="J54" s="18">
        <v>1.1929163365860371</v>
      </c>
      <c r="K54" s="18">
        <v>1.3333928439931479</v>
      </c>
      <c r="L54" s="18">
        <v>1.4778116783984656</v>
      </c>
      <c r="M54" s="18">
        <v>1.6263960832276436</v>
      </c>
      <c r="N54" s="18">
        <v>1.7791665076343155</v>
      </c>
      <c r="O54" s="18">
        <v>1.9360232039379521</v>
      </c>
      <c r="P54" s="18">
        <v>2.0968595749697361</v>
      </c>
      <c r="Q54" s="18">
        <v>2.2365414425407697</v>
      </c>
      <c r="R54" s="18">
        <v>2.3664059022312656</v>
      </c>
      <c r="S54" s="18">
        <v>2.4872581622203538</v>
      </c>
      <c r="T54" s="18">
        <v>2.5995858606527058</v>
      </c>
      <c r="U54" s="18">
        <v>2.7063352112569845</v>
      </c>
      <c r="V54" s="18">
        <v>2.8071961330186204</v>
      </c>
      <c r="W54" s="18">
        <v>2.9535314551414955</v>
      </c>
      <c r="X54" s="18">
        <v>3.0661192365365939</v>
      </c>
      <c r="Y54" s="18">
        <v>3.213960344234986</v>
      </c>
      <c r="Z54" s="18">
        <v>3.4091728540594688</v>
      </c>
      <c r="AA54" s="18">
        <v>3.6071348888991333</v>
      </c>
      <c r="AB54" s="18">
        <v>3.7325108445063786</v>
      </c>
      <c r="AC54" s="18">
        <v>3.7934098012975879</v>
      </c>
      <c r="AD54" s="18">
        <v>3.782224114184916</v>
      </c>
      <c r="AE54" s="18">
        <v>3.7178849202664446</v>
      </c>
      <c r="AF54" s="18">
        <v>3.6283954737417834</v>
      </c>
      <c r="AG54" s="18">
        <v>3.524851460101202</v>
      </c>
      <c r="AH54" s="18">
        <v>3.4468093612684743</v>
      </c>
      <c r="AI54" s="18">
        <v>3.5693551445957472</v>
      </c>
      <c r="AJ54" s="18">
        <v>3.8437693025635786</v>
      </c>
      <c r="AK54" s="18">
        <v>4.2334179206091802</v>
      </c>
      <c r="AL54" s="18">
        <v>4.6173842503691001</v>
      </c>
      <c r="AM54" s="18">
        <v>4.8577712740633219</v>
      </c>
      <c r="AN54" s="18">
        <v>5.010923473431161</v>
      </c>
      <c r="AO54" s="18">
        <v>3.9282698329966887</v>
      </c>
      <c r="AP54" s="18">
        <v>3.7302844473665084</v>
      </c>
      <c r="AQ54" s="18">
        <v>3.9373703510830498</v>
      </c>
      <c r="AR54" s="18">
        <v>4.2530119976796437</v>
      </c>
      <c r="AS54" s="18">
        <v>4.5886005811589445</v>
      </c>
      <c r="AT54" s="18">
        <v>4.6566418490264603</v>
      </c>
      <c r="AU54" s="18">
        <v>4.7628895569101015</v>
      </c>
      <c r="AV54" s="18">
        <v>4.9380219099975706</v>
      </c>
      <c r="AW54" s="18">
        <v>5.1137057513060737</v>
      </c>
      <c r="AX54" s="18">
        <v>5.2834103254582585</v>
      </c>
      <c r="AY54" s="18">
        <v>5.4512204426906674</v>
      </c>
      <c r="AZ54" s="18">
        <v>5.6164522752692863</v>
      </c>
      <c r="BA54" s="18">
        <v>5.7795090204302495</v>
      </c>
      <c r="BB54" s="18">
        <v>5.9410064003012097</v>
      </c>
      <c r="BC54" s="18">
        <v>6.1006370881676792</v>
      </c>
      <c r="BD54" s="18">
        <v>6.2579867681571297</v>
      </c>
      <c r="BE54" s="18">
        <v>6.4131383743079908</v>
      </c>
      <c r="BF54" s="18">
        <v>6.5657144836806056</v>
      </c>
      <c r="BG54" s="18">
        <v>6.7156843626739775</v>
      </c>
      <c r="BH54" s="18">
        <v>6.863967908190709</v>
      </c>
      <c r="BI54" s="18">
        <v>7.0102069957541868</v>
      </c>
      <c r="BJ54" s="18">
        <v>7.1535614938090735</v>
      </c>
      <c r="BK54" s="18">
        <v>7.2930384528098831</v>
      </c>
      <c r="BL54" s="18">
        <v>7.4291348360164919</v>
      </c>
      <c r="BM54" s="18">
        <v>7.5910856757591096</v>
      </c>
      <c r="BN54" s="18">
        <v>7.7501576844228888</v>
      </c>
      <c r="BO54" s="18">
        <v>7.90573903905688</v>
      </c>
      <c r="BP54" s="18">
        <v>8.0580185765034518</v>
      </c>
      <c r="BQ54" s="18">
        <v>8.2069231680840087</v>
      </c>
      <c r="BR54" s="18">
        <v>8.3526212409683236</v>
      </c>
      <c r="BS54" s="18">
        <v>8.4945687567430159</v>
      </c>
      <c r="BT54" s="18">
        <v>8.6329493054586983</v>
      </c>
      <c r="BU54" s="18">
        <v>8.7677073524684488</v>
      </c>
      <c r="BV54" s="54">
        <v>8.9006548679128592</v>
      </c>
    </row>
    <row r="55" spans="2:74">
      <c r="B55" s="53" t="s">
        <v>105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6.1593749999999996E-2</v>
      </c>
      <c r="AP55" s="18">
        <v>6.6110624999999992E-2</v>
      </c>
      <c r="AQ55" s="18">
        <v>0.10101375000000001</v>
      </c>
      <c r="AR55" s="18">
        <v>0.12359812500000002</v>
      </c>
      <c r="AS55" s="18">
        <v>0.15767999999999999</v>
      </c>
      <c r="AT55" s="18">
        <v>0.18272812499999996</v>
      </c>
      <c r="AU55" s="18">
        <v>0.21024000000000001</v>
      </c>
      <c r="AV55" s="18">
        <v>0.23785714307006234</v>
      </c>
      <c r="AW55" s="18">
        <v>0.26597781278783439</v>
      </c>
      <c r="AX55" s="18">
        <v>0.29430235207802052</v>
      </c>
      <c r="AY55" s="18">
        <v>0.31079722313974656</v>
      </c>
      <c r="AZ55" s="18">
        <v>0.31306958012526542</v>
      </c>
      <c r="BA55" s="18">
        <v>0.31526803954171123</v>
      </c>
      <c r="BB55" s="18">
        <v>0.31741546031698209</v>
      </c>
      <c r="BC55" s="18">
        <v>0.31953649237215609</v>
      </c>
      <c r="BD55" s="18">
        <v>0.32159689095995875</v>
      </c>
      <c r="BE55" s="18">
        <v>0.32360682074876579</v>
      </c>
      <c r="BF55" s="18">
        <v>0.32553746142338635</v>
      </c>
      <c r="BG55" s="18">
        <v>0.32742411307829611</v>
      </c>
      <c r="BH55" s="18">
        <v>0.32930027204608986</v>
      </c>
      <c r="BI55" s="18">
        <v>0.33115174315877571</v>
      </c>
      <c r="BJ55" s="18">
        <v>0.33292944359207394</v>
      </c>
      <c r="BK55" s="18">
        <v>0.33461952112040394</v>
      </c>
      <c r="BL55" s="18">
        <v>0.33623688166298138</v>
      </c>
      <c r="BM55" s="18">
        <v>0.33909218543161823</v>
      </c>
      <c r="BN55" s="18">
        <v>0.34186183008719606</v>
      </c>
      <c r="BO55" s="18">
        <v>0.34454838540310651</v>
      </c>
      <c r="BP55" s="18">
        <v>0.34715434405953965</v>
      </c>
      <c r="BQ55" s="18">
        <v>0.34968212395627979</v>
      </c>
      <c r="BR55" s="18">
        <v>0.35213407045611772</v>
      </c>
      <c r="BS55" s="18">
        <v>0.35451245856096059</v>
      </c>
      <c r="BT55" s="18">
        <v>0.35681949502265808</v>
      </c>
      <c r="BU55" s="18">
        <v>0.3590573203905047</v>
      </c>
      <c r="BV55" s="54">
        <v>0.36129514575835125</v>
      </c>
    </row>
    <row r="56" spans="2:74">
      <c r="B56" s="53" t="s">
        <v>106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5.9666490000000003E-2</v>
      </c>
      <c r="AP56" s="18">
        <v>5.8625189999999994E-2</v>
      </c>
      <c r="AQ56" s="18">
        <v>4.914936000000001E-2</v>
      </c>
      <c r="AR56" s="18">
        <v>4.3422210000000003E-2</v>
      </c>
      <c r="AS56" s="18">
        <v>3.6028979999999995E-2</v>
      </c>
      <c r="AT56" s="18">
        <v>2.9572919999999996E-2</v>
      </c>
      <c r="AU56" s="18">
        <v>2.3012730000000002E-2</v>
      </c>
      <c r="AV56" s="18">
        <v>1.6387572000155684E-2</v>
      </c>
      <c r="AW56" s="18">
        <v>9.6399187588753852E-3</v>
      </c>
      <c r="AX56" s="18">
        <v>2.7441798285253297E-3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18">
        <v>0</v>
      </c>
      <c r="BK56" s="18">
        <v>0</v>
      </c>
      <c r="BL56" s="18">
        <v>0</v>
      </c>
      <c r="BM56" s="18">
        <v>0</v>
      </c>
      <c r="BN56" s="18">
        <v>0</v>
      </c>
      <c r="BO56" s="18">
        <v>0</v>
      </c>
      <c r="BP56" s="18">
        <v>0</v>
      </c>
      <c r="BQ56" s="18">
        <v>0</v>
      </c>
      <c r="BR56" s="18">
        <v>0</v>
      </c>
      <c r="BS56" s="18">
        <v>0</v>
      </c>
      <c r="BT56" s="18">
        <v>0</v>
      </c>
      <c r="BU56" s="18">
        <v>0</v>
      </c>
      <c r="BV56" s="54">
        <v>0</v>
      </c>
    </row>
    <row r="57" spans="2:74">
      <c r="B57" s="53" t="s">
        <v>107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4.5410308602670596E-3</v>
      </c>
      <c r="AR57" s="18">
        <v>2.5252967563014359E-2</v>
      </c>
      <c r="AS57" s="18">
        <v>5.564670130968135E-2</v>
      </c>
      <c r="AT57" s="18">
        <v>0.10287574788045115</v>
      </c>
      <c r="AU57" s="18">
        <v>0.12744081524602224</v>
      </c>
      <c r="AV57" s="18">
        <v>9.7724563240814175E-2</v>
      </c>
      <c r="AW57" s="18">
        <v>0.11463207760488472</v>
      </c>
      <c r="AX57" s="18">
        <v>0.13172330069825672</v>
      </c>
      <c r="AY57" s="18">
        <v>0.14899880949807245</v>
      </c>
      <c r="AZ57" s="18">
        <v>0.15653479006263271</v>
      </c>
      <c r="BA57" s="18">
        <v>0.15763401977085562</v>
      </c>
      <c r="BB57" s="18">
        <v>0.15870773015849104</v>
      </c>
      <c r="BC57" s="18">
        <v>0.15976824618607804</v>
      </c>
      <c r="BD57" s="18">
        <v>0.16079844547997937</v>
      </c>
      <c r="BE57" s="18">
        <v>0.16180341037438289</v>
      </c>
      <c r="BF57" s="18">
        <v>0.16276873071169318</v>
      </c>
      <c r="BG57" s="18">
        <v>0.16371205653914805</v>
      </c>
      <c r="BH57" s="18">
        <v>0.16465013602304493</v>
      </c>
      <c r="BI57" s="18">
        <v>0.16557587157938786</v>
      </c>
      <c r="BJ57" s="18">
        <v>0.16646472179603697</v>
      </c>
      <c r="BK57" s="18">
        <v>0.16730976056020197</v>
      </c>
      <c r="BL57" s="18">
        <v>0.16811844083149069</v>
      </c>
      <c r="BM57" s="18">
        <v>0.16954609271580912</v>
      </c>
      <c r="BN57" s="18">
        <v>0.17093091504359803</v>
      </c>
      <c r="BO57" s="18">
        <v>0.17227419270155325</v>
      </c>
      <c r="BP57" s="18">
        <v>0.17357717202976983</v>
      </c>
      <c r="BQ57" s="18">
        <v>0.17484106197813989</v>
      </c>
      <c r="BR57" s="18">
        <v>0.17606703522805886</v>
      </c>
      <c r="BS57" s="18">
        <v>0.17725622928048029</v>
      </c>
      <c r="BT57" s="18">
        <v>0.17840974751132904</v>
      </c>
      <c r="BU57" s="18">
        <v>0.17952866019525235</v>
      </c>
      <c r="BV57" s="54">
        <v>0.18064757287917563</v>
      </c>
    </row>
    <row r="58" spans="2:74">
      <c r="B58" s="53" t="s">
        <v>108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1.0024498323480286</v>
      </c>
      <c r="AP58" s="18">
        <v>1.0557312611771226</v>
      </c>
      <c r="AQ58" s="18">
        <v>1.1122779599177368</v>
      </c>
      <c r="AR58" s="18">
        <v>1.170220266446496</v>
      </c>
      <c r="AS58" s="18">
        <v>1.1511889195191878</v>
      </c>
      <c r="AT58" s="18">
        <v>1.1763351531263901</v>
      </c>
      <c r="AU58" s="18">
        <v>1.2342383219715194</v>
      </c>
      <c r="AV58" s="18">
        <v>1.1621071055794312</v>
      </c>
      <c r="AW58" s="18">
        <v>1.174983802126528</v>
      </c>
      <c r="AX58" s="18">
        <v>1.1843286421387258</v>
      </c>
      <c r="AY58" s="18">
        <v>1.1934613368566269</v>
      </c>
      <c r="AZ58" s="18">
        <v>1.2021871876810191</v>
      </c>
      <c r="BA58" s="18">
        <v>1.2106292718401712</v>
      </c>
      <c r="BB58" s="18">
        <v>1.2188753676172115</v>
      </c>
      <c r="BC58" s="18">
        <v>1.2270201307090798</v>
      </c>
      <c r="BD58" s="18">
        <v>1.2349320612862418</v>
      </c>
      <c r="BE58" s="18">
        <v>1.2426501916752608</v>
      </c>
      <c r="BF58" s="18">
        <v>1.2500638518658038</v>
      </c>
      <c r="BG58" s="18">
        <v>1.2573085942206572</v>
      </c>
      <c r="BH58" s="18">
        <v>1.2645130446569852</v>
      </c>
      <c r="BI58" s="18">
        <v>1.271622693729699</v>
      </c>
      <c r="BJ58" s="18">
        <v>1.2784490633935641</v>
      </c>
      <c r="BK58" s="18">
        <v>1.2849389611023512</v>
      </c>
      <c r="BL58" s="18">
        <v>1.2911496255858486</v>
      </c>
      <c r="BM58" s="18">
        <v>1.3021139920574141</v>
      </c>
      <c r="BN58" s="18">
        <v>1.3127494275348328</v>
      </c>
      <c r="BO58" s="18">
        <v>1.3230657999479292</v>
      </c>
      <c r="BP58" s="18">
        <v>1.3330726811886324</v>
      </c>
      <c r="BQ58" s="18">
        <v>1.3427793559921146</v>
      </c>
      <c r="BR58" s="18">
        <v>1.3521948305514926</v>
      </c>
      <c r="BS58" s="18">
        <v>1.3613278408740888</v>
      </c>
      <c r="BT58" s="18">
        <v>1.3701868608870071</v>
      </c>
      <c r="BU58" s="18">
        <v>1.3787801102995383</v>
      </c>
      <c r="BV58" s="54">
        <v>1.3873733597120692</v>
      </c>
    </row>
    <row r="59" spans="2:74" ht="13.5" thickBot="1">
      <c r="B59" s="58" t="s">
        <v>38</v>
      </c>
      <c r="C59" s="59">
        <v>0.78575231827524417</v>
      </c>
      <c r="D59" s="59">
        <v>0.82835229847285918</v>
      </c>
      <c r="E59" s="59">
        <v>0.87195358516698984</v>
      </c>
      <c r="F59" s="59">
        <v>0.91655617835764402</v>
      </c>
      <c r="G59" s="59">
        <v>0.96216007804481263</v>
      </c>
      <c r="H59" s="59">
        <v>1.0087652842285053</v>
      </c>
      <c r="I59" s="59">
        <v>1.0563717969087167</v>
      </c>
      <c r="J59" s="59">
        <v>1.1929163365860371</v>
      </c>
      <c r="K59" s="59">
        <v>1.3333928439931479</v>
      </c>
      <c r="L59" s="59">
        <v>1.4778116783984656</v>
      </c>
      <c r="M59" s="59">
        <v>1.6263960832276436</v>
      </c>
      <c r="N59" s="59">
        <v>1.7791665076343155</v>
      </c>
      <c r="O59" s="59">
        <v>1.9360232039379521</v>
      </c>
      <c r="P59" s="59">
        <v>2.0968595749697361</v>
      </c>
      <c r="Q59" s="59">
        <v>2.2365414425407697</v>
      </c>
      <c r="R59" s="59">
        <v>2.3664059022312656</v>
      </c>
      <c r="S59" s="59">
        <v>2.4872581622203538</v>
      </c>
      <c r="T59" s="59">
        <v>2.5995858606527058</v>
      </c>
      <c r="U59" s="59">
        <v>2.7063352112569845</v>
      </c>
      <c r="V59" s="59">
        <v>2.8071961330186204</v>
      </c>
      <c r="W59" s="59">
        <v>2.9535314551414955</v>
      </c>
      <c r="X59" s="59">
        <v>3.0661192365365939</v>
      </c>
      <c r="Y59" s="59">
        <v>3.213960344234986</v>
      </c>
      <c r="Z59" s="59">
        <v>3.4091728540594688</v>
      </c>
      <c r="AA59" s="59">
        <v>3.6071348888991333</v>
      </c>
      <c r="AB59" s="59">
        <v>3.7325108445063786</v>
      </c>
      <c r="AC59" s="59">
        <v>3.7934098012975879</v>
      </c>
      <c r="AD59" s="59">
        <v>3.782224114184916</v>
      </c>
      <c r="AE59" s="59">
        <v>3.7178849202664446</v>
      </c>
      <c r="AF59" s="59">
        <v>3.6283954737417834</v>
      </c>
      <c r="AG59" s="59">
        <v>3.524851460101202</v>
      </c>
      <c r="AH59" s="59">
        <v>3.4468093612684743</v>
      </c>
      <c r="AI59" s="59">
        <v>3.5693551445957472</v>
      </c>
      <c r="AJ59" s="59">
        <v>3.8437693025635786</v>
      </c>
      <c r="AK59" s="59">
        <v>4.2334179206091802</v>
      </c>
      <c r="AL59" s="59">
        <v>4.6173842503691001</v>
      </c>
      <c r="AM59" s="59">
        <v>4.8577712740633219</v>
      </c>
      <c r="AN59" s="59">
        <v>5.010923473431161</v>
      </c>
      <c r="AO59" s="59">
        <v>5.0519799053447176</v>
      </c>
      <c r="AP59" s="59">
        <v>4.910751523543631</v>
      </c>
      <c r="AQ59" s="59">
        <v>5.2043524518610544</v>
      </c>
      <c r="AR59" s="59">
        <v>5.6155055666891549</v>
      </c>
      <c r="AS59" s="59">
        <v>5.9891451819878139</v>
      </c>
      <c r="AT59" s="59">
        <v>6.1481537950333003</v>
      </c>
      <c r="AU59" s="59">
        <v>6.3578214241276427</v>
      </c>
      <c r="AV59" s="59">
        <v>6.4520982938880342</v>
      </c>
      <c r="AW59" s="59">
        <v>6.6789393625841962</v>
      </c>
      <c r="AX59" s="59">
        <v>6.8965088002017865</v>
      </c>
      <c r="AY59" s="59">
        <v>7.104477812185114</v>
      </c>
      <c r="AZ59" s="59">
        <v>7.2882438331382033</v>
      </c>
      <c r="BA59" s="59">
        <v>7.463040351582988</v>
      </c>
      <c r="BB59" s="59">
        <v>7.6360049583938938</v>
      </c>
      <c r="BC59" s="59">
        <v>7.8069619574349929</v>
      </c>
      <c r="BD59" s="59">
        <v>7.9753141658833098</v>
      </c>
      <c r="BE59" s="59">
        <v>8.1411987971064015</v>
      </c>
      <c r="BF59" s="59">
        <v>8.3040845276814892</v>
      </c>
      <c r="BG59" s="59">
        <v>8.4641291265120788</v>
      </c>
      <c r="BH59" s="59">
        <v>8.6224313609168295</v>
      </c>
      <c r="BI59" s="59">
        <v>8.7785573042220495</v>
      </c>
      <c r="BJ59" s="59">
        <v>8.9314047225907487</v>
      </c>
      <c r="BK59" s="59">
        <v>9.0799066955928396</v>
      </c>
      <c r="BL59" s="59">
        <v>9.2246397840968122</v>
      </c>
      <c r="BM59" s="59">
        <v>9.4018379459639512</v>
      </c>
      <c r="BN59" s="59">
        <v>9.5756998570885159</v>
      </c>
      <c r="BO59" s="59">
        <v>9.7456274171094712</v>
      </c>
      <c r="BP59" s="59">
        <v>9.9118227737813935</v>
      </c>
      <c r="BQ59" s="59">
        <v>10.074225710010543</v>
      </c>
      <c r="BR59" s="59">
        <v>10.233017177203992</v>
      </c>
      <c r="BS59" s="59">
        <v>10.387665285458546</v>
      </c>
      <c r="BT59" s="59">
        <v>10.538365408879692</v>
      </c>
      <c r="BU59" s="59">
        <v>10.685073443353744</v>
      </c>
      <c r="BV59" s="60">
        <v>10.829970946262456</v>
      </c>
    </row>
    <row r="60" spans="2:74">
      <c r="B60" s="63"/>
      <c r="C60" s="62"/>
      <c r="D60" s="62"/>
      <c r="E60" s="62"/>
      <c r="F60" s="62"/>
      <c r="G60" s="62"/>
      <c r="H60" s="62"/>
      <c r="I60" s="62"/>
      <c r="J60" s="62"/>
      <c r="K60" s="62"/>
    </row>
    <row r="61" spans="2:74" ht="13.5" thickBot="1">
      <c r="B61" s="63"/>
      <c r="C61" s="63" t="s">
        <v>34</v>
      </c>
      <c r="D61" s="62"/>
      <c r="E61" s="62"/>
      <c r="F61" s="62"/>
      <c r="G61" s="62"/>
      <c r="H61" s="62"/>
      <c r="I61" s="62"/>
      <c r="J61" s="62"/>
      <c r="K61" s="62"/>
    </row>
    <row r="62" spans="2:74">
      <c r="B62" s="69"/>
      <c r="C62" s="70" t="s">
        <v>76</v>
      </c>
      <c r="D62" s="71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50"/>
    </row>
    <row r="63" spans="2:74">
      <c r="B63" s="51" t="s">
        <v>61</v>
      </c>
      <c r="C63" s="35">
        <v>1970</v>
      </c>
      <c r="D63" s="35">
        <v>1971</v>
      </c>
      <c r="E63" s="35">
        <v>1972</v>
      </c>
      <c r="F63" s="35">
        <v>1973</v>
      </c>
      <c r="G63" s="35">
        <v>1974</v>
      </c>
      <c r="H63" s="35">
        <v>1975</v>
      </c>
      <c r="I63" s="35">
        <v>1976</v>
      </c>
      <c r="J63" s="35">
        <v>1977</v>
      </c>
      <c r="K63" s="35">
        <v>1978</v>
      </c>
      <c r="L63" s="35">
        <v>1979</v>
      </c>
      <c r="M63" s="35">
        <v>1980</v>
      </c>
      <c r="N63" s="35">
        <v>1981</v>
      </c>
      <c r="O63" s="35">
        <v>1982</v>
      </c>
      <c r="P63" s="35">
        <v>1983</v>
      </c>
      <c r="Q63" s="35">
        <v>1984</v>
      </c>
      <c r="R63" s="35">
        <v>1985</v>
      </c>
      <c r="S63" s="35">
        <v>1986</v>
      </c>
      <c r="T63" s="35">
        <v>1987</v>
      </c>
      <c r="U63" s="35">
        <v>1988</v>
      </c>
      <c r="V63" s="35">
        <v>1989</v>
      </c>
      <c r="W63" s="35">
        <v>1990</v>
      </c>
      <c r="X63" s="35">
        <v>1991</v>
      </c>
      <c r="Y63" s="35">
        <v>1992</v>
      </c>
      <c r="Z63" s="35">
        <v>1993</v>
      </c>
      <c r="AA63" s="35">
        <v>1994</v>
      </c>
      <c r="AB63" s="35">
        <v>1995</v>
      </c>
      <c r="AC63" s="35">
        <v>1996</v>
      </c>
      <c r="AD63" s="35">
        <v>1997</v>
      </c>
      <c r="AE63" s="35">
        <v>1998</v>
      </c>
      <c r="AF63" s="35">
        <v>1999</v>
      </c>
      <c r="AG63" s="35">
        <v>2000</v>
      </c>
      <c r="AH63" s="35">
        <v>2001</v>
      </c>
      <c r="AI63" s="35">
        <v>2002</v>
      </c>
      <c r="AJ63" s="35">
        <v>2003</v>
      </c>
      <c r="AK63" s="35">
        <v>2004</v>
      </c>
      <c r="AL63" s="35">
        <v>2005</v>
      </c>
      <c r="AM63" s="35">
        <v>2006</v>
      </c>
      <c r="AN63" s="35">
        <v>2007</v>
      </c>
      <c r="AO63" s="35">
        <v>2008</v>
      </c>
      <c r="AP63" s="35">
        <v>2009</v>
      </c>
      <c r="AQ63" s="35">
        <v>2010</v>
      </c>
      <c r="AR63" s="35">
        <v>2011</v>
      </c>
      <c r="AS63" s="35">
        <v>2012</v>
      </c>
      <c r="AT63" s="35">
        <v>2013</v>
      </c>
      <c r="AU63" s="35">
        <v>2014</v>
      </c>
      <c r="AV63" s="35">
        <v>2015</v>
      </c>
      <c r="AW63" s="35">
        <v>2016</v>
      </c>
      <c r="AX63" s="35">
        <v>2017</v>
      </c>
      <c r="AY63" s="35">
        <v>2018</v>
      </c>
      <c r="AZ63" s="35">
        <v>2019</v>
      </c>
      <c r="BA63" s="35">
        <v>2020</v>
      </c>
      <c r="BB63" s="35">
        <v>2021</v>
      </c>
      <c r="BC63" s="35">
        <v>2022</v>
      </c>
      <c r="BD63" s="35">
        <v>2023</v>
      </c>
      <c r="BE63" s="35">
        <v>2024</v>
      </c>
      <c r="BF63" s="35">
        <v>2025</v>
      </c>
      <c r="BG63" s="35">
        <v>2026</v>
      </c>
      <c r="BH63" s="35">
        <v>2027</v>
      </c>
      <c r="BI63" s="35">
        <v>2028</v>
      </c>
      <c r="BJ63" s="35">
        <v>2029</v>
      </c>
      <c r="BK63" s="35">
        <v>2030</v>
      </c>
      <c r="BL63" s="35">
        <v>2031</v>
      </c>
      <c r="BM63" s="35">
        <v>2032</v>
      </c>
      <c r="BN63" s="35">
        <v>2033</v>
      </c>
      <c r="BO63" s="35">
        <v>2034</v>
      </c>
      <c r="BP63" s="35">
        <v>2035</v>
      </c>
      <c r="BQ63" s="35">
        <v>2036</v>
      </c>
      <c r="BR63" s="35">
        <v>2037</v>
      </c>
      <c r="BS63" s="35">
        <v>2038</v>
      </c>
      <c r="BT63" s="35">
        <v>2039</v>
      </c>
      <c r="BU63" s="35">
        <v>2040</v>
      </c>
      <c r="BV63" s="52">
        <v>2041</v>
      </c>
    </row>
    <row r="64" spans="2:74">
      <c r="B64" s="53" t="s">
        <v>104</v>
      </c>
      <c r="C64" s="18">
        <v>13.981653099295393</v>
      </c>
      <c r="D64" s="18">
        <v>14.481653099295393</v>
      </c>
      <c r="E64" s="18">
        <v>14.981653099295393</v>
      </c>
      <c r="F64" s="18">
        <v>15.481653099295393</v>
      </c>
      <c r="G64" s="18">
        <v>15.981653099295393</v>
      </c>
      <c r="H64" s="18">
        <v>16.481653099295393</v>
      </c>
      <c r="I64" s="18">
        <v>16.981653099295393</v>
      </c>
      <c r="J64" s="18">
        <v>18.87288169763562</v>
      </c>
      <c r="K64" s="18">
        <v>20.766361820959748</v>
      </c>
      <c r="L64" s="18">
        <v>22.662148611685993</v>
      </c>
      <c r="M64" s="18">
        <v>24.563509072453694</v>
      </c>
      <c r="N64" s="18">
        <v>26.470498345681133</v>
      </c>
      <c r="O64" s="18">
        <v>28.38140629357979</v>
      </c>
      <c r="P64" s="18">
        <v>30.294522778361216</v>
      </c>
      <c r="Q64" s="18">
        <v>31.862054426227726</v>
      </c>
      <c r="R64" s="18">
        <v>33.260224208755169</v>
      </c>
      <c r="S64" s="18">
        <v>34.579544880590134</v>
      </c>
      <c r="T64" s="18">
        <v>35.803285918914298</v>
      </c>
      <c r="U64" s="18">
        <v>37.013746825579155</v>
      </c>
      <c r="V64" s="18">
        <v>38.143565758900912</v>
      </c>
      <c r="W64" s="18">
        <v>39.224952629166694</v>
      </c>
      <c r="X64" s="18">
        <v>42.070753645881148</v>
      </c>
      <c r="Y64" s="18">
        <v>46.028872888493389</v>
      </c>
      <c r="Z64" s="18">
        <v>51.110154518709585</v>
      </c>
      <c r="AA64" s="18">
        <v>57.180160524301009</v>
      </c>
      <c r="AB64" s="18">
        <v>64.107208753501581</v>
      </c>
      <c r="AC64" s="18">
        <v>71.757904062427059</v>
      </c>
      <c r="AD64" s="18">
        <v>79.999667901176267</v>
      </c>
      <c r="AE64" s="18">
        <v>88.699493471818073</v>
      </c>
      <c r="AF64" s="18">
        <v>97.351610244767826</v>
      </c>
      <c r="AG64" s="18">
        <v>105.80141712785691</v>
      </c>
      <c r="AH64" s="18">
        <v>114.70313632258926</v>
      </c>
      <c r="AI64" s="18">
        <v>124.93899109926731</v>
      </c>
      <c r="AJ64" s="18">
        <v>135.44535889525568</v>
      </c>
      <c r="AK64" s="18">
        <v>146.18669364495696</v>
      </c>
      <c r="AL64" s="18">
        <v>157.49629068241794</v>
      </c>
      <c r="AM64" s="18">
        <v>165.64928380538421</v>
      </c>
      <c r="AN64" s="18">
        <v>173.11482022708515</v>
      </c>
      <c r="AO64" s="18">
        <v>108.85648212922459</v>
      </c>
      <c r="AP64" s="18">
        <v>114.02644065473292</v>
      </c>
      <c r="AQ64" s="18">
        <v>117.96304835819699</v>
      </c>
      <c r="AR64" s="18">
        <v>119.47802662841464</v>
      </c>
      <c r="AS64" s="18">
        <v>118.76210449695424</v>
      </c>
      <c r="AT64" s="18">
        <v>115.58513216600818</v>
      </c>
      <c r="AU64" s="18">
        <v>114.6394114565117</v>
      </c>
      <c r="AV64" s="18">
        <v>114.81848670962987</v>
      </c>
      <c r="AW64" s="18">
        <v>114.99820084239366</v>
      </c>
      <c r="AX64" s="18">
        <v>115.02627667173502</v>
      </c>
      <c r="AY64" s="18">
        <v>115.02235778332039</v>
      </c>
      <c r="AZ64" s="18">
        <v>114.96589704627299</v>
      </c>
      <c r="BA64" s="18">
        <v>114.86948366134321</v>
      </c>
      <c r="BB64" s="18">
        <v>114.73952351070994</v>
      </c>
      <c r="BC64" s="18">
        <v>114.59026455643384</v>
      </c>
      <c r="BD64" s="18">
        <v>114.40727526500089</v>
      </c>
      <c r="BE64" s="18">
        <v>114.19466398226432</v>
      </c>
      <c r="BF64" s="18">
        <v>113.94022056219464</v>
      </c>
      <c r="BG64" s="18">
        <v>113.66197967481398</v>
      </c>
      <c r="BH64" s="18">
        <v>113.36931003074805</v>
      </c>
      <c r="BI64" s="18">
        <v>113.05745553696043</v>
      </c>
      <c r="BJ64" s="18">
        <v>112.70739729839161</v>
      </c>
      <c r="BK64" s="18">
        <v>112.3203360027324</v>
      </c>
      <c r="BL64" s="18">
        <v>111.89938512745979</v>
      </c>
      <c r="BM64" s="18">
        <v>111.87759967569536</v>
      </c>
      <c r="BN64" s="18">
        <v>111.80874338066255</v>
      </c>
      <c r="BO64" s="18">
        <v>111.69973459041175</v>
      </c>
      <c r="BP64" s="18">
        <v>111.54942571619628</v>
      </c>
      <c r="BQ64" s="18">
        <v>111.35927986471788</v>
      </c>
      <c r="BR64" s="18">
        <v>111.12794400911997</v>
      </c>
      <c r="BS64" s="18">
        <v>110.86229409920892</v>
      </c>
      <c r="BT64" s="18">
        <v>110.5609002176254</v>
      </c>
      <c r="BU64" s="18">
        <v>110.22503308134129</v>
      </c>
      <c r="BV64" s="54">
        <v>109.87349875467713</v>
      </c>
    </row>
    <row r="65" spans="2:74">
      <c r="B65" s="53" t="s">
        <v>105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11.25</v>
      </c>
      <c r="AP65" s="18">
        <v>12.075000000000001</v>
      </c>
      <c r="AQ65" s="18">
        <v>18.450000000000003</v>
      </c>
      <c r="AR65" s="18">
        <v>22.575000000000003</v>
      </c>
      <c r="AS65" s="18">
        <v>28.799999999999997</v>
      </c>
      <c r="AT65" s="18">
        <v>33.375</v>
      </c>
      <c r="AU65" s="18">
        <v>38.400000000000006</v>
      </c>
      <c r="AV65" s="18">
        <v>43.444227044760247</v>
      </c>
      <c r="AW65" s="18">
        <v>48.580422427001722</v>
      </c>
      <c r="AX65" s="18">
        <v>53.753854260825669</v>
      </c>
      <c r="AY65" s="18">
        <v>56.766616098583853</v>
      </c>
      <c r="AZ65" s="18">
        <v>57.181658470368113</v>
      </c>
      <c r="BA65" s="18">
        <v>57.583203569262331</v>
      </c>
      <c r="BB65" s="18">
        <v>57.975426541914544</v>
      </c>
      <c r="BC65" s="18">
        <v>58.362829657014814</v>
      </c>
      <c r="BD65" s="18">
        <v>58.739158166202515</v>
      </c>
      <c r="BE65" s="18">
        <v>59.106268629911568</v>
      </c>
      <c r="BF65" s="18">
        <v>59.458897063632214</v>
      </c>
      <c r="BG65" s="18">
        <v>59.803490973204774</v>
      </c>
      <c r="BH65" s="18">
        <v>60.146168410244726</v>
      </c>
      <c r="BI65" s="18">
        <v>60.484336650004707</v>
      </c>
      <c r="BJ65" s="18">
        <v>60.809030793072871</v>
      </c>
      <c r="BK65" s="18">
        <v>61.117720752585193</v>
      </c>
      <c r="BL65" s="18">
        <v>61.41312907086418</v>
      </c>
      <c r="BM65" s="18">
        <v>61.934645740934847</v>
      </c>
      <c r="BN65" s="18">
        <v>62.440516910903391</v>
      </c>
      <c r="BO65" s="18">
        <v>62.93121194577288</v>
      </c>
      <c r="BP65" s="18">
        <v>63.407186129596283</v>
      </c>
      <c r="BQ65" s="18">
        <v>63.868881087904988</v>
      </c>
      <c r="BR65" s="18">
        <v>64.316725197464436</v>
      </c>
      <c r="BS65" s="18">
        <v>64.751133983737091</v>
      </c>
      <c r="BT65" s="18">
        <v>65.172510506421574</v>
      </c>
      <c r="BU65" s="18">
        <v>65.581245733425519</v>
      </c>
      <c r="BV65" s="54">
        <v>65.989980960429463</v>
      </c>
    </row>
    <row r="66" spans="2:74">
      <c r="B66" s="53" t="s">
        <v>106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42.975000000000001</v>
      </c>
      <c r="AP66" s="18">
        <v>42.224999999999994</v>
      </c>
      <c r="AQ66" s="18">
        <v>35.400000000000006</v>
      </c>
      <c r="AR66" s="18">
        <v>31.274999999999999</v>
      </c>
      <c r="AS66" s="18">
        <v>25.949999999999996</v>
      </c>
      <c r="AT66" s="18">
        <v>21.299999999999997</v>
      </c>
      <c r="AU66" s="18">
        <v>16.574999999999999</v>
      </c>
      <c r="AV66" s="18">
        <v>11.80320656882432</v>
      </c>
      <c r="AW66" s="18">
        <v>6.943185507688983</v>
      </c>
      <c r="AX66" s="18">
        <v>1.9765052063708797</v>
      </c>
      <c r="AY66" s="18">
        <v>0</v>
      </c>
      <c r="AZ66" s="18">
        <v>0</v>
      </c>
      <c r="BA66" s="18">
        <v>0</v>
      </c>
      <c r="BB66" s="18">
        <v>0</v>
      </c>
      <c r="BC66" s="18">
        <v>0</v>
      </c>
      <c r="BD66" s="18">
        <v>0</v>
      </c>
      <c r="BE66" s="18">
        <v>0</v>
      </c>
      <c r="BF66" s="18">
        <v>0</v>
      </c>
      <c r="BG66" s="18">
        <v>0</v>
      </c>
      <c r="BH66" s="18">
        <v>0</v>
      </c>
      <c r="BI66" s="18">
        <v>0</v>
      </c>
      <c r="BJ66" s="18">
        <v>0</v>
      </c>
      <c r="BK66" s="18">
        <v>0</v>
      </c>
      <c r="BL66" s="18">
        <v>0</v>
      </c>
      <c r="BM66" s="18">
        <v>0</v>
      </c>
      <c r="BN66" s="18">
        <v>0</v>
      </c>
      <c r="BO66" s="18">
        <v>0</v>
      </c>
      <c r="BP66" s="18">
        <v>0</v>
      </c>
      <c r="BQ66" s="18">
        <v>0</v>
      </c>
      <c r="BR66" s="18">
        <v>0</v>
      </c>
      <c r="BS66" s="18">
        <v>0</v>
      </c>
      <c r="BT66" s="18">
        <v>0</v>
      </c>
      <c r="BU66" s="18">
        <v>0</v>
      </c>
      <c r="BV66" s="54">
        <v>0</v>
      </c>
    </row>
    <row r="67" spans="2:74">
      <c r="B67" s="53" t="s">
        <v>107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0</v>
      </c>
      <c r="AQ67" s="18">
        <v>0.52795164180300591</v>
      </c>
      <c r="AR67" s="18">
        <v>2.9359733715853684</v>
      </c>
      <c r="AS67" s="18">
        <v>6.4696251184780484</v>
      </c>
      <c r="AT67" s="18">
        <v>11.960592576109931</v>
      </c>
      <c r="AU67" s="18">
        <v>14.816588944716857</v>
      </c>
      <c r="AV67" s="18">
        <v>17.849235295125879</v>
      </c>
      <c r="AW67" s="18">
        <v>20.937365772581686</v>
      </c>
      <c r="AX67" s="18">
        <v>24.059050355845976</v>
      </c>
      <c r="AY67" s="18">
        <v>27.214394428871685</v>
      </c>
      <c r="AZ67" s="18">
        <v>28.590829235184057</v>
      </c>
      <c r="BA67" s="18">
        <v>28.791601784631165</v>
      </c>
      <c r="BB67" s="18">
        <v>28.987713270957272</v>
      </c>
      <c r="BC67" s="18">
        <v>29.181414828507407</v>
      </c>
      <c r="BD67" s="18">
        <v>29.369579083101257</v>
      </c>
      <c r="BE67" s="18">
        <v>29.553134314955784</v>
      </c>
      <c r="BF67" s="18">
        <v>29.729448531816107</v>
      </c>
      <c r="BG67" s="18">
        <v>29.901745486602387</v>
      </c>
      <c r="BH67" s="18">
        <v>30.073084205122363</v>
      </c>
      <c r="BI67" s="18">
        <v>30.242168325002353</v>
      </c>
      <c r="BJ67" s="18">
        <v>30.404515396536436</v>
      </c>
      <c r="BK67" s="18">
        <v>30.558860376292596</v>
      </c>
      <c r="BL67" s="18">
        <v>30.70656453543209</v>
      </c>
      <c r="BM67" s="18">
        <v>30.967322870467424</v>
      </c>
      <c r="BN67" s="18">
        <v>31.220258455451695</v>
      </c>
      <c r="BO67" s="18">
        <v>31.46560597288644</v>
      </c>
      <c r="BP67" s="18">
        <v>31.703593064798142</v>
      </c>
      <c r="BQ67" s="18">
        <v>31.934440543952494</v>
      </c>
      <c r="BR67" s="18">
        <v>32.158362598732218</v>
      </c>
      <c r="BS67" s="18">
        <v>32.375566991868546</v>
      </c>
      <c r="BT67" s="18">
        <v>32.586255253210787</v>
      </c>
      <c r="BU67" s="18">
        <v>32.790622866712759</v>
      </c>
      <c r="BV67" s="54">
        <v>32.994990480214732</v>
      </c>
    </row>
    <row r="68" spans="2:74">
      <c r="B68" s="53" t="s">
        <v>108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15.9</v>
      </c>
      <c r="AP68" s="18">
        <v>16.599999999999998</v>
      </c>
      <c r="AQ68" s="18">
        <v>17.600000000000001</v>
      </c>
      <c r="AR68" s="18">
        <v>18.5</v>
      </c>
      <c r="AS68" s="18">
        <v>19.400000000000002</v>
      </c>
      <c r="AT68" s="18">
        <v>20.400000000000002</v>
      </c>
      <c r="AU68" s="18">
        <v>21.2</v>
      </c>
      <c r="AV68" s="18">
        <v>22.110104748467105</v>
      </c>
      <c r="AW68" s="18">
        <v>22.355095169835007</v>
      </c>
      <c r="AX68" s="18">
        <v>22.532888929580018</v>
      </c>
      <c r="AY68" s="18">
        <v>22.706646439433541</v>
      </c>
      <c r="AZ68" s="18">
        <v>22.872663388147245</v>
      </c>
      <c r="BA68" s="18">
        <v>23.033281427704932</v>
      </c>
      <c r="BB68" s="18">
        <v>23.190170616765819</v>
      </c>
      <c r="BC68" s="18">
        <v>23.345131862805928</v>
      </c>
      <c r="BD68" s="18">
        <v>23.495663266481007</v>
      </c>
      <c r="BE68" s="18">
        <v>23.642507451964626</v>
      </c>
      <c r="BF68" s="18">
        <v>23.783558825452886</v>
      </c>
      <c r="BG68" s="18">
        <v>23.921396389281909</v>
      </c>
      <c r="BH68" s="18">
        <v>24.05846736409789</v>
      </c>
      <c r="BI68" s="18">
        <v>24.193734660001883</v>
      </c>
      <c r="BJ68" s="18">
        <v>24.323612317229149</v>
      </c>
      <c r="BK68" s="18">
        <v>24.447088301034078</v>
      </c>
      <c r="BL68" s="18">
        <v>24.565251628345671</v>
      </c>
      <c r="BM68" s="18">
        <v>24.773858296373938</v>
      </c>
      <c r="BN68" s="18">
        <v>24.976206764361354</v>
      </c>
      <c r="BO68" s="18">
        <v>25.172484778309155</v>
      </c>
      <c r="BP68" s="18">
        <v>25.362874451838515</v>
      </c>
      <c r="BQ68" s="18">
        <v>25.547552435161997</v>
      </c>
      <c r="BR68" s="18">
        <v>25.726690078985776</v>
      </c>
      <c r="BS68" s="18">
        <v>25.900453593494838</v>
      </c>
      <c r="BT68" s="18">
        <v>26.069004202568632</v>
      </c>
      <c r="BU68" s="18">
        <v>26.23249829337021</v>
      </c>
      <c r="BV68" s="54">
        <v>26.395992384171787</v>
      </c>
    </row>
    <row r="69" spans="2:74">
      <c r="B69" s="53" t="s">
        <v>38</v>
      </c>
      <c r="C69" s="18">
        <v>13.981653099295393</v>
      </c>
      <c r="D69" s="18">
        <v>14.481653099295393</v>
      </c>
      <c r="E69" s="18">
        <v>14.981653099295393</v>
      </c>
      <c r="F69" s="18">
        <v>15.481653099295393</v>
      </c>
      <c r="G69" s="18">
        <v>15.981653099295393</v>
      </c>
      <c r="H69" s="18">
        <v>16.481653099295393</v>
      </c>
      <c r="I69" s="18">
        <v>16.981653099295393</v>
      </c>
      <c r="J69" s="18">
        <v>18.87288169763562</v>
      </c>
      <c r="K69" s="18">
        <v>20.766361820959748</v>
      </c>
      <c r="L69" s="18">
        <v>22.662148611685993</v>
      </c>
      <c r="M69" s="18">
        <v>24.563509072453694</v>
      </c>
      <c r="N69" s="18">
        <v>26.470498345681133</v>
      </c>
      <c r="O69" s="18">
        <v>28.38140629357979</v>
      </c>
      <c r="P69" s="18">
        <v>30.294522778361216</v>
      </c>
      <c r="Q69" s="18">
        <v>31.862054426227726</v>
      </c>
      <c r="R69" s="18">
        <v>33.260224208755169</v>
      </c>
      <c r="S69" s="18">
        <v>34.579544880590134</v>
      </c>
      <c r="T69" s="18">
        <v>35.803285918914298</v>
      </c>
      <c r="U69" s="18">
        <v>37.013746825579155</v>
      </c>
      <c r="V69" s="18">
        <v>38.143565758900912</v>
      </c>
      <c r="W69" s="18">
        <v>39.224952629166694</v>
      </c>
      <c r="X69" s="18">
        <v>42.070753645881148</v>
      </c>
      <c r="Y69" s="18">
        <v>46.028872888493389</v>
      </c>
      <c r="Z69" s="18">
        <v>51.110154518709585</v>
      </c>
      <c r="AA69" s="18">
        <v>57.180160524301009</v>
      </c>
      <c r="AB69" s="18">
        <v>64.107208753501581</v>
      </c>
      <c r="AC69" s="18">
        <v>71.757904062427059</v>
      </c>
      <c r="AD69" s="18">
        <v>79.999667901176267</v>
      </c>
      <c r="AE69" s="18">
        <v>88.699493471818073</v>
      </c>
      <c r="AF69" s="18">
        <v>97.351610244767826</v>
      </c>
      <c r="AG69" s="18">
        <v>105.80141712785691</v>
      </c>
      <c r="AH69" s="18">
        <v>114.70313632258926</v>
      </c>
      <c r="AI69" s="18">
        <v>124.93899109926731</v>
      </c>
      <c r="AJ69" s="18">
        <v>135.44535889525568</v>
      </c>
      <c r="AK69" s="18">
        <v>146.18669364495696</v>
      </c>
      <c r="AL69" s="18">
        <v>157.49629068241794</v>
      </c>
      <c r="AM69" s="18">
        <v>165.64928380538421</v>
      </c>
      <c r="AN69" s="18">
        <v>173.11482022708515</v>
      </c>
      <c r="AO69" s="18">
        <v>178.98148212922459</v>
      </c>
      <c r="AP69" s="18">
        <v>184.92644065473291</v>
      </c>
      <c r="AQ69" s="18">
        <v>189.941</v>
      </c>
      <c r="AR69" s="18">
        <v>194.76400000000001</v>
      </c>
      <c r="AS69" s="18">
        <v>199.38172961543228</v>
      </c>
      <c r="AT69" s="18">
        <v>202.62072474211814</v>
      </c>
      <c r="AU69" s="18">
        <v>205.63100040122853</v>
      </c>
      <c r="AV69" s="18">
        <v>210.02526036680743</v>
      </c>
      <c r="AW69" s="18">
        <v>213.81426971950106</v>
      </c>
      <c r="AX69" s="18">
        <v>217.34857542435759</v>
      </c>
      <c r="AY69" s="18">
        <v>221.71001475020947</v>
      </c>
      <c r="AZ69" s="18">
        <v>223.61104813997241</v>
      </c>
      <c r="BA69" s="18">
        <v>224.27757044294162</v>
      </c>
      <c r="BB69" s="18">
        <v>224.89283394034757</v>
      </c>
      <c r="BC69" s="18">
        <v>225.47964090476199</v>
      </c>
      <c r="BD69" s="18">
        <v>226.01167578078568</v>
      </c>
      <c r="BE69" s="18">
        <v>226.4965743790963</v>
      </c>
      <c r="BF69" s="18">
        <v>226.91212498309585</v>
      </c>
      <c r="BG69" s="18">
        <v>227.28861252390305</v>
      </c>
      <c r="BH69" s="18">
        <v>227.64703001021303</v>
      </c>
      <c r="BI69" s="18">
        <v>227.9776951719694</v>
      </c>
      <c r="BJ69" s="18">
        <v>228.24455580523005</v>
      </c>
      <c r="BK69" s="18">
        <v>228.44400543264427</v>
      </c>
      <c r="BL69" s="18">
        <v>228.58433036210172</v>
      </c>
      <c r="BM69" s="18">
        <v>229.55342658347158</v>
      </c>
      <c r="BN69" s="18">
        <v>230.44572551137901</v>
      </c>
      <c r="BO69" s="18">
        <v>231.26903728738023</v>
      </c>
      <c r="BP69" s="18">
        <v>232.02307936242923</v>
      </c>
      <c r="BQ69" s="18">
        <v>232.71015393173735</v>
      </c>
      <c r="BR69" s="18">
        <v>233.32972188430242</v>
      </c>
      <c r="BS69" s="18">
        <v>233.8894486683094</v>
      </c>
      <c r="BT69" s="18">
        <v>234.38867017982639</v>
      </c>
      <c r="BU69" s="18">
        <v>234.82939997484979</v>
      </c>
      <c r="BV69" s="54">
        <v>235.25446257949312</v>
      </c>
    </row>
    <row r="70" spans="2:74">
      <c r="B70" s="72"/>
      <c r="C70" s="62"/>
      <c r="D70" s="62"/>
      <c r="E70" s="62"/>
      <c r="F70" s="62"/>
      <c r="G70" s="62"/>
      <c r="H70" s="62"/>
      <c r="I70" s="62"/>
      <c r="J70" s="62"/>
      <c r="K70" s="62"/>
      <c r="BQ70" s="120"/>
      <c r="BV70" s="68"/>
    </row>
    <row r="71" spans="2:74">
      <c r="B71" s="72"/>
      <c r="C71" s="63" t="s">
        <v>81</v>
      </c>
      <c r="D71" s="62"/>
      <c r="E71" s="62"/>
      <c r="F71" s="62"/>
      <c r="G71" s="62"/>
      <c r="H71" s="62"/>
      <c r="I71" s="62"/>
      <c r="J71" s="62"/>
      <c r="K71" s="62"/>
      <c r="BQ71" s="124"/>
      <c r="BV71" s="68"/>
    </row>
    <row r="72" spans="2:74">
      <c r="B72" s="53" t="s">
        <v>61</v>
      </c>
      <c r="C72" s="35">
        <v>1970</v>
      </c>
      <c r="D72" s="35">
        <v>1971</v>
      </c>
      <c r="E72" s="35">
        <v>1972</v>
      </c>
      <c r="F72" s="35">
        <v>1973</v>
      </c>
      <c r="G72" s="35">
        <v>1974</v>
      </c>
      <c r="H72" s="35">
        <v>1975</v>
      </c>
      <c r="I72" s="35">
        <v>1976</v>
      </c>
      <c r="J72" s="35">
        <v>1977</v>
      </c>
      <c r="K72" s="35">
        <v>1978</v>
      </c>
      <c r="L72" s="35">
        <v>1979</v>
      </c>
      <c r="M72" s="35">
        <v>1980</v>
      </c>
      <c r="N72" s="35">
        <v>1981</v>
      </c>
      <c r="O72" s="35">
        <v>1982</v>
      </c>
      <c r="P72" s="35">
        <v>1983</v>
      </c>
      <c r="Q72" s="35">
        <v>1984</v>
      </c>
      <c r="R72" s="35">
        <v>1985</v>
      </c>
      <c r="S72" s="35">
        <v>1986</v>
      </c>
      <c r="T72" s="35">
        <v>1987</v>
      </c>
      <c r="U72" s="35">
        <v>1988</v>
      </c>
      <c r="V72" s="35">
        <v>1989</v>
      </c>
      <c r="W72" s="35">
        <v>1990</v>
      </c>
      <c r="X72" s="35">
        <v>1991</v>
      </c>
      <c r="Y72" s="35">
        <v>1992</v>
      </c>
      <c r="Z72" s="35">
        <v>1993</v>
      </c>
      <c r="AA72" s="35">
        <v>1994</v>
      </c>
      <c r="AB72" s="35">
        <v>1995</v>
      </c>
      <c r="AC72" s="35">
        <v>1996</v>
      </c>
      <c r="AD72" s="35">
        <v>1997</v>
      </c>
      <c r="AE72" s="35">
        <v>1998</v>
      </c>
      <c r="AF72" s="35">
        <v>1999</v>
      </c>
      <c r="AG72" s="35">
        <v>2000</v>
      </c>
      <c r="AH72" s="35">
        <v>2001</v>
      </c>
      <c r="AI72" s="35">
        <v>2002</v>
      </c>
      <c r="AJ72" s="35">
        <v>2003</v>
      </c>
      <c r="AK72" s="35">
        <v>2004</v>
      </c>
      <c r="AL72" s="35">
        <v>2005</v>
      </c>
      <c r="AM72" s="35">
        <v>2006</v>
      </c>
      <c r="AN72" s="35">
        <v>2007</v>
      </c>
      <c r="AO72" s="35">
        <v>2008</v>
      </c>
      <c r="AP72" s="35">
        <v>2009</v>
      </c>
      <c r="AQ72" s="35">
        <v>2010</v>
      </c>
      <c r="AR72" s="35">
        <v>2011</v>
      </c>
      <c r="AS72" s="35">
        <v>2012</v>
      </c>
      <c r="AT72" s="35">
        <v>2013</v>
      </c>
      <c r="AU72" s="35">
        <v>2014</v>
      </c>
      <c r="AV72" s="35">
        <v>2015</v>
      </c>
      <c r="AW72" s="35">
        <v>2016</v>
      </c>
      <c r="AX72" s="35">
        <v>2017</v>
      </c>
      <c r="AY72" s="35">
        <v>2018</v>
      </c>
      <c r="AZ72" s="35">
        <v>2019</v>
      </c>
      <c r="BA72" s="35">
        <v>2020</v>
      </c>
      <c r="BB72" s="35">
        <v>2021</v>
      </c>
      <c r="BC72" s="35">
        <v>2022</v>
      </c>
      <c r="BD72" s="35">
        <v>2023</v>
      </c>
      <c r="BE72" s="35">
        <v>2024</v>
      </c>
      <c r="BF72" s="35">
        <v>2025</v>
      </c>
      <c r="BG72" s="35">
        <v>2026</v>
      </c>
      <c r="BH72" s="35">
        <v>2027</v>
      </c>
      <c r="BI72" s="35">
        <v>2028</v>
      </c>
      <c r="BJ72" s="35">
        <v>2029</v>
      </c>
      <c r="BK72" s="35">
        <v>2030</v>
      </c>
      <c r="BL72" s="35">
        <v>2031</v>
      </c>
      <c r="BM72" s="35">
        <v>2032</v>
      </c>
      <c r="BN72" s="35">
        <v>2033</v>
      </c>
      <c r="BO72" s="35">
        <v>2034</v>
      </c>
      <c r="BP72" s="35">
        <v>2035</v>
      </c>
      <c r="BQ72" s="35">
        <v>2036</v>
      </c>
      <c r="BR72" s="35">
        <v>2037</v>
      </c>
      <c r="BS72" s="35">
        <v>2038</v>
      </c>
      <c r="BT72" s="35">
        <v>2039</v>
      </c>
      <c r="BU72" s="35">
        <v>2040</v>
      </c>
      <c r="BV72" s="52">
        <v>2041</v>
      </c>
    </row>
    <row r="73" spans="2:74">
      <c r="B73" s="53" t="s">
        <v>104</v>
      </c>
      <c r="C73" s="18">
        <v>0.78575231827524417</v>
      </c>
      <c r="D73" s="18">
        <v>0.82835229847285918</v>
      </c>
      <c r="E73" s="18">
        <v>0.87195358516698984</v>
      </c>
      <c r="F73" s="18">
        <v>0.91655617835764402</v>
      </c>
      <c r="G73" s="18">
        <v>0.96216007804481263</v>
      </c>
      <c r="H73" s="18">
        <v>1.0087652842285053</v>
      </c>
      <c r="I73" s="18">
        <v>1.0563717969087167</v>
      </c>
      <c r="J73" s="18">
        <v>1.1929163365860371</v>
      </c>
      <c r="K73" s="18">
        <v>1.3333928439931479</v>
      </c>
      <c r="L73" s="18">
        <v>1.4778116783984656</v>
      </c>
      <c r="M73" s="18">
        <v>1.6263960832276436</v>
      </c>
      <c r="N73" s="18">
        <v>1.7791665076343155</v>
      </c>
      <c r="O73" s="18">
        <v>1.9360232039379521</v>
      </c>
      <c r="P73" s="18">
        <v>2.0968595749697361</v>
      </c>
      <c r="Q73" s="18">
        <v>2.2365414425407697</v>
      </c>
      <c r="R73" s="18">
        <v>2.3664059022312656</v>
      </c>
      <c r="S73" s="18">
        <v>2.4872581622203538</v>
      </c>
      <c r="T73" s="18">
        <v>2.5995858606527058</v>
      </c>
      <c r="U73" s="18">
        <v>2.7063352112569845</v>
      </c>
      <c r="V73" s="18">
        <v>2.8071961330186204</v>
      </c>
      <c r="W73" s="18">
        <v>2.9535314551414955</v>
      </c>
      <c r="X73" s="18">
        <v>3.0661192365365939</v>
      </c>
      <c r="Y73" s="18">
        <v>3.213960344234986</v>
      </c>
      <c r="Z73" s="18">
        <v>3.4091728540594688</v>
      </c>
      <c r="AA73" s="18">
        <v>3.6071348888991333</v>
      </c>
      <c r="AB73" s="18">
        <v>3.7325108445063786</v>
      </c>
      <c r="AC73" s="18">
        <v>3.7934098012975879</v>
      </c>
      <c r="AD73" s="18">
        <v>3.782224114184916</v>
      </c>
      <c r="AE73" s="18">
        <v>3.7178849202664446</v>
      </c>
      <c r="AF73" s="18">
        <v>3.6283954737417834</v>
      </c>
      <c r="AG73" s="18">
        <v>3.524851460101202</v>
      </c>
      <c r="AH73" s="18">
        <v>3.4468093612684743</v>
      </c>
      <c r="AI73" s="18">
        <v>3.5693551445957472</v>
      </c>
      <c r="AJ73" s="18">
        <v>3.8437693025635786</v>
      </c>
      <c r="AK73" s="18">
        <v>4.2334179206091802</v>
      </c>
      <c r="AL73" s="18">
        <v>4.6173842503691001</v>
      </c>
      <c r="AM73" s="18">
        <v>4.8577712740633219</v>
      </c>
      <c r="AN73" s="18">
        <v>5.010923473431161</v>
      </c>
      <c r="AO73" s="18">
        <v>3.9282698329966887</v>
      </c>
      <c r="AP73" s="18">
        <v>3.7302844473665084</v>
      </c>
      <c r="AQ73" s="18">
        <v>3.9373703510830498</v>
      </c>
      <c r="AR73" s="18">
        <v>4.2530119976796437</v>
      </c>
      <c r="AS73" s="18">
        <v>4.5886005811589445</v>
      </c>
      <c r="AT73" s="18">
        <v>4.6566418490264603</v>
      </c>
      <c r="AU73" s="18">
        <v>4.7628895569101015</v>
      </c>
      <c r="AV73" s="18">
        <v>5.0236785828002066</v>
      </c>
      <c r="AW73" s="18">
        <v>5.2852872369140496</v>
      </c>
      <c r="AX73" s="18">
        <v>5.5410804896181283</v>
      </c>
      <c r="AY73" s="18">
        <v>5.7946905924752512</v>
      </c>
      <c r="AZ73" s="18">
        <v>6.0455204703070038</v>
      </c>
      <c r="BA73" s="18">
        <v>6.2939121051973839</v>
      </c>
      <c r="BB73" s="18">
        <v>6.540659782921785</v>
      </c>
      <c r="BC73" s="18">
        <v>6.7849968263882605</v>
      </c>
      <c r="BD73" s="18">
        <v>7.0266035533361686</v>
      </c>
      <c r="BE73" s="18">
        <v>7.2655180732736415</v>
      </c>
      <c r="BF73" s="18">
        <v>7.5014292995682128</v>
      </c>
      <c r="BG73" s="18">
        <v>7.7339080698578497</v>
      </c>
      <c r="BH73" s="18">
        <v>7.9641453392222727</v>
      </c>
      <c r="BI73" s="18">
        <v>8.1917009878369704</v>
      </c>
      <c r="BJ73" s="18">
        <v>8.4157093651753705</v>
      </c>
      <c r="BK73" s="18">
        <v>8.6346448456605014</v>
      </c>
      <c r="BL73" s="18">
        <v>8.8491921657033696</v>
      </c>
      <c r="BM73" s="18">
        <v>9.0943292552797317</v>
      </c>
      <c r="BN73" s="18">
        <v>9.3361159501619859</v>
      </c>
      <c r="BO73" s="18">
        <v>9.573481089821497</v>
      </c>
      <c r="BP73" s="18">
        <v>9.806734322322578</v>
      </c>
      <c r="BQ73" s="18">
        <v>10.035734115195249</v>
      </c>
      <c r="BR73" s="18">
        <v>10.260763641431156</v>
      </c>
      <c r="BS73" s="18">
        <v>10.480855048914982</v>
      </c>
      <c r="BT73" s="18">
        <v>10.696316050428912</v>
      </c>
      <c r="BU73" s="18">
        <v>10.907035777381843</v>
      </c>
      <c r="BV73" s="54">
        <v>11.11535264730124</v>
      </c>
    </row>
    <row r="74" spans="2:74">
      <c r="B74" s="53" t="s">
        <v>105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6.1593749999999996E-2</v>
      </c>
      <c r="AP74" s="18">
        <v>6.6110624999999992E-2</v>
      </c>
      <c r="AQ74" s="18">
        <v>0.10101375000000001</v>
      </c>
      <c r="AR74" s="18">
        <v>0.12359812500000002</v>
      </c>
      <c r="AS74" s="18">
        <v>0.15767999999999999</v>
      </c>
      <c r="AT74" s="18">
        <v>0.18272812499999996</v>
      </c>
      <c r="AU74" s="18">
        <v>0.21024000000000001</v>
      </c>
      <c r="AV74" s="18">
        <v>0.23785714307006234</v>
      </c>
      <c r="AW74" s="18">
        <v>0.26597781278783439</v>
      </c>
      <c r="AX74" s="18">
        <v>0.29430235207802052</v>
      </c>
      <c r="AY74" s="18">
        <v>0.31079722313974656</v>
      </c>
      <c r="AZ74" s="18">
        <v>0.31306958012526542</v>
      </c>
      <c r="BA74" s="18">
        <v>0.31526803954171123</v>
      </c>
      <c r="BB74" s="18">
        <v>0.31741546031698209</v>
      </c>
      <c r="BC74" s="18">
        <v>0.31953649237215609</v>
      </c>
      <c r="BD74" s="18">
        <v>0.32159689095995875</v>
      </c>
      <c r="BE74" s="18">
        <v>0.32360682074876579</v>
      </c>
      <c r="BF74" s="18">
        <v>0.32553746142338635</v>
      </c>
      <c r="BG74" s="18">
        <v>0.32742411307829611</v>
      </c>
      <c r="BH74" s="18">
        <v>0.32930027204608986</v>
      </c>
      <c r="BI74" s="18">
        <v>0.33115174315877571</v>
      </c>
      <c r="BJ74" s="18">
        <v>0.33292944359207394</v>
      </c>
      <c r="BK74" s="18">
        <v>0.33461952112040394</v>
      </c>
      <c r="BL74" s="18">
        <v>0.33623688166298138</v>
      </c>
      <c r="BM74" s="18">
        <v>0.33909218543161823</v>
      </c>
      <c r="BN74" s="18">
        <v>0.34186183008719606</v>
      </c>
      <c r="BO74" s="18">
        <v>0.34454838540310651</v>
      </c>
      <c r="BP74" s="18">
        <v>0.34715434405953965</v>
      </c>
      <c r="BQ74" s="18">
        <v>0.34968212395627979</v>
      </c>
      <c r="BR74" s="18">
        <v>0.35213407045611772</v>
      </c>
      <c r="BS74" s="18">
        <v>0.35451245856096059</v>
      </c>
      <c r="BT74" s="18">
        <v>0.35681949502265808</v>
      </c>
      <c r="BU74" s="18">
        <v>0.3590573203905047</v>
      </c>
      <c r="BV74" s="54">
        <v>0.36129514575835125</v>
      </c>
    </row>
    <row r="75" spans="2:74">
      <c r="B75" s="53" t="s">
        <v>106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v>5.9666490000000003E-2</v>
      </c>
      <c r="AP75" s="18">
        <v>5.8625189999999994E-2</v>
      </c>
      <c r="AQ75" s="18">
        <v>4.914936000000001E-2</v>
      </c>
      <c r="AR75" s="18">
        <v>4.3422210000000003E-2</v>
      </c>
      <c r="AS75" s="18">
        <v>3.6028979999999995E-2</v>
      </c>
      <c r="AT75" s="18">
        <v>2.9572919999999996E-2</v>
      </c>
      <c r="AU75" s="18">
        <v>2.3012730000000002E-2</v>
      </c>
      <c r="AV75" s="18">
        <v>1.6387572000155684E-2</v>
      </c>
      <c r="AW75" s="18">
        <v>9.6399187588753852E-3</v>
      </c>
      <c r="AX75" s="18">
        <v>2.7441798285253297E-3</v>
      </c>
      <c r="AY75" s="18">
        <v>0</v>
      </c>
      <c r="AZ75" s="18">
        <v>0</v>
      </c>
      <c r="BA75" s="18">
        <v>0</v>
      </c>
      <c r="BB75" s="18">
        <v>0</v>
      </c>
      <c r="BC75" s="18">
        <v>0</v>
      </c>
      <c r="BD75" s="18">
        <v>0</v>
      </c>
      <c r="BE75" s="18">
        <v>0</v>
      </c>
      <c r="BF75" s="18">
        <v>0</v>
      </c>
      <c r="BG75" s="18">
        <v>0</v>
      </c>
      <c r="BH75" s="18">
        <v>0</v>
      </c>
      <c r="BI75" s="18">
        <v>0</v>
      </c>
      <c r="BJ75" s="18">
        <v>0</v>
      </c>
      <c r="BK75" s="18">
        <v>0</v>
      </c>
      <c r="BL75" s="18">
        <v>0</v>
      </c>
      <c r="BM75" s="18">
        <v>0</v>
      </c>
      <c r="BN75" s="18">
        <v>0</v>
      </c>
      <c r="BO75" s="18">
        <v>0</v>
      </c>
      <c r="BP75" s="18">
        <v>0</v>
      </c>
      <c r="BQ75" s="18">
        <v>0</v>
      </c>
      <c r="BR75" s="18">
        <v>0</v>
      </c>
      <c r="BS75" s="18">
        <v>0</v>
      </c>
      <c r="BT75" s="18">
        <v>0</v>
      </c>
      <c r="BU75" s="18">
        <v>0</v>
      </c>
      <c r="BV75" s="54">
        <v>0</v>
      </c>
    </row>
    <row r="76" spans="2:74">
      <c r="B76" s="53" t="s">
        <v>107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0</v>
      </c>
      <c r="AO76" s="18">
        <v>0</v>
      </c>
      <c r="AP76" s="18">
        <v>0</v>
      </c>
      <c r="AQ76" s="18">
        <v>4.5410308602670596E-3</v>
      </c>
      <c r="AR76" s="18">
        <v>2.5252967563014359E-2</v>
      </c>
      <c r="AS76" s="18">
        <v>5.564670130968135E-2</v>
      </c>
      <c r="AT76" s="18">
        <v>0.10287574788045115</v>
      </c>
      <c r="AU76" s="18">
        <v>0.12744081524602224</v>
      </c>
      <c r="AV76" s="18">
        <v>0.20932601446182397</v>
      </c>
      <c r="AW76" s="18">
        <v>0.24554191022966307</v>
      </c>
      <c r="AX76" s="18">
        <v>0.28215131009566585</v>
      </c>
      <c r="AY76" s="18">
        <v>0.31915544994487122</v>
      </c>
      <c r="AZ76" s="18">
        <v>0.33529752031415921</v>
      </c>
      <c r="BA76" s="18">
        <v>0.33765207034917272</v>
      </c>
      <c r="BB76" s="18">
        <v>0.33995195799948785</v>
      </c>
      <c r="BC76" s="18">
        <v>0.34222358333057917</v>
      </c>
      <c r="BD76" s="18">
        <v>0.34443027021811584</v>
      </c>
      <c r="BE76" s="18">
        <v>0.34658290502192818</v>
      </c>
      <c r="BF76" s="18">
        <v>0.34865062118444679</v>
      </c>
      <c r="BG76" s="18">
        <v>0.35067122510685517</v>
      </c>
      <c r="BH76" s="18">
        <v>0.35268059136136226</v>
      </c>
      <c r="BI76" s="18">
        <v>0.35466351692304882</v>
      </c>
      <c r="BJ76" s="18">
        <v>0.35656743408711122</v>
      </c>
      <c r="BK76" s="18">
        <v>0.35837750711995259</v>
      </c>
      <c r="BL76" s="18">
        <v>0.36010970026105305</v>
      </c>
      <c r="BM76" s="18">
        <v>0.36316773059726321</v>
      </c>
      <c r="BN76" s="18">
        <v>0.36613402002338696</v>
      </c>
      <c r="BO76" s="18">
        <v>0.36901132076672705</v>
      </c>
      <c r="BP76" s="18">
        <v>0.37180230248776697</v>
      </c>
      <c r="BQ76" s="18">
        <v>0.37450955475717562</v>
      </c>
      <c r="BR76" s="18">
        <v>0.37713558945850212</v>
      </c>
      <c r="BS76" s="18">
        <v>0.37968284311878875</v>
      </c>
      <c r="BT76" s="18">
        <v>0.38215367916926679</v>
      </c>
      <c r="BU76" s="18">
        <v>0.3845503901382305</v>
      </c>
      <c r="BV76" s="54">
        <v>0.38694710110719421</v>
      </c>
    </row>
    <row r="77" spans="2:74">
      <c r="B77" s="53" t="s">
        <v>108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>
        <v>0</v>
      </c>
      <c r="AO77" s="18">
        <v>1.0024498323480286</v>
      </c>
      <c r="AP77" s="18">
        <v>1.0557312611771226</v>
      </c>
      <c r="AQ77" s="18">
        <v>1.1122779599177368</v>
      </c>
      <c r="AR77" s="18">
        <v>1.170220266446496</v>
      </c>
      <c r="AS77" s="18">
        <v>1.1511889195191878</v>
      </c>
      <c r="AT77" s="18">
        <v>1.1763351531263901</v>
      </c>
      <c r="AU77" s="18">
        <v>1.2342383219715194</v>
      </c>
      <c r="AV77" s="18">
        <v>1.355791623176003</v>
      </c>
      <c r="AW77" s="18">
        <v>1.3708144358142826</v>
      </c>
      <c r="AX77" s="18">
        <v>1.3817167491618467</v>
      </c>
      <c r="AY77" s="18">
        <v>1.3923715596660649</v>
      </c>
      <c r="AZ77" s="18">
        <v>1.4025517189611891</v>
      </c>
      <c r="BA77" s="18">
        <v>1.4124008171468663</v>
      </c>
      <c r="BB77" s="18">
        <v>1.4220212622200799</v>
      </c>
      <c r="BC77" s="18">
        <v>1.4315234858272594</v>
      </c>
      <c r="BD77" s="18">
        <v>1.4407540715006153</v>
      </c>
      <c r="BE77" s="18">
        <v>1.4497585569544709</v>
      </c>
      <c r="BF77" s="18">
        <v>1.4584078271767711</v>
      </c>
      <c r="BG77" s="18">
        <v>1.4668600265907668</v>
      </c>
      <c r="BH77" s="18">
        <v>1.4752652187664825</v>
      </c>
      <c r="BI77" s="18">
        <v>1.4835598093513156</v>
      </c>
      <c r="BJ77" s="18">
        <v>1.4915239072924915</v>
      </c>
      <c r="BK77" s="18">
        <v>1.4990954546194097</v>
      </c>
      <c r="BL77" s="18">
        <v>1.5063412298501564</v>
      </c>
      <c r="BM77" s="18">
        <v>1.5191329907336499</v>
      </c>
      <c r="BN77" s="18">
        <v>1.5315409987906383</v>
      </c>
      <c r="BO77" s="18">
        <v>1.5435767666059172</v>
      </c>
      <c r="BP77" s="18">
        <v>1.5552514613867376</v>
      </c>
      <c r="BQ77" s="18">
        <v>1.5665759153241336</v>
      </c>
      <c r="BR77" s="18">
        <v>1.5775606356434078</v>
      </c>
      <c r="BS77" s="18">
        <v>1.5882158143531035</v>
      </c>
      <c r="BT77" s="18">
        <v>1.5985513377015086</v>
      </c>
      <c r="BU77" s="18">
        <v>1.6085767953494612</v>
      </c>
      <c r="BV77" s="54">
        <v>1.618602252997414</v>
      </c>
    </row>
    <row r="78" spans="2:74" ht="13.5" thickBot="1">
      <c r="B78" s="58" t="s">
        <v>38</v>
      </c>
      <c r="C78" s="59">
        <v>0.78575231827524417</v>
      </c>
      <c r="D78" s="59">
        <v>0.82835229847285918</v>
      </c>
      <c r="E78" s="59">
        <v>0.87195358516698984</v>
      </c>
      <c r="F78" s="59">
        <v>0.91655617835764402</v>
      </c>
      <c r="G78" s="59">
        <v>0.96216007804481263</v>
      </c>
      <c r="H78" s="59">
        <v>1.0087652842285053</v>
      </c>
      <c r="I78" s="59">
        <v>1.0563717969087167</v>
      </c>
      <c r="J78" s="59">
        <v>1.1929163365860371</v>
      </c>
      <c r="K78" s="59">
        <v>1.3333928439931479</v>
      </c>
      <c r="L78" s="59">
        <v>1.4778116783984656</v>
      </c>
      <c r="M78" s="59">
        <v>1.6263960832276436</v>
      </c>
      <c r="N78" s="59">
        <v>1.7791665076343155</v>
      </c>
      <c r="O78" s="59">
        <v>1.9360232039379521</v>
      </c>
      <c r="P78" s="59">
        <v>2.0968595749697361</v>
      </c>
      <c r="Q78" s="59">
        <v>2.2365414425407697</v>
      </c>
      <c r="R78" s="59">
        <v>2.3664059022312656</v>
      </c>
      <c r="S78" s="59">
        <v>2.4872581622203538</v>
      </c>
      <c r="T78" s="59">
        <v>2.5995858606527058</v>
      </c>
      <c r="U78" s="59">
        <v>2.7063352112569845</v>
      </c>
      <c r="V78" s="59">
        <v>2.8071961330186204</v>
      </c>
      <c r="W78" s="59">
        <v>2.9535314551414955</v>
      </c>
      <c r="X78" s="59">
        <v>3.0661192365365939</v>
      </c>
      <c r="Y78" s="59">
        <v>3.213960344234986</v>
      </c>
      <c r="Z78" s="59">
        <v>3.4091728540594688</v>
      </c>
      <c r="AA78" s="59">
        <v>3.6071348888991333</v>
      </c>
      <c r="AB78" s="59">
        <v>3.7325108445063786</v>
      </c>
      <c r="AC78" s="59">
        <v>3.7934098012975879</v>
      </c>
      <c r="AD78" s="59">
        <v>3.782224114184916</v>
      </c>
      <c r="AE78" s="59">
        <v>3.7178849202664446</v>
      </c>
      <c r="AF78" s="59">
        <v>3.6283954737417834</v>
      </c>
      <c r="AG78" s="59">
        <v>3.524851460101202</v>
      </c>
      <c r="AH78" s="59">
        <v>3.4468093612684743</v>
      </c>
      <c r="AI78" s="59">
        <v>3.5693551445957472</v>
      </c>
      <c r="AJ78" s="59">
        <v>3.8437693025635786</v>
      </c>
      <c r="AK78" s="59">
        <v>4.2334179206091802</v>
      </c>
      <c r="AL78" s="59">
        <v>4.6173842503691001</v>
      </c>
      <c r="AM78" s="59">
        <v>4.8577712740633219</v>
      </c>
      <c r="AN78" s="59">
        <v>5.010923473431161</v>
      </c>
      <c r="AO78" s="59">
        <v>5.0519799053447176</v>
      </c>
      <c r="AP78" s="59">
        <v>4.910751523543631</v>
      </c>
      <c r="AQ78" s="59">
        <v>5.2043524518610544</v>
      </c>
      <c r="AR78" s="59">
        <v>5.6155055666891549</v>
      </c>
      <c r="AS78" s="59">
        <v>5.9891451819878139</v>
      </c>
      <c r="AT78" s="59">
        <v>6.1481537950333003</v>
      </c>
      <c r="AU78" s="59">
        <v>6.3578214241276427</v>
      </c>
      <c r="AV78" s="59">
        <v>6.8430409355082515</v>
      </c>
      <c r="AW78" s="59">
        <v>7.1772613145047055</v>
      </c>
      <c r="AX78" s="59">
        <v>7.5019950807821854</v>
      </c>
      <c r="AY78" s="59">
        <v>7.8170148252259342</v>
      </c>
      <c r="AZ78" s="59">
        <v>8.0964392897076181</v>
      </c>
      <c r="BA78" s="59">
        <v>8.3592330322351334</v>
      </c>
      <c r="BB78" s="59">
        <v>8.6200484634583354</v>
      </c>
      <c r="BC78" s="59">
        <v>8.8782803879182541</v>
      </c>
      <c r="BD78" s="59">
        <v>9.133384786014858</v>
      </c>
      <c r="BE78" s="59">
        <v>9.3854663559988065</v>
      </c>
      <c r="BF78" s="59">
        <v>9.6340252093528171</v>
      </c>
      <c r="BG78" s="59">
        <v>9.8788634346337698</v>
      </c>
      <c r="BH78" s="59">
        <v>10.121391421396208</v>
      </c>
      <c r="BI78" s="59">
        <v>10.361076057270111</v>
      </c>
      <c r="BJ78" s="59">
        <v>10.596730150147046</v>
      </c>
      <c r="BK78" s="59">
        <v>10.826737328520267</v>
      </c>
      <c r="BL78" s="59">
        <v>11.05187997747756</v>
      </c>
      <c r="BM78" s="59">
        <v>11.315722162042263</v>
      </c>
      <c r="BN78" s="59">
        <v>11.575652799063207</v>
      </c>
      <c r="BO78" s="59">
        <v>11.830617562597247</v>
      </c>
      <c r="BP78" s="59">
        <v>12.080942430256622</v>
      </c>
      <c r="BQ78" s="59">
        <v>12.326501709232836</v>
      </c>
      <c r="BR78" s="59">
        <v>12.567593936989184</v>
      </c>
      <c r="BS78" s="59">
        <v>12.803266164947836</v>
      </c>
      <c r="BT78" s="59">
        <v>13.033840562322345</v>
      </c>
      <c r="BU78" s="59">
        <v>13.259220283260039</v>
      </c>
      <c r="BV78" s="60">
        <v>13.4821971471642</v>
      </c>
    </row>
    <row r="79" spans="2:74">
      <c r="B79" s="63"/>
      <c r="C79" s="62"/>
      <c r="D79" s="62"/>
      <c r="E79" s="62"/>
      <c r="F79" s="62"/>
      <c r="G79" s="62"/>
      <c r="H79" s="62"/>
      <c r="I79" s="62"/>
      <c r="J79" s="62"/>
      <c r="K79" s="62"/>
    </row>
    <row r="80" spans="2:74" ht="13.5" thickBot="1">
      <c r="B80" s="63"/>
      <c r="C80" s="63" t="s">
        <v>35</v>
      </c>
      <c r="D80" s="62"/>
      <c r="E80" s="62"/>
      <c r="F80" s="62"/>
      <c r="G80" s="62"/>
      <c r="H80" s="62"/>
      <c r="I80" s="62"/>
      <c r="J80" s="62"/>
      <c r="K80" s="62"/>
    </row>
    <row r="81" spans="2:74">
      <c r="B81" s="69"/>
      <c r="C81" s="70" t="s">
        <v>76</v>
      </c>
      <c r="D81" s="71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50"/>
    </row>
    <row r="82" spans="2:74">
      <c r="B82" s="51" t="s">
        <v>61</v>
      </c>
      <c r="C82" s="35">
        <v>1970</v>
      </c>
      <c r="D82" s="35">
        <v>1971</v>
      </c>
      <c r="E82" s="35">
        <v>1972</v>
      </c>
      <c r="F82" s="35">
        <v>1973</v>
      </c>
      <c r="G82" s="35">
        <v>1974</v>
      </c>
      <c r="H82" s="35">
        <v>1975</v>
      </c>
      <c r="I82" s="35">
        <v>1976</v>
      </c>
      <c r="J82" s="35">
        <v>1977</v>
      </c>
      <c r="K82" s="35">
        <v>1978</v>
      </c>
      <c r="L82" s="35">
        <v>1979</v>
      </c>
      <c r="M82" s="35">
        <v>1980</v>
      </c>
      <c r="N82" s="35">
        <v>1981</v>
      </c>
      <c r="O82" s="35">
        <v>1982</v>
      </c>
      <c r="P82" s="35">
        <v>1983</v>
      </c>
      <c r="Q82" s="35">
        <v>1984</v>
      </c>
      <c r="R82" s="35">
        <v>1985</v>
      </c>
      <c r="S82" s="35">
        <v>1986</v>
      </c>
      <c r="T82" s="35">
        <v>1987</v>
      </c>
      <c r="U82" s="35">
        <v>1988</v>
      </c>
      <c r="V82" s="35">
        <v>1989</v>
      </c>
      <c r="W82" s="35">
        <v>1990</v>
      </c>
      <c r="X82" s="35">
        <v>1991</v>
      </c>
      <c r="Y82" s="35">
        <v>1992</v>
      </c>
      <c r="Z82" s="35">
        <v>1993</v>
      </c>
      <c r="AA82" s="35">
        <v>1994</v>
      </c>
      <c r="AB82" s="35">
        <v>1995</v>
      </c>
      <c r="AC82" s="35">
        <v>1996</v>
      </c>
      <c r="AD82" s="35">
        <v>1997</v>
      </c>
      <c r="AE82" s="35">
        <v>1998</v>
      </c>
      <c r="AF82" s="35">
        <v>1999</v>
      </c>
      <c r="AG82" s="35">
        <v>2000</v>
      </c>
      <c r="AH82" s="35">
        <v>2001</v>
      </c>
      <c r="AI82" s="35">
        <v>2002</v>
      </c>
      <c r="AJ82" s="35">
        <v>2003</v>
      </c>
      <c r="AK82" s="35">
        <v>2004</v>
      </c>
      <c r="AL82" s="35">
        <v>2005</v>
      </c>
      <c r="AM82" s="35">
        <v>2006</v>
      </c>
      <c r="AN82" s="35">
        <v>2007</v>
      </c>
      <c r="AO82" s="35">
        <v>2008</v>
      </c>
      <c r="AP82" s="35">
        <v>2009</v>
      </c>
      <c r="AQ82" s="35">
        <v>2010</v>
      </c>
      <c r="AR82" s="35">
        <v>2011</v>
      </c>
      <c r="AS82" s="35">
        <v>2012</v>
      </c>
      <c r="AT82" s="35">
        <v>2013</v>
      </c>
      <c r="AU82" s="35">
        <v>2014</v>
      </c>
      <c r="AV82" s="35">
        <v>2015</v>
      </c>
      <c r="AW82" s="35">
        <v>2016</v>
      </c>
      <c r="AX82" s="35">
        <v>2017</v>
      </c>
      <c r="AY82" s="35">
        <v>2018</v>
      </c>
      <c r="AZ82" s="35">
        <v>2019</v>
      </c>
      <c r="BA82" s="35">
        <v>2020</v>
      </c>
      <c r="BB82" s="35">
        <v>2021</v>
      </c>
      <c r="BC82" s="35">
        <v>2022</v>
      </c>
      <c r="BD82" s="35">
        <v>2023</v>
      </c>
      <c r="BE82" s="35">
        <v>2024</v>
      </c>
      <c r="BF82" s="35">
        <v>2025</v>
      </c>
      <c r="BG82" s="35">
        <v>2026</v>
      </c>
      <c r="BH82" s="35">
        <v>2027</v>
      </c>
      <c r="BI82" s="35">
        <v>2028</v>
      </c>
      <c r="BJ82" s="35">
        <v>2029</v>
      </c>
      <c r="BK82" s="35">
        <v>2030</v>
      </c>
      <c r="BL82" s="35">
        <v>2031</v>
      </c>
      <c r="BM82" s="35">
        <v>2032</v>
      </c>
      <c r="BN82" s="35">
        <v>2033</v>
      </c>
      <c r="BO82" s="35">
        <v>2034</v>
      </c>
      <c r="BP82" s="35">
        <v>2035</v>
      </c>
      <c r="BQ82" s="35">
        <v>2036</v>
      </c>
      <c r="BR82" s="35">
        <v>2037</v>
      </c>
      <c r="BS82" s="35">
        <v>2038</v>
      </c>
      <c r="BT82" s="35">
        <v>2039</v>
      </c>
      <c r="BU82" s="35">
        <v>2040</v>
      </c>
      <c r="BV82" s="52">
        <v>2041</v>
      </c>
    </row>
    <row r="83" spans="2:74">
      <c r="B83" s="53" t="s">
        <v>104</v>
      </c>
      <c r="C83" s="18">
        <v>13.981653099295393</v>
      </c>
      <c r="D83" s="18">
        <v>14.481653099295393</v>
      </c>
      <c r="E83" s="18">
        <v>14.981653099295393</v>
      </c>
      <c r="F83" s="18">
        <v>15.481653099295393</v>
      </c>
      <c r="G83" s="18">
        <v>15.981653099295393</v>
      </c>
      <c r="H83" s="18">
        <v>16.481653099295393</v>
      </c>
      <c r="I83" s="18">
        <v>16.981653099295393</v>
      </c>
      <c r="J83" s="18">
        <v>18.87288169763562</v>
      </c>
      <c r="K83" s="18">
        <v>20.766361820959748</v>
      </c>
      <c r="L83" s="18">
        <v>22.662148611685993</v>
      </c>
      <c r="M83" s="18">
        <v>24.563509072453694</v>
      </c>
      <c r="N83" s="18">
        <v>26.470498345681133</v>
      </c>
      <c r="O83" s="18">
        <v>28.38140629357979</v>
      </c>
      <c r="P83" s="18">
        <v>30.294522778361216</v>
      </c>
      <c r="Q83" s="18">
        <v>31.862054426227726</v>
      </c>
      <c r="R83" s="18">
        <v>33.260224208755169</v>
      </c>
      <c r="S83" s="18">
        <v>34.579544880590134</v>
      </c>
      <c r="T83" s="18">
        <v>35.803285918914298</v>
      </c>
      <c r="U83" s="18">
        <v>37.013746825579155</v>
      </c>
      <c r="V83" s="18">
        <v>38.143565758900912</v>
      </c>
      <c r="W83" s="18">
        <v>39.224952629166694</v>
      </c>
      <c r="X83" s="18">
        <v>42.070753645881148</v>
      </c>
      <c r="Y83" s="18">
        <v>46.028872888493389</v>
      </c>
      <c r="Z83" s="18">
        <v>51.110154518709585</v>
      </c>
      <c r="AA83" s="18">
        <v>57.180160524301009</v>
      </c>
      <c r="AB83" s="18">
        <v>64.107208753501581</v>
      </c>
      <c r="AC83" s="18">
        <v>71.757904062427059</v>
      </c>
      <c r="AD83" s="18">
        <v>79.999667901176267</v>
      </c>
      <c r="AE83" s="18">
        <v>88.699493471818073</v>
      </c>
      <c r="AF83" s="18">
        <v>97.351610244767826</v>
      </c>
      <c r="AG83" s="18">
        <v>105.80141712785691</v>
      </c>
      <c r="AH83" s="18">
        <v>114.70313632258926</v>
      </c>
      <c r="AI83" s="18">
        <v>124.93899109926731</v>
      </c>
      <c r="AJ83" s="18">
        <v>135.44535889525568</v>
      </c>
      <c r="AK83" s="18">
        <v>146.18669364495696</v>
      </c>
      <c r="AL83" s="18">
        <v>157.49629068241794</v>
      </c>
      <c r="AM83" s="18">
        <v>165.64928380538421</v>
      </c>
      <c r="AN83" s="18">
        <v>173.11482022708515</v>
      </c>
      <c r="AO83" s="18">
        <v>108.85648212922459</v>
      </c>
      <c r="AP83" s="18">
        <v>114.02644065473292</v>
      </c>
      <c r="AQ83" s="18">
        <v>117.96304835819699</v>
      </c>
      <c r="AR83" s="18">
        <v>119.47802662841464</v>
      </c>
      <c r="AS83" s="18">
        <v>118.76210449695424</v>
      </c>
      <c r="AT83" s="18">
        <v>115.58513216600818</v>
      </c>
      <c r="AU83" s="18">
        <v>114.6394114565117</v>
      </c>
      <c r="AV83" s="18">
        <v>115.8234039725579</v>
      </c>
      <c r="AW83" s="18">
        <v>117.02653476906465</v>
      </c>
      <c r="AX83" s="18">
        <v>118.09577571104245</v>
      </c>
      <c r="AY83" s="18">
        <v>119.14564213011788</v>
      </c>
      <c r="AZ83" s="18">
        <v>120.15697539233692</v>
      </c>
      <c r="BA83" s="18">
        <v>121.14194890056473</v>
      </c>
      <c r="BB83" s="18">
        <v>122.10964664191211</v>
      </c>
      <c r="BC83" s="18">
        <v>123.06871750989706</v>
      </c>
      <c r="BD83" s="18">
        <v>124.00630827431094</v>
      </c>
      <c r="BE83" s="18">
        <v>124.92626147030737</v>
      </c>
      <c r="BF83" s="18">
        <v>125.81776993557934</v>
      </c>
      <c r="BG83" s="18">
        <v>126.69358954488743</v>
      </c>
      <c r="BH83" s="18">
        <v>127.56703435544577</v>
      </c>
      <c r="BI83" s="18">
        <v>128.43258487129785</v>
      </c>
      <c r="BJ83" s="18">
        <v>129.27155836709571</v>
      </c>
      <c r="BK83" s="18">
        <v>130.07765596370575</v>
      </c>
      <c r="BL83" s="18">
        <v>130.85696736488464</v>
      </c>
      <c r="BM83" s="18">
        <v>132.120065773183</v>
      </c>
      <c r="BN83" s="18">
        <v>133.35272764327564</v>
      </c>
      <c r="BO83" s="18">
        <v>134.55500578452057</v>
      </c>
      <c r="BP83" s="18">
        <v>135.72817920849451</v>
      </c>
      <c r="BQ83" s="18">
        <v>136.87308604290004</v>
      </c>
      <c r="BR83" s="18">
        <v>137.99097240369574</v>
      </c>
      <c r="BS83" s="18">
        <v>139.08176767806714</v>
      </c>
      <c r="BT83" s="18">
        <v>140.14666884329404</v>
      </c>
      <c r="BU83" s="18">
        <v>141.18642172517178</v>
      </c>
      <c r="BV83" s="54">
        <v>142.22862243335368</v>
      </c>
    </row>
    <row r="84" spans="2:74">
      <c r="B84" s="53" t="s">
        <v>105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11.25</v>
      </c>
      <c r="AP84" s="18">
        <v>12.075000000000001</v>
      </c>
      <c r="AQ84" s="18">
        <v>18.450000000000003</v>
      </c>
      <c r="AR84" s="18">
        <v>22.575000000000003</v>
      </c>
      <c r="AS84" s="18">
        <v>28.799999999999997</v>
      </c>
      <c r="AT84" s="18">
        <v>33.375</v>
      </c>
      <c r="AU84" s="18">
        <v>38.400000000000006</v>
      </c>
      <c r="AV84" s="18">
        <v>44.327593842818729</v>
      </c>
      <c r="AW84" s="18">
        <v>50.363417816070779</v>
      </c>
      <c r="AX84" s="18">
        <v>56.332222323950049</v>
      </c>
      <c r="AY84" s="18">
        <v>56.766616098583853</v>
      </c>
      <c r="AZ84" s="18">
        <v>57.181658470368113</v>
      </c>
      <c r="BA84" s="18">
        <v>57.583203569262331</v>
      </c>
      <c r="BB84" s="18">
        <v>57.975426541914544</v>
      </c>
      <c r="BC84" s="18">
        <v>58.362829657014814</v>
      </c>
      <c r="BD84" s="18">
        <v>58.739158166202515</v>
      </c>
      <c r="BE84" s="18">
        <v>59.106268629911568</v>
      </c>
      <c r="BF84" s="18">
        <v>59.458897063632214</v>
      </c>
      <c r="BG84" s="18">
        <v>59.803490973204774</v>
      </c>
      <c r="BH84" s="18">
        <v>60.146168410244726</v>
      </c>
      <c r="BI84" s="18">
        <v>60.484336650004707</v>
      </c>
      <c r="BJ84" s="18">
        <v>60.809030793072871</v>
      </c>
      <c r="BK84" s="18">
        <v>61.117720752585193</v>
      </c>
      <c r="BL84" s="18">
        <v>61.41312907086418</v>
      </c>
      <c r="BM84" s="18">
        <v>61.934645740934847</v>
      </c>
      <c r="BN84" s="18">
        <v>62.440516910903391</v>
      </c>
      <c r="BO84" s="18">
        <v>62.93121194577288</v>
      </c>
      <c r="BP84" s="18">
        <v>63.407186129596283</v>
      </c>
      <c r="BQ84" s="18">
        <v>63.868881087904988</v>
      </c>
      <c r="BR84" s="18">
        <v>64.316725197464436</v>
      </c>
      <c r="BS84" s="18">
        <v>64.751133983737091</v>
      </c>
      <c r="BT84" s="18">
        <v>65.172510506421574</v>
      </c>
      <c r="BU84" s="18">
        <v>65.581245733425519</v>
      </c>
      <c r="BV84" s="54">
        <v>65.989980960429463</v>
      </c>
    </row>
    <row r="85" spans="2:74">
      <c r="B85" s="53" t="s">
        <v>106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>
        <v>0</v>
      </c>
      <c r="AO85" s="18">
        <v>42.975000000000001</v>
      </c>
      <c r="AP85" s="18">
        <v>42.224999999999994</v>
      </c>
      <c r="AQ85" s="18">
        <v>35.400000000000006</v>
      </c>
      <c r="AR85" s="18">
        <v>31.274999999999999</v>
      </c>
      <c r="AS85" s="18">
        <v>25.949999999999996</v>
      </c>
      <c r="AT85" s="18">
        <v>21.299999999999997</v>
      </c>
      <c r="AU85" s="18">
        <v>16.574999999999999</v>
      </c>
      <c r="AV85" s="18">
        <v>10.667251810095122</v>
      </c>
      <c r="AW85" s="18">
        <v>4.6503643359435607</v>
      </c>
      <c r="AX85" s="18">
        <v>0</v>
      </c>
      <c r="AY85" s="18">
        <v>0</v>
      </c>
      <c r="AZ85" s="18">
        <v>0</v>
      </c>
      <c r="BA85" s="18">
        <v>0</v>
      </c>
      <c r="BB85" s="18">
        <v>0</v>
      </c>
      <c r="BC85" s="18">
        <v>0</v>
      </c>
      <c r="BD85" s="18">
        <v>0</v>
      </c>
      <c r="BE85" s="18">
        <v>0</v>
      </c>
      <c r="BF85" s="18">
        <v>0</v>
      </c>
      <c r="BG85" s="18">
        <v>0</v>
      </c>
      <c r="BH85" s="18">
        <v>0</v>
      </c>
      <c r="BI85" s="18">
        <v>0</v>
      </c>
      <c r="BJ85" s="18">
        <v>0</v>
      </c>
      <c r="BK85" s="18">
        <v>0</v>
      </c>
      <c r="BL85" s="18">
        <v>0</v>
      </c>
      <c r="BM85" s="18">
        <v>0</v>
      </c>
      <c r="BN85" s="18">
        <v>0</v>
      </c>
      <c r="BO85" s="18">
        <v>0</v>
      </c>
      <c r="BP85" s="18">
        <v>0</v>
      </c>
      <c r="BQ85" s="18">
        <v>0</v>
      </c>
      <c r="BR85" s="18">
        <v>0</v>
      </c>
      <c r="BS85" s="18">
        <v>0</v>
      </c>
      <c r="BT85" s="18">
        <v>0</v>
      </c>
      <c r="BU85" s="18">
        <v>0</v>
      </c>
      <c r="BV85" s="54">
        <v>0</v>
      </c>
    </row>
    <row r="86" spans="2:74">
      <c r="B86" s="53" t="s">
        <v>107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>
        <v>0</v>
      </c>
      <c r="AO86" s="18">
        <v>0</v>
      </c>
      <c r="AP86" s="18">
        <v>0</v>
      </c>
      <c r="AQ86" s="18">
        <v>0.52795164180300591</v>
      </c>
      <c r="AR86" s="18">
        <v>2.9359733715853684</v>
      </c>
      <c r="AS86" s="18">
        <v>6.4696251184780484</v>
      </c>
      <c r="AT86" s="18">
        <v>11.960592576109931</v>
      </c>
      <c r="AU86" s="18">
        <v>14.816588944716857</v>
      </c>
      <c r="AV86" s="18">
        <v>19.635887372739095</v>
      </c>
      <c r="AW86" s="18">
        <v>24.543560190638793</v>
      </c>
      <c r="AX86" s="18">
        <v>29.51634225252554</v>
      </c>
      <c r="AY86" s="18">
        <v>34.54522137011773</v>
      </c>
      <c r="AZ86" s="18">
        <v>39.634168785031946</v>
      </c>
      <c r="BA86" s="18">
        <v>44.78282711807686</v>
      </c>
      <c r="BB86" s="18">
        <v>50.004806050472752</v>
      </c>
      <c r="BC86" s="18">
        <v>55.27522447037925</v>
      </c>
      <c r="BD86" s="18">
        <v>58.739158166202515</v>
      </c>
      <c r="BE86" s="18">
        <v>59.106268629911568</v>
      </c>
      <c r="BF86" s="18">
        <v>59.458897063632214</v>
      </c>
      <c r="BG86" s="18">
        <v>59.803490973204774</v>
      </c>
      <c r="BH86" s="18">
        <v>60.146168410244726</v>
      </c>
      <c r="BI86" s="18">
        <v>60.484336650004707</v>
      </c>
      <c r="BJ86" s="18">
        <v>60.809030793072871</v>
      </c>
      <c r="BK86" s="18">
        <v>61.117720752585193</v>
      </c>
      <c r="BL86" s="18">
        <v>61.41312907086418</v>
      </c>
      <c r="BM86" s="18">
        <v>61.934645740934847</v>
      </c>
      <c r="BN86" s="18">
        <v>62.440516910903391</v>
      </c>
      <c r="BO86" s="18">
        <v>62.93121194577288</v>
      </c>
      <c r="BP86" s="18">
        <v>63.407186129596283</v>
      </c>
      <c r="BQ86" s="18">
        <v>63.868881087904988</v>
      </c>
      <c r="BR86" s="18">
        <v>64.316725197464436</v>
      </c>
      <c r="BS86" s="18">
        <v>64.751133983737091</v>
      </c>
      <c r="BT86" s="18">
        <v>65.172510506421574</v>
      </c>
      <c r="BU86" s="18">
        <v>65.581245733425519</v>
      </c>
      <c r="BV86" s="54">
        <v>65.989980960429463</v>
      </c>
    </row>
    <row r="87" spans="2:74">
      <c r="B87" s="53" t="s">
        <v>108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15.9</v>
      </c>
      <c r="AP87" s="18">
        <v>16.599999999999998</v>
      </c>
      <c r="AQ87" s="18">
        <v>17.600000000000001</v>
      </c>
      <c r="AR87" s="18">
        <v>18.5</v>
      </c>
      <c r="AS87" s="18">
        <v>19.400000000000002</v>
      </c>
      <c r="AT87" s="18">
        <v>20.400000000000002</v>
      </c>
      <c r="AU87" s="18">
        <v>21.2</v>
      </c>
      <c r="AV87" s="18">
        <v>22.151205731135654</v>
      </c>
      <c r="AW87" s="18">
        <v>22.355095169835007</v>
      </c>
      <c r="AX87" s="18">
        <v>22.532888929580018</v>
      </c>
      <c r="AY87" s="18">
        <v>22.706646439433541</v>
      </c>
      <c r="AZ87" s="18">
        <v>22.872663388147245</v>
      </c>
      <c r="BA87" s="18">
        <v>23.033281427704932</v>
      </c>
      <c r="BB87" s="18">
        <v>23.190170616765819</v>
      </c>
      <c r="BC87" s="18">
        <v>23.345131862805928</v>
      </c>
      <c r="BD87" s="18">
        <v>23.495663266481007</v>
      </c>
      <c r="BE87" s="18">
        <v>23.642507451964626</v>
      </c>
      <c r="BF87" s="18">
        <v>23.783558825452886</v>
      </c>
      <c r="BG87" s="18">
        <v>23.921396389281909</v>
      </c>
      <c r="BH87" s="18">
        <v>24.05846736409789</v>
      </c>
      <c r="BI87" s="18">
        <v>24.193734660001883</v>
      </c>
      <c r="BJ87" s="18">
        <v>24.323612317229149</v>
      </c>
      <c r="BK87" s="18">
        <v>24.447088301034078</v>
      </c>
      <c r="BL87" s="18">
        <v>24.565251628345671</v>
      </c>
      <c r="BM87" s="18">
        <v>24.773858296373938</v>
      </c>
      <c r="BN87" s="18">
        <v>24.976206764361354</v>
      </c>
      <c r="BO87" s="18">
        <v>25.172484778309155</v>
      </c>
      <c r="BP87" s="18">
        <v>25.362874451838515</v>
      </c>
      <c r="BQ87" s="18">
        <v>25.547552435161997</v>
      </c>
      <c r="BR87" s="18">
        <v>25.726690078985776</v>
      </c>
      <c r="BS87" s="18">
        <v>25.900453593494838</v>
      </c>
      <c r="BT87" s="18">
        <v>26.069004202568632</v>
      </c>
      <c r="BU87" s="18">
        <v>26.23249829337021</v>
      </c>
      <c r="BV87" s="54">
        <v>26.395992384171787</v>
      </c>
    </row>
    <row r="88" spans="2:74">
      <c r="B88" s="53" t="s">
        <v>38</v>
      </c>
      <c r="C88" s="18">
        <v>13.981653099295393</v>
      </c>
      <c r="D88" s="18">
        <v>14.481653099295393</v>
      </c>
      <c r="E88" s="18">
        <v>14.981653099295393</v>
      </c>
      <c r="F88" s="18">
        <v>15.481653099295393</v>
      </c>
      <c r="G88" s="18">
        <v>15.981653099295393</v>
      </c>
      <c r="H88" s="18">
        <v>16.481653099295393</v>
      </c>
      <c r="I88" s="18">
        <v>16.981653099295393</v>
      </c>
      <c r="J88" s="18">
        <v>18.87288169763562</v>
      </c>
      <c r="K88" s="18">
        <v>20.766361820959748</v>
      </c>
      <c r="L88" s="18">
        <v>22.662148611685993</v>
      </c>
      <c r="M88" s="18">
        <v>24.563509072453694</v>
      </c>
      <c r="N88" s="18">
        <v>26.470498345681133</v>
      </c>
      <c r="O88" s="18">
        <v>28.38140629357979</v>
      </c>
      <c r="P88" s="18">
        <v>30.294522778361216</v>
      </c>
      <c r="Q88" s="18">
        <v>31.862054426227726</v>
      </c>
      <c r="R88" s="18">
        <v>33.260224208755169</v>
      </c>
      <c r="S88" s="18">
        <v>34.579544880590134</v>
      </c>
      <c r="T88" s="18">
        <v>35.803285918914298</v>
      </c>
      <c r="U88" s="18">
        <v>37.013746825579155</v>
      </c>
      <c r="V88" s="18">
        <v>38.143565758900912</v>
      </c>
      <c r="W88" s="18">
        <v>39.224952629166694</v>
      </c>
      <c r="X88" s="18">
        <v>42.070753645881148</v>
      </c>
      <c r="Y88" s="18">
        <v>46.028872888493389</v>
      </c>
      <c r="Z88" s="18">
        <v>51.110154518709585</v>
      </c>
      <c r="AA88" s="18">
        <v>57.180160524301009</v>
      </c>
      <c r="AB88" s="18">
        <v>64.107208753501581</v>
      </c>
      <c r="AC88" s="18">
        <v>71.757904062427059</v>
      </c>
      <c r="AD88" s="18">
        <v>79.999667901176267</v>
      </c>
      <c r="AE88" s="18">
        <v>88.699493471818073</v>
      </c>
      <c r="AF88" s="18">
        <v>97.351610244767826</v>
      </c>
      <c r="AG88" s="18">
        <v>105.80141712785691</v>
      </c>
      <c r="AH88" s="18">
        <v>114.70313632258926</v>
      </c>
      <c r="AI88" s="18">
        <v>124.93899109926731</v>
      </c>
      <c r="AJ88" s="18">
        <v>135.44535889525568</v>
      </c>
      <c r="AK88" s="18">
        <v>146.18669364495696</v>
      </c>
      <c r="AL88" s="18">
        <v>157.49629068241794</v>
      </c>
      <c r="AM88" s="18">
        <v>165.64928380538421</v>
      </c>
      <c r="AN88" s="18">
        <v>173.11482022708515</v>
      </c>
      <c r="AO88" s="18">
        <v>178.98148212922459</v>
      </c>
      <c r="AP88" s="18">
        <v>184.92644065473291</v>
      </c>
      <c r="AQ88" s="18">
        <v>189.941</v>
      </c>
      <c r="AR88" s="18">
        <v>194.76400000000001</v>
      </c>
      <c r="AS88" s="18">
        <v>199.38172961543228</v>
      </c>
      <c r="AT88" s="18">
        <v>202.62072474211814</v>
      </c>
      <c r="AU88" s="18">
        <v>205.63100040122853</v>
      </c>
      <c r="AV88" s="18">
        <v>212.60534272934649</v>
      </c>
      <c r="AW88" s="18">
        <v>218.93897228155279</v>
      </c>
      <c r="AX88" s="18">
        <v>226.47722921709806</v>
      </c>
      <c r="AY88" s="18">
        <v>233.16412603825299</v>
      </c>
      <c r="AZ88" s="18">
        <v>239.84546603588421</v>
      </c>
      <c r="BA88" s="18">
        <v>246.54126101560885</v>
      </c>
      <c r="BB88" s="18">
        <v>253.2800498510652</v>
      </c>
      <c r="BC88" s="18">
        <v>260.05190350009701</v>
      </c>
      <c r="BD88" s="18">
        <v>264.98028787319697</v>
      </c>
      <c r="BE88" s="18">
        <v>266.78130618209514</v>
      </c>
      <c r="BF88" s="18">
        <v>268.51912288829664</v>
      </c>
      <c r="BG88" s="18">
        <v>270.22196788057886</v>
      </c>
      <c r="BH88" s="18">
        <v>271.91783854003313</v>
      </c>
      <c r="BI88" s="18">
        <v>273.59499283130913</v>
      </c>
      <c r="BJ88" s="18">
        <v>275.2132322704706</v>
      </c>
      <c r="BK88" s="18">
        <v>276.76018576991021</v>
      </c>
      <c r="BL88" s="18">
        <v>278.2484771349587</v>
      </c>
      <c r="BM88" s="18">
        <v>280.76321555142664</v>
      </c>
      <c r="BN88" s="18">
        <v>283.20996822944375</v>
      </c>
      <c r="BO88" s="18">
        <v>285.5899144543755</v>
      </c>
      <c r="BP88" s="18">
        <v>287.90542591952561</v>
      </c>
      <c r="BQ88" s="18">
        <v>290.15840065387204</v>
      </c>
      <c r="BR88" s="18">
        <v>292.35111287761038</v>
      </c>
      <c r="BS88" s="18">
        <v>294.48448923903612</v>
      </c>
      <c r="BT88" s="18">
        <v>296.56069405870585</v>
      </c>
      <c r="BU88" s="18">
        <v>298.58141148539306</v>
      </c>
      <c r="BV88" s="54">
        <v>300.60457673838442</v>
      </c>
    </row>
    <row r="89" spans="2:74">
      <c r="B89" s="72"/>
      <c r="C89" s="62"/>
      <c r="D89" s="62"/>
      <c r="E89" s="62"/>
      <c r="F89" s="62"/>
      <c r="G89" s="62"/>
      <c r="H89" s="62"/>
      <c r="I89" s="62"/>
      <c r="J89" s="62"/>
      <c r="K89" s="62"/>
      <c r="BQ89" s="120"/>
      <c r="BV89" s="68"/>
    </row>
    <row r="90" spans="2:74">
      <c r="B90" s="72"/>
      <c r="C90" s="63" t="s">
        <v>81</v>
      </c>
      <c r="D90" s="62"/>
      <c r="E90" s="62"/>
      <c r="F90" s="62"/>
      <c r="G90" s="62"/>
      <c r="H90" s="62"/>
      <c r="I90" s="62"/>
      <c r="J90" s="62"/>
      <c r="K90" s="62"/>
      <c r="BQ90" s="124"/>
      <c r="BV90" s="68"/>
    </row>
    <row r="91" spans="2:74">
      <c r="B91" s="53" t="s">
        <v>61</v>
      </c>
      <c r="C91" s="35">
        <v>1970</v>
      </c>
      <c r="D91" s="35">
        <v>1971</v>
      </c>
      <c r="E91" s="35">
        <v>1972</v>
      </c>
      <c r="F91" s="35">
        <v>1973</v>
      </c>
      <c r="G91" s="35">
        <v>1974</v>
      </c>
      <c r="H91" s="35">
        <v>1975</v>
      </c>
      <c r="I91" s="35">
        <v>1976</v>
      </c>
      <c r="J91" s="35">
        <v>1977</v>
      </c>
      <c r="K91" s="35">
        <v>1978</v>
      </c>
      <c r="L91" s="35">
        <v>1979</v>
      </c>
      <c r="M91" s="35">
        <v>1980</v>
      </c>
      <c r="N91" s="35">
        <v>1981</v>
      </c>
      <c r="O91" s="35">
        <v>1982</v>
      </c>
      <c r="P91" s="35">
        <v>1983</v>
      </c>
      <c r="Q91" s="35">
        <v>1984</v>
      </c>
      <c r="R91" s="35">
        <v>1985</v>
      </c>
      <c r="S91" s="35">
        <v>1986</v>
      </c>
      <c r="T91" s="35">
        <v>1987</v>
      </c>
      <c r="U91" s="35">
        <v>1988</v>
      </c>
      <c r="V91" s="35">
        <v>1989</v>
      </c>
      <c r="W91" s="35">
        <v>1990</v>
      </c>
      <c r="X91" s="35">
        <v>1991</v>
      </c>
      <c r="Y91" s="35">
        <v>1992</v>
      </c>
      <c r="Z91" s="35">
        <v>1993</v>
      </c>
      <c r="AA91" s="35">
        <v>1994</v>
      </c>
      <c r="AB91" s="35">
        <v>1995</v>
      </c>
      <c r="AC91" s="35">
        <v>1996</v>
      </c>
      <c r="AD91" s="35">
        <v>1997</v>
      </c>
      <c r="AE91" s="35">
        <v>1998</v>
      </c>
      <c r="AF91" s="35">
        <v>1999</v>
      </c>
      <c r="AG91" s="35">
        <v>2000</v>
      </c>
      <c r="AH91" s="35">
        <v>2001</v>
      </c>
      <c r="AI91" s="35">
        <v>2002</v>
      </c>
      <c r="AJ91" s="35">
        <v>2003</v>
      </c>
      <c r="AK91" s="35">
        <v>2004</v>
      </c>
      <c r="AL91" s="35">
        <v>2005</v>
      </c>
      <c r="AM91" s="35">
        <v>2006</v>
      </c>
      <c r="AN91" s="35">
        <v>2007</v>
      </c>
      <c r="AO91" s="35">
        <v>2008</v>
      </c>
      <c r="AP91" s="35">
        <v>2009</v>
      </c>
      <c r="AQ91" s="35">
        <v>2010</v>
      </c>
      <c r="AR91" s="35">
        <v>2011</v>
      </c>
      <c r="AS91" s="35">
        <v>2012</v>
      </c>
      <c r="AT91" s="35">
        <v>2013</v>
      </c>
      <c r="AU91" s="35">
        <v>2014</v>
      </c>
      <c r="AV91" s="35">
        <v>2015</v>
      </c>
      <c r="AW91" s="35">
        <v>2016</v>
      </c>
      <c r="AX91" s="35">
        <v>2017</v>
      </c>
      <c r="AY91" s="35">
        <v>2018</v>
      </c>
      <c r="AZ91" s="35">
        <v>2019</v>
      </c>
      <c r="BA91" s="35">
        <v>2020</v>
      </c>
      <c r="BB91" s="35">
        <v>2021</v>
      </c>
      <c r="BC91" s="35">
        <v>2022</v>
      </c>
      <c r="BD91" s="35">
        <v>2023</v>
      </c>
      <c r="BE91" s="35">
        <v>2024</v>
      </c>
      <c r="BF91" s="35">
        <v>2025</v>
      </c>
      <c r="BG91" s="35">
        <v>2026</v>
      </c>
      <c r="BH91" s="35">
        <v>2027</v>
      </c>
      <c r="BI91" s="35">
        <v>2028</v>
      </c>
      <c r="BJ91" s="35">
        <v>2029</v>
      </c>
      <c r="BK91" s="35">
        <v>2030</v>
      </c>
      <c r="BL91" s="35">
        <v>2031</v>
      </c>
      <c r="BM91" s="35">
        <v>2032</v>
      </c>
      <c r="BN91" s="35">
        <v>2033</v>
      </c>
      <c r="BO91" s="35">
        <v>2034</v>
      </c>
      <c r="BP91" s="35">
        <v>2035</v>
      </c>
      <c r="BQ91" s="35">
        <v>2036</v>
      </c>
      <c r="BR91" s="35">
        <v>2037</v>
      </c>
      <c r="BS91" s="35">
        <v>2038</v>
      </c>
      <c r="BT91" s="35">
        <v>2039</v>
      </c>
      <c r="BU91" s="35">
        <v>2040</v>
      </c>
      <c r="BV91" s="52">
        <v>2041</v>
      </c>
    </row>
    <row r="92" spans="2:74">
      <c r="B92" s="53" t="s">
        <v>104</v>
      </c>
      <c r="C92" s="18">
        <v>0.78575231827524417</v>
      </c>
      <c r="D92" s="18">
        <v>0.82835229847285918</v>
      </c>
      <c r="E92" s="18">
        <v>0.87195358516698984</v>
      </c>
      <c r="F92" s="18">
        <v>0.91655617835764402</v>
      </c>
      <c r="G92" s="18">
        <v>0.96216007804481263</v>
      </c>
      <c r="H92" s="18">
        <v>1.0087652842285053</v>
      </c>
      <c r="I92" s="18">
        <v>1.0563717969087167</v>
      </c>
      <c r="J92" s="18">
        <v>1.1929163365860371</v>
      </c>
      <c r="K92" s="18">
        <v>1.3333928439931479</v>
      </c>
      <c r="L92" s="18">
        <v>1.4778116783984656</v>
      </c>
      <c r="M92" s="18">
        <v>1.6263960832276436</v>
      </c>
      <c r="N92" s="18">
        <v>1.7791665076343155</v>
      </c>
      <c r="O92" s="18">
        <v>1.9360232039379521</v>
      </c>
      <c r="P92" s="18">
        <v>2.0968595749697361</v>
      </c>
      <c r="Q92" s="18">
        <v>2.2365414425407697</v>
      </c>
      <c r="R92" s="18">
        <v>2.3664059022312656</v>
      </c>
      <c r="S92" s="18">
        <v>2.4872581622203538</v>
      </c>
      <c r="T92" s="18">
        <v>2.5995858606527058</v>
      </c>
      <c r="U92" s="18">
        <v>2.7063352112569845</v>
      </c>
      <c r="V92" s="18">
        <v>2.8071961330186204</v>
      </c>
      <c r="W92" s="18">
        <v>2.9535314551414955</v>
      </c>
      <c r="X92" s="18">
        <v>3.0661192365365939</v>
      </c>
      <c r="Y92" s="18">
        <v>3.213960344234986</v>
      </c>
      <c r="Z92" s="18">
        <v>3.4091728540594688</v>
      </c>
      <c r="AA92" s="18">
        <v>3.6071348888991333</v>
      </c>
      <c r="AB92" s="18">
        <v>3.7325108445063786</v>
      </c>
      <c r="AC92" s="18">
        <v>3.7934098012975879</v>
      </c>
      <c r="AD92" s="18">
        <v>3.782224114184916</v>
      </c>
      <c r="AE92" s="18">
        <v>3.7178849202664446</v>
      </c>
      <c r="AF92" s="18">
        <v>3.6283954737417834</v>
      </c>
      <c r="AG92" s="18">
        <v>3.524851460101202</v>
      </c>
      <c r="AH92" s="18">
        <v>3.4468093612684743</v>
      </c>
      <c r="AI92" s="18">
        <v>3.5693551445957472</v>
      </c>
      <c r="AJ92" s="18">
        <v>3.8437693025635786</v>
      </c>
      <c r="AK92" s="18">
        <v>4.2334179206091802</v>
      </c>
      <c r="AL92" s="18">
        <v>4.6173842503691001</v>
      </c>
      <c r="AM92" s="18">
        <v>4.8577712740633219</v>
      </c>
      <c r="AN92" s="18">
        <v>5.010923473431161</v>
      </c>
      <c r="AO92" s="18">
        <v>3.9282698329966887</v>
      </c>
      <c r="AP92" s="18">
        <v>3.7302844473665084</v>
      </c>
      <c r="AQ92" s="18">
        <v>3.9373703510830498</v>
      </c>
      <c r="AR92" s="18">
        <v>4.2530119976796437</v>
      </c>
      <c r="AS92" s="18">
        <v>4.5886005811589445</v>
      </c>
      <c r="AT92" s="18">
        <v>4.6566418490264603</v>
      </c>
      <c r="AU92" s="18">
        <v>4.7628895569101015</v>
      </c>
      <c r="AV92" s="18">
        <v>5.0676469495321674</v>
      </c>
      <c r="AW92" s="18">
        <v>5.378508933743257</v>
      </c>
      <c r="AX92" s="18">
        <v>5.6889453230435105</v>
      </c>
      <c r="AY92" s="18">
        <v>6.0024167900158885</v>
      </c>
      <c r="AZ92" s="18">
        <v>6.3184950759108345</v>
      </c>
      <c r="BA92" s="18">
        <v>6.6375921117599237</v>
      </c>
      <c r="BB92" s="18">
        <v>6.9607893641199849</v>
      </c>
      <c r="BC92" s="18">
        <v>7.2870139620027734</v>
      </c>
      <c r="BD92" s="18">
        <v>7.6161517205797136</v>
      </c>
      <c r="BE92" s="18">
        <v>7.9483049285034486</v>
      </c>
      <c r="BF92" s="18">
        <v>8.2834059925827859</v>
      </c>
      <c r="BG92" s="18">
        <v>8.6206185866528795</v>
      </c>
      <c r="BH92" s="18">
        <v>8.9615293753201932</v>
      </c>
      <c r="BI92" s="18">
        <v>9.3057227173905623</v>
      </c>
      <c r="BJ92" s="18">
        <v>9.6525329346444479</v>
      </c>
      <c r="BK92" s="18">
        <v>9.9997418239141354</v>
      </c>
      <c r="BL92" s="18">
        <v>10.348389753116471</v>
      </c>
      <c r="BM92" s="18">
        <v>10.739802988744025</v>
      </c>
      <c r="BN92" s="18">
        <v>11.135055183558359</v>
      </c>
      <c r="BO92" s="18">
        <v>11.532344352853142</v>
      </c>
      <c r="BP92" s="18">
        <v>11.932380512085709</v>
      </c>
      <c r="BQ92" s="18">
        <v>12.335046533360289</v>
      </c>
      <c r="BR92" s="18">
        <v>12.741104544950213</v>
      </c>
      <c r="BS92" s="18">
        <v>13.148707221196608</v>
      </c>
      <c r="BT92" s="18">
        <v>13.558618466491966</v>
      </c>
      <c r="BU92" s="18">
        <v>13.970740674675705</v>
      </c>
      <c r="BV92" s="54">
        <v>14.38855877718456</v>
      </c>
    </row>
    <row r="93" spans="2:74">
      <c r="B93" s="53" t="s">
        <v>105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0</v>
      </c>
      <c r="AO93" s="18">
        <v>6.1593749999999996E-2</v>
      </c>
      <c r="AP93" s="18">
        <v>6.6110624999999992E-2</v>
      </c>
      <c r="AQ93" s="18">
        <v>0.10101375000000001</v>
      </c>
      <c r="AR93" s="18">
        <v>0.12359812500000002</v>
      </c>
      <c r="AS93" s="18">
        <v>0.15767999999999999</v>
      </c>
      <c r="AT93" s="18">
        <v>0.18272812499999996</v>
      </c>
      <c r="AU93" s="18">
        <v>0.21024000000000001</v>
      </c>
      <c r="AV93" s="18">
        <v>0.2426935762894325</v>
      </c>
      <c r="AW93" s="18">
        <v>0.27573971254298751</v>
      </c>
      <c r="AX93" s="18">
        <v>0.30841891722362652</v>
      </c>
      <c r="AY93" s="18">
        <v>0.31079722313974656</v>
      </c>
      <c r="AZ93" s="18">
        <v>0.31306958012526542</v>
      </c>
      <c r="BA93" s="18">
        <v>0.31526803954171123</v>
      </c>
      <c r="BB93" s="18">
        <v>0.31741546031698209</v>
      </c>
      <c r="BC93" s="18">
        <v>0.31953649237215609</v>
      </c>
      <c r="BD93" s="18">
        <v>0.32159689095995875</v>
      </c>
      <c r="BE93" s="18">
        <v>0.32360682074876579</v>
      </c>
      <c r="BF93" s="18">
        <v>0.32553746142338635</v>
      </c>
      <c r="BG93" s="18">
        <v>0.32742411307829611</v>
      </c>
      <c r="BH93" s="18">
        <v>0.32930027204608986</v>
      </c>
      <c r="BI93" s="18">
        <v>0.33115174315877571</v>
      </c>
      <c r="BJ93" s="18">
        <v>0.33292944359207394</v>
      </c>
      <c r="BK93" s="18">
        <v>0.33461952112040394</v>
      </c>
      <c r="BL93" s="18">
        <v>0.33623688166298138</v>
      </c>
      <c r="BM93" s="18">
        <v>0.33909218543161823</v>
      </c>
      <c r="BN93" s="18">
        <v>0.34186183008719606</v>
      </c>
      <c r="BO93" s="18">
        <v>0.34454838540310651</v>
      </c>
      <c r="BP93" s="18">
        <v>0.34715434405953965</v>
      </c>
      <c r="BQ93" s="18">
        <v>0.34968212395627979</v>
      </c>
      <c r="BR93" s="18">
        <v>0.35213407045611772</v>
      </c>
      <c r="BS93" s="18">
        <v>0.35451245856096059</v>
      </c>
      <c r="BT93" s="18">
        <v>0.35681949502265808</v>
      </c>
      <c r="BU93" s="18">
        <v>0.3590573203905047</v>
      </c>
      <c r="BV93" s="54">
        <v>0.36129514575835125</v>
      </c>
    </row>
    <row r="94" spans="2:74">
      <c r="B94" s="53" t="s">
        <v>106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18">
        <v>0</v>
      </c>
      <c r="AG94" s="18">
        <v>0</v>
      </c>
      <c r="AH94" s="18">
        <v>0</v>
      </c>
      <c r="AI94" s="18">
        <v>0</v>
      </c>
      <c r="AJ94" s="18">
        <v>0</v>
      </c>
      <c r="AK94" s="18">
        <v>0</v>
      </c>
      <c r="AL94" s="18">
        <v>0</v>
      </c>
      <c r="AM94" s="18">
        <v>0</v>
      </c>
      <c r="AN94" s="18">
        <v>0</v>
      </c>
      <c r="AO94" s="18">
        <v>5.9666490000000003E-2</v>
      </c>
      <c r="AP94" s="18">
        <v>5.8625189999999994E-2</v>
      </c>
      <c r="AQ94" s="18">
        <v>4.914936000000001E-2</v>
      </c>
      <c r="AR94" s="18">
        <v>4.3422210000000003E-2</v>
      </c>
      <c r="AS94" s="18">
        <v>3.6028979999999995E-2</v>
      </c>
      <c r="AT94" s="18">
        <v>2.9572919999999996E-2</v>
      </c>
      <c r="AU94" s="18">
        <v>2.3012730000000002E-2</v>
      </c>
      <c r="AV94" s="18">
        <v>1.4810412413136069E-2</v>
      </c>
      <c r="AW94" s="18">
        <v>6.4565658440240399E-3</v>
      </c>
      <c r="AX94" s="18">
        <v>0</v>
      </c>
      <c r="AY94" s="18">
        <v>0</v>
      </c>
      <c r="AZ94" s="18">
        <v>0</v>
      </c>
      <c r="BA94" s="18">
        <v>0</v>
      </c>
      <c r="BB94" s="18">
        <v>0</v>
      </c>
      <c r="BC94" s="18">
        <v>0</v>
      </c>
      <c r="BD94" s="18">
        <v>0</v>
      </c>
      <c r="BE94" s="18">
        <v>0</v>
      </c>
      <c r="BF94" s="18">
        <v>0</v>
      </c>
      <c r="BG94" s="18">
        <v>0</v>
      </c>
      <c r="BH94" s="18">
        <v>0</v>
      </c>
      <c r="BI94" s="18">
        <v>0</v>
      </c>
      <c r="BJ94" s="18">
        <v>0</v>
      </c>
      <c r="BK94" s="18">
        <v>0</v>
      </c>
      <c r="BL94" s="18">
        <v>0</v>
      </c>
      <c r="BM94" s="18">
        <v>0</v>
      </c>
      <c r="BN94" s="18">
        <v>0</v>
      </c>
      <c r="BO94" s="18">
        <v>0</v>
      </c>
      <c r="BP94" s="18">
        <v>0</v>
      </c>
      <c r="BQ94" s="18">
        <v>0</v>
      </c>
      <c r="BR94" s="18">
        <v>0</v>
      </c>
      <c r="BS94" s="18">
        <v>0</v>
      </c>
      <c r="BT94" s="18">
        <v>0</v>
      </c>
      <c r="BU94" s="18">
        <v>0</v>
      </c>
      <c r="BV94" s="54">
        <v>0</v>
      </c>
    </row>
    <row r="95" spans="2:74">
      <c r="B95" s="53" t="s">
        <v>107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18">
        <v>0</v>
      </c>
      <c r="AE95" s="18">
        <v>0</v>
      </c>
      <c r="AF95" s="18">
        <v>0</v>
      </c>
      <c r="AG95" s="18">
        <v>0</v>
      </c>
      <c r="AH95" s="18">
        <v>0</v>
      </c>
      <c r="AI95" s="18">
        <v>0</v>
      </c>
      <c r="AJ95" s="18">
        <v>0</v>
      </c>
      <c r="AK95" s="18">
        <v>0</v>
      </c>
      <c r="AL95" s="18">
        <v>0</v>
      </c>
      <c r="AM95" s="18">
        <v>0</v>
      </c>
      <c r="AN95" s="18">
        <v>0</v>
      </c>
      <c r="AO95" s="18">
        <v>0</v>
      </c>
      <c r="AP95" s="18">
        <v>0</v>
      </c>
      <c r="AQ95" s="18">
        <v>4.5410308602670596E-3</v>
      </c>
      <c r="AR95" s="18">
        <v>2.5252967563014359E-2</v>
      </c>
      <c r="AS95" s="18">
        <v>5.564670130968135E-2</v>
      </c>
      <c r="AT95" s="18">
        <v>0.10287574788045115</v>
      </c>
      <c r="AU95" s="18">
        <v>0.12744081524602224</v>
      </c>
      <c r="AV95" s="18">
        <v>0.23027888736942906</v>
      </c>
      <c r="AW95" s="18">
        <v>0.28783337495770689</v>
      </c>
      <c r="AX95" s="18">
        <v>0.34615142794938059</v>
      </c>
      <c r="AY95" s="18">
        <v>0.40512735635698716</v>
      </c>
      <c r="AZ95" s="18">
        <v>0.46480773271802284</v>
      </c>
      <c r="BA95" s="18">
        <v>0.52518836588589046</v>
      </c>
      <c r="BB95" s="18">
        <v>0.58642886271661665</v>
      </c>
      <c r="BC95" s="18">
        <v>0.6482374312151491</v>
      </c>
      <c r="BD95" s="18">
        <v>0.68886054043623168</v>
      </c>
      <c r="BE95" s="18">
        <v>0.69316581004385636</v>
      </c>
      <c r="BF95" s="18">
        <v>0.69730124236889357</v>
      </c>
      <c r="BG95" s="18">
        <v>0.70134245021371033</v>
      </c>
      <c r="BH95" s="18">
        <v>0.70536118272272452</v>
      </c>
      <c r="BI95" s="18">
        <v>0.70932703384609763</v>
      </c>
      <c r="BJ95" s="18">
        <v>0.71313486817422245</v>
      </c>
      <c r="BK95" s="18">
        <v>0.71675501423990517</v>
      </c>
      <c r="BL95" s="18">
        <v>0.72021940052210609</v>
      </c>
      <c r="BM95" s="18">
        <v>0.72633546119452641</v>
      </c>
      <c r="BN95" s="18">
        <v>0.73226804004677393</v>
      </c>
      <c r="BO95" s="18">
        <v>0.73802264153345409</v>
      </c>
      <c r="BP95" s="18">
        <v>0.74360460497553393</v>
      </c>
      <c r="BQ95" s="18">
        <v>0.74901910951435124</v>
      </c>
      <c r="BR95" s="18">
        <v>0.75427117891700424</v>
      </c>
      <c r="BS95" s="18">
        <v>0.7593656862375775</v>
      </c>
      <c r="BT95" s="18">
        <v>0.76430735833853358</v>
      </c>
      <c r="BU95" s="18">
        <v>0.769100780276461</v>
      </c>
      <c r="BV95" s="54">
        <v>0.77389420221438843</v>
      </c>
    </row>
    <row r="96" spans="2:74">
      <c r="B96" s="53" t="s">
        <v>108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0</v>
      </c>
      <c r="AC96" s="18">
        <v>0</v>
      </c>
      <c r="AD96" s="18">
        <v>0</v>
      </c>
      <c r="AE96" s="18">
        <v>0</v>
      </c>
      <c r="AF96" s="18">
        <v>0</v>
      </c>
      <c r="AG96" s="18">
        <v>0</v>
      </c>
      <c r="AH96" s="18">
        <v>0</v>
      </c>
      <c r="AI96" s="18">
        <v>0</v>
      </c>
      <c r="AJ96" s="18">
        <v>0</v>
      </c>
      <c r="AK96" s="18">
        <v>0</v>
      </c>
      <c r="AL96" s="18">
        <v>0</v>
      </c>
      <c r="AM96" s="18">
        <v>0</v>
      </c>
      <c r="AN96" s="18">
        <v>0</v>
      </c>
      <c r="AO96" s="18">
        <v>1.0024498323480286</v>
      </c>
      <c r="AP96" s="18">
        <v>1.0557312611771226</v>
      </c>
      <c r="AQ96" s="18">
        <v>1.1122779599177368</v>
      </c>
      <c r="AR96" s="18">
        <v>1.170220266446496</v>
      </c>
      <c r="AS96" s="18">
        <v>1.1511889195191878</v>
      </c>
      <c r="AT96" s="18">
        <v>1.1763351531263901</v>
      </c>
      <c r="AU96" s="18">
        <v>1.2342383219715194</v>
      </c>
      <c r="AV96" s="18">
        <v>1.3583119354332385</v>
      </c>
      <c r="AW96" s="18">
        <v>1.3708144358142826</v>
      </c>
      <c r="AX96" s="18">
        <v>1.3817167491618467</v>
      </c>
      <c r="AY96" s="18">
        <v>1.3923715596660649</v>
      </c>
      <c r="AZ96" s="18">
        <v>1.4025517189611891</v>
      </c>
      <c r="BA96" s="18">
        <v>1.4124008171468663</v>
      </c>
      <c r="BB96" s="18">
        <v>1.4220212622200799</v>
      </c>
      <c r="BC96" s="18">
        <v>1.4315234858272594</v>
      </c>
      <c r="BD96" s="18">
        <v>1.4407540715006153</v>
      </c>
      <c r="BE96" s="18">
        <v>1.4497585569544709</v>
      </c>
      <c r="BF96" s="18">
        <v>1.4584078271767711</v>
      </c>
      <c r="BG96" s="18">
        <v>1.4668600265907668</v>
      </c>
      <c r="BH96" s="18">
        <v>1.4752652187664825</v>
      </c>
      <c r="BI96" s="18">
        <v>1.4835598093513156</v>
      </c>
      <c r="BJ96" s="18">
        <v>1.4915239072924915</v>
      </c>
      <c r="BK96" s="18">
        <v>1.4990954546194097</v>
      </c>
      <c r="BL96" s="18">
        <v>1.5063412298501564</v>
      </c>
      <c r="BM96" s="18">
        <v>1.5191329907336499</v>
      </c>
      <c r="BN96" s="18">
        <v>1.5315409987906383</v>
      </c>
      <c r="BO96" s="18">
        <v>1.5435767666059172</v>
      </c>
      <c r="BP96" s="18">
        <v>1.5552514613867376</v>
      </c>
      <c r="BQ96" s="18">
        <v>1.5665759153241336</v>
      </c>
      <c r="BR96" s="18">
        <v>1.5775606356434078</v>
      </c>
      <c r="BS96" s="18">
        <v>1.5882158143531035</v>
      </c>
      <c r="BT96" s="18">
        <v>1.5985513377015086</v>
      </c>
      <c r="BU96" s="18">
        <v>1.6085767953494612</v>
      </c>
      <c r="BV96" s="54">
        <v>1.618602252997414</v>
      </c>
    </row>
    <row r="97" spans="2:74" ht="13.5" thickBot="1">
      <c r="B97" s="58" t="s">
        <v>38</v>
      </c>
      <c r="C97" s="59">
        <v>0.78575231827524417</v>
      </c>
      <c r="D97" s="59">
        <v>0.82835229847285918</v>
      </c>
      <c r="E97" s="59">
        <v>0.87195358516698984</v>
      </c>
      <c r="F97" s="59">
        <v>0.91655617835764402</v>
      </c>
      <c r="G97" s="59">
        <v>0.96216007804481263</v>
      </c>
      <c r="H97" s="59">
        <v>1.0087652842285053</v>
      </c>
      <c r="I97" s="59">
        <v>1.0563717969087167</v>
      </c>
      <c r="J97" s="59">
        <v>1.1929163365860371</v>
      </c>
      <c r="K97" s="59">
        <v>1.3333928439931479</v>
      </c>
      <c r="L97" s="59">
        <v>1.4778116783984656</v>
      </c>
      <c r="M97" s="59">
        <v>1.6263960832276436</v>
      </c>
      <c r="N97" s="59">
        <v>1.7791665076343155</v>
      </c>
      <c r="O97" s="59">
        <v>1.9360232039379521</v>
      </c>
      <c r="P97" s="59">
        <v>2.0968595749697361</v>
      </c>
      <c r="Q97" s="59">
        <v>2.2365414425407697</v>
      </c>
      <c r="R97" s="59">
        <v>2.3664059022312656</v>
      </c>
      <c r="S97" s="59">
        <v>2.4872581622203538</v>
      </c>
      <c r="T97" s="59">
        <v>2.5995858606527058</v>
      </c>
      <c r="U97" s="59">
        <v>2.7063352112569845</v>
      </c>
      <c r="V97" s="59">
        <v>2.8071961330186204</v>
      </c>
      <c r="W97" s="59">
        <v>2.9535314551414955</v>
      </c>
      <c r="X97" s="59">
        <v>3.0661192365365939</v>
      </c>
      <c r="Y97" s="59">
        <v>3.213960344234986</v>
      </c>
      <c r="Z97" s="59">
        <v>3.4091728540594688</v>
      </c>
      <c r="AA97" s="59">
        <v>3.6071348888991333</v>
      </c>
      <c r="AB97" s="59">
        <v>3.7325108445063786</v>
      </c>
      <c r="AC97" s="59">
        <v>3.7934098012975879</v>
      </c>
      <c r="AD97" s="59">
        <v>3.782224114184916</v>
      </c>
      <c r="AE97" s="59">
        <v>3.7178849202664446</v>
      </c>
      <c r="AF97" s="59">
        <v>3.6283954737417834</v>
      </c>
      <c r="AG97" s="59">
        <v>3.524851460101202</v>
      </c>
      <c r="AH97" s="59">
        <v>3.4468093612684743</v>
      </c>
      <c r="AI97" s="59">
        <v>3.5693551445957472</v>
      </c>
      <c r="AJ97" s="59">
        <v>3.8437693025635786</v>
      </c>
      <c r="AK97" s="59">
        <v>4.2334179206091802</v>
      </c>
      <c r="AL97" s="59">
        <v>4.6173842503691001</v>
      </c>
      <c r="AM97" s="59">
        <v>4.8577712740633219</v>
      </c>
      <c r="AN97" s="59">
        <v>5.010923473431161</v>
      </c>
      <c r="AO97" s="59">
        <v>5.0519799053447176</v>
      </c>
      <c r="AP97" s="59">
        <v>4.910751523543631</v>
      </c>
      <c r="AQ97" s="59">
        <v>5.2043524518610544</v>
      </c>
      <c r="AR97" s="59">
        <v>5.6155055666891549</v>
      </c>
      <c r="AS97" s="59">
        <v>5.9891451819878139</v>
      </c>
      <c r="AT97" s="59">
        <v>6.1481537950333003</v>
      </c>
      <c r="AU97" s="59">
        <v>6.3578214241276427</v>
      </c>
      <c r="AV97" s="59">
        <v>6.9137417610374037</v>
      </c>
      <c r="AW97" s="59">
        <v>7.3193530229022583</v>
      </c>
      <c r="AX97" s="59">
        <v>7.7252324173783649</v>
      </c>
      <c r="AY97" s="59">
        <v>8.1107129291786872</v>
      </c>
      <c r="AZ97" s="59">
        <v>8.498924107715311</v>
      </c>
      <c r="BA97" s="59">
        <v>8.8904493343343916</v>
      </c>
      <c r="BB97" s="59">
        <v>9.2866549493736645</v>
      </c>
      <c r="BC97" s="59">
        <v>9.6863113714173377</v>
      </c>
      <c r="BD97" s="59">
        <v>10.067363223476519</v>
      </c>
      <c r="BE97" s="59">
        <v>10.414836116250543</v>
      </c>
      <c r="BF97" s="59">
        <v>10.764652523551838</v>
      </c>
      <c r="BG97" s="59">
        <v>11.116245176535653</v>
      </c>
      <c r="BH97" s="59">
        <v>11.47145604885549</v>
      </c>
      <c r="BI97" s="59">
        <v>11.829761303746752</v>
      </c>
      <c r="BJ97" s="59">
        <v>12.190121153703235</v>
      </c>
      <c r="BK97" s="59">
        <v>12.550211813893853</v>
      </c>
      <c r="BL97" s="59">
        <v>12.911187265151716</v>
      </c>
      <c r="BM97" s="59">
        <v>13.324363626103819</v>
      </c>
      <c r="BN97" s="59">
        <v>13.740726052482966</v>
      </c>
      <c r="BO97" s="59">
        <v>14.15849214639562</v>
      </c>
      <c r="BP97" s="59">
        <v>14.57839092250752</v>
      </c>
      <c r="BQ97" s="59">
        <v>15.000323682155054</v>
      </c>
      <c r="BR97" s="59">
        <v>15.425070429966743</v>
      </c>
      <c r="BS97" s="59">
        <v>15.850801180348251</v>
      </c>
      <c r="BT97" s="59">
        <v>16.278296657554666</v>
      </c>
      <c r="BU97" s="59">
        <v>16.707475570692132</v>
      </c>
      <c r="BV97" s="60">
        <v>17.142350378154713</v>
      </c>
    </row>
  </sheetData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008265"/>
  </sheetPr>
  <dimension ref="A1:AO9"/>
  <sheetViews>
    <sheetView zoomScale="70" zoomScaleNormal="70" workbookViewId="0">
      <selection activeCell="N30" sqref="N30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13" width="9.25" style="30" bestFit="1" customWidth="1"/>
    <col min="14" max="15" width="10.25" style="30" bestFit="1" customWidth="1"/>
    <col min="16" max="16" width="9.375" style="30" bestFit="1" customWidth="1"/>
    <col min="17" max="17" width="11.75" style="30" bestFit="1" customWidth="1"/>
    <col min="18" max="18" width="9.375" style="30" bestFit="1" customWidth="1"/>
    <col min="19" max="40" width="10.25" style="30" bestFit="1" customWidth="1"/>
    <col min="41" max="16384" width="9" style="30"/>
  </cols>
  <sheetData>
    <row r="1" spans="1:41" s="7" customFormat="1" ht="25.5">
      <c r="A1" s="15" t="s">
        <v>161</v>
      </c>
      <c r="C1" s="29"/>
      <c r="D1" s="29"/>
      <c r="E1" s="29"/>
      <c r="F1" s="29"/>
      <c r="G1" s="29"/>
      <c r="H1" s="29"/>
      <c r="I1" s="29"/>
    </row>
    <row r="2" spans="1:41" s="7" customFormat="1">
      <c r="K2" s="30"/>
      <c r="L2" s="30"/>
    </row>
    <row r="3" spans="1:41" s="7" customFormat="1">
      <c r="K3" s="30"/>
      <c r="M3" s="4" t="s">
        <v>40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1" s="7" customFormat="1">
      <c r="K4" s="30"/>
      <c r="L4" s="6" t="s">
        <v>61</v>
      </c>
      <c r="M4" s="28">
        <v>2013</v>
      </c>
      <c r="N4" s="28">
        <v>2014</v>
      </c>
      <c r="O4" s="28">
        <v>2015</v>
      </c>
      <c r="P4" s="80">
        <v>2016</v>
      </c>
      <c r="Q4" s="80">
        <v>2017</v>
      </c>
      <c r="R4" s="80">
        <v>2018</v>
      </c>
      <c r="S4" s="80">
        <v>2019</v>
      </c>
      <c r="T4" s="80">
        <v>2020</v>
      </c>
      <c r="U4" s="80">
        <v>2021</v>
      </c>
      <c r="V4" s="80">
        <v>2022</v>
      </c>
      <c r="W4" s="80">
        <v>2023</v>
      </c>
      <c r="X4" s="80">
        <v>2024</v>
      </c>
      <c r="Y4" s="80">
        <v>2025</v>
      </c>
      <c r="Z4" s="80">
        <v>2026</v>
      </c>
      <c r="AA4" s="80">
        <v>2027</v>
      </c>
      <c r="AB4" s="80">
        <v>2028</v>
      </c>
      <c r="AC4" s="80">
        <v>2029</v>
      </c>
      <c r="AD4" s="80">
        <v>2030</v>
      </c>
      <c r="AE4" s="80">
        <v>2031</v>
      </c>
      <c r="AF4" s="80">
        <v>2032</v>
      </c>
      <c r="AG4" s="80">
        <v>2033</v>
      </c>
      <c r="AH4" s="80">
        <v>2034</v>
      </c>
      <c r="AI4" s="80">
        <v>2035</v>
      </c>
      <c r="AJ4" s="80">
        <v>2036</v>
      </c>
      <c r="AK4" s="80">
        <v>2037</v>
      </c>
      <c r="AL4" s="80">
        <v>2038</v>
      </c>
      <c r="AM4" s="80">
        <v>2039</v>
      </c>
      <c r="AN4" s="80">
        <v>2040</v>
      </c>
    </row>
    <row r="5" spans="1:41" s="7" customFormat="1">
      <c r="L5" s="6" t="s">
        <v>31</v>
      </c>
      <c r="M5" s="125">
        <v>0.13627277255009801</v>
      </c>
      <c r="N5" s="125">
        <v>0.13754186966093312</v>
      </c>
      <c r="O5" s="125">
        <v>0.13880184233732171</v>
      </c>
      <c r="P5" s="125">
        <v>0.14417329455429478</v>
      </c>
      <c r="Q5" s="125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12"/>
    </row>
    <row r="6" spans="1:41" s="7" customFormat="1">
      <c r="K6" s="8"/>
      <c r="L6" s="6" t="s">
        <v>32</v>
      </c>
      <c r="M6" s="33"/>
      <c r="N6" s="33"/>
      <c r="O6" s="33"/>
      <c r="P6" s="125">
        <v>0.14417329455429478</v>
      </c>
      <c r="Q6" s="125">
        <v>0.16057569003261887</v>
      </c>
      <c r="R6" s="125">
        <v>0.17879277109716035</v>
      </c>
      <c r="S6" s="125">
        <v>0.19900416202926191</v>
      </c>
      <c r="T6" s="125">
        <v>0.22144194569610959</v>
      </c>
      <c r="U6" s="125">
        <v>0.24636403402840407</v>
      </c>
      <c r="V6" s="125">
        <v>0.27404716642038235</v>
      </c>
      <c r="W6" s="125">
        <v>0.30477334860119099</v>
      </c>
      <c r="X6" s="125">
        <v>0.33886908533627846</v>
      </c>
      <c r="Y6" s="125">
        <v>0.37668572227352459</v>
      </c>
      <c r="Z6" s="125">
        <v>0.41866479254675826</v>
      </c>
      <c r="AA6" s="125">
        <v>0.46528598143538052</v>
      </c>
      <c r="AB6" s="125">
        <v>0.51702068290131953</v>
      </c>
      <c r="AC6" s="125">
        <v>0.57435599723788755</v>
      </c>
      <c r="AD6" s="125">
        <v>0.63787368063210448</v>
      </c>
      <c r="AE6" s="125">
        <v>0.70907390182436347</v>
      </c>
      <c r="AF6" s="125">
        <v>0.79014691843315876</v>
      </c>
      <c r="AG6" s="125">
        <v>0.88021048201613583</v>
      </c>
      <c r="AH6" s="125">
        <v>0.98024315557710995</v>
      </c>
      <c r="AI6" s="125">
        <v>1.0913287562325027</v>
      </c>
      <c r="AJ6" s="125">
        <v>1.2146675891411665</v>
      </c>
      <c r="AK6" s="125">
        <v>1.3515888743244482</v>
      </c>
      <c r="AL6" s="125">
        <v>1.5035644926117051</v>
      </c>
      <c r="AM6" s="125">
        <v>1.6722241902742252</v>
      </c>
      <c r="AN6" s="125">
        <v>1.8594767038722932</v>
      </c>
      <c r="AO6" s="12"/>
    </row>
    <row r="7" spans="1:41" s="7" customFormat="1">
      <c r="L7" s="6" t="s">
        <v>33</v>
      </c>
      <c r="M7" s="33"/>
      <c r="N7" s="33"/>
      <c r="O7" s="33"/>
      <c r="P7" s="125">
        <v>0.14003048389102257</v>
      </c>
      <c r="Q7" s="125">
        <v>0.1411346314521188</v>
      </c>
      <c r="R7" s="125">
        <v>0.14220706990670862</v>
      </c>
      <c r="S7" s="125">
        <v>0.14323522774514624</v>
      </c>
      <c r="T7" s="125">
        <v>0.14423256500401238</v>
      </c>
      <c r="U7" s="125">
        <v>0.14520974853535654</v>
      </c>
      <c r="V7" s="125">
        <v>0.14617050409896842</v>
      </c>
      <c r="W7" s="125">
        <v>0.14710487274010262</v>
      </c>
      <c r="X7" s="125">
        <v>0.14801251147838337</v>
      </c>
      <c r="Y7" s="125">
        <v>0.1488884583957813</v>
      </c>
      <c r="Z7" s="125">
        <v>0.14974860163893991</v>
      </c>
      <c r="AA7" s="125">
        <v>0.15060213879344383</v>
      </c>
      <c r="AB7" s="125">
        <v>0.15143812752515948</v>
      </c>
      <c r="AC7" s="125">
        <v>0.1522386599543408</v>
      </c>
      <c r="AD7" s="125">
        <v>0.15300108770425827</v>
      </c>
      <c r="AE7" s="125">
        <v>0.15389788434620993</v>
      </c>
      <c r="AF7" s="125">
        <v>0.15519072417131508</v>
      </c>
      <c r="AG7" s="125">
        <v>0.1564447788016671</v>
      </c>
      <c r="AH7" s="125">
        <v>0.15766121179310857</v>
      </c>
      <c r="AI7" s="125">
        <v>0.15884115179480679</v>
      </c>
      <c r="AJ7" s="125">
        <v>0.15998569359645406</v>
      </c>
      <c r="AK7" s="125">
        <v>0.16109589914405195</v>
      </c>
      <c r="AL7" s="125">
        <v>0.16217279852522185</v>
      </c>
      <c r="AM7" s="125">
        <v>0.16321739092495671</v>
      </c>
      <c r="AN7" s="125">
        <v>0.16423922899246657</v>
      </c>
      <c r="AO7" s="12"/>
    </row>
    <row r="8" spans="1:41" s="7" customFormat="1">
      <c r="L8" s="6" t="s">
        <v>34</v>
      </c>
      <c r="M8" s="33"/>
      <c r="N8" s="33"/>
      <c r="O8" s="33"/>
      <c r="P8" s="125">
        <v>0.14003048389102257</v>
      </c>
      <c r="Q8" s="125">
        <v>0.1411346314521188</v>
      </c>
      <c r="R8" s="125">
        <v>0.14220706990670862</v>
      </c>
      <c r="S8" s="125">
        <v>0.14323522774514624</v>
      </c>
      <c r="T8" s="125">
        <v>0.14423256500401238</v>
      </c>
      <c r="U8" s="125">
        <v>0.14520974853535654</v>
      </c>
      <c r="V8" s="125">
        <v>0.14617050409896842</v>
      </c>
      <c r="W8" s="125">
        <v>0.14710487274010262</v>
      </c>
      <c r="X8" s="125">
        <v>0.14801251147838337</v>
      </c>
      <c r="Y8" s="125">
        <v>0.1488884583957813</v>
      </c>
      <c r="Z8" s="125">
        <v>0.14974860163893991</v>
      </c>
      <c r="AA8" s="125">
        <v>0.15060213879344383</v>
      </c>
      <c r="AB8" s="125">
        <v>0.15143812752515948</v>
      </c>
      <c r="AC8" s="125">
        <v>0.1522386599543408</v>
      </c>
      <c r="AD8" s="125">
        <v>0.15300108770425827</v>
      </c>
      <c r="AE8" s="125">
        <v>0.15389788434620993</v>
      </c>
      <c r="AF8" s="125">
        <v>0.15519072417131508</v>
      </c>
      <c r="AG8" s="125">
        <v>0.1564447788016671</v>
      </c>
      <c r="AH8" s="125">
        <v>0.15766121179310857</v>
      </c>
      <c r="AI8" s="125">
        <v>0.15884115179480679</v>
      </c>
      <c r="AJ8" s="125">
        <v>0.15998569359645406</v>
      </c>
      <c r="AK8" s="125">
        <v>0.16109589914405195</v>
      </c>
      <c r="AL8" s="125">
        <v>0.16217279852522185</v>
      </c>
      <c r="AM8" s="125">
        <v>0.16321739092495671</v>
      </c>
      <c r="AN8" s="125">
        <v>0.16423922899246657</v>
      </c>
      <c r="AO8" s="12"/>
    </row>
    <row r="9" spans="1:41" s="7" customFormat="1">
      <c r="L9" s="6" t="s">
        <v>35</v>
      </c>
      <c r="M9" s="33"/>
      <c r="N9" s="33"/>
      <c r="O9" s="33"/>
      <c r="P9" s="125">
        <v>0.14492399999589206</v>
      </c>
      <c r="Q9" s="125">
        <v>0.16419242166419712</v>
      </c>
      <c r="R9" s="125">
        <v>0.18596912274571753</v>
      </c>
      <c r="S9" s="125">
        <v>0.21055753825908471</v>
      </c>
      <c r="T9" s="125">
        <v>0.23833421494481491</v>
      </c>
      <c r="U9" s="125">
        <v>0.26972537693799542</v>
      </c>
      <c r="V9" s="125">
        <v>0.30520219414656125</v>
      </c>
      <c r="W9" s="125">
        <v>0.34526870174558816</v>
      </c>
      <c r="X9" s="125">
        <v>0.39050799651572582</v>
      </c>
      <c r="Y9" s="125">
        <v>0.4415654376936145</v>
      </c>
      <c r="Z9" s="125">
        <v>0.49922974179315144</v>
      </c>
      <c r="AA9" s="125">
        <v>0.56438051131700329</v>
      </c>
      <c r="AB9" s="125">
        <v>0.63793695304408105</v>
      </c>
      <c r="AC9" s="125">
        <v>0.72088957685467336</v>
      </c>
      <c r="AD9" s="125">
        <v>0.81440435719630766</v>
      </c>
      <c r="AE9" s="125">
        <v>0.92091767189233487</v>
      </c>
      <c r="AF9" s="125">
        <v>1.0438902720585959</v>
      </c>
      <c r="AG9" s="125">
        <v>1.18290877309457</v>
      </c>
      <c r="AH9" s="125">
        <v>1.3400354081027299</v>
      </c>
      <c r="AI9" s="125">
        <v>1.5175947432632166</v>
      </c>
      <c r="AJ9" s="125">
        <v>1.7182068125473249</v>
      </c>
      <c r="AK9" s="125">
        <v>1.944824416777128</v>
      </c>
      <c r="AL9" s="125">
        <v>2.2007751085538807</v>
      </c>
      <c r="AM9" s="125">
        <v>2.4898084497257931</v>
      </c>
      <c r="AN9" s="125">
        <v>2.8163090722191768</v>
      </c>
      <c r="AO9" s="12"/>
    </row>
  </sheetData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"/>
  <sheetViews>
    <sheetView showGridLines="0" workbookViewId="0">
      <selection activeCell="F21" sqref="F21"/>
    </sheetView>
  </sheetViews>
  <sheetFormatPr defaultColWidth="9" defaultRowHeight="15"/>
  <cols>
    <col min="1" max="1" width="3.625" style="19" customWidth="1"/>
    <col min="2" max="11" width="9" style="19"/>
    <col min="12" max="12" width="40" style="19" customWidth="1"/>
    <col min="13" max="43" width="10.125" style="19" bestFit="1" customWidth="1"/>
    <col min="44" max="16384" width="9" style="19"/>
  </cols>
  <sheetData>
    <row r="1" spans="1:1" ht="20.25">
      <c r="A1" s="15" t="s">
        <v>51</v>
      </c>
    </row>
  </sheetData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V9"/>
  <sheetViews>
    <sheetView showGridLines="0" zoomScale="85" zoomScaleNormal="85" workbookViewId="0">
      <selection activeCell="M20" sqref="M20"/>
    </sheetView>
  </sheetViews>
  <sheetFormatPr defaultColWidth="9" defaultRowHeight="15"/>
  <cols>
    <col min="1" max="1" width="3.625" style="7" customWidth="1"/>
    <col min="2" max="11" width="9" style="7"/>
    <col min="12" max="12" width="16" style="351" customWidth="1"/>
    <col min="13" max="16384" width="9" style="351"/>
  </cols>
  <sheetData>
    <row r="1" spans="1:48" s="7" customFormat="1" ht="25.5">
      <c r="A1" s="15" t="s">
        <v>518</v>
      </c>
      <c r="C1" s="350"/>
      <c r="D1" s="350"/>
      <c r="E1" s="350"/>
      <c r="F1" s="350"/>
      <c r="G1" s="350"/>
      <c r="H1" s="350"/>
      <c r="I1" s="350"/>
    </row>
    <row r="2" spans="1:48" s="7" customFormat="1">
      <c r="K2" s="351"/>
      <c r="L2" s="351"/>
    </row>
    <row r="3" spans="1:48" s="7" customFormat="1">
      <c r="K3" s="351"/>
      <c r="L3" s="3"/>
      <c r="M3" s="4" t="s">
        <v>59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7" customFormat="1">
      <c r="K4" s="351"/>
      <c r="L4" s="6" t="s">
        <v>61</v>
      </c>
      <c r="M4" s="150">
        <v>2005</v>
      </c>
      <c r="N4" s="150">
        <v>2006</v>
      </c>
      <c r="O4" s="150">
        <v>2007</v>
      </c>
      <c r="P4" s="150">
        <v>2008</v>
      </c>
      <c r="Q4" s="150">
        <v>2009</v>
      </c>
      <c r="R4" s="150">
        <v>2010</v>
      </c>
      <c r="S4" s="150">
        <v>2011</v>
      </c>
      <c r="T4" s="150">
        <v>2012</v>
      </c>
      <c r="U4" s="150">
        <v>2013</v>
      </c>
      <c r="V4" s="150">
        <v>2014</v>
      </c>
      <c r="W4" s="150">
        <v>2015</v>
      </c>
      <c r="X4" s="150">
        <v>2016</v>
      </c>
      <c r="Y4" s="150">
        <v>2017</v>
      </c>
      <c r="Z4" s="150">
        <v>2018</v>
      </c>
      <c r="AA4" s="150">
        <v>2019</v>
      </c>
      <c r="AB4" s="150">
        <v>2020</v>
      </c>
      <c r="AC4" s="150">
        <v>2021</v>
      </c>
      <c r="AD4" s="150">
        <v>2022</v>
      </c>
      <c r="AE4" s="150">
        <v>2023</v>
      </c>
      <c r="AF4" s="150">
        <v>2024</v>
      </c>
      <c r="AG4" s="150">
        <v>2025</v>
      </c>
      <c r="AH4" s="150">
        <v>2026</v>
      </c>
      <c r="AI4" s="150">
        <v>2027</v>
      </c>
      <c r="AJ4" s="150">
        <v>2028</v>
      </c>
      <c r="AK4" s="150">
        <v>2029</v>
      </c>
      <c r="AL4" s="150">
        <v>2030</v>
      </c>
      <c r="AM4" s="150">
        <v>2031</v>
      </c>
      <c r="AN4" s="150">
        <v>2032</v>
      </c>
      <c r="AO4" s="150">
        <v>2033</v>
      </c>
      <c r="AP4" s="150">
        <v>2034</v>
      </c>
      <c r="AQ4" s="150">
        <v>2035</v>
      </c>
      <c r="AR4" s="150">
        <v>2036</v>
      </c>
      <c r="AS4" s="150">
        <v>2037</v>
      </c>
      <c r="AT4" s="150">
        <v>2038</v>
      </c>
      <c r="AU4" s="150">
        <v>2039</v>
      </c>
      <c r="AV4" s="150">
        <v>2040</v>
      </c>
    </row>
    <row r="5" spans="1:48" s="7" customFormat="1">
      <c r="L5" s="6" t="s">
        <v>31</v>
      </c>
      <c r="M5" s="345">
        <v>25.7</v>
      </c>
      <c r="N5" s="345">
        <v>25.6</v>
      </c>
      <c r="O5" s="345">
        <v>25.8</v>
      </c>
      <c r="P5" s="345">
        <v>24.3</v>
      </c>
      <c r="Q5" s="345">
        <v>23</v>
      </c>
      <c r="R5" s="345">
        <v>21.3</v>
      </c>
      <c r="S5" s="345">
        <v>22.4</v>
      </c>
      <c r="T5" s="345">
        <v>21.9</v>
      </c>
      <c r="U5" s="345">
        <v>21.2</v>
      </c>
      <c r="V5" s="345">
        <v>22.3</v>
      </c>
      <c r="W5" s="345">
        <v>22.2</v>
      </c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</row>
    <row r="6" spans="1:48" s="7" customFormat="1">
      <c r="K6" s="8"/>
      <c r="L6" s="6" t="s">
        <v>32</v>
      </c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345">
        <v>22.2</v>
      </c>
      <c r="X6" s="345">
        <v>22.2</v>
      </c>
      <c r="Y6" s="345">
        <v>22.3</v>
      </c>
      <c r="Z6" s="345">
        <v>22.4</v>
      </c>
      <c r="AA6" s="345">
        <v>22.3</v>
      </c>
      <c r="AB6" s="345">
        <v>22.3</v>
      </c>
      <c r="AC6" s="345">
        <v>22.5</v>
      </c>
      <c r="AD6" s="345">
        <v>23.1</v>
      </c>
      <c r="AE6" s="345">
        <v>23.2</v>
      </c>
      <c r="AF6" s="345">
        <v>23.8</v>
      </c>
      <c r="AG6" s="345">
        <v>24.4</v>
      </c>
      <c r="AH6" s="345">
        <v>25.2</v>
      </c>
      <c r="AI6" s="345">
        <v>26.1</v>
      </c>
      <c r="AJ6" s="345">
        <v>27</v>
      </c>
      <c r="AK6" s="345">
        <v>27.7</v>
      </c>
      <c r="AL6" s="345">
        <v>28.6</v>
      </c>
      <c r="AM6" s="345">
        <v>29.4</v>
      </c>
      <c r="AN6" s="345">
        <v>30.2</v>
      </c>
      <c r="AO6" s="345">
        <v>30.9</v>
      </c>
      <c r="AP6" s="345">
        <v>31.6</v>
      </c>
      <c r="AQ6" s="345">
        <v>32.200000000000003</v>
      </c>
      <c r="AR6" s="345">
        <v>32.799999999999997</v>
      </c>
      <c r="AS6" s="345">
        <v>33.200000000000003</v>
      </c>
      <c r="AT6" s="345">
        <v>33.799999999999997</v>
      </c>
      <c r="AU6" s="345">
        <v>34.299999999999997</v>
      </c>
      <c r="AV6" s="345">
        <v>34.799999999999997</v>
      </c>
    </row>
    <row r="7" spans="1:48" s="7" customFormat="1">
      <c r="L7" s="6" t="s">
        <v>33</v>
      </c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345">
        <v>22.1</v>
      </c>
      <c r="X7" s="345">
        <v>22.2</v>
      </c>
      <c r="Y7" s="345">
        <v>22.2</v>
      </c>
      <c r="Z7" s="345">
        <v>22.2</v>
      </c>
      <c r="AA7" s="345">
        <v>22.2</v>
      </c>
      <c r="AB7" s="345">
        <v>22.4</v>
      </c>
      <c r="AC7" s="345">
        <v>22.5</v>
      </c>
      <c r="AD7" s="345">
        <v>22.6</v>
      </c>
      <c r="AE7" s="345">
        <v>22.7</v>
      </c>
      <c r="AF7" s="345">
        <v>22.9</v>
      </c>
      <c r="AG7" s="345">
        <v>23.1</v>
      </c>
      <c r="AH7" s="345">
        <v>23.2</v>
      </c>
      <c r="AI7" s="345">
        <v>23.2</v>
      </c>
      <c r="AJ7" s="345">
        <v>23.2</v>
      </c>
      <c r="AK7" s="345">
        <v>23.2</v>
      </c>
      <c r="AL7" s="345">
        <v>23.3</v>
      </c>
      <c r="AM7" s="345">
        <v>23.5</v>
      </c>
      <c r="AN7" s="345">
        <v>23.8</v>
      </c>
      <c r="AO7" s="345">
        <v>24</v>
      </c>
      <c r="AP7" s="345">
        <v>24.2</v>
      </c>
      <c r="AQ7" s="345">
        <v>24.4</v>
      </c>
      <c r="AR7" s="345">
        <v>24.6</v>
      </c>
      <c r="AS7" s="345">
        <v>24.8</v>
      </c>
      <c r="AT7" s="345">
        <v>25</v>
      </c>
      <c r="AU7" s="345">
        <v>25.2</v>
      </c>
      <c r="AV7" s="345">
        <v>25.5</v>
      </c>
    </row>
    <row r="8" spans="1:48" s="7" customFormat="1">
      <c r="L8" s="6" t="s">
        <v>34</v>
      </c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345">
        <v>22.3</v>
      </c>
      <c r="X8" s="345">
        <v>22.5</v>
      </c>
      <c r="Y8" s="345">
        <v>22.6</v>
      </c>
      <c r="Z8" s="345">
        <v>22.7</v>
      </c>
      <c r="AA8" s="345">
        <v>22.8</v>
      </c>
      <c r="AB8" s="345">
        <v>23</v>
      </c>
      <c r="AC8" s="345">
        <v>23.2</v>
      </c>
      <c r="AD8" s="345">
        <v>23.2</v>
      </c>
      <c r="AE8" s="345">
        <v>23.3</v>
      </c>
      <c r="AF8" s="345">
        <v>23.4</v>
      </c>
      <c r="AG8" s="345">
        <v>23.5</v>
      </c>
      <c r="AH8" s="345">
        <v>23.6</v>
      </c>
      <c r="AI8" s="345">
        <v>23.7</v>
      </c>
      <c r="AJ8" s="345">
        <v>23.9</v>
      </c>
      <c r="AK8" s="345">
        <v>24.1</v>
      </c>
      <c r="AL8" s="345">
        <v>24.3</v>
      </c>
      <c r="AM8" s="345">
        <v>24.5</v>
      </c>
      <c r="AN8" s="345">
        <v>24.8</v>
      </c>
      <c r="AO8" s="345">
        <v>25.2</v>
      </c>
      <c r="AP8" s="345">
        <v>25.5</v>
      </c>
      <c r="AQ8" s="345">
        <v>25.8</v>
      </c>
      <c r="AR8" s="345">
        <v>26.3</v>
      </c>
      <c r="AS8" s="345">
        <v>26.7</v>
      </c>
      <c r="AT8" s="345">
        <v>27.1</v>
      </c>
      <c r="AU8" s="345">
        <v>27.6</v>
      </c>
      <c r="AV8" s="345">
        <v>28.1</v>
      </c>
    </row>
    <row r="9" spans="1:48" s="7" customFormat="1">
      <c r="L9" s="6" t="s">
        <v>35</v>
      </c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345">
        <v>22.4</v>
      </c>
      <c r="X9" s="345">
        <v>22.6</v>
      </c>
      <c r="Y9" s="345">
        <v>22.8</v>
      </c>
      <c r="Z9" s="345">
        <v>23</v>
      </c>
      <c r="AA9" s="345">
        <v>23.3</v>
      </c>
      <c r="AB9" s="345">
        <v>24</v>
      </c>
      <c r="AC9" s="345">
        <v>24.6</v>
      </c>
      <c r="AD9" s="345">
        <v>24.9</v>
      </c>
      <c r="AE9" s="345">
        <v>25.1</v>
      </c>
      <c r="AF9" s="345">
        <v>25.4</v>
      </c>
      <c r="AG9" s="345">
        <v>25.7</v>
      </c>
      <c r="AH9" s="345">
        <v>26.1</v>
      </c>
      <c r="AI9" s="345">
        <v>26.4</v>
      </c>
      <c r="AJ9" s="345">
        <v>26.9</v>
      </c>
      <c r="AK9" s="345">
        <v>27.3</v>
      </c>
      <c r="AL9" s="345">
        <v>27.9</v>
      </c>
      <c r="AM9" s="345">
        <v>28.4</v>
      </c>
      <c r="AN9" s="345">
        <v>28.9</v>
      </c>
      <c r="AO9" s="345">
        <v>29.4</v>
      </c>
      <c r="AP9" s="345">
        <v>29.9</v>
      </c>
      <c r="AQ9" s="345">
        <v>30.4</v>
      </c>
      <c r="AR9" s="345">
        <v>30.9</v>
      </c>
      <c r="AS9" s="345">
        <v>31.4</v>
      </c>
      <c r="AT9" s="345">
        <v>31.8</v>
      </c>
      <c r="AU9" s="345">
        <v>32.200000000000003</v>
      </c>
      <c r="AV9" s="345">
        <v>32.700000000000003</v>
      </c>
    </row>
  </sheetData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00B050"/>
  </sheetPr>
  <dimension ref="A1"/>
  <sheetViews>
    <sheetView showGridLines="0" workbookViewId="0">
      <selection activeCell="L42" sqref="L41:L42"/>
    </sheetView>
  </sheetViews>
  <sheetFormatPr defaultRowHeight="14.25"/>
  <sheetData>
    <row r="1" spans="1:1" s="42" customFormat="1" ht="27.75">
      <c r="A1" s="41" t="s">
        <v>230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"/>
  <sheetViews>
    <sheetView showGridLines="0" workbookViewId="0">
      <selection activeCell="J11" sqref="J11"/>
    </sheetView>
  </sheetViews>
  <sheetFormatPr defaultRowHeight="14.25"/>
  <sheetData>
    <row r="1" spans="1:1" s="42" customFormat="1" ht="27.75">
      <c r="A1" s="132" t="s">
        <v>619</v>
      </c>
    </row>
  </sheetData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008265"/>
  </sheetPr>
  <dimension ref="A1:AQ9"/>
  <sheetViews>
    <sheetView showGridLines="0" zoomScale="70" zoomScaleNormal="70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7.75" style="30" bestFit="1" customWidth="1"/>
    <col min="13" max="16384" width="9" style="30"/>
  </cols>
  <sheetData>
    <row r="1" spans="1:43" s="7" customFormat="1" ht="25.5">
      <c r="A1" s="15" t="s">
        <v>337</v>
      </c>
      <c r="C1" s="29"/>
      <c r="D1" s="29"/>
      <c r="E1" s="29"/>
      <c r="F1" s="29"/>
      <c r="G1" s="29"/>
      <c r="H1" s="29"/>
      <c r="I1" s="29"/>
    </row>
    <row r="2" spans="1:43" s="7" customFormat="1">
      <c r="K2" s="30"/>
      <c r="L2" s="30"/>
    </row>
    <row r="3" spans="1:43" s="7" customFormat="1">
      <c r="K3" s="30"/>
      <c r="M3" s="31" t="s">
        <v>57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30"/>
      <c r="AK3" s="30"/>
      <c r="AL3" s="30"/>
      <c r="AM3" s="30"/>
      <c r="AN3" s="30"/>
      <c r="AO3" s="30"/>
      <c r="AP3" s="30"/>
      <c r="AQ3" s="30"/>
    </row>
    <row r="4" spans="1:43" s="7" customFormat="1">
      <c r="K4" s="30"/>
      <c r="L4" s="6" t="s">
        <v>61</v>
      </c>
      <c r="M4" s="112">
        <v>2010</v>
      </c>
      <c r="N4" s="112">
        <v>2011</v>
      </c>
      <c r="O4" s="112">
        <v>2012</v>
      </c>
      <c r="P4" s="112">
        <v>2013</v>
      </c>
      <c r="Q4" s="112">
        <v>2014</v>
      </c>
      <c r="R4" s="112">
        <v>2015</v>
      </c>
      <c r="S4" s="112">
        <v>2016</v>
      </c>
      <c r="T4" s="112">
        <v>2017</v>
      </c>
      <c r="U4" s="112">
        <v>2018</v>
      </c>
      <c r="V4" s="112">
        <v>2019</v>
      </c>
      <c r="W4" s="112">
        <v>2020</v>
      </c>
      <c r="X4" s="112">
        <v>2021</v>
      </c>
      <c r="Y4" s="112">
        <v>2022</v>
      </c>
      <c r="Z4" s="112">
        <v>2023</v>
      </c>
      <c r="AA4" s="112">
        <v>2024</v>
      </c>
      <c r="AB4" s="112">
        <v>2025</v>
      </c>
      <c r="AC4" s="112">
        <v>2026</v>
      </c>
      <c r="AD4" s="112">
        <v>2027</v>
      </c>
      <c r="AE4" s="112">
        <v>2028</v>
      </c>
      <c r="AF4" s="112">
        <v>2029</v>
      </c>
      <c r="AG4" s="112">
        <v>2030</v>
      </c>
      <c r="AH4" s="112">
        <v>2031</v>
      </c>
      <c r="AI4" s="112">
        <v>2032</v>
      </c>
      <c r="AJ4" s="112">
        <v>2033</v>
      </c>
      <c r="AK4" s="112">
        <v>2034</v>
      </c>
      <c r="AL4" s="112">
        <v>2035</v>
      </c>
      <c r="AM4" s="112">
        <v>2036</v>
      </c>
      <c r="AN4" s="112">
        <v>2037</v>
      </c>
      <c r="AO4" s="112">
        <v>2038</v>
      </c>
      <c r="AP4" s="112">
        <v>2039</v>
      </c>
      <c r="AQ4" s="112">
        <v>2040</v>
      </c>
    </row>
    <row r="5" spans="1:43" s="7" customFormat="1">
      <c r="L5" s="6" t="s">
        <v>31</v>
      </c>
      <c r="M5" s="9">
        <v>1.2008000000000001E-3</v>
      </c>
      <c r="N5" s="9">
        <v>2.0408000000000002E-3</v>
      </c>
      <c r="O5" s="9">
        <v>4.1208E-3</v>
      </c>
      <c r="P5" s="9">
        <v>6.9711681247231249E-3</v>
      </c>
      <c r="Q5" s="9">
        <v>1.8099487945972104E-2</v>
      </c>
      <c r="R5" s="9">
        <v>4.0328081509885767E-2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44"/>
      <c r="AN5" s="44"/>
      <c r="AO5" s="44"/>
      <c r="AP5" s="44"/>
      <c r="AQ5" s="44"/>
    </row>
    <row r="6" spans="1:43" s="7" customFormat="1">
      <c r="K6" s="8"/>
      <c r="L6" s="6" t="s">
        <v>32</v>
      </c>
      <c r="M6" s="9"/>
      <c r="N6" s="9"/>
      <c r="O6" s="9"/>
      <c r="P6" s="9"/>
      <c r="Q6" s="9"/>
      <c r="R6" s="9">
        <v>4.0328081509885767E-2</v>
      </c>
      <c r="S6" s="9">
        <v>8.1543754858376921E-2</v>
      </c>
      <c r="T6" s="9">
        <v>0.14628209778565415</v>
      </c>
      <c r="U6" s="9">
        <v>0.23714167934159966</v>
      </c>
      <c r="V6" s="9">
        <v>0.35128445605223957</v>
      </c>
      <c r="W6" s="9">
        <v>0.49548701965992231</v>
      </c>
      <c r="X6" s="9">
        <v>0.68024638097510004</v>
      </c>
      <c r="Y6" s="9">
        <v>0.8854528154425666</v>
      </c>
      <c r="Z6" s="9">
        <v>1.1079308547463016</v>
      </c>
      <c r="AA6" s="9">
        <v>1.3597087748943846</v>
      </c>
      <c r="AB6" s="9">
        <v>1.6573442965455594</v>
      </c>
      <c r="AC6" s="9">
        <v>1.9877623998682576</v>
      </c>
      <c r="AD6" s="9">
        <v>2.3454343592657922</v>
      </c>
      <c r="AE6" s="9">
        <v>2.7253707396977598</v>
      </c>
      <c r="AF6" s="9">
        <v>3.1221751806571545</v>
      </c>
      <c r="AG6" s="9">
        <v>3.5279851473034904</v>
      </c>
      <c r="AH6" s="9">
        <v>3.9181123277217411</v>
      </c>
      <c r="AI6" s="9">
        <v>4.2946185196477069</v>
      </c>
      <c r="AJ6" s="9">
        <v>4.6501931804785759</v>
      </c>
      <c r="AK6" s="9">
        <v>4.9839346251448484</v>
      </c>
      <c r="AL6" s="9">
        <v>5.2954684859943315</v>
      </c>
      <c r="AM6" s="9">
        <v>5.5841212574330541</v>
      </c>
      <c r="AN6" s="9">
        <v>5.8504805548990282</v>
      </c>
      <c r="AO6" s="9">
        <v>6.09705261968704</v>
      </c>
      <c r="AP6" s="9">
        <v>6.326857821313876</v>
      </c>
      <c r="AQ6" s="9">
        <v>6.5430274902137802</v>
      </c>
    </row>
    <row r="7" spans="1:43" s="7" customFormat="1">
      <c r="L7" s="6" t="s">
        <v>33</v>
      </c>
      <c r="M7" s="9"/>
      <c r="N7" s="9"/>
      <c r="O7" s="9"/>
      <c r="P7" s="9"/>
      <c r="Q7" s="9"/>
      <c r="R7" s="9">
        <v>4.0328081509885767E-2</v>
      </c>
      <c r="S7" s="9">
        <v>7.7651755530804306E-2</v>
      </c>
      <c r="T7" s="9">
        <v>0.13691128899291063</v>
      </c>
      <c r="U7" s="9">
        <v>0.22334909225487168</v>
      </c>
      <c r="V7" s="9">
        <v>0.33952263729575449</v>
      </c>
      <c r="W7" s="9">
        <v>0.48952792177390225</v>
      </c>
      <c r="X7" s="9">
        <v>0.67738512523396976</v>
      </c>
      <c r="Y7" s="9">
        <v>0.89674626403316404</v>
      </c>
      <c r="Z7" s="9">
        <v>1.1450774412469202</v>
      </c>
      <c r="AA7" s="9">
        <v>1.4238960593746772</v>
      </c>
      <c r="AB7" s="9">
        <v>1.7339364868377165</v>
      </c>
      <c r="AC7" s="9">
        <v>2.0501064386269703</v>
      </c>
      <c r="AD7" s="9">
        <v>2.3664292536300802</v>
      </c>
      <c r="AE7" s="9">
        <v>2.6772641092216753</v>
      </c>
      <c r="AF7" s="9">
        <v>2.9771214054672446</v>
      </c>
      <c r="AG7" s="9">
        <v>3.2610764787168138</v>
      </c>
      <c r="AH7" s="9">
        <v>3.5160733433150755</v>
      </c>
      <c r="AI7" s="9">
        <v>3.7478927596227125</v>
      </c>
      <c r="AJ7" s="9">
        <v>3.9510127223018134</v>
      </c>
      <c r="AK7" s="9">
        <v>4.1272261966902102</v>
      </c>
      <c r="AL7" s="9">
        <v>4.3256377756899012</v>
      </c>
      <c r="AM7" s="9">
        <v>4.522496912463124</v>
      </c>
      <c r="AN7" s="9">
        <v>4.7078170761688671</v>
      </c>
      <c r="AO7" s="9">
        <v>4.8854298048116558</v>
      </c>
      <c r="AP7" s="9">
        <v>5.0614925276768341</v>
      </c>
      <c r="AQ7" s="9">
        <v>5.2392480659257377</v>
      </c>
    </row>
    <row r="8" spans="1:43" s="7" customFormat="1">
      <c r="L8" s="6" t="s">
        <v>34</v>
      </c>
      <c r="M8" s="9"/>
      <c r="N8" s="9"/>
      <c r="O8" s="9"/>
      <c r="P8" s="9"/>
      <c r="Q8" s="9"/>
      <c r="R8" s="9">
        <v>4.0328081509885767E-2</v>
      </c>
      <c r="S8" s="9">
        <v>6.6386413129103219E-2</v>
      </c>
      <c r="T8" s="9">
        <v>9.3564583465374523E-2</v>
      </c>
      <c r="U8" s="9">
        <v>0.12249050803825</v>
      </c>
      <c r="V8" s="9">
        <v>0.15379075712214044</v>
      </c>
      <c r="W8" s="9">
        <v>0.18797146235168069</v>
      </c>
      <c r="X8" s="9">
        <v>0.22542582324443572</v>
      </c>
      <c r="Y8" s="9">
        <v>0.26673367434310447</v>
      </c>
      <c r="Z8" s="9">
        <v>0.31314118631834009</v>
      </c>
      <c r="AA8" s="9">
        <v>0.36685947654938073</v>
      </c>
      <c r="AB8" s="9">
        <v>0.4308526240929077</v>
      </c>
      <c r="AC8" s="9">
        <v>0.50828639917105578</v>
      </c>
      <c r="AD8" s="9">
        <v>0.60203137951506225</v>
      </c>
      <c r="AE8" s="9">
        <v>0.71448662681444941</v>
      </c>
      <c r="AF8" s="9">
        <v>0.84765161676111822</v>
      </c>
      <c r="AG8" s="9">
        <v>0.99989102250636985</v>
      </c>
      <c r="AH8" s="9">
        <v>1.1686046958735181</v>
      </c>
      <c r="AI8" s="9">
        <v>1.3484877744101831</v>
      </c>
      <c r="AJ8" s="9">
        <v>1.5408993592304765</v>
      </c>
      <c r="AK8" s="9">
        <v>1.746717110403446</v>
      </c>
      <c r="AL8" s="9">
        <v>1.9830612020737841</v>
      </c>
      <c r="AM8" s="9">
        <v>2.2437001433866186</v>
      </c>
      <c r="AN8" s="9">
        <v>2.5255363578636536</v>
      </c>
      <c r="AO8" s="9">
        <v>2.8300628710177009</v>
      </c>
      <c r="AP8" s="9">
        <v>3.1591289421483846</v>
      </c>
      <c r="AQ8" s="9">
        <v>3.5145761159917166</v>
      </c>
    </row>
    <row r="9" spans="1:43" s="7" customFormat="1">
      <c r="L9" s="6" t="s">
        <v>35</v>
      </c>
      <c r="M9" s="9"/>
      <c r="N9" s="9"/>
      <c r="O9" s="9"/>
      <c r="P9" s="9"/>
      <c r="Q9" s="9"/>
      <c r="R9" s="9">
        <v>4.0328081509885767E-2</v>
      </c>
      <c r="S9" s="9">
        <v>6.6568307526966616E-2</v>
      </c>
      <c r="T9" s="9">
        <v>0.1059916860619193</v>
      </c>
      <c r="U9" s="9">
        <v>0.16243792962433776</v>
      </c>
      <c r="V9" s="9">
        <v>0.23921261277110073</v>
      </c>
      <c r="W9" s="9">
        <v>0.34170966851736129</v>
      </c>
      <c r="X9" s="9">
        <v>0.48405471797351995</v>
      </c>
      <c r="Y9" s="9">
        <v>0.66350359959158278</v>
      </c>
      <c r="Z9" s="9">
        <v>0.87941633263621721</v>
      </c>
      <c r="AA9" s="9">
        <v>1.1318153943765712</v>
      </c>
      <c r="AB9" s="9">
        <v>1.4207136948595123</v>
      </c>
      <c r="AC9" s="9">
        <v>1.744569333800428</v>
      </c>
      <c r="AD9" s="9">
        <v>2.10013863648099</v>
      </c>
      <c r="AE9" s="9">
        <v>2.483587970091921</v>
      </c>
      <c r="AF9" s="9">
        <v>2.8908924588878215</v>
      </c>
      <c r="AG9" s="9">
        <v>3.3153063189022052</v>
      </c>
      <c r="AH9" s="9">
        <v>3.7270143914637162</v>
      </c>
      <c r="AI9" s="9">
        <v>4.1243077750216912</v>
      </c>
      <c r="AJ9" s="9">
        <v>4.5005008786348952</v>
      </c>
      <c r="AK9" s="9">
        <v>4.851786096164699</v>
      </c>
      <c r="AL9" s="9">
        <v>5.2051107524715858</v>
      </c>
      <c r="AM9" s="9">
        <v>5.5421027673676608</v>
      </c>
      <c r="AN9" s="9">
        <v>5.8541813434633845</v>
      </c>
      <c r="AO9" s="9">
        <v>6.1432959944541725</v>
      </c>
      <c r="AP9" s="9">
        <v>6.4138583545127315</v>
      </c>
      <c r="AQ9" s="9">
        <v>6.6700728417045569</v>
      </c>
    </row>
  </sheetData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008265"/>
  </sheetPr>
  <dimension ref="A1:AQ9"/>
  <sheetViews>
    <sheetView showGridLines="0" zoomScale="85" zoomScaleNormal="85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16384" width="9" style="30"/>
  </cols>
  <sheetData>
    <row r="1" spans="1:43" s="7" customFormat="1" ht="25.5">
      <c r="A1" s="15" t="s">
        <v>327</v>
      </c>
      <c r="C1" s="29"/>
      <c r="D1" s="29"/>
      <c r="E1" s="29"/>
      <c r="F1" s="29"/>
      <c r="G1" s="29"/>
      <c r="H1" s="29"/>
      <c r="I1" s="29"/>
    </row>
    <row r="2" spans="1:43" s="7" customFormat="1">
      <c r="K2" s="30"/>
      <c r="L2" s="30"/>
    </row>
    <row r="3" spans="1:43" s="7" customFormat="1">
      <c r="K3" s="30"/>
      <c r="M3" s="4" t="s">
        <v>59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30"/>
      <c r="L4" s="6" t="s">
        <v>61</v>
      </c>
      <c r="M4" s="112">
        <v>2010</v>
      </c>
      <c r="N4" s="112">
        <v>2011</v>
      </c>
      <c r="O4" s="112">
        <v>2012</v>
      </c>
      <c r="P4" s="302">
        <v>2013</v>
      </c>
      <c r="Q4" s="302">
        <v>2014</v>
      </c>
      <c r="R4" s="302">
        <v>2015</v>
      </c>
      <c r="S4" s="302">
        <v>2016</v>
      </c>
      <c r="T4" s="302">
        <v>2017</v>
      </c>
      <c r="U4" s="302">
        <v>2018</v>
      </c>
      <c r="V4" s="302">
        <v>2019</v>
      </c>
      <c r="W4" s="302">
        <v>2020</v>
      </c>
      <c r="X4" s="302">
        <v>2021</v>
      </c>
      <c r="Y4" s="302">
        <v>2022</v>
      </c>
      <c r="Z4" s="302">
        <v>2023</v>
      </c>
      <c r="AA4" s="302">
        <v>2024</v>
      </c>
      <c r="AB4" s="302">
        <v>2025</v>
      </c>
      <c r="AC4" s="302">
        <v>2026</v>
      </c>
      <c r="AD4" s="302">
        <v>2027</v>
      </c>
      <c r="AE4" s="302">
        <v>2028</v>
      </c>
      <c r="AF4" s="302">
        <v>2029</v>
      </c>
      <c r="AG4" s="302">
        <v>2030</v>
      </c>
      <c r="AH4" s="302">
        <v>2031</v>
      </c>
      <c r="AI4" s="302">
        <v>2032</v>
      </c>
      <c r="AJ4" s="302">
        <v>2033</v>
      </c>
      <c r="AK4" s="302">
        <v>2034</v>
      </c>
      <c r="AL4" s="302">
        <v>2035</v>
      </c>
      <c r="AM4" s="302">
        <v>2036</v>
      </c>
      <c r="AN4" s="302">
        <v>2037</v>
      </c>
      <c r="AO4" s="302">
        <v>2038</v>
      </c>
      <c r="AP4" s="302">
        <v>2039</v>
      </c>
      <c r="AQ4" s="302">
        <v>2040</v>
      </c>
    </row>
    <row r="5" spans="1:43" s="7" customFormat="1">
      <c r="L5" s="6" t="s">
        <v>31</v>
      </c>
      <c r="M5" s="9">
        <v>4.1411499999999997E-3</v>
      </c>
      <c r="N5" s="9">
        <v>7.1095415000000002E-3</v>
      </c>
      <c r="O5" s="9">
        <v>1.3186985714999998E-2</v>
      </c>
      <c r="P5" s="9">
        <v>2.1707329344920003E-2</v>
      </c>
      <c r="Q5" s="9">
        <v>4.9791590717447397E-2</v>
      </c>
      <c r="R5" s="9">
        <v>0.10069504475877479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44"/>
      <c r="AN5" s="44"/>
      <c r="AO5" s="44"/>
      <c r="AP5" s="44"/>
      <c r="AQ5" s="44"/>
    </row>
    <row r="6" spans="1:43" s="7" customFormat="1">
      <c r="K6" s="8"/>
      <c r="L6" s="6" t="s">
        <v>32</v>
      </c>
      <c r="M6" s="9"/>
      <c r="N6" s="9"/>
      <c r="O6" s="9"/>
      <c r="P6" s="9"/>
      <c r="Q6" s="9"/>
      <c r="R6" s="9">
        <v>0.10069504475877479</v>
      </c>
      <c r="S6" s="9">
        <v>0.1898893315369605</v>
      </c>
      <c r="T6" s="9">
        <v>0.32583565683782728</v>
      </c>
      <c r="U6" s="9">
        <v>0.52857425897561372</v>
      </c>
      <c r="V6" s="9">
        <v>0.81657184802233185</v>
      </c>
      <c r="W6" s="9">
        <v>1.2068266026991583</v>
      </c>
      <c r="X6" s="9">
        <v>1.7144800477395299</v>
      </c>
      <c r="Y6" s="9">
        <v>2.3525193899135135</v>
      </c>
      <c r="Z6" s="9">
        <v>3.1317292237982519</v>
      </c>
      <c r="AA6" s="9">
        <v>4.060816498567859</v>
      </c>
      <c r="AB6" s="9">
        <v>5.1412669530939805</v>
      </c>
      <c r="AC6" s="9">
        <v>6.3303038623044525</v>
      </c>
      <c r="AD6" s="9">
        <v>7.6241176447439738</v>
      </c>
      <c r="AE6" s="9">
        <v>9.0179539371081621</v>
      </c>
      <c r="AF6" s="9">
        <v>10.506876727785563</v>
      </c>
      <c r="AG6" s="9">
        <v>12.073385542980601</v>
      </c>
      <c r="AH6" s="9">
        <v>13.598924400787112</v>
      </c>
      <c r="AI6" s="9">
        <v>15.065771671303427</v>
      </c>
      <c r="AJ6" s="9">
        <v>16.459790214732529</v>
      </c>
      <c r="AK6" s="9">
        <v>17.770280986793058</v>
      </c>
      <c r="AL6" s="9">
        <v>18.989175585447537</v>
      </c>
      <c r="AM6" s="9">
        <v>20.111229815855754</v>
      </c>
      <c r="AN6" s="9">
        <v>21.136097749133178</v>
      </c>
      <c r="AO6" s="9">
        <v>22.0706422328279</v>
      </c>
      <c r="AP6" s="9">
        <v>22.928410365795958</v>
      </c>
      <c r="AQ6" s="9">
        <v>23.725479005961343</v>
      </c>
    </row>
    <row r="7" spans="1:43" s="7" customFormat="1">
      <c r="L7" s="6" t="s">
        <v>33</v>
      </c>
      <c r="M7" s="9"/>
      <c r="N7" s="9"/>
      <c r="O7" s="9"/>
      <c r="P7" s="9"/>
      <c r="Q7" s="9"/>
      <c r="R7" s="9">
        <v>0.10069504475877479</v>
      </c>
      <c r="S7" s="9">
        <v>0.17557142036323614</v>
      </c>
      <c r="T7" s="9">
        <v>0.28860730061081841</v>
      </c>
      <c r="U7" s="9">
        <v>0.4540065805126528</v>
      </c>
      <c r="V7" s="9">
        <v>0.68421956849584475</v>
      </c>
      <c r="W7" s="9">
        <v>0.99015448676601547</v>
      </c>
      <c r="X7" s="9">
        <v>1.3810070913084038</v>
      </c>
      <c r="Y7" s="9">
        <v>1.8642280176713124</v>
      </c>
      <c r="Z7" s="9">
        <v>2.4457110861204603</v>
      </c>
      <c r="AA7" s="9">
        <v>3.1299050134570736</v>
      </c>
      <c r="AB7" s="9">
        <v>3.9145137351733026</v>
      </c>
      <c r="AC7" s="9">
        <v>4.753350121117534</v>
      </c>
      <c r="AD7" s="9">
        <v>5.639629965788135</v>
      </c>
      <c r="AE7" s="9">
        <v>6.5660814636494287</v>
      </c>
      <c r="AF7" s="9">
        <v>7.5256436192205891</v>
      </c>
      <c r="AG7" s="9">
        <v>8.512215569130575</v>
      </c>
      <c r="AH7" s="9">
        <v>9.4731431205981433</v>
      </c>
      <c r="AI7" s="9">
        <v>10.399982351816895</v>
      </c>
      <c r="AJ7" s="9">
        <v>11.288112012190844</v>
      </c>
      <c r="AK7" s="9">
        <v>12.136253512154424</v>
      </c>
      <c r="AL7" s="9">
        <v>12.944845986900845</v>
      </c>
      <c r="AM7" s="9">
        <v>13.714640802776437</v>
      </c>
      <c r="AN7" s="9">
        <v>14.446829420358837</v>
      </c>
      <c r="AO7" s="9">
        <v>15.14415915164502</v>
      </c>
      <c r="AP7" s="9">
        <v>15.811392083025952</v>
      </c>
      <c r="AQ7" s="9">
        <v>16.454195492991499</v>
      </c>
    </row>
    <row r="8" spans="1:43" s="7" customFormat="1">
      <c r="L8" s="6" t="s">
        <v>34</v>
      </c>
      <c r="M8" s="9"/>
      <c r="N8" s="9"/>
      <c r="O8" s="9"/>
      <c r="P8" s="9"/>
      <c r="Q8" s="9"/>
      <c r="R8" s="9">
        <v>0.10069504475877479</v>
      </c>
      <c r="S8" s="9">
        <v>0.15765913826836778</v>
      </c>
      <c r="T8" s="9">
        <v>0.21798557342587332</v>
      </c>
      <c r="U8" s="9">
        <v>0.28355991059167895</v>
      </c>
      <c r="V8" s="9">
        <v>0.35620399698847849</v>
      </c>
      <c r="W8" s="9">
        <v>0.43744099917390461</v>
      </c>
      <c r="X8" s="9">
        <v>0.52852693813782659</v>
      </c>
      <c r="Y8" s="9">
        <v>0.6311112726845397</v>
      </c>
      <c r="Z8" s="9">
        <v>0.7482425000727233</v>
      </c>
      <c r="AA8" s="9">
        <v>0.88493384997136781</v>
      </c>
      <c r="AB8" s="9">
        <v>1.0476588497134687</v>
      </c>
      <c r="AC8" s="9">
        <v>1.2432028808206559</v>
      </c>
      <c r="AD8" s="9">
        <v>1.4777365558870406</v>
      </c>
      <c r="AE8" s="9">
        <v>1.7565976984830216</v>
      </c>
      <c r="AF8" s="9">
        <v>2.0845492269334676</v>
      </c>
      <c r="AG8" s="9">
        <v>2.4606012522664567</v>
      </c>
      <c r="AH8" s="9">
        <v>2.8802894325288917</v>
      </c>
      <c r="AI8" s="9">
        <v>3.3359447406310974</v>
      </c>
      <c r="AJ8" s="9">
        <v>3.8321018122389003</v>
      </c>
      <c r="AK8" s="9">
        <v>4.3712828042283141</v>
      </c>
      <c r="AL8" s="9">
        <v>4.9549679968657063</v>
      </c>
      <c r="AM8" s="9">
        <v>5.5842586271918586</v>
      </c>
      <c r="AN8" s="9">
        <v>6.2605380728723805</v>
      </c>
      <c r="AO8" s="9">
        <v>6.9858727450341247</v>
      </c>
      <c r="AP8" s="9">
        <v>7.7629129944985413</v>
      </c>
      <c r="AQ8" s="9">
        <v>8.5942597500802762</v>
      </c>
    </row>
    <row r="9" spans="1:43" s="7" customFormat="1">
      <c r="L9" s="6" t="s">
        <v>35</v>
      </c>
      <c r="M9" s="9"/>
      <c r="N9" s="9"/>
      <c r="O9" s="9"/>
      <c r="P9" s="9"/>
      <c r="Q9" s="9"/>
      <c r="R9" s="9">
        <v>0.10069504475877479</v>
      </c>
      <c r="S9" s="9">
        <v>0.16713946858137022</v>
      </c>
      <c r="T9" s="9">
        <v>0.26318918001118657</v>
      </c>
      <c r="U9" s="9">
        <v>0.40285026402537111</v>
      </c>
      <c r="V9" s="9">
        <v>0.60009248799386206</v>
      </c>
      <c r="W9" s="9">
        <v>0.86846919192228333</v>
      </c>
      <c r="X9" s="9">
        <v>1.2340768278041541</v>
      </c>
      <c r="Y9" s="9">
        <v>1.7045340926947523</v>
      </c>
      <c r="Z9" s="9">
        <v>2.2867671750951781</v>
      </c>
      <c r="AA9" s="9">
        <v>2.9868518786086331</v>
      </c>
      <c r="AB9" s="9">
        <v>3.8093475829352119</v>
      </c>
      <c r="AC9" s="9">
        <v>4.7565691778198698</v>
      </c>
      <c r="AD9" s="9">
        <v>5.82838508111388</v>
      </c>
      <c r="AE9" s="9">
        <v>7.0228154134354606</v>
      </c>
      <c r="AF9" s="9">
        <v>8.3371771429688017</v>
      </c>
      <c r="AG9" s="9">
        <v>9.7560430817248118</v>
      </c>
      <c r="AH9" s="9">
        <v>11.162418122881075</v>
      </c>
      <c r="AI9" s="9">
        <v>12.538433623951901</v>
      </c>
      <c r="AJ9" s="9">
        <v>13.866899095225152</v>
      </c>
      <c r="AK9" s="9">
        <v>15.13125039922973</v>
      </c>
      <c r="AL9" s="9">
        <v>16.316429376331438</v>
      </c>
      <c r="AM9" s="9">
        <v>17.411197565362659</v>
      </c>
      <c r="AN9" s="9">
        <v>18.41132785421075</v>
      </c>
      <c r="AO9" s="9">
        <v>19.32174869931838</v>
      </c>
      <c r="AP9" s="9">
        <v>20.155263001248912</v>
      </c>
      <c r="AQ9" s="9">
        <v>20.927714170510367</v>
      </c>
    </row>
  </sheetData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008265"/>
  </sheetPr>
  <dimension ref="A1:AQ9"/>
  <sheetViews>
    <sheetView showGridLines="0" zoomScale="70" zoomScaleNormal="70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35" width="9.375" style="30" customWidth="1"/>
    <col min="36" max="16384" width="9" style="30"/>
  </cols>
  <sheetData>
    <row r="1" spans="1:43" s="7" customFormat="1" ht="25.5">
      <c r="A1" s="15" t="s">
        <v>339</v>
      </c>
      <c r="C1" s="29"/>
      <c r="D1" s="29"/>
      <c r="E1" s="29"/>
      <c r="F1" s="29"/>
      <c r="G1" s="29"/>
      <c r="H1" s="29"/>
      <c r="I1" s="29"/>
    </row>
    <row r="2" spans="1:43" s="7" customFormat="1">
      <c r="K2" s="30"/>
      <c r="L2" s="30"/>
    </row>
    <row r="3" spans="1:43" s="7" customFormat="1">
      <c r="K3" s="30"/>
      <c r="M3" s="4" t="s">
        <v>65</v>
      </c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3" s="7" customFormat="1">
      <c r="K4" s="30"/>
      <c r="L4" s="6" t="s">
        <v>61</v>
      </c>
      <c r="M4" s="302">
        <v>2010</v>
      </c>
      <c r="N4" s="302">
        <v>2011</v>
      </c>
      <c r="O4" s="302">
        <v>2012</v>
      </c>
      <c r="P4" s="302">
        <v>2013</v>
      </c>
      <c r="Q4" s="302">
        <v>2014</v>
      </c>
      <c r="R4" s="302">
        <v>2015</v>
      </c>
      <c r="S4" s="302">
        <v>2016</v>
      </c>
      <c r="T4" s="302">
        <v>2017</v>
      </c>
      <c r="U4" s="302">
        <v>2018</v>
      </c>
      <c r="V4" s="302">
        <v>2019</v>
      </c>
      <c r="W4" s="302">
        <v>2020</v>
      </c>
      <c r="X4" s="302">
        <v>2021</v>
      </c>
      <c r="Y4" s="302">
        <v>2022</v>
      </c>
      <c r="Z4" s="302">
        <v>2023</v>
      </c>
      <c r="AA4" s="302">
        <v>2024</v>
      </c>
      <c r="AB4" s="302">
        <v>2025</v>
      </c>
      <c r="AC4" s="302">
        <v>2026</v>
      </c>
      <c r="AD4" s="302">
        <v>2027</v>
      </c>
      <c r="AE4" s="302">
        <v>2028</v>
      </c>
      <c r="AF4" s="302">
        <v>2029</v>
      </c>
      <c r="AG4" s="302">
        <v>2030</v>
      </c>
      <c r="AH4" s="302">
        <v>2031</v>
      </c>
      <c r="AI4" s="302">
        <v>2032</v>
      </c>
      <c r="AJ4" s="302">
        <v>2033</v>
      </c>
      <c r="AK4" s="302">
        <v>2034</v>
      </c>
      <c r="AL4" s="302">
        <v>2035</v>
      </c>
      <c r="AM4" s="302">
        <v>2036</v>
      </c>
      <c r="AN4" s="302">
        <v>2037</v>
      </c>
      <c r="AO4" s="302">
        <v>2038</v>
      </c>
      <c r="AP4" s="302">
        <v>2039</v>
      </c>
      <c r="AQ4" s="302">
        <v>2040</v>
      </c>
    </row>
    <row r="5" spans="1:43" s="7" customFormat="1">
      <c r="L5" s="6" t="s">
        <v>31</v>
      </c>
      <c r="M5" s="27">
        <v>1.5009999999999999E-3</v>
      </c>
      <c r="N5" s="27">
        <v>2.5509999999999999E-3</v>
      </c>
      <c r="O5" s="27">
        <v>5.1510000000000002E-3</v>
      </c>
      <c r="P5" s="27">
        <v>8.7139999999999995E-3</v>
      </c>
      <c r="Q5" s="27">
        <v>2.2624999999999999E-2</v>
      </c>
      <c r="R5" s="27">
        <v>5.0421000000000001E-2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44"/>
      <c r="AN5" s="44"/>
      <c r="AO5" s="44"/>
      <c r="AP5" s="44"/>
      <c r="AQ5" s="44"/>
    </row>
    <row r="6" spans="1:43" s="7" customFormat="1">
      <c r="K6" s="8"/>
      <c r="L6" s="6" t="s">
        <v>32</v>
      </c>
      <c r="M6" s="9"/>
      <c r="N6" s="9"/>
      <c r="O6" s="9"/>
      <c r="P6" s="9"/>
      <c r="Q6" s="9"/>
      <c r="R6" s="27">
        <v>5.0421000000000001E-2</v>
      </c>
      <c r="S6" s="27">
        <v>0.101156</v>
      </c>
      <c r="T6" s="27">
        <v>0.18153900000000001</v>
      </c>
      <c r="U6" s="27">
        <v>0.30198700000000001</v>
      </c>
      <c r="V6" s="27">
        <v>0.47116400000000003</v>
      </c>
      <c r="W6" s="27">
        <v>0.69624600000000003</v>
      </c>
      <c r="X6" s="27">
        <v>0.98278900000000002</v>
      </c>
      <c r="Y6" s="27">
        <v>1.3345959999999999</v>
      </c>
      <c r="Z6" s="27">
        <v>1.753741</v>
      </c>
      <c r="AA6" s="27">
        <v>2.240767</v>
      </c>
      <c r="AB6" s="27">
        <v>2.7910499999999998</v>
      </c>
      <c r="AC6" s="27">
        <v>3.3677709999999998</v>
      </c>
      <c r="AD6" s="27">
        <v>3.9647230000000002</v>
      </c>
      <c r="AE6" s="27">
        <v>4.5757440000000003</v>
      </c>
      <c r="AF6" s="27">
        <v>5.1950979999999998</v>
      </c>
      <c r="AG6" s="27">
        <v>5.8139979999999998</v>
      </c>
      <c r="AH6" s="27">
        <v>6.3951269999999996</v>
      </c>
      <c r="AI6" s="27">
        <v>6.9333280000000004</v>
      </c>
      <c r="AJ6" s="27">
        <v>7.4263349999999999</v>
      </c>
      <c r="AK6" s="27">
        <v>7.8743449999999999</v>
      </c>
      <c r="AL6" s="27">
        <v>8.2788590000000006</v>
      </c>
      <c r="AM6" s="27">
        <v>8.6417719999999996</v>
      </c>
      <c r="AN6" s="27">
        <v>8.9654699999999998</v>
      </c>
      <c r="AO6" s="27">
        <v>9.2534949999999991</v>
      </c>
      <c r="AP6" s="27">
        <v>9.5106310000000001</v>
      </c>
      <c r="AQ6" s="27">
        <v>9.7419759999999993</v>
      </c>
    </row>
    <row r="7" spans="1:43" s="7" customFormat="1">
      <c r="L7" s="6" t="s">
        <v>33</v>
      </c>
      <c r="M7" s="9"/>
      <c r="N7" s="9"/>
      <c r="O7" s="9"/>
      <c r="P7" s="9"/>
      <c r="Q7" s="9"/>
      <c r="R7" s="9">
        <v>5.0421000000000001E-2</v>
      </c>
      <c r="S7" s="9">
        <v>9.6268999999999993E-2</v>
      </c>
      <c r="T7" s="9">
        <v>0.168958</v>
      </c>
      <c r="U7" s="9">
        <v>0.27703699999999998</v>
      </c>
      <c r="V7" s="9">
        <v>0.42731799999999998</v>
      </c>
      <c r="W7" s="9">
        <v>0.62517699999999998</v>
      </c>
      <c r="X7" s="9">
        <v>0.87449200000000005</v>
      </c>
      <c r="Y7" s="9">
        <v>1.1775910000000001</v>
      </c>
      <c r="Z7" s="9">
        <v>1.5353429999999999</v>
      </c>
      <c r="AA7" s="9">
        <v>1.9473400000000001</v>
      </c>
      <c r="AB7" s="9">
        <v>2.408201</v>
      </c>
      <c r="AC7" s="9">
        <v>2.880503</v>
      </c>
      <c r="AD7" s="9">
        <v>3.3576009999999998</v>
      </c>
      <c r="AE7" s="9">
        <v>3.8330600000000001</v>
      </c>
      <c r="AF7" s="9">
        <v>4.3010089999999996</v>
      </c>
      <c r="AG7" s="9">
        <v>4.7565569999999999</v>
      </c>
      <c r="AH7" s="9">
        <v>5.1821619999999999</v>
      </c>
      <c r="AI7" s="9">
        <v>5.5751840000000001</v>
      </c>
      <c r="AJ7" s="9">
        <v>5.9358389999999996</v>
      </c>
      <c r="AK7" s="9">
        <v>6.2666750000000002</v>
      </c>
      <c r="AL7" s="9">
        <v>6.571186</v>
      </c>
      <c r="AM7" s="9">
        <v>6.8524700000000003</v>
      </c>
      <c r="AN7" s="9">
        <v>7.1128239999999998</v>
      </c>
      <c r="AO7" s="9">
        <v>7.3541439999999998</v>
      </c>
      <c r="AP7" s="9">
        <v>7.5783550000000002</v>
      </c>
      <c r="AQ7" s="9">
        <v>7.787363</v>
      </c>
    </row>
    <row r="8" spans="1:43" s="7" customFormat="1">
      <c r="L8" s="6" t="s">
        <v>34</v>
      </c>
      <c r="M8" s="9"/>
      <c r="N8" s="9"/>
      <c r="O8" s="9"/>
      <c r="P8" s="9"/>
      <c r="Q8" s="9"/>
      <c r="R8" s="9">
        <v>5.0421000000000001E-2</v>
      </c>
      <c r="S8" s="9">
        <v>8.2251000000000005E-2</v>
      </c>
      <c r="T8" s="9">
        <v>0.114957</v>
      </c>
      <c r="U8" s="9">
        <v>0.149339</v>
      </c>
      <c r="V8" s="9">
        <v>0.18617600000000001</v>
      </c>
      <c r="W8" s="9">
        <v>0.22608700000000001</v>
      </c>
      <c r="X8" s="9">
        <v>0.26954899999999998</v>
      </c>
      <c r="Y8" s="9">
        <v>0.31725999999999999</v>
      </c>
      <c r="Z8" s="9">
        <v>0.37070700000000001</v>
      </c>
      <c r="AA8" s="9">
        <v>0.43250300000000003</v>
      </c>
      <c r="AB8" s="9">
        <v>0.506131</v>
      </c>
      <c r="AC8" s="9">
        <v>0.59529100000000001</v>
      </c>
      <c r="AD8" s="9">
        <v>0.70333599999999996</v>
      </c>
      <c r="AE8" s="9">
        <v>0.83309999999999995</v>
      </c>
      <c r="AF8" s="9">
        <v>0.98701700000000003</v>
      </c>
      <c r="AG8" s="9">
        <v>1.1633640000000001</v>
      </c>
      <c r="AH8" s="9">
        <v>1.359378</v>
      </c>
      <c r="AI8" s="9">
        <v>1.5679989999999999</v>
      </c>
      <c r="AJ8" s="9">
        <v>1.79183</v>
      </c>
      <c r="AK8" s="9">
        <v>2.0322119999999999</v>
      </c>
      <c r="AL8" s="9">
        <v>2.2898299999999998</v>
      </c>
      <c r="AM8" s="9">
        <v>2.565137</v>
      </c>
      <c r="AN8" s="9">
        <v>2.858762</v>
      </c>
      <c r="AO8" s="9">
        <v>3.171751</v>
      </c>
      <c r="AP8" s="9">
        <v>3.5054919999999998</v>
      </c>
      <c r="AQ8" s="9">
        <v>3.861297</v>
      </c>
    </row>
    <row r="9" spans="1:43" s="7" customFormat="1">
      <c r="L9" s="6" t="s">
        <v>35</v>
      </c>
      <c r="M9" s="9"/>
      <c r="N9" s="9"/>
      <c r="O9" s="9"/>
      <c r="P9" s="9"/>
      <c r="Q9" s="9"/>
      <c r="R9" s="9">
        <v>5.0421000000000001E-2</v>
      </c>
      <c r="S9" s="9">
        <v>8.2519999999999996E-2</v>
      </c>
      <c r="T9" s="9">
        <v>0.13072900000000001</v>
      </c>
      <c r="U9" s="9">
        <v>0.20102700000000001</v>
      </c>
      <c r="V9" s="9">
        <v>0.29904599999999998</v>
      </c>
      <c r="W9" s="9">
        <v>0.42988900000000002</v>
      </c>
      <c r="X9" s="9">
        <v>0.60835700000000004</v>
      </c>
      <c r="Y9" s="9">
        <v>0.83454899999999999</v>
      </c>
      <c r="Z9" s="9">
        <v>1.108144</v>
      </c>
      <c r="AA9" s="9">
        <v>1.4283239999999999</v>
      </c>
      <c r="AB9" s="9">
        <v>1.7934429999999999</v>
      </c>
      <c r="AC9" s="9">
        <v>2.2007150000000002</v>
      </c>
      <c r="AD9" s="9">
        <v>2.6462219999999999</v>
      </c>
      <c r="AE9" s="9">
        <v>3.1253350000000002</v>
      </c>
      <c r="AF9" s="9">
        <v>3.6334050000000002</v>
      </c>
      <c r="AG9" s="9">
        <v>4.1625500000000004</v>
      </c>
      <c r="AH9" s="9">
        <v>4.6759490000000001</v>
      </c>
      <c r="AI9" s="9">
        <v>5.1677160000000004</v>
      </c>
      <c r="AJ9" s="9">
        <v>5.6328620000000003</v>
      </c>
      <c r="AK9" s="9">
        <v>6.0670310000000001</v>
      </c>
      <c r="AL9" s="9">
        <v>6.4665780000000002</v>
      </c>
      <c r="AM9" s="9">
        <v>6.829116</v>
      </c>
      <c r="AN9" s="9">
        <v>7.154318</v>
      </c>
      <c r="AO9" s="9">
        <v>7.4443989999999998</v>
      </c>
      <c r="AP9" s="9">
        <v>7.7036429999999996</v>
      </c>
      <c r="AQ9" s="9">
        <v>7.9369969999999999</v>
      </c>
    </row>
  </sheetData>
  <pageMargins left="0.7" right="0.7" top="0.75" bottom="0.75" header="0.3" footer="0.3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008265"/>
  </sheetPr>
  <dimension ref="A1:BH6"/>
  <sheetViews>
    <sheetView showGridLines="0" zoomScale="70" zoomScaleNormal="70" workbookViewId="0">
      <selection activeCell="N13" sqref="N13"/>
    </sheetView>
  </sheetViews>
  <sheetFormatPr defaultColWidth="9" defaultRowHeight="15"/>
  <cols>
    <col min="1" max="1" width="3.625" style="7" customWidth="1"/>
    <col min="2" max="11" width="9" style="7"/>
    <col min="12" max="12" width="17.5" style="22" bestFit="1" customWidth="1"/>
    <col min="13" max="14" width="9" style="22" customWidth="1"/>
    <col min="15" max="16384" width="9" style="22"/>
  </cols>
  <sheetData>
    <row r="1" spans="1:60" s="7" customFormat="1" ht="25.5">
      <c r="A1" s="15" t="s">
        <v>55</v>
      </c>
      <c r="C1" s="29"/>
      <c r="D1" s="29"/>
      <c r="E1" s="29"/>
      <c r="F1" s="29"/>
      <c r="G1" s="29"/>
      <c r="H1" s="29"/>
      <c r="I1" s="29"/>
    </row>
    <row r="2" spans="1:60" s="7" customFormat="1">
      <c r="K2" s="30"/>
      <c r="L2" s="30"/>
    </row>
    <row r="3" spans="1:60" s="7" customFormat="1">
      <c r="K3" s="30"/>
      <c r="L3" s="30"/>
      <c r="M3" s="7" t="s">
        <v>62</v>
      </c>
    </row>
    <row r="4" spans="1:60" s="7" customFormat="1">
      <c r="K4" s="30"/>
      <c r="L4" s="126" t="s">
        <v>63</v>
      </c>
      <c r="M4" s="127">
        <v>0</v>
      </c>
      <c r="N4" s="127">
        <v>2.0833333333333332E-2</v>
      </c>
      <c r="O4" s="127">
        <v>4.1666666666666699E-2</v>
      </c>
      <c r="P4" s="127">
        <v>6.25E-2</v>
      </c>
      <c r="Q4" s="127">
        <v>8.3333333333333301E-2</v>
      </c>
      <c r="R4" s="127">
        <v>0.104166666666667</v>
      </c>
      <c r="S4" s="127">
        <v>0.125</v>
      </c>
      <c r="T4" s="127">
        <v>0.14583333333333301</v>
      </c>
      <c r="U4" s="127">
        <v>0.16666666666666699</v>
      </c>
      <c r="V4" s="127">
        <v>0.1875</v>
      </c>
      <c r="W4" s="127">
        <v>0.20833333333333301</v>
      </c>
      <c r="X4" s="127">
        <v>0.22916666666666699</v>
      </c>
      <c r="Y4" s="127">
        <v>0.25</v>
      </c>
      <c r="Z4" s="127">
        <v>0.27083333333333298</v>
      </c>
      <c r="AA4" s="127">
        <v>0.29166666666666702</v>
      </c>
      <c r="AB4" s="127">
        <v>0.3125</v>
      </c>
      <c r="AC4" s="127">
        <v>0.33333333333333298</v>
      </c>
      <c r="AD4" s="127">
        <v>0.35416666666666702</v>
      </c>
      <c r="AE4" s="127">
        <v>0.375</v>
      </c>
      <c r="AF4" s="127">
        <v>0.39583333333333298</v>
      </c>
      <c r="AG4" s="127">
        <v>0.41666666666666702</v>
      </c>
      <c r="AH4" s="127">
        <v>0.4375</v>
      </c>
      <c r="AI4" s="127">
        <v>0.45833333333333298</v>
      </c>
      <c r="AJ4" s="127">
        <v>0.47916666666666702</v>
      </c>
      <c r="AK4" s="127">
        <v>0.5</v>
      </c>
      <c r="AL4" s="127">
        <v>0.52083333333333304</v>
      </c>
      <c r="AM4" s="127">
        <v>0.54166666666666696</v>
      </c>
      <c r="AN4" s="127">
        <v>0.5625</v>
      </c>
      <c r="AO4" s="127">
        <v>0.58333333333333304</v>
      </c>
      <c r="AP4" s="127">
        <v>0.60416666666666696</v>
      </c>
      <c r="AQ4" s="127">
        <v>0.625</v>
      </c>
      <c r="AR4" s="127">
        <v>0.64583333333333304</v>
      </c>
      <c r="AS4" s="127">
        <v>0.66666666666666696</v>
      </c>
      <c r="AT4" s="127">
        <v>0.6875</v>
      </c>
      <c r="AU4" s="127">
        <v>0.70833333333333304</v>
      </c>
      <c r="AV4" s="127">
        <v>0.72916666666666696</v>
      </c>
      <c r="AW4" s="127">
        <v>0.75</v>
      </c>
      <c r="AX4" s="127">
        <v>0.77083333333333304</v>
      </c>
      <c r="AY4" s="127">
        <v>0.79166666666666696</v>
      </c>
      <c r="AZ4" s="127">
        <v>0.8125</v>
      </c>
      <c r="BA4" s="127">
        <v>0.83333333333333304</v>
      </c>
      <c r="BB4" s="127">
        <v>0.85416666666666696</v>
      </c>
      <c r="BC4" s="127">
        <v>0.875</v>
      </c>
      <c r="BD4" s="127">
        <v>0.89583333333333304</v>
      </c>
      <c r="BE4" s="127">
        <v>0.91666666666666696</v>
      </c>
      <c r="BF4" s="127">
        <v>0.9375</v>
      </c>
      <c r="BG4" s="127">
        <v>0.95833333333333304</v>
      </c>
      <c r="BH4" s="127">
        <v>0.97916666666666663</v>
      </c>
    </row>
    <row r="5" spans="1:60" s="7" customFormat="1">
      <c r="L5" s="128" t="s">
        <v>53</v>
      </c>
      <c r="M5" s="129">
        <v>2.930936253719061E-2</v>
      </c>
      <c r="N5" s="129">
        <v>2.6334114072292209E-2</v>
      </c>
      <c r="O5" s="129">
        <v>2.3675381401531938E-2</v>
      </c>
      <c r="P5" s="129">
        <v>2.1333164524909794E-2</v>
      </c>
      <c r="Q5" s="129">
        <v>1.5952396024561628E-2</v>
      </c>
      <c r="R5" s="129">
        <v>1.1457871747800216E-2</v>
      </c>
      <c r="S5" s="129">
        <v>9.1156548711780715E-3</v>
      </c>
      <c r="T5" s="129">
        <v>6.9000443122111798E-3</v>
      </c>
      <c r="U5" s="129">
        <v>4.8110400708995379E-3</v>
      </c>
      <c r="V5" s="129">
        <v>3.1651579413812755E-3</v>
      </c>
      <c r="W5" s="129">
        <v>2.0257010824840161E-3</v>
      </c>
      <c r="X5" s="129">
        <v>3.7981895296575301E-3</v>
      </c>
      <c r="Y5" s="129">
        <v>1.4179907577388113E-2</v>
      </c>
      <c r="Z5" s="129">
        <v>5.9504969297967973E-3</v>
      </c>
      <c r="AA5" s="129">
        <v>4.9376463885547894E-3</v>
      </c>
      <c r="AB5" s="129">
        <v>5.9504969297967973E-3</v>
      </c>
      <c r="AC5" s="129">
        <v>1.0318414888902958E-2</v>
      </c>
      <c r="AD5" s="129">
        <v>8.4193201240741929E-3</v>
      </c>
      <c r="AE5" s="129">
        <v>8.2927138064189405E-3</v>
      </c>
      <c r="AF5" s="129">
        <v>7.2798632651769335E-3</v>
      </c>
      <c r="AG5" s="129">
        <v>8.6725327593846942E-3</v>
      </c>
      <c r="AH5" s="129">
        <v>9.4954738241438252E-3</v>
      </c>
      <c r="AI5" s="129">
        <v>9.4954738241438252E-3</v>
      </c>
      <c r="AJ5" s="129">
        <v>9.7486864594543282E-3</v>
      </c>
      <c r="AK5" s="129">
        <v>1.0065202253592455E-2</v>
      </c>
      <c r="AL5" s="129">
        <v>1.0318414888902958E-2</v>
      </c>
      <c r="AM5" s="129">
        <v>9.3055643476609492E-3</v>
      </c>
      <c r="AN5" s="129">
        <v>9.1156548711780715E-3</v>
      </c>
      <c r="AO5" s="129">
        <v>9.4954738241438252E-3</v>
      </c>
      <c r="AP5" s="129">
        <v>9.0523517123504461E-3</v>
      </c>
      <c r="AQ5" s="129">
        <v>1.2850541242007978E-2</v>
      </c>
      <c r="AR5" s="129">
        <v>1.7345065518769388E-2</v>
      </c>
      <c r="AS5" s="129">
        <v>2.057352661897829E-2</v>
      </c>
      <c r="AT5" s="129">
        <v>2.2346015066151803E-2</v>
      </c>
      <c r="AU5" s="129">
        <v>2.6017598278154079E-2</v>
      </c>
      <c r="AV5" s="129">
        <v>3.3930493131607273E-2</v>
      </c>
      <c r="AW5" s="129">
        <v>3.9564474267265941E-2</v>
      </c>
      <c r="AX5" s="129">
        <v>4.0640627967335571E-2</v>
      </c>
      <c r="AY5" s="129">
        <v>4.2033297461543336E-2</v>
      </c>
      <c r="AZ5" s="129">
        <v>4.7477369120719128E-2</v>
      </c>
      <c r="BA5" s="129">
        <v>4.9629676520858396E-2</v>
      </c>
      <c r="BB5" s="129">
        <v>4.9123251250237393E-2</v>
      </c>
      <c r="BC5" s="129">
        <v>5.146546812685953E-2</v>
      </c>
      <c r="BD5" s="129">
        <v>5.1212255491549036E-2</v>
      </c>
      <c r="BE5" s="129">
        <v>5.0009495473824148E-2</v>
      </c>
      <c r="BF5" s="129">
        <v>4.9059948091409768E-2</v>
      </c>
      <c r="BG5" s="129">
        <v>4.2792935367474846E-2</v>
      </c>
      <c r="BH5" s="129">
        <v>3.5956194214091283E-2</v>
      </c>
    </row>
    <row r="6" spans="1:60" s="7" customFormat="1">
      <c r="K6" s="8"/>
      <c r="L6" s="130" t="s">
        <v>54</v>
      </c>
      <c r="M6" s="131">
        <v>4.9670775526792693E-2</v>
      </c>
      <c r="N6" s="131">
        <v>4.8468015509067805E-2</v>
      </c>
      <c r="O6" s="131">
        <v>4.7518468126653425E-2</v>
      </c>
      <c r="P6" s="131">
        <v>4.1251455402718504E-2</v>
      </c>
      <c r="Q6" s="131">
        <v>3.4414714249334941E-2</v>
      </c>
      <c r="R6" s="131">
        <v>2.7767882572434267E-2</v>
      </c>
      <c r="S6" s="131">
        <v>2.4792634107535867E-2</v>
      </c>
      <c r="T6" s="131">
        <v>2.2133901436775596E-2</v>
      </c>
      <c r="U6" s="131">
        <v>1.9791684560153452E-2</v>
      </c>
      <c r="V6" s="131">
        <v>1.4410916059805287E-2</v>
      </c>
      <c r="W6" s="131">
        <v>9.9163917830438746E-3</v>
      </c>
      <c r="X6" s="131">
        <v>7.5741749064217297E-3</v>
      </c>
      <c r="Y6" s="131">
        <v>1.414657424405478E-2</v>
      </c>
      <c r="Z6" s="131">
        <v>5.9171635964634641E-3</v>
      </c>
      <c r="AA6" s="131">
        <v>4.9043130552214563E-3</v>
      </c>
      <c r="AB6" s="131">
        <v>5.9171635964634641E-3</v>
      </c>
      <c r="AC6" s="131">
        <v>1.0285081555569625E-2</v>
      </c>
      <c r="AD6" s="131">
        <v>8.3859867907408597E-3</v>
      </c>
      <c r="AE6" s="131">
        <v>8.2593804730856073E-3</v>
      </c>
      <c r="AF6" s="131">
        <v>7.2465299318436004E-3</v>
      </c>
      <c r="AG6" s="131">
        <v>8.639199426051361E-3</v>
      </c>
      <c r="AH6" s="131">
        <v>9.462140490810492E-3</v>
      </c>
      <c r="AI6" s="131">
        <v>9.462140490810492E-3</v>
      </c>
      <c r="AJ6" s="131">
        <v>9.7153531261209951E-3</v>
      </c>
      <c r="AK6" s="131">
        <v>1.0031868920259122E-2</v>
      </c>
      <c r="AL6" s="131">
        <v>1.0285081555569625E-2</v>
      </c>
      <c r="AM6" s="131">
        <v>9.2722310143276161E-3</v>
      </c>
      <c r="AN6" s="131">
        <v>9.0823215378447383E-3</v>
      </c>
      <c r="AO6" s="131">
        <v>9.462140490810492E-3</v>
      </c>
      <c r="AP6" s="131">
        <v>9.019018379017113E-3</v>
      </c>
      <c r="AQ6" s="131">
        <v>1.0285081555569625E-2</v>
      </c>
      <c r="AR6" s="131">
        <v>9.2722310143276161E-3</v>
      </c>
      <c r="AS6" s="131">
        <v>9.0823215378447383E-3</v>
      </c>
      <c r="AT6" s="131">
        <v>9.462140490810492E-3</v>
      </c>
      <c r="AU6" s="131">
        <v>9.019018379017113E-3</v>
      </c>
      <c r="AV6" s="131">
        <v>1.2817207908674645E-2</v>
      </c>
      <c r="AW6" s="131">
        <v>1.7311732185436055E-2</v>
      </c>
      <c r="AX6" s="131">
        <v>2.0540193285644957E-2</v>
      </c>
      <c r="AY6" s="131">
        <v>2.1627160536717104E-2</v>
      </c>
      <c r="AZ6" s="131">
        <v>2.529874374871938E-2</v>
      </c>
      <c r="BA6" s="131">
        <v>3.3211638602172577E-2</v>
      </c>
      <c r="BB6" s="131">
        <v>3.8845619737831245E-2</v>
      </c>
      <c r="BC6" s="131">
        <v>3.9921773437900876E-2</v>
      </c>
      <c r="BD6" s="131">
        <v>4.131444293210864E-2</v>
      </c>
      <c r="BE6" s="131">
        <v>4.6758514591284432E-2</v>
      </c>
      <c r="BF6" s="131">
        <v>4.89108219914237E-2</v>
      </c>
      <c r="BG6" s="131">
        <v>4.8404396720802698E-2</v>
      </c>
      <c r="BH6" s="131">
        <v>5.0746613597424835E-2</v>
      </c>
    </row>
  </sheetData>
  <pageMargins left="0.7" right="0.7" top="0.75" bottom="0.75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00B050"/>
  </sheetPr>
  <dimension ref="A1"/>
  <sheetViews>
    <sheetView showGridLines="0" workbookViewId="0"/>
  </sheetViews>
  <sheetFormatPr defaultRowHeight="14.25"/>
  <sheetData>
    <row r="1" spans="1:1" s="42" customFormat="1" ht="27.75">
      <c r="A1" s="41" t="s">
        <v>231</v>
      </c>
    </row>
  </sheetData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008265"/>
  </sheetPr>
  <dimension ref="A1:AV9"/>
  <sheetViews>
    <sheetView showGridLines="0" zoomScale="85" zoomScaleNormal="85" workbookViewId="0">
      <selection activeCell="L42" sqref="L41:L42"/>
    </sheetView>
  </sheetViews>
  <sheetFormatPr defaultColWidth="9" defaultRowHeight="15"/>
  <cols>
    <col min="1" max="1" width="3.625" style="7" customWidth="1"/>
    <col min="2" max="8" width="9" style="7"/>
    <col min="9" max="9" width="13.25" style="7" customWidth="1"/>
    <col min="10" max="11" width="9" style="7"/>
    <col min="12" max="12" width="14.875" style="30" bestFit="1" customWidth="1"/>
    <col min="13" max="16384" width="9" style="30"/>
  </cols>
  <sheetData>
    <row r="1" spans="1:48" s="7" customFormat="1" ht="25.5">
      <c r="A1" s="15" t="s">
        <v>328</v>
      </c>
      <c r="C1" s="29"/>
      <c r="D1" s="29"/>
      <c r="E1" s="29"/>
      <c r="F1" s="29"/>
      <c r="G1" s="29"/>
      <c r="H1" s="29"/>
      <c r="I1" s="29"/>
    </row>
    <row r="2" spans="1:48" s="7" customFormat="1">
      <c r="K2" s="30"/>
      <c r="L2" s="30"/>
    </row>
    <row r="3" spans="1:48" s="7" customFormat="1">
      <c r="K3" s="30"/>
      <c r="M3" s="4" t="s">
        <v>57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8" s="7" customFormat="1">
      <c r="K4" s="30"/>
      <c r="L4" s="6" t="s">
        <v>61</v>
      </c>
      <c r="M4" s="28">
        <v>2005</v>
      </c>
      <c r="N4" s="28">
        <v>2006</v>
      </c>
      <c r="O4" s="28">
        <v>2007</v>
      </c>
      <c r="P4" s="28">
        <v>2008</v>
      </c>
      <c r="Q4" s="28">
        <v>2009</v>
      </c>
      <c r="R4" s="28">
        <v>2010</v>
      </c>
      <c r="S4" s="28">
        <v>2011</v>
      </c>
      <c r="T4" s="28">
        <v>2012</v>
      </c>
      <c r="U4" s="28">
        <v>2013</v>
      </c>
      <c r="V4" s="28">
        <v>2014</v>
      </c>
      <c r="W4" s="28">
        <v>2015</v>
      </c>
      <c r="X4" s="28">
        <v>2016</v>
      </c>
      <c r="Y4" s="28">
        <v>2017</v>
      </c>
      <c r="Z4" s="28">
        <v>2018</v>
      </c>
      <c r="AA4" s="28">
        <v>2019</v>
      </c>
      <c r="AB4" s="28">
        <v>2020</v>
      </c>
      <c r="AC4" s="28">
        <v>2021</v>
      </c>
      <c r="AD4" s="28">
        <v>2022</v>
      </c>
      <c r="AE4" s="28">
        <v>2023</v>
      </c>
      <c r="AF4" s="28">
        <v>2024</v>
      </c>
      <c r="AG4" s="28">
        <v>2025</v>
      </c>
      <c r="AH4" s="28">
        <v>2026</v>
      </c>
      <c r="AI4" s="28">
        <v>2027</v>
      </c>
      <c r="AJ4" s="28">
        <v>2028</v>
      </c>
      <c r="AK4" s="28">
        <v>2029</v>
      </c>
      <c r="AL4" s="28">
        <v>2030</v>
      </c>
      <c r="AM4" s="28">
        <v>2031</v>
      </c>
      <c r="AN4" s="28">
        <v>2032</v>
      </c>
      <c r="AO4" s="28">
        <v>2033</v>
      </c>
      <c r="AP4" s="28">
        <v>2034</v>
      </c>
      <c r="AQ4" s="28">
        <v>2035</v>
      </c>
      <c r="AR4" s="28">
        <v>2036</v>
      </c>
      <c r="AS4" s="28">
        <v>2037</v>
      </c>
      <c r="AT4" s="28">
        <v>2038</v>
      </c>
      <c r="AU4" s="28">
        <v>2039</v>
      </c>
      <c r="AV4" s="28">
        <v>2040</v>
      </c>
    </row>
    <row r="5" spans="1:48" s="7" customFormat="1">
      <c r="L5" s="6" t="s">
        <v>52</v>
      </c>
      <c r="M5" s="9">
        <v>-0.8</v>
      </c>
      <c r="N5" s="9">
        <v>-0.8</v>
      </c>
      <c r="O5" s="9">
        <v>-0.8</v>
      </c>
      <c r="P5" s="9">
        <v>-0.8</v>
      </c>
      <c r="Q5" s="9">
        <v>-1</v>
      </c>
      <c r="R5" s="9">
        <v>-1.2</v>
      </c>
      <c r="S5" s="9">
        <v>-1</v>
      </c>
      <c r="T5" s="9">
        <v>-1.2</v>
      </c>
      <c r="U5" s="9">
        <v>-1.8</v>
      </c>
      <c r="V5" s="9">
        <v>-1.2</v>
      </c>
      <c r="W5" s="9">
        <v>-1.26</v>
      </c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3"/>
      <c r="AP5" s="113"/>
      <c r="AQ5" s="113"/>
      <c r="AR5" s="113"/>
      <c r="AS5" s="113"/>
      <c r="AT5" s="113"/>
      <c r="AU5" s="113"/>
      <c r="AV5" s="113"/>
    </row>
    <row r="6" spans="1:48" s="7" customFormat="1">
      <c r="K6" s="8"/>
      <c r="L6" s="6" t="s">
        <v>32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9">
        <v>-1.26</v>
      </c>
      <c r="X6" s="9">
        <v>-1.76</v>
      </c>
      <c r="Y6" s="9">
        <v>-2.2599999999999998</v>
      </c>
      <c r="Z6" s="9">
        <v>-2.95</v>
      </c>
      <c r="AA6" s="9">
        <v>-3.16</v>
      </c>
      <c r="AB6" s="9">
        <v>-3.54</v>
      </c>
      <c r="AC6" s="9">
        <v>-4.3099999999999996</v>
      </c>
      <c r="AD6" s="9">
        <v>-5.0999999999999996</v>
      </c>
      <c r="AE6" s="9">
        <v>-5.46</v>
      </c>
      <c r="AF6" s="9">
        <v>-5.66</v>
      </c>
      <c r="AG6" s="9">
        <v>-5.72</v>
      </c>
      <c r="AH6" s="9">
        <v>-5.75</v>
      </c>
      <c r="AI6" s="9">
        <v>-5.69</v>
      </c>
      <c r="AJ6" s="9">
        <v>-5.65</v>
      </c>
      <c r="AK6" s="9">
        <v>-5.52</v>
      </c>
      <c r="AL6" s="9">
        <v>-5.47</v>
      </c>
      <c r="AM6" s="9">
        <v>-5.46</v>
      </c>
      <c r="AN6" s="9">
        <v>-5.28</v>
      </c>
      <c r="AO6" s="9">
        <v>-5.28</v>
      </c>
      <c r="AP6" s="9">
        <v>-5.29</v>
      </c>
      <c r="AQ6" s="9">
        <v>-5.15</v>
      </c>
      <c r="AR6" s="9">
        <v>-5.1100000000000003</v>
      </c>
      <c r="AS6" s="9">
        <v>-5.15</v>
      </c>
      <c r="AT6" s="9">
        <v>-5.07</v>
      </c>
      <c r="AU6" s="9">
        <v>-5.07</v>
      </c>
      <c r="AV6" s="9">
        <v>-5.08</v>
      </c>
    </row>
    <row r="7" spans="1:48" s="7" customFormat="1">
      <c r="L7" s="6" t="s">
        <v>33</v>
      </c>
      <c r="M7" s="9"/>
      <c r="N7" s="9"/>
      <c r="O7" s="9"/>
      <c r="P7" s="9"/>
      <c r="Q7" s="9"/>
      <c r="R7" s="9"/>
      <c r="S7" s="9"/>
      <c r="T7" s="9"/>
      <c r="U7" s="9"/>
      <c r="V7" s="9"/>
      <c r="W7" s="9">
        <v>-1.26</v>
      </c>
      <c r="X7" s="9">
        <v>-1.41</v>
      </c>
      <c r="Y7" s="9">
        <v>-1.57</v>
      </c>
      <c r="Z7" s="9">
        <v>-1.77</v>
      </c>
      <c r="AA7" s="9">
        <v>-2.12</v>
      </c>
      <c r="AB7" s="9">
        <v>-2.25</v>
      </c>
      <c r="AC7" s="9">
        <v>-2.5099999999999998</v>
      </c>
      <c r="AD7" s="9">
        <v>-2.75</v>
      </c>
      <c r="AE7" s="9">
        <v>-2.86</v>
      </c>
      <c r="AF7" s="9">
        <v>-2.91</v>
      </c>
      <c r="AG7" s="9">
        <v>-2.89</v>
      </c>
      <c r="AH7" s="9">
        <v>-2.89</v>
      </c>
      <c r="AI7" s="9">
        <v>-2.89</v>
      </c>
      <c r="AJ7" s="9">
        <v>-2.85</v>
      </c>
      <c r="AK7" s="9">
        <v>-2.8</v>
      </c>
      <c r="AL7" s="9">
        <v>-2.79</v>
      </c>
      <c r="AM7" s="9">
        <v>-2.77</v>
      </c>
      <c r="AN7" s="9">
        <v>-2.71</v>
      </c>
      <c r="AO7" s="9">
        <v>-2.68</v>
      </c>
      <c r="AP7" s="9">
        <v>-2.65</v>
      </c>
      <c r="AQ7" s="9">
        <v>-2.61</v>
      </c>
      <c r="AR7" s="9">
        <v>-2.54</v>
      </c>
      <c r="AS7" s="9">
        <v>-2.57</v>
      </c>
      <c r="AT7" s="9">
        <v>-2.5499999999999998</v>
      </c>
      <c r="AU7" s="9">
        <v>-2.5</v>
      </c>
      <c r="AV7" s="9">
        <v>-2.4900000000000002</v>
      </c>
    </row>
    <row r="8" spans="1:48" s="7" customFormat="1">
      <c r="L8" s="6" t="s">
        <v>34</v>
      </c>
      <c r="M8" s="9"/>
      <c r="N8" s="9"/>
      <c r="O8" s="9"/>
      <c r="P8" s="9"/>
      <c r="Q8" s="9"/>
      <c r="R8" s="9"/>
      <c r="S8" s="9"/>
      <c r="T8" s="9"/>
      <c r="U8" s="9"/>
      <c r="V8" s="9"/>
      <c r="W8" s="9">
        <v>-1.26</v>
      </c>
      <c r="X8" s="9">
        <v>-1.0900000000000001</v>
      </c>
      <c r="Y8" s="9">
        <v>-0.87</v>
      </c>
      <c r="Z8" s="9">
        <v>-0.97</v>
      </c>
      <c r="AA8" s="9">
        <v>-1.1499999999999999</v>
      </c>
      <c r="AB8" s="9">
        <v>-1.19</v>
      </c>
      <c r="AC8" s="9">
        <v>-1.28</v>
      </c>
      <c r="AD8" s="9">
        <v>-1.36</v>
      </c>
      <c r="AE8" s="9">
        <v>-1.39</v>
      </c>
      <c r="AF8" s="9">
        <v>-1.4</v>
      </c>
      <c r="AG8" s="9">
        <v>-1.41</v>
      </c>
      <c r="AH8" s="9">
        <v>-1.39</v>
      </c>
      <c r="AI8" s="9">
        <v>-1.38</v>
      </c>
      <c r="AJ8" s="9">
        <v>-1.33</v>
      </c>
      <c r="AK8" s="9">
        <v>-1.31</v>
      </c>
      <c r="AL8" s="9">
        <v>-1.25</v>
      </c>
      <c r="AM8" s="9">
        <v>-1.25</v>
      </c>
      <c r="AN8" s="9">
        <v>-1.24</v>
      </c>
      <c r="AO8" s="9">
        <v>-1.22</v>
      </c>
      <c r="AP8" s="9">
        <v>-1.21</v>
      </c>
      <c r="AQ8" s="9">
        <v>-1.21</v>
      </c>
      <c r="AR8" s="9">
        <v>-1.2</v>
      </c>
      <c r="AS8" s="9">
        <v>-1.19</v>
      </c>
      <c r="AT8" s="9">
        <v>-1.19</v>
      </c>
      <c r="AU8" s="9">
        <v>-1.18</v>
      </c>
      <c r="AV8" s="9">
        <v>-1.18</v>
      </c>
    </row>
    <row r="9" spans="1:48" s="7" customFormat="1">
      <c r="L9" s="6" t="s">
        <v>35</v>
      </c>
      <c r="M9" s="9"/>
      <c r="N9" s="9"/>
      <c r="O9" s="9"/>
      <c r="P9" s="9"/>
      <c r="Q9" s="9"/>
      <c r="R9" s="9"/>
      <c r="S9" s="9"/>
      <c r="T9" s="9"/>
      <c r="U9" s="9"/>
      <c r="V9" s="9"/>
      <c r="W9" s="9">
        <v>-1.26</v>
      </c>
      <c r="X9" s="9">
        <v>-1.37</v>
      </c>
      <c r="Y9" s="9">
        <v>-1.51</v>
      </c>
      <c r="Z9" s="9">
        <v>-1.65</v>
      </c>
      <c r="AA9" s="9">
        <v>-1.91</v>
      </c>
      <c r="AB9" s="9">
        <v>-1.98</v>
      </c>
      <c r="AC9" s="9">
        <v>-2.19</v>
      </c>
      <c r="AD9" s="9">
        <v>-2.34</v>
      </c>
      <c r="AE9" s="9">
        <v>-2.4</v>
      </c>
      <c r="AF9" s="9">
        <v>-2.36</v>
      </c>
      <c r="AG9" s="9">
        <v>-2.35</v>
      </c>
      <c r="AH9" s="9">
        <v>-2.27</v>
      </c>
      <c r="AI9" s="9">
        <v>-1.88</v>
      </c>
      <c r="AJ9" s="9">
        <v>-1.43</v>
      </c>
      <c r="AK9" s="9">
        <v>-1.07</v>
      </c>
      <c r="AL9" s="9">
        <v>-0.95</v>
      </c>
      <c r="AM9" s="9">
        <v>-0.47</v>
      </c>
      <c r="AN9" s="9">
        <v>-0.31</v>
      </c>
      <c r="AO9" s="9">
        <v>-0.13</v>
      </c>
      <c r="AP9" s="9">
        <v>-0.13</v>
      </c>
      <c r="AQ9" s="9">
        <v>-0.13</v>
      </c>
      <c r="AR9" s="9">
        <v>-0.13</v>
      </c>
      <c r="AS9" s="9">
        <v>-0.13</v>
      </c>
      <c r="AT9" s="9">
        <v>-0.13</v>
      </c>
      <c r="AU9" s="9">
        <v>-0.13</v>
      </c>
      <c r="AV9" s="9">
        <v>-0.13</v>
      </c>
    </row>
  </sheetData>
  <pageMargins left="0.7" right="0.7" top="0.75" bottom="0.75" header="0.3" footer="0.3"/>
  <pageSetup paperSize="9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008265"/>
  </sheetPr>
  <dimension ref="A1:AR9"/>
  <sheetViews>
    <sheetView showGridLines="0" zoomScale="70" zoomScaleNormal="70" workbookViewId="0">
      <selection activeCell="L42" sqref="L41:L42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14" width="14.875" style="30" customWidth="1"/>
    <col min="15" max="15" width="9.25" style="30" bestFit="1" customWidth="1"/>
    <col min="16" max="17" width="10.25" style="30" bestFit="1" customWidth="1"/>
    <col min="18" max="18" width="9.375" style="30" bestFit="1" customWidth="1"/>
    <col min="19" max="19" width="11.75" style="30" bestFit="1" customWidth="1"/>
    <col min="20" max="20" width="9.375" style="30" bestFit="1" customWidth="1"/>
    <col min="21" max="43" width="10.25" style="30" bestFit="1" customWidth="1"/>
    <col min="44" max="16384" width="9" style="30"/>
  </cols>
  <sheetData>
    <row r="1" spans="1:44" s="7" customFormat="1" ht="25.5">
      <c r="A1" s="202" t="s">
        <v>329</v>
      </c>
      <c r="C1" s="29"/>
      <c r="D1" s="29"/>
      <c r="E1" s="29"/>
      <c r="F1" s="29"/>
      <c r="G1" s="29"/>
      <c r="H1" s="29"/>
      <c r="I1" s="29"/>
    </row>
    <row r="2" spans="1:44" s="7" customFormat="1">
      <c r="K2" s="30"/>
      <c r="L2" s="30"/>
      <c r="M2" s="30"/>
      <c r="N2" s="30"/>
    </row>
    <row r="3" spans="1:44" s="7" customFormat="1">
      <c r="K3" s="30"/>
      <c r="O3" s="4" t="s">
        <v>58</v>
      </c>
      <c r="P3" s="4"/>
      <c r="Q3" s="4"/>
      <c r="R3" s="4"/>
      <c r="S3" s="4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44" s="7" customFormat="1">
      <c r="K4" s="30"/>
      <c r="L4" s="6" t="s">
        <v>61</v>
      </c>
      <c r="M4" s="28">
        <v>2010</v>
      </c>
      <c r="N4" s="28">
        <v>2011</v>
      </c>
      <c r="O4" s="28">
        <v>2012</v>
      </c>
      <c r="P4" s="28">
        <v>2013</v>
      </c>
      <c r="Q4" s="28">
        <v>2014</v>
      </c>
      <c r="R4" s="28">
        <v>2015</v>
      </c>
      <c r="S4" s="28">
        <v>2016</v>
      </c>
      <c r="T4" s="28">
        <v>2017</v>
      </c>
      <c r="U4" s="28">
        <v>2018</v>
      </c>
      <c r="V4" s="28">
        <v>2019</v>
      </c>
      <c r="W4" s="28">
        <v>2020</v>
      </c>
      <c r="X4" s="28">
        <v>2021</v>
      </c>
      <c r="Y4" s="28">
        <v>2022</v>
      </c>
      <c r="Z4" s="28">
        <v>2023</v>
      </c>
      <c r="AA4" s="28">
        <v>2024</v>
      </c>
      <c r="AB4" s="28">
        <v>2025</v>
      </c>
      <c r="AC4" s="28">
        <v>2026</v>
      </c>
      <c r="AD4" s="28">
        <v>2027</v>
      </c>
      <c r="AE4" s="28">
        <v>2028</v>
      </c>
      <c r="AF4" s="28">
        <v>2029</v>
      </c>
      <c r="AG4" s="28">
        <v>2030</v>
      </c>
      <c r="AH4" s="28">
        <v>2031</v>
      </c>
      <c r="AI4" s="36">
        <v>2032</v>
      </c>
      <c r="AJ4" s="36">
        <v>2033</v>
      </c>
      <c r="AK4" s="36">
        <v>2034</v>
      </c>
      <c r="AL4" s="36">
        <v>2035</v>
      </c>
      <c r="AM4" s="36">
        <v>2036</v>
      </c>
      <c r="AN4" s="36">
        <v>2037</v>
      </c>
      <c r="AO4" s="36">
        <v>2038</v>
      </c>
      <c r="AP4" s="36">
        <v>2039</v>
      </c>
      <c r="AQ4" s="36">
        <v>2040</v>
      </c>
    </row>
    <row r="5" spans="1:44" s="7" customFormat="1">
      <c r="L5" s="6" t="s">
        <v>31</v>
      </c>
      <c r="M5" s="39">
        <v>0</v>
      </c>
      <c r="N5" s="39">
        <v>0</v>
      </c>
      <c r="O5" s="39">
        <v>1.7390000000000001E-3</v>
      </c>
      <c r="P5" s="39">
        <v>0.161688</v>
      </c>
      <c r="Q5" s="39">
        <v>0.40064499999999997</v>
      </c>
      <c r="R5" s="39">
        <v>1.1086100000000001</v>
      </c>
      <c r="S5" s="39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12"/>
    </row>
    <row r="6" spans="1:44" s="7" customFormat="1">
      <c r="K6" s="8"/>
      <c r="L6" s="6" t="s">
        <v>32</v>
      </c>
      <c r="M6" s="6"/>
      <c r="N6" s="6"/>
      <c r="O6" s="33"/>
      <c r="P6" s="33"/>
      <c r="Q6" s="33"/>
      <c r="R6" s="39">
        <v>1.1086100000000001</v>
      </c>
      <c r="S6" s="39">
        <v>3.666591156086259</v>
      </c>
      <c r="T6" s="39">
        <v>8.511429217932811</v>
      </c>
      <c r="U6" s="39">
        <v>16.364133865396937</v>
      </c>
      <c r="V6" s="39">
        <v>23.759376978741418</v>
      </c>
      <c r="W6" s="39">
        <v>27.352021695399607</v>
      </c>
      <c r="X6" s="39">
        <v>27.538327607409407</v>
      </c>
      <c r="Y6" s="39">
        <v>27.722344087082035</v>
      </c>
      <c r="Z6" s="39">
        <v>27.901100128946194</v>
      </c>
      <c r="AA6" s="39">
        <v>28.075477599207993</v>
      </c>
      <c r="AB6" s="39">
        <v>28.242976105225299</v>
      </c>
      <c r="AC6" s="39">
        <v>28.406658212272269</v>
      </c>
      <c r="AD6" s="39">
        <v>28.569429994866244</v>
      </c>
      <c r="AE6" s="39">
        <v>28.730059908752231</v>
      </c>
      <c r="AF6" s="39">
        <v>28.884289626709613</v>
      </c>
      <c r="AG6" s="39">
        <v>29.030917357477968</v>
      </c>
      <c r="AH6" s="39">
        <v>29.171236308660486</v>
      </c>
      <c r="AI6" s="39">
        <v>29.418956726944053</v>
      </c>
      <c r="AJ6" s="39">
        <v>29.659245532679112</v>
      </c>
      <c r="AK6" s="39">
        <v>29.892325674242116</v>
      </c>
      <c r="AL6" s="39">
        <v>30.118413411558233</v>
      </c>
      <c r="AM6" s="39">
        <v>30.337718516754869</v>
      </c>
      <c r="AN6" s="39">
        <v>30.550444468795604</v>
      </c>
      <c r="AO6" s="39">
        <v>30.756788642275119</v>
      </c>
      <c r="AP6" s="39">
        <v>30.956942490550247</v>
      </c>
      <c r="AQ6" s="39">
        <v>31.151091723377121</v>
      </c>
      <c r="AR6" s="12"/>
    </row>
    <row r="7" spans="1:44" s="7" customFormat="1">
      <c r="L7" s="6" t="s">
        <v>33</v>
      </c>
      <c r="M7" s="6"/>
      <c r="N7" s="6"/>
      <c r="O7" s="33"/>
      <c r="P7" s="33"/>
      <c r="Q7" s="33"/>
      <c r="R7" s="39">
        <v>1.1086100000000001</v>
      </c>
      <c r="S7" s="39">
        <v>3.1376005780431293</v>
      </c>
      <c r="T7" s="39">
        <v>6.3100196089664058</v>
      </c>
      <c r="U7" s="39">
        <v>10.98637193269847</v>
      </c>
      <c r="V7" s="39">
        <v>15.433993489370708</v>
      </c>
      <c r="W7" s="39">
        <v>17.980315847699806</v>
      </c>
      <c r="X7" s="39">
        <v>18.823468803704703</v>
      </c>
      <c r="Y7" s="39">
        <v>19.665477043541017</v>
      </c>
      <c r="Z7" s="39">
        <v>20.504855064473098</v>
      </c>
      <c r="AA7" s="39">
        <v>21.342043799603999</v>
      </c>
      <c r="AB7" s="39">
        <v>22.175793052612647</v>
      </c>
      <c r="AC7" s="39">
        <v>23.007634106136134</v>
      </c>
      <c r="AD7" s="39">
        <v>23.839019997433123</v>
      </c>
      <c r="AE7" s="39">
        <v>24.669334954376115</v>
      </c>
      <c r="AF7" s="39">
        <v>25.496449813354804</v>
      </c>
      <c r="AG7" s="39">
        <v>26.319763678738983</v>
      </c>
      <c r="AH7" s="39">
        <v>27.139923154330244</v>
      </c>
      <c r="AI7" s="39">
        <v>28.013783363472026</v>
      </c>
      <c r="AJ7" s="39">
        <v>28.883927766339557</v>
      </c>
      <c r="AK7" s="39">
        <v>29.750467837121057</v>
      </c>
      <c r="AL7" s="39">
        <v>30.118413411558233</v>
      </c>
      <c r="AM7" s="39">
        <v>30.337718516754869</v>
      </c>
      <c r="AN7" s="39">
        <v>30.550444468795604</v>
      </c>
      <c r="AO7" s="39">
        <v>30.756788642275119</v>
      </c>
      <c r="AP7" s="39">
        <v>30.956942490550247</v>
      </c>
      <c r="AQ7" s="39">
        <v>31.151091723377121</v>
      </c>
      <c r="AR7" s="12"/>
    </row>
    <row r="8" spans="1:44" s="7" customFormat="1">
      <c r="L8" s="6" t="s">
        <v>34</v>
      </c>
      <c r="M8" s="6"/>
      <c r="N8" s="6"/>
      <c r="O8" s="33"/>
      <c r="P8" s="33"/>
      <c r="Q8" s="33"/>
      <c r="R8" s="39">
        <v>1.1086100000000001</v>
      </c>
      <c r="S8" s="39">
        <v>2.6086100000000001</v>
      </c>
      <c r="T8" s="39">
        <v>4.1086099999999997</v>
      </c>
      <c r="U8" s="39">
        <v>5.6086099999999997</v>
      </c>
      <c r="V8" s="39">
        <v>7.1086099999999997</v>
      </c>
      <c r="W8" s="39">
        <v>8.6086100000000005</v>
      </c>
      <c r="X8" s="39">
        <v>10.108610000000001</v>
      </c>
      <c r="Y8" s="39">
        <v>11.608610000000001</v>
      </c>
      <c r="Z8" s="39">
        <v>13.108610000000001</v>
      </c>
      <c r="AA8" s="39">
        <v>14.608610000000001</v>
      </c>
      <c r="AB8" s="39">
        <v>16.108609999999999</v>
      </c>
      <c r="AC8" s="39">
        <v>17.608609999999999</v>
      </c>
      <c r="AD8" s="39">
        <v>19.108609999999999</v>
      </c>
      <c r="AE8" s="39">
        <v>20.608609999999999</v>
      </c>
      <c r="AF8" s="39">
        <v>22.108609999999999</v>
      </c>
      <c r="AG8" s="39">
        <v>23.608609999999999</v>
      </c>
      <c r="AH8" s="39">
        <v>25.108609999999999</v>
      </c>
      <c r="AI8" s="39">
        <v>26.608609999999999</v>
      </c>
      <c r="AJ8" s="39">
        <v>28.108609999999999</v>
      </c>
      <c r="AK8" s="39">
        <v>29.608609999999999</v>
      </c>
      <c r="AL8" s="39">
        <v>30.118413411558233</v>
      </c>
      <c r="AM8" s="39">
        <v>30.337718516754869</v>
      </c>
      <c r="AN8" s="39">
        <v>30.550444468795604</v>
      </c>
      <c r="AO8" s="39">
        <v>30.756788642275119</v>
      </c>
      <c r="AP8" s="39">
        <v>30.956942490550247</v>
      </c>
      <c r="AQ8" s="39">
        <v>31.151091723377121</v>
      </c>
      <c r="AR8" s="12"/>
    </row>
    <row r="9" spans="1:44" s="7" customFormat="1">
      <c r="L9" s="6" t="s">
        <v>35</v>
      </c>
      <c r="M9" s="6"/>
      <c r="N9" s="6"/>
      <c r="O9" s="33"/>
      <c r="P9" s="33"/>
      <c r="Q9" s="33"/>
      <c r="R9" s="39">
        <v>1.1086100000000001</v>
      </c>
      <c r="S9" s="39">
        <v>3.1376005780431293</v>
      </c>
      <c r="T9" s="39">
        <v>6.3100196089664058</v>
      </c>
      <c r="U9" s="39">
        <v>10.98637193269847</v>
      </c>
      <c r="V9" s="39">
        <v>15.433993489370708</v>
      </c>
      <c r="W9" s="39">
        <v>17.980315847699806</v>
      </c>
      <c r="X9" s="39">
        <v>18.823468803704703</v>
      </c>
      <c r="Y9" s="39">
        <v>19.665477043541017</v>
      </c>
      <c r="Z9" s="39">
        <v>20.504855064473098</v>
      </c>
      <c r="AA9" s="39">
        <v>21.342043799603999</v>
      </c>
      <c r="AB9" s="39">
        <v>22.175793052612647</v>
      </c>
      <c r="AC9" s="39">
        <v>23.007634106136134</v>
      </c>
      <c r="AD9" s="39">
        <v>23.839019997433123</v>
      </c>
      <c r="AE9" s="39">
        <v>24.669334954376115</v>
      </c>
      <c r="AF9" s="39">
        <v>25.496449813354804</v>
      </c>
      <c r="AG9" s="39">
        <v>26.319763678738983</v>
      </c>
      <c r="AH9" s="39">
        <v>27.139923154330244</v>
      </c>
      <c r="AI9" s="39">
        <v>28.013783363472026</v>
      </c>
      <c r="AJ9" s="39">
        <v>28.883927766339557</v>
      </c>
      <c r="AK9" s="39">
        <v>29.750467837121057</v>
      </c>
      <c r="AL9" s="39">
        <v>30.118413411558233</v>
      </c>
      <c r="AM9" s="39">
        <v>30.337718516754869</v>
      </c>
      <c r="AN9" s="39">
        <v>30.550444468795604</v>
      </c>
      <c r="AO9" s="39">
        <v>30.756788642275119</v>
      </c>
      <c r="AP9" s="39">
        <v>30.956942490550247</v>
      </c>
      <c r="AQ9" s="39">
        <v>31.151091723377121</v>
      </c>
      <c r="AR9" s="12"/>
    </row>
  </sheetData>
  <pageMargins left="0.7" right="0.7" top="0.75" bottom="0.75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008265"/>
  </sheetPr>
  <dimension ref="A1:AO8"/>
  <sheetViews>
    <sheetView showGridLines="0" zoomScale="85" zoomScaleNormal="85" workbookViewId="0">
      <selection activeCell="L5" sqref="L5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16384" width="9" style="30"/>
  </cols>
  <sheetData>
    <row r="1" spans="1:41" s="7" customFormat="1" ht="25.5">
      <c r="A1" s="15" t="s">
        <v>330</v>
      </c>
      <c r="C1" s="29"/>
      <c r="D1" s="29"/>
      <c r="E1" s="29"/>
      <c r="F1" s="29"/>
      <c r="G1" s="29"/>
      <c r="H1" s="29"/>
      <c r="I1" s="29"/>
    </row>
    <row r="2" spans="1:41" s="7" customFormat="1">
      <c r="K2" s="30"/>
      <c r="L2" s="30"/>
    </row>
    <row r="3" spans="1:41" s="7" customFormat="1">
      <c r="K3" s="30"/>
      <c r="M3" s="4"/>
      <c r="N3" s="4"/>
      <c r="O3" s="4"/>
      <c r="P3" s="4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1" s="7" customFormat="1">
      <c r="K4" s="30"/>
      <c r="L4" s="35" t="s">
        <v>61</v>
      </c>
      <c r="M4" s="28">
        <v>2015</v>
      </c>
      <c r="N4" s="28">
        <v>2016</v>
      </c>
      <c r="O4" s="28">
        <v>2017</v>
      </c>
      <c r="P4" s="28">
        <v>2018</v>
      </c>
      <c r="Q4" s="28">
        <v>2019</v>
      </c>
      <c r="R4" s="28">
        <v>2020</v>
      </c>
      <c r="S4" s="28">
        <v>2021</v>
      </c>
      <c r="T4" s="28">
        <v>2022</v>
      </c>
      <c r="U4" s="28">
        <v>2023</v>
      </c>
      <c r="V4" s="28">
        <v>2024</v>
      </c>
      <c r="W4" s="28">
        <v>2025</v>
      </c>
      <c r="X4" s="28">
        <v>2026</v>
      </c>
      <c r="Y4" s="28">
        <v>2027</v>
      </c>
      <c r="Z4" s="28">
        <v>2028</v>
      </c>
      <c r="AA4" s="28">
        <v>2029</v>
      </c>
      <c r="AB4" s="28">
        <v>2030</v>
      </c>
      <c r="AC4" s="28">
        <v>2031</v>
      </c>
      <c r="AD4" s="28">
        <v>2032</v>
      </c>
      <c r="AE4" s="28">
        <v>2033</v>
      </c>
      <c r="AF4" s="36">
        <v>2034</v>
      </c>
      <c r="AG4" s="36">
        <v>2035</v>
      </c>
      <c r="AH4" s="36">
        <v>2036</v>
      </c>
      <c r="AI4" s="36">
        <v>2037</v>
      </c>
      <c r="AJ4" s="36">
        <v>2038</v>
      </c>
      <c r="AK4" s="36">
        <v>2039</v>
      </c>
      <c r="AL4" s="36">
        <v>2040</v>
      </c>
      <c r="AM4" s="36">
        <v>2041</v>
      </c>
    </row>
    <row r="5" spans="1:41" s="7" customFormat="1">
      <c r="L5" s="6" t="s">
        <v>32</v>
      </c>
      <c r="M5" s="9">
        <v>0</v>
      </c>
      <c r="N5" s="9">
        <v>0</v>
      </c>
      <c r="O5" s="9">
        <v>0</v>
      </c>
      <c r="P5" s="9">
        <v>0</v>
      </c>
      <c r="Q5" s="9">
        <v>-2.4313703379948856E-2</v>
      </c>
      <c r="R5" s="9">
        <v>-7.5596997449208433E-2</v>
      </c>
      <c r="S5" s="9">
        <v>-0.1481343973973496</v>
      </c>
      <c r="T5" s="9">
        <v>-0.23706113284429428</v>
      </c>
      <c r="U5" s="9">
        <v>-0.34456593437276017</v>
      </c>
      <c r="V5" s="9">
        <v>-0.50990782493617515</v>
      </c>
      <c r="W5" s="9">
        <v>-0.65784895414440536</v>
      </c>
      <c r="X5" s="9">
        <v>-0.78957943868530012</v>
      </c>
      <c r="Y5" s="9">
        <v>-0.91470934672895898</v>
      </c>
      <c r="Z5" s="9">
        <v>-1.0352057326568582</v>
      </c>
      <c r="AA5" s="9">
        <v>-1.1536885319711372</v>
      </c>
      <c r="AB5" s="9">
        <v>-1.2711325350548641</v>
      </c>
      <c r="AC5" s="9">
        <v>-1.312825996237335</v>
      </c>
      <c r="AD5" s="9">
        <v>-1.3593980569152289</v>
      </c>
      <c r="AE5" s="9">
        <v>-1.4084981583190941</v>
      </c>
      <c r="AF5" s="9">
        <v>-1.456816082371138</v>
      </c>
      <c r="AG5" s="9">
        <v>-1.5047276137305949</v>
      </c>
      <c r="AH5" s="9">
        <v>-1.5259954787721002</v>
      </c>
      <c r="AI5" s="9">
        <v>-1.5206502760758542</v>
      </c>
      <c r="AJ5" s="9">
        <v>-1.51432311179616</v>
      </c>
      <c r="AK5" s="9">
        <v>-1.5127687069124518</v>
      </c>
      <c r="AL5" s="9">
        <v>-1.5141822816806918</v>
      </c>
      <c r="AM5" s="9">
        <v>-1.5154908221762495</v>
      </c>
      <c r="AN5" s="12"/>
      <c r="AO5" s="12"/>
    </row>
    <row r="6" spans="1:41" s="7" customFormat="1">
      <c r="K6" s="8"/>
      <c r="L6" s="6" t="s">
        <v>33</v>
      </c>
      <c r="M6" s="9">
        <v>0</v>
      </c>
      <c r="N6" s="9">
        <v>0</v>
      </c>
      <c r="O6" s="9">
        <v>0</v>
      </c>
      <c r="P6" s="9">
        <v>0</v>
      </c>
      <c r="Q6" s="9">
        <v>-1.7071513360902693E-2</v>
      </c>
      <c r="R6" s="9">
        <v>-5.228027768558477E-2</v>
      </c>
      <c r="S6" s="9">
        <v>-0.10420737284339039</v>
      </c>
      <c r="T6" s="9">
        <v>-0.17105533234560066</v>
      </c>
      <c r="U6" s="9">
        <v>-0.25516508820482064</v>
      </c>
      <c r="V6" s="9">
        <v>-0.38027219410304047</v>
      </c>
      <c r="W6" s="9">
        <v>-0.50421071083078117</v>
      </c>
      <c r="X6" s="9">
        <v>-0.62366876852090847</v>
      </c>
      <c r="Y6" s="9">
        <v>-0.73636749366184384</v>
      </c>
      <c r="Z6" s="9">
        <v>-0.84274198283977253</v>
      </c>
      <c r="AA6" s="9">
        <v>-0.94660929695953977</v>
      </c>
      <c r="AB6" s="9">
        <v>-1.0529627333818501</v>
      </c>
      <c r="AC6" s="9">
        <v>-1.0917887450484454</v>
      </c>
      <c r="AD6" s="9">
        <v>-1.1350162373026782</v>
      </c>
      <c r="AE6" s="9">
        <v>-1.1814047893711093</v>
      </c>
      <c r="AF6" s="9">
        <v>-1.2311556184289474</v>
      </c>
      <c r="AG6" s="9">
        <v>-1.2796073603546199</v>
      </c>
      <c r="AH6" s="9">
        <v>-1.3240179279917752</v>
      </c>
      <c r="AI6" s="9">
        <v>-1.3638073670634687</v>
      </c>
      <c r="AJ6" s="9">
        <v>-1.405744226390377</v>
      </c>
      <c r="AK6" s="9">
        <v>-1.4463042198045351</v>
      </c>
      <c r="AL6" s="9">
        <v>-1.4856711529905844</v>
      </c>
      <c r="AM6" s="9">
        <v>-1.5234443574019747</v>
      </c>
      <c r="AN6" s="12"/>
      <c r="AO6" s="12"/>
    </row>
    <row r="7" spans="1:41" s="7" customFormat="1">
      <c r="L7" s="6" t="s">
        <v>34</v>
      </c>
      <c r="M7" s="9">
        <v>0</v>
      </c>
      <c r="N7" s="9">
        <v>0</v>
      </c>
      <c r="O7" s="9">
        <v>0</v>
      </c>
      <c r="P7" s="9">
        <v>0</v>
      </c>
      <c r="Q7" s="9">
        <v>-6.8019877428645639E-3</v>
      </c>
      <c r="R7" s="9">
        <v>-1.7126130411762391E-2</v>
      </c>
      <c r="S7" s="9">
        <v>-3.0792084481278056E-2</v>
      </c>
      <c r="T7" s="9">
        <v>-4.7688366354615583E-2</v>
      </c>
      <c r="U7" s="9">
        <v>-6.7690258013879068E-2</v>
      </c>
      <c r="V7" s="9">
        <v>-9.7626697162276455E-2</v>
      </c>
      <c r="W7" s="9">
        <v>-0.13062439988000807</v>
      </c>
      <c r="X7" s="9">
        <v>-0.16666897555830165</v>
      </c>
      <c r="Y7" s="9">
        <v>-0.20562854374191777</v>
      </c>
      <c r="Z7" s="9">
        <v>-0.24741604660189981</v>
      </c>
      <c r="AA7" s="9">
        <v>-0.292047533167061</v>
      </c>
      <c r="AB7" s="9">
        <v>-0.33981540858076792</v>
      </c>
      <c r="AC7" s="9">
        <v>-0.36482733798896366</v>
      </c>
      <c r="AD7" s="9">
        <v>-0.38980417040801491</v>
      </c>
      <c r="AE7" s="9">
        <v>-0.4146816120608865</v>
      </c>
      <c r="AF7" s="9">
        <v>-0.43942336555027667</v>
      </c>
      <c r="AG7" s="9">
        <v>-0.46451699318313183</v>
      </c>
      <c r="AH7" s="9">
        <v>-0.4773797357247489</v>
      </c>
      <c r="AI7" s="9">
        <v>-0.48698500533445721</v>
      </c>
      <c r="AJ7" s="9">
        <v>-0.49656819673475466</v>
      </c>
      <c r="AK7" s="9">
        <v>-0.50624551575261212</v>
      </c>
      <c r="AL7" s="9">
        <v>-0.51606437532733329</v>
      </c>
      <c r="AM7" s="9">
        <v>-0.52585487371223005</v>
      </c>
      <c r="AN7" s="12"/>
      <c r="AO7" s="12"/>
    </row>
    <row r="8" spans="1:41" s="7" customFormat="1">
      <c r="L8" s="6" t="s">
        <v>35</v>
      </c>
      <c r="M8" s="9">
        <v>0</v>
      </c>
      <c r="N8" s="9">
        <v>0</v>
      </c>
      <c r="O8" s="9">
        <v>0</v>
      </c>
      <c r="P8" s="9">
        <v>0</v>
      </c>
      <c r="Q8" s="9">
        <v>-1.4682155671917132E-2</v>
      </c>
      <c r="R8" s="9">
        <v>-4.2586465864811379E-2</v>
      </c>
      <c r="S8" s="9">
        <v>-7.8345603863718555E-2</v>
      </c>
      <c r="T8" s="9">
        <v>-0.11739415944667318</v>
      </c>
      <c r="U8" s="9">
        <v>-0.16352329993731496</v>
      </c>
      <c r="V8" s="9">
        <v>-0.2850176535291466</v>
      </c>
      <c r="W8" s="9">
        <v>-0.40822379845374634</v>
      </c>
      <c r="X8" s="9">
        <v>-0.53246836210428894</v>
      </c>
      <c r="Y8" s="9">
        <v>-0.65827718727012796</v>
      </c>
      <c r="Z8" s="9">
        <v>-0.78635609813356655</v>
      </c>
      <c r="AA8" s="9">
        <v>-0.9180919852856767</v>
      </c>
      <c r="AB8" s="9">
        <v>-1.0538999088591889</v>
      </c>
      <c r="AC8" s="9">
        <v>-1.1462290200718794</v>
      </c>
      <c r="AD8" s="9">
        <v>-1.239272676177624</v>
      </c>
      <c r="AE8" s="9">
        <v>-1.3354982691821111</v>
      </c>
      <c r="AF8" s="9">
        <v>-1.4321407917672482</v>
      </c>
      <c r="AG8" s="9">
        <v>-1.5289891660875981</v>
      </c>
      <c r="AH8" s="9">
        <v>-1.5832129207306884</v>
      </c>
      <c r="AI8" s="9">
        <v>-1.5999333554284532</v>
      </c>
      <c r="AJ8" s="9">
        <v>-1.6152101062807764</v>
      </c>
      <c r="AK8" s="9">
        <v>-1.6281599271842344</v>
      </c>
      <c r="AL8" s="9">
        <v>-1.6384527802464703</v>
      </c>
      <c r="AM8" s="9">
        <v>-1.6488621215978752</v>
      </c>
      <c r="AN8" s="12"/>
      <c r="AO8" s="12"/>
    </row>
  </sheetData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008265"/>
  </sheetPr>
  <dimension ref="A1:AQ25"/>
  <sheetViews>
    <sheetView showGridLines="0" zoomScale="55" zoomScaleNormal="55" workbookViewId="0">
      <selection sqref="A1:XFD1048576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16384" width="9" style="30"/>
  </cols>
  <sheetData>
    <row r="1" spans="1:43" s="7" customFormat="1" ht="25.5">
      <c r="A1" s="15" t="s">
        <v>338</v>
      </c>
      <c r="C1" s="29"/>
      <c r="D1" s="29"/>
      <c r="E1" s="29"/>
      <c r="F1" s="29"/>
      <c r="G1" s="29"/>
      <c r="H1" s="29"/>
      <c r="I1" s="29"/>
    </row>
    <row r="2" spans="1:43" s="7" customFormat="1">
      <c r="K2" s="30"/>
      <c r="L2" s="30"/>
    </row>
    <row r="3" spans="1:43" s="7" customFormat="1">
      <c r="K3" s="30"/>
      <c r="L3" s="34"/>
      <c r="M3" s="31" t="s">
        <v>59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30"/>
      <c r="L4" s="35" t="s">
        <v>61</v>
      </c>
      <c r="M4" s="28">
        <v>2013</v>
      </c>
      <c r="N4" s="28">
        <v>2014</v>
      </c>
      <c r="O4" s="80">
        <v>2015</v>
      </c>
      <c r="P4" s="80">
        <v>2016</v>
      </c>
      <c r="Q4" s="80">
        <v>2017</v>
      </c>
      <c r="R4" s="80">
        <v>2018</v>
      </c>
      <c r="S4" s="80">
        <v>2019</v>
      </c>
      <c r="T4" s="80">
        <v>2020</v>
      </c>
      <c r="U4" s="80">
        <v>2021</v>
      </c>
      <c r="V4" s="80">
        <v>2022</v>
      </c>
      <c r="W4" s="80">
        <v>2023</v>
      </c>
      <c r="X4" s="80">
        <v>2024</v>
      </c>
      <c r="Y4" s="80">
        <v>2025</v>
      </c>
      <c r="Z4" s="80">
        <v>2026</v>
      </c>
      <c r="AA4" s="80">
        <v>2027</v>
      </c>
      <c r="AB4" s="80">
        <v>2028</v>
      </c>
      <c r="AC4" s="80">
        <v>2029</v>
      </c>
      <c r="AD4" s="80">
        <v>2030</v>
      </c>
      <c r="AE4" s="80">
        <v>2031</v>
      </c>
      <c r="AF4" s="80">
        <v>2032</v>
      </c>
      <c r="AG4" s="80">
        <v>2033</v>
      </c>
      <c r="AH4" s="80">
        <v>2034</v>
      </c>
      <c r="AI4" s="80">
        <v>2035</v>
      </c>
      <c r="AJ4" s="80">
        <v>2036</v>
      </c>
      <c r="AK4" s="80">
        <v>2037</v>
      </c>
      <c r="AL4" s="80">
        <v>2038</v>
      </c>
      <c r="AM4" s="80">
        <v>2039</v>
      </c>
      <c r="AN4" s="80">
        <v>2040</v>
      </c>
    </row>
    <row r="5" spans="1:43" s="7" customFormat="1">
      <c r="L5" s="6" t="s">
        <v>32</v>
      </c>
      <c r="M5" s="20">
        <v>0</v>
      </c>
      <c r="N5" s="20">
        <v>0</v>
      </c>
      <c r="O5" s="20">
        <v>-2.774623182412321E-2</v>
      </c>
      <c r="P5" s="20">
        <v>-9.1196235484092669E-2</v>
      </c>
      <c r="Q5" s="20">
        <v>-0.21548903548570364</v>
      </c>
      <c r="R5" s="20">
        <v>-0.42674014448239167</v>
      </c>
      <c r="S5" s="20">
        <v>-0.66412739827625666</v>
      </c>
      <c r="T5" s="20">
        <v>-0.8700025838264871</v>
      </c>
      <c r="U5" s="20">
        <v>-1.0477623485294314</v>
      </c>
      <c r="V5" s="20">
        <v>-1.2238887705723001</v>
      </c>
      <c r="W5" s="20">
        <v>-1.3473995947114403</v>
      </c>
      <c r="X5" s="20">
        <v>-1.4116912516338007</v>
      </c>
      <c r="Y5" s="20">
        <v>-1.4300775924320315</v>
      </c>
      <c r="Z5" s="20">
        <v>-1.4299416347895046</v>
      </c>
      <c r="AA5" s="20">
        <v>-1.4219057984024026</v>
      </c>
      <c r="AB5" s="20">
        <v>-1.4138073878063833</v>
      </c>
      <c r="AC5" s="20">
        <v>-1.4079655847707784</v>
      </c>
      <c r="AD5" s="20">
        <v>-1.405005308775106</v>
      </c>
      <c r="AE5" s="20">
        <v>-1.4069029806556335</v>
      </c>
      <c r="AF5" s="20">
        <v>-1.4074387819215752</v>
      </c>
      <c r="AG5" s="20">
        <v>-1.4074652696530985</v>
      </c>
      <c r="AH5" s="20">
        <v>-1.4072624222307097</v>
      </c>
      <c r="AI5" s="20">
        <v>-1.4067075577184616</v>
      </c>
      <c r="AJ5" s="20">
        <v>-1.4060628801262807</v>
      </c>
      <c r="AK5" s="20">
        <v>-1.4057964310944346</v>
      </c>
      <c r="AL5" s="20">
        <v>-1.4077414335666032</v>
      </c>
      <c r="AM5" s="20">
        <v>-1.4108410954467092</v>
      </c>
      <c r="AN5" s="20">
        <v>-1.4124973998363088</v>
      </c>
      <c r="AO5" s="30"/>
      <c r="AP5" s="30"/>
      <c r="AQ5" s="30"/>
    </row>
    <row r="6" spans="1:43" s="7" customFormat="1">
      <c r="K6" s="8"/>
      <c r="L6" s="6" t="s">
        <v>33</v>
      </c>
      <c r="M6" s="20">
        <v>0</v>
      </c>
      <c r="N6" s="20">
        <v>0</v>
      </c>
      <c r="O6" s="20">
        <v>-2.7684052871436077E-2</v>
      </c>
      <c r="P6" s="20">
        <v>-7.897870010026016E-2</v>
      </c>
      <c r="Q6" s="20">
        <v>-0.16436971198199316</v>
      </c>
      <c r="R6" s="20">
        <v>-0.29983055891519222</v>
      </c>
      <c r="S6" s="20">
        <v>-0.4591055349951324</v>
      </c>
      <c r="T6" s="20">
        <v>-0.61023081579823091</v>
      </c>
      <c r="U6" s="20">
        <v>-0.7520013061070967</v>
      </c>
      <c r="V6" s="20">
        <v>-0.89862535267673227</v>
      </c>
      <c r="W6" s="20">
        <v>-1.0219094750639859</v>
      </c>
      <c r="X6" s="20">
        <v>-1.1080529542570194</v>
      </c>
      <c r="Y6" s="20">
        <v>-1.1642634456008971</v>
      </c>
      <c r="Z6" s="20">
        <v>-1.2020249566384638</v>
      </c>
      <c r="AA6" s="20">
        <v>-1.229652791616874</v>
      </c>
      <c r="AB6" s="20">
        <v>-1.2552023041176568</v>
      </c>
      <c r="AC6" s="20">
        <v>-1.2826412695914196</v>
      </c>
      <c r="AD6" s="20">
        <v>-1.3124314613288339</v>
      </c>
      <c r="AE6" s="20">
        <v>-1.346144836388925</v>
      </c>
      <c r="AF6" s="20">
        <v>-1.3811707199691896</v>
      </c>
      <c r="AG6" s="20">
        <v>-1.4186659140407243</v>
      </c>
      <c r="AH6" s="20">
        <v>-1.4564467335343092</v>
      </c>
      <c r="AI6" s="20">
        <v>-1.4862874426050185</v>
      </c>
      <c r="AJ6" s="20">
        <v>-1.5129956618090039</v>
      </c>
      <c r="AK6" s="20">
        <v>-1.539538480482965</v>
      </c>
      <c r="AL6" s="20">
        <v>-1.5623389115862603</v>
      </c>
      <c r="AM6" s="20">
        <v>-1.5802178102727926</v>
      </c>
      <c r="AN6" s="20">
        <v>-1.5928422522300252</v>
      </c>
      <c r="AO6" s="30"/>
      <c r="AP6" s="30"/>
      <c r="AQ6" s="30"/>
    </row>
    <row r="7" spans="1:43" s="7" customFormat="1">
      <c r="L7" s="6" t="s">
        <v>34</v>
      </c>
      <c r="M7" s="20">
        <v>0</v>
      </c>
      <c r="N7" s="20">
        <v>0</v>
      </c>
      <c r="O7" s="20">
        <v>-2.7897468358204766E-2</v>
      </c>
      <c r="P7" s="20">
        <v>-5.6133412608099197E-2</v>
      </c>
      <c r="Q7" s="20">
        <v>-8.7910680339833958E-2</v>
      </c>
      <c r="R7" s="20">
        <v>-0.11934498177207102</v>
      </c>
      <c r="S7" s="20">
        <v>-0.15025247302467909</v>
      </c>
      <c r="T7" s="20">
        <v>-0.18014761617398417</v>
      </c>
      <c r="U7" s="20">
        <v>-0.20944679821477338</v>
      </c>
      <c r="V7" s="20">
        <v>-0.23818921973540791</v>
      </c>
      <c r="W7" s="20">
        <v>-0.26642613163232132</v>
      </c>
      <c r="X7" s="20">
        <v>-0.29442466499261705</v>
      </c>
      <c r="Y7" s="20">
        <v>-0.32227169053060617</v>
      </c>
      <c r="Z7" s="20">
        <v>-0.34977322071738309</v>
      </c>
      <c r="AA7" s="20">
        <v>-0.37693818443366184</v>
      </c>
      <c r="AB7" s="20">
        <v>-0.40398449801491992</v>
      </c>
      <c r="AC7" s="20">
        <v>-0.43132233264345893</v>
      </c>
      <c r="AD7" s="20">
        <v>-0.45884472829605355</v>
      </c>
      <c r="AE7" s="20">
        <v>-0.48676030188034969</v>
      </c>
      <c r="AF7" s="20">
        <v>-0.51372640571908545</v>
      </c>
      <c r="AG7" s="20">
        <v>-0.54072264603822062</v>
      </c>
      <c r="AH7" s="20">
        <v>-0.56830454091263571</v>
      </c>
      <c r="AI7" s="20">
        <v>-0.57771829287195464</v>
      </c>
      <c r="AJ7" s="20">
        <v>-0.58202842919219144</v>
      </c>
      <c r="AK7" s="20">
        <v>-0.58628776567580498</v>
      </c>
      <c r="AL7" s="20">
        <v>-0.59058230331146411</v>
      </c>
      <c r="AM7" s="20">
        <v>-0.59490009924659315</v>
      </c>
      <c r="AN7" s="20">
        <v>-0.59857790531492516</v>
      </c>
      <c r="AO7" s="30"/>
      <c r="AP7" s="30"/>
      <c r="AQ7" s="30"/>
    </row>
    <row r="8" spans="1:43" s="7" customFormat="1">
      <c r="L8" s="6" t="s">
        <v>35</v>
      </c>
      <c r="M8" s="20">
        <v>0</v>
      </c>
      <c r="N8" s="20">
        <v>0</v>
      </c>
      <c r="O8" s="20">
        <v>-2.7959351511876073E-2</v>
      </c>
      <c r="P8" s="20">
        <v>-7.1465053817126312E-2</v>
      </c>
      <c r="Q8" s="20">
        <v>-0.14528571771177645</v>
      </c>
      <c r="R8" s="20">
        <v>-0.25684576954162769</v>
      </c>
      <c r="S8" s="20">
        <v>-0.3720617119742331</v>
      </c>
      <c r="T8" s="20">
        <v>-0.45579166443996771</v>
      </c>
      <c r="U8" s="20">
        <v>-0.51188906419496194</v>
      </c>
      <c r="V8" s="20">
        <v>-0.57047536148876621</v>
      </c>
      <c r="W8" s="20">
        <v>-0.6223887949989112</v>
      </c>
      <c r="X8" s="20">
        <v>-0.66315650932385317</v>
      </c>
      <c r="Y8" s="20">
        <v>-0.69546902344445249</v>
      </c>
      <c r="Z8" s="20">
        <v>-0.72314661575364503</v>
      </c>
      <c r="AA8" s="20">
        <v>-0.74889156876682494</v>
      </c>
      <c r="AB8" s="20">
        <v>-0.77484865710496242</v>
      </c>
      <c r="AC8" s="20">
        <v>-0.80170075076640956</v>
      </c>
      <c r="AD8" s="20">
        <v>-0.82917131841880021</v>
      </c>
      <c r="AE8" s="20">
        <v>-0.85763366365310711</v>
      </c>
      <c r="AF8" s="20">
        <v>-0.88586315496531676</v>
      </c>
      <c r="AG8" s="20">
        <v>-0.91407583436448459</v>
      </c>
      <c r="AH8" s="20">
        <v>-0.94265107921434854</v>
      </c>
      <c r="AI8" s="20">
        <v>-0.96236149285285333</v>
      </c>
      <c r="AJ8" s="20">
        <v>-0.97966530210573355</v>
      </c>
      <c r="AK8" s="20">
        <v>-0.99591426990825405</v>
      </c>
      <c r="AL8" s="20">
        <v>-1.0099904174414682</v>
      </c>
      <c r="AM8" s="20">
        <v>-1.0217033915996365</v>
      </c>
      <c r="AN8" s="20">
        <v>-1.0313383455173997</v>
      </c>
      <c r="AO8" s="30"/>
      <c r="AP8" s="30"/>
      <c r="AQ8" s="30"/>
    </row>
    <row r="17" s="30" customFormat="1" ht="14.25"/>
    <row r="18" s="30" customFormat="1" ht="14.25"/>
    <row r="19" s="30" customFormat="1" ht="14.25"/>
    <row r="20" s="30" customFormat="1" ht="14.25"/>
    <row r="21" s="30" customFormat="1" ht="14.25"/>
    <row r="22" s="30" customFormat="1" ht="14.25"/>
    <row r="23" s="30" customFormat="1" ht="14.25"/>
    <row r="24" s="30" customFormat="1" ht="14.25"/>
    <row r="25" s="30" customFormat="1" ht="14.25"/>
  </sheetData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265"/>
  </sheetPr>
  <dimension ref="A1:AV25"/>
  <sheetViews>
    <sheetView workbookViewId="0">
      <selection activeCell="L15" sqref="L15"/>
    </sheetView>
  </sheetViews>
  <sheetFormatPr defaultColWidth="9" defaultRowHeight="15"/>
  <cols>
    <col min="1" max="1" width="3.625" style="7" customWidth="1"/>
    <col min="2" max="11" width="9" style="7"/>
    <col min="12" max="12" width="14.875" style="30" bestFit="1" customWidth="1"/>
    <col min="13" max="16384" width="9" style="30"/>
  </cols>
  <sheetData>
    <row r="1" spans="1:48" s="7" customFormat="1" ht="25.5">
      <c r="A1" s="15" t="s">
        <v>769</v>
      </c>
      <c r="C1" s="404"/>
      <c r="D1" s="404"/>
      <c r="E1" s="404"/>
      <c r="F1" s="404"/>
      <c r="G1" s="404"/>
      <c r="H1" s="404"/>
      <c r="I1" s="404"/>
    </row>
    <row r="2" spans="1:48" s="7" customFormat="1">
      <c r="K2" s="30"/>
      <c r="L2" s="30"/>
    </row>
    <row r="3" spans="1:48" s="7" customFormat="1">
      <c r="K3" s="30"/>
      <c r="L3" s="34"/>
      <c r="M3" s="31" t="s">
        <v>57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8" s="7" customFormat="1">
      <c r="K4" s="30"/>
      <c r="L4" s="35" t="s">
        <v>61</v>
      </c>
      <c r="M4" s="80">
        <v>2005</v>
      </c>
      <c r="N4" s="80">
        <v>2006</v>
      </c>
      <c r="O4" s="80">
        <v>2007</v>
      </c>
      <c r="P4" s="80">
        <v>2008</v>
      </c>
      <c r="Q4" s="80">
        <v>2009</v>
      </c>
      <c r="R4" s="80">
        <v>2010</v>
      </c>
      <c r="S4" s="80">
        <v>2011</v>
      </c>
      <c r="T4" s="80">
        <v>2012</v>
      </c>
      <c r="U4" s="80">
        <v>2013</v>
      </c>
      <c r="V4" s="80">
        <v>2014</v>
      </c>
      <c r="W4" s="80">
        <v>2015</v>
      </c>
      <c r="X4" s="80">
        <v>2016</v>
      </c>
      <c r="Y4" s="80">
        <v>2017</v>
      </c>
      <c r="Z4" s="80">
        <v>2018</v>
      </c>
      <c r="AA4" s="80">
        <v>2019</v>
      </c>
      <c r="AB4" s="80">
        <v>2020</v>
      </c>
      <c r="AC4" s="80">
        <v>2021</v>
      </c>
      <c r="AD4" s="80">
        <v>2022</v>
      </c>
      <c r="AE4" s="80">
        <v>2023</v>
      </c>
      <c r="AF4" s="80">
        <v>2024</v>
      </c>
      <c r="AG4" s="80">
        <v>2025</v>
      </c>
      <c r="AH4" s="80">
        <v>2026</v>
      </c>
      <c r="AI4" s="80">
        <v>2027</v>
      </c>
      <c r="AJ4" s="80">
        <v>2028</v>
      </c>
      <c r="AK4" s="80">
        <v>2029</v>
      </c>
      <c r="AL4" s="80">
        <v>2030</v>
      </c>
      <c r="AM4" s="80">
        <v>2031</v>
      </c>
      <c r="AN4" s="80">
        <v>2032</v>
      </c>
      <c r="AO4" s="80">
        <v>2033</v>
      </c>
      <c r="AP4" s="80">
        <v>2034</v>
      </c>
      <c r="AQ4" s="80">
        <v>2035</v>
      </c>
      <c r="AR4" s="80">
        <v>2036</v>
      </c>
      <c r="AS4" s="80">
        <v>2037</v>
      </c>
      <c r="AT4" s="80">
        <v>2038</v>
      </c>
      <c r="AU4" s="80">
        <v>2039</v>
      </c>
      <c r="AV4" s="80">
        <v>2040</v>
      </c>
    </row>
    <row r="5" spans="1:48" s="7" customFormat="1">
      <c r="L5" s="6" t="s">
        <v>31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</row>
    <row r="6" spans="1:48" s="7" customFormat="1">
      <c r="K6" s="8"/>
      <c r="L6" s="6" t="s">
        <v>32</v>
      </c>
      <c r="M6" s="14"/>
      <c r="N6" s="14"/>
      <c r="O6" s="14"/>
      <c r="P6" s="14"/>
      <c r="Q6" s="14"/>
      <c r="R6" s="14"/>
      <c r="S6" s="14"/>
      <c r="T6" s="14"/>
      <c r="U6" s="14"/>
      <c r="V6" s="14">
        <v>0</v>
      </c>
      <c r="W6" s="14">
        <v>0.16040805247218412</v>
      </c>
      <c r="X6" s="14">
        <v>0.2243869277178577</v>
      </c>
      <c r="Y6" s="14">
        <v>0.34536454420416907</v>
      </c>
      <c r="Z6" s="14">
        <v>0.51632237419859406</v>
      </c>
      <c r="AA6" s="14">
        <v>0.73127976959999086</v>
      </c>
      <c r="AB6" s="14">
        <v>1.1429644344683263</v>
      </c>
      <c r="AC6" s="14">
        <v>1.7104564090786083</v>
      </c>
      <c r="AD6" s="14">
        <v>2.6577846190883112</v>
      </c>
      <c r="AE6" s="14">
        <v>3.3916959632023733</v>
      </c>
      <c r="AF6" s="14">
        <v>4.3468654857501674</v>
      </c>
      <c r="AG6" s="14">
        <v>5.1686140983289572</v>
      </c>
      <c r="AH6" s="14">
        <v>6.0099665547104504</v>
      </c>
      <c r="AI6" s="14">
        <v>6.7618945166887974</v>
      </c>
      <c r="AJ6" s="14">
        <v>7.4867412001479732</v>
      </c>
      <c r="AK6" s="14">
        <v>8.0558744859973146</v>
      </c>
      <c r="AL6" s="14">
        <v>8.5656880602271759</v>
      </c>
      <c r="AM6" s="14">
        <v>9.0461688879139288</v>
      </c>
      <c r="AN6" s="14">
        <v>9.4723352250297417</v>
      </c>
      <c r="AO6" s="14">
        <v>9.8404699766978752</v>
      </c>
      <c r="AP6" s="14">
        <v>10.184294493494399</v>
      </c>
      <c r="AQ6" s="14">
        <v>10.488199908979054</v>
      </c>
      <c r="AR6" s="14">
        <v>10.765935108676942</v>
      </c>
      <c r="AS6" s="14">
        <v>11.004964979858288</v>
      </c>
      <c r="AT6" s="14">
        <v>11.249676712782744</v>
      </c>
      <c r="AU6" s="14">
        <v>11.500194928000424</v>
      </c>
      <c r="AV6" s="14">
        <v>11.7566472509876</v>
      </c>
    </row>
    <row r="7" spans="1:48" s="7" customFormat="1">
      <c r="L7" s="6" t="s">
        <v>33</v>
      </c>
      <c r="M7" s="14"/>
      <c r="N7" s="14"/>
      <c r="O7" s="14"/>
      <c r="P7" s="14"/>
      <c r="Q7" s="14"/>
      <c r="R7" s="14"/>
      <c r="S7" s="14"/>
      <c r="T7" s="14"/>
      <c r="U7" s="14"/>
      <c r="V7" s="14">
        <v>0</v>
      </c>
      <c r="W7" s="14">
        <v>0.16040805247218412</v>
      </c>
      <c r="X7" s="14">
        <v>0.20830171409453302</v>
      </c>
      <c r="Y7" s="14">
        <v>0.25649557476649509</v>
      </c>
      <c r="Z7" s="14">
        <v>0.30710051803688665</v>
      </c>
      <c r="AA7" s="14">
        <v>0.37294318492881473</v>
      </c>
      <c r="AB7" s="14">
        <v>0.5694975577728677</v>
      </c>
      <c r="AC7" s="14">
        <v>0.75655633998394833</v>
      </c>
      <c r="AD7" s="14">
        <v>0.93505940976674728</v>
      </c>
      <c r="AE7" s="14">
        <v>1.1284777563954118</v>
      </c>
      <c r="AF7" s="14">
        <v>1.3144804026209442</v>
      </c>
      <c r="AG7" s="14">
        <v>1.4709728079777997</v>
      </c>
      <c r="AH7" s="14">
        <v>1.6547359438588636</v>
      </c>
      <c r="AI7" s="14">
        <v>1.8271804701211245</v>
      </c>
      <c r="AJ7" s="14">
        <v>1.9942909230779491</v>
      </c>
      <c r="AK7" s="14">
        <v>2.1428279213580401</v>
      </c>
      <c r="AL7" s="14">
        <v>2.2834636395545154</v>
      </c>
      <c r="AM7" s="14">
        <v>2.4098520583737573</v>
      </c>
      <c r="AN7" s="14">
        <v>2.5147811720580147</v>
      </c>
      <c r="AO7" s="14">
        <v>2.5928731475119022</v>
      </c>
      <c r="AP7" s="14">
        <v>2.6580730447063377</v>
      </c>
      <c r="AQ7" s="14">
        <v>2.7080098044922645</v>
      </c>
      <c r="AR7" s="14">
        <v>2.7489413609554387</v>
      </c>
      <c r="AS7" s="14">
        <v>2.7774224550872444</v>
      </c>
      <c r="AT7" s="14">
        <v>2.80620350823044</v>
      </c>
      <c r="AU7" s="14">
        <v>2.8352877557027005</v>
      </c>
      <c r="AV7" s="14">
        <v>2.8646784688891689</v>
      </c>
    </row>
    <row r="8" spans="1:48" s="7" customFormat="1">
      <c r="L8" s="6" t="s">
        <v>34</v>
      </c>
      <c r="M8" s="14"/>
      <c r="N8" s="14"/>
      <c r="O8" s="14"/>
      <c r="P8" s="14"/>
      <c r="Q8" s="14"/>
      <c r="R8" s="14"/>
      <c r="S8" s="14"/>
      <c r="T8" s="14"/>
      <c r="U8" s="14"/>
      <c r="V8" s="14">
        <v>0</v>
      </c>
      <c r="W8" s="14">
        <v>0.16040805247218412</v>
      </c>
      <c r="X8" s="14">
        <v>0.21094827470887276</v>
      </c>
      <c r="Y8" s="14">
        <v>0.2629198048293524</v>
      </c>
      <c r="Z8" s="14">
        <v>0.32725050554674101</v>
      </c>
      <c r="AA8" s="14">
        <v>0.39619823368187718</v>
      </c>
      <c r="AB8" s="14">
        <v>0.62280842578471751</v>
      </c>
      <c r="AC8" s="14">
        <v>0.84044485926424439</v>
      </c>
      <c r="AD8" s="14">
        <v>0.96474275425287148</v>
      </c>
      <c r="AE8" s="14">
        <v>1.0956725102234257</v>
      </c>
      <c r="AF8" s="14">
        <v>1.2188066755729461</v>
      </c>
      <c r="AG8" s="14">
        <v>1.3352949335624134</v>
      </c>
      <c r="AH8" s="14">
        <v>1.4495138061318447</v>
      </c>
      <c r="AI8" s="14">
        <v>1.5593193962493654</v>
      </c>
      <c r="AJ8" s="14">
        <v>1.6683262603480769</v>
      </c>
      <c r="AK8" s="14">
        <v>1.7696921232428076</v>
      </c>
      <c r="AL8" s="14">
        <v>1.8605127590353163</v>
      </c>
      <c r="AM8" s="14">
        <v>1.9424422846084504</v>
      </c>
      <c r="AN8" s="14">
        <v>2.0112073705152449</v>
      </c>
      <c r="AO8" s="14">
        <v>2.0622872222604958</v>
      </c>
      <c r="AP8" s="14">
        <v>2.1021189456433671</v>
      </c>
      <c r="AQ8" s="14">
        <v>2.130704236242742</v>
      </c>
      <c r="AR8" s="14">
        <v>2.1510432696484045</v>
      </c>
      <c r="AS8" s="14">
        <v>2.1624744800274822</v>
      </c>
      <c r="AT8" s="14">
        <v>2.1740078349206731</v>
      </c>
      <c r="AU8" s="14">
        <v>2.1856430069539949</v>
      </c>
      <c r="AV8" s="14">
        <v>2.1973796918965296</v>
      </c>
    </row>
    <row r="9" spans="1:48">
      <c r="L9" s="6" t="s">
        <v>35</v>
      </c>
      <c r="M9" s="14"/>
      <c r="N9" s="14"/>
      <c r="O9" s="14"/>
      <c r="P9" s="14"/>
      <c r="Q9" s="14"/>
      <c r="R9" s="14"/>
      <c r="S9" s="14"/>
      <c r="T9" s="14"/>
      <c r="U9" s="14"/>
      <c r="V9" s="14">
        <v>0</v>
      </c>
      <c r="W9" s="14">
        <v>0.16040805247218412</v>
      </c>
      <c r="X9" s="14">
        <v>0.20835798499253852</v>
      </c>
      <c r="Y9" s="14">
        <v>0.28181669286421923</v>
      </c>
      <c r="Z9" s="14">
        <v>0.39174862474831362</v>
      </c>
      <c r="AA9" s="14">
        <v>0.55192901668808692</v>
      </c>
      <c r="AB9" s="14">
        <v>1.1418462135654304</v>
      </c>
      <c r="AC9" s="14">
        <v>1.6424332904179693</v>
      </c>
      <c r="AD9" s="14">
        <v>1.7600451886336701</v>
      </c>
      <c r="AE9" s="14">
        <v>1.8707946856792712</v>
      </c>
      <c r="AF9" s="14">
        <v>1.9792676683348751</v>
      </c>
      <c r="AG9" s="14">
        <v>2.0804367186691168</v>
      </c>
      <c r="AH9" s="14">
        <v>2.1767520014028023</v>
      </c>
      <c r="AI9" s="14">
        <v>2.2675704145797382</v>
      </c>
      <c r="AJ9" s="14">
        <v>2.3487119146592703</v>
      </c>
      <c r="AK9" s="14">
        <v>2.4240448120660183</v>
      </c>
      <c r="AL9" s="14">
        <v>2.492390374137178</v>
      </c>
      <c r="AM9" s="14">
        <v>2.5552105220018348</v>
      </c>
      <c r="AN9" s="14">
        <v>2.611083083680743</v>
      </c>
      <c r="AO9" s="14">
        <v>2.6534913064872412</v>
      </c>
      <c r="AP9" s="14">
        <v>2.68515220123327</v>
      </c>
      <c r="AQ9" s="14">
        <v>2.7065669107121484</v>
      </c>
      <c r="AR9" s="14">
        <v>2.7206784171832776</v>
      </c>
      <c r="AS9" s="14">
        <v>2.7339758369906599</v>
      </c>
      <c r="AT9" s="14">
        <v>2.7474235665310909</v>
      </c>
      <c r="AU9" s="14">
        <v>2.7610196077472589</v>
      </c>
      <c r="AV9" s="14">
        <v>2.7747620584133106</v>
      </c>
    </row>
    <row r="17" spans="1:11" ht="14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14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pans="1:11" ht="14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14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ht="14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ht="14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1" ht="14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1:11" ht="14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14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L8"/>
  <sheetViews>
    <sheetView showGridLines="0" zoomScale="85" zoomScaleNormal="85" workbookViewId="0">
      <selection activeCell="L20" sqref="L20"/>
    </sheetView>
  </sheetViews>
  <sheetFormatPr defaultColWidth="9" defaultRowHeight="15"/>
  <cols>
    <col min="1" max="1" width="3.625" style="7" customWidth="1"/>
    <col min="2" max="8" width="9" style="7"/>
    <col min="9" max="9" width="15.5" style="7" customWidth="1"/>
    <col min="10" max="11" width="9" style="7"/>
    <col min="12" max="12" width="18.5" style="7" customWidth="1"/>
    <col min="13" max="13" width="10.25" style="7" bestFit="1" customWidth="1"/>
    <col min="14" max="16384" width="9" style="7"/>
  </cols>
  <sheetData>
    <row r="1" spans="1:38" ht="25.5">
      <c r="A1" s="15" t="s">
        <v>521</v>
      </c>
      <c r="C1" s="350"/>
      <c r="D1" s="350"/>
      <c r="E1" s="350"/>
      <c r="F1" s="350"/>
      <c r="G1" s="350"/>
      <c r="H1" s="350"/>
      <c r="I1" s="350"/>
    </row>
    <row r="2" spans="1:38">
      <c r="K2" s="354"/>
      <c r="L2" s="354"/>
    </row>
    <row r="3" spans="1:38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354"/>
      <c r="M3" s="4" t="s">
        <v>522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38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354"/>
      <c r="L4" s="6" t="s">
        <v>61</v>
      </c>
      <c r="M4" s="205">
        <v>42005</v>
      </c>
      <c r="N4" s="205">
        <v>42370</v>
      </c>
      <c r="O4" s="205">
        <v>42736</v>
      </c>
      <c r="P4" s="205">
        <v>43101</v>
      </c>
      <c r="Q4" s="205">
        <v>43466</v>
      </c>
      <c r="R4" s="205">
        <v>43831</v>
      </c>
      <c r="S4" s="205">
        <v>44197</v>
      </c>
      <c r="T4" s="205">
        <v>44562</v>
      </c>
      <c r="U4" s="205">
        <v>44927</v>
      </c>
      <c r="V4" s="205">
        <v>45292</v>
      </c>
      <c r="W4" s="205">
        <v>45658</v>
      </c>
      <c r="X4" s="205">
        <v>46023</v>
      </c>
      <c r="Y4" s="205">
        <v>46388</v>
      </c>
      <c r="Z4" s="205">
        <v>46753</v>
      </c>
      <c r="AA4" s="205">
        <v>47119</v>
      </c>
      <c r="AB4" s="205">
        <v>47484</v>
      </c>
      <c r="AC4" s="205">
        <v>47849</v>
      </c>
      <c r="AD4" s="205">
        <v>48214</v>
      </c>
      <c r="AE4" s="205">
        <v>48580</v>
      </c>
      <c r="AF4" s="205">
        <v>48945</v>
      </c>
      <c r="AG4" s="205">
        <v>49310</v>
      </c>
      <c r="AH4" s="205">
        <v>49675</v>
      </c>
      <c r="AI4" s="205">
        <v>50041</v>
      </c>
      <c r="AJ4" s="205">
        <v>50406</v>
      </c>
      <c r="AK4" s="205">
        <v>50771</v>
      </c>
      <c r="AL4" s="205">
        <v>51136</v>
      </c>
    </row>
    <row r="5" spans="1:38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8"/>
      <c r="L5" s="6" t="s">
        <v>32</v>
      </c>
      <c r="M5" s="355">
        <v>0.16</v>
      </c>
      <c r="N5" s="355">
        <v>0.31</v>
      </c>
      <c r="O5" s="355">
        <v>0.55999999999999994</v>
      </c>
      <c r="P5" s="355">
        <v>0.91999999999999993</v>
      </c>
      <c r="Q5" s="355">
        <v>1.4200000000000002</v>
      </c>
      <c r="R5" s="355">
        <v>2.0699999999999998</v>
      </c>
      <c r="S5" s="355">
        <v>2.91</v>
      </c>
      <c r="T5" s="355">
        <v>3.94</v>
      </c>
      <c r="U5" s="355">
        <v>5.16</v>
      </c>
      <c r="V5" s="355">
        <v>6.5600000000000005</v>
      </c>
      <c r="W5" s="355">
        <v>8.15</v>
      </c>
      <c r="X5" s="355">
        <v>9.8000000000000007</v>
      </c>
      <c r="Y5" s="355">
        <v>11.49</v>
      </c>
      <c r="Z5" s="355">
        <v>13.22</v>
      </c>
      <c r="AA5" s="355">
        <v>14.95</v>
      </c>
      <c r="AB5" s="355">
        <v>16.68</v>
      </c>
      <c r="AC5" s="355">
        <v>18.279999999999998</v>
      </c>
      <c r="AD5" s="355">
        <v>19.75</v>
      </c>
      <c r="AE5" s="355">
        <v>21.08</v>
      </c>
      <c r="AF5" s="355">
        <v>22.27</v>
      </c>
      <c r="AG5" s="355">
        <v>23.34</v>
      </c>
      <c r="AH5" s="355">
        <v>24.279999999999998</v>
      </c>
      <c r="AI5" s="355">
        <v>25.1</v>
      </c>
      <c r="AJ5" s="355">
        <v>25.81</v>
      </c>
      <c r="AK5" s="355">
        <v>26.44</v>
      </c>
      <c r="AL5" s="355">
        <v>26.99</v>
      </c>
    </row>
    <row r="6" spans="1:38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6" t="s">
        <v>33</v>
      </c>
      <c r="M6" s="355">
        <v>0.16</v>
      </c>
      <c r="N6" s="355">
        <v>0.3</v>
      </c>
      <c r="O6" s="355">
        <v>0.52</v>
      </c>
      <c r="P6" s="355">
        <v>0.84</v>
      </c>
      <c r="Q6" s="355">
        <v>1.28</v>
      </c>
      <c r="R6" s="355">
        <v>1.8599999999999999</v>
      </c>
      <c r="S6" s="355">
        <v>2.59</v>
      </c>
      <c r="T6" s="355">
        <v>3.47</v>
      </c>
      <c r="U6" s="355">
        <v>4.51</v>
      </c>
      <c r="V6" s="355">
        <v>5.7</v>
      </c>
      <c r="W6" s="355">
        <v>7.03</v>
      </c>
      <c r="X6" s="355">
        <v>8.3800000000000008</v>
      </c>
      <c r="Y6" s="355">
        <v>9.73</v>
      </c>
      <c r="Z6" s="355">
        <v>11.07</v>
      </c>
      <c r="AA6" s="355">
        <v>12.379999999999999</v>
      </c>
      <c r="AB6" s="355">
        <v>13.639999999999999</v>
      </c>
      <c r="AC6" s="355">
        <v>14.81</v>
      </c>
      <c r="AD6" s="355">
        <v>15.879999999999999</v>
      </c>
      <c r="AE6" s="355">
        <v>16.850000000000001</v>
      </c>
      <c r="AF6" s="355">
        <v>17.73</v>
      </c>
      <c r="AG6" s="355">
        <v>18.52</v>
      </c>
      <c r="AH6" s="355">
        <v>19.25</v>
      </c>
      <c r="AI6" s="355">
        <v>19.91</v>
      </c>
      <c r="AJ6" s="355">
        <v>20.52</v>
      </c>
      <c r="AK6" s="355">
        <v>21.07</v>
      </c>
      <c r="AL6" s="355">
        <v>21.57</v>
      </c>
    </row>
    <row r="7" spans="1:38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34</v>
      </c>
      <c r="M7" s="355">
        <v>0.16</v>
      </c>
      <c r="N7" s="355">
        <v>0.26</v>
      </c>
      <c r="O7" s="355">
        <v>0.35000000000000003</v>
      </c>
      <c r="P7" s="355">
        <v>0.44999999999999996</v>
      </c>
      <c r="Q7" s="355">
        <v>0.55999999999999994</v>
      </c>
      <c r="R7" s="355">
        <v>0.67</v>
      </c>
      <c r="S7" s="355">
        <v>0.8</v>
      </c>
      <c r="T7" s="355">
        <v>0.94000000000000006</v>
      </c>
      <c r="U7" s="355">
        <v>1.0900000000000001</v>
      </c>
      <c r="V7" s="355">
        <v>1.27</v>
      </c>
      <c r="W7" s="355">
        <v>1.48</v>
      </c>
      <c r="X7" s="355">
        <v>1.73</v>
      </c>
      <c r="Y7" s="355">
        <v>2.04</v>
      </c>
      <c r="Z7" s="355">
        <v>2.41</v>
      </c>
      <c r="AA7" s="355">
        <v>2.8400000000000003</v>
      </c>
      <c r="AB7" s="355">
        <v>3.34</v>
      </c>
      <c r="AC7" s="355">
        <v>3.8899999999999997</v>
      </c>
      <c r="AD7" s="355">
        <v>4.47</v>
      </c>
      <c r="AE7" s="355">
        <v>5.09</v>
      </c>
      <c r="AF7" s="355">
        <v>5.75</v>
      </c>
      <c r="AG7" s="355">
        <v>6.45</v>
      </c>
      <c r="AH7" s="355">
        <v>7.21</v>
      </c>
      <c r="AI7" s="355">
        <v>8</v>
      </c>
      <c r="AJ7" s="355">
        <v>8.85</v>
      </c>
      <c r="AK7" s="355">
        <v>9.75</v>
      </c>
      <c r="AL7" s="355">
        <v>10.7</v>
      </c>
    </row>
    <row r="8" spans="1:38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35</v>
      </c>
      <c r="M8" s="355">
        <v>0.16</v>
      </c>
      <c r="N8" s="355">
        <v>0.26</v>
      </c>
      <c r="O8" s="355">
        <v>0.4</v>
      </c>
      <c r="P8" s="355">
        <v>0.61</v>
      </c>
      <c r="Q8" s="355">
        <v>0.89999999999999991</v>
      </c>
      <c r="R8" s="355">
        <v>1.28</v>
      </c>
      <c r="S8" s="355">
        <v>1.7999999999999998</v>
      </c>
      <c r="T8" s="355">
        <v>2.46</v>
      </c>
      <c r="U8" s="355">
        <v>3.26</v>
      </c>
      <c r="V8" s="355">
        <v>4.18</v>
      </c>
      <c r="W8" s="355">
        <v>5.24</v>
      </c>
      <c r="X8" s="355">
        <v>6.4</v>
      </c>
      <c r="Y8" s="355">
        <v>7.6700000000000008</v>
      </c>
      <c r="Z8" s="355">
        <v>9.0300000000000011</v>
      </c>
      <c r="AA8" s="355">
        <v>10.459999999999999</v>
      </c>
      <c r="AB8" s="355">
        <v>11.940000000000001</v>
      </c>
      <c r="AC8" s="355">
        <v>13.370000000000001</v>
      </c>
      <c r="AD8" s="355">
        <v>14.719999999999999</v>
      </c>
      <c r="AE8" s="355">
        <v>15.989999999999998</v>
      </c>
      <c r="AF8" s="355">
        <v>17.16</v>
      </c>
      <c r="AG8" s="355">
        <v>18.23</v>
      </c>
      <c r="AH8" s="355">
        <v>19.18</v>
      </c>
      <c r="AI8" s="355">
        <v>20.03</v>
      </c>
      <c r="AJ8" s="355">
        <v>20.77</v>
      </c>
      <c r="AK8" s="355">
        <v>21.42</v>
      </c>
      <c r="AL8" s="355">
        <v>21.990000000000002</v>
      </c>
    </row>
  </sheetData>
  <pageMargins left="0.7" right="0.7" top="0.75" bottom="0.75" header="0.3" footer="0.3"/>
  <pageSetup paperSize="9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1"/>
  </sheetPr>
  <dimension ref="A1"/>
  <sheetViews>
    <sheetView showGridLines="0" workbookViewId="0">
      <selection activeCell="J9" sqref="J9"/>
    </sheetView>
  </sheetViews>
  <sheetFormatPr defaultRowHeight="14.25"/>
  <sheetData>
    <row r="1" spans="1:1" s="42" customFormat="1" ht="27.75">
      <c r="A1" s="41" t="s">
        <v>194</v>
      </c>
    </row>
  </sheetData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-0.249977111117893"/>
  </sheetPr>
  <dimension ref="A1"/>
  <sheetViews>
    <sheetView showGridLines="0" workbookViewId="0">
      <selection activeCell="H19" sqref="H19"/>
    </sheetView>
  </sheetViews>
  <sheetFormatPr defaultRowHeight="14.25"/>
  <sheetData>
    <row r="1" spans="1:1" s="42" customFormat="1" ht="27.75">
      <c r="A1" s="41" t="s">
        <v>195</v>
      </c>
    </row>
  </sheetData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C10"/>
  <sheetViews>
    <sheetView showGridLines="0" zoomScale="70" zoomScaleNormal="70" workbookViewId="0"/>
  </sheetViews>
  <sheetFormatPr defaultColWidth="9" defaultRowHeight="14.25"/>
  <cols>
    <col min="1" max="1" width="8" style="165" customWidth="1"/>
    <col min="2" max="2" width="13" style="165" customWidth="1"/>
    <col min="3" max="3" width="0.125" style="165" customWidth="1"/>
    <col min="4" max="4" width="9" style="165"/>
    <col min="5" max="5" width="8" style="165" customWidth="1"/>
    <col min="6" max="6" width="0.125" style="165" customWidth="1"/>
    <col min="7" max="8" width="9" style="165"/>
    <col min="9" max="9" width="0.125" style="165" customWidth="1"/>
    <col min="10" max="11" width="9" style="165"/>
    <col min="12" max="12" width="0.125" style="165" customWidth="1"/>
    <col min="13" max="16384" width="9" style="165"/>
  </cols>
  <sheetData>
    <row r="1" spans="1:29" ht="20.25">
      <c r="A1" s="203" t="s">
        <v>331</v>
      </c>
    </row>
    <row r="4" spans="1:29" s="166" customFormat="1" ht="15">
      <c r="Q4" s="507"/>
      <c r="R4" s="509" t="s">
        <v>32</v>
      </c>
      <c r="S4" s="509"/>
      <c r="T4" s="509"/>
      <c r="U4" s="509" t="s">
        <v>33</v>
      </c>
      <c r="V4" s="509"/>
      <c r="W4" s="509"/>
      <c r="X4" s="509" t="s">
        <v>34</v>
      </c>
      <c r="Y4" s="509"/>
      <c r="Z4" s="509"/>
      <c r="AA4" s="509" t="s">
        <v>35</v>
      </c>
      <c r="AB4" s="509"/>
      <c r="AC4" s="510"/>
    </row>
    <row r="5" spans="1:29" ht="15">
      <c r="Q5" s="508"/>
      <c r="R5" s="167"/>
      <c r="S5" s="168">
        <v>2015</v>
      </c>
      <c r="T5" s="168">
        <v>2020</v>
      </c>
      <c r="U5" s="167"/>
      <c r="V5" s="168">
        <v>2015</v>
      </c>
      <c r="W5" s="168">
        <v>2020</v>
      </c>
      <c r="X5" s="168"/>
      <c r="Y5" s="168">
        <v>2015</v>
      </c>
      <c r="Z5" s="168">
        <v>2020</v>
      </c>
      <c r="AA5" s="168"/>
      <c r="AB5" s="168">
        <v>2015</v>
      </c>
      <c r="AC5" s="168">
        <v>2020</v>
      </c>
    </row>
    <row r="6" spans="1:29" ht="15">
      <c r="Q6" s="169" t="s">
        <v>317</v>
      </c>
      <c r="R6" s="167"/>
      <c r="S6" s="170">
        <v>8.9849999999999994</v>
      </c>
      <c r="T6" s="170">
        <v>8.9849999999999994</v>
      </c>
      <c r="U6" s="171"/>
      <c r="V6" s="172">
        <v>8.9849999999999994</v>
      </c>
      <c r="W6" s="172">
        <v>8.9849999999999994</v>
      </c>
      <c r="X6" s="171"/>
      <c r="Y6" s="170">
        <v>8.9849999999999994</v>
      </c>
      <c r="Z6" s="170">
        <v>7.782</v>
      </c>
      <c r="AA6" s="171"/>
      <c r="AB6" s="170">
        <v>8.9849999999999994</v>
      </c>
      <c r="AC6" s="173">
        <v>8.9849999999999994</v>
      </c>
    </row>
    <row r="7" spans="1:29" ht="15">
      <c r="Q7" s="169" t="s">
        <v>265</v>
      </c>
      <c r="R7" s="167"/>
      <c r="S7" s="170">
        <v>29.673492460001313</v>
      </c>
      <c r="T7" s="170">
        <v>47.115687356611851</v>
      </c>
      <c r="U7" s="171"/>
      <c r="V7" s="172">
        <v>29.673492460001313</v>
      </c>
      <c r="W7" s="172">
        <v>42.879820898031767</v>
      </c>
      <c r="X7" s="171"/>
      <c r="Y7" s="170">
        <v>29.673492460001313</v>
      </c>
      <c r="Z7" s="170">
        <v>39.182110261267809</v>
      </c>
      <c r="AA7" s="171"/>
      <c r="AB7" s="170">
        <v>29.673492460001313</v>
      </c>
      <c r="AC7" s="173">
        <v>45.598485235686198</v>
      </c>
    </row>
    <row r="8" spans="1:29" ht="15">
      <c r="Q8" s="169" t="s">
        <v>318</v>
      </c>
      <c r="R8" s="167"/>
      <c r="S8" s="170">
        <v>51.604900924574991</v>
      </c>
      <c r="T8" s="170">
        <v>34.484944452493124</v>
      </c>
      <c r="U8" s="171"/>
      <c r="V8" s="172">
        <v>51.604900924574991</v>
      </c>
      <c r="W8" s="172">
        <v>41.109932594639915</v>
      </c>
      <c r="X8" s="171"/>
      <c r="Y8" s="170">
        <v>51.604900924574991</v>
      </c>
      <c r="Z8" s="170">
        <v>44.706666847097253</v>
      </c>
      <c r="AA8" s="171"/>
      <c r="AB8" s="170">
        <v>51.604900924574991</v>
      </c>
      <c r="AC8" s="173">
        <v>37.982959020668815</v>
      </c>
    </row>
    <row r="9" spans="1:29" ht="15">
      <c r="Q9" s="169" t="s">
        <v>266</v>
      </c>
      <c r="R9" s="167"/>
      <c r="S9" s="170">
        <v>3.95</v>
      </c>
      <c r="T9" s="170">
        <v>7.55</v>
      </c>
      <c r="U9" s="171"/>
      <c r="V9" s="172">
        <v>3.95</v>
      </c>
      <c r="W9" s="172">
        <v>4.1500000000000004</v>
      </c>
      <c r="X9" s="171"/>
      <c r="Y9" s="170">
        <v>3.95</v>
      </c>
      <c r="Z9" s="170">
        <v>4.1500000000000004</v>
      </c>
      <c r="AA9" s="171"/>
      <c r="AB9" s="170">
        <v>3.95</v>
      </c>
      <c r="AC9" s="173">
        <v>8.5500000000000007</v>
      </c>
    </row>
    <row r="10" spans="1:29" s="166" customFormat="1" ht="15.75" thickBot="1">
      <c r="Q10" s="174" t="s">
        <v>267</v>
      </c>
      <c r="R10" s="175"/>
      <c r="S10" s="176">
        <v>2.7440000000000002</v>
      </c>
      <c r="T10" s="176">
        <v>4.2264033319826089</v>
      </c>
      <c r="U10" s="177"/>
      <c r="V10" s="178">
        <v>2.7440000000000002</v>
      </c>
      <c r="W10" s="178">
        <v>3.0641404389076619</v>
      </c>
      <c r="X10" s="177"/>
      <c r="Y10" s="176">
        <v>2.7440000000000002</v>
      </c>
      <c r="Z10" s="176">
        <v>3.064080093961167</v>
      </c>
      <c r="AA10" s="177"/>
      <c r="AB10" s="176">
        <v>2.7440000000000002</v>
      </c>
      <c r="AC10" s="179">
        <v>3.7305303284839622</v>
      </c>
    </row>
  </sheetData>
  <mergeCells count="5">
    <mergeCell ref="Q4:Q5"/>
    <mergeCell ref="R4:T4"/>
    <mergeCell ref="U4:W4"/>
    <mergeCell ref="X4:Z4"/>
    <mergeCell ref="AA4:AC4"/>
  </mergeCells>
  <pageMargins left="0.7" right="0.7" top="0.75" bottom="0.75" header="0.3" footer="0.3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AI11"/>
  <sheetViews>
    <sheetView showGridLines="0" zoomScale="70" zoomScaleNormal="70" workbookViewId="0">
      <selection activeCell="A2" sqref="A2"/>
    </sheetView>
  </sheetViews>
  <sheetFormatPr defaultColWidth="9" defaultRowHeight="14.25"/>
  <cols>
    <col min="1" max="1" width="3.75" style="165" customWidth="1"/>
    <col min="2" max="2" width="13.25" style="165" bestFit="1" customWidth="1"/>
    <col min="3" max="3" width="0.125" style="165" customWidth="1"/>
    <col min="4" max="6" width="9" style="165"/>
    <col min="7" max="7" width="0.125" style="165" customWidth="1"/>
    <col min="8" max="10" width="9" style="165"/>
    <col min="11" max="11" width="0.125" style="165" customWidth="1"/>
    <col min="12" max="14" width="9" style="165"/>
    <col min="15" max="15" width="0.125" style="165" customWidth="1"/>
    <col min="16" max="18" width="9" style="165"/>
    <col min="19" max="19" width="17.5" style="165" bestFit="1" customWidth="1"/>
    <col min="20" max="16384" width="9" style="165"/>
  </cols>
  <sheetData>
    <row r="2" spans="1:35" ht="20.25">
      <c r="A2" s="203" t="s">
        <v>332</v>
      </c>
    </row>
    <row r="3" spans="1:35" ht="15">
      <c r="A3" s="164"/>
    </row>
    <row r="5" spans="1:35" ht="15">
      <c r="S5" s="511"/>
      <c r="T5" s="513" t="s">
        <v>32</v>
      </c>
      <c r="U5" s="513"/>
      <c r="V5" s="513"/>
      <c r="W5" s="513"/>
      <c r="X5" s="513" t="s">
        <v>33</v>
      </c>
      <c r="Y5" s="513"/>
      <c r="Z5" s="513"/>
      <c r="AA5" s="513"/>
      <c r="AB5" s="513" t="s">
        <v>34</v>
      </c>
      <c r="AC5" s="513"/>
      <c r="AD5" s="513"/>
      <c r="AE5" s="513"/>
      <c r="AF5" s="513" t="s">
        <v>35</v>
      </c>
      <c r="AG5" s="513"/>
      <c r="AH5" s="513"/>
      <c r="AI5" s="513"/>
    </row>
    <row r="6" spans="1:35" ht="15">
      <c r="S6" s="512"/>
      <c r="T6" s="171"/>
      <c r="U6" s="168">
        <v>2020</v>
      </c>
      <c r="V6" s="168">
        <v>2025</v>
      </c>
      <c r="W6" s="168">
        <v>2030</v>
      </c>
      <c r="X6" s="180"/>
      <c r="Y6" s="168">
        <v>2020</v>
      </c>
      <c r="Z6" s="168">
        <v>2025</v>
      </c>
      <c r="AA6" s="168">
        <v>2030</v>
      </c>
      <c r="AB6" s="180"/>
      <c r="AC6" s="168">
        <v>2020</v>
      </c>
      <c r="AD6" s="168">
        <v>2025</v>
      </c>
      <c r="AE6" s="168">
        <v>2030</v>
      </c>
      <c r="AF6" s="180"/>
      <c r="AG6" s="168">
        <v>2020</v>
      </c>
      <c r="AH6" s="168">
        <v>2025</v>
      </c>
      <c r="AI6" s="168">
        <v>2030</v>
      </c>
    </row>
    <row r="7" spans="1:35" ht="15">
      <c r="S7" s="167" t="s">
        <v>317</v>
      </c>
      <c r="T7" s="171"/>
      <c r="U7" s="172">
        <v>8.9849999999999994</v>
      </c>
      <c r="V7" s="172">
        <v>4.7149999999999999</v>
      </c>
      <c r="W7" s="172">
        <v>11.955</v>
      </c>
      <c r="X7" s="172"/>
      <c r="Y7" s="172">
        <v>8.9849999999999994</v>
      </c>
      <c r="Z7" s="172">
        <v>4.7149999999999999</v>
      </c>
      <c r="AA7" s="172">
        <v>5.6859999999999999</v>
      </c>
      <c r="AB7" s="172"/>
      <c r="AC7" s="172">
        <v>7.782</v>
      </c>
      <c r="AD7" s="172">
        <v>4.7149999999999999</v>
      </c>
      <c r="AE7" s="172">
        <v>1.216</v>
      </c>
      <c r="AF7" s="172"/>
      <c r="AG7" s="172">
        <v>8.9849999999999994</v>
      </c>
      <c r="AH7" s="172">
        <v>4.7149999999999999</v>
      </c>
      <c r="AI7" s="172">
        <v>7.3559999999999999</v>
      </c>
    </row>
    <row r="8" spans="1:35" ht="15">
      <c r="S8" s="167" t="s">
        <v>265</v>
      </c>
      <c r="T8" s="171"/>
      <c r="U8" s="172">
        <v>47.115687356611851</v>
      </c>
      <c r="V8" s="172">
        <v>72.929192200977354</v>
      </c>
      <c r="W8" s="172">
        <v>91.438736947263564</v>
      </c>
      <c r="X8" s="172"/>
      <c r="Y8" s="172">
        <v>42.879820898031767</v>
      </c>
      <c r="Z8" s="172">
        <v>60.407871475582674</v>
      </c>
      <c r="AA8" s="172">
        <v>72.641109476017007</v>
      </c>
      <c r="AB8" s="172"/>
      <c r="AC8" s="172">
        <v>39.182110261267809</v>
      </c>
      <c r="AD8" s="172">
        <v>45.668587543989396</v>
      </c>
      <c r="AE8" s="172">
        <v>51.411756619369029</v>
      </c>
      <c r="AF8" s="172"/>
      <c r="AG8" s="172">
        <v>45.598485235686198</v>
      </c>
      <c r="AH8" s="172">
        <v>65.181452062671354</v>
      </c>
      <c r="AI8" s="172">
        <v>79.903979823015533</v>
      </c>
    </row>
    <row r="9" spans="1:35" ht="15">
      <c r="S9" s="167" t="s">
        <v>318</v>
      </c>
      <c r="T9" s="171"/>
      <c r="U9" s="172">
        <v>34.484944452493124</v>
      </c>
      <c r="V9" s="172">
        <v>34.6042897568733</v>
      </c>
      <c r="W9" s="172">
        <v>30.061195282746251</v>
      </c>
      <c r="X9" s="172"/>
      <c r="Y9" s="172">
        <v>41.109932594639915</v>
      </c>
      <c r="Z9" s="172">
        <v>37.498075776555481</v>
      </c>
      <c r="AA9" s="172">
        <v>34.313759439060107</v>
      </c>
      <c r="AB9" s="172"/>
      <c r="AC9" s="172">
        <v>44.706666847097253</v>
      </c>
      <c r="AD9" s="172">
        <v>44.903492944213312</v>
      </c>
      <c r="AE9" s="172">
        <v>46.418991613513548</v>
      </c>
      <c r="AF9" s="172"/>
      <c r="AG9" s="172">
        <v>37.982959020668815</v>
      </c>
      <c r="AH9" s="172">
        <v>38.991186954631779</v>
      </c>
      <c r="AI9" s="172">
        <v>36.185915159848832</v>
      </c>
    </row>
    <row r="10" spans="1:35" ht="15">
      <c r="S10" s="167" t="s">
        <v>266</v>
      </c>
      <c r="T10" s="171"/>
      <c r="U10" s="172">
        <v>7.55</v>
      </c>
      <c r="V10" s="172">
        <v>19.355</v>
      </c>
      <c r="W10" s="172">
        <v>23.254999999999999</v>
      </c>
      <c r="X10" s="172"/>
      <c r="Y10" s="172">
        <v>4.1500000000000004</v>
      </c>
      <c r="Z10" s="172">
        <v>13.455</v>
      </c>
      <c r="AA10" s="172">
        <v>14.855</v>
      </c>
      <c r="AB10" s="172"/>
      <c r="AC10" s="172">
        <v>4.1500000000000004</v>
      </c>
      <c r="AD10" s="172">
        <v>9.9550000000000001</v>
      </c>
      <c r="AE10" s="172">
        <v>11.355</v>
      </c>
      <c r="AF10" s="172"/>
      <c r="AG10" s="172">
        <v>8.5500000000000007</v>
      </c>
      <c r="AH10" s="172">
        <v>20.055</v>
      </c>
      <c r="AI10" s="172">
        <v>23.254999999999999</v>
      </c>
    </row>
    <row r="11" spans="1:35" ht="15">
      <c r="S11" s="167" t="s">
        <v>267</v>
      </c>
      <c r="T11" s="171"/>
      <c r="U11" s="172">
        <v>4.2264033319826089</v>
      </c>
      <c r="V11" s="172">
        <v>5.5120256914709609</v>
      </c>
      <c r="W11" s="172">
        <v>8.117162445457156</v>
      </c>
      <c r="X11" s="172"/>
      <c r="Y11" s="172">
        <v>3.0641404389076619</v>
      </c>
      <c r="Z11" s="172">
        <v>3.2497344454028627</v>
      </c>
      <c r="AA11" s="172">
        <v>3.5794632930792569</v>
      </c>
      <c r="AB11" s="172"/>
      <c r="AC11" s="172">
        <v>3.064080093961167</v>
      </c>
      <c r="AD11" s="172">
        <v>3.0953355476714308</v>
      </c>
      <c r="AE11" s="172">
        <v>3.4521148055997983</v>
      </c>
      <c r="AF11" s="172"/>
      <c r="AG11" s="172">
        <v>3.7305303284839622</v>
      </c>
      <c r="AH11" s="172">
        <v>4.9072536786095275</v>
      </c>
      <c r="AI11" s="172">
        <v>10.691905884027966</v>
      </c>
    </row>
  </sheetData>
  <mergeCells count="5">
    <mergeCell ref="S5:S6"/>
    <mergeCell ref="T5:W5"/>
    <mergeCell ref="X5:AA5"/>
    <mergeCell ref="AB5:AE5"/>
    <mergeCell ref="AF5:AI5"/>
  </mergeCell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I9"/>
  <sheetViews>
    <sheetView showGridLines="0" zoomScale="70" zoomScaleNormal="70" workbookViewId="0"/>
  </sheetViews>
  <sheetFormatPr defaultColWidth="9" defaultRowHeight="14.25"/>
  <cols>
    <col min="1" max="1" width="3.75" style="165" customWidth="1"/>
    <col min="2" max="2" width="13.25" style="165" customWidth="1"/>
    <col min="3" max="3" width="0.125" style="165" customWidth="1"/>
    <col min="4" max="6" width="9" style="165"/>
    <col min="7" max="7" width="0.125" style="165" customWidth="1"/>
    <col min="8" max="10" width="9" style="165"/>
    <col min="11" max="11" width="0.125" style="165" customWidth="1"/>
    <col min="12" max="14" width="9" style="165"/>
    <col min="15" max="15" width="0.125" style="165" customWidth="1"/>
    <col min="16" max="16384" width="9" style="165"/>
  </cols>
  <sheetData>
    <row r="1" spans="1:35" ht="20.25">
      <c r="A1" s="203" t="s">
        <v>333</v>
      </c>
    </row>
    <row r="3" spans="1:35" ht="15">
      <c r="S3" s="507"/>
      <c r="T3" s="509" t="s">
        <v>32</v>
      </c>
      <c r="U3" s="509"/>
      <c r="V3" s="509"/>
      <c r="W3" s="509"/>
      <c r="X3" s="509" t="s">
        <v>33</v>
      </c>
      <c r="Y3" s="509"/>
      <c r="Z3" s="509"/>
      <c r="AA3" s="509"/>
      <c r="AB3" s="509" t="s">
        <v>34</v>
      </c>
      <c r="AC3" s="509"/>
      <c r="AD3" s="509"/>
      <c r="AE3" s="509"/>
      <c r="AF3" s="509" t="s">
        <v>35</v>
      </c>
      <c r="AG3" s="509"/>
      <c r="AH3" s="509"/>
      <c r="AI3" s="510"/>
    </row>
    <row r="4" spans="1:35" ht="15">
      <c r="S4" s="508"/>
      <c r="T4" s="180"/>
      <c r="U4" s="168">
        <v>2030</v>
      </c>
      <c r="V4" s="168">
        <v>2035</v>
      </c>
      <c r="W4" s="168">
        <v>2040</v>
      </c>
      <c r="X4" s="180"/>
      <c r="Y4" s="168">
        <v>2030</v>
      </c>
      <c r="Z4" s="168">
        <v>2035</v>
      </c>
      <c r="AA4" s="168">
        <v>2040</v>
      </c>
      <c r="AB4" s="180"/>
      <c r="AC4" s="168">
        <v>2030</v>
      </c>
      <c r="AD4" s="168">
        <v>2035</v>
      </c>
      <c r="AE4" s="168">
        <v>2040</v>
      </c>
      <c r="AF4" s="180"/>
      <c r="AG4" s="168">
        <v>2030</v>
      </c>
      <c r="AH4" s="168">
        <v>2035</v>
      </c>
      <c r="AI4" s="168">
        <v>2040</v>
      </c>
    </row>
    <row r="5" spans="1:35" ht="15">
      <c r="S5" s="167" t="s">
        <v>317</v>
      </c>
      <c r="T5" s="171"/>
      <c r="U5" s="172">
        <v>11.955</v>
      </c>
      <c r="V5" s="172">
        <v>25.972999999999999</v>
      </c>
      <c r="W5" s="172">
        <v>29.722999999999999</v>
      </c>
      <c r="X5" s="172"/>
      <c r="Y5" s="172">
        <v>5.6859999999999999</v>
      </c>
      <c r="Z5" s="172">
        <v>7.3559999999999999</v>
      </c>
      <c r="AA5" s="172">
        <v>7.3559999999999999</v>
      </c>
      <c r="AB5" s="172"/>
      <c r="AC5" s="172">
        <v>1.216</v>
      </c>
      <c r="AD5" s="172">
        <v>4.556</v>
      </c>
      <c r="AE5" s="172">
        <v>4.556</v>
      </c>
      <c r="AF5" s="172"/>
      <c r="AG5" s="172">
        <v>7.3559999999999999</v>
      </c>
      <c r="AH5" s="172">
        <v>11.284000000000001</v>
      </c>
      <c r="AI5" s="181">
        <v>14.083</v>
      </c>
    </row>
    <row r="6" spans="1:35" ht="15">
      <c r="S6" s="167" t="s">
        <v>265</v>
      </c>
      <c r="T6" s="171"/>
      <c r="U6" s="172">
        <v>91.438736947263564</v>
      </c>
      <c r="V6" s="172">
        <v>97.970468784958214</v>
      </c>
      <c r="W6" s="172">
        <v>102.40563376446084</v>
      </c>
      <c r="X6" s="172"/>
      <c r="Y6" s="172">
        <v>72.641109476017007</v>
      </c>
      <c r="Z6" s="172">
        <v>80.515579356662883</v>
      </c>
      <c r="AA6" s="172">
        <v>82.408045165881589</v>
      </c>
      <c r="AB6" s="172"/>
      <c r="AC6" s="172">
        <v>51.411756619369029</v>
      </c>
      <c r="AD6" s="172">
        <v>45.166401742975196</v>
      </c>
      <c r="AE6" s="172">
        <v>39.043943607318802</v>
      </c>
      <c r="AF6" s="172"/>
      <c r="AG6" s="172">
        <v>79.903979823015533</v>
      </c>
      <c r="AH6" s="172">
        <v>87.998966075638066</v>
      </c>
      <c r="AI6" s="181">
        <v>91.284449049009226</v>
      </c>
    </row>
    <row r="7" spans="1:35" ht="15">
      <c r="S7" s="167" t="s">
        <v>318</v>
      </c>
      <c r="T7" s="171"/>
      <c r="U7" s="172">
        <v>30.061195282746251</v>
      </c>
      <c r="V7" s="172">
        <v>21.981000479784964</v>
      </c>
      <c r="W7" s="172">
        <v>19.97193010522167</v>
      </c>
      <c r="X7" s="172"/>
      <c r="Y7" s="172">
        <v>34.313759439060107</v>
      </c>
      <c r="Z7" s="172">
        <v>30.474857845377908</v>
      </c>
      <c r="AA7" s="172">
        <v>30.584640704379002</v>
      </c>
      <c r="AB7" s="172"/>
      <c r="AC7" s="172">
        <v>46.418991613513548</v>
      </c>
      <c r="AD7" s="172">
        <v>44.989232664262531</v>
      </c>
      <c r="AE7" s="172">
        <v>47.25850113972367</v>
      </c>
      <c r="AF7" s="172"/>
      <c r="AG7" s="172">
        <v>36.185915159848832</v>
      </c>
      <c r="AH7" s="172">
        <v>33.736092374611864</v>
      </c>
      <c r="AI7" s="181">
        <v>32.489192018195574</v>
      </c>
    </row>
    <row r="8" spans="1:35" ht="15">
      <c r="S8" s="167" t="s">
        <v>266</v>
      </c>
      <c r="T8" s="171"/>
      <c r="U8" s="172">
        <v>23.254999999999999</v>
      </c>
      <c r="V8" s="172">
        <v>23.254999999999999</v>
      </c>
      <c r="W8" s="172">
        <v>23.254999999999999</v>
      </c>
      <c r="X8" s="172"/>
      <c r="Y8" s="172">
        <v>14.855</v>
      </c>
      <c r="Z8" s="172">
        <v>16.055</v>
      </c>
      <c r="AA8" s="172">
        <v>16.055</v>
      </c>
      <c r="AB8" s="172"/>
      <c r="AC8" s="172">
        <v>11.355</v>
      </c>
      <c r="AD8" s="172">
        <v>13.955</v>
      </c>
      <c r="AE8" s="172">
        <v>13.955</v>
      </c>
      <c r="AF8" s="172"/>
      <c r="AG8" s="172">
        <v>23.254999999999999</v>
      </c>
      <c r="AH8" s="172">
        <v>23.254999999999999</v>
      </c>
      <c r="AI8" s="181">
        <v>23.254999999999999</v>
      </c>
    </row>
    <row r="9" spans="1:35" ht="15.75" thickBot="1">
      <c r="S9" s="167" t="s">
        <v>267</v>
      </c>
      <c r="T9" s="177"/>
      <c r="U9" s="178">
        <v>8.117162445457156</v>
      </c>
      <c r="V9" s="178">
        <v>9.3289421609073244</v>
      </c>
      <c r="W9" s="178">
        <v>11.410914078747858</v>
      </c>
      <c r="X9" s="178"/>
      <c r="Y9" s="178">
        <v>3.5794632930792569</v>
      </c>
      <c r="Z9" s="178">
        <v>4.8709970622858583</v>
      </c>
      <c r="AA9" s="178">
        <v>6.3500759436581085</v>
      </c>
      <c r="AB9" s="178"/>
      <c r="AC9" s="178">
        <v>3.4521148055997983</v>
      </c>
      <c r="AD9" s="178">
        <v>3.5253459022630582</v>
      </c>
      <c r="AE9" s="178">
        <v>3.6008085050057099</v>
      </c>
      <c r="AF9" s="178"/>
      <c r="AG9" s="178">
        <v>10.691905884027966</v>
      </c>
      <c r="AH9" s="178">
        <v>16.357116992870306</v>
      </c>
      <c r="AI9" s="182">
        <v>18.255452656203893</v>
      </c>
    </row>
  </sheetData>
  <mergeCells count="5">
    <mergeCell ref="S3:S4"/>
    <mergeCell ref="T3:W3"/>
    <mergeCell ref="X3:AA3"/>
    <mergeCell ref="AB3:AE3"/>
    <mergeCell ref="AF3:AI3"/>
  </mergeCell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28"/>
  <sheetViews>
    <sheetView showGridLines="0" zoomScale="70" zoomScaleNormal="70" workbookViewId="0"/>
  </sheetViews>
  <sheetFormatPr defaultColWidth="9" defaultRowHeight="14.25"/>
  <cols>
    <col min="1" max="4" width="10.25" style="165" customWidth="1"/>
    <col min="5" max="5" width="7.75" style="165" customWidth="1"/>
    <col min="6" max="6" width="8" style="165" customWidth="1"/>
    <col min="7" max="7" width="4.5" style="165" customWidth="1"/>
    <col min="8" max="13" width="4.5" style="165" bestFit="1" customWidth="1"/>
    <col min="14" max="14" width="4.5" style="165" customWidth="1"/>
    <col min="15" max="17" width="4.5" style="165" bestFit="1" customWidth="1"/>
    <col min="18" max="21" width="13.125" style="165" customWidth="1"/>
    <col min="22" max="22" width="4.5" style="165" customWidth="1"/>
    <col min="23" max="23" width="9.875" style="165" bestFit="1" customWidth="1"/>
    <col min="24" max="16384" width="9" style="165"/>
  </cols>
  <sheetData>
    <row r="1" spans="1:21" ht="20.25">
      <c r="A1" s="203" t="s">
        <v>268</v>
      </c>
    </row>
    <row r="3" spans="1:21" ht="45">
      <c r="R3" s="183" t="s">
        <v>61</v>
      </c>
      <c r="S3" s="184" t="s">
        <v>320</v>
      </c>
      <c r="T3" s="184" t="s">
        <v>321</v>
      </c>
      <c r="U3" s="185"/>
    </row>
    <row r="4" spans="1:21">
      <c r="R4" s="186">
        <v>1992</v>
      </c>
      <c r="S4" s="187">
        <v>3.8100000000000002E-2</v>
      </c>
      <c r="T4" s="187">
        <f>S4</f>
        <v>3.8100000000000002E-2</v>
      </c>
      <c r="U4" s="188">
        <f>R4+25</f>
        <v>2017</v>
      </c>
    </row>
    <row r="5" spans="1:21">
      <c r="R5" s="186">
        <v>1993</v>
      </c>
      <c r="S5" s="187">
        <v>2.6600000000000002E-2</v>
      </c>
      <c r="T5" s="187">
        <f>T4+S5</f>
        <v>6.4700000000000008E-2</v>
      </c>
      <c r="U5" s="188">
        <f t="shared" ref="U5:U27" si="0">R5+25</f>
        <v>2018</v>
      </c>
    </row>
    <row r="6" spans="1:21">
      <c r="R6" s="186">
        <v>1994</v>
      </c>
      <c r="S6" s="187">
        <v>1.54E-2</v>
      </c>
      <c r="T6" s="187">
        <f t="shared" ref="T6:T28" si="1">T5+S6</f>
        <v>8.0100000000000005E-2</v>
      </c>
      <c r="U6" s="188">
        <f t="shared" si="0"/>
        <v>2019</v>
      </c>
    </row>
    <row r="7" spans="1:21">
      <c r="R7" s="186">
        <v>1995</v>
      </c>
      <c r="S7" s="187">
        <v>1.5599999999999999E-2</v>
      </c>
      <c r="T7" s="187">
        <f t="shared" si="1"/>
        <v>9.5700000000000007E-2</v>
      </c>
      <c r="U7" s="188">
        <f t="shared" si="0"/>
        <v>2020</v>
      </c>
    </row>
    <row r="8" spans="1:21">
      <c r="R8" s="186">
        <v>1996</v>
      </c>
      <c r="S8" s="187">
        <v>7.0900000000000005E-2</v>
      </c>
      <c r="T8" s="187">
        <f t="shared" si="1"/>
        <v>0.16660000000000003</v>
      </c>
      <c r="U8" s="188">
        <f t="shared" si="0"/>
        <v>2021</v>
      </c>
    </row>
    <row r="9" spans="1:21">
      <c r="R9" s="186">
        <v>1997</v>
      </c>
      <c r="S9" s="187">
        <v>3.9799999999999995E-2</v>
      </c>
      <c r="T9" s="187">
        <f t="shared" si="1"/>
        <v>0.20640000000000003</v>
      </c>
      <c r="U9" s="188">
        <f t="shared" si="0"/>
        <v>2022</v>
      </c>
    </row>
    <row r="10" spans="1:21">
      <c r="R10" s="186">
        <v>1998</v>
      </c>
      <c r="S10" s="187">
        <v>1.77E-2</v>
      </c>
      <c r="T10" s="187">
        <f t="shared" si="1"/>
        <v>0.22410000000000002</v>
      </c>
      <c r="U10" s="188">
        <f t="shared" si="0"/>
        <v>2023</v>
      </c>
    </row>
    <row r="11" spans="1:21">
      <c r="R11" s="186">
        <v>1999</v>
      </c>
      <c r="S11" s="187">
        <v>2.4160000000000001E-2</v>
      </c>
      <c r="T11" s="187">
        <f t="shared" si="1"/>
        <v>0.24826000000000004</v>
      </c>
      <c r="U11" s="188">
        <f t="shared" si="0"/>
        <v>2024</v>
      </c>
    </row>
    <row r="12" spans="1:21">
      <c r="R12" s="186">
        <v>2000</v>
      </c>
      <c r="S12" s="187">
        <v>5.1359999999999989E-2</v>
      </c>
      <c r="T12" s="187">
        <f t="shared" si="1"/>
        <v>0.29962</v>
      </c>
      <c r="U12" s="188">
        <f t="shared" si="0"/>
        <v>2025</v>
      </c>
    </row>
    <row r="13" spans="1:21">
      <c r="R13" s="186">
        <v>2001</v>
      </c>
      <c r="S13" s="187">
        <v>6.6259999999999999E-2</v>
      </c>
      <c r="T13" s="187">
        <f t="shared" si="1"/>
        <v>0.36587999999999998</v>
      </c>
      <c r="U13" s="188">
        <f t="shared" si="0"/>
        <v>2026</v>
      </c>
    </row>
    <row r="14" spans="1:21">
      <c r="R14" s="186">
        <v>2002</v>
      </c>
      <c r="S14" s="187">
        <v>7.8150000000000011E-2</v>
      </c>
      <c r="T14" s="187">
        <f t="shared" si="1"/>
        <v>0.44402999999999998</v>
      </c>
      <c r="U14" s="188">
        <f t="shared" si="0"/>
        <v>2027</v>
      </c>
    </row>
    <row r="15" spans="1:21">
      <c r="R15" s="186">
        <v>2003</v>
      </c>
      <c r="S15" s="187">
        <v>2.7904999999999999E-2</v>
      </c>
      <c r="T15" s="187">
        <f t="shared" si="1"/>
        <v>0.47193499999999999</v>
      </c>
      <c r="U15" s="188">
        <f t="shared" si="0"/>
        <v>2028</v>
      </c>
    </row>
    <row r="16" spans="1:21">
      <c r="R16" s="186">
        <v>2004</v>
      </c>
      <c r="S16" s="187">
        <v>0.17128500000000002</v>
      </c>
      <c r="T16" s="187">
        <f t="shared" si="1"/>
        <v>0.64322000000000001</v>
      </c>
      <c r="U16" s="188">
        <f t="shared" si="0"/>
        <v>2029</v>
      </c>
    </row>
    <row r="17" spans="18:21">
      <c r="R17" s="186">
        <v>2005</v>
      </c>
      <c r="S17" s="187">
        <v>0.32580500000000007</v>
      </c>
      <c r="T17" s="187">
        <f t="shared" si="1"/>
        <v>0.96902500000000003</v>
      </c>
      <c r="U17" s="188">
        <f t="shared" si="0"/>
        <v>2030</v>
      </c>
    </row>
    <row r="18" spans="18:21">
      <c r="R18" s="186">
        <v>2006</v>
      </c>
      <c r="S18" s="187">
        <v>0.53300000000000003</v>
      </c>
      <c r="T18" s="187">
        <f t="shared" si="1"/>
        <v>1.5020250000000002</v>
      </c>
      <c r="U18" s="188">
        <f t="shared" si="0"/>
        <v>2031</v>
      </c>
    </row>
    <row r="19" spans="18:21">
      <c r="R19" s="186">
        <v>2007</v>
      </c>
      <c r="S19" s="187">
        <v>0.30915000000000004</v>
      </c>
      <c r="T19" s="187">
        <f t="shared" si="1"/>
        <v>1.8111750000000002</v>
      </c>
      <c r="U19" s="188">
        <f t="shared" si="0"/>
        <v>2032</v>
      </c>
    </row>
    <row r="20" spans="18:21">
      <c r="R20" s="186">
        <v>2008</v>
      </c>
      <c r="S20" s="187">
        <v>0.48700000000000004</v>
      </c>
      <c r="T20" s="187">
        <f t="shared" si="1"/>
        <v>2.2981750000000001</v>
      </c>
      <c r="U20" s="188">
        <f t="shared" si="0"/>
        <v>2033</v>
      </c>
    </row>
    <row r="21" spans="18:21">
      <c r="R21" s="186">
        <v>2009</v>
      </c>
      <c r="S21" s="187">
        <v>0.73312999999999995</v>
      </c>
      <c r="T21" s="187">
        <f t="shared" si="1"/>
        <v>3.0313050000000001</v>
      </c>
      <c r="U21" s="188">
        <f t="shared" si="0"/>
        <v>2034</v>
      </c>
    </row>
    <row r="22" spans="18:21">
      <c r="R22" s="186">
        <v>2010</v>
      </c>
      <c r="S22" s="187">
        <v>0.51219499999999996</v>
      </c>
      <c r="T22" s="187">
        <f t="shared" si="1"/>
        <v>3.5434999999999999</v>
      </c>
      <c r="U22" s="188">
        <f t="shared" si="0"/>
        <v>2035</v>
      </c>
    </row>
    <row r="23" spans="18:21">
      <c r="R23" s="186">
        <v>2011</v>
      </c>
      <c r="S23" s="187">
        <v>0.49456499999999998</v>
      </c>
      <c r="T23" s="187">
        <f t="shared" si="1"/>
        <v>4.0380649999999996</v>
      </c>
      <c r="U23" s="188">
        <f t="shared" si="0"/>
        <v>2036</v>
      </c>
    </row>
    <row r="24" spans="18:21">
      <c r="R24" s="186">
        <v>2012</v>
      </c>
      <c r="S24" s="187">
        <v>1.1524100000000004</v>
      </c>
      <c r="T24" s="187">
        <f t="shared" si="1"/>
        <v>5.1904750000000002</v>
      </c>
      <c r="U24" s="188">
        <f t="shared" si="0"/>
        <v>2037</v>
      </c>
    </row>
    <row r="25" spans="18:21">
      <c r="R25" s="186">
        <v>2013</v>
      </c>
      <c r="S25" s="187">
        <v>1.2463900000000003</v>
      </c>
      <c r="T25" s="187">
        <f t="shared" si="1"/>
        <v>6.4368650000000009</v>
      </c>
      <c r="U25" s="188">
        <f t="shared" si="0"/>
        <v>2038</v>
      </c>
    </row>
    <row r="26" spans="18:21">
      <c r="R26" s="186">
        <v>2014</v>
      </c>
      <c r="S26" s="187">
        <v>1.0298350000000003</v>
      </c>
      <c r="T26" s="187">
        <f t="shared" si="1"/>
        <v>7.4667000000000012</v>
      </c>
      <c r="U26" s="188">
        <f t="shared" si="0"/>
        <v>2039</v>
      </c>
    </row>
    <row r="27" spans="18:21">
      <c r="R27" s="186">
        <v>2015</v>
      </c>
      <c r="S27" s="187">
        <v>0.40267500000000001</v>
      </c>
      <c r="T27" s="187">
        <f t="shared" si="1"/>
        <v>7.8693750000000016</v>
      </c>
      <c r="U27" s="188">
        <f t="shared" si="0"/>
        <v>2040</v>
      </c>
    </row>
    <row r="28" spans="18:21" ht="15.75" thickBot="1">
      <c r="R28" s="189">
        <v>2016</v>
      </c>
      <c r="S28" s="190">
        <v>7.2550000000000003E-2</v>
      </c>
      <c r="T28" s="191">
        <f t="shared" si="1"/>
        <v>7.9419250000000012</v>
      </c>
      <c r="U28" s="192"/>
    </row>
  </sheetData>
  <pageMargins left="0.7" right="0.7" top="0.75" bottom="0.75" header="0.3" footer="0.3"/>
  <pageSetup paperSize="9" scale="95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B132"/>
  <sheetViews>
    <sheetView showGridLines="0" zoomScale="70" zoomScaleNormal="70" workbookViewId="0">
      <selection activeCell="M21" sqref="M21"/>
    </sheetView>
  </sheetViews>
  <sheetFormatPr defaultColWidth="9" defaultRowHeight="14.25"/>
  <cols>
    <col min="1" max="1" width="15.875" style="278" customWidth="1"/>
    <col min="2" max="2" width="9" style="278"/>
    <col min="3" max="23" width="9.25" style="278" bestFit="1" customWidth="1"/>
    <col min="24" max="25" width="8" style="278" customWidth="1"/>
    <col min="26" max="28" width="9.25" style="278" bestFit="1" customWidth="1"/>
    <col min="29" max="16384" width="9" style="278"/>
  </cols>
  <sheetData>
    <row r="1" spans="1:1" ht="20.25">
      <c r="A1" s="203" t="s">
        <v>499</v>
      </c>
    </row>
    <row r="2" spans="1:1" s="311" customFormat="1" ht="20.25">
      <c r="A2" s="266"/>
    </row>
    <row r="3" spans="1:1" s="311" customFormat="1" ht="20.25">
      <c r="A3" s="266"/>
    </row>
    <row r="48" spans="1:1" ht="15">
      <c r="A48" s="324" t="s">
        <v>466</v>
      </c>
    </row>
    <row r="50" spans="1:28" ht="15">
      <c r="A50" s="277" t="s">
        <v>32</v>
      </c>
    </row>
    <row r="52" spans="1:28" ht="15">
      <c r="A52" s="279" t="s">
        <v>269</v>
      </c>
      <c r="B52" s="514"/>
      <c r="C52" s="279">
        <v>2015</v>
      </c>
      <c r="D52" s="279">
        <v>2016</v>
      </c>
      <c r="E52" s="279">
        <v>2017</v>
      </c>
      <c r="F52" s="279">
        <v>2018</v>
      </c>
      <c r="G52" s="279">
        <v>2019</v>
      </c>
      <c r="H52" s="279">
        <v>2020</v>
      </c>
      <c r="I52" s="279">
        <v>2021</v>
      </c>
      <c r="J52" s="279">
        <v>2022</v>
      </c>
      <c r="K52" s="279">
        <v>2023</v>
      </c>
      <c r="L52" s="279">
        <v>2024</v>
      </c>
      <c r="M52" s="279">
        <v>2025</v>
      </c>
      <c r="N52" s="279">
        <v>2026</v>
      </c>
      <c r="O52" s="279">
        <v>2027</v>
      </c>
      <c r="P52" s="279">
        <v>2028</v>
      </c>
      <c r="Q52" s="279">
        <v>2029</v>
      </c>
      <c r="R52" s="279">
        <v>2030</v>
      </c>
      <c r="S52" s="279">
        <v>2031</v>
      </c>
      <c r="T52" s="279">
        <v>2032</v>
      </c>
      <c r="U52" s="279">
        <v>2033</v>
      </c>
      <c r="V52" s="279">
        <v>2034</v>
      </c>
      <c r="W52" s="279">
        <v>2035</v>
      </c>
      <c r="X52" s="279">
        <v>2036</v>
      </c>
      <c r="Y52" s="279">
        <v>2037</v>
      </c>
      <c r="Z52" s="279">
        <v>2038</v>
      </c>
      <c r="AA52" s="279">
        <v>2039</v>
      </c>
      <c r="AB52" s="279">
        <v>2040</v>
      </c>
    </row>
    <row r="53" spans="1:28">
      <c r="A53" s="280" t="s">
        <v>267</v>
      </c>
      <c r="B53" s="515"/>
      <c r="C53" s="281">
        <v>2744</v>
      </c>
      <c r="D53" s="281">
        <v>2745.4682970281856</v>
      </c>
      <c r="E53" s="281">
        <v>2946.3781876607291</v>
      </c>
      <c r="F53" s="281">
        <v>2947.6489983745719</v>
      </c>
      <c r="G53" s="281">
        <v>3070.4104576504283</v>
      </c>
      <c r="H53" s="281">
        <v>4226.4033319826085</v>
      </c>
      <c r="I53" s="281">
        <v>4497.0551640696422</v>
      </c>
      <c r="J53" s="281">
        <v>4623.9474652177705</v>
      </c>
      <c r="K53" s="281">
        <v>4908.16863902968</v>
      </c>
      <c r="L53" s="281">
        <v>5193.341641979312</v>
      </c>
      <c r="M53" s="281">
        <v>5512.0256914709607</v>
      </c>
      <c r="N53" s="281">
        <v>5590.6561182347605</v>
      </c>
      <c r="O53" s="281">
        <v>6401.8767260239883</v>
      </c>
      <c r="P53" s="281">
        <v>7022.1300191280052</v>
      </c>
      <c r="Q53" s="281">
        <v>7774.9236745858325</v>
      </c>
      <c r="R53" s="281">
        <v>8117.1624454571556</v>
      </c>
      <c r="S53" s="281">
        <v>8567.0726897072636</v>
      </c>
      <c r="T53" s="281">
        <v>9572.012505597093</v>
      </c>
      <c r="U53" s="281">
        <v>10000.969530121189</v>
      </c>
      <c r="V53" s="281">
        <v>10121.22362076981</v>
      </c>
      <c r="W53" s="281">
        <v>9328.9421609073252</v>
      </c>
      <c r="X53" s="281">
        <v>9678.5689334440904</v>
      </c>
      <c r="Y53" s="281">
        <v>9861.7092935528963</v>
      </c>
      <c r="Z53" s="281">
        <v>10520.013050940288</v>
      </c>
      <c r="AA53" s="281">
        <v>10949.2905369528</v>
      </c>
      <c r="AB53" s="281">
        <v>11410.914078747857</v>
      </c>
    </row>
    <row r="54" spans="1:28">
      <c r="A54" s="280" t="s">
        <v>270</v>
      </c>
      <c r="B54" s="515"/>
      <c r="C54" s="281">
        <v>2532.8706999999999</v>
      </c>
      <c r="D54" s="281">
        <v>2532.8706999999999</v>
      </c>
      <c r="E54" s="281">
        <v>2922.8706999999999</v>
      </c>
      <c r="F54" s="281">
        <v>2922.8706999999999</v>
      </c>
      <c r="G54" s="281">
        <v>2922.8706999999999</v>
      </c>
      <c r="H54" s="281">
        <v>3207.8706999999999</v>
      </c>
      <c r="I54" s="281">
        <v>3842.8706999999999</v>
      </c>
      <c r="J54" s="281">
        <v>3842.8706999999999</v>
      </c>
      <c r="K54" s="281">
        <v>3842.8706999999999</v>
      </c>
      <c r="L54" s="281">
        <v>3842.8706999999999</v>
      </c>
      <c r="M54" s="281">
        <v>3842.8706999999999</v>
      </c>
      <c r="N54" s="281">
        <v>3842.8706999999999</v>
      </c>
      <c r="O54" s="281">
        <v>3748.8706999999999</v>
      </c>
      <c r="P54" s="281">
        <v>3648.8706999999999</v>
      </c>
      <c r="Q54" s="281">
        <v>3648.8706999999999</v>
      </c>
      <c r="R54" s="281">
        <v>3648.8706999999999</v>
      </c>
      <c r="S54" s="281">
        <v>3648.8706999999999</v>
      </c>
      <c r="T54" s="281">
        <v>3648.8706999999999</v>
      </c>
      <c r="U54" s="281">
        <v>3648.8706999999999</v>
      </c>
      <c r="V54" s="281">
        <v>3648.8706999999999</v>
      </c>
      <c r="W54" s="281">
        <v>3648.8706999999999</v>
      </c>
      <c r="X54" s="281">
        <v>3648.8706999999999</v>
      </c>
      <c r="Y54" s="281">
        <v>3648.8706999999999</v>
      </c>
      <c r="Z54" s="281">
        <v>3648.8706999999999</v>
      </c>
      <c r="AA54" s="281">
        <v>3648.8706999999999</v>
      </c>
      <c r="AB54" s="281">
        <v>3648.8706999999999</v>
      </c>
    </row>
    <row r="55" spans="1:28">
      <c r="A55" s="280" t="s">
        <v>271</v>
      </c>
      <c r="B55" s="515"/>
      <c r="C55" s="281">
        <v>0</v>
      </c>
      <c r="D55" s="281">
        <v>0</v>
      </c>
      <c r="E55" s="281">
        <v>0</v>
      </c>
      <c r="F55" s="281">
        <v>0</v>
      </c>
      <c r="G55" s="281">
        <v>0</v>
      </c>
      <c r="H55" s="281">
        <v>0</v>
      </c>
      <c r="I55" s="281">
        <v>0</v>
      </c>
      <c r="J55" s="281">
        <v>0</v>
      </c>
      <c r="K55" s="281">
        <v>0</v>
      </c>
      <c r="L55" s="281">
        <v>0</v>
      </c>
      <c r="M55" s="281">
        <v>0</v>
      </c>
      <c r="N55" s="281">
        <v>0</v>
      </c>
      <c r="O55" s="281">
        <v>0</v>
      </c>
      <c r="P55" s="281">
        <v>0</v>
      </c>
      <c r="Q55" s="281">
        <v>900</v>
      </c>
      <c r="R55" s="281">
        <v>1800</v>
      </c>
      <c r="S55" s="281">
        <v>2700</v>
      </c>
      <c r="T55" s="281">
        <v>4000</v>
      </c>
      <c r="U55" s="281">
        <v>5520</v>
      </c>
      <c r="V55" s="281">
        <v>6470</v>
      </c>
      <c r="W55" s="281">
        <v>7420</v>
      </c>
      <c r="X55" s="281">
        <v>8320</v>
      </c>
      <c r="Y55" s="281">
        <v>9270</v>
      </c>
      <c r="Z55" s="281">
        <v>11120</v>
      </c>
      <c r="AA55" s="281">
        <v>11170</v>
      </c>
      <c r="AB55" s="281">
        <v>11170</v>
      </c>
    </row>
    <row r="56" spans="1:28">
      <c r="A56" s="282" t="s">
        <v>272</v>
      </c>
      <c r="B56" s="515"/>
      <c r="C56" s="281">
        <v>5321.4717645749997</v>
      </c>
      <c r="D56" s="281">
        <v>5509.2142926360621</v>
      </c>
      <c r="E56" s="281">
        <v>5692.8749282771505</v>
      </c>
      <c r="F56" s="281">
        <v>5879.3402992850597</v>
      </c>
      <c r="G56" s="281">
        <v>5968.423303675273</v>
      </c>
      <c r="H56" s="281">
        <v>6117.801898521242</v>
      </c>
      <c r="I56" s="281">
        <v>6196.9369317544651</v>
      </c>
      <c r="J56" s="281">
        <v>6301.5105704462731</v>
      </c>
      <c r="K56" s="281">
        <v>6379.9015826435289</v>
      </c>
      <c r="L56" s="281">
        <v>6153.7215259021705</v>
      </c>
      <c r="M56" s="281">
        <v>6220.978642231843</v>
      </c>
      <c r="N56" s="281">
        <v>6335.1223153121919</v>
      </c>
      <c r="O56" s="281">
        <v>6364.1691764999114</v>
      </c>
      <c r="P56" s="281">
        <v>6428.0248427521537</v>
      </c>
      <c r="Q56" s="281">
        <v>5269.7169527818987</v>
      </c>
      <c r="R56" s="281">
        <v>5400.5611789704717</v>
      </c>
      <c r="S56" s="281">
        <v>5459.4581366904631</v>
      </c>
      <c r="T56" s="281">
        <v>5525.3259462723436</v>
      </c>
      <c r="U56" s="281">
        <v>5583.6679221686654</v>
      </c>
      <c r="V56" s="281">
        <v>5591.7152499640752</v>
      </c>
      <c r="W56" s="281">
        <v>5648.5239212787183</v>
      </c>
      <c r="X56" s="281">
        <v>5690.8436151787628</v>
      </c>
      <c r="Y56" s="281">
        <v>5734.3630126934913</v>
      </c>
      <c r="Z56" s="281">
        <v>5772.5220354838184</v>
      </c>
      <c r="AA56" s="281">
        <v>5810.7297396349886</v>
      </c>
      <c r="AB56" s="281">
        <v>5833.3727083210579</v>
      </c>
    </row>
    <row r="57" spans="1:28">
      <c r="A57" s="280" t="s">
        <v>56</v>
      </c>
      <c r="B57" s="515"/>
      <c r="C57" s="281">
        <v>28304.253000000001</v>
      </c>
      <c r="D57" s="281">
        <v>30317.473602350361</v>
      </c>
      <c r="E57" s="281">
        <v>28167.992094293684</v>
      </c>
      <c r="F57" s="281">
        <v>27954.830811672971</v>
      </c>
      <c r="G57" s="281">
        <v>28267.214832659571</v>
      </c>
      <c r="H57" s="281">
        <v>25443.328913233167</v>
      </c>
      <c r="I57" s="281">
        <v>24423.876057721303</v>
      </c>
      <c r="J57" s="281">
        <v>23916.47072541415</v>
      </c>
      <c r="K57" s="281">
        <v>24401.646918199909</v>
      </c>
      <c r="L57" s="281">
        <v>27088.117705113506</v>
      </c>
      <c r="M57" s="281">
        <v>27762.111907395058</v>
      </c>
      <c r="N57" s="281">
        <v>26676.847459404984</v>
      </c>
      <c r="O57" s="281">
        <v>26788.640791950416</v>
      </c>
      <c r="P57" s="281">
        <v>25064.076399657697</v>
      </c>
      <c r="Q57" s="281">
        <v>25079.182249236132</v>
      </c>
      <c r="R57" s="281">
        <v>24393.383332283807</v>
      </c>
      <c r="S57" s="281">
        <v>22896.960429621984</v>
      </c>
      <c r="T57" s="281">
        <v>20782.413808128509</v>
      </c>
      <c r="U57" s="281">
        <v>17660.591147282168</v>
      </c>
      <c r="V57" s="281">
        <v>16391.627550248515</v>
      </c>
      <c r="W57" s="281">
        <v>16408.97277449767</v>
      </c>
      <c r="X57" s="281">
        <v>16424.35357408955</v>
      </c>
      <c r="Y57" s="281">
        <v>15534.244006642068</v>
      </c>
      <c r="Z57" s="281">
        <v>14700.255271412268</v>
      </c>
      <c r="AA57" s="281">
        <v>14717.489938370283</v>
      </c>
      <c r="AB57" s="281">
        <v>14734.974432560502</v>
      </c>
    </row>
    <row r="58" spans="1:28">
      <c r="A58" s="282" t="s">
        <v>273</v>
      </c>
      <c r="B58" s="515"/>
      <c r="C58" s="281">
        <v>17284</v>
      </c>
      <c r="D58" s="281">
        <v>11601</v>
      </c>
      <c r="E58" s="281">
        <v>8892</v>
      </c>
      <c r="F58" s="281">
        <v>7352</v>
      </c>
      <c r="G58" s="281">
        <v>3916</v>
      </c>
      <c r="H58" s="281">
        <v>1926</v>
      </c>
      <c r="I58" s="281">
        <v>1284</v>
      </c>
      <c r="J58" s="281">
        <v>0</v>
      </c>
      <c r="K58" s="281">
        <v>0</v>
      </c>
      <c r="L58" s="281">
        <v>0</v>
      </c>
      <c r="M58" s="281">
        <v>0</v>
      </c>
      <c r="N58" s="281">
        <v>0</v>
      </c>
      <c r="O58" s="281">
        <v>0</v>
      </c>
      <c r="P58" s="281">
        <v>0</v>
      </c>
      <c r="Q58" s="281">
        <v>0</v>
      </c>
      <c r="R58" s="281">
        <v>0</v>
      </c>
      <c r="S58" s="281">
        <v>0</v>
      </c>
      <c r="T58" s="281">
        <v>0</v>
      </c>
      <c r="U58" s="281">
        <v>0</v>
      </c>
      <c r="V58" s="281">
        <v>0</v>
      </c>
      <c r="W58" s="281">
        <v>0</v>
      </c>
      <c r="X58" s="281">
        <v>0</v>
      </c>
      <c r="Y58" s="281">
        <v>0</v>
      </c>
      <c r="Z58" s="281">
        <v>0</v>
      </c>
      <c r="AA58" s="281">
        <v>0</v>
      </c>
      <c r="AB58" s="281">
        <v>0</v>
      </c>
    </row>
    <row r="59" spans="1:28">
      <c r="A59" s="282" t="s">
        <v>274</v>
      </c>
      <c r="B59" s="515"/>
      <c r="C59" s="281">
        <v>1586.2672500000001</v>
      </c>
      <c r="D59" s="281">
        <v>1603.4262620557922</v>
      </c>
      <c r="E59" s="281">
        <v>1619.5038582360989</v>
      </c>
      <c r="F59" s="281">
        <v>1636.1616716156364</v>
      </c>
      <c r="G59" s="281">
        <v>1651.9285172096747</v>
      </c>
      <c r="H59" s="281">
        <v>1667.4214658128108</v>
      </c>
      <c r="I59" s="281">
        <v>1681.6361082743001</v>
      </c>
      <c r="J59" s="281">
        <v>1695.8423008802697</v>
      </c>
      <c r="K59" s="281">
        <v>1710.0415556206142</v>
      </c>
      <c r="L59" s="281">
        <v>1752.2352224646388</v>
      </c>
      <c r="M59" s="281">
        <v>1766.4245123668024</v>
      </c>
      <c r="N59" s="281">
        <v>1780.0193099097164</v>
      </c>
      <c r="O59" s="281">
        <v>1793.0501624355938</v>
      </c>
      <c r="P59" s="281">
        <v>1805.5460486564045</v>
      </c>
      <c r="Q59" s="281">
        <v>1817.5344638675044</v>
      </c>
      <c r="R59" s="281">
        <v>1828.5599584266167</v>
      </c>
      <c r="S59" s="281">
        <v>1838.7195265375565</v>
      </c>
      <c r="T59" s="281">
        <v>1848.1004771417875</v>
      </c>
      <c r="U59" s="281">
        <v>1856.7814030730731</v>
      </c>
      <c r="V59" s="281">
        <v>1864.2011745427581</v>
      </c>
      <c r="W59" s="281">
        <v>1870.6130444587734</v>
      </c>
      <c r="X59" s="281">
        <v>1876.219680891109</v>
      </c>
      <c r="Y59" s="281">
        <v>1881.1832806176271</v>
      </c>
      <c r="Z59" s="281">
        <v>1885.6336602346287</v>
      </c>
      <c r="AA59" s="281">
        <v>1889.674729294657</v>
      </c>
      <c r="AB59" s="281">
        <v>1893.3896690438305</v>
      </c>
    </row>
    <row r="60" spans="1:28">
      <c r="A60" s="282" t="s">
        <v>266</v>
      </c>
      <c r="B60" s="515"/>
      <c r="C60" s="281">
        <v>3950</v>
      </c>
      <c r="D60" s="281">
        <v>4150</v>
      </c>
      <c r="E60" s="281">
        <v>4150</v>
      </c>
      <c r="F60" s="281">
        <v>4150</v>
      </c>
      <c r="G60" s="281">
        <v>5150</v>
      </c>
      <c r="H60" s="281">
        <v>7550</v>
      </c>
      <c r="I60" s="281">
        <v>9950</v>
      </c>
      <c r="J60" s="281">
        <v>13455</v>
      </c>
      <c r="K60" s="281">
        <v>13455</v>
      </c>
      <c r="L60" s="281">
        <v>15855</v>
      </c>
      <c r="M60" s="281">
        <v>19355</v>
      </c>
      <c r="N60" s="281">
        <v>22055</v>
      </c>
      <c r="O60" s="281">
        <v>22055</v>
      </c>
      <c r="P60" s="281">
        <v>22055</v>
      </c>
      <c r="Q60" s="281">
        <v>22055</v>
      </c>
      <c r="R60" s="281">
        <v>23255</v>
      </c>
      <c r="S60" s="281">
        <v>23255</v>
      </c>
      <c r="T60" s="281">
        <v>23255</v>
      </c>
      <c r="U60" s="281">
        <v>23255</v>
      </c>
      <c r="V60" s="281">
        <v>23255</v>
      </c>
      <c r="W60" s="281">
        <v>23255</v>
      </c>
      <c r="X60" s="281">
        <v>23255</v>
      </c>
      <c r="Y60" s="281">
        <v>23255</v>
      </c>
      <c r="Z60" s="281">
        <v>23255</v>
      </c>
      <c r="AA60" s="281">
        <v>23255</v>
      </c>
      <c r="AB60" s="281">
        <v>23255</v>
      </c>
    </row>
    <row r="61" spans="1:28">
      <c r="A61" s="283" t="s">
        <v>275</v>
      </c>
      <c r="B61" s="515"/>
      <c r="C61" s="281">
        <v>41</v>
      </c>
      <c r="D61" s="281">
        <v>47.5</v>
      </c>
      <c r="E61" s="281">
        <v>47.5</v>
      </c>
      <c r="F61" s="281">
        <v>49.2</v>
      </c>
      <c r="G61" s="281">
        <v>58.2</v>
      </c>
      <c r="H61" s="281">
        <v>89.2</v>
      </c>
      <c r="I61" s="281">
        <v>102.2</v>
      </c>
      <c r="J61" s="281">
        <v>467.2</v>
      </c>
      <c r="K61" s="281">
        <v>495.2</v>
      </c>
      <c r="L61" s="281">
        <v>601.20000000000005</v>
      </c>
      <c r="M61" s="281">
        <v>877.7</v>
      </c>
      <c r="N61" s="281">
        <v>1045.7</v>
      </c>
      <c r="O61" s="281">
        <v>1595.7</v>
      </c>
      <c r="P61" s="281">
        <v>2115.6999999999998</v>
      </c>
      <c r="Q61" s="281">
        <v>2675.7</v>
      </c>
      <c r="R61" s="281">
        <v>2695.7</v>
      </c>
      <c r="S61" s="281">
        <v>3195.7</v>
      </c>
      <c r="T61" s="281">
        <v>3705.7</v>
      </c>
      <c r="U61" s="281">
        <v>3705.7</v>
      </c>
      <c r="V61" s="281">
        <v>3715.7</v>
      </c>
      <c r="W61" s="281">
        <v>3715.7</v>
      </c>
      <c r="X61" s="281">
        <v>3715.7</v>
      </c>
      <c r="Y61" s="281">
        <v>4215.7</v>
      </c>
      <c r="Z61" s="281">
        <v>4215.7</v>
      </c>
      <c r="AA61" s="281">
        <v>5215.7</v>
      </c>
      <c r="AB61" s="281">
        <v>5215.7</v>
      </c>
    </row>
    <row r="62" spans="1:28">
      <c r="A62" s="282" t="s">
        <v>276</v>
      </c>
      <c r="B62" s="515"/>
      <c r="C62" s="281">
        <v>8985</v>
      </c>
      <c r="D62" s="281">
        <v>8985</v>
      </c>
      <c r="E62" s="281">
        <v>8985</v>
      </c>
      <c r="F62" s="281">
        <v>8985</v>
      </c>
      <c r="G62" s="281">
        <v>8985</v>
      </c>
      <c r="H62" s="281">
        <v>8985</v>
      </c>
      <c r="I62" s="281">
        <v>8985</v>
      </c>
      <c r="J62" s="281">
        <v>8985</v>
      </c>
      <c r="K62" s="281">
        <v>7126</v>
      </c>
      <c r="L62" s="281">
        <v>4715</v>
      </c>
      <c r="M62" s="281">
        <v>4715</v>
      </c>
      <c r="N62" s="281">
        <v>6385</v>
      </c>
      <c r="O62" s="281">
        <v>6385</v>
      </c>
      <c r="P62" s="281">
        <v>8375</v>
      </c>
      <c r="Q62" s="281">
        <v>9504</v>
      </c>
      <c r="R62" s="281">
        <v>10155</v>
      </c>
      <c r="S62" s="281">
        <v>11284</v>
      </c>
      <c r="T62" s="281">
        <v>12954</v>
      </c>
      <c r="U62" s="281">
        <v>15483</v>
      </c>
      <c r="V62" s="281">
        <v>17153</v>
      </c>
      <c r="W62" s="281">
        <v>18553</v>
      </c>
      <c r="X62" s="281">
        <v>18553</v>
      </c>
      <c r="Y62" s="281">
        <v>18553</v>
      </c>
      <c r="Z62" s="281">
        <v>18553</v>
      </c>
      <c r="AA62" s="281">
        <v>18553</v>
      </c>
      <c r="AB62" s="281">
        <v>18553</v>
      </c>
    </row>
    <row r="63" spans="1:28">
      <c r="A63" s="280" t="s">
        <v>322</v>
      </c>
      <c r="B63" s="515"/>
      <c r="C63" s="281">
        <v>4871.3999999999996</v>
      </c>
      <c r="D63" s="281">
        <v>4871.3999999999996</v>
      </c>
      <c r="E63" s="281">
        <v>5725.4</v>
      </c>
      <c r="F63" s="281">
        <v>7160.4</v>
      </c>
      <c r="G63" s="281">
        <v>8777.2999999999993</v>
      </c>
      <c r="H63" s="281">
        <v>9912.2999999999993</v>
      </c>
      <c r="I63" s="281">
        <v>12575.3</v>
      </c>
      <c r="J63" s="281">
        <v>14120.3</v>
      </c>
      <c r="K63" s="281">
        <v>16936.3</v>
      </c>
      <c r="L63" s="281">
        <v>19382.3</v>
      </c>
      <c r="M63" s="281">
        <v>21682.3</v>
      </c>
      <c r="N63" s="281">
        <v>24082.3</v>
      </c>
      <c r="O63" s="281">
        <v>25982.3</v>
      </c>
      <c r="P63" s="281">
        <v>27482.3</v>
      </c>
      <c r="Q63" s="281">
        <v>28482.3</v>
      </c>
      <c r="R63" s="281">
        <v>28982.3</v>
      </c>
      <c r="S63" s="281">
        <v>28982.3</v>
      </c>
      <c r="T63" s="281">
        <v>28982.3</v>
      </c>
      <c r="U63" s="281">
        <v>28982.3</v>
      </c>
      <c r="V63" s="281">
        <v>28982.3</v>
      </c>
      <c r="W63" s="281">
        <v>28982.3</v>
      </c>
      <c r="X63" s="281">
        <v>28982.3</v>
      </c>
      <c r="Y63" s="281">
        <v>28982.3</v>
      </c>
      <c r="Z63" s="281">
        <v>28982.3</v>
      </c>
      <c r="AA63" s="281">
        <v>28982.3</v>
      </c>
      <c r="AB63" s="281">
        <v>28982.3</v>
      </c>
    </row>
    <row r="64" spans="1:28">
      <c r="A64" s="280" t="s">
        <v>323</v>
      </c>
      <c r="B64" s="515"/>
      <c r="C64" s="281">
        <v>8222.8965900000003</v>
      </c>
      <c r="D64" s="281">
        <v>9800.3588455047266</v>
      </c>
      <c r="E64" s="281">
        <v>10713.579352881488</v>
      </c>
      <c r="F64" s="281">
        <v>11694.593750271186</v>
      </c>
      <c r="G64" s="281">
        <v>12119.131843055704</v>
      </c>
      <c r="H64" s="281">
        <v>12300.341279526925</v>
      </c>
      <c r="I64" s="281">
        <v>12949.642663528852</v>
      </c>
      <c r="J64" s="281">
        <v>13983.149650823072</v>
      </c>
      <c r="K64" s="281">
        <v>15433.302831389319</v>
      </c>
      <c r="L64" s="281">
        <v>16567.940551295855</v>
      </c>
      <c r="M64" s="281">
        <v>17333.43180061549</v>
      </c>
      <c r="N64" s="281">
        <v>17528.886173759383</v>
      </c>
      <c r="O64" s="281">
        <v>17759.529616603013</v>
      </c>
      <c r="P64" s="281">
        <v>17938.433679054277</v>
      </c>
      <c r="Q64" s="281">
        <v>18117.666139207297</v>
      </c>
      <c r="R64" s="281">
        <v>18345.282506155534</v>
      </c>
      <c r="S64" s="281">
        <v>18488.065055014104</v>
      </c>
      <c r="T64" s="281">
        <v>18666.611142754682</v>
      </c>
      <c r="U64" s="281">
        <v>18822.174297264457</v>
      </c>
      <c r="V64" s="281">
        <v>18968.23801965356</v>
      </c>
      <c r="W64" s="281">
        <v>19104.825054160119</v>
      </c>
      <c r="X64" s="281">
        <v>19231.957200066976</v>
      </c>
      <c r="Y64" s="281">
        <v>19349.655403431167</v>
      </c>
      <c r="Z64" s="281">
        <v>19457.93983907369</v>
      </c>
      <c r="AA64" s="281">
        <v>19532.46917119568</v>
      </c>
      <c r="AB64" s="281">
        <v>19597.633906680196</v>
      </c>
    </row>
    <row r="65" spans="1:28">
      <c r="A65" s="282" t="s">
        <v>279</v>
      </c>
      <c r="B65" s="515"/>
      <c r="C65" s="281">
        <v>9591.4953600013123</v>
      </c>
      <c r="D65" s="281">
        <v>12255.556182568393</v>
      </c>
      <c r="E65" s="281">
        <v>13751.541142027667</v>
      </c>
      <c r="F65" s="281">
        <v>14543.855324554077</v>
      </c>
      <c r="G65" s="281">
        <v>15211.844830151458</v>
      </c>
      <c r="H65" s="281">
        <v>16228.073968425637</v>
      </c>
      <c r="I65" s="281">
        <v>17371.730290816646</v>
      </c>
      <c r="J65" s="281">
        <v>18704.948564301754</v>
      </c>
      <c r="K65" s="281">
        <v>19924.209825803307</v>
      </c>
      <c r="L65" s="281">
        <v>21330.741825734214</v>
      </c>
      <c r="M65" s="281">
        <v>22902.25944690554</v>
      </c>
      <c r="N65" s="281">
        <v>24543.665817608675</v>
      </c>
      <c r="O65" s="281">
        <v>26300.004154946429</v>
      </c>
      <c r="P65" s="281">
        <v>27964.60356664877</v>
      </c>
      <c r="Q65" s="281">
        <v>29340.952810311384</v>
      </c>
      <c r="R65" s="281">
        <v>30578.139150390001</v>
      </c>
      <c r="S65" s="281">
        <v>31583.521571635807</v>
      </c>
      <c r="T65" s="281">
        <v>32407.097602076057</v>
      </c>
      <c r="U65" s="281">
        <v>33143.792936605649</v>
      </c>
      <c r="V65" s="281">
        <v>33939.370084703347</v>
      </c>
      <c r="W65" s="281">
        <v>34552.495154218734</v>
      </c>
      <c r="X65" s="281">
        <v>35125.289363004995</v>
      </c>
      <c r="Y65" s="281">
        <v>35616.64028423428</v>
      </c>
      <c r="Z65" s="281">
        <v>36069.97058460128</v>
      </c>
      <c r="AA65" s="281">
        <v>36469.228893820306</v>
      </c>
      <c r="AB65" s="281">
        <v>36832.974033137172</v>
      </c>
    </row>
    <row r="66" spans="1:28">
      <c r="A66" s="284" t="s">
        <v>500</v>
      </c>
      <c r="B66" s="515"/>
      <c r="C66" s="281">
        <v>1443.5919999999999</v>
      </c>
      <c r="D66" s="281">
        <v>1354.5919999999999</v>
      </c>
      <c r="E66" s="281">
        <v>1318.5919999999999</v>
      </c>
      <c r="F66" s="281">
        <v>1697.412</v>
      </c>
      <c r="G66" s="281">
        <v>2096.3096823254414</v>
      </c>
      <c r="H66" s="281">
        <v>2115.8878832943751</v>
      </c>
      <c r="I66" s="281">
        <v>2126.404292419083</v>
      </c>
      <c r="J66" s="281">
        <v>2136.9995746122263</v>
      </c>
      <c r="K66" s="281">
        <v>2147.6743214218181</v>
      </c>
      <c r="L66" s="281">
        <v>2158.4291288324821</v>
      </c>
      <c r="M66" s="281">
        <v>2151.4527744766442</v>
      </c>
      <c r="N66" s="281">
        <v>2158.712538349027</v>
      </c>
      <c r="O66" s="281">
        <v>2166.0086010407722</v>
      </c>
      <c r="P66" s="281">
        <v>2173.3411440459759</v>
      </c>
      <c r="Q66" s="281">
        <v>2180.7103497662056</v>
      </c>
      <c r="R66" s="281">
        <v>2184.4133756406209</v>
      </c>
      <c r="S66" s="281">
        <v>2188.1256590797225</v>
      </c>
      <c r="T66" s="281">
        <v>2191.8472232274216</v>
      </c>
      <c r="U66" s="281">
        <v>2137.5780912854898</v>
      </c>
      <c r="V66" s="281">
        <v>2141.3182865137037</v>
      </c>
      <c r="W66" s="281">
        <v>2143.1930593718457</v>
      </c>
      <c r="X66" s="281">
        <v>2145.0701756960602</v>
      </c>
      <c r="Y66" s="281">
        <v>2146.9496384156805</v>
      </c>
      <c r="Z66" s="281">
        <v>1733.8314504637001</v>
      </c>
      <c r="AA66" s="281">
        <v>1735.7156147767798</v>
      </c>
      <c r="AB66" s="281">
        <v>1736.4702225841679</v>
      </c>
    </row>
    <row r="67" spans="1:28">
      <c r="A67" s="284" t="s">
        <v>501</v>
      </c>
      <c r="B67" s="515"/>
      <c r="C67" s="281">
        <v>2079.1467199999997</v>
      </c>
      <c r="D67" s="281">
        <v>2151.3516977810091</v>
      </c>
      <c r="E67" s="281">
        <v>2244.7065697557568</v>
      </c>
      <c r="F67" s="281">
        <v>2387.1223465369594</v>
      </c>
      <c r="G67" s="281">
        <v>2448.0021459431318</v>
      </c>
      <c r="H67" s="281">
        <v>2592.4057002908303</v>
      </c>
      <c r="I67" s="281">
        <v>2664.82746825907</v>
      </c>
      <c r="J67" s="281">
        <v>2740.8570782325937</v>
      </c>
      <c r="K67" s="281">
        <v>2821.7519530856289</v>
      </c>
      <c r="L67" s="281">
        <v>2905.5378420638463</v>
      </c>
      <c r="M67" s="281">
        <v>2993.9521738592916</v>
      </c>
      <c r="N67" s="281">
        <v>3088.8157659643098</v>
      </c>
      <c r="O67" s="281">
        <v>3156.6618073700224</v>
      </c>
      <c r="P67" s="281">
        <v>3234.4224911449119</v>
      </c>
      <c r="Q67" s="281">
        <v>3323.4099564992603</v>
      </c>
      <c r="R67" s="281">
        <v>3442.722028142774</v>
      </c>
      <c r="S67" s="281">
        <v>3562.1958629691908</v>
      </c>
      <c r="T67" s="281">
        <v>3651.7268777750464</v>
      </c>
      <c r="U67" s="281">
        <v>3729.7983138583832</v>
      </c>
      <c r="V67" s="281">
        <v>3812.6462975525601</v>
      </c>
      <c r="W67" s="281">
        <v>3875.9755567573111</v>
      </c>
      <c r="X67" s="281">
        <v>3908.0382071502427</v>
      </c>
      <c r="Y67" s="281">
        <v>3920.9574535527581</v>
      </c>
      <c r="Z67" s="281">
        <v>3928.8441110467083</v>
      </c>
      <c r="AA67" s="281">
        <v>3923.0699156607416</v>
      </c>
      <c r="AB67" s="281">
        <v>3901.8781973555892</v>
      </c>
    </row>
    <row r="68" spans="1:28" ht="15">
      <c r="A68" s="285" t="s">
        <v>282</v>
      </c>
      <c r="B68" s="516"/>
      <c r="C68" s="286">
        <v>96957.393384576309</v>
      </c>
      <c r="D68" s="286">
        <v>97925.211879924522</v>
      </c>
      <c r="E68" s="286">
        <v>97177.938833132575</v>
      </c>
      <c r="F68" s="286">
        <v>99360.435902310463</v>
      </c>
      <c r="G68" s="286">
        <v>100642.63631267067</v>
      </c>
      <c r="H68" s="286">
        <v>102362.0351410876</v>
      </c>
      <c r="I68" s="286">
        <v>108651.47967684336</v>
      </c>
      <c r="J68" s="286">
        <v>114974.09662992811</v>
      </c>
      <c r="K68" s="286">
        <v>119582.06832719379</v>
      </c>
      <c r="L68" s="286">
        <v>127546.436143386</v>
      </c>
      <c r="M68" s="286">
        <v>137115.50764932163</v>
      </c>
      <c r="N68" s="286">
        <v>145113.59619854306</v>
      </c>
      <c r="O68" s="286">
        <v>150496.81173687015</v>
      </c>
      <c r="P68" s="286">
        <v>155307.44889108822</v>
      </c>
      <c r="Q68" s="286">
        <v>160169.96729625552</v>
      </c>
      <c r="R68" s="286">
        <v>164827.09467546697</v>
      </c>
      <c r="S68" s="286">
        <v>167649.98963125609</v>
      </c>
      <c r="T68" s="286">
        <v>171191.00628297293</v>
      </c>
      <c r="U68" s="286">
        <v>173530.22434165905</v>
      </c>
      <c r="V68" s="286">
        <v>176055.21098394835</v>
      </c>
      <c r="W68" s="286">
        <v>178508.41142565047</v>
      </c>
      <c r="X68" s="286">
        <v>180555.21144952177</v>
      </c>
      <c r="Y68" s="286">
        <v>181970.57307313994</v>
      </c>
      <c r="Z68" s="286">
        <v>183843.88070325638</v>
      </c>
      <c r="AA68" s="286">
        <v>185852.53923970624</v>
      </c>
      <c r="AB68" s="286">
        <v>186766.4779484304</v>
      </c>
    </row>
    <row r="69" spans="1:28" ht="15">
      <c r="A69" s="285" t="s">
        <v>502</v>
      </c>
      <c r="B69" s="287"/>
      <c r="C69" s="286">
        <v>61100</v>
      </c>
      <c r="D69" s="286">
        <v>60800</v>
      </c>
      <c r="E69" s="286">
        <v>60300</v>
      </c>
      <c r="F69" s="286">
        <v>60200</v>
      </c>
      <c r="G69" s="286">
        <v>59900</v>
      </c>
      <c r="H69" s="286">
        <v>59700</v>
      </c>
      <c r="I69" s="286">
        <v>60000</v>
      </c>
      <c r="J69" s="286">
        <v>60900</v>
      </c>
      <c r="K69" s="286">
        <v>61000</v>
      </c>
      <c r="L69" s="286">
        <v>61900</v>
      </c>
      <c r="M69" s="286">
        <v>62400</v>
      </c>
      <c r="N69" s="286">
        <v>63300</v>
      </c>
      <c r="O69" s="286">
        <v>64400.000000000007</v>
      </c>
      <c r="P69" s="286">
        <v>65400.000000000007</v>
      </c>
      <c r="Q69" s="286">
        <v>66200</v>
      </c>
      <c r="R69" s="286">
        <v>67300</v>
      </c>
      <c r="S69" s="286">
        <v>68300</v>
      </c>
      <c r="T69" s="286">
        <v>69300</v>
      </c>
      <c r="U69" s="286">
        <v>70100</v>
      </c>
      <c r="V69" s="286">
        <v>71100</v>
      </c>
      <c r="W69" s="286">
        <v>71800</v>
      </c>
      <c r="X69" s="286">
        <v>72600</v>
      </c>
      <c r="Y69" s="286">
        <v>73200</v>
      </c>
      <c r="Z69" s="286">
        <v>74100</v>
      </c>
      <c r="AA69" s="286">
        <v>74800</v>
      </c>
      <c r="AB69" s="286">
        <v>75500</v>
      </c>
    </row>
    <row r="71" spans="1:28" ht="15">
      <c r="A71" s="277" t="s">
        <v>33</v>
      </c>
    </row>
    <row r="73" spans="1:28" ht="15">
      <c r="A73" s="279" t="s">
        <v>269</v>
      </c>
      <c r="B73" s="514"/>
      <c r="C73" s="279">
        <v>2015</v>
      </c>
      <c r="D73" s="279">
        <v>2016</v>
      </c>
      <c r="E73" s="279">
        <v>2017</v>
      </c>
      <c r="F73" s="279">
        <v>2018</v>
      </c>
      <c r="G73" s="279">
        <v>2019</v>
      </c>
      <c r="H73" s="279">
        <v>2020</v>
      </c>
      <c r="I73" s="279">
        <v>2021</v>
      </c>
      <c r="J73" s="279">
        <v>2022</v>
      </c>
      <c r="K73" s="279">
        <v>2023</v>
      </c>
      <c r="L73" s="279">
        <v>2024</v>
      </c>
      <c r="M73" s="279">
        <v>2025</v>
      </c>
      <c r="N73" s="279">
        <v>2026</v>
      </c>
      <c r="O73" s="279">
        <v>2027</v>
      </c>
      <c r="P73" s="279">
        <v>2028</v>
      </c>
      <c r="Q73" s="279">
        <v>2029</v>
      </c>
      <c r="R73" s="279">
        <v>2030</v>
      </c>
      <c r="S73" s="279">
        <v>2031</v>
      </c>
      <c r="T73" s="279">
        <v>2032</v>
      </c>
      <c r="U73" s="279">
        <v>2033</v>
      </c>
      <c r="V73" s="279">
        <v>2034</v>
      </c>
      <c r="W73" s="279">
        <v>2035</v>
      </c>
      <c r="X73" s="279">
        <v>2036</v>
      </c>
      <c r="Y73" s="279">
        <v>2037</v>
      </c>
      <c r="Z73" s="279">
        <v>2038</v>
      </c>
      <c r="AA73" s="279">
        <v>2039</v>
      </c>
      <c r="AB73" s="279">
        <v>2040</v>
      </c>
    </row>
    <row r="74" spans="1:28">
      <c r="A74" s="280" t="s">
        <v>267</v>
      </c>
      <c r="B74" s="515"/>
      <c r="C74" s="281">
        <v>2744</v>
      </c>
      <c r="D74" s="281">
        <v>2744</v>
      </c>
      <c r="E74" s="281">
        <v>2944.0017510871562</v>
      </c>
      <c r="F74" s="281">
        <v>2944.0154437470583</v>
      </c>
      <c r="G74" s="281">
        <v>2994.0426481667278</v>
      </c>
      <c r="H74" s="281">
        <v>3064.140438907662</v>
      </c>
      <c r="I74" s="281">
        <v>3064.3774291120103</v>
      </c>
      <c r="J74" s="281">
        <v>3064.8633751214111</v>
      </c>
      <c r="K74" s="281">
        <v>3065.7582909058256</v>
      </c>
      <c r="L74" s="281">
        <v>3067.2836800349</v>
      </c>
      <c r="M74" s="281">
        <v>3249.7344454028625</v>
      </c>
      <c r="N74" s="281">
        <v>3253.0638170461757</v>
      </c>
      <c r="O74" s="281">
        <v>3257.4508033430261</v>
      </c>
      <c r="P74" s="281">
        <v>3413.088991827422</v>
      </c>
      <c r="Q74" s="281">
        <v>3570.1862762820451</v>
      </c>
      <c r="R74" s="281">
        <v>3579.4632930792568</v>
      </c>
      <c r="S74" s="281">
        <v>3590.9487388965772</v>
      </c>
      <c r="T74" s="281">
        <v>4716.6556764278675</v>
      </c>
      <c r="U74" s="281">
        <v>4732.5815848126012</v>
      </c>
      <c r="V74" s="281">
        <v>4750.7076459004775</v>
      </c>
      <c r="W74" s="281">
        <v>4870.9970622858582</v>
      </c>
      <c r="X74" s="281">
        <v>5488.1557008905438</v>
      </c>
      <c r="Y74" s="281">
        <v>5504.7851392118973</v>
      </c>
      <c r="Z74" s="281">
        <v>5620.8536322271957</v>
      </c>
      <c r="AA74" s="281">
        <v>6135.8599110969972</v>
      </c>
      <c r="AB74" s="281">
        <v>6350.0759436581084</v>
      </c>
    </row>
    <row r="75" spans="1:28">
      <c r="A75" s="280" t="s">
        <v>270</v>
      </c>
      <c r="B75" s="515"/>
      <c r="C75" s="281">
        <v>2532.8706999999999</v>
      </c>
      <c r="D75" s="281">
        <v>2532.8706999999999</v>
      </c>
      <c r="E75" s="281">
        <v>2532.8706999999999</v>
      </c>
      <c r="F75" s="281">
        <v>2532.8706999999999</v>
      </c>
      <c r="G75" s="281">
        <v>2922.8706999999999</v>
      </c>
      <c r="H75" s="281">
        <v>2922.8706999999999</v>
      </c>
      <c r="I75" s="281">
        <v>3207.8706999999999</v>
      </c>
      <c r="J75" s="281">
        <v>3207.8706999999999</v>
      </c>
      <c r="K75" s="281">
        <v>3207.8706999999999</v>
      </c>
      <c r="L75" s="281">
        <v>3207.8706999999999</v>
      </c>
      <c r="M75" s="281">
        <v>3207.8706999999999</v>
      </c>
      <c r="N75" s="281">
        <v>3207.8706999999999</v>
      </c>
      <c r="O75" s="281">
        <v>3013.8706999999999</v>
      </c>
      <c r="P75" s="281">
        <v>2978.6507000000001</v>
      </c>
      <c r="Q75" s="281">
        <v>2978.6507000000001</v>
      </c>
      <c r="R75" s="281">
        <v>2978.6507000000001</v>
      </c>
      <c r="S75" s="281">
        <v>2978.6507000000001</v>
      </c>
      <c r="T75" s="281">
        <v>2978.6507000000001</v>
      </c>
      <c r="U75" s="281">
        <v>2937.0506999999998</v>
      </c>
      <c r="V75" s="281">
        <v>2937.0506999999998</v>
      </c>
      <c r="W75" s="281">
        <v>2906.0507000000002</v>
      </c>
      <c r="X75" s="281">
        <v>2906.0507000000002</v>
      </c>
      <c r="Y75" s="281">
        <v>2516.0507000000002</v>
      </c>
      <c r="Z75" s="281">
        <v>2516.0507000000002</v>
      </c>
      <c r="AA75" s="281">
        <v>2496.0507000000002</v>
      </c>
      <c r="AB75" s="281">
        <v>2496.0507000000002</v>
      </c>
    </row>
    <row r="76" spans="1:28">
      <c r="A76" s="280" t="s">
        <v>271</v>
      </c>
      <c r="B76" s="515"/>
      <c r="C76" s="281">
        <v>0</v>
      </c>
      <c r="D76" s="281">
        <v>0</v>
      </c>
      <c r="E76" s="281">
        <v>0</v>
      </c>
      <c r="F76" s="281">
        <v>0</v>
      </c>
      <c r="G76" s="281">
        <v>0</v>
      </c>
      <c r="H76" s="281">
        <v>0</v>
      </c>
      <c r="I76" s="281">
        <v>0</v>
      </c>
      <c r="J76" s="281">
        <v>0</v>
      </c>
      <c r="K76" s="281">
        <v>0</v>
      </c>
      <c r="L76" s="281">
        <v>0</v>
      </c>
      <c r="M76" s="281">
        <v>0</v>
      </c>
      <c r="N76" s="281">
        <v>0</v>
      </c>
      <c r="O76" s="281">
        <v>0</v>
      </c>
      <c r="P76" s="281">
        <v>0</v>
      </c>
      <c r="Q76" s="281">
        <v>0</v>
      </c>
      <c r="R76" s="281">
        <v>0</v>
      </c>
      <c r="S76" s="281">
        <v>0</v>
      </c>
      <c r="T76" s="281">
        <v>0</v>
      </c>
      <c r="U76" s="281">
        <v>0</v>
      </c>
      <c r="V76" s="281">
        <v>0</v>
      </c>
      <c r="W76" s="281">
        <v>0</v>
      </c>
      <c r="X76" s="281">
        <v>0</v>
      </c>
      <c r="Y76" s="281">
        <v>0</v>
      </c>
      <c r="Z76" s="281">
        <v>0</v>
      </c>
      <c r="AA76" s="281">
        <v>0</v>
      </c>
      <c r="AB76" s="281">
        <v>0</v>
      </c>
    </row>
    <row r="77" spans="1:28">
      <c r="A77" s="282" t="s">
        <v>272</v>
      </c>
      <c r="B77" s="515"/>
      <c r="C77" s="281">
        <v>5321.4717645749997</v>
      </c>
      <c r="D77" s="281">
        <v>5576.9956774244147</v>
      </c>
      <c r="E77" s="281">
        <v>5755.3764805610572</v>
      </c>
      <c r="F77" s="281">
        <v>5922.2300213803965</v>
      </c>
      <c r="G77" s="281">
        <v>5990.3186327978565</v>
      </c>
      <c r="H77" s="281">
        <v>6143.3175415222213</v>
      </c>
      <c r="I77" s="281">
        <v>6217.2268557256011</v>
      </c>
      <c r="J77" s="281">
        <v>6285.2629159423795</v>
      </c>
      <c r="K77" s="281">
        <v>6326.8406936655165</v>
      </c>
      <c r="L77" s="281">
        <v>6377.5821682548749</v>
      </c>
      <c r="M77" s="281">
        <v>6224.2496702342842</v>
      </c>
      <c r="N77" s="281">
        <v>6136.7796191716689</v>
      </c>
      <c r="O77" s="281">
        <v>6168.9729097090822</v>
      </c>
      <c r="P77" s="281">
        <v>6199.4650278953304</v>
      </c>
      <c r="Q77" s="281">
        <v>4877.630473811214</v>
      </c>
      <c r="R77" s="281">
        <v>4945.0939881695203</v>
      </c>
      <c r="S77" s="281">
        <v>4976.4409393673723</v>
      </c>
      <c r="T77" s="281">
        <v>5010.8311851232511</v>
      </c>
      <c r="U77" s="281">
        <v>5051.2520602383784</v>
      </c>
      <c r="V77" s="281">
        <v>5129.2754122365332</v>
      </c>
      <c r="W77" s="281">
        <v>5151.0792915194106</v>
      </c>
      <c r="X77" s="281">
        <v>5167.0750033927179</v>
      </c>
      <c r="Y77" s="281">
        <v>5180.0055010943634</v>
      </c>
      <c r="Z77" s="281">
        <v>5190.8811924654974</v>
      </c>
      <c r="AA77" s="281">
        <v>5195.2240762415995</v>
      </c>
      <c r="AB77" s="281">
        <v>5196.4454130128779</v>
      </c>
    </row>
    <row r="78" spans="1:28">
      <c r="A78" s="280" t="s">
        <v>56</v>
      </c>
      <c r="B78" s="515"/>
      <c r="C78" s="281">
        <v>28304.253000000001</v>
      </c>
      <c r="D78" s="281">
        <v>30322.876944687316</v>
      </c>
      <c r="E78" s="281">
        <v>28228.00840793227</v>
      </c>
      <c r="F78" s="281">
        <v>28464.889914861855</v>
      </c>
      <c r="G78" s="281">
        <v>27706.390261049324</v>
      </c>
      <c r="H78" s="281">
        <v>27784.134729652025</v>
      </c>
      <c r="I78" s="281">
        <v>29044.214075174397</v>
      </c>
      <c r="J78" s="281">
        <v>30667.581663976249</v>
      </c>
      <c r="K78" s="281">
        <v>29931.224672436747</v>
      </c>
      <c r="L78" s="281">
        <v>30497.227563894441</v>
      </c>
      <c r="M78" s="281">
        <v>30142.87711809262</v>
      </c>
      <c r="N78" s="281">
        <v>30705.197314627268</v>
      </c>
      <c r="O78" s="281">
        <v>29411.999939149377</v>
      </c>
      <c r="P78" s="281">
        <v>29477.382675355966</v>
      </c>
      <c r="Q78" s="281">
        <v>28269.338851811306</v>
      </c>
      <c r="R78" s="281">
        <v>28223.665399555706</v>
      </c>
      <c r="S78" s="281">
        <v>26177.459826614333</v>
      </c>
      <c r="T78" s="281">
        <v>24931.02095210804</v>
      </c>
      <c r="U78" s="281">
        <v>24570.343058199414</v>
      </c>
      <c r="V78" s="281">
        <v>24615.492852834865</v>
      </c>
      <c r="W78" s="281">
        <v>24397.912252900209</v>
      </c>
      <c r="X78" s="281">
        <v>24415.560638817453</v>
      </c>
      <c r="Y78" s="281">
        <v>24433.399998057223</v>
      </c>
      <c r="Z78" s="281">
        <v>24451.462960056902</v>
      </c>
      <c r="AA78" s="281">
        <v>24469.752331210846</v>
      </c>
      <c r="AB78" s="281">
        <v>24479.067317866011</v>
      </c>
    </row>
    <row r="79" spans="1:28">
      <c r="A79" s="282" t="s">
        <v>273</v>
      </c>
      <c r="B79" s="515"/>
      <c r="C79" s="281">
        <v>17284</v>
      </c>
      <c r="D79" s="281">
        <v>11831</v>
      </c>
      <c r="E79" s="281">
        <v>10577</v>
      </c>
      <c r="F79" s="281">
        <v>8399</v>
      </c>
      <c r="G79" s="281">
        <v>6944</v>
      </c>
      <c r="H79" s="281">
        <v>5904</v>
      </c>
      <c r="I79" s="281">
        <v>1926</v>
      </c>
      <c r="J79" s="281">
        <v>0</v>
      </c>
      <c r="K79" s="281">
        <v>0</v>
      </c>
      <c r="L79" s="281">
        <v>0</v>
      </c>
      <c r="M79" s="281">
        <v>0</v>
      </c>
      <c r="N79" s="281">
        <v>0</v>
      </c>
      <c r="O79" s="281">
        <v>0</v>
      </c>
      <c r="P79" s="281">
        <v>0</v>
      </c>
      <c r="Q79" s="281">
        <v>0</v>
      </c>
      <c r="R79" s="281">
        <v>0</v>
      </c>
      <c r="S79" s="281">
        <v>0</v>
      </c>
      <c r="T79" s="281">
        <v>0</v>
      </c>
      <c r="U79" s="281">
        <v>0</v>
      </c>
      <c r="V79" s="281">
        <v>0</v>
      </c>
      <c r="W79" s="281">
        <v>0</v>
      </c>
      <c r="X79" s="281">
        <v>0</v>
      </c>
      <c r="Y79" s="281">
        <v>0</v>
      </c>
      <c r="Z79" s="281">
        <v>0</v>
      </c>
      <c r="AA79" s="281">
        <v>0</v>
      </c>
      <c r="AB79" s="281">
        <v>0</v>
      </c>
    </row>
    <row r="80" spans="1:28">
      <c r="A80" s="282" t="s">
        <v>274</v>
      </c>
      <c r="B80" s="515"/>
      <c r="C80" s="281">
        <v>1586.2672500000001</v>
      </c>
      <c r="D80" s="281">
        <v>1592.7457283806129</v>
      </c>
      <c r="E80" s="281">
        <v>1599.0906059676693</v>
      </c>
      <c r="F80" s="281">
        <v>1605.2990079801586</v>
      </c>
      <c r="G80" s="281">
        <v>1611.367865633825</v>
      </c>
      <c r="H80" s="281">
        <v>1617.2938932822913</v>
      </c>
      <c r="I80" s="281">
        <v>1623.0735615989006</v>
      </c>
      <c r="J80" s="281">
        <v>1628.7030658711376</v>
      </c>
      <c r="K80" s="281">
        <v>1634.1782881987842</v>
      </c>
      <c r="L80" s="281">
        <v>1639.4947520000001</v>
      </c>
      <c r="M80" s="281">
        <v>1644.6475666869947</v>
      </c>
      <c r="N80" s="281">
        <v>1649.6313595978763</v>
      </c>
      <c r="O80" s="281">
        <v>1654.4401911403902</v>
      </c>
      <c r="P80" s="281">
        <v>1687.0674474135185</v>
      </c>
      <c r="Q80" s="281">
        <v>1691.5057019790033</v>
      </c>
      <c r="R80" s="281">
        <v>1695.7465343473498</v>
      </c>
      <c r="S80" s="281">
        <v>1699.7802860000002</v>
      </c>
      <c r="T80" s="281">
        <v>1703.5957232210778</v>
      </c>
      <c r="U80" s="281">
        <v>1707.1795552064207</v>
      </c>
      <c r="V80" s="281">
        <v>1710.5157160475767</v>
      </c>
      <c r="W80" s="281">
        <v>1713.5842366602865</v>
      </c>
      <c r="X80" s="281">
        <v>1716.3593440000002</v>
      </c>
      <c r="Y80" s="281">
        <v>1718.8059309266901</v>
      </c>
      <c r="Z80" s="281">
        <v>1720.8719654026349</v>
      </c>
      <c r="AA80" s="281">
        <v>1722.4674180000002</v>
      </c>
      <c r="AB80" s="281">
        <v>1723.3400000000001</v>
      </c>
    </row>
    <row r="81" spans="1:28">
      <c r="A81" s="282" t="s">
        <v>266</v>
      </c>
      <c r="B81" s="515"/>
      <c r="C81" s="281">
        <v>3950</v>
      </c>
      <c r="D81" s="281">
        <v>4150</v>
      </c>
      <c r="E81" s="281">
        <v>4150</v>
      </c>
      <c r="F81" s="281">
        <v>4150</v>
      </c>
      <c r="G81" s="281">
        <v>4150</v>
      </c>
      <c r="H81" s="281">
        <v>4150</v>
      </c>
      <c r="I81" s="281">
        <v>5150</v>
      </c>
      <c r="J81" s="281">
        <v>7555</v>
      </c>
      <c r="K81" s="281">
        <v>9955</v>
      </c>
      <c r="L81" s="281">
        <v>12055</v>
      </c>
      <c r="M81" s="281">
        <v>13455</v>
      </c>
      <c r="N81" s="281">
        <v>13455</v>
      </c>
      <c r="O81" s="281">
        <v>13455</v>
      </c>
      <c r="P81" s="281">
        <v>14855</v>
      </c>
      <c r="Q81" s="281">
        <v>14855</v>
      </c>
      <c r="R81" s="281">
        <v>14855</v>
      </c>
      <c r="S81" s="281">
        <v>14855</v>
      </c>
      <c r="T81" s="281">
        <v>14855</v>
      </c>
      <c r="U81" s="281">
        <v>14855</v>
      </c>
      <c r="V81" s="281">
        <v>16055</v>
      </c>
      <c r="W81" s="281">
        <v>16055</v>
      </c>
      <c r="X81" s="281">
        <v>16055</v>
      </c>
      <c r="Y81" s="281">
        <v>16055</v>
      </c>
      <c r="Z81" s="281">
        <v>16055</v>
      </c>
      <c r="AA81" s="281">
        <v>16055</v>
      </c>
      <c r="AB81" s="281">
        <v>16055</v>
      </c>
    </row>
    <row r="82" spans="1:28">
      <c r="A82" s="283" t="s">
        <v>275</v>
      </c>
      <c r="B82" s="515"/>
      <c r="C82" s="281">
        <v>41</v>
      </c>
      <c r="D82" s="281">
        <v>47.5</v>
      </c>
      <c r="E82" s="281">
        <v>47.5</v>
      </c>
      <c r="F82" s="281">
        <v>47.5</v>
      </c>
      <c r="G82" s="281">
        <v>48</v>
      </c>
      <c r="H82" s="281">
        <v>59.2</v>
      </c>
      <c r="I82" s="281">
        <v>69.2</v>
      </c>
      <c r="J82" s="281">
        <v>79.2</v>
      </c>
      <c r="K82" s="281">
        <v>89.2</v>
      </c>
      <c r="L82" s="281">
        <v>444.2</v>
      </c>
      <c r="M82" s="281">
        <v>475.2</v>
      </c>
      <c r="N82" s="281">
        <v>561.20000000000005</v>
      </c>
      <c r="O82" s="281">
        <v>724.2</v>
      </c>
      <c r="P82" s="281">
        <v>817.2</v>
      </c>
      <c r="Q82" s="281">
        <v>867.2</v>
      </c>
      <c r="R82" s="281">
        <v>887.2</v>
      </c>
      <c r="S82" s="281">
        <v>1447.2</v>
      </c>
      <c r="T82" s="281">
        <v>1967.2</v>
      </c>
      <c r="U82" s="281">
        <v>2477.1999999999998</v>
      </c>
      <c r="V82" s="281">
        <v>2487.1999999999998</v>
      </c>
      <c r="W82" s="281">
        <v>2487.1999999999998</v>
      </c>
      <c r="X82" s="281">
        <v>2487.1999999999998</v>
      </c>
      <c r="Y82" s="281">
        <v>2487.1999999999998</v>
      </c>
      <c r="Z82" s="281">
        <v>2487.1999999999998</v>
      </c>
      <c r="AA82" s="281">
        <v>2487.1999999999998</v>
      </c>
      <c r="AB82" s="281">
        <v>2487.1999999999998</v>
      </c>
    </row>
    <row r="83" spans="1:28">
      <c r="A83" s="282" t="s">
        <v>276</v>
      </c>
      <c r="B83" s="515"/>
      <c r="C83" s="281">
        <v>8985</v>
      </c>
      <c r="D83" s="281">
        <v>8985</v>
      </c>
      <c r="E83" s="281">
        <v>8985</v>
      </c>
      <c r="F83" s="281">
        <v>8985</v>
      </c>
      <c r="G83" s="281">
        <v>8985</v>
      </c>
      <c r="H83" s="281">
        <v>8985</v>
      </c>
      <c r="I83" s="281">
        <v>8985</v>
      </c>
      <c r="J83" s="281">
        <v>8038</v>
      </c>
      <c r="K83" s="281">
        <v>7126</v>
      </c>
      <c r="L83" s="281">
        <v>4715</v>
      </c>
      <c r="M83" s="281">
        <v>4715</v>
      </c>
      <c r="N83" s="281">
        <v>3512</v>
      </c>
      <c r="O83" s="281">
        <v>4912</v>
      </c>
      <c r="P83" s="281">
        <v>3832</v>
      </c>
      <c r="Q83" s="281">
        <v>5686</v>
      </c>
      <c r="R83" s="281">
        <v>5686</v>
      </c>
      <c r="S83" s="281">
        <v>7356</v>
      </c>
      <c r="T83" s="281">
        <v>7356</v>
      </c>
      <c r="U83" s="281">
        <v>7356</v>
      </c>
      <c r="V83" s="281">
        <v>7356</v>
      </c>
      <c r="W83" s="281">
        <v>7356</v>
      </c>
      <c r="X83" s="281">
        <v>7356</v>
      </c>
      <c r="Y83" s="281">
        <v>7356</v>
      </c>
      <c r="Z83" s="281">
        <v>7356</v>
      </c>
      <c r="AA83" s="281">
        <v>7356</v>
      </c>
      <c r="AB83" s="281">
        <v>7356</v>
      </c>
    </row>
    <row r="84" spans="1:28">
      <c r="A84" s="280" t="s">
        <v>322</v>
      </c>
      <c r="B84" s="515"/>
      <c r="C84" s="281">
        <v>4871.3999999999996</v>
      </c>
      <c r="D84" s="281">
        <v>4871.3999999999996</v>
      </c>
      <c r="E84" s="281">
        <v>5471.4</v>
      </c>
      <c r="F84" s="281">
        <v>6830.4</v>
      </c>
      <c r="G84" s="281">
        <v>7490.4</v>
      </c>
      <c r="H84" s="281">
        <v>8227.4</v>
      </c>
      <c r="I84" s="281">
        <v>9812.4</v>
      </c>
      <c r="J84" s="281">
        <v>11876.4</v>
      </c>
      <c r="K84" s="281">
        <v>12620.3</v>
      </c>
      <c r="L84" s="281">
        <v>15150.3</v>
      </c>
      <c r="M84" s="281">
        <v>17132.3</v>
      </c>
      <c r="N84" s="281">
        <v>18432.3</v>
      </c>
      <c r="O84" s="281">
        <v>19182.3</v>
      </c>
      <c r="P84" s="281">
        <v>19682.3</v>
      </c>
      <c r="Q84" s="281">
        <v>21682.3</v>
      </c>
      <c r="R84" s="281">
        <v>22182.3</v>
      </c>
      <c r="S84" s="281">
        <v>22682.3</v>
      </c>
      <c r="T84" s="281">
        <v>23182.3</v>
      </c>
      <c r="U84" s="281">
        <v>23682.3</v>
      </c>
      <c r="V84" s="281">
        <v>24182.3</v>
      </c>
      <c r="W84" s="281">
        <v>24182.3</v>
      </c>
      <c r="X84" s="281">
        <v>24182.3</v>
      </c>
      <c r="Y84" s="281">
        <v>24182.3</v>
      </c>
      <c r="Z84" s="281">
        <v>24182.3</v>
      </c>
      <c r="AA84" s="281">
        <v>24182.3</v>
      </c>
      <c r="AB84" s="281">
        <v>24182.3</v>
      </c>
    </row>
    <row r="85" spans="1:28">
      <c r="A85" s="280" t="s">
        <v>323</v>
      </c>
      <c r="B85" s="515"/>
      <c r="C85" s="281">
        <v>8222.8965900000003</v>
      </c>
      <c r="D85" s="281">
        <v>9783.2028104172878</v>
      </c>
      <c r="E85" s="281">
        <v>10618.165134315064</v>
      </c>
      <c r="F85" s="281">
        <v>11526.79102345162</v>
      </c>
      <c r="G85" s="281">
        <v>11647.609520088876</v>
      </c>
      <c r="H85" s="281">
        <v>11735.399029757929</v>
      </c>
      <c r="I85" s="281">
        <v>11836.467588420455</v>
      </c>
      <c r="J85" s="281">
        <v>12716.95748416875</v>
      </c>
      <c r="K85" s="281">
        <v>13372.517339512797</v>
      </c>
      <c r="L85" s="281">
        <v>14070.516679055887</v>
      </c>
      <c r="M85" s="281">
        <v>15218.119902308334</v>
      </c>
      <c r="N85" s="281">
        <v>15681.492909400245</v>
      </c>
      <c r="O85" s="281">
        <v>15765.803851360013</v>
      </c>
      <c r="P85" s="281">
        <v>15906.22383277589</v>
      </c>
      <c r="Q85" s="281">
        <v>15994.927577218143</v>
      </c>
      <c r="R85" s="281">
        <v>16125.490866886008</v>
      </c>
      <c r="S85" s="281">
        <v>16180.033945255063</v>
      </c>
      <c r="T85" s="281">
        <v>16267.056962079976</v>
      </c>
      <c r="U85" s="281">
        <v>16353.556559028546</v>
      </c>
      <c r="V85" s="281">
        <v>16436.487344521043</v>
      </c>
      <c r="W85" s="281">
        <v>16516.025560425667</v>
      </c>
      <c r="X85" s="281">
        <v>16585.222179504533</v>
      </c>
      <c r="Y85" s="281">
        <v>16649.64810707303</v>
      </c>
      <c r="Z85" s="281">
        <v>16709.321954279552</v>
      </c>
      <c r="AA85" s="281">
        <v>16764.261176694814</v>
      </c>
      <c r="AB85" s="281">
        <v>16814.482167886192</v>
      </c>
    </row>
    <row r="86" spans="1:28">
      <c r="A86" s="282" t="s">
        <v>279</v>
      </c>
      <c r="B86" s="515"/>
      <c r="C86" s="281">
        <v>9591.4953600013123</v>
      </c>
      <c r="D86" s="281">
        <v>11933.620348183096</v>
      </c>
      <c r="E86" s="281">
        <v>13364.193215191597</v>
      </c>
      <c r="F86" s="281">
        <v>14106.308150000006</v>
      </c>
      <c r="G86" s="281">
        <v>14412.985633888307</v>
      </c>
      <c r="H86" s="281">
        <v>14875.872239868588</v>
      </c>
      <c r="I86" s="281">
        <v>15383.090149994829</v>
      </c>
      <c r="J86" s="281">
        <v>16048.174992460241</v>
      </c>
      <c r="K86" s="281">
        <v>16733.995976002043</v>
      </c>
      <c r="L86" s="281">
        <v>17693.634219923086</v>
      </c>
      <c r="M86" s="281">
        <v>18803.331030215631</v>
      </c>
      <c r="N86" s="281">
        <v>20031.021327652245</v>
      </c>
      <c r="O86" s="281">
        <v>21375.091585422921</v>
      </c>
      <c r="P86" s="281">
        <v>22634.240536822595</v>
      </c>
      <c r="Q86" s="281">
        <v>23607.39283379749</v>
      </c>
      <c r="R86" s="281">
        <v>24493.642431280423</v>
      </c>
      <c r="S86" s="281">
        <v>25292.21378756706</v>
      </c>
      <c r="T86" s="281">
        <v>26002.434309594231</v>
      </c>
      <c r="U86" s="281">
        <v>26673.714200163875</v>
      </c>
      <c r="V86" s="281">
        <v>27455.531350256046</v>
      </c>
      <c r="W86" s="281">
        <v>28097.419772599893</v>
      </c>
      <c r="X86" s="281">
        <v>28620.003024221623</v>
      </c>
      <c r="Y86" s="281">
        <v>29051.974656646093</v>
      </c>
      <c r="Z86" s="281">
        <v>29449.897246442426</v>
      </c>
      <c r="AA86" s="281">
        <v>29784.622672996309</v>
      </c>
      <c r="AB86" s="281">
        <v>30093.943324218541</v>
      </c>
    </row>
    <row r="87" spans="1:28">
      <c r="A87" s="284" t="s">
        <v>500</v>
      </c>
      <c r="B87" s="515"/>
      <c r="C87" s="281">
        <v>1443.5919999999999</v>
      </c>
      <c r="D87" s="281">
        <v>1402.577</v>
      </c>
      <c r="E87" s="281">
        <v>1490.5170000000001</v>
      </c>
      <c r="F87" s="281">
        <v>2020.9695607751471</v>
      </c>
      <c r="G87" s="281">
        <v>2386.773523488162</v>
      </c>
      <c r="H87" s="281">
        <v>2347.7313435850551</v>
      </c>
      <c r="I87" s="281">
        <v>2369.9825189694948</v>
      </c>
      <c r="J87" s="281">
        <v>2328.3431134308512</v>
      </c>
      <c r="K87" s="281">
        <v>2388.8922301845078</v>
      </c>
      <c r="L87" s="281">
        <v>2451.7119388164274</v>
      </c>
      <c r="M87" s="281">
        <v>2480.962237286838</v>
      </c>
      <c r="N87" s="281">
        <v>2525.4987932190088</v>
      </c>
      <c r="O87" s="281">
        <v>2571.1487630494839</v>
      </c>
      <c r="P87" s="281">
        <v>2617.9399821257207</v>
      </c>
      <c r="Q87" s="281">
        <v>2665.9009816788634</v>
      </c>
      <c r="R87" s="281">
        <v>2690.4809939498491</v>
      </c>
      <c r="S87" s="281">
        <v>2715.3682563742223</v>
      </c>
      <c r="T87" s="281">
        <v>2682.5666095788997</v>
      </c>
      <c r="U87" s="281">
        <v>2708.0799421986358</v>
      </c>
      <c r="V87" s="281">
        <v>2733.9121914761186</v>
      </c>
      <c r="W87" s="281">
        <v>2606.9897676728447</v>
      </c>
      <c r="X87" s="281">
        <v>2620.1490787207999</v>
      </c>
      <c r="Y87" s="281">
        <v>2633.3906354628052</v>
      </c>
      <c r="Z87" s="281">
        <v>2646.714951934448</v>
      </c>
      <c r="AA87" s="281">
        <v>2631.1225453840384</v>
      </c>
      <c r="AB87" s="281">
        <v>2636.5191017474986</v>
      </c>
    </row>
    <row r="88" spans="1:28">
      <c r="A88" s="284" t="s">
        <v>501</v>
      </c>
      <c r="B88" s="515"/>
      <c r="C88" s="281">
        <v>2079.1467199999997</v>
      </c>
      <c r="D88" s="281">
        <v>2139.9068845852635</v>
      </c>
      <c r="E88" s="281">
        <v>2217.4780506657808</v>
      </c>
      <c r="F88" s="281">
        <v>2296.1444641298999</v>
      </c>
      <c r="G88" s="281">
        <v>2344.162220724269</v>
      </c>
      <c r="H88" s="281">
        <v>2372.5340150035681</v>
      </c>
      <c r="I88" s="281">
        <v>2398.7792471539965</v>
      </c>
      <c r="J88" s="281">
        <v>2500.2953905539284</v>
      </c>
      <c r="K88" s="281">
        <v>2524.8615202800429</v>
      </c>
      <c r="L88" s="281">
        <v>2550.1235644273656</v>
      </c>
      <c r="M88" s="281">
        <v>2576.3890273134512</v>
      </c>
      <c r="N88" s="281">
        <v>2604.5884551885028</v>
      </c>
      <c r="O88" s="281">
        <v>2621.1395420754134</v>
      </c>
      <c r="P88" s="281">
        <v>2645.138730477941</v>
      </c>
      <c r="Q88" s="281">
        <v>2677.5002050762228</v>
      </c>
      <c r="R88" s="281">
        <v>2732.5980008882811</v>
      </c>
      <c r="S88" s="281">
        <v>2796.0144544656396</v>
      </c>
      <c r="T88" s="281">
        <v>2834.9561554939642</v>
      </c>
      <c r="U88" s="281">
        <v>2867.4304535931046</v>
      </c>
      <c r="V88" s="281">
        <v>2905.9797431115412</v>
      </c>
      <c r="W88" s="281">
        <v>2931.875620262495</v>
      </c>
      <c r="X88" s="281">
        <v>2937.2436370372179</v>
      </c>
      <c r="Y88" s="281">
        <v>2930.9442327739034</v>
      </c>
      <c r="Z88" s="281">
        <v>2922.9627324483454</v>
      </c>
      <c r="AA88" s="281">
        <v>2907.7618771014877</v>
      </c>
      <c r="AB88" s="281">
        <v>2883.3378455294655</v>
      </c>
    </row>
    <row r="89" spans="1:28" ht="15">
      <c r="A89" s="285" t="s">
        <v>282</v>
      </c>
      <c r="B89" s="516"/>
      <c r="C89" s="286">
        <v>96957.393384576309</v>
      </c>
      <c r="D89" s="286">
        <v>97913.696093678009</v>
      </c>
      <c r="E89" s="286">
        <v>97980.601345720599</v>
      </c>
      <c r="F89" s="286">
        <v>99831.418286326152</v>
      </c>
      <c r="G89" s="286">
        <v>99633.921005837357</v>
      </c>
      <c r="H89" s="286">
        <v>100188.89393157934</v>
      </c>
      <c r="I89" s="286">
        <v>101087.68212614968</v>
      </c>
      <c r="J89" s="286">
        <v>105996.65270152493</v>
      </c>
      <c r="K89" s="286">
        <v>108976.63971118625</v>
      </c>
      <c r="L89" s="286">
        <v>113919.94526640698</v>
      </c>
      <c r="M89" s="286">
        <v>119325.681697541</v>
      </c>
      <c r="N89" s="286">
        <v>121755.64429590298</v>
      </c>
      <c r="O89" s="286">
        <v>124113.4182852497</v>
      </c>
      <c r="P89" s="286">
        <v>126745.69792469437</v>
      </c>
      <c r="Q89" s="286">
        <v>129423.53360165429</v>
      </c>
      <c r="R89" s="286">
        <v>131075.33220815641</v>
      </c>
      <c r="S89" s="286">
        <v>132747.41093454027</v>
      </c>
      <c r="T89" s="286">
        <v>134488.26827362733</v>
      </c>
      <c r="U89" s="286">
        <v>135971.68811344096</v>
      </c>
      <c r="V89" s="286">
        <v>138755.45295638419</v>
      </c>
      <c r="W89" s="286">
        <v>139272.43426432664</v>
      </c>
      <c r="X89" s="286">
        <v>140536.31930658489</v>
      </c>
      <c r="Y89" s="286">
        <v>140699.50490124599</v>
      </c>
      <c r="Z89" s="286">
        <v>141309.517335257</v>
      </c>
      <c r="AA89" s="286">
        <v>142187.62270872609</v>
      </c>
      <c r="AB89" s="286">
        <v>142753.76181391868</v>
      </c>
    </row>
    <row r="90" spans="1:28" ht="15">
      <c r="A90" s="285" t="s">
        <v>502</v>
      </c>
      <c r="B90" s="287"/>
      <c r="C90" s="286">
        <v>61200</v>
      </c>
      <c r="D90" s="286">
        <v>60800</v>
      </c>
      <c r="E90" s="286">
        <v>60300</v>
      </c>
      <c r="F90" s="286">
        <v>60100</v>
      </c>
      <c r="G90" s="286">
        <v>59800</v>
      </c>
      <c r="H90" s="286">
        <v>59900</v>
      </c>
      <c r="I90" s="286">
        <v>59800</v>
      </c>
      <c r="J90" s="286">
        <v>59500</v>
      </c>
      <c r="K90" s="286">
        <v>59400</v>
      </c>
      <c r="L90" s="286">
        <v>59500</v>
      </c>
      <c r="M90" s="286">
        <v>59500</v>
      </c>
      <c r="N90" s="286">
        <v>59500</v>
      </c>
      <c r="O90" s="286">
        <v>59300</v>
      </c>
      <c r="P90" s="286">
        <v>59300</v>
      </c>
      <c r="Q90" s="286">
        <v>59200</v>
      </c>
      <c r="R90" s="286">
        <v>59100</v>
      </c>
      <c r="S90" s="286">
        <v>59200</v>
      </c>
      <c r="T90" s="286">
        <v>59400</v>
      </c>
      <c r="U90" s="286">
        <v>59500</v>
      </c>
      <c r="V90" s="286">
        <v>59600</v>
      </c>
      <c r="W90" s="286">
        <v>59600</v>
      </c>
      <c r="X90" s="286">
        <v>59600</v>
      </c>
      <c r="Y90" s="286">
        <v>59700</v>
      </c>
      <c r="Z90" s="286">
        <v>59800</v>
      </c>
      <c r="AA90" s="286">
        <v>59900</v>
      </c>
      <c r="AB90" s="286">
        <v>60200</v>
      </c>
    </row>
    <row r="92" spans="1:28" ht="15">
      <c r="A92" s="277" t="s">
        <v>34</v>
      </c>
    </row>
    <row r="94" spans="1:28" ht="15">
      <c r="A94" s="279" t="s">
        <v>269</v>
      </c>
      <c r="B94" s="514"/>
      <c r="C94" s="279">
        <v>2015</v>
      </c>
      <c r="D94" s="279">
        <v>2016</v>
      </c>
      <c r="E94" s="279">
        <v>2017</v>
      </c>
      <c r="F94" s="279">
        <v>2018</v>
      </c>
      <c r="G94" s="279">
        <v>2019</v>
      </c>
      <c r="H94" s="279">
        <v>2020</v>
      </c>
      <c r="I94" s="279">
        <v>2021</v>
      </c>
      <c r="J94" s="279">
        <v>2022</v>
      </c>
      <c r="K94" s="279">
        <v>2023</v>
      </c>
      <c r="L94" s="279">
        <v>2024</v>
      </c>
      <c r="M94" s="279">
        <v>2025</v>
      </c>
      <c r="N94" s="279">
        <v>2026</v>
      </c>
      <c r="O94" s="279">
        <v>2027</v>
      </c>
      <c r="P94" s="279">
        <v>2028</v>
      </c>
      <c r="Q94" s="279">
        <v>2029</v>
      </c>
      <c r="R94" s="279">
        <v>2030</v>
      </c>
      <c r="S94" s="279">
        <v>2031</v>
      </c>
      <c r="T94" s="279">
        <v>2032</v>
      </c>
      <c r="U94" s="279">
        <v>2033</v>
      </c>
      <c r="V94" s="279">
        <v>2034</v>
      </c>
      <c r="W94" s="279">
        <v>2035</v>
      </c>
      <c r="X94" s="279">
        <v>2036</v>
      </c>
      <c r="Y94" s="279">
        <v>2037</v>
      </c>
      <c r="Z94" s="279">
        <v>2038</v>
      </c>
      <c r="AA94" s="279">
        <v>2039</v>
      </c>
      <c r="AB94" s="279">
        <v>2040</v>
      </c>
    </row>
    <row r="95" spans="1:28">
      <c r="A95" s="280" t="s">
        <v>267</v>
      </c>
      <c r="B95" s="515"/>
      <c r="C95" s="281">
        <v>2744</v>
      </c>
      <c r="D95" s="281">
        <v>2744</v>
      </c>
      <c r="E95" s="281">
        <v>2944.001104800639</v>
      </c>
      <c r="F95" s="281">
        <v>2944.0071725721123</v>
      </c>
      <c r="G95" s="281">
        <v>2944.0296853109785</v>
      </c>
      <c r="H95" s="281">
        <v>3064.0800939611668</v>
      </c>
      <c r="I95" s="281">
        <v>3074.173152001305</v>
      </c>
      <c r="J95" s="281">
        <v>3084.3261624394127</v>
      </c>
      <c r="K95" s="281">
        <v>3094.5579771079629</v>
      </c>
      <c r="L95" s="281">
        <v>3104.8880459771572</v>
      </c>
      <c r="M95" s="281">
        <v>3095.335547671431</v>
      </c>
      <c r="N95" s="281">
        <v>3105.8522710649395</v>
      </c>
      <c r="O95" s="281">
        <v>3116.532597963243</v>
      </c>
      <c r="P95" s="281">
        <v>3227.563721480954</v>
      </c>
      <c r="Q95" s="281">
        <v>3239.2374881175297</v>
      </c>
      <c r="R95" s="281">
        <v>3452.1148055997983</v>
      </c>
      <c r="S95" s="281">
        <v>3465.8679902458048</v>
      </c>
      <c r="T95" s="281">
        <v>3480.1996091848077</v>
      </c>
      <c r="U95" s="281">
        <v>3494.9318150341078</v>
      </c>
      <c r="V95" s="281">
        <v>3509.9127108572461</v>
      </c>
      <c r="W95" s="281">
        <v>3525.3459022630582</v>
      </c>
      <c r="X95" s="281">
        <v>3540.8615771886452</v>
      </c>
      <c r="Y95" s="281">
        <v>3556.3100278719439</v>
      </c>
      <c r="Z95" s="281">
        <v>3566.4900165350064</v>
      </c>
      <c r="AA95" s="281">
        <v>3576.3417876710996</v>
      </c>
      <c r="AB95" s="281">
        <v>3600.8085050057098</v>
      </c>
    </row>
    <row r="96" spans="1:28">
      <c r="A96" s="280" t="s">
        <v>270</v>
      </c>
      <c r="B96" s="515"/>
      <c r="C96" s="281">
        <v>2532.8706999999999</v>
      </c>
      <c r="D96" s="281">
        <v>2532.8706999999999</v>
      </c>
      <c r="E96" s="281">
        <v>2532.8706999999999</v>
      </c>
      <c r="F96" s="281">
        <v>2532.8706999999999</v>
      </c>
      <c r="G96" s="281">
        <v>2532.8706999999999</v>
      </c>
      <c r="H96" s="281">
        <v>2817.8706999999999</v>
      </c>
      <c r="I96" s="281">
        <v>2777.8706999999999</v>
      </c>
      <c r="J96" s="281">
        <v>2777.8706999999999</v>
      </c>
      <c r="K96" s="281">
        <v>2736.3706999999999</v>
      </c>
      <c r="L96" s="281">
        <v>2736.3706999999999</v>
      </c>
      <c r="M96" s="281">
        <v>2736.3706999999999</v>
      </c>
      <c r="N96" s="281">
        <v>2736.3706999999999</v>
      </c>
      <c r="O96" s="281">
        <v>2542.3706999999999</v>
      </c>
      <c r="P96" s="281">
        <v>2507.1507000000001</v>
      </c>
      <c r="Q96" s="281">
        <v>2507.1507000000001</v>
      </c>
      <c r="R96" s="281">
        <v>2507.1507000000001</v>
      </c>
      <c r="S96" s="281">
        <v>2507.1507000000001</v>
      </c>
      <c r="T96" s="281">
        <v>602.15070000000003</v>
      </c>
      <c r="U96" s="281">
        <v>560.55070000000001</v>
      </c>
      <c r="V96" s="281">
        <v>560.55070000000001</v>
      </c>
      <c r="W96" s="281">
        <v>529.55070000000001</v>
      </c>
      <c r="X96" s="281">
        <v>529.55070000000001</v>
      </c>
      <c r="Y96" s="281">
        <v>529.55070000000001</v>
      </c>
      <c r="Z96" s="281">
        <v>529.55070000000001</v>
      </c>
      <c r="AA96" s="281">
        <v>509.55070000000006</v>
      </c>
      <c r="AB96" s="281">
        <v>509.55070000000006</v>
      </c>
    </row>
    <row r="97" spans="1:28">
      <c r="A97" s="280" t="s">
        <v>271</v>
      </c>
      <c r="B97" s="515"/>
      <c r="C97" s="281">
        <v>0</v>
      </c>
      <c r="D97" s="281">
        <v>0</v>
      </c>
      <c r="E97" s="281">
        <v>0</v>
      </c>
      <c r="F97" s="281">
        <v>0</v>
      </c>
      <c r="G97" s="281">
        <v>0</v>
      </c>
      <c r="H97" s="281">
        <v>0</v>
      </c>
      <c r="I97" s="281">
        <v>0</v>
      </c>
      <c r="J97" s="281">
        <v>0</v>
      </c>
      <c r="K97" s="281">
        <v>0</v>
      </c>
      <c r="L97" s="281">
        <v>0</v>
      </c>
      <c r="M97" s="281">
        <v>0</v>
      </c>
      <c r="N97" s="281">
        <v>0</v>
      </c>
      <c r="O97" s="281">
        <v>0</v>
      </c>
      <c r="P97" s="281">
        <v>0</v>
      </c>
      <c r="Q97" s="281">
        <v>0</v>
      </c>
      <c r="R97" s="281">
        <v>0</v>
      </c>
      <c r="S97" s="281">
        <v>0</v>
      </c>
      <c r="T97" s="281">
        <v>0</v>
      </c>
      <c r="U97" s="281">
        <v>0</v>
      </c>
      <c r="V97" s="281">
        <v>0</v>
      </c>
      <c r="W97" s="281">
        <v>0</v>
      </c>
      <c r="X97" s="281">
        <v>0</v>
      </c>
      <c r="Y97" s="281">
        <v>0</v>
      </c>
      <c r="Z97" s="281">
        <v>0</v>
      </c>
      <c r="AA97" s="281">
        <v>0</v>
      </c>
      <c r="AB97" s="281">
        <v>0</v>
      </c>
    </row>
    <row r="98" spans="1:28">
      <c r="A98" s="282" t="s">
        <v>272</v>
      </c>
      <c r="B98" s="515"/>
      <c r="C98" s="281">
        <v>5321.4717645749997</v>
      </c>
      <c r="D98" s="281">
        <v>5522.2970953945069</v>
      </c>
      <c r="E98" s="281">
        <v>5714.3531839550087</v>
      </c>
      <c r="F98" s="281">
        <v>5894.8058063703711</v>
      </c>
      <c r="G98" s="281">
        <v>5978.0411717263923</v>
      </c>
      <c r="H98" s="281">
        <v>6035.0888640886178</v>
      </c>
      <c r="I98" s="281">
        <v>6215.3082917580323</v>
      </c>
      <c r="J98" s="281">
        <v>6317.7949226242035</v>
      </c>
      <c r="K98" s="281">
        <v>6414.4064415110688</v>
      </c>
      <c r="L98" s="281">
        <v>6466.8632538922311</v>
      </c>
      <c r="M98" s="281">
        <v>6502.7280692966406</v>
      </c>
      <c r="N98" s="281">
        <v>6570.7650413612</v>
      </c>
      <c r="O98" s="281">
        <v>6606.8790044116531</v>
      </c>
      <c r="P98" s="281">
        <v>6678.9377261808877</v>
      </c>
      <c r="Q98" s="281">
        <v>6718.2248630184822</v>
      </c>
      <c r="R98" s="281">
        <v>6781.6725245086864</v>
      </c>
      <c r="S98" s="281">
        <v>6808.2930727805669</v>
      </c>
      <c r="T98" s="281">
        <v>6680.1385833383356</v>
      </c>
      <c r="U98" s="281">
        <v>6611.8951982727021</v>
      </c>
      <c r="V98" s="281">
        <v>6668.5570436741882</v>
      </c>
      <c r="W98" s="281">
        <v>6690.6379022368301</v>
      </c>
      <c r="X98" s="281">
        <v>6553.0304742185799</v>
      </c>
      <c r="Y98" s="281">
        <v>6572.9429197601512</v>
      </c>
      <c r="Z98" s="281">
        <v>6592.1695106839488</v>
      </c>
      <c r="AA98" s="281">
        <v>6578.6754603657955</v>
      </c>
      <c r="AB98" s="281">
        <v>6591.3964695636441</v>
      </c>
    </row>
    <row r="99" spans="1:28">
      <c r="A99" s="280" t="s">
        <v>56</v>
      </c>
      <c r="B99" s="515"/>
      <c r="C99" s="281">
        <v>28304.253000000001</v>
      </c>
      <c r="D99" s="281">
        <v>30339.120157580557</v>
      </c>
      <c r="E99" s="281">
        <v>29208.81757195876</v>
      </c>
      <c r="F99" s="281">
        <v>27975.616069724238</v>
      </c>
      <c r="G99" s="281">
        <v>28229.443361577705</v>
      </c>
      <c r="H99" s="281">
        <v>29797.842628484213</v>
      </c>
      <c r="I99" s="281">
        <v>32198.071551368579</v>
      </c>
      <c r="J99" s="281">
        <v>33522.668132838066</v>
      </c>
      <c r="K99" s="281">
        <v>33298.85161123304</v>
      </c>
      <c r="L99" s="281">
        <v>34568.159182878386</v>
      </c>
      <c r="M99" s="281">
        <v>36774.060701991293</v>
      </c>
      <c r="N99" s="281">
        <v>35996.367879828511</v>
      </c>
      <c r="O99" s="281">
        <v>35333.196388506396</v>
      </c>
      <c r="P99" s="281">
        <v>35778.186283124596</v>
      </c>
      <c r="Q99" s="281">
        <v>36625.020455356287</v>
      </c>
      <c r="R99" s="281">
        <v>37573.884910190718</v>
      </c>
      <c r="S99" s="281">
        <v>37337.546696381585</v>
      </c>
      <c r="T99" s="281">
        <v>37449.518384011011</v>
      </c>
      <c r="U99" s="281">
        <v>37589.067948343087</v>
      </c>
      <c r="V99" s="281">
        <v>35964.474056902865</v>
      </c>
      <c r="W99" s="281">
        <v>36040.245835783862</v>
      </c>
      <c r="X99" s="281">
        <v>36786.631288516481</v>
      </c>
      <c r="Y99" s="281">
        <v>37270.670621920144</v>
      </c>
      <c r="Z99" s="281">
        <v>37351.405560775274</v>
      </c>
      <c r="AA99" s="281">
        <v>38338.878458269741</v>
      </c>
      <c r="AB99" s="281">
        <v>38381.003262019374</v>
      </c>
    </row>
    <row r="100" spans="1:28">
      <c r="A100" s="282" t="s">
        <v>273</v>
      </c>
      <c r="B100" s="515"/>
      <c r="C100" s="281">
        <v>17284</v>
      </c>
      <c r="D100" s="281">
        <v>12351</v>
      </c>
      <c r="E100" s="281">
        <v>11097</v>
      </c>
      <c r="F100" s="281">
        <v>10597</v>
      </c>
      <c r="G100" s="281">
        <v>10482</v>
      </c>
      <c r="H100" s="281">
        <v>7467</v>
      </c>
      <c r="I100" s="281">
        <v>3914</v>
      </c>
      <c r="J100" s="281">
        <v>3914</v>
      </c>
      <c r="K100" s="281">
        <v>3914</v>
      </c>
      <c r="L100" s="281">
        <v>2920</v>
      </c>
      <c r="M100" s="281">
        <v>0</v>
      </c>
      <c r="N100" s="281">
        <v>0</v>
      </c>
      <c r="O100" s="281">
        <v>0</v>
      </c>
      <c r="P100" s="281">
        <v>0</v>
      </c>
      <c r="Q100" s="281">
        <v>0</v>
      </c>
      <c r="R100" s="281">
        <v>0</v>
      </c>
      <c r="S100" s="281">
        <v>0</v>
      </c>
      <c r="T100" s="281">
        <v>0</v>
      </c>
      <c r="U100" s="281">
        <v>0</v>
      </c>
      <c r="V100" s="281">
        <v>0</v>
      </c>
      <c r="W100" s="281">
        <v>0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</row>
    <row r="101" spans="1:28">
      <c r="A101" s="282" t="s">
        <v>274</v>
      </c>
      <c r="B101" s="515"/>
      <c r="C101" s="281">
        <v>1586.2672500000001</v>
      </c>
      <c r="D101" s="281">
        <v>1586.8563000000001</v>
      </c>
      <c r="E101" s="281">
        <v>1587.4394595000001</v>
      </c>
      <c r="F101" s="281">
        <v>1588.0167874050001</v>
      </c>
      <c r="G101" s="281">
        <v>1588.5883420309501</v>
      </c>
      <c r="H101" s="281">
        <v>1589.1541811106406</v>
      </c>
      <c r="I101" s="281">
        <v>1589.7143617995343</v>
      </c>
      <c r="J101" s="281">
        <v>1590.2689406815389</v>
      </c>
      <c r="K101" s="281">
        <v>1590.8179737747234</v>
      </c>
      <c r="L101" s="281">
        <v>1591.3615165369763</v>
      </c>
      <c r="M101" s="281">
        <v>1591.8996238716065</v>
      </c>
      <c r="N101" s="281">
        <v>1592.4323501328904</v>
      </c>
      <c r="O101" s="281">
        <v>1592.9597491315617</v>
      </c>
      <c r="P101" s="281">
        <v>1593.481874140246</v>
      </c>
      <c r="Q101" s="281">
        <v>1593.9987778988434</v>
      </c>
      <c r="R101" s="281">
        <v>1594.510512619855</v>
      </c>
      <c r="S101" s="281">
        <v>1595.0171299936565</v>
      </c>
      <c r="T101" s="281">
        <v>1595.5186811937199</v>
      </c>
      <c r="U101" s="281">
        <v>1596.0152168817829</v>
      </c>
      <c r="V101" s="281">
        <v>1596.506787212965</v>
      </c>
      <c r="W101" s="281">
        <v>1596.9934418408352</v>
      </c>
      <c r="X101" s="281">
        <v>1597.4752299224269</v>
      </c>
      <c r="Y101" s="281">
        <v>1597.9522001232026</v>
      </c>
      <c r="Z101" s="281">
        <v>1598.4244006219706</v>
      </c>
      <c r="AA101" s="281">
        <v>1598.891879115751</v>
      </c>
      <c r="AB101" s="281">
        <v>1599.3546828245935</v>
      </c>
    </row>
    <row r="102" spans="1:28">
      <c r="A102" s="282" t="s">
        <v>266</v>
      </c>
      <c r="B102" s="515"/>
      <c r="C102" s="281">
        <v>3950</v>
      </c>
      <c r="D102" s="281">
        <v>4150</v>
      </c>
      <c r="E102" s="281">
        <v>4150</v>
      </c>
      <c r="F102" s="281">
        <v>4150</v>
      </c>
      <c r="G102" s="281">
        <v>4150</v>
      </c>
      <c r="H102" s="281">
        <v>4150</v>
      </c>
      <c r="I102" s="281">
        <v>5150</v>
      </c>
      <c r="J102" s="281">
        <v>6155</v>
      </c>
      <c r="K102" s="281">
        <v>6155</v>
      </c>
      <c r="L102" s="281">
        <v>7555</v>
      </c>
      <c r="M102" s="281">
        <v>9955</v>
      </c>
      <c r="N102" s="281">
        <v>9955</v>
      </c>
      <c r="O102" s="281">
        <v>9955</v>
      </c>
      <c r="P102" s="281">
        <v>11355</v>
      </c>
      <c r="Q102" s="281">
        <v>11355</v>
      </c>
      <c r="R102" s="281">
        <v>11355</v>
      </c>
      <c r="S102" s="281">
        <v>11355</v>
      </c>
      <c r="T102" s="281">
        <v>11355</v>
      </c>
      <c r="U102" s="281">
        <v>12755</v>
      </c>
      <c r="V102" s="281">
        <v>13955</v>
      </c>
      <c r="W102" s="281">
        <v>13955</v>
      </c>
      <c r="X102" s="281">
        <v>13955</v>
      </c>
      <c r="Y102" s="281">
        <v>13955</v>
      </c>
      <c r="Z102" s="281">
        <v>13955</v>
      </c>
      <c r="AA102" s="281">
        <v>13955</v>
      </c>
      <c r="AB102" s="281">
        <v>13955</v>
      </c>
    </row>
    <row r="103" spans="1:28">
      <c r="A103" s="283" t="s">
        <v>275</v>
      </c>
      <c r="B103" s="515"/>
      <c r="C103" s="281">
        <v>41</v>
      </c>
      <c r="D103" s="281">
        <v>47.5</v>
      </c>
      <c r="E103" s="281">
        <v>47.5</v>
      </c>
      <c r="F103" s="281">
        <v>47.5</v>
      </c>
      <c r="G103" s="281">
        <v>47.5</v>
      </c>
      <c r="H103" s="281">
        <v>47.5</v>
      </c>
      <c r="I103" s="281">
        <v>47.5</v>
      </c>
      <c r="J103" s="281">
        <v>47.5</v>
      </c>
      <c r="K103" s="281">
        <v>47.5</v>
      </c>
      <c r="L103" s="281">
        <v>47.5</v>
      </c>
      <c r="M103" s="281">
        <v>47.5</v>
      </c>
      <c r="N103" s="281">
        <v>47.5</v>
      </c>
      <c r="O103" s="281">
        <v>47.5</v>
      </c>
      <c r="P103" s="281">
        <v>47.5</v>
      </c>
      <c r="Q103" s="281">
        <v>47.5</v>
      </c>
      <c r="R103" s="281">
        <v>47.5</v>
      </c>
      <c r="S103" s="281">
        <v>47.5</v>
      </c>
      <c r="T103" s="281">
        <v>47.5</v>
      </c>
      <c r="U103" s="281">
        <v>47.5</v>
      </c>
      <c r="V103" s="281">
        <v>47.5</v>
      </c>
      <c r="W103" s="281">
        <v>47.5</v>
      </c>
      <c r="X103" s="281">
        <v>47.5</v>
      </c>
      <c r="Y103" s="281">
        <v>47.5</v>
      </c>
      <c r="Z103" s="281">
        <v>47.5</v>
      </c>
      <c r="AA103" s="281">
        <v>47.5</v>
      </c>
      <c r="AB103" s="281">
        <v>47.5</v>
      </c>
    </row>
    <row r="104" spans="1:28">
      <c r="A104" s="282" t="s">
        <v>276</v>
      </c>
      <c r="B104" s="515"/>
      <c r="C104" s="281">
        <v>8985</v>
      </c>
      <c r="D104" s="281">
        <v>8985</v>
      </c>
      <c r="E104" s="281">
        <v>8985</v>
      </c>
      <c r="F104" s="281">
        <v>8985</v>
      </c>
      <c r="G104" s="281">
        <v>8985</v>
      </c>
      <c r="H104" s="281">
        <v>7782</v>
      </c>
      <c r="I104" s="281">
        <v>7782</v>
      </c>
      <c r="J104" s="281">
        <v>6835</v>
      </c>
      <c r="K104" s="281">
        <v>5923</v>
      </c>
      <c r="L104" s="281">
        <v>4715</v>
      </c>
      <c r="M104" s="281">
        <v>4715</v>
      </c>
      <c r="N104" s="281">
        <v>4715</v>
      </c>
      <c r="O104" s="281">
        <v>4715</v>
      </c>
      <c r="P104" s="281">
        <v>3635</v>
      </c>
      <c r="Q104" s="281">
        <v>2432</v>
      </c>
      <c r="R104" s="281">
        <v>1216</v>
      </c>
      <c r="S104" s="281">
        <v>1216</v>
      </c>
      <c r="T104" s="281">
        <v>2886</v>
      </c>
      <c r="U104" s="281">
        <v>2886</v>
      </c>
      <c r="V104" s="281">
        <v>4556</v>
      </c>
      <c r="W104" s="281">
        <v>4556</v>
      </c>
      <c r="X104" s="281">
        <v>4556</v>
      </c>
      <c r="Y104" s="281">
        <v>4556</v>
      </c>
      <c r="Z104" s="281">
        <v>4556</v>
      </c>
      <c r="AA104" s="281">
        <v>4556</v>
      </c>
      <c r="AB104" s="281">
        <v>4556</v>
      </c>
    </row>
    <row r="105" spans="1:28">
      <c r="A105" s="280" t="s">
        <v>322</v>
      </c>
      <c r="B105" s="515"/>
      <c r="C105" s="281">
        <v>4871.3999999999996</v>
      </c>
      <c r="D105" s="281">
        <v>4871.3999999999996</v>
      </c>
      <c r="E105" s="281">
        <v>5471.4</v>
      </c>
      <c r="F105" s="281">
        <v>6576.4</v>
      </c>
      <c r="G105" s="281">
        <v>6830.4</v>
      </c>
      <c r="H105" s="281">
        <v>7009.4</v>
      </c>
      <c r="I105" s="281">
        <v>8804.4</v>
      </c>
      <c r="J105" s="281">
        <v>9404.4</v>
      </c>
      <c r="K105" s="281">
        <v>9404.4</v>
      </c>
      <c r="L105" s="281">
        <v>10766.4</v>
      </c>
      <c r="M105" s="281">
        <v>11971.4</v>
      </c>
      <c r="N105" s="281">
        <v>13570.4</v>
      </c>
      <c r="O105" s="281">
        <v>15796.4</v>
      </c>
      <c r="P105" s="281">
        <v>16596.400000000001</v>
      </c>
      <c r="Q105" s="281">
        <v>17096.400000000001</v>
      </c>
      <c r="R105" s="281">
        <v>17096.400000000001</v>
      </c>
      <c r="S105" s="281">
        <v>17096.400000000001</v>
      </c>
      <c r="T105" s="281">
        <v>17096.400000000001</v>
      </c>
      <c r="U105" s="281">
        <v>17096.400000000001</v>
      </c>
      <c r="V105" s="281">
        <v>17096.400000000001</v>
      </c>
      <c r="W105" s="281">
        <v>17096.400000000001</v>
      </c>
      <c r="X105" s="281">
        <v>17096.400000000001</v>
      </c>
      <c r="Y105" s="281">
        <v>17096.400000000001</v>
      </c>
      <c r="Z105" s="281">
        <v>17096.400000000001</v>
      </c>
      <c r="AA105" s="281">
        <v>17096.400000000001</v>
      </c>
      <c r="AB105" s="281">
        <v>17096.400000000001</v>
      </c>
    </row>
    <row r="106" spans="1:28">
      <c r="A106" s="280" t="s">
        <v>323</v>
      </c>
      <c r="B106" s="515"/>
      <c r="C106" s="281">
        <v>8222.8965900000003</v>
      </c>
      <c r="D106" s="281">
        <v>9776.7105364702511</v>
      </c>
      <c r="E106" s="281">
        <v>10535.353481994987</v>
      </c>
      <c r="F106" s="281">
        <v>10866.44570841612</v>
      </c>
      <c r="G106" s="281">
        <v>11583.848397331418</v>
      </c>
      <c r="H106" s="281">
        <v>11583.607761541483</v>
      </c>
      <c r="I106" s="281">
        <v>11583.187979389597</v>
      </c>
      <c r="J106" s="281">
        <v>11547.794618720773</v>
      </c>
      <c r="K106" s="281">
        <v>11501.511140664132</v>
      </c>
      <c r="L106" s="281">
        <v>11479.704228888108</v>
      </c>
      <c r="M106" s="281">
        <v>11460.003031827087</v>
      </c>
      <c r="N106" s="281">
        <v>11538.772173308738</v>
      </c>
      <c r="O106" s="281">
        <v>11606.568460179278</v>
      </c>
      <c r="P106" s="281">
        <v>11570.610905641219</v>
      </c>
      <c r="Q106" s="281">
        <v>11541.868285814982</v>
      </c>
      <c r="R106" s="281">
        <v>11530.747037727764</v>
      </c>
      <c r="S106" s="281">
        <v>10925.396441986668</v>
      </c>
      <c r="T106" s="281">
        <v>10764.617694620538</v>
      </c>
      <c r="U106" s="281">
        <v>10115.281051383427</v>
      </c>
      <c r="V106" s="281">
        <v>9861.1898020516346</v>
      </c>
      <c r="W106" s="281">
        <v>9352.4206289526646</v>
      </c>
      <c r="X106" s="281">
        <v>8789.9146431580921</v>
      </c>
      <c r="Y106" s="281">
        <v>7467.1787639151635</v>
      </c>
      <c r="Z106" s="281">
        <v>6890.5037010771694</v>
      </c>
      <c r="AA106" s="281">
        <v>6073.5702561863609</v>
      </c>
      <c r="AB106" s="281">
        <v>5470.4713208326384</v>
      </c>
    </row>
    <row r="107" spans="1:28">
      <c r="A107" s="282" t="s">
        <v>279</v>
      </c>
      <c r="B107" s="515"/>
      <c r="C107" s="281">
        <v>9591.4953600013123</v>
      </c>
      <c r="D107" s="281">
        <v>10908.063432286852</v>
      </c>
      <c r="E107" s="281">
        <v>11675.298854199727</v>
      </c>
      <c r="F107" s="281">
        <v>12286.607771956331</v>
      </c>
      <c r="G107" s="281">
        <v>12562.280787445696</v>
      </c>
      <c r="H107" s="281">
        <v>12797.792174653474</v>
      </c>
      <c r="I107" s="281">
        <v>13016.81626031232</v>
      </c>
      <c r="J107" s="281">
        <v>13273.129207250384</v>
      </c>
      <c r="K107" s="281">
        <v>13567.918745622561</v>
      </c>
      <c r="L107" s="281">
        <v>13876.369989300936</v>
      </c>
      <c r="M107" s="281">
        <v>14151.17927914209</v>
      </c>
      <c r="N107" s="281">
        <v>14385.737444615414</v>
      </c>
      <c r="O107" s="281">
        <v>14554.07315803581</v>
      </c>
      <c r="P107" s="281">
        <v>14737.863263545882</v>
      </c>
      <c r="Q107" s="281">
        <v>14867.127705984287</v>
      </c>
      <c r="R107" s="281">
        <v>14709.680677240747</v>
      </c>
      <c r="S107" s="281">
        <v>14822.912551508078</v>
      </c>
      <c r="T107" s="281">
        <v>14979.420674264207</v>
      </c>
      <c r="U107" s="281">
        <v>14584.313173183811</v>
      </c>
      <c r="V107" s="281">
        <v>13245.45224933088</v>
      </c>
      <c r="W107" s="281">
        <v>12405.5615744719</v>
      </c>
      <c r="X107" s="281">
        <v>11306.401712995852</v>
      </c>
      <c r="Y107" s="281">
        <v>10441.550473974232</v>
      </c>
      <c r="Z107" s="281">
        <v>10313.710031753086</v>
      </c>
      <c r="AA107" s="281">
        <v>10168.849239994268</v>
      </c>
      <c r="AB107" s="281">
        <v>10258.183586686471</v>
      </c>
    </row>
    <row r="108" spans="1:28">
      <c r="A108" s="284" t="s">
        <v>500</v>
      </c>
      <c r="B108" s="515"/>
      <c r="C108" s="281">
        <v>1443.5919999999999</v>
      </c>
      <c r="D108" s="281">
        <v>1433.5620000000001</v>
      </c>
      <c r="E108" s="281">
        <v>1631.3032803875735</v>
      </c>
      <c r="F108" s="281">
        <v>2187.6171215502936</v>
      </c>
      <c r="G108" s="281">
        <v>2426.773523488162</v>
      </c>
      <c r="H108" s="281">
        <v>2423.6048038757353</v>
      </c>
      <c r="I108" s="281">
        <v>2498.7976641664154</v>
      </c>
      <c r="J108" s="281">
        <v>2522.629988978897</v>
      </c>
      <c r="K108" s="281">
        <v>2655.7497381523135</v>
      </c>
      <c r="L108" s="281">
        <v>2798.8534685137374</v>
      </c>
      <c r="M108" s="281">
        <v>2853.2111419394246</v>
      </c>
      <c r="N108" s="281">
        <v>2960.8966990363961</v>
      </c>
      <c r="O108" s="281">
        <v>3073.9665339882158</v>
      </c>
      <c r="P108" s="281">
        <v>3192.6898606876271</v>
      </c>
      <c r="Q108" s="281">
        <v>3317.3493537220083</v>
      </c>
      <c r="R108" s="281">
        <v>3382.7955875650578</v>
      </c>
      <c r="S108" s="281">
        <v>3449.8779772541839</v>
      </c>
      <c r="T108" s="281">
        <v>3443.6374266855382</v>
      </c>
      <c r="U108" s="281">
        <v>3514.1158623526762</v>
      </c>
      <c r="V108" s="281">
        <v>3586.3562589114931</v>
      </c>
      <c r="W108" s="281">
        <v>3623.379462147886</v>
      </c>
      <c r="X108" s="281">
        <v>3660.865455424735</v>
      </c>
      <c r="Y108" s="281">
        <v>3698.8200236175435</v>
      </c>
      <c r="Z108" s="281">
        <v>3737.2490239127628</v>
      </c>
      <c r="AA108" s="281">
        <v>3641.1583867116724</v>
      </c>
      <c r="AB108" s="281">
        <v>3656.9166786452306</v>
      </c>
    </row>
    <row r="109" spans="1:28">
      <c r="A109" s="284" t="s">
        <v>501</v>
      </c>
      <c r="B109" s="515"/>
      <c r="C109" s="281">
        <v>2079.1467199999997</v>
      </c>
      <c r="D109" s="281">
        <v>2129.9759581937719</v>
      </c>
      <c r="E109" s="281">
        <v>2194.63691996535</v>
      </c>
      <c r="F109" s="281">
        <v>2262.9751699823178</v>
      </c>
      <c r="G109" s="281">
        <v>2301.0355177148181</v>
      </c>
      <c r="H109" s="281">
        <v>2319.9159946108894</v>
      </c>
      <c r="I109" s="281">
        <v>2337.195321590375</v>
      </c>
      <c r="J109" s="281">
        <v>2430.3031747156292</v>
      </c>
      <c r="K109" s="281">
        <v>2447.03066269787</v>
      </c>
      <c r="L109" s="281">
        <v>2464.7375249898478</v>
      </c>
      <c r="M109" s="281">
        <v>2483.7279401345559</v>
      </c>
      <c r="N109" s="281">
        <v>2504.9282101743802</v>
      </c>
      <c r="O109" s="281">
        <v>2514.7510208849976</v>
      </c>
      <c r="P109" s="281">
        <v>2532.0426288594872</v>
      </c>
      <c r="Q109" s="281">
        <v>2557.8562953377277</v>
      </c>
      <c r="R109" s="281">
        <v>2606.4062830297444</v>
      </c>
      <c r="S109" s="281">
        <v>2663.2749284870615</v>
      </c>
      <c r="T109" s="281">
        <v>2695.6688213953448</v>
      </c>
      <c r="U109" s="281">
        <v>2721.5953113744436</v>
      </c>
      <c r="V109" s="281">
        <v>2753.5967927728389</v>
      </c>
      <c r="W109" s="281">
        <v>2772.9448618037513</v>
      </c>
      <c r="X109" s="281">
        <v>2771.7650704584325</v>
      </c>
      <c r="Y109" s="281">
        <v>2758.9178580750768</v>
      </c>
      <c r="Z109" s="281">
        <v>2744.3885496294774</v>
      </c>
      <c r="AA109" s="281">
        <v>2722.639886162578</v>
      </c>
      <c r="AB109" s="281">
        <v>2691.6680464705146</v>
      </c>
    </row>
    <row r="110" spans="1:28" ht="15">
      <c r="A110" s="285" t="s">
        <v>282</v>
      </c>
      <c r="B110" s="515"/>
      <c r="C110" s="286">
        <v>96957.393384576309</v>
      </c>
      <c r="D110" s="286">
        <v>97378.356179925948</v>
      </c>
      <c r="E110" s="286">
        <v>97774.974556762041</v>
      </c>
      <c r="F110" s="286">
        <v>98894.8623079768</v>
      </c>
      <c r="G110" s="286">
        <v>100641.81148662612</v>
      </c>
      <c r="H110" s="286">
        <v>98884.85720232621</v>
      </c>
      <c r="I110" s="286">
        <v>100989.03528238615</v>
      </c>
      <c r="J110" s="286">
        <v>103422.6858482489</v>
      </c>
      <c r="K110" s="286">
        <v>102751.11499076367</v>
      </c>
      <c r="L110" s="286">
        <v>105091.20791097738</v>
      </c>
      <c r="M110" s="286">
        <v>108337.41603587412</v>
      </c>
      <c r="N110" s="286">
        <v>109680.02276952246</v>
      </c>
      <c r="O110" s="286">
        <v>111455.19761310116</v>
      </c>
      <c r="P110" s="286">
        <v>113452.4269636609</v>
      </c>
      <c r="Q110" s="286">
        <v>113898.73392525014</v>
      </c>
      <c r="R110" s="286">
        <v>113853.86303848236</v>
      </c>
      <c r="S110" s="286">
        <v>113290.23748863762</v>
      </c>
      <c r="T110" s="286">
        <v>113075.77057469351</v>
      </c>
      <c r="U110" s="286">
        <v>113572.66627682603</v>
      </c>
      <c r="V110" s="286">
        <v>113401.49640171409</v>
      </c>
      <c r="W110" s="286">
        <v>112191.9803095008</v>
      </c>
      <c r="X110" s="286">
        <v>111191.39615188325</v>
      </c>
      <c r="Y110" s="286">
        <v>109548.79358925745</v>
      </c>
      <c r="Z110" s="286">
        <v>108978.79149498869</v>
      </c>
      <c r="AA110" s="286">
        <v>108863.45605447725</v>
      </c>
      <c r="AB110" s="286">
        <v>108414.25325204816</v>
      </c>
    </row>
    <row r="111" spans="1:28" ht="15">
      <c r="A111" s="285" t="s">
        <v>502</v>
      </c>
      <c r="B111" s="515"/>
      <c r="C111" s="286">
        <v>61100</v>
      </c>
      <c r="D111" s="286">
        <v>61000</v>
      </c>
      <c r="E111" s="286">
        <v>60900</v>
      </c>
      <c r="F111" s="286">
        <v>60800</v>
      </c>
      <c r="G111" s="286">
        <v>60700</v>
      </c>
      <c r="H111" s="286">
        <v>60800</v>
      </c>
      <c r="I111" s="286">
        <v>60800</v>
      </c>
      <c r="J111" s="286">
        <v>60600</v>
      </c>
      <c r="K111" s="286">
        <v>60600</v>
      </c>
      <c r="L111" s="286">
        <v>60500</v>
      </c>
      <c r="M111" s="286">
        <v>60400</v>
      </c>
      <c r="N111" s="286">
        <v>60300</v>
      </c>
      <c r="O111" s="286">
        <v>60300</v>
      </c>
      <c r="P111" s="286">
        <v>60400</v>
      </c>
      <c r="Q111" s="286">
        <v>60500</v>
      </c>
      <c r="R111" s="286">
        <v>60500</v>
      </c>
      <c r="S111" s="286">
        <v>60500</v>
      </c>
      <c r="T111" s="286">
        <v>60700</v>
      </c>
      <c r="U111" s="286">
        <v>61100</v>
      </c>
      <c r="V111" s="286">
        <v>61200</v>
      </c>
      <c r="W111" s="286">
        <v>61400</v>
      </c>
      <c r="X111" s="286">
        <v>61700</v>
      </c>
      <c r="Y111" s="286">
        <v>62100</v>
      </c>
      <c r="Z111" s="286">
        <v>62400</v>
      </c>
      <c r="AA111" s="286">
        <v>62800</v>
      </c>
      <c r="AB111" s="286">
        <v>63300</v>
      </c>
    </row>
    <row r="113" spans="1:28" ht="15">
      <c r="A113" s="277" t="s">
        <v>35</v>
      </c>
    </row>
    <row r="115" spans="1:28" ht="15">
      <c r="A115" s="279" t="s">
        <v>269</v>
      </c>
      <c r="B115" s="517"/>
      <c r="C115" s="279">
        <v>2015</v>
      </c>
      <c r="D115" s="279">
        <v>2016</v>
      </c>
      <c r="E115" s="279">
        <v>2017</v>
      </c>
      <c r="F115" s="279">
        <v>2018</v>
      </c>
      <c r="G115" s="279">
        <v>2019</v>
      </c>
      <c r="H115" s="279">
        <v>2020</v>
      </c>
      <c r="I115" s="279">
        <v>2021</v>
      </c>
      <c r="J115" s="279">
        <v>2022</v>
      </c>
      <c r="K115" s="279">
        <v>2023</v>
      </c>
      <c r="L115" s="279">
        <v>2024</v>
      </c>
      <c r="M115" s="279">
        <v>2025</v>
      </c>
      <c r="N115" s="279">
        <v>2026</v>
      </c>
      <c r="O115" s="279">
        <v>2027</v>
      </c>
      <c r="P115" s="279">
        <v>2028</v>
      </c>
      <c r="Q115" s="279">
        <v>2029</v>
      </c>
      <c r="R115" s="279">
        <v>2030</v>
      </c>
      <c r="S115" s="279">
        <v>2031</v>
      </c>
      <c r="T115" s="279">
        <v>2032</v>
      </c>
      <c r="U115" s="279">
        <v>2033</v>
      </c>
      <c r="V115" s="279">
        <v>2034</v>
      </c>
      <c r="W115" s="279">
        <v>2035</v>
      </c>
      <c r="X115" s="279">
        <v>2036</v>
      </c>
      <c r="Y115" s="279">
        <v>2037</v>
      </c>
      <c r="Z115" s="279">
        <v>2038</v>
      </c>
      <c r="AA115" s="279">
        <v>2039</v>
      </c>
      <c r="AB115" s="279">
        <v>2040</v>
      </c>
    </row>
    <row r="116" spans="1:28">
      <c r="A116" s="280" t="s">
        <v>267</v>
      </c>
      <c r="B116" s="518"/>
      <c r="C116" s="281">
        <v>2744</v>
      </c>
      <c r="D116" s="281">
        <v>2744.7341485140928</v>
      </c>
      <c r="E116" s="281">
        <v>2945.1909258106675</v>
      </c>
      <c r="F116" s="281">
        <v>3155.8396557456899</v>
      </c>
      <c r="G116" s="281">
        <v>3417.2886180012902</v>
      </c>
      <c r="H116" s="281">
        <v>3730.530328483962</v>
      </c>
      <c r="I116" s="281">
        <v>3831.450650223383</v>
      </c>
      <c r="J116" s="281">
        <v>4186.0437500723901</v>
      </c>
      <c r="K116" s="281">
        <v>4365.0232354552336</v>
      </c>
      <c r="L116" s="281">
        <v>4631.5672111158847</v>
      </c>
      <c r="M116" s="281">
        <v>4907.2536786095279</v>
      </c>
      <c r="N116" s="281">
        <v>5152.0271923236851</v>
      </c>
      <c r="O116" s="281">
        <v>7134.283933654805</v>
      </c>
      <c r="P116" s="281">
        <v>8703.2961561836601</v>
      </c>
      <c r="Q116" s="281">
        <v>10310.972349458356</v>
      </c>
      <c r="R116" s="281">
        <v>10691.905884027965</v>
      </c>
      <c r="S116" s="281">
        <v>12477.088103675333</v>
      </c>
      <c r="T116" s="281">
        <v>13014.995055721096</v>
      </c>
      <c r="U116" s="281">
        <v>15405.065838786753</v>
      </c>
      <c r="V116" s="281">
        <v>16005.730951829171</v>
      </c>
      <c r="W116" s="281">
        <v>16357.116992870308</v>
      </c>
      <c r="X116" s="281">
        <v>16942.163699351266</v>
      </c>
      <c r="Y116" s="281">
        <v>17261.248729846404</v>
      </c>
      <c r="Z116" s="281">
        <v>17582.434199426225</v>
      </c>
      <c r="AA116" s="281">
        <v>17916.172256823444</v>
      </c>
      <c r="AB116" s="281">
        <v>18255.452656203892</v>
      </c>
    </row>
    <row r="117" spans="1:28">
      <c r="A117" s="280" t="s">
        <v>270</v>
      </c>
      <c r="B117" s="518"/>
      <c r="C117" s="281">
        <v>2532.8706999999999</v>
      </c>
      <c r="D117" s="281">
        <v>2532.8706999999999</v>
      </c>
      <c r="E117" s="281">
        <v>2532.8706999999999</v>
      </c>
      <c r="F117" s="281">
        <v>2532.8706999999999</v>
      </c>
      <c r="G117" s="281">
        <v>2922.8706999999999</v>
      </c>
      <c r="H117" s="281">
        <v>2922.8706999999999</v>
      </c>
      <c r="I117" s="281">
        <v>3207.8706999999999</v>
      </c>
      <c r="J117" s="281">
        <v>3207.8706999999999</v>
      </c>
      <c r="K117" s="281">
        <v>3207.8706999999999</v>
      </c>
      <c r="L117" s="281">
        <v>3207.8706999999999</v>
      </c>
      <c r="M117" s="281">
        <v>3207.8706999999999</v>
      </c>
      <c r="N117" s="281">
        <v>3162.8706999999999</v>
      </c>
      <c r="O117" s="281">
        <v>1257.8706999999999</v>
      </c>
      <c r="P117" s="281">
        <v>1073.6507000000001</v>
      </c>
      <c r="Q117" s="281">
        <v>1073.6507000000001</v>
      </c>
      <c r="R117" s="281">
        <v>1073.6507000000001</v>
      </c>
      <c r="S117" s="281">
        <v>1073.6507000000001</v>
      </c>
      <c r="T117" s="281">
        <v>1073.6507000000001</v>
      </c>
      <c r="U117" s="281">
        <v>1032.0507</v>
      </c>
      <c r="V117" s="281">
        <v>1032.0507</v>
      </c>
      <c r="W117" s="281">
        <v>1001.0507</v>
      </c>
      <c r="X117" s="281">
        <v>981.05070000000001</v>
      </c>
      <c r="Y117" s="281">
        <v>591.05070000000001</v>
      </c>
      <c r="Z117" s="281">
        <v>306.05070000000006</v>
      </c>
      <c r="AA117" s="281">
        <v>306.05070000000006</v>
      </c>
      <c r="AB117" s="281">
        <v>306.05070000000006</v>
      </c>
    </row>
    <row r="118" spans="1:28">
      <c r="A118" s="280" t="s">
        <v>271</v>
      </c>
      <c r="B118" s="518"/>
      <c r="C118" s="281">
        <v>0</v>
      </c>
      <c r="D118" s="281">
        <v>0</v>
      </c>
      <c r="E118" s="281">
        <v>0</v>
      </c>
      <c r="F118" s="281">
        <v>0</v>
      </c>
      <c r="G118" s="281">
        <v>0</v>
      </c>
      <c r="H118" s="281">
        <v>0</v>
      </c>
      <c r="I118" s="281">
        <v>0</v>
      </c>
      <c r="J118" s="281">
        <v>0</v>
      </c>
      <c r="K118" s="281">
        <v>0</v>
      </c>
      <c r="L118" s="281">
        <v>0</v>
      </c>
      <c r="M118" s="281">
        <v>0</v>
      </c>
      <c r="N118" s="281">
        <v>0</v>
      </c>
      <c r="O118" s="281">
        <v>0</v>
      </c>
      <c r="P118" s="281">
        <v>0</v>
      </c>
      <c r="Q118" s="281">
        <v>0</v>
      </c>
      <c r="R118" s="281">
        <v>0</v>
      </c>
      <c r="S118" s="281">
        <v>0</v>
      </c>
      <c r="T118" s="281">
        <v>0</v>
      </c>
      <c r="U118" s="281">
        <v>0</v>
      </c>
      <c r="V118" s="281">
        <v>0</v>
      </c>
      <c r="W118" s="281">
        <v>0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</row>
    <row r="119" spans="1:28">
      <c r="A119" s="282" t="s">
        <v>272</v>
      </c>
      <c r="B119" s="518"/>
      <c r="C119" s="281">
        <v>5321.4717645749997</v>
      </c>
      <c r="D119" s="281">
        <v>5728.9704527144186</v>
      </c>
      <c r="E119" s="281">
        <v>5940.5339012141794</v>
      </c>
      <c r="F119" s="281">
        <v>6135.1583995257288</v>
      </c>
      <c r="G119" s="281">
        <v>6240.8686766094816</v>
      </c>
      <c r="H119" s="281">
        <v>6252.2862758971078</v>
      </c>
      <c r="I119" s="281">
        <v>6386.1316426624517</v>
      </c>
      <c r="J119" s="281">
        <v>6461.7931267414033</v>
      </c>
      <c r="K119" s="281">
        <v>6569.2868983212657</v>
      </c>
      <c r="L119" s="281">
        <v>6648.5262961571616</v>
      </c>
      <c r="M119" s="281">
        <v>6716.6652584709045</v>
      </c>
      <c r="N119" s="281">
        <v>6659.1466399723067</v>
      </c>
      <c r="O119" s="281">
        <v>6715.7486073891741</v>
      </c>
      <c r="P119" s="281">
        <v>6808.1047702096785</v>
      </c>
      <c r="Q119" s="281">
        <v>6699.6575921003214</v>
      </c>
      <c r="R119" s="281">
        <v>6795.8909531803174</v>
      </c>
      <c r="S119" s="281">
        <v>6856.5285585420224</v>
      </c>
      <c r="T119" s="281">
        <v>5706.2592818849171</v>
      </c>
      <c r="U119" s="281">
        <v>5830.6609019068028</v>
      </c>
      <c r="V119" s="281">
        <v>5951.1218214307191</v>
      </c>
      <c r="W119" s="281">
        <v>6067.1646103341709</v>
      </c>
      <c r="X119" s="281">
        <v>5964.9147035278211</v>
      </c>
      <c r="Y119" s="281">
        <v>6008.2476267137399</v>
      </c>
      <c r="Z119" s="281">
        <v>6059.2122497974306</v>
      </c>
      <c r="AA119" s="281">
        <v>6089.3703292324126</v>
      </c>
      <c r="AB119" s="281">
        <v>6128.1487355486015</v>
      </c>
    </row>
    <row r="120" spans="1:28">
      <c r="A120" s="280" t="s">
        <v>56</v>
      </c>
      <c r="B120" s="518"/>
      <c r="C120" s="281">
        <v>28304.253000000001</v>
      </c>
      <c r="D120" s="281">
        <v>29529.943047920126</v>
      </c>
      <c r="E120" s="281">
        <v>28300.013309213231</v>
      </c>
      <c r="F120" s="281">
        <v>28558.918848767971</v>
      </c>
      <c r="G120" s="281">
        <v>28822.827191339416</v>
      </c>
      <c r="H120" s="281">
        <v>27504.84684017437</v>
      </c>
      <c r="I120" s="281">
        <v>27629.646083276741</v>
      </c>
      <c r="J120" s="281">
        <v>25675.038023597903</v>
      </c>
      <c r="K120" s="281">
        <v>29420.228256289403</v>
      </c>
      <c r="L120" s="281">
        <v>31402.320656094958</v>
      </c>
      <c r="M120" s="281">
        <v>30906.297365656617</v>
      </c>
      <c r="N120" s="281">
        <v>30437.171967650993</v>
      </c>
      <c r="O120" s="281">
        <v>29479.627777799898</v>
      </c>
      <c r="P120" s="281">
        <v>29149.779949970351</v>
      </c>
      <c r="Q120" s="281">
        <v>29121.685074114299</v>
      </c>
      <c r="R120" s="281">
        <v>27908.605189720562</v>
      </c>
      <c r="S120" s="281">
        <v>27370.689491102461</v>
      </c>
      <c r="T120" s="281">
        <v>27141.931113096729</v>
      </c>
      <c r="U120" s="281">
        <v>27233.201814099662</v>
      </c>
      <c r="V120" s="281">
        <v>26695.052187309331</v>
      </c>
      <c r="W120" s="281">
        <v>26064.759203161095</v>
      </c>
      <c r="X120" s="281">
        <v>25472.36306047059</v>
      </c>
      <c r="Y120" s="281">
        <v>25717.203078072118</v>
      </c>
      <c r="Z120" s="281">
        <v>24686.787150890876</v>
      </c>
      <c r="AA120" s="281">
        <v>24962.173953313111</v>
      </c>
      <c r="AB120" s="281">
        <v>24818.006421385697</v>
      </c>
    </row>
    <row r="121" spans="1:28">
      <c r="A121" s="282" t="s">
        <v>273</v>
      </c>
      <c r="B121" s="518"/>
      <c r="C121" s="281">
        <v>17284</v>
      </c>
      <c r="D121" s="281">
        <v>12121</v>
      </c>
      <c r="E121" s="281">
        <v>10867</v>
      </c>
      <c r="F121" s="281">
        <v>7464</v>
      </c>
      <c r="G121" s="281">
        <v>3914</v>
      </c>
      <c r="H121" s="281">
        <v>2920</v>
      </c>
      <c r="I121" s="281">
        <v>1926</v>
      </c>
      <c r="J121" s="281">
        <v>1926</v>
      </c>
      <c r="K121" s="281">
        <v>0</v>
      </c>
      <c r="L121" s="281">
        <v>0</v>
      </c>
      <c r="M121" s="281">
        <v>0</v>
      </c>
      <c r="N121" s="281">
        <v>0</v>
      </c>
      <c r="O121" s="281">
        <v>0</v>
      </c>
      <c r="P121" s="281">
        <v>0</v>
      </c>
      <c r="Q121" s="281">
        <v>0</v>
      </c>
      <c r="R121" s="281">
        <v>0</v>
      </c>
      <c r="S121" s="281">
        <v>0</v>
      </c>
      <c r="T121" s="281">
        <v>0</v>
      </c>
      <c r="U121" s="281">
        <v>0</v>
      </c>
      <c r="V121" s="281">
        <v>0</v>
      </c>
      <c r="W121" s="281">
        <v>0</v>
      </c>
      <c r="X121" s="281">
        <v>0</v>
      </c>
      <c r="Y121" s="281">
        <v>0</v>
      </c>
      <c r="Z121" s="281">
        <v>0</v>
      </c>
      <c r="AA121" s="281">
        <v>0</v>
      </c>
      <c r="AB121" s="281">
        <v>0</v>
      </c>
    </row>
    <row r="122" spans="1:28">
      <c r="A122" s="282" t="s">
        <v>274</v>
      </c>
      <c r="B122" s="518"/>
      <c r="C122" s="281">
        <v>1586.2672500000001</v>
      </c>
      <c r="D122" s="281">
        <v>1606.7496620557922</v>
      </c>
      <c r="E122" s="281">
        <v>1626.313752670841</v>
      </c>
      <c r="F122" s="281">
        <v>1646.6091787635628</v>
      </c>
      <c r="G122" s="281">
        <v>1667.6688733549502</v>
      </c>
      <c r="H122" s="281">
        <v>1687.3289365276628</v>
      </c>
      <c r="I122" s="281">
        <v>1707.3683438746834</v>
      </c>
      <c r="J122" s="281">
        <v>1725.6209726575651</v>
      </c>
      <c r="K122" s="281">
        <v>1743.9557287470743</v>
      </c>
      <c r="L122" s="281">
        <v>1762.3750124929381</v>
      </c>
      <c r="M122" s="281">
        <v>1780.8811390244989</v>
      </c>
      <c r="N122" s="281">
        <v>1798.8851470096656</v>
      </c>
      <c r="O122" s="281">
        <v>1816.418784576445</v>
      </c>
      <c r="P122" s="281">
        <v>1833.5122752627474</v>
      </c>
      <c r="Q122" s="281">
        <v>1850.1944010210898</v>
      </c>
      <c r="R122" s="281">
        <v>1866.0110388620571</v>
      </c>
      <c r="S122" s="281">
        <v>1881.0605481134974</v>
      </c>
      <c r="T122" s="281">
        <v>1895.4316400481944</v>
      </c>
      <c r="U122" s="281">
        <v>1909.2043459944341</v>
      </c>
      <c r="V122" s="281">
        <v>1921.8190099636513</v>
      </c>
      <c r="W122" s="281">
        <v>1931.1387530570364</v>
      </c>
      <c r="X122" s="281">
        <v>1939.6947754142329</v>
      </c>
      <c r="Y122" s="281">
        <v>1947.6497146297531</v>
      </c>
      <c r="Z122" s="281">
        <v>1955.1338345452982</v>
      </c>
      <c r="AA122" s="281">
        <v>1962.2514983311778</v>
      </c>
      <c r="AB122" s="281">
        <v>1969.0863471780124</v>
      </c>
    </row>
    <row r="123" spans="1:28">
      <c r="A123" s="282" t="s">
        <v>266</v>
      </c>
      <c r="B123" s="518"/>
      <c r="C123" s="281">
        <v>3950</v>
      </c>
      <c r="D123" s="281">
        <v>4150</v>
      </c>
      <c r="E123" s="281">
        <v>4150</v>
      </c>
      <c r="F123" s="281">
        <v>4150</v>
      </c>
      <c r="G123" s="281">
        <v>6550</v>
      </c>
      <c r="H123" s="281">
        <v>8550</v>
      </c>
      <c r="I123" s="281">
        <v>11350</v>
      </c>
      <c r="J123" s="281">
        <v>13455</v>
      </c>
      <c r="K123" s="281">
        <v>13455</v>
      </c>
      <c r="L123" s="281">
        <v>14955</v>
      </c>
      <c r="M123" s="281">
        <v>20055</v>
      </c>
      <c r="N123" s="281">
        <v>22055</v>
      </c>
      <c r="O123" s="281">
        <v>22055</v>
      </c>
      <c r="P123" s="281">
        <v>22055</v>
      </c>
      <c r="Q123" s="281">
        <v>23255</v>
      </c>
      <c r="R123" s="281">
        <v>23255</v>
      </c>
      <c r="S123" s="281">
        <v>23255</v>
      </c>
      <c r="T123" s="281">
        <v>23255</v>
      </c>
      <c r="U123" s="281">
        <v>23255</v>
      </c>
      <c r="V123" s="281">
        <v>23255</v>
      </c>
      <c r="W123" s="281">
        <v>23255</v>
      </c>
      <c r="X123" s="281">
        <v>23255</v>
      </c>
      <c r="Y123" s="281">
        <v>23255</v>
      </c>
      <c r="Z123" s="281">
        <v>23255</v>
      </c>
      <c r="AA123" s="281">
        <v>23255</v>
      </c>
      <c r="AB123" s="281">
        <v>23255</v>
      </c>
    </row>
    <row r="124" spans="1:28">
      <c r="A124" s="283" t="s">
        <v>275</v>
      </c>
      <c r="B124" s="518"/>
      <c r="C124" s="281">
        <v>41</v>
      </c>
      <c r="D124" s="281">
        <v>47.5</v>
      </c>
      <c r="E124" s="281">
        <v>47.5</v>
      </c>
      <c r="F124" s="281">
        <v>47.5</v>
      </c>
      <c r="G124" s="281">
        <v>48</v>
      </c>
      <c r="H124" s="281">
        <v>59.2</v>
      </c>
      <c r="I124" s="281">
        <v>69.2</v>
      </c>
      <c r="J124" s="281">
        <v>79.2</v>
      </c>
      <c r="K124" s="281">
        <v>99.2</v>
      </c>
      <c r="L124" s="281">
        <v>454.2</v>
      </c>
      <c r="M124" s="281">
        <v>578.20000000000005</v>
      </c>
      <c r="N124" s="281">
        <v>644.20000000000005</v>
      </c>
      <c r="O124" s="281">
        <v>664.2</v>
      </c>
      <c r="P124" s="281">
        <v>674.2</v>
      </c>
      <c r="Q124" s="281">
        <v>684.2</v>
      </c>
      <c r="R124" s="281">
        <v>704.2</v>
      </c>
      <c r="S124" s="281">
        <v>714.2</v>
      </c>
      <c r="T124" s="281">
        <v>734.2</v>
      </c>
      <c r="U124" s="281">
        <v>744.2</v>
      </c>
      <c r="V124" s="281">
        <v>754.2</v>
      </c>
      <c r="W124" s="281">
        <v>754.2</v>
      </c>
      <c r="X124" s="281">
        <v>754.2</v>
      </c>
      <c r="Y124" s="281">
        <v>754.2</v>
      </c>
      <c r="Z124" s="281">
        <v>754.2</v>
      </c>
      <c r="AA124" s="281">
        <v>754.2</v>
      </c>
      <c r="AB124" s="281">
        <v>754.2</v>
      </c>
    </row>
    <row r="125" spans="1:28">
      <c r="A125" s="282" t="s">
        <v>276</v>
      </c>
      <c r="B125" s="518"/>
      <c r="C125" s="281">
        <v>8985</v>
      </c>
      <c r="D125" s="281">
        <v>8985</v>
      </c>
      <c r="E125" s="281">
        <v>8985</v>
      </c>
      <c r="F125" s="281">
        <v>8985</v>
      </c>
      <c r="G125" s="281">
        <v>8985</v>
      </c>
      <c r="H125" s="281">
        <v>8985</v>
      </c>
      <c r="I125" s="281">
        <v>8985</v>
      </c>
      <c r="J125" s="281">
        <v>8985</v>
      </c>
      <c r="K125" s="281">
        <v>7126</v>
      </c>
      <c r="L125" s="281">
        <v>4715</v>
      </c>
      <c r="M125" s="281">
        <v>4715</v>
      </c>
      <c r="N125" s="281">
        <v>4715</v>
      </c>
      <c r="O125" s="281">
        <v>6385</v>
      </c>
      <c r="P125" s="281">
        <v>6705</v>
      </c>
      <c r="Q125" s="281">
        <v>6705</v>
      </c>
      <c r="R125" s="281">
        <v>7356</v>
      </c>
      <c r="S125" s="281">
        <v>7356</v>
      </c>
      <c r="T125" s="281">
        <v>8485</v>
      </c>
      <c r="U125" s="281">
        <v>8485</v>
      </c>
      <c r="V125" s="281">
        <v>9614</v>
      </c>
      <c r="W125" s="281">
        <v>11284</v>
      </c>
      <c r="X125" s="281">
        <v>12413</v>
      </c>
      <c r="Y125" s="281">
        <v>12413</v>
      </c>
      <c r="Z125" s="281">
        <v>14083</v>
      </c>
      <c r="AA125" s="281">
        <v>14083</v>
      </c>
      <c r="AB125" s="281">
        <v>14083</v>
      </c>
    </row>
    <row r="126" spans="1:28">
      <c r="A126" s="280" t="s">
        <v>322</v>
      </c>
      <c r="B126" s="518"/>
      <c r="C126" s="281">
        <v>4871.3999999999996</v>
      </c>
      <c r="D126" s="281">
        <v>4871.3999999999996</v>
      </c>
      <c r="E126" s="281">
        <v>5471.4</v>
      </c>
      <c r="F126" s="281">
        <v>6830.4</v>
      </c>
      <c r="G126" s="281">
        <v>6830.4</v>
      </c>
      <c r="H126" s="281">
        <v>8269.4</v>
      </c>
      <c r="I126" s="281">
        <v>9154.4</v>
      </c>
      <c r="J126" s="281">
        <v>9962.4</v>
      </c>
      <c r="K126" s="281">
        <v>11915.3</v>
      </c>
      <c r="L126" s="281">
        <v>13120.3</v>
      </c>
      <c r="M126" s="281">
        <v>15436.3</v>
      </c>
      <c r="N126" s="281">
        <v>17632.3</v>
      </c>
      <c r="O126" s="281">
        <v>18682.3</v>
      </c>
      <c r="P126" s="281">
        <v>19182.3</v>
      </c>
      <c r="Q126" s="281">
        <v>20682.3</v>
      </c>
      <c r="R126" s="281">
        <v>21682.3</v>
      </c>
      <c r="S126" s="281">
        <v>21682.3</v>
      </c>
      <c r="T126" s="281">
        <v>22182.3</v>
      </c>
      <c r="U126" s="281">
        <v>22182.3</v>
      </c>
      <c r="V126" s="281">
        <v>22682.3</v>
      </c>
      <c r="W126" s="281">
        <v>22682.3</v>
      </c>
      <c r="X126" s="281">
        <v>22682.3</v>
      </c>
      <c r="Y126" s="281">
        <v>22682.3</v>
      </c>
      <c r="Z126" s="281">
        <v>22682.3</v>
      </c>
      <c r="AA126" s="281">
        <v>22682.3</v>
      </c>
      <c r="AB126" s="281">
        <v>22682.3</v>
      </c>
    </row>
    <row r="127" spans="1:28">
      <c r="A127" s="280" t="s">
        <v>323</v>
      </c>
      <c r="B127" s="518"/>
      <c r="C127" s="281">
        <v>8222.8965900000003</v>
      </c>
      <c r="D127" s="281">
        <v>9800.3588455047266</v>
      </c>
      <c r="E127" s="281">
        <v>10718.579352881488</v>
      </c>
      <c r="F127" s="281">
        <v>11662.593750271186</v>
      </c>
      <c r="G127" s="281">
        <v>11921.131843055704</v>
      </c>
      <c r="H127" s="281">
        <v>12102.341279526925</v>
      </c>
      <c r="I127" s="281">
        <v>12240.642663528852</v>
      </c>
      <c r="J127" s="281">
        <v>12424.149650823072</v>
      </c>
      <c r="K127" s="281">
        <v>13306.302831389319</v>
      </c>
      <c r="L127" s="281">
        <v>14117.940551295855</v>
      </c>
      <c r="M127" s="281">
        <v>14480.43180061549</v>
      </c>
      <c r="N127" s="281">
        <v>14684.886173759385</v>
      </c>
      <c r="O127" s="281">
        <v>14861.529616603015</v>
      </c>
      <c r="P127" s="281">
        <v>15040.433679054277</v>
      </c>
      <c r="Q127" s="281">
        <v>15219.666139207297</v>
      </c>
      <c r="R127" s="281">
        <v>15447.282506155534</v>
      </c>
      <c r="S127" s="281">
        <v>15590.065055014105</v>
      </c>
      <c r="T127" s="281">
        <v>15768.61114275468</v>
      </c>
      <c r="U127" s="281">
        <v>15924.174297264455</v>
      </c>
      <c r="V127" s="281">
        <v>16070.238019653563</v>
      </c>
      <c r="W127" s="281">
        <v>16206.825054160117</v>
      </c>
      <c r="X127" s="281">
        <v>16333.957200066978</v>
      </c>
      <c r="Y127" s="281">
        <v>16451.655403431167</v>
      </c>
      <c r="Z127" s="281">
        <v>16559.939839073686</v>
      </c>
      <c r="AA127" s="281">
        <v>16634.46917119568</v>
      </c>
      <c r="AB127" s="281">
        <v>16699.633906680196</v>
      </c>
    </row>
    <row r="128" spans="1:28">
      <c r="A128" s="282" t="s">
        <v>279</v>
      </c>
      <c r="B128" s="518"/>
      <c r="C128" s="281">
        <v>9591.4953600013123</v>
      </c>
      <c r="D128" s="281">
        <v>12705.48535175727</v>
      </c>
      <c r="E128" s="281">
        <v>14001.536142027668</v>
      </c>
      <c r="F128" s="281">
        <v>14893.855324554079</v>
      </c>
      <c r="G128" s="281">
        <v>15661.844830151462</v>
      </c>
      <c r="H128" s="281">
        <v>16753.07396842564</v>
      </c>
      <c r="I128" s="281">
        <v>17977.730290816653</v>
      </c>
      <c r="J128" s="281">
        <v>19484.948564301758</v>
      </c>
      <c r="K128" s="281">
        <v>21104.209825803307</v>
      </c>
      <c r="L128" s="281">
        <v>23080.741825734218</v>
      </c>
      <c r="M128" s="281">
        <v>25102.25944690554</v>
      </c>
      <c r="N128" s="281">
        <v>27143.665817608675</v>
      </c>
      <c r="O128" s="281">
        <v>29101.004154946429</v>
      </c>
      <c r="P128" s="281">
        <v>30871.603566648773</v>
      </c>
      <c r="Q128" s="281">
        <v>32313.952810311384</v>
      </c>
      <c r="R128" s="281">
        <v>33617.139150390001</v>
      </c>
      <c r="S128" s="281">
        <v>34882.521571635807</v>
      </c>
      <c r="T128" s="281">
        <v>36056.097602076057</v>
      </c>
      <c r="U128" s="281">
        <v>37142.792936605649</v>
      </c>
      <c r="V128" s="281">
        <v>38188.370084703347</v>
      </c>
      <c r="W128" s="281">
        <v>39101.495154218734</v>
      </c>
      <c r="X128" s="281">
        <v>39974.289363004995</v>
      </c>
      <c r="Y128" s="281">
        <v>40715.640284234272</v>
      </c>
      <c r="Z128" s="281">
        <v>41318.970584601273</v>
      </c>
      <c r="AA128" s="281">
        <v>41893.228893820298</v>
      </c>
      <c r="AB128" s="281">
        <v>42331.974033137172</v>
      </c>
    </row>
    <row r="129" spans="1:28">
      <c r="A129" s="284" t="s">
        <v>500</v>
      </c>
      <c r="B129" s="518"/>
      <c r="C129" s="281">
        <v>1443.5919999999999</v>
      </c>
      <c r="D129" s="281">
        <v>1433.5620000000001</v>
      </c>
      <c r="E129" s="281">
        <v>1631.3032803875735</v>
      </c>
      <c r="F129" s="281">
        <v>2147.6171215502941</v>
      </c>
      <c r="G129" s="281">
        <v>2335.773523488162</v>
      </c>
      <c r="H129" s="281">
        <v>2383.6048038757353</v>
      </c>
      <c r="I129" s="281">
        <v>2364.7976641664154</v>
      </c>
      <c r="J129" s="281">
        <v>2488.629988978897</v>
      </c>
      <c r="K129" s="281">
        <v>2481.7497381523135</v>
      </c>
      <c r="L129" s="281">
        <v>2624.8534685137374</v>
      </c>
      <c r="M129" s="281">
        <v>2713.2111419394246</v>
      </c>
      <c r="N129" s="281">
        <v>2820.8966990363961</v>
      </c>
      <c r="O129" s="281">
        <v>2858.9665339882158</v>
      </c>
      <c r="P129" s="281">
        <v>2837.6898606876271</v>
      </c>
      <c r="Q129" s="281">
        <v>2962.3493537220083</v>
      </c>
      <c r="R129" s="281">
        <v>3027.7955875650578</v>
      </c>
      <c r="S129" s="281">
        <v>3059.8779772541839</v>
      </c>
      <c r="T129" s="281">
        <v>3128.6374266855382</v>
      </c>
      <c r="U129" s="281">
        <v>3199.1158623526762</v>
      </c>
      <c r="V129" s="281">
        <v>3271.3562589114931</v>
      </c>
      <c r="W129" s="281">
        <v>3308.379462147886</v>
      </c>
      <c r="X129" s="281">
        <v>3245.865455424735</v>
      </c>
      <c r="Y129" s="281">
        <v>3283.8200236175435</v>
      </c>
      <c r="Z129" s="281">
        <v>3264.2490239127628</v>
      </c>
      <c r="AA129" s="281">
        <v>3303.1583867116724</v>
      </c>
      <c r="AB129" s="281">
        <v>3318.9166786452306</v>
      </c>
    </row>
    <row r="130" spans="1:28">
      <c r="A130" s="284" t="s">
        <v>501</v>
      </c>
      <c r="B130" s="518"/>
      <c r="C130" s="281">
        <v>2079.1467199999997</v>
      </c>
      <c r="D130" s="281">
        <v>2156.4509477810088</v>
      </c>
      <c r="E130" s="281">
        <v>2255.0656507474937</v>
      </c>
      <c r="F130" s="281">
        <v>2547.158741980445</v>
      </c>
      <c r="G130" s="281">
        <v>2643.0502499906806</v>
      </c>
      <c r="H130" s="281">
        <v>2726.4914519275667</v>
      </c>
      <c r="I130" s="281">
        <v>2814.4883858878402</v>
      </c>
      <c r="J130" s="281">
        <v>2913.0033347707281</v>
      </c>
      <c r="K130" s="281">
        <v>3019.1566914240516</v>
      </c>
      <c r="L130" s="281">
        <v>3131.5413426988516</v>
      </c>
      <c r="M130" s="281">
        <v>3250.5221646906512</v>
      </c>
      <c r="N130" s="281">
        <v>3382.5067081168472</v>
      </c>
      <c r="O130" s="281">
        <v>3505.8227714943314</v>
      </c>
      <c r="P130" s="281">
        <v>3649.6217245875837</v>
      </c>
      <c r="Q130" s="281">
        <v>3797.5852668253501</v>
      </c>
      <c r="R130" s="281">
        <v>3967.0198569908207</v>
      </c>
      <c r="S130" s="281">
        <v>4137.3346600130981</v>
      </c>
      <c r="T130" s="281">
        <v>4273.6124576701723</v>
      </c>
      <c r="U130" s="281">
        <v>4394.9634583354618</v>
      </c>
      <c r="V130" s="281">
        <v>4520.855756996576</v>
      </c>
      <c r="W130" s="281">
        <v>4617.7455131709012</v>
      </c>
      <c r="X130" s="281">
        <v>4713.6137200458234</v>
      </c>
      <c r="Y130" s="281">
        <v>4763.5329219644291</v>
      </c>
      <c r="Z130" s="281">
        <v>4784.8667096411809</v>
      </c>
      <c r="AA130" s="281">
        <v>4785.8011414211023</v>
      </c>
      <c r="AB130" s="281">
        <v>4765.3242446298937</v>
      </c>
    </row>
    <row r="131" spans="1:28" ht="15">
      <c r="A131" s="285" t="s">
        <v>282</v>
      </c>
      <c r="B131" s="518"/>
      <c r="C131" s="286">
        <v>96957.393384576309</v>
      </c>
      <c r="D131" s="286">
        <v>98414.02515624743</v>
      </c>
      <c r="E131" s="286">
        <v>99472.307014953127</v>
      </c>
      <c r="F131" s="286">
        <v>100757.52172115896</v>
      </c>
      <c r="G131" s="286">
        <v>101960.72450599115</v>
      </c>
      <c r="H131" s="286">
        <v>104846.97458483896</v>
      </c>
      <c r="I131" s="286">
        <v>109644.726424437</v>
      </c>
      <c r="J131" s="286">
        <v>112974.6981119437</v>
      </c>
      <c r="K131" s="286">
        <v>117813.28390558196</v>
      </c>
      <c r="L131" s="286">
        <v>123852.23706410363</v>
      </c>
      <c r="M131" s="286">
        <v>133849.89269591265</v>
      </c>
      <c r="N131" s="286">
        <v>140288.55704547794</v>
      </c>
      <c r="O131" s="286">
        <v>144517.77288045231</v>
      </c>
      <c r="P131" s="286">
        <v>148584.19268260468</v>
      </c>
      <c r="Q131" s="286">
        <v>154676.21368676011</v>
      </c>
      <c r="R131" s="286">
        <v>157392.8008668923</v>
      </c>
      <c r="S131" s="286">
        <v>160336.31666535049</v>
      </c>
      <c r="T131" s="286">
        <v>162715.72641993742</v>
      </c>
      <c r="U131" s="286">
        <v>166737.73015534593</v>
      </c>
      <c r="V131" s="286">
        <v>169962.09479079786</v>
      </c>
      <c r="W131" s="286">
        <v>172631.17544312024</v>
      </c>
      <c r="X131" s="286">
        <v>174672.41267730645</v>
      </c>
      <c r="Y131" s="286">
        <v>175844.54848250942</v>
      </c>
      <c r="Z131" s="286">
        <v>177292.14429188875</v>
      </c>
      <c r="AA131" s="286">
        <v>178627.17633084892</v>
      </c>
      <c r="AB131" s="286">
        <v>179367.09372340867</v>
      </c>
    </row>
    <row r="132" spans="1:28" ht="15">
      <c r="A132" s="285" t="s">
        <v>502</v>
      </c>
      <c r="B132" s="518"/>
      <c r="C132" s="288">
        <v>61100</v>
      </c>
      <c r="D132" s="288">
        <v>61000</v>
      </c>
      <c r="E132" s="288">
        <v>60700</v>
      </c>
      <c r="F132" s="288">
        <v>60400</v>
      </c>
      <c r="G132" s="288">
        <v>60300</v>
      </c>
      <c r="H132" s="288">
        <v>60700</v>
      </c>
      <c r="I132" s="288">
        <v>61000</v>
      </c>
      <c r="J132" s="288">
        <v>60900</v>
      </c>
      <c r="K132" s="288">
        <v>60900</v>
      </c>
      <c r="L132" s="288">
        <v>61200</v>
      </c>
      <c r="M132" s="288">
        <v>61400</v>
      </c>
      <c r="N132" s="288">
        <v>61700</v>
      </c>
      <c r="O132" s="288">
        <v>61900</v>
      </c>
      <c r="P132" s="288">
        <v>62300</v>
      </c>
      <c r="Q132" s="288">
        <v>62600</v>
      </c>
      <c r="R132" s="288">
        <v>63200</v>
      </c>
      <c r="S132" s="288">
        <v>63700</v>
      </c>
      <c r="T132" s="288">
        <v>64200</v>
      </c>
      <c r="U132" s="288">
        <v>64800</v>
      </c>
      <c r="V132" s="288">
        <v>65200</v>
      </c>
      <c r="W132" s="288">
        <v>65600</v>
      </c>
      <c r="X132" s="288">
        <v>66000</v>
      </c>
      <c r="Y132" s="288">
        <v>66400</v>
      </c>
      <c r="Z132" s="288">
        <v>66800</v>
      </c>
      <c r="AA132" s="288">
        <v>67200</v>
      </c>
      <c r="AB132" s="288">
        <v>67700</v>
      </c>
    </row>
  </sheetData>
  <mergeCells count="4">
    <mergeCell ref="B52:B68"/>
    <mergeCell ref="B73:B89"/>
    <mergeCell ref="B94:B111"/>
    <mergeCell ref="B115:B132"/>
  </mergeCell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B132"/>
  <sheetViews>
    <sheetView showGridLines="0" zoomScale="55" zoomScaleNormal="55" workbookViewId="0"/>
  </sheetViews>
  <sheetFormatPr defaultColWidth="9" defaultRowHeight="14.25"/>
  <cols>
    <col min="1" max="1" width="24.25" style="278" bestFit="1" customWidth="1"/>
    <col min="2" max="2" width="9" style="278"/>
    <col min="3" max="3" width="8.125" style="278" customWidth="1"/>
    <col min="4" max="13" width="9" style="278"/>
    <col min="14" max="14" width="8" style="278" customWidth="1"/>
    <col min="15" max="23" width="9" style="278"/>
    <col min="24" max="25" width="8" style="278" customWidth="1"/>
    <col min="26" max="16384" width="9" style="278"/>
  </cols>
  <sheetData>
    <row r="1" spans="1:1" ht="20.25">
      <c r="A1" s="203" t="s">
        <v>591</v>
      </c>
    </row>
    <row r="2" spans="1:1" s="311" customFormat="1" ht="20.25">
      <c r="A2" s="266"/>
    </row>
    <row r="3" spans="1:1" s="311" customFormat="1" ht="20.25">
      <c r="A3" s="266"/>
    </row>
    <row r="48" spans="1:1" ht="15">
      <c r="A48" s="324" t="s">
        <v>316</v>
      </c>
    </row>
    <row r="50" spans="1:28" ht="15">
      <c r="A50" s="277" t="s">
        <v>32</v>
      </c>
    </row>
    <row r="52" spans="1:28" ht="15">
      <c r="A52" s="279" t="s">
        <v>269</v>
      </c>
      <c r="B52" s="519"/>
      <c r="C52" s="279">
        <v>2015</v>
      </c>
      <c r="D52" s="279">
        <v>2016</v>
      </c>
      <c r="E52" s="279">
        <v>2017</v>
      </c>
      <c r="F52" s="279">
        <v>2018</v>
      </c>
      <c r="G52" s="279">
        <v>2019</v>
      </c>
      <c r="H52" s="279">
        <v>2020</v>
      </c>
      <c r="I52" s="279">
        <v>2021</v>
      </c>
      <c r="J52" s="279">
        <v>2022</v>
      </c>
      <c r="K52" s="279">
        <v>2023</v>
      </c>
      <c r="L52" s="279">
        <v>2024</v>
      </c>
      <c r="M52" s="279">
        <v>2025</v>
      </c>
      <c r="N52" s="279">
        <v>2026</v>
      </c>
      <c r="O52" s="279">
        <v>2027</v>
      </c>
      <c r="P52" s="279">
        <v>2028</v>
      </c>
      <c r="Q52" s="279">
        <v>2029</v>
      </c>
      <c r="R52" s="279">
        <v>2030</v>
      </c>
      <c r="S52" s="279">
        <v>2031</v>
      </c>
      <c r="T52" s="279">
        <v>2032</v>
      </c>
      <c r="U52" s="279">
        <v>2033</v>
      </c>
      <c r="V52" s="279">
        <v>2034</v>
      </c>
      <c r="W52" s="279">
        <v>2035</v>
      </c>
      <c r="X52" s="279">
        <v>2036</v>
      </c>
      <c r="Y52" s="279">
        <v>2037</v>
      </c>
      <c r="Z52" s="279">
        <v>2038</v>
      </c>
      <c r="AA52" s="279">
        <v>2039</v>
      </c>
      <c r="AB52" s="279">
        <v>2040</v>
      </c>
    </row>
    <row r="53" spans="1:28">
      <c r="A53" s="280" t="s">
        <v>267</v>
      </c>
      <c r="B53" s="519"/>
      <c r="C53" s="281">
        <v>2666.7464306338452</v>
      </c>
      <c r="D53" s="281">
        <v>2667.4564302208664</v>
      </c>
      <c r="E53" s="281">
        <v>2707.2450691537465</v>
      </c>
      <c r="F53" s="281">
        <v>2702.4120495181223</v>
      </c>
      <c r="G53" s="281">
        <v>2729.2671589210968</v>
      </c>
      <c r="H53" s="281">
        <v>3765.6558056168656</v>
      </c>
      <c r="I53" s="281">
        <v>4096.2388035401982</v>
      </c>
      <c r="J53" s="281">
        <v>4133.8668257620511</v>
      </c>
      <c r="K53" s="281">
        <v>4419.8947782660289</v>
      </c>
      <c r="L53" s="281">
        <v>4720.1790405132415</v>
      </c>
      <c r="M53" s="281">
        <v>4876.709752374084</v>
      </c>
      <c r="N53" s="281">
        <v>5062.6741942879771</v>
      </c>
      <c r="O53" s="281">
        <v>5994.703213137178</v>
      </c>
      <c r="P53" s="281">
        <v>6373.6587525622663</v>
      </c>
      <c r="Q53" s="281">
        <v>7026.4913318985964</v>
      </c>
      <c r="R53" s="281">
        <v>7211.3329045672617</v>
      </c>
      <c r="S53" s="281">
        <v>7626.0678309863561</v>
      </c>
      <c r="T53" s="281">
        <v>8343.0012123742636</v>
      </c>
      <c r="U53" s="281">
        <v>8829.1265085303312</v>
      </c>
      <c r="V53" s="281">
        <v>8938.4721670639501</v>
      </c>
      <c r="W53" s="281">
        <v>7910.5741100075411</v>
      </c>
      <c r="X53" s="281">
        <v>8170.2206471851305</v>
      </c>
      <c r="Y53" s="281">
        <v>8431.1556785451303</v>
      </c>
      <c r="Z53" s="281">
        <v>8986.7109424142291</v>
      </c>
      <c r="AA53" s="281">
        <v>9590.9550791386246</v>
      </c>
      <c r="AB53" s="281">
        <v>10455.316057540698</v>
      </c>
    </row>
    <row r="54" spans="1:28">
      <c r="A54" s="280" t="s">
        <v>270</v>
      </c>
      <c r="B54" s="519"/>
      <c r="C54" s="281">
        <v>16426.375431021301</v>
      </c>
      <c r="D54" s="281">
        <v>16310.973722721572</v>
      </c>
      <c r="E54" s="281">
        <v>19935.69824609549</v>
      </c>
      <c r="F54" s="281">
        <v>19860.691817973318</v>
      </c>
      <c r="G54" s="281">
        <v>19542.49168023745</v>
      </c>
      <c r="H54" s="281">
        <v>20093.369059333414</v>
      </c>
      <c r="I54" s="281">
        <v>23013.748661109683</v>
      </c>
      <c r="J54" s="281">
        <v>21808.034440744901</v>
      </c>
      <c r="K54" s="281">
        <v>21030.59573182014</v>
      </c>
      <c r="L54" s="281">
        <v>20801.931870989119</v>
      </c>
      <c r="M54" s="281">
        <v>19894.349573758333</v>
      </c>
      <c r="N54" s="281">
        <v>18510.486150901637</v>
      </c>
      <c r="O54" s="281">
        <v>16624.418801570238</v>
      </c>
      <c r="P54" s="281">
        <v>15047.683879418264</v>
      </c>
      <c r="Q54" s="281">
        <v>15743.044391740195</v>
      </c>
      <c r="R54" s="281">
        <v>12216.985314743095</v>
      </c>
      <c r="S54" s="281">
        <v>11677.896940970346</v>
      </c>
      <c r="T54" s="281">
        <v>10088.18752437066</v>
      </c>
      <c r="U54" s="281">
        <v>8084.3985503173462</v>
      </c>
      <c r="V54" s="281">
        <v>7728.0472922644512</v>
      </c>
      <c r="W54" s="281">
        <v>5610.9756598172125</v>
      </c>
      <c r="X54" s="281">
        <v>2421.6018268005819</v>
      </c>
      <c r="Y54" s="281">
        <v>2413.878271868738</v>
      </c>
      <c r="Z54" s="281">
        <v>2370.9914485062536</v>
      </c>
      <c r="AA54" s="281">
        <v>2398.1250982642332</v>
      </c>
      <c r="AB54" s="281">
        <v>2450.0456200662125</v>
      </c>
    </row>
    <row r="55" spans="1:28">
      <c r="A55" s="280" t="s">
        <v>271</v>
      </c>
      <c r="B55" s="519"/>
      <c r="C55" s="281">
        <v>0</v>
      </c>
      <c r="D55" s="281">
        <v>0</v>
      </c>
      <c r="E55" s="281">
        <v>0</v>
      </c>
      <c r="F55" s="281">
        <v>0</v>
      </c>
      <c r="G55" s="281">
        <v>0</v>
      </c>
      <c r="H55" s="281">
        <v>0</v>
      </c>
      <c r="I55" s="281">
        <v>0</v>
      </c>
      <c r="J55" s="281">
        <v>0</v>
      </c>
      <c r="K55" s="281">
        <v>0</v>
      </c>
      <c r="L55" s="281">
        <v>0</v>
      </c>
      <c r="M55" s="281">
        <v>0</v>
      </c>
      <c r="N55" s="281">
        <v>0</v>
      </c>
      <c r="O55" s="281">
        <v>0</v>
      </c>
      <c r="P55" s="281">
        <v>0</v>
      </c>
      <c r="Q55" s="281">
        <v>4839.6811093880706</v>
      </c>
      <c r="R55" s="281">
        <v>8820.7100698212016</v>
      </c>
      <c r="S55" s="281">
        <v>13382.930698433529</v>
      </c>
      <c r="T55" s="281">
        <v>20311.119217677562</v>
      </c>
      <c r="U55" s="281">
        <v>28879.098878253397</v>
      </c>
      <c r="V55" s="281">
        <v>35643.936785932303</v>
      </c>
      <c r="W55" s="281">
        <v>40653.228958241663</v>
      </c>
      <c r="X55" s="281">
        <v>49232.80991397972</v>
      </c>
      <c r="Y55" s="281">
        <v>57790.052974446698</v>
      </c>
      <c r="Z55" s="281">
        <v>72487.958382247394</v>
      </c>
      <c r="AA55" s="281">
        <v>75735.078322117857</v>
      </c>
      <c r="AB55" s="281">
        <v>79668.158617784415</v>
      </c>
    </row>
    <row r="56" spans="1:28">
      <c r="A56" s="282" t="s">
        <v>272</v>
      </c>
      <c r="B56" s="519"/>
      <c r="C56" s="281">
        <v>26179.806429905773</v>
      </c>
      <c r="D56" s="281">
        <v>26646.990098102662</v>
      </c>
      <c r="E56" s="281">
        <v>27572.866867857261</v>
      </c>
      <c r="F56" s="281">
        <v>28590.850064841055</v>
      </c>
      <c r="G56" s="281">
        <v>29057.238319465927</v>
      </c>
      <c r="H56" s="281">
        <v>29857.276400042592</v>
      </c>
      <c r="I56" s="281">
        <v>30291.664908442239</v>
      </c>
      <c r="J56" s="281">
        <v>31025.356654363291</v>
      </c>
      <c r="K56" s="281">
        <v>31460.286125499624</v>
      </c>
      <c r="L56" s="281">
        <v>30798.712577286296</v>
      </c>
      <c r="M56" s="281">
        <v>31186.971635717935</v>
      </c>
      <c r="N56" s="281">
        <v>31843.881104675791</v>
      </c>
      <c r="O56" s="281">
        <v>32000.187548167993</v>
      </c>
      <c r="P56" s="281">
        <v>32338.440015903812</v>
      </c>
      <c r="Q56" s="281">
        <v>25720.914274010251</v>
      </c>
      <c r="R56" s="281">
        <v>26481.506850419999</v>
      </c>
      <c r="S56" s="281">
        <v>26800.46740140934</v>
      </c>
      <c r="T56" s="281">
        <v>27141.025017451779</v>
      </c>
      <c r="U56" s="281">
        <v>27447.022516740784</v>
      </c>
      <c r="V56" s="281">
        <v>27542.969181129312</v>
      </c>
      <c r="W56" s="281">
        <v>27826.13513281443</v>
      </c>
      <c r="X56" s="281">
        <v>28039.309188024487</v>
      </c>
      <c r="Y56" s="281">
        <v>28255.493988187958</v>
      </c>
      <c r="Z56" s="281">
        <v>28445.769423088983</v>
      </c>
      <c r="AA56" s="281">
        <v>28633.791187076738</v>
      </c>
      <c r="AB56" s="281">
        <v>28738.566198445664</v>
      </c>
    </row>
    <row r="57" spans="1:28">
      <c r="A57" s="280" t="s">
        <v>56</v>
      </c>
      <c r="B57" s="519"/>
      <c r="C57" s="281">
        <v>89920.977885757922</v>
      </c>
      <c r="D57" s="281">
        <v>109897.83769973005</v>
      </c>
      <c r="E57" s="281">
        <v>87870.606691742636</v>
      </c>
      <c r="F57" s="281">
        <v>73326.620887074692</v>
      </c>
      <c r="G57" s="281">
        <v>66684.958921143698</v>
      </c>
      <c r="H57" s="281">
        <v>47058.084788742643</v>
      </c>
      <c r="I57" s="281">
        <v>29619.511335318348</v>
      </c>
      <c r="J57" s="281">
        <v>27303.256565421278</v>
      </c>
      <c r="K57" s="281">
        <v>30434.858896080921</v>
      </c>
      <c r="L57" s="281">
        <v>35456.776074855719</v>
      </c>
      <c r="M57" s="281">
        <v>32233.139533308993</v>
      </c>
      <c r="N57" s="281">
        <v>28293.818303810531</v>
      </c>
      <c r="O57" s="281">
        <v>24562.998946358472</v>
      </c>
      <c r="P57" s="281">
        <v>22428.096205142596</v>
      </c>
      <c r="Q57" s="281">
        <v>25145.137108149447</v>
      </c>
      <c r="R57" s="281">
        <v>26707.28208023194</v>
      </c>
      <c r="S57" s="281">
        <v>22371.763101486846</v>
      </c>
      <c r="T57" s="281">
        <v>20819.284495394026</v>
      </c>
      <c r="U57" s="281">
        <v>15138.112511618892</v>
      </c>
      <c r="V57" s="281">
        <v>13970.152525161284</v>
      </c>
      <c r="W57" s="281">
        <v>13691.746298164231</v>
      </c>
      <c r="X57" s="281">
        <v>13201.57033384301</v>
      </c>
      <c r="Y57" s="281">
        <v>11826.260313984638</v>
      </c>
      <c r="Z57" s="281">
        <v>9497.4975433005366</v>
      </c>
      <c r="AA57" s="281">
        <v>9730.1949829155528</v>
      </c>
      <c r="AB57" s="281">
        <v>10169.695197843228</v>
      </c>
    </row>
    <row r="58" spans="1:28">
      <c r="A58" s="282" t="s">
        <v>273</v>
      </c>
      <c r="B58" s="519"/>
      <c r="C58" s="281">
        <v>57712.479465320437</v>
      </c>
      <c r="D58" s="281">
        <v>31123.06951671909</v>
      </c>
      <c r="E58" s="281">
        <v>35096.720914615391</v>
      </c>
      <c r="F58" s="281">
        <v>33229.030138814807</v>
      </c>
      <c r="G58" s="281">
        <v>19781.170088395957</v>
      </c>
      <c r="H58" s="281">
        <v>10971.381312642367</v>
      </c>
      <c r="I58" s="281">
        <v>5504.1245528786148</v>
      </c>
      <c r="J58" s="281">
        <v>0</v>
      </c>
      <c r="K58" s="281">
        <v>0</v>
      </c>
      <c r="L58" s="281">
        <v>0</v>
      </c>
      <c r="M58" s="281">
        <v>0</v>
      </c>
      <c r="N58" s="281">
        <v>0</v>
      </c>
      <c r="O58" s="281">
        <v>0</v>
      </c>
      <c r="P58" s="281">
        <v>0</v>
      </c>
      <c r="Q58" s="281">
        <v>0</v>
      </c>
      <c r="R58" s="281">
        <v>0</v>
      </c>
      <c r="S58" s="281">
        <v>0</v>
      </c>
      <c r="T58" s="281">
        <v>0</v>
      </c>
      <c r="U58" s="281">
        <v>0</v>
      </c>
      <c r="V58" s="281">
        <v>0</v>
      </c>
      <c r="W58" s="281">
        <v>0</v>
      </c>
      <c r="X58" s="281">
        <v>0</v>
      </c>
      <c r="Y58" s="281">
        <v>0</v>
      </c>
      <c r="Z58" s="281">
        <v>0</v>
      </c>
      <c r="AA58" s="281">
        <v>0</v>
      </c>
      <c r="AB58" s="281">
        <v>0</v>
      </c>
    </row>
    <row r="59" spans="1:28">
      <c r="A59" s="282" t="s">
        <v>274</v>
      </c>
      <c r="B59" s="519"/>
      <c r="C59" s="281">
        <v>4658.2873003618597</v>
      </c>
      <c r="D59" s="281">
        <v>4721.8300821627017</v>
      </c>
      <c r="E59" s="281">
        <v>4782.6691324311678</v>
      </c>
      <c r="F59" s="281">
        <v>4845.8719081291383</v>
      </c>
      <c r="G59" s="281">
        <v>4907.2882016551466</v>
      </c>
      <c r="H59" s="281">
        <v>4967.5789321355624</v>
      </c>
      <c r="I59" s="281">
        <v>5024.5459432628504</v>
      </c>
      <c r="J59" s="281">
        <v>5081.4873313283551</v>
      </c>
      <c r="K59" s="281">
        <v>5138.4076812401163</v>
      </c>
      <c r="L59" s="281">
        <v>5274.976686600452</v>
      </c>
      <c r="M59" s="281">
        <v>5331.8668194672282</v>
      </c>
      <c r="N59" s="281">
        <v>5386.2610833843355</v>
      </c>
      <c r="O59" s="281">
        <v>5438.2867666010043</v>
      </c>
      <c r="P59" s="281">
        <v>5488.0646678290459</v>
      </c>
      <c r="Q59" s="281">
        <v>5535.7094412855922</v>
      </c>
      <c r="R59" s="281">
        <v>5579.3051360196851</v>
      </c>
      <c r="S59" s="281">
        <v>5619.2587890454333</v>
      </c>
      <c r="T59" s="281">
        <v>5655.9367766078767</v>
      </c>
      <c r="U59" s="281">
        <v>5689.6688821654843</v>
      </c>
      <c r="V59" s="281">
        <v>5718.0950340346553</v>
      </c>
      <c r="W59" s="281">
        <v>5742.2795220793359</v>
      </c>
      <c r="X59" s="281">
        <v>5763.0739775495367</v>
      </c>
      <c r="Y59" s="281">
        <v>5781.1598944280377</v>
      </c>
      <c r="Z59" s="281">
        <v>5797.0826473383731</v>
      </c>
      <c r="AA59" s="281">
        <v>5811.2787066273386</v>
      </c>
      <c r="AB59" s="281">
        <v>5824.0974111196165</v>
      </c>
    </row>
    <row r="60" spans="1:28">
      <c r="A60" s="282" t="s">
        <v>266</v>
      </c>
      <c r="B60" s="519"/>
      <c r="C60" s="281">
        <v>23975.955544999888</v>
      </c>
      <c r="D60" s="281">
        <v>25691.383004795302</v>
      </c>
      <c r="E60" s="281">
        <v>26731.353440933919</v>
      </c>
      <c r="F60" s="281">
        <v>30217.600677140297</v>
      </c>
      <c r="G60" s="281">
        <v>39601.413723619087</v>
      </c>
      <c r="H60" s="281">
        <v>58889.80591823037</v>
      </c>
      <c r="I60" s="281">
        <v>72507.813352287427</v>
      </c>
      <c r="J60" s="281">
        <v>77830.305896212551</v>
      </c>
      <c r="K60" s="281">
        <v>74193.46892611662</v>
      </c>
      <c r="L60" s="281">
        <v>71369.096677972542</v>
      </c>
      <c r="M60" s="281">
        <v>72194.800277223228</v>
      </c>
      <c r="N60" s="281">
        <v>67002.371628885769</v>
      </c>
      <c r="O60" s="281">
        <v>71287.052006588812</v>
      </c>
      <c r="P60" s="281">
        <v>63527.525819373055</v>
      </c>
      <c r="Q60" s="281">
        <v>53914.782782307797</v>
      </c>
      <c r="R60" s="281">
        <v>51508.067598442867</v>
      </c>
      <c r="S60" s="281">
        <v>50952.430320614898</v>
      </c>
      <c r="T60" s="281">
        <v>46586.411191227729</v>
      </c>
      <c r="U60" s="281">
        <v>44198.836346042313</v>
      </c>
      <c r="V60" s="281">
        <v>40194.015224596282</v>
      </c>
      <c r="W60" s="281">
        <v>38428.164326843274</v>
      </c>
      <c r="X60" s="281">
        <v>38428.164326843274</v>
      </c>
      <c r="Y60" s="281">
        <v>38428.164326843274</v>
      </c>
      <c r="Z60" s="281">
        <v>38428.164326843274</v>
      </c>
      <c r="AA60" s="281">
        <v>38428.164326843274</v>
      </c>
      <c r="AB60" s="281">
        <v>38428.164326843274</v>
      </c>
    </row>
    <row r="61" spans="1:28">
      <c r="A61" s="283" t="s">
        <v>275</v>
      </c>
      <c r="B61" s="519"/>
      <c r="C61" s="281">
        <v>10.774799999999999</v>
      </c>
      <c r="D61" s="281">
        <v>12.483000000000001</v>
      </c>
      <c r="E61" s="281">
        <v>14.3226</v>
      </c>
      <c r="F61" s="281">
        <v>25.754399999999997</v>
      </c>
      <c r="G61" s="281">
        <v>46.866</v>
      </c>
      <c r="H61" s="281">
        <v>138.17206399999924</v>
      </c>
      <c r="I61" s="281">
        <v>165.20542399999843</v>
      </c>
      <c r="J61" s="281">
        <v>881.83182399998748</v>
      </c>
      <c r="K61" s="281">
        <v>941.07278400001724</v>
      </c>
      <c r="L61" s="281">
        <v>1158.5543839999739</v>
      </c>
      <c r="M61" s="281">
        <v>1716.832103999993</v>
      </c>
      <c r="N61" s="281">
        <v>2053.8001039999476</v>
      </c>
      <c r="O61" s="281">
        <v>3120.3593040000142</v>
      </c>
      <c r="P61" s="281">
        <v>4135.7017039999355</v>
      </c>
      <c r="Q61" s="281">
        <v>5221.5329039999997</v>
      </c>
      <c r="R61" s="281">
        <v>5365.3137039999992</v>
      </c>
      <c r="S61" s="281">
        <v>6328.9137040001233</v>
      </c>
      <c r="T61" s="281">
        <v>7319.6697040002127</v>
      </c>
      <c r="U61" s="281">
        <v>7319.6697040002127</v>
      </c>
      <c r="V61" s="281">
        <v>7346.8257040002127</v>
      </c>
      <c r="W61" s="281">
        <v>7346.8257040002127</v>
      </c>
      <c r="X61" s="281">
        <v>7346.8257040002127</v>
      </c>
      <c r="Y61" s="281">
        <v>8310.4257040002776</v>
      </c>
      <c r="Z61" s="281">
        <v>8310.4257040002776</v>
      </c>
      <c r="AA61" s="281">
        <v>10237.625704000126</v>
      </c>
      <c r="AB61" s="281">
        <v>10237.625704000126</v>
      </c>
    </row>
    <row r="62" spans="1:28">
      <c r="A62" s="282" t="s">
        <v>276</v>
      </c>
      <c r="B62" s="519"/>
      <c r="C62" s="281">
        <v>61953.176399999633</v>
      </c>
      <c r="D62" s="281">
        <v>57237.081452367405</v>
      </c>
      <c r="E62" s="281">
        <v>57237.081452367405</v>
      </c>
      <c r="F62" s="281">
        <v>57212.355984612339</v>
      </c>
      <c r="G62" s="281">
        <v>56898.311548797319</v>
      </c>
      <c r="H62" s="281">
        <v>54526.282358519362</v>
      </c>
      <c r="I62" s="281">
        <v>47648.974492311056</v>
      </c>
      <c r="J62" s="281">
        <v>44278.891979032138</v>
      </c>
      <c r="K62" s="281">
        <v>32589.228640368328</v>
      </c>
      <c r="L62" s="281">
        <v>22518.394399174191</v>
      </c>
      <c r="M62" s="281">
        <v>21180.833167328878</v>
      </c>
      <c r="N62" s="281">
        <v>29854.243012007355</v>
      </c>
      <c r="O62" s="281">
        <v>27379.224755396332</v>
      </c>
      <c r="P62" s="281">
        <v>42919.669909726486</v>
      </c>
      <c r="Q62" s="281">
        <v>51701.123863996421</v>
      </c>
      <c r="R62" s="281">
        <v>61201.701591188757</v>
      </c>
      <c r="S62" s="281">
        <v>67911.4139193796</v>
      </c>
      <c r="T62" s="281">
        <v>79569.32959566926</v>
      </c>
      <c r="U62" s="281">
        <v>96594.000664349311</v>
      </c>
      <c r="V62" s="281">
        <v>108422.1138127686</v>
      </c>
      <c r="W62" s="281">
        <v>117814.6318310714</v>
      </c>
      <c r="X62" s="281">
        <v>118741.72928838972</v>
      </c>
      <c r="Y62" s="281">
        <v>119047.55751502591</v>
      </c>
      <c r="Z62" s="281">
        <v>118845.98670027981</v>
      </c>
      <c r="AA62" s="281">
        <v>118898.06352328538</v>
      </c>
      <c r="AB62" s="281">
        <v>118964.0016533786</v>
      </c>
    </row>
    <row r="63" spans="1:28">
      <c r="A63" s="280" t="s">
        <v>322</v>
      </c>
      <c r="B63" s="519"/>
      <c r="C63" s="281">
        <v>16689.948983999977</v>
      </c>
      <c r="D63" s="281">
        <v>16830.418648385861</v>
      </c>
      <c r="E63" s="281">
        <v>20085.168947375707</v>
      </c>
      <c r="F63" s="281">
        <v>25517.380976445347</v>
      </c>
      <c r="G63" s="281">
        <v>31739.396574587026</v>
      </c>
      <c r="H63" s="281">
        <v>36387.829103467491</v>
      </c>
      <c r="I63" s="281">
        <v>46866.571838994802</v>
      </c>
      <c r="J63" s="281">
        <v>52998.707790743159</v>
      </c>
      <c r="K63" s="281">
        <v>63891.851092275829</v>
      </c>
      <c r="L63" s="281">
        <v>73336.680820272959</v>
      </c>
      <c r="M63" s="281">
        <v>82340.093636623555</v>
      </c>
      <c r="N63" s="281">
        <v>91310.567973722369</v>
      </c>
      <c r="O63" s="281">
        <v>97961.068130553525</v>
      </c>
      <c r="P63" s="281">
        <v>103755.7085471778</v>
      </c>
      <c r="Q63" s="281">
        <v>109342.50230287692</v>
      </c>
      <c r="R63" s="281">
        <v>110886.94537793403</v>
      </c>
      <c r="S63" s="281">
        <v>109987.0042199733</v>
      </c>
      <c r="T63" s="281">
        <v>108403.25783423135</v>
      </c>
      <c r="U63" s="281">
        <v>98658.057090227303</v>
      </c>
      <c r="V63" s="281">
        <v>93702.629108570385</v>
      </c>
      <c r="W63" s="281">
        <v>89401.345844267664</v>
      </c>
      <c r="X63" s="281">
        <v>85639.692813435409</v>
      </c>
      <c r="Y63" s="281">
        <v>80540.774419548674</v>
      </c>
      <c r="Z63" s="281">
        <v>73772.507855652424</v>
      </c>
      <c r="AA63" s="281">
        <v>72594.433200137515</v>
      </c>
      <c r="AB63" s="281">
        <v>70770.220450320587</v>
      </c>
    </row>
    <row r="64" spans="1:28">
      <c r="A64" s="280" t="s">
        <v>323</v>
      </c>
      <c r="B64" s="519"/>
      <c r="C64" s="281">
        <v>20119.864738241493</v>
      </c>
      <c r="D64" s="281">
        <v>24109.285759696519</v>
      </c>
      <c r="E64" s="281">
        <v>26496.355628244932</v>
      </c>
      <c r="F64" s="281">
        <v>29103.648318032239</v>
      </c>
      <c r="G64" s="281">
        <v>30294.64387557939</v>
      </c>
      <c r="H64" s="281">
        <v>30854.194552469289</v>
      </c>
      <c r="I64" s="281">
        <v>32139.214040037376</v>
      </c>
      <c r="J64" s="281">
        <v>34126.500707246494</v>
      </c>
      <c r="K64" s="281">
        <v>36474.087235227133</v>
      </c>
      <c r="L64" s="281">
        <v>37986.397770686715</v>
      </c>
      <c r="M64" s="281">
        <v>38711.25978490353</v>
      </c>
      <c r="N64" s="281">
        <v>37128.032788566874</v>
      </c>
      <c r="O64" s="281">
        <v>35498.054614056236</v>
      </c>
      <c r="P64" s="281">
        <v>33670.890318821657</v>
      </c>
      <c r="Q64" s="281">
        <v>35313.078794813242</v>
      </c>
      <c r="R64" s="281">
        <v>33927.578248195932</v>
      </c>
      <c r="S64" s="281">
        <v>33326.188348272153</v>
      </c>
      <c r="T64" s="281">
        <v>33192.556955436652</v>
      </c>
      <c r="U64" s="281">
        <v>32065.665159855966</v>
      </c>
      <c r="V64" s="281">
        <v>32636.11049652084</v>
      </c>
      <c r="W64" s="281">
        <v>32891.563038500186</v>
      </c>
      <c r="X64" s="281">
        <v>33441.302711400524</v>
      </c>
      <c r="Y64" s="281">
        <v>32509.449041464934</v>
      </c>
      <c r="Z64" s="281">
        <v>29750.29187839706</v>
      </c>
      <c r="AA64" s="281">
        <v>28498.539299375923</v>
      </c>
      <c r="AB64" s="281">
        <v>28028.200212018095</v>
      </c>
    </row>
    <row r="65" spans="1:28">
      <c r="A65" s="282" t="s">
        <v>279</v>
      </c>
      <c r="B65" s="519"/>
      <c r="C65" s="281">
        <v>10063.991281137885</v>
      </c>
      <c r="D65" s="281">
        <v>12892.412096901555</v>
      </c>
      <c r="E65" s="281">
        <v>14477.227015776098</v>
      </c>
      <c r="F65" s="281">
        <v>15294.727112439981</v>
      </c>
      <c r="G65" s="281">
        <v>15953.88314690484</v>
      </c>
      <c r="H65" s="281">
        <v>16958.516830394896</v>
      </c>
      <c r="I65" s="281">
        <v>18085.700308499934</v>
      </c>
      <c r="J65" s="281">
        <v>19409.777165603758</v>
      </c>
      <c r="K65" s="281">
        <v>20621.256245960245</v>
      </c>
      <c r="L65" s="281">
        <v>22037.588695716309</v>
      </c>
      <c r="M65" s="281">
        <v>23637.300575948691</v>
      </c>
      <c r="N65" s="281">
        <v>25316.556898154457</v>
      </c>
      <c r="O65" s="281">
        <v>27120.71346633388</v>
      </c>
      <c r="P65" s="281">
        <v>28826.063562846481</v>
      </c>
      <c r="Q65" s="281">
        <v>30218.65046866241</v>
      </c>
      <c r="R65" s="281">
        <v>31464.940357660278</v>
      </c>
      <c r="S65" s="281">
        <v>32471.919387546317</v>
      </c>
      <c r="T65" s="281">
        <v>33289.916536327604</v>
      </c>
      <c r="U65" s="281">
        <v>34018.095625067108</v>
      </c>
      <c r="V65" s="281">
        <v>34815.212872285381</v>
      </c>
      <c r="W65" s="281">
        <v>35418.219832194925</v>
      </c>
      <c r="X65" s="281">
        <v>35982.363974705891</v>
      </c>
      <c r="Y65" s="281">
        <v>36461.929543864702</v>
      </c>
      <c r="Z65" s="281">
        <v>36904.858442760597</v>
      </c>
      <c r="AA65" s="281">
        <v>37292.633660255189</v>
      </c>
      <c r="AB65" s="281">
        <v>37646.188387232054</v>
      </c>
    </row>
    <row r="66" spans="1:28">
      <c r="A66" s="284" t="s">
        <v>500</v>
      </c>
      <c r="B66" s="519"/>
      <c r="C66" s="281">
        <v>14.541201406305234</v>
      </c>
      <c r="D66" s="281">
        <v>147.09095722812611</v>
      </c>
      <c r="E66" s="281">
        <v>23.248396952453756</v>
      </c>
      <c r="F66" s="281">
        <v>23.579498179846983</v>
      </c>
      <c r="G66" s="281">
        <v>29.062473133262653</v>
      </c>
      <c r="H66" s="281">
        <v>30.70602099677475</v>
      </c>
      <c r="I66" s="281">
        <v>29.227761967947078</v>
      </c>
      <c r="J66" s="281">
        <v>29.565817182570679</v>
      </c>
      <c r="K66" s="281">
        <v>30.234773033817671</v>
      </c>
      <c r="L66" s="281">
        <v>28.320160133250301</v>
      </c>
      <c r="M66" s="281">
        <v>27.886751513884178</v>
      </c>
      <c r="N66" s="281">
        <v>28.015173522101854</v>
      </c>
      <c r="O66" s="281">
        <v>28.144237640360618</v>
      </c>
      <c r="P66" s="281">
        <v>28.273947079210679</v>
      </c>
      <c r="Q66" s="281">
        <v>29.241305065254984</v>
      </c>
      <c r="R66" s="281">
        <v>30.081809953242253</v>
      </c>
      <c r="S66" s="281">
        <v>28.535478603449491</v>
      </c>
      <c r="T66" s="281">
        <v>35.919289002177877</v>
      </c>
      <c r="U66" s="281">
        <v>32.955582815235175</v>
      </c>
      <c r="V66" s="281">
        <v>33.165498891574764</v>
      </c>
      <c r="W66" s="281">
        <v>31.849675963246092</v>
      </c>
      <c r="X66" s="281">
        <v>28.799840484834288</v>
      </c>
      <c r="Y66" s="281">
        <v>28.833087348102396</v>
      </c>
      <c r="Z66" s="281">
        <v>28.866375769949588</v>
      </c>
      <c r="AA66" s="281">
        <v>28.899705802324089</v>
      </c>
      <c r="AB66" s="281">
        <v>28.913054480290072</v>
      </c>
    </row>
    <row r="67" spans="1:28">
      <c r="A67" s="284" t="s">
        <v>501</v>
      </c>
      <c r="B67" s="519"/>
      <c r="C67" s="281">
        <v>10323.894104474275</v>
      </c>
      <c r="D67" s="281">
        <v>10843.549534240281</v>
      </c>
      <c r="E67" s="281">
        <v>11465.473918679709</v>
      </c>
      <c r="F67" s="281">
        <v>12387.292013446795</v>
      </c>
      <c r="G67" s="281">
        <v>12855.329487519821</v>
      </c>
      <c r="H67" s="281">
        <v>13697.138434080511</v>
      </c>
      <c r="I67" s="281">
        <v>14254.535847841307</v>
      </c>
      <c r="J67" s="281">
        <v>14841.334400120653</v>
      </c>
      <c r="K67" s="281">
        <v>15464.882132936815</v>
      </c>
      <c r="L67" s="281">
        <v>16105.539768609446</v>
      </c>
      <c r="M67" s="281">
        <v>16774.365831108709</v>
      </c>
      <c r="N67" s="281">
        <v>17414.971098317921</v>
      </c>
      <c r="O67" s="281">
        <v>17910.109156264065</v>
      </c>
      <c r="P67" s="281">
        <v>18459.36775280819</v>
      </c>
      <c r="Q67" s="281">
        <v>19070.215047750444</v>
      </c>
      <c r="R67" s="281">
        <v>19848.424842301381</v>
      </c>
      <c r="S67" s="281">
        <v>20630.448934961245</v>
      </c>
      <c r="T67" s="281">
        <v>21242.293160766625</v>
      </c>
      <c r="U67" s="281">
        <v>21789.67679779325</v>
      </c>
      <c r="V67" s="281">
        <v>22350.884128851649</v>
      </c>
      <c r="W67" s="281">
        <v>22803.382127097553</v>
      </c>
      <c r="X67" s="281">
        <v>23070.145896333888</v>
      </c>
      <c r="Y67" s="281">
        <v>23216.703188345316</v>
      </c>
      <c r="Z67" s="281">
        <v>23326.938228788542</v>
      </c>
      <c r="AA67" s="281">
        <v>23342.732498361212</v>
      </c>
      <c r="AB67" s="281">
        <v>23256.729987727231</v>
      </c>
    </row>
    <row r="68" spans="1:28" ht="15">
      <c r="A68" s="285" t="s">
        <v>282</v>
      </c>
      <c r="B68" s="519"/>
      <c r="C68" s="286">
        <v>340716.81999726058</v>
      </c>
      <c r="D68" s="286">
        <v>339131.86200327199</v>
      </c>
      <c r="E68" s="286">
        <v>334496.03832222591</v>
      </c>
      <c r="F68" s="286">
        <v>332337.81584664801</v>
      </c>
      <c r="G68" s="286">
        <v>330121.32119996002</v>
      </c>
      <c r="H68" s="286">
        <v>328195.99158067215</v>
      </c>
      <c r="I68" s="286">
        <v>329247.07727049169</v>
      </c>
      <c r="J68" s="286">
        <v>333748.91739776119</v>
      </c>
      <c r="K68" s="286">
        <v>336690.12504282559</v>
      </c>
      <c r="L68" s="286">
        <v>341593.14892681025</v>
      </c>
      <c r="M68" s="286">
        <v>350106.40944327699</v>
      </c>
      <c r="N68" s="286">
        <v>359205.6795142371</v>
      </c>
      <c r="O68" s="286">
        <v>364925.3209466681</v>
      </c>
      <c r="P68" s="286">
        <v>376999.14508268883</v>
      </c>
      <c r="Q68" s="286">
        <v>388822.10512594471</v>
      </c>
      <c r="R68" s="286">
        <v>401250.17588547972</v>
      </c>
      <c r="S68" s="286">
        <v>409115.23907568288</v>
      </c>
      <c r="T68" s="286">
        <v>421997.90851053782</v>
      </c>
      <c r="U68" s="286">
        <v>428744.38481777697</v>
      </c>
      <c r="V68" s="286">
        <v>439042.62983207084</v>
      </c>
      <c r="W68" s="286">
        <v>445570.92206106283</v>
      </c>
      <c r="X68" s="286">
        <v>449507.61044297629</v>
      </c>
      <c r="Y68" s="286">
        <v>453041.83794790239</v>
      </c>
      <c r="Z68" s="286">
        <v>456954.0498993877</v>
      </c>
      <c r="AA68" s="286">
        <v>461220.51529420121</v>
      </c>
      <c r="AB68" s="286">
        <v>464665.92287880013</v>
      </c>
    </row>
    <row r="69" spans="1:28" ht="15">
      <c r="A69" s="285" t="s">
        <v>464</v>
      </c>
      <c r="B69" s="519"/>
      <c r="C69" s="289">
        <v>290</v>
      </c>
      <c r="D69" s="290">
        <v>254.6</v>
      </c>
      <c r="E69" s="290">
        <v>219.2</v>
      </c>
      <c r="F69" s="290">
        <v>183.79999999999998</v>
      </c>
      <c r="G69" s="290">
        <v>148.39999999999998</v>
      </c>
      <c r="H69" s="289">
        <v>112.99999999999997</v>
      </c>
      <c r="I69" s="290">
        <v>101.59999999999997</v>
      </c>
      <c r="J69" s="290">
        <v>90.19999999999996</v>
      </c>
      <c r="K69" s="290">
        <v>78.799999999999955</v>
      </c>
      <c r="L69" s="290">
        <v>67.399999999999949</v>
      </c>
      <c r="M69" s="289">
        <v>55.99999999999995</v>
      </c>
      <c r="N69" s="290">
        <v>52.199999999999953</v>
      </c>
      <c r="O69" s="290">
        <v>48.399999999999956</v>
      </c>
      <c r="P69" s="290">
        <v>44.599999999999959</v>
      </c>
      <c r="Q69" s="290">
        <v>40.799999999999962</v>
      </c>
      <c r="R69" s="289">
        <v>36.999999999999964</v>
      </c>
      <c r="S69" s="290">
        <v>33.599999999999966</v>
      </c>
      <c r="T69" s="290">
        <v>30.199999999999967</v>
      </c>
      <c r="U69" s="290">
        <v>26.799999999999969</v>
      </c>
      <c r="V69" s="290">
        <v>23.39999999999997</v>
      </c>
      <c r="W69" s="289">
        <v>19.999999999999972</v>
      </c>
      <c r="X69" s="290">
        <v>19.199999999999971</v>
      </c>
      <c r="Y69" s="290">
        <v>18.39999999999997</v>
      </c>
      <c r="Z69" s="290">
        <v>17.599999999999969</v>
      </c>
      <c r="AA69" s="290">
        <v>16.799999999999969</v>
      </c>
      <c r="AB69" s="289">
        <v>15.999999999999968</v>
      </c>
    </row>
    <row r="71" spans="1:28" ht="15">
      <c r="A71" s="277" t="s">
        <v>33</v>
      </c>
    </row>
    <row r="73" spans="1:28" ht="15">
      <c r="A73" s="279" t="s">
        <v>269</v>
      </c>
      <c r="B73" s="520"/>
      <c r="C73" s="279">
        <v>2015</v>
      </c>
      <c r="D73" s="279">
        <v>2016</v>
      </c>
      <c r="E73" s="279">
        <v>2017</v>
      </c>
      <c r="F73" s="279">
        <v>2018</v>
      </c>
      <c r="G73" s="279">
        <v>2019</v>
      </c>
      <c r="H73" s="279">
        <v>2020</v>
      </c>
      <c r="I73" s="279">
        <v>2021</v>
      </c>
      <c r="J73" s="279">
        <v>2022</v>
      </c>
      <c r="K73" s="279">
        <v>2023</v>
      </c>
      <c r="L73" s="279">
        <v>2024</v>
      </c>
      <c r="M73" s="279">
        <v>2025</v>
      </c>
      <c r="N73" s="279">
        <v>2026</v>
      </c>
      <c r="O73" s="279">
        <v>2027</v>
      </c>
      <c r="P73" s="279">
        <v>2028</v>
      </c>
      <c r="Q73" s="279">
        <v>2029</v>
      </c>
      <c r="R73" s="279">
        <v>2030</v>
      </c>
      <c r="S73" s="279">
        <v>2031</v>
      </c>
      <c r="T73" s="279">
        <v>2032</v>
      </c>
      <c r="U73" s="279">
        <v>2033</v>
      </c>
      <c r="V73" s="279">
        <v>2034</v>
      </c>
      <c r="W73" s="279">
        <v>2035</v>
      </c>
      <c r="X73" s="279">
        <v>2036</v>
      </c>
      <c r="Y73" s="279">
        <v>2037</v>
      </c>
      <c r="Z73" s="279">
        <v>2038</v>
      </c>
      <c r="AA73" s="279">
        <v>2039</v>
      </c>
      <c r="AB73" s="279">
        <v>2040</v>
      </c>
    </row>
    <row r="74" spans="1:28">
      <c r="A74" s="280" t="s">
        <v>267</v>
      </c>
      <c r="B74" s="521"/>
      <c r="C74" s="281">
        <v>2666.7464306338452</v>
      </c>
      <c r="D74" s="281">
        <v>2666.7464314151098</v>
      </c>
      <c r="E74" s="281">
        <v>2705.8938132916228</v>
      </c>
      <c r="F74" s="281">
        <v>2699.8810973236705</v>
      </c>
      <c r="G74" s="281">
        <v>2751.5044172360135</v>
      </c>
      <c r="H74" s="281">
        <v>2822.3327685114978</v>
      </c>
      <c r="I74" s="281">
        <v>2845.3429632134735</v>
      </c>
      <c r="J74" s="281">
        <v>2834.0551028056743</v>
      </c>
      <c r="K74" s="281">
        <v>2824.6395798559183</v>
      </c>
      <c r="L74" s="281">
        <v>2851.8276980350761</v>
      </c>
      <c r="M74" s="281">
        <v>2956.3558266703103</v>
      </c>
      <c r="N74" s="281">
        <v>3009.5280861920733</v>
      </c>
      <c r="O74" s="281">
        <v>3026.2581565336009</v>
      </c>
      <c r="P74" s="281">
        <v>3141.45401616149</v>
      </c>
      <c r="Q74" s="281">
        <v>3257.3554255097938</v>
      </c>
      <c r="R74" s="281">
        <v>3261.8413459509584</v>
      </c>
      <c r="S74" s="281">
        <v>3267.3951573658528</v>
      </c>
      <c r="T74" s="281">
        <v>4188.179069870891</v>
      </c>
      <c r="U74" s="281">
        <v>4195.8800712885886</v>
      </c>
      <c r="V74" s="281">
        <v>4204.644962835102</v>
      </c>
      <c r="W74" s="281">
        <v>4278.3331364763899</v>
      </c>
      <c r="X74" s="281">
        <v>4703.2007840978877</v>
      </c>
      <c r="Y74" s="281">
        <v>4711.2419858574149</v>
      </c>
      <c r="Z74" s="281">
        <v>4782.889122370465</v>
      </c>
      <c r="AA74" s="281">
        <v>5109.5313544193441</v>
      </c>
      <c r="AB74" s="281">
        <v>5310.7748175522675</v>
      </c>
    </row>
    <row r="75" spans="1:28">
      <c r="A75" s="280" t="s">
        <v>270</v>
      </c>
      <c r="B75" s="521"/>
      <c r="C75" s="281">
        <v>16426.375431021301</v>
      </c>
      <c r="D75" s="281">
        <v>16266.660353034604</v>
      </c>
      <c r="E75" s="281">
        <v>17599.665706918138</v>
      </c>
      <c r="F75" s="281">
        <v>17515.026919120144</v>
      </c>
      <c r="G75" s="281">
        <v>19864.133184189479</v>
      </c>
      <c r="H75" s="281">
        <v>19893.126429687574</v>
      </c>
      <c r="I75" s="281">
        <v>21148.098202630728</v>
      </c>
      <c r="J75" s="281">
        <v>20314.374581196033</v>
      </c>
      <c r="K75" s="281">
        <v>19690.499464273958</v>
      </c>
      <c r="L75" s="281">
        <v>19065.933024848364</v>
      </c>
      <c r="M75" s="281">
        <v>18025.405306355395</v>
      </c>
      <c r="N75" s="281">
        <v>18367.004349452502</v>
      </c>
      <c r="O75" s="281">
        <v>15898.463875266836</v>
      </c>
      <c r="P75" s="281">
        <v>15637.214730376589</v>
      </c>
      <c r="Q75" s="281">
        <v>14049.529001030336</v>
      </c>
      <c r="R75" s="281">
        <v>13229.708478247576</v>
      </c>
      <c r="S75" s="281">
        <v>12250.810709608504</v>
      </c>
      <c r="T75" s="281">
        <v>12250.498821343168</v>
      </c>
      <c r="U75" s="281">
        <v>12412.764274005211</v>
      </c>
      <c r="V75" s="281">
        <v>11949.102608397734</v>
      </c>
      <c r="W75" s="281">
        <v>11766.590607383421</v>
      </c>
      <c r="X75" s="281">
        <v>11083.71980071271</v>
      </c>
      <c r="Y75" s="281">
        <v>9996.0673205942458</v>
      </c>
      <c r="Z75" s="281">
        <v>10086.078848743713</v>
      </c>
      <c r="AA75" s="281">
        <v>10155.186616458404</v>
      </c>
      <c r="AB75" s="281">
        <v>10194.951976710552</v>
      </c>
    </row>
    <row r="76" spans="1:28">
      <c r="A76" s="280" t="s">
        <v>271</v>
      </c>
      <c r="B76" s="521"/>
      <c r="C76" s="281">
        <v>0</v>
      </c>
      <c r="D76" s="281">
        <v>0</v>
      </c>
      <c r="E76" s="281">
        <v>0</v>
      </c>
      <c r="F76" s="281">
        <v>0</v>
      </c>
      <c r="G76" s="281">
        <v>0</v>
      </c>
      <c r="H76" s="281">
        <v>0</v>
      </c>
      <c r="I76" s="281">
        <v>0</v>
      </c>
      <c r="J76" s="281">
        <v>0</v>
      </c>
      <c r="K76" s="281">
        <v>0</v>
      </c>
      <c r="L76" s="281">
        <v>0</v>
      </c>
      <c r="M76" s="281">
        <v>0</v>
      </c>
      <c r="N76" s="281">
        <v>0</v>
      </c>
      <c r="O76" s="281">
        <v>0</v>
      </c>
      <c r="P76" s="281">
        <v>0</v>
      </c>
      <c r="Q76" s="281">
        <v>0</v>
      </c>
      <c r="R76" s="281">
        <v>0</v>
      </c>
      <c r="S76" s="281">
        <v>0</v>
      </c>
      <c r="T76" s="281">
        <v>0</v>
      </c>
      <c r="U76" s="281">
        <v>0</v>
      </c>
      <c r="V76" s="281">
        <v>0</v>
      </c>
      <c r="W76" s="281">
        <v>0</v>
      </c>
      <c r="X76" s="281">
        <v>0</v>
      </c>
      <c r="Y76" s="281">
        <v>0</v>
      </c>
      <c r="Z76" s="281">
        <v>0</v>
      </c>
      <c r="AA76" s="281">
        <v>0</v>
      </c>
      <c r="AB76" s="281">
        <v>0</v>
      </c>
    </row>
    <row r="77" spans="1:28">
      <c r="A77" s="282" t="s">
        <v>272</v>
      </c>
      <c r="B77" s="521"/>
      <c r="C77" s="281">
        <v>26179.806429905773</v>
      </c>
      <c r="D77" s="281">
        <v>26931.552644970394</v>
      </c>
      <c r="E77" s="281">
        <v>27825.789356947949</v>
      </c>
      <c r="F77" s="281">
        <v>28748.306963525818</v>
      </c>
      <c r="G77" s="281">
        <v>29111.352806322589</v>
      </c>
      <c r="H77" s="281">
        <v>29920.284749016915</v>
      </c>
      <c r="I77" s="281">
        <v>30307.542357714825</v>
      </c>
      <c r="J77" s="281">
        <v>30854.292445571871</v>
      </c>
      <c r="K77" s="281">
        <v>31105.697988788866</v>
      </c>
      <c r="L77" s="281">
        <v>31404.982935699612</v>
      </c>
      <c r="M77" s="281">
        <v>31215.868427609465</v>
      </c>
      <c r="N77" s="281">
        <v>30707.482818272671</v>
      </c>
      <c r="O77" s="281">
        <v>30881.170461927009</v>
      </c>
      <c r="P77" s="281">
        <v>31044.93610996084</v>
      </c>
      <c r="Q77" s="281">
        <v>23557.928669727116</v>
      </c>
      <c r="R77" s="281">
        <v>23947.15553809053</v>
      </c>
      <c r="S77" s="281">
        <v>24111.962448496943</v>
      </c>
      <c r="T77" s="281">
        <v>24289.098126015149</v>
      </c>
      <c r="U77" s="281">
        <v>24491.482754597597</v>
      </c>
      <c r="V77" s="281">
        <v>24922.355174416982</v>
      </c>
      <c r="W77" s="281">
        <v>25027.499814620649</v>
      </c>
      <c r="X77" s="281">
        <v>25118.264038252382</v>
      </c>
      <c r="Y77" s="281">
        <v>25195.134265670549</v>
      </c>
      <c r="Z77" s="281">
        <v>25260.780402534085</v>
      </c>
      <c r="AA77" s="281">
        <v>25288.518961801066</v>
      </c>
      <c r="AB77" s="281">
        <v>25297.524796982962</v>
      </c>
    </row>
    <row r="78" spans="1:28">
      <c r="A78" s="280" t="s">
        <v>56</v>
      </c>
      <c r="B78" s="521"/>
      <c r="C78" s="281">
        <v>89920.977885757922</v>
      </c>
      <c r="D78" s="281">
        <v>103714.46049842652</v>
      </c>
      <c r="E78" s="281">
        <v>81038.901284623207</v>
      </c>
      <c r="F78" s="281">
        <v>75930.304823852523</v>
      </c>
      <c r="G78" s="281">
        <v>72910.936249476421</v>
      </c>
      <c r="H78" s="281">
        <v>67273.439365709812</v>
      </c>
      <c r="I78" s="281">
        <v>67736.38040974061</v>
      </c>
      <c r="J78" s="281">
        <v>64333.754769046216</v>
      </c>
      <c r="K78" s="281">
        <v>55043.031684998714</v>
      </c>
      <c r="L78" s="281">
        <v>51951.017522325194</v>
      </c>
      <c r="M78" s="281">
        <v>42792.372483912077</v>
      </c>
      <c r="N78" s="281">
        <v>49486.265016652564</v>
      </c>
      <c r="O78" s="281">
        <v>37923.357488832669</v>
      </c>
      <c r="P78" s="281">
        <v>38728.046261865733</v>
      </c>
      <c r="Q78" s="281">
        <v>33085.591818576708</v>
      </c>
      <c r="R78" s="281">
        <v>31536.601264658551</v>
      </c>
      <c r="S78" s="281">
        <v>26300.590225424723</v>
      </c>
      <c r="T78" s="281">
        <v>26911.762877585483</v>
      </c>
      <c r="U78" s="281">
        <v>26465.778750002424</v>
      </c>
      <c r="V78" s="281">
        <v>28391.932172040131</v>
      </c>
      <c r="W78" s="281">
        <v>28468.048435859473</v>
      </c>
      <c r="X78" s="281">
        <v>27711.394443001765</v>
      </c>
      <c r="Y78" s="281">
        <v>28923.640897120084</v>
      </c>
      <c r="Z78" s="281">
        <v>29078.399589904046</v>
      </c>
      <c r="AA78" s="281">
        <v>29592.104283092147</v>
      </c>
      <c r="AB78" s="281">
        <v>30212.26906327828</v>
      </c>
    </row>
    <row r="79" spans="1:28">
      <c r="A79" s="282" t="s">
        <v>273</v>
      </c>
      <c r="B79" s="521"/>
      <c r="C79" s="281">
        <v>57712.479465320437</v>
      </c>
      <c r="D79" s="281">
        <v>36964.619209942692</v>
      </c>
      <c r="E79" s="281">
        <v>46842.939023495965</v>
      </c>
      <c r="F79" s="281">
        <v>38835.575662472373</v>
      </c>
      <c r="G79" s="281">
        <v>33552.92950941273</v>
      </c>
      <c r="H79" s="281">
        <v>31495.833523586964</v>
      </c>
      <c r="I79" s="281">
        <v>13295.467536783754</v>
      </c>
      <c r="J79" s="281">
        <v>0</v>
      </c>
      <c r="K79" s="281">
        <v>0</v>
      </c>
      <c r="L79" s="281">
        <v>0</v>
      </c>
      <c r="M79" s="281">
        <v>0</v>
      </c>
      <c r="N79" s="281">
        <v>0</v>
      </c>
      <c r="O79" s="281">
        <v>0</v>
      </c>
      <c r="P79" s="281">
        <v>0</v>
      </c>
      <c r="Q79" s="281">
        <v>0</v>
      </c>
      <c r="R79" s="281">
        <v>0</v>
      </c>
      <c r="S79" s="281">
        <v>0</v>
      </c>
      <c r="T79" s="281">
        <v>0</v>
      </c>
      <c r="U79" s="281">
        <v>0</v>
      </c>
      <c r="V79" s="281">
        <v>0</v>
      </c>
      <c r="W79" s="281">
        <v>0</v>
      </c>
      <c r="X79" s="281">
        <v>0</v>
      </c>
      <c r="Y79" s="281">
        <v>0</v>
      </c>
      <c r="Z79" s="281">
        <v>0</v>
      </c>
      <c r="AA79" s="281">
        <v>0</v>
      </c>
      <c r="AB79" s="281">
        <v>0</v>
      </c>
    </row>
    <row r="80" spans="1:28">
      <c r="A80" s="282" t="s">
        <v>274</v>
      </c>
      <c r="B80" s="521"/>
      <c r="C80" s="281">
        <v>4658.2873003618597</v>
      </c>
      <c r="D80" s="281">
        <v>4685.5280062566608</v>
      </c>
      <c r="E80" s="281">
        <v>4712.2069475347143</v>
      </c>
      <c r="F80" s="281">
        <v>4738.31203631683</v>
      </c>
      <c r="G80" s="281">
        <v>4763.8303689789664</v>
      </c>
      <c r="H80" s="281">
        <v>4788.7481300352374</v>
      </c>
      <c r="I80" s="281">
        <v>4813.050479372916</v>
      </c>
      <c r="J80" s="281">
        <v>4836.7214189368178</v>
      </c>
      <c r="K80" s="281">
        <v>4859.7436337801064</v>
      </c>
      <c r="L80" s="281">
        <v>4882.0983007714594</v>
      </c>
      <c r="M80" s="281">
        <v>4903.7648559673344</v>
      </c>
      <c r="N80" s="281">
        <v>4924.7207083990097</v>
      </c>
      <c r="O80" s="281">
        <v>4944.9408832689714</v>
      </c>
      <c r="P80" s="281">
        <v>5044.0631704463685</v>
      </c>
      <c r="Q80" s="281">
        <v>5062.7251432433186</v>
      </c>
      <c r="R80" s="281">
        <v>5080.5569951857415</v>
      </c>
      <c r="S80" s="281">
        <v>5097.5181141348057</v>
      </c>
      <c r="T80" s="281">
        <v>5113.561264561994</v>
      </c>
      <c r="U80" s="281">
        <v>5128.6305612939632</v>
      </c>
      <c r="V80" s="281">
        <v>5142.6584503988561</v>
      </c>
      <c r="W80" s="281">
        <v>5155.5609658711783</v>
      </c>
      <c r="X80" s="281">
        <v>5167.2297372132061</v>
      </c>
      <c r="Y80" s="281">
        <v>5177.5171459225512</v>
      </c>
      <c r="Z80" s="281">
        <v>5186.2044076870043</v>
      </c>
      <c r="AA80" s="281">
        <v>5192.9129667684065</v>
      </c>
      <c r="AB80" s="281">
        <v>5196.5819995620059</v>
      </c>
    </row>
    <row r="81" spans="1:28">
      <c r="A81" s="282" t="s">
        <v>266</v>
      </c>
      <c r="B81" s="521"/>
      <c r="C81" s="281">
        <v>23975.955544999888</v>
      </c>
      <c r="D81" s="281">
        <v>25155.059753513618</v>
      </c>
      <c r="E81" s="281">
        <v>25968.013181340764</v>
      </c>
      <c r="F81" s="281">
        <v>27794.92633818532</v>
      </c>
      <c r="G81" s="281">
        <v>27960.146021704917</v>
      </c>
      <c r="H81" s="281">
        <v>29030.971597980417</v>
      </c>
      <c r="I81" s="281">
        <v>37205.170270466784</v>
      </c>
      <c r="J81" s="281">
        <v>51110.36872319493</v>
      </c>
      <c r="K81" s="281">
        <v>63221.244023653649</v>
      </c>
      <c r="L81" s="281">
        <v>69239.71603823539</v>
      </c>
      <c r="M81" s="281">
        <v>71531.204137262655</v>
      </c>
      <c r="N81" s="281">
        <v>65400.179034539011</v>
      </c>
      <c r="O81" s="281">
        <v>68235.009382350283</v>
      </c>
      <c r="P81" s="281">
        <v>69140.745566999161</v>
      </c>
      <c r="Q81" s="281">
        <v>69510.227861063235</v>
      </c>
      <c r="R81" s="281">
        <v>67451.797900583406</v>
      </c>
      <c r="S81" s="281">
        <v>65037.92658993385</v>
      </c>
      <c r="T81" s="281">
        <v>62903.627299382082</v>
      </c>
      <c r="U81" s="281">
        <v>62046.969243210769</v>
      </c>
      <c r="V81" s="281">
        <v>61858.37070433901</v>
      </c>
      <c r="W81" s="281">
        <v>61685.830311969446</v>
      </c>
      <c r="X81" s="281">
        <v>61685.830311969446</v>
      </c>
      <c r="Y81" s="281">
        <v>61685.830311969446</v>
      </c>
      <c r="Z81" s="281">
        <v>61685.830311969446</v>
      </c>
      <c r="AA81" s="281">
        <v>61685.830311969446</v>
      </c>
      <c r="AB81" s="281">
        <v>61685.830311969446</v>
      </c>
    </row>
    <row r="82" spans="1:28">
      <c r="A82" s="283" t="s">
        <v>275</v>
      </c>
      <c r="B82" s="521"/>
      <c r="C82" s="281">
        <v>10.774799999999999</v>
      </c>
      <c r="D82" s="281">
        <v>12.483000000000001</v>
      </c>
      <c r="E82" s="281">
        <v>14.3226</v>
      </c>
      <c r="F82" s="281">
        <v>23.520600000000002</v>
      </c>
      <c r="G82" s="281">
        <v>28.995600000000003</v>
      </c>
      <c r="H82" s="281">
        <v>60.558463999999198</v>
      </c>
      <c r="I82" s="281">
        <v>86.429663999999221</v>
      </c>
      <c r="J82" s="281">
        <v>112.30086399999922</v>
      </c>
      <c r="K82" s="281">
        <v>138.17206399999924</v>
      </c>
      <c r="L82" s="281">
        <v>828.92726400002812</v>
      </c>
      <c r="M82" s="281">
        <v>902.52878399998747</v>
      </c>
      <c r="N82" s="281">
        <v>1074.8671839999722</v>
      </c>
      <c r="O82" s="281">
        <v>1402.1991840000262</v>
      </c>
      <c r="P82" s="281">
        <v>1588.02798399996</v>
      </c>
      <c r="Q82" s="281">
        <v>1690.9871839999757</v>
      </c>
      <c r="R82" s="281">
        <v>1833.4831839999758</v>
      </c>
      <c r="S82" s="281">
        <v>2919.3143839999743</v>
      </c>
      <c r="T82" s="281">
        <v>3934.6567840000748</v>
      </c>
      <c r="U82" s="281">
        <v>4924.1279840001307</v>
      </c>
      <c r="V82" s="281">
        <v>4949.9991840001312</v>
      </c>
      <c r="W82" s="281">
        <v>4949.9991840001312</v>
      </c>
      <c r="X82" s="281">
        <v>4949.9991840001312</v>
      </c>
      <c r="Y82" s="281">
        <v>4949.9991840001312</v>
      </c>
      <c r="Z82" s="281">
        <v>4949.9991840001312</v>
      </c>
      <c r="AA82" s="281">
        <v>4949.9991840001312</v>
      </c>
      <c r="AB82" s="281">
        <v>4949.9991840001312</v>
      </c>
    </row>
    <row r="83" spans="1:28">
      <c r="A83" s="282" t="s">
        <v>276</v>
      </c>
      <c r="B83" s="521"/>
      <c r="C83" s="281">
        <v>61953.176399999633</v>
      </c>
      <c r="D83" s="281">
        <v>57237.081452367405</v>
      </c>
      <c r="E83" s="281">
        <v>57237.081452367405</v>
      </c>
      <c r="F83" s="281">
        <v>57229.475943475802</v>
      </c>
      <c r="G83" s="281">
        <v>57204.470709445995</v>
      </c>
      <c r="H83" s="281">
        <v>57187.475411414271</v>
      </c>
      <c r="I83" s="281">
        <v>56687.514210166039</v>
      </c>
      <c r="J83" s="281">
        <v>48095.321577018767</v>
      </c>
      <c r="K83" s="281">
        <v>40099.582026186792</v>
      </c>
      <c r="L83" s="281">
        <v>26584.006233799901</v>
      </c>
      <c r="M83" s="281">
        <v>24773.89509739984</v>
      </c>
      <c r="N83" s="281">
        <v>17783.787075608016</v>
      </c>
      <c r="O83" s="281">
        <v>25334.488906650466</v>
      </c>
      <c r="P83" s="281">
        <v>21930.08597343697</v>
      </c>
      <c r="Q83" s="281">
        <v>34317.104194114756</v>
      </c>
      <c r="R83" s="281">
        <v>34177.708162471077</v>
      </c>
      <c r="S83" s="281">
        <v>43718.804781762025</v>
      </c>
      <c r="T83" s="281">
        <v>43899.164722173344</v>
      </c>
      <c r="U83" s="281">
        <v>45179.093863932969</v>
      </c>
      <c r="V83" s="281">
        <v>46011.158015851157</v>
      </c>
      <c r="W83" s="281">
        <v>46129.189147711477</v>
      </c>
      <c r="X83" s="281">
        <v>46145.66295633297</v>
      </c>
      <c r="Y83" s="281">
        <v>46435.656553588873</v>
      </c>
      <c r="Z83" s="281">
        <v>46536.79147776778</v>
      </c>
      <c r="AA83" s="281">
        <v>46609.958457126711</v>
      </c>
      <c r="AB83" s="281">
        <v>46641.842910131483</v>
      </c>
    </row>
    <row r="84" spans="1:28">
      <c r="A84" s="280" t="s">
        <v>322</v>
      </c>
      <c r="B84" s="521"/>
      <c r="C84" s="281">
        <v>16689.948983999977</v>
      </c>
      <c r="D84" s="281">
        <v>16778.429801999941</v>
      </c>
      <c r="E84" s="281">
        <v>19113.925481999941</v>
      </c>
      <c r="F84" s="281">
        <v>24163.425583199944</v>
      </c>
      <c r="G84" s="281">
        <v>26815.331671199951</v>
      </c>
      <c r="H84" s="281">
        <v>29873.026222799894</v>
      </c>
      <c r="I84" s="281">
        <v>36069.172300799866</v>
      </c>
      <c r="J84" s="281">
        <v>43997.035083328548</v>
      </c>
      <c r="K84" s="281">
        <v>47135.556602357814</v>
      </c>
      <c r="L84" s="281">
        <v>56878.224895947969</v>
      </c>
      <c r="M84" s="281">
        <v>64567.23321866864</v>
      </c>
      <c r="N84" s="281">
        <v>70097.354841890468</v>
      </c>
      <c r="O84" s="281">
        <v>72739.859922054893</v>
      </c>
      <c r="P84" s="281">
        <v>74885.523978252677</v>
      </c>
      <c r="Q84" s="281">
        <v>81271.637394298159</v>
      </c>
      <c r="R84" s="281">
        <v>83290.293473188896</v>
      </c>
      <c r="S84" s="281">
        <v>84439.301369903173</v>
      </c>
      <c r="T84" s="281">
        <v>86011.647923663942</v>
      </c>
      <c r="U84" s="281">
        <v>84599.34169280807</v>
      </c>
      <c r="V84" s="281">
        <v>86242.276237492988</v>
      </c>
      <c r="W84" s="281">
        <v>84793.141335529188</v>
      </c>
      <c r="X84" s="281">
        <v>85791.099545069679</v>
      </c>
      <c r="Y84" s="281">
        <v>85224.066900908962</v>
      </c>
      <c r="Z84" s="281">
        <v>85538.346578030658</v>
      </c>
      <c r="AA84" s="281">
        <v>85715.304093868966</v>
      </c>
      <c r="AB84" s="281">
        <v>86608.601420714767</v>
      </c>
    </row>
    <row r="85" spans="1:28">
      <c r="A85" s="280" t="s">
        <v>323</v>
      </c>
      <c r="B85" s="521"/>
      <c r="C85" s="281">
        <v>20119.864738241493</v>
      </c>
      <c r="D85" s="281">
        <v>24081.639275542217</v>
      </c>
      <c r="E85" s="281">
        <v>26284.586757703837</v>
      </c>
      <c r="F85" s="281">
        <v>28720.968178134663</v>
      </c>
      <c r="G85" s="281">
        <v>29131.106850442862</v>
      </c>
      <c r="H85" s="281">
        <v>29453.5733283792</v>
      </c>
      <c r="I85" s="281">
        <v>29877.629609617194</v>
      </c>
      <c r="J85" s="281">
        <v>32206.8109943243</v>
      </c>
      <c r="K85" s="281">
        <v>33761.199819324087</v>
      </c>
      <c r="L85" s="281">
        <v>34570.609114769097</v>
      </c>
      <c r="M85" s="281">
        <v>36270.772093904714</v>
      </c>
      <c r="N85" s="281">
        <v>37365.317561392505</v>
      </c>
      <c r="O85" s="281">
        <v>35608.749721169006</v>
      </c>
      <c r="P85" s="281">
        <v>35408.574472147091</v>
      </c>
      <c r="Q85" s="281">
        <v>32226.623339713362</v>
      </c>
      <c r="R85" s="281">
        <v>32652.201101756968</v>
      </c>
      <c r="S85" s="281">
        <v>31416.563292797895</v>
      </c>
      <c r="T85" s="281">
        <v>31583.67021988031</v>
      </c>
      <c r="U85" s="281">
        <v>33047.410018957838</v>
      </c>
      <c r="V85" s="281">
        <v>34724.381920005406</v>
      </c>
      <c r="W85" s="281">
        <v>35090.050807964501</v>
      </c>
      <c r="X85" s="281">
        <v>35371.781406347931</v>
      </c>
      <c r="Y85" s="281">
        <v>35980.576137540309</v>
      </c>
      <c r="Z85" s="281">
        <v>36111.363228567163</v>
      </c>
      <c r="AA85" s="281">
        <v>36276.383947671828</v>
      </c>
      <c r="AB85" s="281">
        <v>35702.465504310574</v>
      </c>
    </row>
    <row r="86" spans="1:28">
      <c r="A86" s="282" t="s">
        <v>279</v>
      </c>
      <c r="B86" s="521"/>
      <c r="C86" s="281">
        <v>10063.991281137885</v>
      </c>
      <c r="D86" s="281">
        <v>12582.194726887883</v>
      </c>
      <c r="E86" s="281">
        <v>14103.97855347686</v>
      </c>
      <c r="F86" s="281">
        <v>14873.106655039677</v>
      </c>
      <c r="G86" s="281">
        <v>15184.102425385669</v>
      </c>
      <c r="H86" s="281">
        <v>15654.539244757325</v>
      </c>
      <c r="I86" s="281">
        <v>16167.693708804027</v>
      </c>
      <c r="J86" s="281">
        <v>16846.164391777282</v>
      </c>
      <c r="K86" s="281">
        <v>17544.377380291749</v>
      </c>
      <c r="L86" s="281">
        <v>18532.871806756702</v>
      </c>
      <c r="M86" s="281">
        <v>19687.573153626297</v>
      </c>
      <c r="N86" s="281">
        <v>20968.172667632443</v>
      </c>
      <c r="O86" s="281">
        <v>22373.11555434102</v>
      </c>
      <c r="P86" s="281">
        <v>23684.028627305976</v>
      </c>
      <c r="Q86" s="281">
        <v>24682.756395293625</v>
      </c>
      <c r="R86" s="281">
        <v>25585.545079126292</v>
      </c>
      <c r="S86" s="281">
        <v>26391.647366817677</v>
      </c>
      <c r="T86" s="281">
        <v>27100.415147692118</v>
      </c>
      <c r="U86" s="281">
        <v>27765.559914631816</v>
      </c>
      <c r="V86" s="281">
        <v>28549.418027771964</v>
      </c>
      <c r="W86" s="281">
        <v>29180.141354467014</v>
      </c>
      <c r="X86" s="281">
        <v>29695.902218654242</v>
      </c>
      <c r="Y86" s="281">
        <v>30118.249905120731</v>
      </c>
      <c r="Z86" s="281">
        <v>30507.787934110733</v>
      </c>
      <c r="AA86" s="281">
        <v>30833.379265869189</v>
      </c>
      <c r="AB86" s="281">
        <v>31134.490556118064</v>
      </c>
    </row>
    <row r="87" spans="1:28">
      <c r="A87" s="284" t="s">
        <v>500</v>
      </c>
      <c r="B87" s="521"/>
      <c r="C87" s="281">
        <v>14.541201406305234</v>
      </c>
      <c r="D87" s="281">
        <v>144.12915409897204</v>
      </c>
      <c r="E87" s="281">
        <v>36.122544001380717</v>
      </c>
      <c r="F87" s="281">
        <v>34.703169640005967</v>
      </c>
      <c r="G87" s="281">
        <v>40.708271148696703</v>
      </c>
      <c r="H87" s="281">
        <v>56.650196406001449</v>
      </c>
      <c r="I87" s="281">
        <v>41.704839195893868</v>
      </c>
      <c r="J87" s="281">
        <v>33.341166392378454</v>
      </c>
      <c r="K87" s="281">
        <v>33.022566746936072</v>
      </c>
      <c r="L87" s="281">
        <v>33.644106791256249</v>
      </c>
      <c r="M87" s="281">
        <v>33.715628001422409</v>
      </c>
      <c r="N87" s="281">
        <v>34.596459954699263</v>
      </c>
      <c r="O87" s="281">
        <v>35.310987706808035</v>
      </c>
      <c r="P87" s="281">
        <v>36.138703652719535</v>
      </c>
      <c r="Q87" s="281">
        <v>37.018112497278821</v>
      </c>
      <c r="R87" s="281">
        <v>37.421922030115446</v>
      </c>
      <c r="S87" s="281">
        <v>37.862166682112537</v>
      </c>
      <c r="T87" s="281">
        <v>38.617914392259593</v>
      </c>
      <c r="U87" s="281">
        <v>40.402395231808718</v>
      </c>
      <c r="V87" s="281">
        <v>42.526430054691666</v>
      </c>
      <c r="W87" s="281">
        <v>41.783524325006027</v>
      </c>
      <c r="X87" s="281">
        <v>39.680313917206995</v>
      </c>
      <c r="Y87" s="281">
        <v>40.193551192499861</v>
      </c>
      <c r="Z87" s="281">
        <v>40.429252450763315</v>
      </c>
      <c r="AA87" s="281">
        <v>40.552426841890913</v>
      </c>
      <c r="AB87" s="281">
        <v>40.647889534319773</v>
      </c>
    </row>
    <row r="88" spans="1:28">
      <c r="A88" s="284" t="s">
        <v>501</v>
      </c>
      <c r="B88" s="521"/>
      <c r="C88" s="281">
        <v>10323.894104474275</v>
      </c>
      <c r="D88" s="281">
        <v>10770.544936711576</v>
      </c>
      <c r="E88" s="281">
        <v>11285.179292912782</v>
      </c>
      <c r="F88" s="281">
        <v>11794.229534981421</v>
      </c>
      <c r="G88" s="281">
        <v>12140.064278619544</v>
      </c>
      <c r="H88" s="281">
        <v>12378.675047768642</v>
      </c>
      <c r="I88" s="281">
        <v>12606.705218935784</v>
      </c>
      <c r="J88" s="281">
        <v>13151.44895021386</v>
      </c>
      <c r="K88" s="281">
        <v>13373.150100080413</v>
      </c>
      <c r="L88" s="281">
        <v>13602.059492333319</v>
      </c>
      <c r="M88" s="281">
        <v>13840.30913070042</v>
      </c>
      <c r="N88" s="281">
        <v>14047.912030619693</v>
      </c>
      <c r="O88" s="281">
        <v>14198.670570274428</v>
      </c>
      <c r="P88" s="281">
        <v>14390.297835514555</v>
      </c>
      <c r="Q88" s="281">
        <v>14627.792868237444</v>
      </c>
      <c r="R88" s="281">
        <v>14990.654320587033</v>
      </c>
      <c r="S88" s="281">
        <v>15417.648165257733</v>
      </c>
      <c r="T88" s="281">
        <v>15711.497572307271</v>
      </c>
      <c r="U88" s="281">
        <v>15971.0412877001</v>
      </c>
      <c r="V88" s="281">
        <v>16258.44818475301</v>
      </c>
      <c r="W88" s="281">
        <v>16477.129663031286</v>
      </c>
      <c r="X88" s="281">
        <v>16576.170958998471</v>
      </c>
      <c r="Y88" s="281">
        <v>16603.455095106438</v>
      </c>
      <c r="Z88" s="281">
        <v>16617.354349142839</v>
      </c>
      <c r="AA88" s="281">
        <v>16580.775983212268</v>
      </c>
      <c r="AB88" s="281">
        <v>16484.376451300504</v>
      </c>
    </row>
    <row r="89" spans="1:28" ht="15">
      <c r="A89" s="285" t="s">
        <v>282</v>
      </c>
      <c r="B89" s="521"/>
      <c r="C89" s="286">
        <v>340716.81999726058</v>
      </c>
      <c r="D89" s="286">
        <v>337991.1292451676</v>
      </c>
      <c r="E89" s="286">
        <v>334768.60599661461</v>
      </c>
      <c r="F89" s="286">
        <v>333101.76350526814</v>
      </c>
      <c r="G89" s="286">
        <v>331459.61236356385</v>
      </c>
      <c r="H89" s="286">
        <v>329889.23448005377</v>
      </c>
      <c r="I89" s="286">
        <v>328887.90177144186</v>
      </c>
      <c r="J89" s="286">
        <v>328725.99006780668</v>
      </c>
      <c r="K89" s="286">
        <v>328829.91693433898</v>
      </c>
      <c r="L89" s="286">
        <v>330425.91843431338</v>
      </c>
      <c r="M89" s="286">
        <v>331500.99814407859</v>
      </c>
      <c r="N89" s="286">
        <v>333267.18783460563</v>
      </c>
      <c r="O89" s="286">
        <v>332601.59509437601</v>
      </c>
      <c r="P89" s="286">
        <v>334659.13743012014</v>
      </c>
      <c r="Q89" s="286">
        <v>337377.27740730508</v>
      </c>
      <c r="R89" s="286">
        <v>337074.96876587713</v>
      </c>
      <c r="S89" s="286">
        <v>340407.3447721852</v>
      </c>
      <c r="T89" s="286">
        <v>343936.39774286817</v>
      </c>
      <c r="U89" s="286">
        <v>346268.48281166138</v>
      </c>
      <c r="V89" s="286">
        <v>353247.27207235718</v>
      </c>
      <c r="W89" s="286">
        <v>353043.29828920914</v>
      </c>
      <c r="X89" s="286">
        <v>354039.93569856806</v>
      </c>
      <c r="Y89" s="286">
        <v>355041.62925459223</v>
      </c>
      <c r="Z89" s="286">
        <v>356382.25468727882</v>
      </c>
      <c r="AA89" s="286">
        <v>358030.43785309978</v>
      </c>
      <c r="AB89" s="286">
        <v>359460.35688216536</v>
      </c>
    </row>
    <row r="90" spans="1:28" ht="15">
      <c r="A90" s="285" t="s">
        <v>464</v>
      </c>
      <c r="B90" s="521"/>
      <c r="C90" s="289">
        <v>290</v>
      </c>
      <c r="D90" s="290">
        <v>275</v>
      </c>
      <c r="E90" s="290">
        <v>260</v>
      </c>
      <c r="F90" s="290">
        <v>245</v>
      </c>
      <c r="G90" s="290">
        <v>230</v>
      </c>
      <c r="H90" s="289">
        <v>215</v>
      </c>
      <c r="I90" s="290">
        <v>193</v>
      </c>
      <c r="J90" s="290">
        <v>171</v>
      </c>
      <c r="K90" s="290">
        <v>149</v>
      </c>
      <c r="L90" s="290">
        <v>127</v>
      </c>
      <c r="M90" s="289">
        <v>105</v>
      </c>
      <c r="N90" s="290">
        <v>100</v>
      </c>
      <c r="O90" s="290">
        <v>95</v>
      </c>
      <c r="P90" s="290">
        <v>90</v>
      </c>
      <c r="Q90" s="290">
        <v>85</v>
      </c>
      <c r="R90" s="289">
        <v>80</v>
      </c>
      <c r="S90" s="290">
        <v>73</v>
      </c>
      <c r="T90" s="290">
        <v>66</v>
      </c>
      <c r="U90" s="290">
        <v>59</v>
      </c>
      <c r="V90" s="290">
        <v>52</v>
      </c>
      <c r="W90" s="289">
        <v>45</v>
      </c>
      <c r="X90" s="290">
        <v>44.4</v>
      </c>
      <c r="Y90" s="290">
        <v>43.8</v>
      </c>
      <c r="Z90" s="290">
        <v>43.199999999999996</v>
      </c>
      <c r="AA90" s="290">
        <v>42.599999999999994</v>
      </c>
      <c r="AB90" s="289">
        <v>41.999999999999993</v>
      </c>
    </row>
    <row r="92" spans="1:28" ht="15">
      <c r="A92" s="277" t="s">
        <v>34</v>
      </c>
    </row>
    <row r="94" spans="1:28" ht="15">
      <c r="A94" s="279" t="s">
        <v>269</v>
      </c>
      <c r="B94" s="520"/>
      <c r="C94" s="279">
        <v>2015</v>
      </c>
      <c r="D94" s="279">
        <v>2016</v>
      </c>
      <c r="E94" s="279">
        <v>2017</v>
      </c>
      <c r="F94" s="279">
        <v>2018</v>
      </c>
      <c r="G94" s="279">
        <v>2019</v>
      </c>
      <c r="H94" s="279">
        <v>2020</v>
      </c>
      <c r="I94" s="279">
        <v>2021</v>
      </c>
      <c r="J94" s="279">
        <v>2022</v>
      </c>
      <c r="K94" s="279">
        <v>2023</v>
      </c>
      <c r="L94" s="279">
        <v>2024</v>
      </c>
      <c r="M94" s="279">
        <v>2025</v>
      </c>
      <c r="N94" s="279">
        <v>2026</v>
      </c>
      <c r="O94" s="279">
        <v>2027</v>
      </c>
      <c r="P94" s="279">
        <v>2028</v>
      </c>
      <c r="Q94" s="279">
        <v>2029</v>
      </c>
      <c r="R94" s="279">
        <v>2030</v>
      </c>
      <c r="S94" s="279">
        <v>2031</v>
      </c>
      <c r="T94" s="279">
        <v>2032</v>
      </c>
      <c r="U94" s="279">
        <v>2033</v>
      </c>
      <c r="V94" s="279">
        <v>2034</v>
      </c>
      <c r="W94" s="279">
        <v>2035</v>
      </c>
      <c r="X94" s="279">
        <v>2036</v>
      </c>
      <c r="Y94" s="279">
        <v>2037</v>
      </c>
      <c r="Z94" s="279">
        <v>2038</v>
      </c>
      <c r="AA94" s="279">
        <v>2039</v>
      </c>
      <c r="AB94" s="279">
        <v>2040</v>
      </c>
    </row>
    <row r="95" spans="1:28">
      <c r="A95" s="280" t="s">
        <v>267</v>
      </c>
      <c r="B95" s="521"/>
      <c r="C95" s="281">
        <v>2666.7464306338452</v>
      </c>
      <c r="D95" s="281">
        <v>2666.7478819996982</v>
      </c>
      <c r="E95" s="281">
        <v>2705.8967085516024</v>
      </c>
      <c r="F95" s="281">
        <v>2699.8852623682869</v>
      </c>
      <c r="G95" s="281">
        <v>2702.9305192638803</v>
      </c>
      <c r="H95" s="281">
        <v>2822.3463144922098</v>
      </c>
      <c r="I95" s="281">
        <v>2855.0166472555911</v>
      </c>
      <c r="J95" s="281">
        <v>2853.2833662867711</v>
      </c>
      <c r="K95" s="281">
        <v>2853.248836526081</v>
      </c>
      <c r="L95" s="281">
        <v>2889.5643102811782</v>
      </c>
      <c r="M95" s="281">
        <v>2908.2170671338881</v>
      </c>
      <c r="N95" s="281">
        <v>2944.0015849351257</v>
      </c>
      <c r="O95" s="281">
        <v>2961.382047301192</v>
      </c>
      <c r="P95" s="281">
        <v>3035.4966573016386</v>
      </c>
      <c r="Q95" s="281">
        <v>3046.0244720815422</v>
      </c>
      <c r="R95" s="281">
        <v>3185.2259398746405</v>
      </c>
      <c r="S95" s="281">
        <v>3197.3732440107042</v>
      </c>
      <c r="T95" s="281">
        <v>3209.9403450372643</v>
      </c>
      <c r="U95" s="281">
        <v>3222.7281887821982</v>
      </c>
      <c r="V95" s="281">
        <v>3235.5785633894761</v>
      </c>
      <c r="W95" s="281">
        <v>3248.5747832741931</v>
      </c>
      <c r="X95" s="281">
        <v>3261.4669878129398</v>
      </c>
      <c r="Y95" s="281">
        <v>3274.1682854671949</v>
      </c>
      <c r="Z95" s="281">
        <v>3281.7278535889977</v>
      </c>
      <c r="AA95" s="281">
        <v>3289.0069397406642</v>
      </c>
      <c r="AB95" s="281">
        <v>3310.6037582217059</v>
      </c>
    </row>
    <row r="96" spans="1:28">
      <c r="A96" s="280" t="s">
        <v>270</v>
      </c>
      <c r="B96" s="521"/>
      <c r="C96" s="281">
        <v>16426.375431021301</v>
      </c>
      <c r="D96" s="281">
        <v>16324.132433841898</v>
      </c>
      <c r="E96" s="281">
        <v>17645.422074348186</v>
      </c>
      <c r="F96" s="281">
        <v>17575.190624860879</v>
      </c>
      <c r="G96" s="281">
        <v>17530.888533839785</v>
      </c>
      <c r="H96" s="281">
        <v>19280.582554379078</v>
      </c>
      <c r="I96" s="281">
        <v>18938.670223057099</v>
      </c>
      <c r="J96" s="281">
        <v>18913.45578343152</v>
      </c>
      <c r="K96" s="281">
        <v>18703.235739197433</v>
      </c>
      <c r="L96" s="281">
        <v>18601.624301953747</v>
      </c>
      <c r="M96" s="281">
        <v>18371.014226657699</v>
      </c>
      <c r="N96" s="281">
        <v>17898.382007211934</v>
      </c>
      <c r="O96" s="281">
        <v>16499.214726851726</v>
      </c>
      <c r="P96" s="281">
        <v>16017.727266886519</v>
      </c>
      <c r="Q96" s="281">
        <v>16133.881754736376</v>
      </c>
      <c r="R96" s="281">
        <v>11808.884667992766</v>
      </c>
      <c r="S96" s="281">
        <v>11901.322801111251</v>
      </c>
      <c r="T96" s="281">
        <v>3378.0165860825723</v>
      </c>
      <c r="U96" s="281">
        <v>3169.1730354835659</v>
      </c>
      <c r="V96" s="281">
        <v>3169.6482077921505</v>
      </c>
      <c r="W96" s="281">
        <v>1260.131475808131</v>
      </c>
      <c r="X96" s="281">
        <v>1256.4135882382586</v>
      </c>
      <c r="Y96" s="281">
        <v>1258.0548344621416</v>
      </c>
      <c r="Z96" s="281">
        <v>1271.9539432976812</v>
      </c>
      <c r="AA96" s="281">
        <v>1268.9032851878678</v>
      </c>
      <c r="AB96" s="281">
        <v>1270.0687666405715</v>
      </c>
    </row>
    <row r="97" spans="1:28">
      <c r="A97" s="280" t="s">
        <v>271</v>
      </c>
      <c r="B97" s="521"/>
      <c r="C97" s="281">
        <v>0</v>
      </c>
      <c r="D97" s="281">
        <v>0</v>
      </c>
      <c r="E97" s="281">
        <v>0</v>
      </c>
      <c r="F97" s="281">
        <v>0</v>
      </c>
      <c r="G97" s="281">
        <v>0</v>
      </c>
      <c r="H97" s="281">
        <v>0</v>
      </c>
      <c r="I97" s="281">
        <v>0</v>
      </c>
      <c r="J97" s="281">
        <v>0</v>
      </c>
      <c r="K97" s="281">
        <v>0</v>
      </c>
      <c r="L97" s="281">
        <v>0</v>
      </c>
      <c r="M97" s="281">
        <v>0</v>
      </c>
      <c r="N97" s="281">
        <v>0</v>
      </c>
      <c r="O97" s="281">
        <v>0</v>
      </c>
      <c r="P97" s="281">
        <v>0</v>
      </c>
      <c r="Q97" s="281">
        <v>0</v>
      </c>
      <c r="R97" s="281">
        <v>0</v>
      </c>
      <c r="S97" s="281">
        <v>0</v>
      </c>
      <c r="T97" s="281">
        <v>0</v>
      </c>
      <c r="U97" s="281">
        <v>0</v>
      </c>
      <c r="V97" s="281">
        <v>0</v>
      </c>
      <c r="W97" s="281">
        <v>0</v>
      </c>
      <c r="X97" s="281">
        <v>0</v>
      </c>
      <c r="Y97" s="281">
        <v>0</v>
      </c>
      <c r="Z97" s="281">
        <v>0</v>
      </c>
      <c r="AA97" s="281">
        <v>0</v>
      </c>
      <c r="AB97" s="281">
        <v>0</v>
      </c>
    </row>
    <row r="98" spans="1:28">
      <c r="A98" s="282" t="s">
        <v>272</v>
      </c>
      <c r="B98" s="521"/>
      <c r="C98" s="281">
        <v>26179.806429905773</v>
      </c>
      <c r="D98" s="281">
        <v>26692.685064592977</v>
      </c>
      <c r="E98" s="281">
        <v>27642.241639028063</v>
      </c>
      <c r="F98" s="281">
        <v>28619.149564269792</v>
      </c>
      <c r="G98" s="281">
        <v>29041.354518564163</v>
      </c>
      <c r="H98" s="281">
        <v>29349.664014097863</v>
      </c>
      <c r="I98" s="281">
        <v>30268.661131358214</v>
      </c>
      <c r="J98" s="281">
        <v>30978.92260419032</v>
      </c>
      <c r="K98" s="281">
        <v>31460.084382165638</v>
      </c>
      <c r="L98" s="281">
        <v>31748.572646666897</v>
      </c>
      <c r="M98" s="281">
        <v>31951.372821223016</v>
      </c>
      <c r="N98" s="281">
        <v>32301.175884956185</v>
      </c>
      <c r="O98" s="281">
        <v>32470.308094792614</v>
      </c>
      <c r="P98" s="281">
        <v>32791.977107798361</v>
      </c>
      <c r="Q98" s="281">
        <v>32971.69463196976</v>
      </c>
      <c r="R98" s="281">
        <v>33311.254270989222</v>
      </c>
      <c r="S98" s="281">
        <v>33435.03504024999</v>
      </c>
      <c r="T98" s="281">
        <v>33325.262517152063</v>
      </c>
      <c r="U98" s="281">
        <v>32903.930822122362</v>
      </c>
      <c r="V98" s="281">
        <v>33208.5664357801</v>
      </c>
      <c r="W98" s="281">
        <v>33273.586886704914</v>
      </c>
      <c r="X98" s="281">
        <v>32466.002119679524</v>
      </c>
      <c r="Y98" s="281">
        <v>32555.53848287501</v>
      </c>
      <c r="Z98" s="281">
        <v>32642.027121900392</v>
      </c>
      <c r="AA98" s="281">
        <v>32645.010981290172</v>
      </c>
      <c r="AB98" s="281">
        <v>32703.290677428093</v>
      </c>
    </row>
    <row r="99" spans="1:28">
      <c r="A99" s="280" t="s">
        <v>56</v>
      </c>
      <c r="B99" s="521"/>
      <c r="C99" s="281">
        <v>89920.977885757922</v>
      </c>
      <c r="D99" s="281">
        <v>107585.80466971768</v>
      </c>
      <c r="E99" s="281">
        <v>91854.48325691896</v>
      </c>
      <c r="F99" s="281">
        <v>78874.312335392911</v>
      </c>
      <c r="G99" s="281">
        <v>74952.713717244551</v>
      </c>
      <c r="H99" s="281">
        <v>82942.688273204854</v>
      </c>
      <c r="I99" s="281">
        <v>79877.300547017556</v>
      </c>
      <c r="J99" s="281">
        <v>77936.305835386753</v>
      </c>
      <c r="K99" s="281">
        <v>81610.125433904919</v>
      </c>
      <c r="L99" s="281">
        <v>83535.269520915477</v>
      </c>
      <c r="M99" s="281">
        <v>91662.287714092308</v>
      </c>
      <c r="N99" s="281">
        <v>79653.306026267339</v>
      </c>
      <c r="O99" s="281">
        <v>71468.874317236507</v>
      </c>
      <c r="P99" s="281">
        <v>67986.901519839754</v>
      </c>
      <c r="Q99" s="281">
        <v>74142.467243368592</v>
      </c>
      <c r="R99" s="281">
        <v>84131.885076259539</v>
      </c>
      <c r="S99" s="281">
        <v>85372.949965885913</v>
      </c>
      <c r="T99" s="281">
        <v>81510.647849296511</v>
      </c>
      <c r="U99" s="281">
        <v>84273.195003988367</v>
      </c>
      <c r="V99" s="281">
        <v>91675.417958328529</v>
      </c>
      <c r="W99" s="281">
        <v>94804.643187840906</v>
      </c>
      <c r="X99" s="281">
        <v>98842.222796397808</v>
      </c>
      <c r="Y99" s="281">
        <v>103895.05464607738</v>
      </c>
      <c r="Z99" s="281">
        <v>106612.41751906325</v>
      </c>
      <c r="AA99" s="281">
        <v>110121.98170892334</v>
      </c>
      <c r="AB99" s="281">
        <v>112932.15631660397</v>
      </c>
    </row>
    <row r="100" spans="1:28">
      <c r="A100" s="282" t="s">
        <v>273</v>
      </c>
      <c r="B100" s="521"/>
      <c r="C100" s="281">
        <v>57712.479465320437</v>
      </c>
      <c r="D100" s="281">
        <v>36877.095573205828</v>
      </c>
      <c r="E100" s="281">
        <v>42597.218420191261</v>
      </c>
      <c r="F100" s="281">
        <v>44751.549097483665</v>
      </c>
      <c r="G100" s="281">
        <v>43817.219311070061</v>
      </c>
      <c r="H100" s="281">
        <v>36016.176326823581</v>
      </c>
      <c r="I100" s="281">
        <v>24769.667810649626</v>
      </c>
      <c r="J100" s="281">
        <v>24786.057992760376</v>
      </c>
      <c r="K100" s="281">
        <v>24879.413137100662</v>
      </c>
      <c r="L100" s="281">
        <v>19003.39021539209</v>
      </c>
      <c r="M100" s="281">
        <v>0</v>
      </c>
      <c r="N100" s="281">
        <v>0</v>
      </c>
      <c r="O100" s="281">
        <v>0</v>
      </c>
      <c r="P100" s="281">
        <v>0</v>
      </c>
      <c r="Q100" s="281">
        <v>0</v>
      </c>
      <c r="R100" s="281">
        <v>0</v>
      </c>
      <c r="S100" s="281">
        <v>0</v>
      </c>
      <c r="T100" s="281">
        <v>0</v>
      </c>
      <c r="U100" s="281">
        <v>0</v>
      </c>
      <c r="V100" s="281">
        <v>0</v>
      </c>
      <c r="W100" s="281">
        <v>0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</row>
    <row r="101" spans="1:28">
      <c r="A101" s="282" t="s">
        <v>274</v>
      </c>
      <c r="B101" s="521"/>
      <c r="C101" s="281">
        <v>4658.2873003618597</v>
      </c>
      <c r="D101" s="281">
        <v>4668.5484840418594</v>
      </c>
      <c r="E101" s="281">
        <v>4678.7070558850592</v>
      </c>
      <c r="F101" s="281">
        <v>4688.7640420098278</v>
      </c>
      <c r="G101" s="281">
        <v>4698.7204582733475</v>
      </c>
      <c r="H101" s="281">
        <v>4708.5773103742331</v>
      </c>
      <c r="I101" s="281">
        <v>4718.3355939541088</v>
      </c>
      <c r="J101" s="281">
        <v>4727.9962946981868</v>
      </c>
      <c r="K101" s="281">
        <v>4737.5603884348238</v>
      </c>
      <c r="L101" s="281">
        <v>4747.0288412340933</v>
      </c>
      <c r="M101" s="281">
        <v>4756.4026095053714</v>
      </c>
      <c r="N101" s="281">
        <v>4765.6826400939362</v>
      </c>
      <c r="O101" s="281">
        <v>4774.8698703766158</v>
      </c>
      <c r="P101" s="281">
        <v>4783.9652283564683</v>
      </c>
      <c r="Q101" s="281">
        <v>4792.9696327565216</v>
      </c>
      <c r="R101" s="281">
        <v>4801.8839931125749</v>
      </c>
      <c r="S101" s="281">
        <v>4810.7092098650683</v>
      </c>
      <c r="T101" s="281">
        <v>4819.4461744500359</v>
      </c>
      <c r="U101" s="281">
        <v>4828.0957693891542</v>
      </c>
      <c r="V101" s="281">
        <v>4836.6588683788814</v>
      </c>
      <c r="W101" s="281">
        <v>4845.1363363787113</v>
      </c>
      <c r="X101" s="281">
        <v>4853.5290296985422</v>
      </c>
      <c r="Y101" s="281">
        <v>4861.8377960851758</v>
      </c>
      <c r="Z101" s="281">
        <v>4870.0634748079428</v>
      </c>
      <c r="AA101" s="281">
        <v>4878.2068967434816</v>
      </c>
      <c r="AB101" s="281">
        <v>4886.2688844596651</v>
      </c>
    </row>
    <row r="102" spans="1:28">
      <c r="A102" s="282" t="s">
        <v>266</v>
      </c>
      <c r="B102" s="521"/>
      <c r="C102" s="281">
        <v>23975.955544999888</v>
      </c>
      <c r="D102" s="281">
        <v>25260.264243265101</v>
      </c>
      <c r="E102" s="281">
        <v>26042.670947085942</v>
      </c>
      <c r="F102" s="281">
        <v>28222.282061038237</v>
      </c>
      <c r="G102" s="281">
        <v>28382.957623341114</v>
      </c>
      <c r="H102" s="281">
        <v>29622.229477073033</v>
      </c>
      <c r="I102" s="281">
        <v>35747.146115948271</v>
      </c>
      <c r="J102" s="281">
        <v>40347.814018695964</v>
      </c>
      <c r="K102" s="281">
        <v>41217.756763042118</v>
      </c>
      <c r="L102" s="281">
        <v>46259.317370078526</v>
      </c>
      <c r="M102" s="281">
        <v>52414.889659876899</v>
      </c>
      <c r="N102" s="281">
        <v>58372.94229174433</v>
      </c>
      <c r="O102" s="281">
        <v>59403.201189844825</v>
      </c>
      <c r="P102" s="281">
        <v>64975.324997401309</v>
      </c>
      <c r="Q102" s="281">
        <v>64790.223707702724</v>
      </c>
      <c r="R102" s="281">
        <v>64816.52852386103</v>
      </c>
      <c r="S102" s="281">
        <v>64507.557992375965</v>
      </c>
      <c r="T102" s="281">
        <v>67143.538167318111</v>
      </c>
      <c r="U102" s="281">
        <v>69541.099520049058</v>
      </c>
      <c r="V102" s="281">
        <v>59751.053674038776</v>
      </c>
      <c r="W102" s="281">
        <v>60341.132991667604</v>
      </c>
      <c r="X102" s="281">
        <v>60341.132991667604</v>
      </c>
      <c r="Y102" s="281">
        <v>60341.132991667604</v>
      </c>
      <c r="Z102" s="281">
        <v>60341.132991667604</v>
      </c>
      <c r="AA102" s="281">
        <v>60341.132991667604</v>
      </c>
      <c r="AB102" s="281">
        <v>60341.132991667604</v>
      </c>
    </row>
    <row r="103" spans="1:28">
      <c r="A103" s="283" t="s">
        <v>275</v>
      </c>
      <c r="B103" s="521"/>
      <c r="C103" s="281">
        <v>10.774799999999999</v>
      </c>
      <c r="D103" s="281">
        <v>12.483000000000001</v>
      </c>
      <c r="E103" s="281">
        <v>14.3226</v>
      </c>
      <c r="F103" s="281">
        <v>23.520600000000002</v>
      </c>
      <c r="G103" s="281">
        <v>28.119599999999998</v>
      </c>
      <c r="H103" s="281">
        <v>36.888359999999999</v>
      </c>
      <c r="I103" s="281">
        <v>36.888359999999999</v>
      </c>
      <c r="J103" s="281">
        <v>36.888359999999999</v>
      </c>
      <c r="K103" s="281">
        <v>36.888359999999999</v>
      </c>
      <c r="L103" s="281">
        <v>36.888359999999999</v>
      </c>
      <c r="M103" s="281">
        <v>36.888359999999999</v>
      </c>
      <c r="N103" s="281">
        <v>36.888359999999999</v>
      </c>
      <c r="O103" s="281">
        <v>36.888359999999999</v>
      </c>
      <c r="P103" s="281">
        <v>36.888359999999999</v>
      </c>
      <c r="Q103" s="281">
        <v>36.888359999999999</v>
      </c>
      <c r="R103" s="281">
        <v>127.64196000000001</v>
      </c>
      <c r="S103" s="281">
        <v>127.64196000000001</v>
      </c>
      <c r="T103" s="281">
        <v>127.64196000000001</v>
      </c>
      <c r="U103" s="281">
        <v>127.64196000000001</v>
      </c>
      <c r="V103" s="281">
        <v>127.64196000000001</v>
      </c>
      <c r="W103" s="281">
        <v>127.64196000000001</v>
      </c>
      <c r="X103" s="281">
        <v>127.64196000000001</v>
      </c>
      <c r="Y103" s="281">
        <v>127.64196000000001</v>
      </c>
      <c r="Z103" s="281">
        <v>127.64196000000001</v>
      </c>
      <c r="AA103" s="281">
        <v>127.64196000000001</v>
      </c>
      <c r="AB103" s="281">
        <v>127.64196000000001</v>
      </c>
    </row>
    <row r="104" spans="1:28">
      <c r="A104" s="282" t="s">
        <v>276</v>
      </c>
      <c r="B104" s="521"/>
      <c r="C104" s="281">
        <v>61953.176399999633</v>
      </c>
      <c r="D104" s="281">
        <v>57237.081452367405</v>
      </c>
      <c r="E104" s="281">
        <v>57237.081452367405</v>
      </c>
      <c r="F104" s="281">
        <v>57234.903578547106</v>
      </c>
      <c r="G104" s="281">
        <v>57230.152048208169</v>
      </c>
      <c r="H104" s="281">
        <v>51299.009942407414</v>
      </c>
      <c r="I104" s="281">
        <v>51247.050217626514</v>
      </c>
      <c r="J104" s="281">
        <v>44433.844753087367</v>
      </c>
      <c r="K104" s="281">
        <v>38273.376436672035</v>
      </c>
      <c r="L104" s="281">
        <v>31139.550263633046</v>
      </c>
      <c r="M104" s="281">
        <v>30862.319877575384</v>
      </c>
      <c r="N104" s="281">
        <v>30080.605989263629</v>
      </c>
      <c r="O104" s="281">
        <v>28976.204653199191</v>
      </c>
      <c r="P104" s="281">
        <v>24191.004934603647</v>
      </c>
      <c r="Q104" s="281">
        <v>15861.694022131685</v>
      </c>
      <c r="R104" s="281">
        <v>7902.363308784632</v>
      </c>
      <c r="S104" s="281">
        <v>7974.9388502395159</v>
      </c>
      <c r="T104" s="281">
        <v>18914.564121986761</v>
      </c>
      <c r="U104" s="281">
        <v>19016.801634083389</v>
      </c>
      <c r="V104" s="281">
        <v>30487.599479242032</v>
      </c>
      <c r="W104" s="281">
        <v>30531.30853455031</v>
      </c>
      <c r="X104" s="281">
        <v>30585.510669675677</v>
      </c>
      <c r="Y104" s="281">
        <v>30726.412353488253</v>
      </c>
      <c r="Z104" s="281">
        <v>30780.944887136866</v>
      </c>
      <c r="AA104" s="281">
        <v>30823.110322434295</v>
      </c>
      <c r="AB104" s="281">
        <v>30857.667508929913</v>
      </c>
    </row>
    <row r="105" spans="1:28">
      <c r="A105" s="280" t="s">
        <v>322</v>
      </c>
      <c r="B105" s="521"/>
      <c r="C105" s="281">
        <v>16689.948983999977</v>
      </c>
      <c r="D105" s="281">
        <v>16799.304808894027</v>
      </c>
      <c r="E105" s="281">
        <v>19118.22344440933</v>
      </c>
      <c r="F105" s="281">
        <v>23294.408380179968</v>
      </c>
      <c r="G105" s="281">
        <v>24505.201293272647</v>
      </c>
      <c r="H105" s="281">
        <v>25466.231052170649</v>
      </c>
      <c r="I105" s="281">
        <v>32436.921686399906</v>
      </c>
      <c r="J105" s="281">
        <v>34843.430465851023</v>
      </c>
      <c r="K105" s="281">
        <v>35025.091519438669</v>
      </c>
      <c r="L105" s="281">
        <v>40340.858654642529</v>
      </c>
      <c r="M105" s="281">
        <v>45117.393878971634</v>
      </c>
      <c r="N105" s="281">
        <v>51437.867518304702</v>
      </c>
      <c r="O105" s="281">
        <v>60205.236927783073</v>
      </c>
      <c r="P105" s="281">
        <v>63532.502478659604</v>
      </c>
      <c r="Q105" s="281">
        <v>65700.147951869323</v>
      </c>
      <c r="R105" s="281">
        <v>65975.914233934964</v>
      </c>
      <c r="S105" s="281">
        <v>66309.166101991665</v>
      </c>
      <c r="T105" s="281">
        <v>66031.053024879278</v>
      </c>
      <c r="U105" s="281">
        <v>65876.765271253957</v>
      </c>
      <c r="V105" s="281">
        <v>66136.864640053216</v>
      </c>
      <c r="W105" s="281">
        <v>66110.411383205093</v>
      </c>
      <c r="X105" s="281">
        <v>66218.311692403047</v>
      </c>
      <c r="Y105" s="281">
        <v>66353.815478261895</v>
      </c>
      <c r="Z105" s="281">
        <v>66398.409967686443</v>
      </c>
      <c r="AA105" s="281">
        <v>66433.121331600996</v>
      </c>
      <c r="AB105" s="281">
        <v>66444.172560665844</v>
      </c>
    </row>
    <row r="106" spans="1:28">
      <c r="A106" s="280" t="s">
        <v>323</v>
      </c>
      <c r="B106" s="521"/>
      <c r="C106" s="281">
        <v>20119.864738241493</v>
      </c>
      <c r="D106" s="281">
        <v>24076.338253047004</v>
      </c>
      <c r="E106" s="281">
        <v>26112.37794301923</v>
      </c>
      <c r="F106" s="281">
        <v>27052.455233895038</v>
      </c>
      <c r="G106" s="281">
        <v>29006.560025273247</v>
      </c>
      <c r="H106" s="281">
        <v>29126.539154648199</v>
      </c>
      <c r="I106" s="281">
        <v>29252.274344797584</v>
      </c>
      <c r="J106" s="281">
        <v>29186.015368661541</v>
      </c>
      <c r="K106" s="281">
        <v>29079.71920470128</v>
      </c>
      <c r="L106" s="281">
        <v>29031.238953466589</v>
      </c>
      <c r="M106" s="281">
        <v>28985.99703279094</v>
      </c>
      <c r="N106" s="281">
        <v>29122.327501046017</v>
      </c>
      <c r="O106" s="281">
        <v>29028.957227689949</v>
      </c>
      <c r="P106" s="281">
        <v>28543.350009826503</v>
      </c>
      <c r="Q106" s="281">
        <v>28286.999444257468</v>
      </c>
      <c r="R106" s="281">
        <v>28389.409049874019</v>
      </c>
      <c r="S106" s="281">
        <v>27006.620245506518</v>
      </c>
      <c r="T106" s="281">
        <v>25932.176569561801</v>
      </c>
      <c r="U106" s="281">
        <v>24716.879368430429</v>
      </c>
      <c r="V106" s="281">
        <v>24354.902827241433</v>
      </c>
      <c r="W106" s="281">
        <v>23136.839685576866</v>
      </c>
      <c r="X106" s="281">
        <v>21780.38942151039</v>
      </c>
      <c r="Y106" s="281">
        <v>18473.511578281665</v>
      </c>
      <c r="Z106" s="281">
        <v>17107.271543269548</v>
      </c>
      <c r="AA106" s="281">
        <v>15151.748209220619</v>
      </c>
      <c r="AB106" s="281">
        <v>13685.019323410857</v>
      </c>
    </row>
    <row r="107" spans="1:28">
      <c r="A107" s="282" t="s">
        <v>279</v>
      </c>
      <c r="B107" s="521"/>
      <c r="C107" s="281">
        <v>10063.991281137885</v>
      </c>
      <c r="D107" s="281">
        <v>11482.095085557356</v>
      </c>
      <c r="E107" s="281">
        <v>12295.292483032081</v>
      </c>
      <c r="F107" s="281">
        <v>12942.74854835113</v>
      </c>
      <c r="G107" s="281">
        <v>13223.868412947908</v>
      </c>
      <c r="H107" s="281">
        <v>13463.006828585854</v>
      </c>
      <c r="I107" s="281">
        <v>13686.061666200159</v>
      </c>
      <c r="J107" s="281">
        <v>13951.25034900595</v>
      </c>
      <c r="K107" s="281">
        <v>14259.680774851713</v>
      </c>
      <c r="L107" s="281">
        <v>14584.248672911233</v>
      </c>
      <c r="M107" s="281">
        <v>14873.454190451226</v>
      </c>
      <c r="N107" s="281">
        <v>15118.430826016129</v>
      </c>
      <c r="O107" s="281">
        <v>15292.774104285054</v>
      </c>
      <c r="P107" s="281">
        <v>15482.05193352182</v>
      </c>
      <c r="Q107" s="281">
        <v>15608.768047124522</v>
      </c>
      <c r="R107" s="281">
        <v>15419.4454709481</v>
      </c>
      <c r="S107" s="281">
        <v>15522.4937024229</v>
      </c>
      <c r="T107" s="281">
        <v>15672.727886400382</v>
      </c>
      <c r="U107" s="281">
        <v>15224.904262274402</v>
      </c>
      <c r="V107" s="281">
        <v>13753.613178620471</v>
      </c>
      <c r="W107" s="281">
        <v>12824.128041519754</v>
      </c>
      <c r="X107" s="281">
        <v>11614.312008883513</v>
      </c>
      <c r="Y107" s="281">
        <v>10660.164890009448</v>
      </c>
      <c r="Z107" s="281">
        <v>10507.698696866284</v>
      </c>
      <c r="AA107" s="281">
        <v>10338.221712762395</v>
      </c>
      <c r="AB107" s="281">
        <v>10424.304289235</v>
      </c>
    </row>
    <row r="108" spans="1:28">
      <c r="A108" s="284" t="s">
        <v>500</v>
      </c>
      <c r="B108" s="521"/>
      <c r="C108" s="281">
        <v>14.541201406305234</v>
      </c>
      <c r="D108" s="281">
        <v>150.38796883780071</v>
      </c>
      <c r="E108" s="281">
        <v>51.930165660560924</v>
      </c>
      <c r="F108" s="281">
        <v>50.817265973400374</v>
      </c>
      <c r="G108" s="281">
        <v>42.79376804248411</v>
      </c>
      <c r="H108" s="281">
        <v>40.95284432132248</v>
      </c>
      <c r="I108" s="281">
        <v>34.265415842636521</v>
      </c>
      <c r="J108" s="281">
        <v>34.776937935747547</v>
      </c>
      <c r="K108" s="281">
        <v>37.463780142899601</v>
      </c>
      <c r="L108" s="281">
        <v>39.224505024471419</v>
      </c>
      <c r="M108" s="281">
        <v>40.300546289766636</v>
      </c>
      <c r="N108" s="281">
        <v>42.205456110737558</v>
      </c>
      <c r="O108" s="281">
        <v>44.254467683164599</v>
      </c>
      <c r="P108" s="281">
        <v>46.305774500377488</v>
      </c>
      <c r="Q108" s="281">
        <v>48.510945731878948</v>
      </c>
      <c r="R108" s="281">
        <v>49.668660628417214</v>
      </c>
      <c r="S108" s="281">
        <v>50.85531839736894</v>
      </c>
      <c r="T108" s="281">
        <v>52.071642610544444</v>
      </c>
      <c r="U108" s="281">
        <v>53.378215794220402</v>
      </c>
      <c r="V108" s="281">
        <v>56.232571305545832</v>
      </c>
      <c r="W108" s="281">
        <v>57.066976590931183</v>
      </c>
      <c r="X108" s="281">
        <v>56.626823258038435</v>
      </c>
      <c r="Y108" s="281">
        <v>57.534271383905654</v>
      </c>
      <c r="Z108" s="281">
        <v>58.806269193071664</v>
      </c>
      <c r="AA108" s="281">
        <v>58.577748492155983</v>
      </c>
      <c r="AB108" s="281">
        <v>59.347661844091057</v>
      </c>
    </row>
    <row r="109" spans="1:28">
      <c r="A109" s="284" t="s">
        <v>501</v>
      </c>
      <c r="B109" s="521"/>
      <c r="C109" s="281">
        <v>10323.894104474275</v>
      </c>
      <c r="D109" s="281">
        <v>10687.931064449247</v>
      </c>
      <c r="E109" s="281">
        <v>11095.167386709425</v>
      </c>
      <c r="F109" s="281">
        <v>11518.299201625241</v>
      </c>
      <c r="G109" s="281">
        <v>11781.299769341669</v>
      </c>
      <c r="H109" s="281">
        <v>11940.953706973916</v>
      </c>
      <c r="I109" s="281">
        <v>12094.397871226032</v>
      </c>
      <c r="J109" s="281">
        <v>12569.1943094407</v>
      </c>
      <c r="K109" s="281">
        <v>12725.686986078272</v>
      </c>
      <c r="L109" s="281">
        <v>12891.745964974887</v>
      </c>
      <c r="M109" s="281">
        <v>13069.47558324362</v>
      </c>
      <c r="N109" s="281">
        <v>13218.853549400546</v>
      </c>
      <c r="O109" s="281">
        <v>13313.640578779041</v>
      </c>
      <c r="P109" s="281">
        <v>13449.468498537562</v>
      </c>
      <c r="Q109" s="281">
        <v>13632.493307405926</v>
      </c>
      <c r="R109" s="281">
        <v>13940.884535900994</v>
      </c>
      <c r="S109" s="281">
        <v>14313.408156717169</v>
      </c>
      <c r="T109" s="281">
        <v>14552.787339912184</v>
      </c>
      <c r="U109" s="281">
        <v>14757.860831450487</v>
      </c>
      <c r="V109" s="281">
        <v>14990.797504648874</v>
      </c>
      <c r="W109" s="281">
        <v>15155.008759072623</v>
      </c>
      <c r="X109" s="281">
        <v>15199.579831185287</v>
      </c>
      <c r="Y109" s="281">
        <v>15172.393743438728</v>
      </c>
      <c r="Z109" s="281">
        <v>15131.822773620606</v>
      </c>
      <c r="AA109" s="281">
        <v>15040.774183835514</v>
      </c>
      <c r="AB109" s="281">
        <v>14889.904428069225</v>
      </c>
    </row>
    <row r="110" spans="1:28" ht="15">
      <c r="A110" s="285" t="s">
        <v>282</v>
      </c>
      <c r="B110" s="521"/>
      <c r="C110" s="286">
        <v>340716.81999726058</v>
      </c>
      <c r="D110" s="286">
        <v>340520.89998381789</v>
      </c>
      <c r="E110" s="286">
        <v>339091.03557720711</v>
      </c>
      <c r="F110" s="286">
        <v>337548.2857959955</v>
      </c>
      <c r="G110" s="286">
        <v>336944.779598683</v>
      </c>
      <c r="H110" s="286">
        <v>336115.84615955228</v>
      </c>
      <c r="I110" s="286">
        <v>335962.65763133328</v>
      </c>
      <c r="J110" s="286">
        <v>335599.23643943225</v>
      </c>
      <c r="K110" s="286">
        <v>334899.33174225659</v>
      </c>
      <c r="L110" s="286">
        <v>334848.5225811748</v>
      </c>
      <c r="M110" s="286">
        <v>335050.01356781169</v>
      </c>
      <c r="N110" s="286">
        <v>334992.66963535058</v>
      </c>
      <c r="O110" s="286">
        <v>334475.80656582298</v>
      </c>
      <c r="P110" s="286">
        <v>334872.96476723353</v>
      </c>
      <c r="Q110" s="286">
        <v>335052.76352113631</v>
      </c>
      <c r="R110" s="286">
        <v>333860.98969216092</v>
      </c>
      <c r="S110" s="286">
        <v>334530.07258877403</v>
      </c>
      <c r="T110" s="286">
        <v>334669.87418468756</v>
      </c>
      <c r="U110" s="286">
        <v>337712.45388310158</v>
      </c>
      <c r="V110" s="286">
        <v>345784.57586881949</v>
      </c>
      <c r="W110" s="286">
        <v>345715.6110021901</v>
      </c>
      <c r="X110" s="286">
        <v>346603.1399204107</v>
      </c>
      <c r="Y110" s="286">
        <v>347757.26131149835</v>
      </c>
      <c r="Z110" s="286">
        <v>349131.91900209873</v>
      </c>
      <c r="AA110" s="286">
        <v>350517.43827189901</v>
      </c>
      <c r="AB110" s="286">
        <v>351931.57912717655</v>
      </c>
    </row>
    <row r="111" spans="1:28" ht="15">
      <c r="A111" s="285" t="s">
        <v>464</v>
      </c>
      <c r="B111" s="521"/>
      <c r="C111" s="289">
        <v>290</v>
      </c>
      <c r="D111" s="290">
        <v>281.06</v>
      </c>
      <c r="E111" s="290">
        <v>272.12</v>
      </c>
      <c r="F111" s="290">
        <v>263.18</v>
      </c>
      <c r="G111" s="290">
        <v>254.24</v>
      </c>
      <c r="H111" s="289">
        <v>245.3</v>
      </c>
      <c r="I111" s="290">
        <v>228.17000000000002</v>
      </c>
      <c r="J111" s="290">
        <v>211.04000000000002</v>
      </c>
      <c r="K111" s="290">
        <v>193.91000000000003</v>
      </c>
      <c r="L111" s="290">
        <v>176.78000000000003</v>
      </c>
      <c r="M111" s="289">
        <v>159.65000000000003</v>
      </c>
      <c r="N111" s="290">
        <v>158.22000000000003</v>
      </c>
      <c r="O111" s="290">
        <v>156.79000000000002</v>
      </c>
      <c r="P111" s="290">
        <v>155.36000000000001</v>
      </c>
      <c r="Q111" s="290">
        <v>153.93</v>
      </c>
      <c r="R111" s="289">
        <v>152.5</v>
      </c>
      <c r="S111" s="290">
        <v>153.44999999999999</v>
      </c>
      <c r="T111" s="290">
        <v>154.39999999999998</v>
      </c>
      <c r="U111" s="290">
        <v>155.34999999999997</v>
      </c>
      <c r="V111" s="290">
        <v>156.29999999999995</v>
      </c>
      <c r="W111" s="289">
        <v>157.24999999999994</v>
      </c>
      <c r="X111" s="290">
        <v>156.60999999999996</v>
      </c>
      <c r="Y111" s="290">
        <v>155.96999999999997</v>
      </c>
      <c r="Z111" s="290">
        <v>155.32999999999998</v>
      </c>
      <c r="AA111" s="290">
        <v>154.69</v>
      </c>
      <c r="AB111" s="289">
        <v>154.05000000000001</v>
      </c>
    </row>
    <row r="113" spans="1:28" ht="15">
      <c r="A113" s="277" t="s">
        <v>35</v>
      </c>
    </row>
    <row r="115" spans="1:28" ht="15">
      <c r="A115" s="279" t="s">
        <v>269</v>
      </c>
      <c r="B115" s="517"/>
      <c r="C115" s="279">
        <v>2015</v>
      </c>
      <c r="D115" s="279">
        <v>2016</v>
      </c>
      <c r="E115" s="279">
        <v>2017</v>
      </c>
      <c r="F115" s="279">
        <v>2018</v>
      </c>
      <c r="G115" s="279">
        <v>2019</v>
      </c>
      <c r="H115" s="279">
        <v>2020</v>
      </c>
      <c r="I115" s="279">
        <v>2021</v>
      </c>
      <c r="J115" s="279">
        <v>2022</v>
      </c>
      <c r="K115" s="279">
        <v>2023</v>
      </c>
      <c r="L115" s="279">
        <v>2024</v>
      </c>
      <c r="M115" s="279">
        <v>2025</v>
      </c>
      <c r="N115" s="279">
        <v>2026</v>
      </c>
      <c r="O115" s="279">
        <v>2027</v>
      </c>
      <c r="P115" s="279">
        <v>2028</v>
      </c>
      <c r="Q115" s="279">
        <v>2029</v>
      </c>
      <c r="R115" s="279">
        <v>2030</v>
      </c>
      <c r="S115" s="279">
        <v>2031</v>
      </c>
      <c r="T115" s="279">
        <v>2032</v>
      </c>
      <c r="U115" s="279">
        <v>2033</v>
      </c>
      <c r="V115" s="279">
        <v>2034</v>
      </c>
      <c r="W115" s="279">
        <v>2035</v>
      </c>
      <c r="X115" s="279">
        <v>2036</v>
      </c>
      <c r="Y115" s="279">
        <v>2037</v>
      </c>
      <c r="Z115" s="279">
        <v>2038</v>
      </c>
      <c r="AA115" s="279">
        <v>2039</v>
      </c>
      <c r="AB115" s="279">
        <v>2040</v>
      </c>
    </row>
    <row r="116" spans="1:28">
      <c r="A116" s="280" t="s">
        <v>267</v>
      </c>
      <c r="B116" s="518"/>
      <c r="C116" s="281">
        <v>2666.7464306338452</v>
      </c>
      <c r="D116" s="281">
        <v>2667.101430238105</v>
      </c>
      <c r="E116" s="281">
        <v>2706.5430477815307</v>
      </c>
      <c r="F116" s="281">
        <v>2735.7640556812839</v>
      </c>
      <c r="G116" s="281">
        <v>2789.0119839968975</v>
      </c>
      <c r="H116" s="281">
        <v>2994.7314713136348</v>
      </c>
      <c r="I116" s="281">
        <v>3159.1593334892655</v>
      </c>
      <c r="J116" s="281">
        <v>3200.2802898025839</v>
      </c>
      <c r="K116" s="281">
        <v>3241.0705157589473</v>
      </c>
      <c r="L116" s="281">
        <v>3515.551759542031</v>
      </c>
      <c r="M116" s="281">
        <v>3754.3179846451212</v>
      </c>
      <c r="N116" s="281">
        <v>4149.2911074105868</v>
      </c>
      <c r="O116" s="281">
        <v>5772.663927137236</v>
      </c>
      <c r="P116" s="281">
        <v>6688.7644417697229</v>
      </c>
      <c r="Q116" s="281">
        <v>7750.7758349900814</v>
      </c>
      <c r="R116" s="281">
        <v>7949.9278456558441</v>
      </c>
      <c r="S116" s="281">
        <v>9104.9608558258133</v>
      </c>
      <c r="T116" s="281">
        <v>9449.9040070079045</v>
      </c>
      <c r="U116" s="281">
        <v>11014.565866941422</v>
      </c>
      <c r="V116" s="281">
        <v>11410.310767889479</v>
      </c>
      <c r="W116" s="281">
        <v>11629.415944670629</v>
      </c>
      <c r="X116" s="281">
        <v>11994.612083652391</v>
      </c>
      <c r="Y116" s="281">
        <v>12251.537121440668</v>
      </c>
      <c r="Z116" s="281">
        <v>12515.725287594585</v>
      </c>
      <c r="AA116" s="281">
        <v>12965.640057044862</v>
      </c>
      <c r="AB116" s="281">
        <v>13421.357210418841</v>
      </c>
    </row>
    <row r="117" spans="1:28">
      <c r="A117" s="280" t="s">
        <v>270</v>
      </c>
      <c r="B117" s="518"/>
      <c r="C117" s="281">
        <v>16426.375431021301</v>
      </c>
      <c r="D117" s="281">
        <v>16360.879261442065</v>
      </c>
      <c r="E117" s="281">
        <v>17534.702544618962</v>
      </c>
      <c r="F117" s="281">
        <v>17476.420954253274</v>
      </c>
      <c r="G117" s="281">
        <v>19536.869501731424</v>
      </c>
      <c r="H117" s="281">
        <v>18559.535093316852</v>
      </c>
      <c r="I117" s="281">
        <v>19142.651068522729</v>
      </c>
      <c r="J117" s="281">
        <v>18705.904939328986</v>
      </c>
      <c r="K117" s="281">
        <v>18694.348251712177</v>
      </c>
      <c r="L117" s="281">
        <v>18607.408472548519</v>
      </c>
      <c r="M117" s="281">
        <v>17312.861788354981</v>
      </c>
      <c r="N117" s="281">
        <v>14761.750619088652</v>
      </c>
      <c r="O117" s="281">
        <v>6087.9910635531633</v>
      </c>
      <c r="P117" s="281">
        <v>4980.2378073013897</v>
      </c>
      <c r="Q117" s="281">
        <v>4695.4761980022195</v>
      </c>
      <c r="R117" s="281">
        <v>4051.7569880595556</v>
      </c>
      <c r="S117" s="281">
        <v>4393.457355831184</v>
      </c>
      <c r="T117" s="281">
        <v>4401.6564922050802</v>
      </c>
      <c r="U117" s="281">
        <v>5051.8929724241843</v>
      </c>
      <c r="V117" s="281">
        <v>3372.8750590687605</v>
      </c>
      <c r="W117" s="281">
        <v>3122.3613196313618</v>
      </c>
      <c r="X117" s="281">
        <v>1685.8217474742121</v>
      </c>
      <c r="Y117" s="281">
        <v>1685.8217474742121</v>
      </c>
      <c r="Z117" s="281">
        <v>1685.8217474742121</v>
      </c>
      <c r="AA117" s="281">
        <v>1685.8217474742121</v>
      </c>
      <c r="AB117" s="281">
        <v>1685.8217474742121</v>
      </c>
    </row>
    <row r="118" spans="1:28">
      <c r="A118" s="280" t="s">
        <v>271</v>
      </c>
      <c r="B118" s="518"/>
      <c r="C118" s="281">
        <v>0</v>
      </c>
      <c r="D118" s="281">
        <v>0</v>
      </c>
      <c r="E118" s="281">
        <v>0</v>
      </c>
      <c r="F118" s="281">
        <v>0</v>
      </c>
      <c r="G118" s="281">
        <v>0</v>
      </c>
      <c r="H118" s="281">
        <v>0</v>
      </c>
      <c r="I118" s="281">
        <v>0</v>
      </c>
      <c r="J118" s="281">
        <v>0</v>
      </c>
      <c r="K118" s="281">
        <v>0</v>
      </c>
      <c r="L118" s="281">
        <v>0</v>
      </c>
      <c r="M118" s="281">
        <v>0</v>
      </c>
      <c r="N118" s="281">
        <v>0</v>
      </c>
      <c r="O118" s="281">
        <v>0</v>
      </c>
      <c r="P118" s="281">
        <v>0</v>
      </c>
      <c r="Q118" s="281">
        <v>0</v>
      </c>
      <c r="R118" s="281">
        <v>0</v>
      </c>
      <c r="S118" s="281">
        <v>0</v>
      </c>
      <c r="T118" s="281">
        <v>0</v>
      </c>
      <c r="U118" s="281">
        <v>0</v>
      </c>
      <c r="V118" s="281">
        <v>0</v>
      </c>
      <c r="W118" s="281">
        <v>0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</row>
    <row r="119" spans="1:28">
      <c r="A119" s="282" t="s">
        <v>272</v>
      </c>
      <c r="B119" s="518"/>
      <c r="C119" s="281">
        <v>26179.806429905773</v>
      </c>
      <c r="D119" s="281">
        <v>27586.550026395435</v>
      </c>
      <c r="E119" s="281">
        <v>28623.800520325221</v>
      </c>
      <c r="F119" s="281">
        <v>29666.007903108341</v>
      </c>
      <c r="G119" s="281">
        <v>30191.199252357965</v>
      </c>
      <c r="H119" s="281">
        <v>30824.051030999039</v>
      </c>
      <c r="I119" s="281">
        <v>31469.6270286857</v>
      </c>
      <c r="J119" s="281">
        <v>32049.242028678975</v>
      </c>
      <c r="K119" s="281">
        <v>32584.738626948398</v>
      </c>
      <c r="L119" s="281">
        <v>33006.846943542667</v>
      </c>
      <c r="M119" s="281">
        <v>33372.191206638374</v>
      </c>
      <c r="N119" s="281">
        <v>32992.893503916064</v>
      </c>
      <c r="O119" s="281">
        <v>33271.780233204663</v>
      </c>
      <c r="P119" s="281">
        <v>33702.173597815308</v>
      </c>
      <c r="Q119" s="281">
        <v>33098.714589767129</v>
      </c>
      <c r="R119" s="281">
        <v>33611.936862782124</v>
      </c>
      <c r="S119" s="281">
        <v>33902.983826196985</v>
      </c>
      <c r="T119" s="281">
        <v>27286.326284627758</v>
      </c>
      <c r="U119" s="281">
        <v>27850.659696233066</v>
      </c>
      <c r="V119" s="281">
        <v>28464.434333089252</v>
      </c>
      <c r="W119" s="281">
        <v>28987.092901479595</v>
      </c>
      <c r="X119" s="281">
        <v>28257.964296512258</v>
      </c>
      <c r="Y119" s="281">
        <v>28465.866259652739</v>
      </c>
      <c r="Z119" s="281">
        <v>28704.292206222497</v>
      </c>
      <c r="AA119" s="281">
        <v>28843.292051390712</v>
      </c>
      <c r="AB119" s="281">
        <v>29014.165716992942</v>
      </c>
    </row>
    <row r="120" spans="1:28">
      <c r="A120" s="280" t="s">
        <v>56</v>
      </c>
      <c r="B120" s="518"/>
      <c r="C120" s="281">
        <v>89920.977885757922</v>
      </c>
      <c r="D120" s="281">
        <v>108532.01461239962</v>
      </c>
      <c r="E120" s="281">
        <v>95801.959920001464</v>
      </c>
      <c r="F120" s="281">
        <v>89332.183583444858</v>
      </c>
      <c r="G120" s="281">
        <v>73962.314328114735</v>
      </c>
      <c r="H120" s="281">
        <v>55075.633095327255</v>
      </c>
      <c r="I120" s="281">
        <v>40079.12414150581</v>
      </c>
      <c r="J120" s="281">
        <v>32839.322703304002</v>
      </c>
      <c r="K120" s="281">
        <v>42674.908819133285</v>
      </c>
      <c r="L120" s="281">
        <v>46792.15930826839</v>
      </c>
      <c r="M120" s="281">
        <v>36889.645667891877</v>
      </c>
      <c r="N120" s="281">
        <v>26266.120791451434</v>
      </c>
      <c r="O120" s="281">
        <v>25303.471424048003</v>
      </c>
      <c r="P120" s="281">
        <v>25271.764713090954</v>
      </c>
      <c r="Q120" s="281">
        <v>23706.556839963323</v>
      </c>
      <c r="R120" s="281">
        <v>22427.171840601659</v>
      </c>
      <c r="S120" s="281">
        <v>25185.767379756155</v>
      </c>
      <c r="T120" s="281">
        <v>25522.931893150642</v>
      </c>
      <c r="U120" s="281">
        <v>30376.325740429354</v>
      </c>
      <c r="V120" s="281">
        <v>36022.624332212617</v>
      </c>
      <c r="W120" s="281">
        <v>31774.157454841785</v>
      </c>
      <c r="X120" s="281">
        <v>30335.65454829426</v>
      </c>
      <c r="Y120" s="281">
        <v>31272.24819485988</v>
      </c>
      <c r="Z120" s="281">
        <v>28657.806323733341</v>
      </c>
      <c r="AA120" s="281">
        <v>30179.74987583037</v>
      </c>
      <c r="AB120" s="281">
        <v>32079.982748958995</v>
      </c>
    </row>
    <row r="121" spans="1:28">
      <c r="A121" s="282" t="s">
        <v>273</v>
      </c>
      <c r="B121" s="518"/>
      <c r="C121" s="281">
        <v>57712.479465320437</v>
      </c>
      <c r="D121" s="281">
        <v>31369.710200516722</v>
      </c>
      <c r="E121" s="281">
        <v>31501.411574255719</v>
      </c>
      <c r="F121" s="281">
        <v>18780.120341795569</v>
      </c>
      <c r="G121" s="281">
        <v>10137.456143031497</v>
      </c>
      <c r="H121" s="281">
        <v>7393.3330106317635</v>
      </c>
      <c r="I121" s="281">
        <v>4873.2693310418781</v>
      </c>
      <c r="J121" s="281">
        <v>4913.4232087356004</v>
      </c>
      <c r="K121" s="281">
        <v>0</v>
      </c>
      <c r="L121" s="281">
        <v>0</v>
      </c>
      <c r="M121" s="281">
        <v>0</v>
      </c>
      <c r="N121" s="281">
        <v>0</v>
      </c>
      <c r="O121" s="281">
        <v>0</v>
      </c>
      <c r="P121" s="281">
        <v>0</v>
      </c>
      <c r="Q121" s="281">
        <v>0</v>
      </c>
      <c r="R121" s="281">
        <v>0</v>
      </c>
      <c r="S121" s="281">
        <v>0</v>
      </c>
      <c r="T121" s="281">
        <v>0</v>
      </c>
      <c r="U121" s="281">
        <v>0</v>
      </c>
      <c r="V121" s="281">
        <v>0</v>
      </c>
      <c r="W121" s="281">
        <v>0</v>
      </c>
      <c r="X121" s="281">
        <v>0</v>
      </c>
      <c r="Y121" s="281">
        <v>0</v>
      </c>
      <c r="Z121" s="281">
        <v>0</v>
      </c>
      <c r="AA121" s="281">
        <v>0</v>
      </c>
      <c r="AB121" s="281">
        <v>0</v>
      </c>
    </row>
    <row r="122" spans="1:28">
      <c r="A122" s="282" t="s">
        <v>274</v>
      </c>
      <c r="B122" s="518"/>
      <c r="C122" s="281">
        <v>4658.2873003618597</v>
      </c>
      <c r="D122" s="281">
        <v>4731.9078501583208</v>
      </c>
      <c r="E122" s="281">
        <v>4803.3192305800503</v>
      </c>
      <c r="F122" s="281">
        <v>4877.5525824895458</v>
      </c>
      <c r="G122" s="281">
        <v>4954.7379855893823</v>
      </c>
      <c r="H122" s="281">
        <v>5027.9456864365393</v>
      </c>
      <c r="I122" s="281">
        <v>5102.5755215228482</v>
      </c>
      <c r="J122" s="281">
        <v>5171.7871885195691</v>
      </c>
      <c r="K122" s="281">
        <v>5241.2478956385439</v>
      </c>
      <c r="L122" s="281">
        <v>5310.9649216207181</v>
      </c>
      <c r="M122" s="281">
        <v>5380.9452867875652</v>
      </c>
      <c r="N122" s="281">
        <v>5448.7098942928315</v>
      </c>
      <c r="O122" s="281">
        <v>5514.3896736087809</v>
      </c>
      <c r="P122" s="281">
        <v>5578.1091982161479</v>
      </c>
      <c r="Q122" s="281">
        <v>5639.9870239485881</v>
      </c>
      <c r="R122" s="281">
        <v>5698.1112227533022</v>
      </c>
      <c r="S122" s="281">
        <v>5752.8929712012687</v>
      </c>
      <c r="T122" s="281">
        <v>5804.7028979205361</v>
      </c>
      <c r="U122" s="281">
        <v>5853.8751484126797</v>
      </c>
      <c r="V122" s="281">
        <v>5898.0541200966381</v>
      </c>
      <c r="W122" s="281">
        <v>5931.05634637392</v>
      </c>
      <c r="X122" s="281">
        <v>5960.7944219561423</v>
      </c>
      <c r="Y122" s="281">
        <v>5987.9511775438859</v>
      </c>
      <c r="Z122" s="281">
        <v>6013.0733439728101</v>
      </c>
      <c r="AA122" s="281">
        <v>6036.5987671251924</v>
      </c>
      <c r="AB122" s="281">
        <v>6058.8781805461731</v>
      </c>
    </row>
    <row r="123" spans="1:28">
      <c r="A123" s="282" t="s">
        <v>266</v>
      </c>
      <c r="B123" s="518"/>
      <c r="C123" s="281">
        <v>23975.955544999888</v>
      </c>
      <c r="D123" s="281">
        <v>26018.93034659094</v>
      </c>
      <c r="E123" s="281">
        <v>26719.183138483648</v>
      </c>
      <c r="F123" s="281">
        <v>31669.056014143564</v>
      </c>
      <c r="G123" s="281">
        <v>49924.137319371992</v>
      </c>
      <c r="H123" s="281">
        <v>65553.684034279169</v>
      </c>
      <c r="I123" s="281">
        <v>81120.830835813351</v>
      </c>
      <c r="J123" s="281">
        <v>84350.174610972754</v>
      </c>
      <c r="K123" s="281">
        <v>79814.763134235545</v>
      </c>
      <c r="L123" s="281">
        <v>78453.858615567791</v>
      </c>
      <c r="M123" s="281">
        <v>82865.819701662826</v>
      </c>
      <c r="N123" s="281">
        <v>94680.666039818694</v>
      </c>
      <c r="O123" s="281">
        <v>94257.693197385117</v>
      </c>
      <c r="P123" s="281">
        <v>91161.063026998367</v>
      </c>
      <c r="Q123" s="281">
        <v>94252.728373738064</v>
      </c>
      <c r="R123" s="281">
        <v>90476.992111890751</v>
      </c>
      <c r="S123" s="281">
        <v>85773.978002030562</v>
      </c>
      <c r="T123" s="281">
        <v>85580.280315962154</v>
      </c>
      <c r="U123" s="281">
        <v>77809.085452405212</v>
      </c>
      <c r="V123" s="281">
        <v>66669.927153528552</v>
      </c>
      <c r="W123" s="281">
        <v>66477.687388025544</v>
      </c>
      <c r="X123" s="281">
        <v>66477.687388025544</v>
      </c>
      <c r="Y123" s="281">
        <v>66477.687388025544</v>
      </c>
      <c r="Z123" s="281">
        <v>66477.687388025544</v>
      </c>
      <c r="AA123" s="281">
        <v>66477.687388025544</v>
      </c>
      <c r="AB123" s="281">
        <v>66477.687388025544</v>
      </c>
    </row>
    <row r="124" spans="1:28">
      <c r="A124" s="283" t="s">
        <v>275</v>
      </c>
      <c r="B124" s="518"/>
      <c r="C124" s="281">
        <v>10.774799999999999</v>
      </c>
      <c r="D124" s="281">
        <v>12.483000000000001</v>
      </c>
      <c r="E124" s="281">
        <v>14.3226</v>
      </c>
      <c r="F124" s="281">
        <v>23.520600000000002</v>
      </c>
      <c r="G124" s="281">
        <v>28.995600000000003</v>
      </c>
      <c r="H124" s="281">
        <v>60.558463999999198</v>
      </c>
      <c r="I124" s="281">
        <v>86.429663999999221</v>
      </c>
      <c r="J124" s="281">
        <v>112.30086399999922</v>
      </c>
      <c r="K124" s="281">
        <v>157.44406399999843</v>
      </c>
      <c r="L124" s="281">
        <v>848.19926399998747</v>
      </c>
      <c r="M124" s="281">
        <v>1101.0303839999847</v>
      </c>
      <c r="N124" s="281">
        <v>1234.8247839999908</v>
      </c>
      <c r="O124" s="281">
        <v>1286.5671839999909</v>
      </c>
      <c r="P124" s="281">
        <v>1312.4383839999909</v>
      </c>
      <c r="Q124" s="281">
        <v>1338.3095839999908</v>
      </c>
      <c r="R124" s="281">
        <v>1480.8055839999909</v>
      </c>
      <c r="S124" s="281">
        <v>1506.6767839999909</v>
      </c>
      <c r="T124" s="281">
        <v>1558.419183999991</v>
      </c>
      <c r="U124" s="281">
        <v>1584.290383999991</v>
      </c>
      <c r="V124" s="281">
        <v>1610.1615839999911</v>
      </c>
      <c r="W124" s="281">
        <v>1610.1615839999911</v>
      </c>
      <c r="X124" s="281">
        <v>1610.1615839999911</v>
      </c>
      <c r="Y124" s="281">
        <v>1610.1615839999911</v>
      </c>
      <c r="Z124" s="281">
        <v>1610.1615839999911</v>
      </c>
      <c r="AA124" s="281">
        <v>1610.1615839999911</v>
      </c>
      <c r="AB124" s="281">
        <v>1610.1615839999911</v>
      </c>
    </row>
    <row r="125" spans="1:28">
      <c r="A125" s="282" t="s">
        <v>276</v>
      </c>
      <c r="B125" s="518"/>
      <c r="C125" s="281">
        <v>61953.176399999633</v>
      </c>
      <c r="D125" s="281">
        <v>57237.081452367405</v>
      </c>
      <c r="E125" s="281">
        <v>57237.081452367405</v>
      </c>
      <c r="F125" s="281">
        <v>57219.721020363722</v>
      </c>
      <c r="G125" s="281">
        <v>56943.168983553143</v>
      </c>
      <c r="H125" s="281">
        <v>55261.519828927085</v>
      </c>
      <c r="I125" s="281">
        <v>51201.475853978503</v>
      </c>
      <c r="J125" s="281">
        <v>49096.887746200911</v>
      </c>
      <c r="K125" s="281">
        <v>37552.070928362366</v>
      </c>
      <c r="L125" s="281">
        <v>26106.236360880041</v>
      </c>
      <c r="M125" s="281">
        <v>23775.396627353563</v>
      </c>
      <c r="N125" s="281">
        <v>19529.333316166922</v>
      </c>
      <c r="O125" s="281">
        <v>27099.268249450848</v>
      </c>
      <c r="P125" s="281">
        <v>32120.997180567436</v>
      </c>
      <c r="Q125" s="281">
        <v>29710.903867367197</v>
      </c>
      <c r="R125" s="281">
        <v>35304.501051859246</v>
      </c>
      <c r="S125" s="281">
        <v>36925.860793975196</v>
      </c>
      <c r="T125" s="281">
        <v>43488.638615172065</v>
      </c>
      <c r="U125" s="281">
        <v>49108.212435871843</v>
      </c>
      <c r="V125" s="281">
        <v>59008.527141177445</v>
      </c>
      <c r="W125" s="281">
        <v>68529.293967376114</v>
      </c>
      <c r="X125" s="281">
        <v>74566.610124238592</v>
      </c>
      <c r="Y125" s="281">
        <v>74155.139106488088</v>
      </c>
      <c r="Z125" s="281">
        <v>81860.340728308263</v>
      </c>
      <c r="AA125" s="281">
        <v>82474.807782661257</v>
      </c>
      <c r="AB125" s="281">
        <v>83008.135589937796</v>
      </c>
    </row>
    <row r="126" spans="1:28">
      <c r="A126" s="280" t="s">
        <v>322</v>
      </c>
      <c r="B126" s="518"/>
      <c r="C126" s="281">
        <v>16689.948983999977</v>
      </c>
      <c r="D126" s="281">
        <v>16777.284130614444</v>
      </c>
      <c r="E126" s="281">
        <v>19068.086398361036</v>
      </c>
      <c r="F126" s="281">
        <v>24103.29993164277</v>
      </c>
      <c r="G126" s="281">
        <v>24377.313727790413</v>
      </c>
      <c r="H126" s="281">
        <v>29880.747605350651</v>
      </c>
      <c r="I126" s="281">
        <v>33469.935851719601</v>
      </c>
      <c r="J126" s="281">
        <v>36729.392078519792</v>
      </c>
      <c r="K126" s="281">
        <v>44249.504583158523</v>
      </c>
      <c r="L126" s="281">
        <v>49040.920489743898</v>
      </c>
      <c r="M126" s="281">
        <v>57835.205741185571</v>
      </c>
      <c r="N126" s="281">
        <v>64880.088848338222</v>
      </c>
      <c r="O126" s="281">
        <v>67507.414196636353</v>
      </c>
      <c r="P126" s="281">
        <v>69194.232985879891</v>
      </c>
      <c r="Q126" s="281">
        <v>73289.241378782914</v>
      </c>
      <c r="R126" s="281">
        <v>74123.993165438704</v>
      </c>
      <c r="S126" s="281">
        <v>75500.093583123758</v>
      </c>
      <c r="T126" s="281">
        <v>76719.199725270519</v>
      </c>
      <c r="U126" s="281">
        <v>74730.217964731521</v>
      </c>
      <c r="V126" s="281">
        <v>77098.972175519753</v>
      </c>
      <c r="W126" s="281">
        <v>71505.416440823683</v>
      </c>
      <c r="X126" s="281">
        <v>69563.535690797304</v>
      </c>
      <c r="Y126" s="281">
        <v>69370.140344910978</v>
      </c>
      <c r="Z126" s="281">
        <v>66958.610911319192</v>
      </c>
      <c r="AA126" s="281">
        <v>65274.601167797249</v>
      </c>
      <c r="AB126" s="281">
        <v>63221.410386524622</v>
      </c>
    </row>
    <row r="127" spans="1:28">
      <c r="A127" s="280" t="s">
        <v>323</v>
      </c>
      <c r="B127" s="518"/>
      <c r="C127" s="281">
        <v>20119.864738241493</v>
      </c>
      <c r="D127" s="281">
        <v>24095.125213599458</v>
      </c>
      <c r="E127" s="281">
        <v>26477.590871961365</v>
      </c>
      <c r="F127" s="281">
        <v>28967.497208591016</v>
      </c>
      <c r="G127" s="281">
        <v>29706.399104950699</v>
      </c>
      <c r="H127" s="281">
        <v>30250.89795856502</v>
      </c>
      <c r="I127" s="281">
        <v>30630.108564248549</v>
      </c>
      <c r="J127" s="281">
        <v>31024.10614839687</v>
      </c>
      <c r="K127" s="281">
        <v>32952.984752261342</v>
      </c>
      <c r="L127" s="281">
        <v>34487.660835633236</v>
      </c>
      <c r="M127" s="281">
        <v>33933.918980953429</v>
      </c>
      <c r="N127" s="281">
        <v>31722.38190597545</v>
      </c>
      <c r="O127" s="281">
        <v>29768.785833813567</v>
      </c>
      <c r="P127" s="281">
        <v>28903.020900873886</v>
      </c>
      <c r="Q127" s="281">
        <v>27692.543330113549</v>
      </c>
      <c r="R127" s="281">
        <v>24223.206446883552</v>
      </c>
      <c r="S127" s="281">
        <v>25656.241221778146</v>
      </c>
      <c r="T127" s="281">
        <v>25182.372655581916</v>
      </c>
      <c r="U127" s="281">
        <v>28336.998663021652</v>
      </c>
      <c r="V127" s="281">
        <v>30651.340001417579</v>
      </c>
      <c r="W127" s="281">
        <v>29265.179959884201</v>
      </c>
      <c r="X127" s="281">
        <v>29101.002953371077</v>
      </c>
      <c r="Y127" s="281">
        <v>29562.104091230918</v>
      </c>
      <c r="Z127" s="281">
        <v>27927.131334041838</v>
      </c>
      <c r="AA127" s="281">
        <v>28608.554539309662</v>
      </c>
      <c r="AB127" s="281">
        <v>29554.353687218081</v>
      </c>
    </row>
    <row r="128" spans="1:28">
      <c r="A128" s="282" t="s">
        <v>279</v>
      </c>
      <c r="B128" s="518"/>
      <c r="C128" s="281">
        <v>10063.991281137885</v>
      </c>
      <c r="D128" s="281">
        <v>13380.853596386298</v>
      </c>
      <c r="E128" s="281">
        <v>14748.620695105272</v>
      </c>
      <c r="F128" s="281">
        <v>15674.685862675829</v>
      </c>
      <c r="G128" s="281">
        <v>16442.401540065221</v>
      </c>
      <c r="H128" s="281">
        <v>17530.508866479806</v>
      </c>
      <c r="I128" s="281">
        <v>18747.186627509367</v>
      </c>
      <c r="J128" s="281">
        <v>20262.29333046226</v>
      </c>
      <c r="K128" s="281">
        <v>21908.010982516855</v>
      </c>
      <c r="L128" s="281">
        <v>23937.382446895557</v>
      </c>
      <c r="M128" s="281">
        <v>26025.612720288314</v>
      </c>
      <c r="N128" s="281">
        <v>28139.107614192195</v>
      </c>
      <c r="O128" s="281">
        <v>30165.49472968293</v>
      </c>
      <c r="P128" s="281">
        <v>31993.640752044594</v>
      </c>
      <c r="Q128" s="281">
        <v>33468.885983709573</v>
      </c>
      <c r="R128" s="281">
        <v>34797.834198556513</v>
      </c>
      <c r="S128" s="281">
        <v>36090.354557216131</v>
      </c>
      <c r="T128" s="281">
        <v>37288.310456233266</v>
      </c>
      <c r="U128" s="281">
        <v>38396.448295208625</v>
      </c>
      <c r="V128" s="281">
        <v>39464.964649738205</v>
      </c>
      <c r="W128" s="281">
        <v>40393.650538421345</v>
      </c>
      <c r="X128" s="281">
        <v>41283.473609705892</v>
      </c>
      <c r="Y128" s="281">
        <v>42034.438286176024</v>
      </c>
      <c r="Z128" s="281">
        <v>42640.206649458705</v>
      </c>
      <c r="AA128" s="281">
        <v>43217.961242071222</v>
      </c>
      <c r="AB128" s="281">
        <v>43652.935701241484</v>
      </c>
    </row>
    <row r="129" spans="1:28">
      <c r="A129" s="284" t="s">
        <v>500</v>
      </c>
      <c r="B129" s="518"/>
      <c r="C129" s="281">
        <v>14.541201406305234</v>
      </c>
      <c r="D129" s="281">
        <v>149.36334780713028</v>
      </c>
      <c r="E129" s="281">
        <v>24.170105791653722</v>
      </c>
      <c r="F129" s="281">
        <v>36.933516596582898</v>
      </c>
      <c r="G129" s="281">
        <v>29.419062203736988</v>
      </c>
      <c r="H129" s="281">
        <v>34.415629355732214</v>
      </c>
      <c r="I129" s="281">
        <v>32.659959845794361</v>
      </c>
      <c r="J129" s="281">
        <v>34.631670525204591</v>
      </c>
      <c r="K129" s="281">
        <v>36.884212499510333</v>
      </c>
      <c r="L129" s="281">
        <v>38.737538172390543</v>
      </c>
      <c r="M129" s="281">
        <v>40.300546289766636</v>
      </c>
      <c r="N129" s="281">
        <v>42.205456110737558</v>
      </c>
      <c r="O129" s="281">
        <v>44.20561142275703</v>
      </c>
      <c r="P129" s="281">
        <v>46.305774500377488</v>
      </c>
      <c r="Q129" s="281">
        <v>48.510945731878948</v>
      </c>
      <c r="R129" s="281">
        <v>49.668660628417214</v>
      </c>
      <c r="S129" s="281">
        <v>50.85531839736894</v>
      </c>
      <c r="T129" s="281">
        <v>52.071642610544444</v>
      </c>
      <c r="U129" s="281">
        <v>53.453374929049339</v>
      </c>
      <c r="V129" s="281">
        <v>55.865275555516881</v>
      </c>
      <c r="W129" s="281">
        <v>55.696699626581477</v>
      </c>
      <c r="X129" s="281">
        <v>55.914310248534399</v>
      </c>
      <c r="Y129" s="281">
        <v>56.58570975326171</v>
      </c>
      <c r="Z129" s="281">
        <v>57.265501751798134</v>
      </c>
      <c r="AA129" s="281">
        <v>57.953791150316263</v>
      </c>
      <c r="AB129" s="281">
        <v>58.232548356716102</v>
      </c>
    </row>
    <row r="130" spans="1:28">
      <c r="A130" s="284" t="s">
        <v>501</v>
      </c>
      <c r="B130" s="518"/>
      <c r="C130" s="281">
        <v>10323.894104474275</v>
      </c>
      <c r="D130" s="281">
        <v>10865.023507662849</v>
      </c>
      <c r="E130" s="281">
        <v>11509.098104569548</v>
      </c>
      <c r="F130" s="281">
        <v>13197.251578328522</v>
      </c>
      <c r="G130" s="281">
        <v>13880.552373117956</v>
      </c>
      <c r="H130" s="281">
        <v>14499.802005651847</v>
      </c>
      <c r="I130" s="281">
        <v>15160.526036251627</v>
      </c>
      <c r="J130" s="281">
        <v>15891.688884819196</v>
      </c>
      <c r="K130" s="281">
        <v>16678.123450924802</v>
      </c>
      <c r="L130" s="281">
        <v>17503.572239422956</v>
      </c>
      <c r="M130" s="281">
        <v>18371.823645479159</v>
      </c>
      <c r="N130" s="281">
        <v>19225.784747419035</v>
      </c>
      <c r="O130" s="281">
        <v>20036.063312357757</v>
      </c>
      <c r="P130" s="281">
        <v>20959.508106346886</v>
      </c>
      <c r="Q130" s="281">
        <v>21906.664426449941</v>
      </c>
      <c r="R130" s="281">
        <v>22973.07041965731</v>
      </c>
      <c r="S130" s="281">
        <v>24050.338242659538</v>
      </c>
      <c r="T130" s="281">
        <v>24933.127318003466</v>
      </c>
      <c r="U130" s="281">
        <v>25733.749414491966</v>
      </c>
      <c r="V130" s="281">
        <v>26544.376522019666</v>
      </c>
      <c r="W130" s="281">
        <v>27200.13993597385</v>
      </c>
      <c r="X130" s="281">
        <v>27833.323657524896</v>
      </c>
      <c r="Y130" s="281">
        <v>28196.947429651555</v>
      </c>
      <c r="Z130" s="281">
        <v>28392.832537740545</v>
      </c>
      <c r="AA130" s="281">
        <v>28452.397671889834</v>
      </c>
      <c r="AB130" s="281">
        <v>28371.717722248675</v>
      </c>
    </row>
    <row r="131" spans="1:28" ht="15">
      <c r="A131" s="285" t="s">
        <v>282</v>
      </c>
      <c r="B131" s="518"/>
      <c r="C131" s="286">
        <v>340716.81999726058</v>
      </c>
      <c r="D131" s="286">
        <v>339784.30797617882</v>
      </c>
      <c r="E131" s="286">
        <v>336769.89020420291</v>
      </c>
      <c r="F131" s="286">
        <v>333760.01515311492</v>
      </c>
      <c r="G131" s="286">
        <v>332903.97690587514</v>
      </c>
      <c r="H131" s="286">
        <v>332947.36378063448</v>
      </c>
      <c r="I131" s="286">
        <v>334275.55981813499</v>
      </c>
      <c r="J131" s="286">
        <v>334381.43569226668</v>
      </c>
      <c r="K131" s="286">
        <v>335786.10021715029</v>
      </c>
      <c r="L131" s="286">
        <v>337649.49919583823</v>
      </c>
      <c r="M131" s="286">
        <v>340659.07028153061</v>
      </c>
      <c r="N131" s="286">
        <v>343073.15862818086</v>
      </c>
      <c r="O131" s="286">
        <v>346115.78863630112</v>
      </c>
      <c r="P131" s="286">
        <v>351912.25686940487</v>
      </c>
      <c r="Q131" s="286">
        <v>356599.29837656452</v>
      </c>
      <c r="R131" s="286">
        <v>357168.97639876697</v>
      </c>
      <c r="S131" s="286">
        <v>363894.46089199203</v>
      </c>
      <c r="T131" s="286">
        <v>367267.94148774585</v>
      </c>
      <c r="U131" s="286">
        <v>375899.77540910058</v>
      </c>
      <c r="V131" s="286">
        <v>386272.43311531347</v>
      </c>
      <c r="W131" s="286">
        <v>386481.31048112863</v>
      </c>
      <c r="X131" s="286">
        <v>388726.55641580111</v>
      </c>
      <c r="Y131" s="286">
        <v>391126.62844120769</v>
      </c>
      <c r="Z131" s="286">
        <v>393500.95554364327</v>
      </c>
      <c r="AA131" s="286">
        <v>395885.22766577045</v>
      </c>
      <c r="AB131" s="286">
        <v>398214.84021194407</v>
      </c>
    </row>
    <row r="132" spans="1:28" ht="15">
      <c r="A132" s="285" t="s">
        <v>464</v>
      </c>
      <c r="B132" s="518"/>
      <c r="C132" s="289">
        <v>290</v>
      </c>
      <c r="D132" s="290">
        <v>256.52999999999997</v>
      </c>
      <c r="E132" s="290">
        <v>223.05999999999997</v>
      </c>
      <c r="F132" s="290">
        <v>189.58999999999997</v>
      </c>
      <c r="G132" s="290">
        <v>156.11999999999998</v>
      </c>
      <c r="H132" s="289">
        <v>122.64999999999998</v>
      </c>
      <c r="I132" s="290">
        <v>117.56999999999998</v>
      </c>
      <c r="J132" s="290">
        <v>112.48999999999998</v>
      </c>
      <c r="K132" s="290">
        <v>107.40999999999998</v>
      </c>
      <c r="L132" s="290">
        <v>102.32999999999998</v>
      </c>
      <c r="M132" s="289">
        <v>97.249999999999986</v>
      </c>
      <c r="N132" s="290">
        <v>92.009999999999991</v>
      </c>
      <c r="O132" s="290">
        <v>86.77</v>
      </c>
      <c r="P132" s="290">
        <v>81.53</v>
      </c>
      <c r="Q132" s="290">
        <v>76.290000000000006</v>
      </c>
      <c r="R132" s="289">
        <v>71.050000000000011</v>
      </c>
      <c r="S132" s="290">
        <v>70.250000000000014</v>
      </c>
      <c r="T132" s="290">
        <v>69.450000000000017</v>
      </c>
      <c r="U132" s="290">
        <v>68.65000000000002</v>
      </c>
      <c r="V132" s="290">
        <v>67.850000000000023</v>
      </c>
      <c r="W132" s="289">
        <v>67.050000000000026</v>
      </c>
      <c r="X132" s="290">
        <v>66.240000000000023</v>
      </c>
      <c r="Y132" s="290">
        <v>65.430000000000021</v>
      </c>
      <c r="Z132" s="290">
        <v>64.620000000000019</v>
      </c>
      <c r="AA132" s="290">
        <v>63.810000000000016</v>
      </c>
      <c r="AB132" s="289">
        <v>63.000000000000014</v>
      </c>
    </row>
  </sheetData>
  <mergeCells count="4">
    <mergeCell ref="B52:B69"/>
    <mergeCell ref="B73:B90"/>
    <mergeCell ref="B94:B111"/>
    <mergeCell ref="B115:B132"/>
  </mergeCells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S98"/>
  <sheetViews>
    <sheetView showGridLines="0" zoomScale="80" zoomScaleNormal="80" workbookViewId="0">
      <selection activeCell="I1" sqref="I1"/>
    </sheetView>
  </sheetViews>
  <sheetFormatPr defaultColWidth="9" defaultRowHeight="14.25"/>
  <cols>
    <col min="1" max="16" width="9" style="278"/>
    <col min="17" max="17" width="23.125" style="278" bestFit="1" customWidth="1"/>
    <col min="18" max="18" width="26.75" style="278" customWidth="1"/>
    <col min="19" max="29" width="10.25" style="278" bestFit="1" customWidth="1"/>
    <col min="30" max="44" width="11.375" style="278" bestFit="1" customWidth="1"/>
    <col min="45" max="16384" width="9" style="278"/>
  </cols>
  <sheetData>
    <row r="1" spans="1:45" ht="15">
      <c r="A1" s="277" t="s">
        <v>465</v>
      </c>
    </row>
    <row r="2" spans="1:45" s="311" customFormat="1" ht="15">
      <c r="A2" s="324"/>
    </row>
    <row r="4" spans="1:45" ht="15">
      <c r="Q4" s="277" t="s">
        <v>466</v>
      </c>
    </row>
    <row r="6" spans="1:45" ht="15">
      <c r="Q6" s="279" t="s">
        <v>269</v>
      </c>
      <c r="R6" s="519"/>
      <c r="S6" s="279">
        <v>2015</v>
      </c>
      <c r="T6" s="279">
        <v>2016</v>
      </c>
      <c r="U6" s="279">
        <v>2017</v>
      </c>
      <c r="V6" s="279">
        <v>2018</v>
      </c>
      <c r="W6" s="279">
        <v>2019</v>
      </c>
      <c r="X6" s="279">
        <v>2020</v>
      </c>
      <c r="Y6" s="279">
        <v>2021</v>
      </c>
      <c r="Z6" s="279">
        <v>2022</v>
      </c>
      <c r="AA6" s="279">
        <v>2023</v>
      </c>
      <c r="AB6" s="279">
        <v>2024</v>
      </c>
      <c r="AC6" s="279">
        <v>2025</v>
      </c>
      <c r="AD6" s="279">
        <v>2026</v>
      </c>
      <c r="AE6" s="279">
        <v>2027</v>
      </c>
      <c r="AF6" s="279">
        <v>2028</v>
      </c>
      <c r="AG6" s="279">
        <v>2029</v>
      </c>
      <c r="AH6" s="279">
        <v>2030</v>
      </c>
      <c r="AI6" s="279">
        <v>2031</v>
      </c>
      <c r="AJ6" s="279">
        <v>2032</v>
      </c>
      <c r="AK6" s="279">
        <v>2033</v>
      </c>
      <c r="AL6" s="279">
        <v>2034</v>
      </c>
      <c r="AM6" s="279">
        <v>2035</v>
      </c>
      <c r="AN6" s="279">
        <v>2036</v>
      </c>
      <c r="AO6" s="279">
        <v>2037</v>
      </c>
      <c r="AP6" s="279">
        <v>2038</v>
      </c>
      <c r="AQ6" s="279">
        <v>2039</v>
      </c>
      <c r="AR6" s="279">
        <v>2040</v>
      </c>
    </row>
    <row r="7" spans="1:45">
      <c r="Q7" s="280" t="s">
        <v>267</v>
      </c>
      <c r="R7" s="519"/>
      <c r="S7" s="281">
        <f t="shared" ref="S7:AR7" si="0">S33+S34+S72+S73+S74+S75+S35+S93</f>
        <v>2744</v>
      </c>
      <c r="T7" s="281">
        <f t="shared" si="0"/>
        <v>2745.4682970281856</v>
      </c>
      <c r="U7" s="281">
        <f t="shared" si="0"/>
        <v>2946.3781876607291</v>
      </c>
      <c r="V7" s="281">
        <f t="shared" si="0"/>
        <v>2947.6489983745719</v>
      </c>
      <c r="W7" s="281">
        <f t="shared" si="0"/>
        <v>3070.4104576504283</v>
      </c>
      <c r="X7" s="281">
        <f t="shared" si="0"/>
        <v>4226.4033319826085</v>
      </c>
      <c r="Y7" s="281">
        <f t="shared" si="0"/>
        <v>4497.0551640696422</v>
      </c>
      <c r="Z7" s="281">
        <f t="shared" si="0"/>
        <v>4623.9474652177705</v>
      </c>
      <c r="AA7" s="281">
        <f t="shared" si="0"/>
        <v>4908.16863902968</v>
      </c>
      <c r="AB7" s="281">
        <f t="shared" si="0"/>
        <v>5193.341641979312</v>
      </c>
      <c r="AC7" s="281">
        <f t="shared" si="0"/>
        <v>5512.0256914709607</v>
      </c>
      <c r="AD7" s="281">
        <f t="shared" si="0"/>
        <v>5590.6561182347605</v>
      </c>
      <c r="AE7" s="281">
        <f t="shared" si="0"/>
        <v>6401.8767260239883</v>
      </c>
      <c r="AF7" s="281">
        <f t="shared" si="0"/>
        <v>7022.1300191280052</v>
      </c>
      <c r="AG7" s="281">
        <f t="shared" si="0"/>
        <v>7774.9236745858325</v>
      </c>
      <c r="AH7" s="281">
        <f t="shared" si="0"/>
        <v>8117.1624454571556</v>
      </c>
      <c r="AI7" s="281">
        <f t="shared" si="0"/>
        <v>8567.0726897072636</v>
      </c>
      <c r="AJ7" s="281">
        <f t="shared" si="0"/>
        <v>9572.012505597093</v>
      </c>
      <c r="AK7" s="281">
        <f t="shared" si="0"/>
        <v>10000.969530121189</v>
      </c>
      <c r="AL7" s="281">
        <f t="shared" si="0"/>
        <v>10121.22362076981</v>
      </c>
      <c r="AM7" s="281">
        <f t="shared" si="0"/>
        <v>9328.9421609073252</v>
      </c>
      <c r="AN7" s="281">
        <f t="shared" si="0"/>
        <v>9678.5689334440904</v>
      </c>
      <c r="AO7" s="281">
        <f t="shared" si="0"/>
        <v>9861.7092935528963</v>
      </c>
      <c r="AP7" s="281">
        <f t="shared" si="0"/>
        <v>10520.013050940288</v>
      </c>
      <c r="AQ7" s="281">
        <f t="shared" si="0"/>
        <v>10949.2905369528</v>
      </c>
      <c r="AR7" s="281">
        <f t="shared" si="0"/>
        <v>11410.914078747857</v>
      </c>
    </row>
    <row r="8" spans="1:45">
      <c r="Q8" s="280" t="s">
        <v>270</v>
      </c>
      <c r="R8" s="519"/>
      <c r="S8" s="281">
        <f t="shared" ref="S8:AR8" si="1">S36+S37+S76+S77</f>
        <v>2532.8706999999999</v>
      </c>
      <c r="T8" s="281">
        <f t="shared" si="1"/>
        <v>2532.8706999999999</v>
      </c>
      <c r="U8" s="281">
        <f t="shared" si="1"/>
        <v>2922.8706999999999</v>
      </c>
      <c r="V8" s="281">
        <f t="shared" si="1"/>
        <v>2922.8706999999999</v>
      </c>
      <c r="W8" s="281">
        <f t="shared" si="1"/>
        <v>2922.8706999999999</v>
      </c>
      <c r="X8" s="281">
        <f t="shared" si="1"/>
        <v>3207.8706999999999</v>
      </c>
      <c r="Y8" s="281">
        <f t="shared" si="1"/>
        <v>3842.8706999999999</v>
      </c>
      <c r="Z8" s="281">
        <f t="shared" si="1"/>
        <v>3842.8706999999999</v>
      </c>
      <c r="AA8" s="281">
        <f t="shared" si="1"/>
        <v>3842.8706999999999</v>
      </c>
      <c r="AB8" s="281">
        <f t="shared" si="1"/>
        <v>3842.8706999999999</v>
      </c>
      <c r="AC8" s="281">
        <f t="shared" si="1"/>
        <v>3842.8706999999999</v>
      </c>
      <c r="AD8" s="281">
        <f t="shared" si="1"/>
        <v>3842.8706999999999</v>
      </c>
      <c r="AE8" s="281">
        <f t="shared" si="1"/>
        <v>3748.8706999999999</v>
      </c>
      <c r="AF8" s="281">
        <f t="shared" si="1"/>
        <v>3648.8706999999999</v>
      </c>
      <c r="AG8" s="281">
        <f t="shared" si="1"/>
        <v>3648.8706999999999</v>
      </c>
      <c r="AH8" s="281">
        <f t="shared" si="1"/>
        <v>3648.8706999999999</v>
      </c>
      <c r="AI8" s="281">
        <f t="shared" si="1"/>
        <v>3648.8706999999999</v>
      </c>
      <c r="AJ8" s="281">
        <f t="shared" si="1"/>
        <v>3648.8706999999999</v>
      </c>
      <c r="AK8" s="281">
        <f t="shared" si="1"/>
        <v>3648.8706999999999</v>
      </c>
      <c r="AL8" s="281">
        <f t="shared" si="1"/>
        <v>3648.8706999999999</v>
      </c>
      <c r="AM8" s="281">
        <f t="shared" si="1"/>
        <v>3648.8706999999999</v>
      </c>
      <c r="AN8" s="281">
        <f t="shared" si="1"/>
        <v>3648.8706999999999</v>
      </c>
      <c r="AO8" s="281">
        <f t="shared" si="1"/>
        <v>3648.8706999999999</v>
      </c>
      <c r="AP8" s="281">
        <f t="shared" si="1"/>
        <v>3648.8706999999999</v>
      </c>
      <c r="AQ8" s="281">
        <f t="shared" si="1"/>
        <v>3648.8706999999999</v>
      </c>
      <c r="AR8" s="281">
        <f t="shared" si="1"/>
        <v>3648.8706999999999</v>
      </c>
    </row>
    <row r="9" spans="1:45">
      <c r="Q9" s="280" t="s">
        <v>271</v>
      </c>
      <c r="R9" s="519"/>
      <c r="S9" s="281">
        <f>S38+S39</f>
        <v>0</v>
      </c>
      <c r="T9" s="281">
        <f t="shared" ref="T9:AR9" si="2">T38+T39</f>
        <v>0</v>
      </c>
      <c r="U9" s="281">
        <f t="shared" si="2"/>
        <v>0</v>
      </c>
      <c r="V9" s="281">
        <f t="shared" si="2"/>
        <v>0</v>
      </c>
      <c r="W9" s="281">
        <f t="shared" si="2"/>
        <v>0</v>
      </c>
      <c r="X9" s="281">
        <f t="shared" si="2"/>
        <v>0</v>
      </c>
      <c r="Y9" s="281">
        <f t="shared" si="2"/>
        <v>0</v>
      </c>
      <c r="Z9" s="281">
        <f t="shared" si="2"/>
        <v>0</v>
      </c>
      <c r="AA9" s="281">
        <f t="shared" si="2"/>
        <v>0</v>
      </c>
      <c r="AB9" s="281">
        <f t="shared" si="2"/>
        <v>0</v>
      </c>
      <c r="AC9" s="281">
        <f t="shared" si="2"/>
        <v>0</v>
      </c>
      <c r="AD9" s="281">
        <f t="shared" si="2"/>
        <v>0</v>
      </c>
      <c r="AE9" s="281">
        <f t="shared" si="2"/>
        <v>0</v>
      </c>
      <c r="AF9" s="281">
        <f t="shared" si="2"/>
        <v>0</v>
      </c>
      <c r="AG9" s="281">
        <f t="shared" si="2"/>
        <v>900</v>
      </c>
      <c r="AH9" s="281">
        <f t="shared" si="2"/>
        <v>1800</v>
      </c>
      <c r="AI9" s="281">
        <f t="shared" si="2"/>
        <v>2700</v>
      </c>
      <c r="AJ9" s="281">
        <f t="shared" si="2"/>
        <v>4000</v>
      </c>
      <c r="AK9" s="281">
        <f t="shared" si="2"/>
        <v>5520</v>
      </c>
      <c r="AL9" s="281">
        <f t="shared" si="2"/>
        <v>6470</v>
      </c>
      <c r="AM9" s="281">
        <f t="shared" si="2"/>
        <v>7420</v>
      </c>
      <c r="AN9" s="281">
        <f t="shared" si="2"/>
        <v>8320</v>
      </c>
      <c r="AO9" s="281">
        <f t="shared" si="2"/>
        <v>9270</v>
      </c>
      <c r="AP9" s="281">
        <f t="shared" si="2"/>
        <v>11120</v>
      </c>
      <c r="AQ9" s="281">
        <f t="shared" si="2"/>
        <v>11170</v>
      </c>
      <c r="AR9" s="281">
        <f t="shared" si="2"/>
        <v>11170</v>
      </c>
    </row>
    <row r="10" spans="1:45">
      <c r="Q10" s="282" t="s">
        <v>272</v>
      </c>
      <c r="R10" s="519"/>
      <c r="S10" s="281">
        <f t="shared" ref="S10:AR10" si="3">S40+S61+S62+S96+S97</f>
        <v>5321.4717645749997</v>
      </c>
      <c r="T10" s="281">
        <f t="shared" si="3"/>
        <v>5509.2142926360621</v>
      </c>
      <c r="U10" s="281">
        <f t="shared" si="3"/>
        <v>5692.8749282771505</v>
      </c>
      <c r="V10" s="281">
        <f t="shared" si="3"/>
        <v>5879.3402992850597</v>
      </c>
      <c r="W10" s="281">
        <f t="shared" si="3"/>
        <v>5968.423303675273</v>
      </c>
      <c r="X10" s="281">
        <f t="shared" si="3"/>
        <v>6117.801898521242</v>
      </c>
      <c r="Y10" s="281">
        <f t="shared" si="3"/>
        <v>6196.9369317544651</v>
      </c>
      <c r="Z10" s="281">
        <f t="shared" si="3"/>
        <v>6301.5105704462731</v>
      </c>
      <c r="AA10" s="281">
        <f t="shared" si="3"/>
        <v>6379.9015826435289</v>
      </c>
      <c r="AB10" s="281">
        <f t="shared" si="3"/>
        <v>6153.7215259021705</v>
      </c>
      <c r="AC10" s="281">
        <f t="shared" si="3"/>
        <v>6220.978642231843</v>
      </c>
      <c r="AD10" s="281">
        <f t="shared" si="3"/>
        <v>6335.1223153121919</v>
      </c>
      <c r="AE10" s="281">
        <f t="shared" si="3"/>
        <v>6364.1691764999114</v>
      </c>
      <c r="AF10" s="281">
        <f t="shared" si="3"/>
        <v>6428.0248427521537</v>
      </c>
      <c r="AG10" s="281">
        <f t="shared" si="3"/>
        <v>5269.7169527818987</v>
      </c>
      <c r="AH10" s="281">
        <f t="shared" si="3"/>
        <v>5400.5611789704717</v>
      </c>
      <c r="AI10" s="281">
        <f t="shared" si="3"/>
        <v>5459.4581366904631</v>
      </c>
      <c r="AJ10" s="281">
        <f t="shared" si="3"/>
        <v>5525.3259462723436</v>
      </c>
      <c r="AK10" s="281">
        <f t="shared" si="3"/>
        <v>5583.6679221686654</v>
      </c>
      <c r="AL10" s="281">
        <f t="shared" si="3"/>
        <v>5591.7152499640752</v>
      </c>
      <c r="AM10" s="281">
        <f t="shared" si="3"/>
        <v>5648.5239212787183</v>
      </c>
      <c r="AN10" s="281">
        <f t="shared" si="3"/>
        <v>5690.8436151787628</v>
      </c>
      <c r="AO10" s="281">
        <f t="shared" si="3"/>
        <v>5734.3630126934913</v>
      </c>
      <c r="AP10" s="281">
        <f t="shared" si="3"/>
        <v>5772.5220354838184</v>
      </c>
      <c r="AQ10" s="281">
        <f t="shared" si="3"/>
        <v>5810.7297396349886</v>
      </c>
      <c r="AR10" s="281">
        <f t="shared" si="3"/>
        <v>5833.3727083210579</v>
      </c>
    </row>
    <row r="11" spans="1:45">
      <c r="Q11" s="280" t="s">
        <v>56</v>
      </c>
      <c r="R11" s="519"/>
      <c r="S11" s="281">
        <f>S41+S42+S63+S64+S65+S90+S91</f>
        <v>28304.253000000001</v>
      </c>
      <c r="T11" s="281">
        <f t="shared" ref="T11:AR11" si="4">T41+T42+T63+T64+T65+T90+T91</f>
        <v>30317.473602350361</v>
      </c>
      <c r="U11" s="281">
        <f t="shared" si="4"/>
        <v>28167.992094293684</v>
      </c>
      <c r="V11" s="281">
        <f t="shared" si="4"/>
        <v>27954.830811672971</v>
      </c>
      <c r="W11" s="281">
        <f t="shared" si="4"/>
        <v>28267.214832659571</v>
      </c>
      <c r="X11" s="281">
        <f t="shared" si="4"/>
        <v>25443.328913233167</v>
      </c>
      <c r="Y11" s="281">
        <f t="shared" si="4"/>
        <v>24423.876057721303</v>
      </c>
      <c r="Z11" s="281">
        <f t="shared" si="4"/>
        <v>23916.47072541415</v>
      </c>
      <c r="AA11" s="281">
        <f t="shared" si="4"/>
        <v>24401.646918199909</v>
      </c>
      <c r="AB11" s="281">
        <f t="shared" si="4"/>
        <v>27088.117705113506</v>
      </c>
      <c r="AC11" s="281">
        <f t="shared" si="4"/>
        <v>27762.111907395058</v>
      </c>
      <c r="AD11" s="281">
        <f t="shared" si="4"/>
        <v>26676.847459404984</v>
      </c>
      <c r="AE11" s="281">
        <f t="shared" si="4"/>
        <v>26788.640791950416</v>
      </c>
      <c r="AF11" s="281">
        <f t="shared" si="4"/>
        <v>25064.076399657697</v>
      </c>
      <c r="AG11" s="281">
        <f t="shared" si="4"/>
        <v>25079.182249236132</v>
      </c>
      <c r="AH11" s="281">
        <f t="shared" si="4"/>
        <v>24393.383332283807</v>
      </c>
      <c r="AI11" s="281">
        <f t="shared" si="4"/>
        <v>22896.960429621984</v>
      </c>
      <c r="AJ11" s="281">
        <f t="shared" si="4"/>
        <v>20782.413808128509</v>
      </c>
      <c r="AK11" s="281">
        <f t="shared" si="4"/>
        <v>17660.591147282168</v>
      </c>
      <c r="AL11" s="281">
        <f t="shared" si="4"/>
        <v>16391.627550248515</v>
      </c>
      <c r="AM11" s="281">
        <f t="shared" si="4"/>
        <v>16408.97277449767</v>
      </c>
      <c r="AN11" s="281">
        <f t="shared" si="4"/>
        <v>16424.35357408955</v>
      </c>
      <c r="AO11" s="281">
        <f t="shared" si="4"/>
        <v>15534.244006642068</v>
      </c>
      <c r="AP11" s="281">
        <f t="shared" si="4"/>
        <v>14700.255271412268</v>
      </c>
      <c r="AQ11" s="281">
        <f t="shared" si="4"/>
        <v>14717.489938370283</v>
      </c>
      <c r="AR11" s="281">
        <f t="shared" si="4"/>
        <v>14734.974432560502</v>
      </c>
      <c r="AS11" s="291"/>
    </row>
    <row r="12" spans="1:45">
      <c r="Q12" s="282" t="s">
        <v>273</v>
      </c>
      <c r="R12" s="519"/>
      <c r="S12" s="281">
        <f>S44</f>
        <v>17284</v>
      </c>
      <c r="T12" s="281">
        <f t="shared" ref="T12:AR12" si="5">T44</f>
        <v>11601</v>
      </c>
      <c r="U12" s="281">
        <f t="shared" si="5"/>
        <v>8892</v>
      </c>
      <c r="V12" s="281">
        <f t="shared" si="5"/>
        <v>7352</v>
      </c>
      <c r="W12" s="281">
        <f t="shared" si="5"/>
        <v>3916</v>
      </c>
      <c r="X12" s="281">
        <f t="shared" si="5"/>
        <v>1926</v>
      </c>
      <c r="Y12" s="281">
        <f t="shared" si="5"/>
        <v>1284</v>
      </c>
      <c r="Z12" s="281">
        <f t="shared" si="5"/>
        <v>0</v>
      </c>
      <c r="AA12" s="281">
        <f t="shared" si="5"/>
        <v>0</v>
      </c>
      <c r="AB12" s="281">
        <f t="shared" si="5"/>
        <v>0</v>
      </c>
      <c r="AC12" s="281">
        <f t="shared" si="5"/>
        <v>0</v>
      </c>
      <c r="AD12" s="281">
        <f t="shared" si="5"/>
        <v>0</v>
      </c>
      <c r="AE12" s="281">
        <f t="shared" si="5"/>
        <v>0</v>
      </c>
      <c r="AF12" s="281">
        <f t="shared" si="5"/>
        <v>0</v>
      </c>
      <c r="AG12" s="281">
        <f t="shared" si="5"/>
        <v>0</v>
      </c>
      <c r="AH12" s="281">
        <f t="shared" si="5"/>
        <v>0</v>
      </c>
      <c r="AI12" s="281">
        <f t="shared" si="5"/>
        <v>0</v>
      </c>
      <c r="AJ12" s="281">
        <f t="shared" si="5"/>
        <v>0</v>
      </c>
      <c r="AK12" s="281">
        <f t="shared" si="5"/>
        <v>0</v>
      </c>
      <c r="AL12" s="281">
        <f t="shared" si="5"/>
        <v>0</v>
      </c>
      <c r="AM12" s="281">
        <f t="shared" si="5"/>
        <v>0</v>
      </c>
      <c r="AN12" s="281">
        <f t="shared" si="5"/>
        <v>0</v>
      </c>
      <c r="AO12" s="281">
        <f t="shared" si="5"/>
        <v>0</v>
      </c>
      <c r="AP12" s="281">
        <f t="shared" si="5"/>
        <v>0</v>
      </c>
      <c r="AQ12" s="281">
        <f t="shared" si="5"/>
        <v>0</v>
      </c>
      <c r="AR12" s="281">
        <f t="shared" si="5"/>
        <v>0</v>
      </c>
    </row>
    <row r="13" spans="1:45">
      <c r="Q13" s="282" t="s">
        <v>274</v>
      </c>
      <c r="R13" s="519"/>
      <c r="S13" s="281">
        <f>S45+S71+S95</f>
        <v>1586.2672500000001</v>
      </c>
      <c r="T13" s="281">
        <f t="shared" ref="T13:AR13" si="6">T45+T71+T95</f>
        <v>1603.4262620557922</v>
      </c>
      <c r="U13" s="281">
        <f t="shared" si="6"/>
        <v>1619.5038582360989</v>
      </c>
      <c r="V13" s="281">
        <f t="shared" si="6"/>
        <v>1636.1616716156364</v>
      </c>
      <c r="W13" s="281">
        <f t="shared" si="6"/>
        <v>1651.9285172096747</v>
      </c>
      <c r="X13" s="281">
        <f t="shared" si="6"/>
        <v>1667.4214658128108</v>
      </c>
      <c r="Y13" s="281">
        <f t="shared" si="6"/>
        <v>1681.6361082743001</v>
      </c>
      <c r="Z13" s="281">
        <f t="shared" si="6"/>
        <v>1695.8423008802697</v>
      </c>
      <c r="AA13" s="281">
        <f t="shared" si="6"/>
        <v>1710.0415556206142</v>
      </c>
      <c r="AB13" s="281">
        <f t="shared" si="6"/>
        <v>1752.2352224646388</v>
      </c>
      <c r="AC13" s="281">
        <f t="shared" si="6"/>
        <v>1766.4245123668024</v>
      </c>
      <c r="AD13" s="281">
        <f t="shared" si="6"/>
        <v>1780.0193099097164</v>
      </c>
      <c r="AE13" s="281">
        <f t="shared" si="6"/>
        <v>1793.0501624355938</v>
      </c>
      <c r="AF13" s="281">
        <f t="shared" si="6"/>
        <v>1805.5460486564045</v>
      </c>
      <c r="AG13" s="281">
        <f t="shared" si="6"/>
        <v>1817.5344638675044</v>
      </c>
      <c r="AH13" s="281">
        <f t="shared" si="6"/>
        <v>1828.5599584266167</v>
      </c>
      <c r="AI13" s="281">
        <f t="shared" si="6"/>
        <v>1838.7195265375565</v>
      </c>
      <c r="AJ13" s="281">
        <f t="shared" si="6"/>
        <v>1848.1004771417875</v>
      </c>
      <c r="AK13" s="281">
        <f t="shared" si="6"/>
        <v>1856.7814030730731</v>
      </c>
      <c r="AL13" s="281">
        <f t="shared" si="6"/>
        <v>1864.2011745427581</v>
      </c>
      <c r="AM13" s="281">
        <f t="shared" si="6"/>
        <v>1870.6130444587734</v>
      </c>
      <c r="AN13" s="281">
        <f t="shared" si="6"/>
        <v>1876.219680891109</v>
      </c>
      <c r="AO13" s="281">
        <f t="shared" si="6"/>
        <v>1881.1832806176271</v>
      </c>
      <c r="AP13" s="281">
        <f t="shared" si="6"/>
        <v>1885.6336602346287</v>
      </c>
      <c r="AQ13" s="281">
        <f t="shared" si="6"/>
        <v>1889.674729294657</v>
      </c>
      <c r="AR13" s="281">
        <f t="shared" si="6"/>
        <v>1893.3896690438305</v>
      </c>
    </row>
    <row r="14" spans="1:45">
      <c r="Q14" s="282" t="s">
        <v>266</v>
      </c>
      <c r="R14" s="519"/>
      <c r="S14" s="281">
        <f>S46</f>
        <v>3950</v>
      </c>
      <c r="T14" s="281">
        <f t="shared" ref="T14:AR14" si="7">T46</f>
        <v>4150</v>
      </c>
      <c r="U14" s="281">
        <f t="shared" si="7"/>
        <v>4150</v>
      </c>
      <c r="V14" s="281">
        <f t="shared" si="7"/>
        <v>4150</v>
      </c>
      <c r="W14" s="281">
        <f t="shared" si="7"/>
        <v>5150</v>
      </c>
      <c r="X14" s="281">
        <f t="shared" si="7"/>
        <v>7550</v>
      </c>
      <c r="Y14" s="281">
        <f t="shared" si="7"/>
        <v>9950</v>
      </c>
      <c r="Z14" s="281">
        <f t="shared" si="7"/>
        <v>13455</v>
      </c>
      <c r="AA14" s="281">
        <f t="shared" si="7"/>
        <v>13455</v>
      </c>
      <c r="AB14" s="281">
        <f t="shared" si="7"/>
        <v>15855</v>
      </c>
      <c r="AC14" s="281">
        <f t="shared" si="7"/>
        <v>19355</v>
      </c>
      <c r="AD14" s="281">
        <f t="shared" si="7"/>
        <v>22055</v>
      </c>
      <c r="AE14" s="281">
        <f t="shared" si="7"/>
        <v>22055</v>
      </c>
      <c r="AF14" s="281">
        <f t="shared" si="7"/>
        <v>22055</v>
      </c>
      <c r="AG14" s="281">
        <f t="shared" si="7"/>
        <v>22055</v>
      </c>
      <c r="AH14" s="281">
        <f t="shared" si="7"/>
        <v>23255</v>
      </c>
      <c r="AI14" s="281">
        <f t="shared" si="7"/>
        <v>23255</v>
      </c>
      <c r="AJ14" s="281">
        <f t="shared" si="7"/>
        <v>23255</v>
      </c>
      <c r="AK14" s="281">
        <f t="shared" si="7"/>
        <v>23255</v>
      </c>
      <c r="AL14" s="281">
        <f t="shared" si="7"/>
        <v>23255</v>
      </c>
      <c r="AM14" s="281">
        <f t="shared" si="7"/>
        <v>23255</v>
      </c>
      <c r="AN14" s="281">
        <f t="shared" si="7"/>
        <v>23255</v>
      </c>
      <c r="AO14" s="281">
        <f t="shared" si="7"/>
        <v>23255</v>
      </c>
      <c r="AP14" s="281">
        <f t="shared" si="7"/>
        <v>23255</v>
      </c>
      <c r="AQ14" s="281">
        <f t="shared" si="7"/>
        <v>23255</v>
      </c>
      <c r="AR14" s="281">
        <f t="shared" si="7"/>
        <v>23255</v>
      </c>
    </row>
    <row r="15" spans="1:45">
      <c r="Q15" s="283" t="s">
        <v>275</v>
      </c>
      <c r="R15" s="519"/>
      <c r="S15" s="281">
        <f>S47+S69+S70</f>
        <v>41</v>
      </c>
      <c r="T15" s="281">
        <f t="shared" ref="T15:AR15" si="8">T47+T69+T70</f>
        <v>47.5</v>
      </c>
      <c r="U15" s="281">
        <f t="shared" si="8"/>
        <v>47.5</v>
      </c>
      <c r="V15" s="281">
        <f t="shared" si="8"/>
        <v>49.2</v>
      </c>
      <c r="W15" s="281">
        <f t="shared" si="8"/>
        <v>58.2</v>
      </c>
      <c r="X15" s="281">
        <f t="shared" si="8"/>
        <v>89.2</v>
      </c>
      <c r="Y15" s="281">
        <f t="shared" si="8"/>
        <v>102.2</v>
      </c>
      <c r="Z15" s="281">
        <f t="shared" si="8"/>
        <v>467.2</v>
      </c>
      <c r="AA15" s="281">
        <f t="shared" si="8"/>
        <v>495.2</v>
      </c>
      <c r="AB15" s="281">
        <f t="shared" si="8"/>
        <v>601.20000000000005</v>
      </c>
      <c r="AC15" s="281">
        <f t="shared" si="8"/>
        <v>877.7</v>
      </c>
      <c r="AD15" s="281">
        <f t="shared" si="8"/>
        <v>1045.7</v>
      </c>
      <c r="AE15" s="281">
        <f t="shared" si="8"/>
        <v>1595.7</v>
      </c>
      <c r="AF15" s="281">
        <f t="shared" si="8"/>
        <v>2115.6999999999998</v>
      </c>
      <c r="AG15" s="281">
        <f t="shared" si="8"/>
        <v>2675.7</v>
      </c>
      <c r="AH15" s="281">
        <f t="shared" si="8"/>
        <v>2695.7</v>
      </c>
      <c r="AI15" s="281">
        <f t="shared" si="8"/>
        <v>3195.7</v>
      </c>
      <c r="AJ15" s="281">
        <f t="shared" si="8"/>
        <v>3705.7</v>
      </c>
      <c r="AK15" s="281">
        <f t="shared" si="8"/>
        <v>3705.7</v>
      </c>
      <c r="AL15" s="281">
        <f t="shared" si="8"/>
        <v>3715.7</v>
      </c>
      <c r="AM15" s="281">
        <f t="shared" si="8"/>
        <v>3715.7</v>
      </c>
      <c r="AN15" s="281">
        <f t="shared" si="8"/>
        <v>3715.7</v>
      </c>
      <c r="AO15" s="281">
        <f t="shared" si="8"/>
        <v>4215.7</v>
      </c>
      <c r="AP15" s="281">
        <f t="shared" si="8"/>
        <v>4215.7</v>
      </c>
      <c r="AQ15" s="281">
        <f t="shared" si="8"/>
        <v>5215.7</v>
      </c>
      <c r="AR15" s="281">
        <f t="shared" si="8"/>
        <v>5215.7</v>
      </c>
    </row>
    <row r="16" spans="1:45">
      <c r="Q16" s="282" t="s">
        <v>276</v>
      </c>
      <c r="R16" s="519"/>
      <c r="S16" s="281">
        <f>S48</f>
        <v>8985</v>
      </c>
      <c r="T16" s="281">
        <f t="shared" ref="T16:AR16" si="9">T48</f>
        <v>8985</v>
      </c>
      <c r="U16" s="281">
        <f t="shared" si="9"/>
        <v>8985</v>
      </c>
      <c r="V16" s="281">
        <f t="shared" si="9"/>
        <v>8985</v>
      </c>
      <c r="W16" s="281">
        <f t="shared" si="9"/>
        <v>8985</v>
      </c>
      <c r="X16" s="281">
        <f t="shared" si="9"/>
        <v>8985</v>
      </c>
      <c r="Y16" s="281">
        <f t="shared" si="9"/>
        <v>8985</v>
      </c>
      <c r="Z16" s="281">
        <f t="shared" si="9"/>
        <v>8985</v>
      </c>
      <c r="AA16" s="281">
        <f t="shared" si="9"/>
        <v>7126</v>
      </c>
      <c r="AB16" s="281">
        <f t="shared" si="9"/>
        <v>4715</v>
      </c>
      <c r="AC16" s="281">
        <f t="shared" si="9"/>
        <v>4715</v>
      </c>
      <c r="AD16" s="281">
        <f t="shared" si="9"/>
        <v>6385</v>
      </c>
      <c r="AE16" s="281">
        <f t="shared" si="9"/>
        <v>6385</v>
      </c>
      <c r="AF16" s="281">
        <f t="shared" si="9"/>
        <v>8375</v>
      </c>
      <c r="AG16" s="281">
        <f t="shared" si="9"/>
        <v>9504</v>
      </c>
      <c r="AH16" s="281">
        <f t="shared" si="9"/>
        <v>10155</v>
      </c>
      <c r="AI16" s="281">
        <f t="shared" si="9"/>
        <v>11284</v>
      </c>
      <c r="AJ16" s="281">
        <f t="shared" si="9"/>
        <v>12954</v>
      </c>
      <c r="AK16" s="281">
        <f t="shared" si="9"/>
        <v>15483</v>
      </c>
      <c r="AL16" s="281">
        <f t="shared" si="9"/>
        <v>17153</v>
      </c>
      <c r="AM16" s="281">
        <f t="shared" si="9"/>
        <v>18553</v>
      </c>
      <c r="AN16" s="281">
        <f t="shared" si="9"/>
        <v>18553</v>
      </c>
      <c r="AO16" s="281">
        <f t="shared" si="9"/>
        <v>18553</v>
      </c>
      <c r="AP16" s="281">
        <f t="shared" si="9"/>
        <v>18553</v>
      </c>
      <c r="AQ16" s="281">
        <f t="shared" si="9"/>
        <v>18553</v>
      </c>
      <c r="AR16" s="281">
        <f t="shared" si="9"/>
        <v>18553</v>
      </c>
    </row>
    <row r="17" spans="17:44">
      <c r="Q17" s="280" t="s">
        <v>277</v>
      </c>
      <c r="R17" s="519"/>
      <c r="S17" s="281">
        <f>S49+S80</f>
        <v>4871.3999999999996</v>
      </c>
      <c r="T17" s="281">
        <f t="shared" ref="T17:AR17" si="10">T49+T80</f>
        <v>4871.3999999999996</v>
      </c>
      <c r="U17" s="281">
        <f t="shared" si="10"/>
        <v>5725.4</v>
      </c>
      <c r="V17" s="281">
        <f t="shared" si="10"/>
        <v>7160.4</v>
      </c>
      <c r="W17" s="281">
        <f t="shared" si="10"/>
        <v>8777.2999999999993</v>
      </c>
      <c r="X17" s="281">
        <f t="shared" si="10"/>
        <v>9912.2999999999993</v>
      </c>
      <c r="Y17" s="281">
        <f t="shared" si="10"/>
        <v>12575.3</v>
      </c>
      <c r="Z17" s="281">
        <f t="shared" si="10"/>
        <v>14120.3</v>
      </c>
      <c r="AA17" s="281">
        <f t="shared" si="10"/>
        <v>16936.3</v>
      </c>
      <c r="AB17" s="281">
        <f t="shared" si="10"/>
        <v>19382.3</v>
      </c>
      <c r="AC17" s="281">
        <f t="shared" si="10"/>
        <v>21682.3</v>
      </c>
      <c r="AD17" s="281">
        <f t="shared" si="10"/>
        <v>24082.3</v>
      </c>
      <c r="AE17" s="281">
        <f t="shared" si="10"/>
        <v>25982.3</v>
      </c>
      <c r="AF17" s="281">
        <f t="shared" si="10"/>
        <v>27482.3</v>
      </c>
      <c r="AG17" s="281">
        <f t="shared" si="10"/>
        <v>28482.3</v>
      </c>
      <c r="AH17" s="281">
        <f t="shared" si="10"/>
        <v>28982.3</v>
      </c>
      <c r="AI17" s="281">
        <f t="shared" si="10"/>
        <v>28982.3</v>
      </c>
      <c r="AJ17" s="281">
        <f t="shared" si="10"/>
        <v>28982.3</v>
      </c>
      <c r="AK17" s="281">
        <f t="shared" si="10"/>
        <v>28982.3</v>
      </c>
      <c r="AL17" s="281">
        <f t="shared" si="10"/>
        <v>28982.3</v>
      </c>
      <c r="AM17" s="281">
        <f t="shared" si="10"/>
        <v>28982.3</v>
      </c>
      <c r="AN17" s="281">
        <f t="shared" si="10"/>
        <v>28982.3</v>
      </c>
      <c r="AO17" s="281">
        <f t="shared" si="10"/>
        <v>28982.3</v>
      </c>
      <c r="AP17" s="281">
        <f t="shared" si="10"/>
        <v>28982.3</v>
      </c>
      <c r="AQ17" s="281">
        <f t="shared" si="10"/>
        <v>28982.3</v>
      </c>
      <c r="AR17" s="281">
        <f t="shared" si="10"/>
        <v>28982.3</v>
      </c>
    </row>
    <row r="18" spans="17:44">
      <c r="Q18" s="280" t="s">
        <v>278</v>
      </c>
      <c r="R18" s="519"/>
      <c r="S18" s="281">
        <f>S50+S79+S94</f>
        <v>8222.8965900000003</v>
      </c>
      <c r="T18" s="281">
        <f t="shared" ref="T18:AR18" si="11">T50+T79+T94</f>
        <v>9800.3588455047266</v>
      </c>
      <c r="U18" s="281">
        <f t="shared" si="11"/>
        <v>10713.579352881488</v>
      </c>
      <c r="V18" s="281">
        <f t="shared" si="11"/>
        <v>11694.593750271186</v>
      </c>
      <c r="W18" s="281">
        <f t="shared" si="11"/>
        <v>12119.131843055704</v>
      </c>
      <c r="X18" s="281">
        <f t="shared" si="11"/>
        <v>12300.341279526925</v>
      </c>
      <c r="Y18" s="281">
        <f t="shared" si="11"/>
        <v>12949.642663528852</v>
      </c>
      <c r="Z18" s="281">
        <f t="shared" si="11"/>
        <v>13983.149650823072</v>
      </c>
      <c r="AA18" s="281">
        <f t="shared" si="11"/>
        <v>15433.302831389319</v>
      </c>
      <c r="AB18" s="281">
        <f t="shared" si="11"/>
        <v>16567.940551295855</v>
      </c>
      <c r="AC18" s="281">
        <f t="shared" si="11"/>
        <v>17333.43180061549</v>
      </c>
      <c r="AD18" s="281">
        <f t="shared" si="11"/>
        <v>17528.886173759383</v>
      </c>
      <c r="AE18" s="281">
        <f t="shared" si="11"/>
        <v>17759.529616603013</v>
      </c>
      <c r="AF18" s="281">
        <f t="shared" si="11"/>
        <v>17938.433679054277</v>
      </c>
      <c r="AG18" s="281">
        <f t="shared" si="11"/>
        <v>18117.666139207297</v>
      </c>
      <c r="AH18" s="281">
        <f t="shared" si="11"/>
        <v>18345.282506155534</v>
      </c>
      <c r="AI18" s="281">
        <f t="shared" si="11"/>
        <v>18488.065055014104</v>
      </c>
      <c r="AJ18" s="281">
        <f t="shared" si="11"/>
        <v>18666.611142754682</v>
      </c>
      <c r="AK18" s="281">
        <f t="shared" si="11"/>
        <v>18822.174297264457</v>
      </c>
      <c r="AL18" s="281">
        <f t="shared" si="11"/>
        <v>18968.23801965356</v>
      </c>
      <c r="AM18" s="281">
        <f t="shared" si="11"/>
        <v>19104.825054160119</v>
      </c>
      <c r="AN18" s="281">
        <f t="shared" si="11"/>
        <v>19231.957200066976</v>
      </c>
      <c r="AO18" s="281">
        <f t="shared" si="11"/>
        <v>19349.655403431167</v>
      </c>
      <c r="AP18" s="281">
        <f t="shared" si="11"/>
        <v>19457.93983907369</v>
      </c>
      <c r="AQ18" s="281">
        <f t="shared" si="11"/>
        <v>19532.46917119568</v>
      </c>
      <c r="AR18" s="281">
        <f t="shared" si="11"/>
        <v>19597.633906680196</v>
      </c>
    </row>
    <row r="19" spans="17:44">
      <c r="Q19" s="282" t="s">
        <v>279</v>
      </c>
      <c r="R19" s="519"/>
      <c r="S19" s="281">
        <f>S51+S78+S89</f>
        <v>9591.4953600013123</v>
      </c>
      <c r="T19" s="281">
        <f t="shared" ref="T19:AR19" si="12">T51+T78+T89</f>
        <v>12255.556182568393</v>
      </c>
      <c r="U19" s="281">
        <f t="shared" si="12"/>
        <v>13751.541142027667</v>
      </c>
      <c r="V19" s="281">
        <f t="shared" si="12"/>
        <v>14543.855324554077</v>
      </c>
      <c r="W19" s="281">
        <f t="shared" si="12"/>
        <v>15211.844830151458</v>
      </c>
      <c r="X19" s="281">
        <f t="shared" si="12"/>
        <v>16228.073968425637</v>
      </c>
      <c r="Y19" s="281">
        <f t="shared" si="12"/>
        <v>17371.730290816646</v>
      </c>
      <c r="Z19" s="281">
        <f t="shared" si="12"/>
        <v>18704.948564301754</v>
      </c>
      <c r="AA19" s="281">
        <f t="shared" si="12"/>
        <v>19924.209825803307</v>
      </c>
      <c r="AB19" s="281">
        <f t="shared" si="12"/>
        <v>21330.741825734214</v>
      </c>
      <c r="AC19" s="281">
        <f t="shared" si="12"/>
        <v>22902.25944690554</v>
      </c>
      <c r="AD19" s="281">
        <f t="shared" si="12"/>
        <v>24543.665817608675</v>
      </c>
      <c r="AE19" s="281">
        <f t="shared" si="12"/>
        <v>26300.004154946429</v>
      </c>
      <c r="AF19" s="281">
        <f t="shared" si="12"/>
        <v>27964.60356664877</v>
      </c>
      <c r="AG19" s="281">
        <f t="shared" si="12"/>
        <v>29340.952810311384</v>
      </c>
      <c r="AH19" s="281">
        <f t="shared" si="12"/>
        <v>30578.139150390001</v>
      </c>
      <c r="AI19" s="281">
        <f t="shared" si="12"/>
        <v>31583.521571635807</v>
      </c>
      <c r="AJ19" s="281">
        <f t="shared" si="12"/>
        <v>32407.097602076057</v>
      </c>
      <c r="AK19" s="281">
        <f t="shared" si="12"/>
        <v>33143.792936605649</v>
      </c>
      <c r="AL19" s="281">
        <f t="shared" si="12"/>
        <v>33939.370084703347</v>
      </c>
      <c r="AM19" s="281">
        <f t="shared" si="12"/>
        <v>34552.495154218734</v>
      </c>
      <c r="AN19" s="281">
        <f t="shared" si="12"/>
        <v>35125.289363004995</v>
      </c>
      <c r="AO19" s="281">
        <f t="shared" si="12"/>
        <v>35616.64028423428</v>
      </c>
      <c r="AP19" s="281">
        <f t="shared" si="12"/>
        <v>36069.97058460128</v>
      </c>
      <c r="AQ19" s="281">
        <f t="shared" si="12"/>
        <v>36469.228893820306</v>
      </c>
      <c r="AR19" s="281">
        <f t="shared" si="12"/>
        <v>36832.974033137172</v>
      </c>
    </row>
    <row r="20" spans="17:44">
      <c r="Q20" s="284" t="s">
        <v>280</v>
      </c>
      <c r="R20" s="519"/>
      <c r="S20" s="281">
        <f>S43+S66+S67</f>
        <v>1443.5919999999999</v>
      </c>
      <c r="T20" s="281">
        <f t="shared" ref="T20:AR20" si="13">T43+T66+T67</f>
        <v>1354.5919999999999</v>
      </c>
      <c r="U20" s="281">
        <f t="shared" si="13"/>
        <v>1318.5919999999999</v>
      </c>
      <c r="V20" s="281">
        <f t="shared" si="13"/>
        <v>1697.412</v>
      </c>
      <c r="W20" s="281">
        <f t="shared" si="13"/>
        <v>2096.3096823254414</v>
      </c>
      <c r="X20" s="281">
        <f t="shared" si="13"/>
        <v>2115.8878832943751</v>
      </c>
      <c r="Y20" s="281">
        <f t="shared" si="13"/>
        <v>2126.404292419083</v>
      </c>
      <c r="Z20" s="281">
        <f t="shared" si="13"/>
        <v>2136.9995746122263</v>
      </c>
      <c r="AA20" s="281">
        <f t="shared" si="13"/>
        <v>2147.6743214218181</v>
      </c>
      <c r="AB20" s="281">
        <f t="shared" si="13"/>
        <v>2158.4291288324821</v>
      </c>
      <c r="AC20" s="281">
        <f t="shared" si="13"/>
        <v>2151.4527744766442</v>
      </c>
      <c r="AD20" s="281">
        <f t="shared" si="13"/>
        <v>2158.712538349027</v>
      </c>
      <c r="AE20" s="281">
        <f t="shared" si="13"/>
        <v>2166.0086010407722</v>
      </c>
      <c r="AF20" s="281">
        <f t="shared" si="13"/>
        <v>2173.3411440459759</v>
      </c>
      <c r="AG20" s="281">
        <f t="shared" si="13"/>
        <v>2180.7103497662056</v>
      </c>
      <c r="AH20" s="281">
        <f t="shared" si="13"/>
        <v>2184.4133756406209</v>
      </c>
      <c r="AI20" s="281">
        <f t="shared" si="13"/>
        <v>2188.1256590797225</v>
      </c>
      <c r="AJ20" s="281">
        <f t="shared" si="13"/>
        <v>2191.8472232274216</v>
      </c>
      <c r="AK20" s="281">
        <f t="shared" si="13"/>
        <v>2137.5780912854898</v>
      </c>
      <c r="AL20" s="281">
        <f t="shared" si="13"/>
        <v>2141.3182865137037</v>
      </c>
      <c r="AM20" s="281">
        <f t="shared" si="13"/>
        <v>2143.1930593718457</v>
      </c>
      <c r="AN20" s="281">
        <f t="shared" si="13"/>
        <v>2145.0701756960602</v>
      </c>
      <c r="AO20" s="281">
        <f t="shared" si="13"/>
        <v>2146.9496384156805</v>
      </c>
      <c r="AP20" s="281">
        <f t="shared" si="13"/>
        <v>1733.8314504637001</v>
      </c>
      <c r="AQ20" s="281">
        <f t="shared" si="13"/>
        <v>1735.7156147767798</v>
      </c>
      <c r="AR20" s="281">
        <f t="shared" si="13"/>
        <v>1736.4702225841679</v>
      </c>
    </row>
    <row r="21" spans="17:44">
      <c r="Q21" s="284" t="s">
        <v>281</v>
      </c>
      <c r="R21" s="519"/>
      <c r="S21" s="281">
        <f>S68+S92</f>
        <v>2079.1467199999997</v>
      </c>
      <c r="T21" s="281">
        <f t="shared" ref="T21:AR21" si="14">T68+T92</f>
        <v>2151.3516977810091</v>
      </c>
      <c r="U21" s="281">
        <f t="shared" si="14"/>
        <v>2244.7065697557568</v>
      </c>
      <c r="V21" s="281">
        <f t="shared" si="14"/>
        <v>2387.1223465369594</v>
      </c>
      <c r="W21" s="281">
        <f t="shared" si="14"/>
        <v>2448.0021459431318</v>
      </c>
      <c r="X21" s="281">
        <f t="shared" si="14"/>
        <v>2592.4057002908303</v>
      </c>
      <c r="Y21" s="281">
        <f t="shared" si="14"/>
        <v>2664.82746825907</v>
      </c>
      <c r="Z21" s="281">
        <f t="shared" si="14"/>
        <v>2740.8570782325937</v>
      </c>
      <c r="AA21" s="281">
        <f t="shared" si="14"/>
        <v>2821.7519530856289</v>
      </c>
      <c r="AB21" s="281">
        <f t="shared" si="14"/>
        <v>2905.5378420638463</v>
      </c>
      <c r="AC21" s="281">
        <f t="shared" si="14"/>
        <v>2993.9521738592916</v>
      </c>
      <c r="AD21" s="281">
        <f t="shared" si="14"/>
        <v>3088.8157659643098</v>
      </c>
      <c r="AE21" s="281">
        <f t="shared" si="14"/>
        <v>3156.6618073700224</v>
      </c>
      <c r="AF21" s="281">
        <f t="shared" si="14"/>
        <v>3234.4224911449119</v>
      </c>
      <c r="AG21" s="281">
        <f t="shared" si="14"/>
        <v>3323.4099564992603</v>
      </c>
      <c r="AH21" s="281">
        <f t="shared" si="14"/>
        <v>3442.722028142774</v>
      </c>
      <c r="AI21" s="281">
        <f t="shared" si="14"/>
        <v>3562.1958629691908</v>
      </c>
      <c r="AJ21" s="281">
        <f t="shared" si="14"/>
        <v>3651.7268777750464</v>
      </c>
      <c r="AK21" s="281">
        <f t="shared" si="14"/>
        <v>3729.7983138583832</v>
      </c>
      <c r="AL21" s="281">
        <f t="shared" si="14"/>
        <v>3812.6462975525601</v>
      </c>
      <c r="AM21" s="281">
        <f t="shared" si="14"/>
        <v>3875.9755567573111</v>
      </c>
      <c r="AN21" s="281">
        <f t="shared" si="14"/>
        <v>3908.0382071502427</v>
      </c>
      <c r="AO21" s="281">
        <f t="shared" si="14"/>
        <v>3920.9574535527581</v>
      </c>
      <c r="AP21" s="281">
        <f t="shared" si="14"/>
        <v>3928.8441110467083</v>
      </c>
      <c r="AQ21" s="281">
        <f t="shared" si="14"/>
        <v>3923.0699156607416</v>
      </c>
      <c r="AR21" s="281">
        <f t="shared" si="14"/>
        <v>3901.8781973555892</v>
      </c>
    </row>
    <row r="22" spans="17:44" ht="15">
      <c r="Q22" s="285" t="s">
        <v>282</v>
      </c>
      <c r="R22" s="519"/>
      <c r="S22" s="286">
        <f>SUM(S7:S21)</f>
        <v>96957.393384576309</v>
      </c>
      <c r="T22" s="286">
        <f t="shared" ref="T22:AR22" si="15">SUM(T7:T21)</f>
        <v>97925.211879924522</v>
      </c>
      <c r="U22" s="286">
        <f t="shared" si="15"/>
        <v>97177.938833132575</v>
      </c>
      <c r="V22" s="286">
        <f t="shared" si="15"/>
        <v>99360.435902310463</v>
      </c>
      <c r="W22" s="286">
        <f t="shared" si="15"/>
        <v>100642.63631267067</v>
      </c>
      <c r="X22" s="286">
        <f t="shared" si="15"/>
        <v>102362.0351410876</v>
      </c>
      <c r="Y22" s="286">
        <f t="shared" si="15"/>
        <v>108651.47967684336</v>
      </c>
      <c r="Z22" s="286">
        <f t="shared" si="15"/>
        <v>114974.09662992811</v>
      </c>
      <c r="AA22" s="286">
        <f t="shared" si="15"/>
        <v>119582.06832719379</v>
      </c>
      <c r="AB22" s="286">
        <f t="shared" si="15"/>
        <v>127546.436143386</v>
      </c>
      <c r="AC22" s="286">
        <f t="shared" si="15"/>
        <v>137115.50764932163</v>
      </c>
      <c r="AD22" s="286">
        <f t="shared" si="15"/>
        <v>145113.59619854306</v>
      </c>
      <c r="AE22" s="286">
        <f t="shared" si="15"/>
        <v>150496.81173687015</v>
      </c>
      <c r="AF22" s="286">
        <f t="shared" si="15"/>
        <v>155307.44889108822</v>
      </c>
      <c r="AG22" s="286">
        <f t="shared" si="15"/>
        <v>160169.96729625552</v>
      </c>
      <c r="AH22" s="286">
        <f t="shared" si="15"/>
        <v>164827.09467546697</v>
      </c>
      <c r="AI22" s="286">
        <f t="shared" si="15"/>
        <v>167649.98963125609</v>
      </c>
      <c r="AJ22" s="286">
        <f t="shared" si="15"/>
        <v>171191.00628297293</v>
      </c>
      <c r="AK22" s="286">
        <f t="shared" si="15"/>
        <v>173530.22434165905</v>
      </c>
      <c r="AL22" s="286">
        <f t="shared" si="15"/>
        <v>176055.21098394835</v>
      </c>
      <c r="AM22" s="286">
        <f t="shared" si="15"/>
        <v>178508.41142565047</v>
      </c>
      <c r="AN22" s="286">
        <f t="shared" si="15"/>
        <v>180555.21144952177</v>
      </c>
      <c r="AO22" s="286">
        <f t="shared" si="15"/>
        <v>181970.57307313994</v>
      </c>
      <c r="AP22" s="286">
        <f t="shared" si="15"/>
        <v>183843.88070325638</v>
      </c>
      <c r="AQ22" s="286">
        <f t="shared" si="15"/>
        <v>185852.53923970624</v>
      </c>
      <c r="AR22" s="286">
        <f t="shared" si="15"/>
        <v>186766.4779484304</v>
      </c>
    </row>
    <row r="23" spans="17:44" ht="15">
      <c r="Q23" s="285" t="s">
        <v>467</v>
      </c>
      <c r="R23" s="519"/>
      <c r="S23" s="288">
        <v>61100</v>
      </c>
      <c r="T23" s="288">
        <v>60800</v>
      </c>
      <c r="U23" s="288">
        <v>60300</v>
      </c>
      <c r="V23" s="288">
        <v>60200</v>
      </c>
      <c r="W23" s="288">
        <v>59900</v>
      </c>
      <c r="X23" s="288">
        <v>59700</v>
      </c>
      <c r="Y23" s="288">
        <v>60000</v>
      </c>
      <c r="Z23" s="288">
        <v>60900</v>
      </c>
      <c r="AA23" s="288">
        <v>61000</v>
      </c>
      <c r="AB23" s="288">
        <v>61900</v>
      </c>
      <c r="AC23" s="288">
        <v>62400</v>
      </c>
      <c r="AD23" s="288">
        <v>63300</v>
      </c>
      <c r="AE23" s="288">
        <v>64400.000000000007</v>
      </c>
      <c r="AF23" s="288">
        <v>65400.000000000007</v>
      </c>
      <c r="AG23" s="288">
        <v>66200</v>
      </c>
      <c r="AH23" s="288">
        <v>67300</v>
      </c>
      <c r="AI23" s="288">
        <v>68300</v>
      </c>
      <c r="AJ23" s="288">
        <v>69300</v>
      </c>
      <c r="AK23" s="288">
        <v>70100</v>
      </c>
      <c r="AL23" s="288">
        <v>71100</v>
      </c>
      <c r="AM23" s="288">
        <v>71800</v>
      </c>
      <c r="AN23" s="288">
        <v>72600</v>
      </c>
      <c r="AO23" s="288">
        <v>73200</v>
      </c>
      <c r="AP23" s="288">
        <v>74100</v>
      </c>
      <c r="AQ23" s="288">
        <v>74800</v>
      </c>
      <c r="AR23" s="288">
        <v>75500</v>
      </c>
    </row>
    <row r="24" spans="17:44"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</row>
    <row r="25" spans="17:44">
      <c r="T25" s="311"/>
      <c r="U25" s="311"/>
      <c r="V25" s="311"/>
      <c r="W25" s="311"/>
      <c r="X25" s="311"/>
      <c r="Y25" s="311"/>
      <c r="Z25" s="311"/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</row>
    <row r="30" spans="17:44" ht="15">
      <c r="Q30" s="277" t="s">
        <v>468</v>
      </c>
    </row>
    <row r="32" spans="17:44" ht="15">
      <c r="Q32" s="292" t="s">
        <v>269</v>
      </c>
      <c r="R32" s="292" t="s">
        <v>284</v>
      </c>
      <c r="S32" s="279">
        <v>2015</v>
      </c>
      <c r="T32" s="279">
        <v>2016</v>
      </c>
      <c r="U32" s="279">
        <v>2017</v>
      </c>
      <c r="V32" s="279">
        <v>2018</v>
      </c>
      <c r="W32" s="279">
        <v>2019</v>
      </c>
      <c r="X32" s="279">
        <v>2020</v>
      </c>
      <c r="Y32" s="279">
        <v>2021</v>
      </c>
      <c r="Z32" s="279">
        <v>2022</v>
      </c>
      <c r="AA32" s="279">
        <v>2023</v>
      </c>
      <c r="AB32" s="279">
        <v>2024</v>
      </c>
      <c r="AC32" s="279">
        <v>2025</v>
      </c>
      <c r="AD32" s="279">
        <v>2026</v>
      </c>
      <c r="AE32" s="279">
        <v>2027</v>
      </c>
      <c r="AF32" s="279">
        <v>2028</v>
      </c>
      <c r="AG32" s="279">
        <v>2029</v>
      </c>
      <c r="AH32" s="279">
        <v>2030</v>
      </c>
      <c r="AI32" s="279">
        <v>2031</v>
      </c>
      <c r="AJ32" s="279">
        <v>2032</v>
      </c>
      <c r="AK32" s="279">
        <v>2033</v>
      </c>
      <c r="AL32" s="279">
        <v>2034</v>
      </c>
      <c r="AM32" s="279">
        <v>2035</v>
      </c>
      <c r="AN32" s="279">
        <v>2036</v>
      </c>
      <c r="AO32" s="279">
        <v>2037</v>
      </c>
      <c r="AP32" s="279">
        <v>2038</v>
      </c>
      <c r="AQ32" s="279">
        <v>2039</v>
      </c>
      <c r="AR32" s="279">
        <v>2040</v>
      </c>
    </row>
    <row r="33" spans="17:44">
      <c r="Q33" s="524" t="s">
        <v>267</v>
      </c>
      <c r="R33" s="293" t="s">
        <v>304</v>
      </c>
      <c r="S33" s="294">
        <v>0</v>
      </c>
      <c r="T33" s="294">
        <v>0</v>
      </c>
      <c r="U33" s="294">
        <v>0</v>
      </c>
      <c r="V33" s="294">
        <v>0</v>
      </c>
      <c r="W33" s="294">
        <v>0</v>
      </c>
      <c r="X33" s="294">
        <v>1000</v>
      </c>
      <c r="Y33" s="294">
        <v>1200</v>
      </c>
      <c r="Z33" s="294">
        <v>1300</v>
      </c>
      <c r="AA33" s="294">
        <v>1500</v>
      </c>
      <c r="AB33" s="294">
        <v>1700</v>
      </c>
      <c r="AC33" s="294">
        <v>1700</v>
      </c>
      <c r="AD33" s="294">
        <v>1700</v>
      </c>
      <c r="AE33" s="294">
        <v>1700</v>
      </c>
      <c r="AF33" s="294">
        <v>1700</v>
      </c>
      <c r="AG33" s="294">
        <v>1900</v>
      </c>
      <c r="AH33" s="294">
        <v>2000</v>
      </c>
      <c r="AI33" s="294">
        <v>2200</v>
      </c>
      <c r="AJ33" s="294">
        <v>2300</v>
      </c>
      <c r="AK33" s="294">
        <v>2500</v>
      </c>
      <c r="AL33" s="294">
        <v>2500</v>
      </c>
      <c r="AM33" s="294">
        <v>2500</v>
      </c>
      <c r="AN33" s="294">
        <v>2600</v>
      </c>
      <c r="AO33" s="294">
        <v>2600</v>
      </c>
      <c r="AP33" s="294">
        <v>2600</v>
      </c>
      <c r="AQ33" s="294">
        <v>2600</v>
      </c>
      <c r="AR33" s="294">
        <v>2900</v>
      </c>
    </row>
    <row r="34" spans="17:44">
      <c r="Q34" s="524"/>
      <c r="R34" s="293" t="s">
        <v>286</v>
      </c>
      <c r="S34" s="294">
        <v>0</v>
      </c>
      <c r="T34" s="294">
        <v>0</v>
      </c>
      <c r="U34" s="294">
        <v>0</v>
      </c>
      <c r="V34" s="294">
        <v>0</v>
      </c>
      <c r="W34" s="294">
        <v>0</v>
      </c>
      <c r="X34" s="294">
        <v>100</v>
      </c>
      <c r="Y34" s="294">
        <v>110</v>
      </c>
      <c r="Z34" s="294">
        <v>120</v>
      </c>
      <c r="AA34" s="294">
        <v>130</v>
      </c>
      <c r="AB34" s="294">
        <v>150</v>
      </c>
      <c r="AC34" s="294">
        <v>170</v>
      </c>
      <c r="AD34" s="294">
        <v>190</v>
      </c>
      <c r="AE34" s="294">
        <v>210</v>
      </c>
      <c r="AF34" s="294">
        <v>240</v>
      </c>
      <c r="AG34" s="294">
        <v>270</v>
      </c>
      <c r="AH34" s="294">
        <v>310</v>
      </c>
      <c r="AI34" s="294">
        <v>350</v>
      </c>
      <c r="AJ34" s="294">
        <v>390</v>
      </c>
      <c r="AK34" s="294">
        <v>500</v>
      </c>
      <c r="AL34" s="294">
        <v>500</v>
      </c>
      <c r="AM34" s="294">
        <v>580</v>
      </c>
      <c r="AN34" s="294">
        <v>610</v>
      </c>
      <c r="AO34" s="294">
        <v>675</v>
      </c>
      <c r="AP34" s="294">
        <v>720</v>
      </c>
      <c r="AQ34" s="294">
        <v>840</v>
      </c>
      <c r="AR34" s="294">
        <v>900</v>
      </c>
    </row>
    <row r="35" spans="17:44">
      <c r="Q35" s="524"/>
      <c r="R35" s="293" t="s">
        <v>287</v>
      </c>
      <c r="S35" s="294">
        <v>2744</v>
      </c>
      <c r="T35" s="294">
        <v>2744</v>
      </c>
      <c r="U35" s="294">
        <v>2744</v>
      </c>
      <c r="V35" s="294">
        <v>2744</v>
      </c>
      <c r="W35" s="294">
        <v>2744</v>
      </c>
      <c r="X35" s="294">
        <v>2744</v>
      </c>
      <c r="Y35" s="294">
        <v>2744</v>
      </c>
      <c r="Z35" s="294">
        <v>2744</v>
      </c>
      <c r="AA35" s="294">
        <v>2744</v>
      </c>
      <c r="AB35" s="294">
        <v>2744</v>
      </c>
      <c r="AC35" s="294">
        <v>2744</v>
      </c>
      <c r="AD35" s="294">
        <v>2744</v>
      </c>
      <c r="AE35" s="294">
        <v>3356</v>
      </c>
      <c r="AF35" s="294">
        <v>3756</v>
      </c>
      <c r="AG35" s="294">
        <v>3756</v>
      </c>
      <c r="AH35" s="294">
        <v>3756</v>
      </c>
      <c r="AI35" s="294">
        <v>3756</v>
      </c>
      <c r="AJ35" s="294">
        <v>3756</v>
      </c>
      <c r="AK35" s="294">
        <v>3756</v>
      </c>
      <c r="AL35" s="294">
        <v>3756</v>
      </c>
      <c r="AM35" s="294">
        <v>2112</v>
      </c>
      <c r="AN35" s="294">
        <v>2112</v>
      </c>
      <c r="AO35" s="294">
        <v>2112</v>
      </c>
      <c r="AP35" s="294">
        <v>2112</v>
      </c>
      <c r="AQ35" s="294">
        <v>2112</v>
      </c>
      <c r="AR35" s="294">
        <v>2112</v>
      </c>
    </row>
    <row r="36" spans="17:44">
      <c r="Q36" s="522" t="s">
        <v>270</v>
      </c>
      <c r="R36" s="293" t="s">
        <v>270</v>
      </c>
      <c r="S36" s="294">
        <v>2099</v>
      </c>
      <c r="T36" s="294">
        <v>2099</v>
      </c>
      <c r="U36" s="294">
        <v>2489</v>
      </c>
      <c r="V36" s="294">
        <v>2489</v>
      </c>
      <c r="W36" s="294">
        <v>2489</v>
      </c>
      <c r="X36" s="294">
        <v>2774</v>
      </c>
      <c r="Y36" s="294">
        <v>3409</v>
      </c>
      <c r="Z36" s="294">
        <v>3409</v>
      </c>
      <c r="AA36" s="294">
        <v>3409</v>
      </c>
      <c r="AB36" s="294">
        <v>3409</v>
      </c>
      <c r="AC36" s="294">
        <v>3409</v>
      </c>
      <c r="AD36" s="294">
        <v>3409</v>
      </c>
      <c r="AE36" s="294">
        <v>3315</v>
      </c>
      <c r="AF36" s="294">
        <v>3215</v>
      </c>
      <c r="AG36" s="294">
        <v>3215</v>
      </c>
      <c r="AH36" s="294">
        <v>3215</v>
      </c>
      <c r="AI36" s="294">
        <v>3215</v>
      </c>
      <c r="AJ36" s="294">
        <v>3215</v>
      </c>
      <c r="AK36" s="294">
        <v>3215</v>
      </c>
      <c r="AL36" s="294">
        <v>3215</v>
      </c>
      <c r="AM36" s="294">
        <v>3215</v>
      </c>
      <c r="AN36" s="294">
        <v>3215</v>
      </c>
      <c r="AO36" s="294">
        <v>3215</v>
      </c>
      <c r="AP36" s="294">
        <v>3215</v>
      </c>
      <c r="AQ36" s="294">
        <v>3215</v>
      </c>
      <c r="AR36" s="294">
        <v>3215</v>
      </c>
    </row>
    <row r="37" spans="17:44">
      <c r="Q37" s="523"/>
      <c r="R37" s="293" t="s">
        <v>288</v>
      </c>
      <c r="S37" s="294">
        <v>20</v>
      </c>
      <c r="T37" s="294">
        <v>20</v>
      </c>
      <c r="U37" s="294">
        <v>20</v>
      </c>
      <c r="V37" s="294">
        <v>20</v>
      </c>
      <c r="W37" s="294">
        <v>20</v>
      </c>
      <c r="X37" s="294">
        <v>20</v>
      </c>
      <c r="Y37" s="294">
        <v>20</v>
      </c>
      <c r="Z37" s="294">
        <v>20</v>
      </c>
      <c r="AA37" s="294">
        <v>20</v>
      </c>
      <c r="AB37" s="294">
        <v>20</v>
      </c>
      <c r="AC37" s="294">
        <v>20</v>
      </c>
      <c r="AD37" s="294">
        <v>20</v>
      </c>
      <c r="AE37" s="294">
        <v>20</v>
      </c>
      <c r="AF37" s="294">
        <v>20</v>
      </c>
      <c r="AG37" s="294">
        <v>20</v>
      </c>
      <c r="AH37" s="294">
        <v>20</v>
      </c>
      <c r="AI37" s="294">
        <v>20</v>
      </c>
      <c r="AJ37" s="294">
        <v>20</v>
      </c>
      <c r="AK37" s="294">
        <v>20</v>
      </c>
      <c r="AL37" s="294">
        <v>20</v>
      </c>
      <c r="AM37" s="294">
        <v>20</v>
      </c>
      <c r="AN37" s="294">
        <v>20</v>
      </c>
      <c r="AO37" s="294">
        <v>20</v>
      </c>
      <c r="AP37" s="294">
        <v>20</v>
      </c>
      <c r="AQ37" s="294">
        <v>20</v>
      </c>
      <c r="AR37" s="294">
        <v>20</v>
      </c>
    </row>
    <row r="38" spans="17:44">
      <c r="Q38" s="522" t="s">
        <v>271</v>
      </c>
      <c r="R38" s="293" t="s">
        <v>289</v>
      </c>
      <c r="S38" s="294">
        <v>0</v>
      </c>
      <c r="T38" s="294">
        <v>0</v>
      </c>
      <c r="U38" s="294">
        <v>0</v>
      </c>
      <c r="V38" s="294">
        <v>0</v>
      </c>
      <c r="W38" s="294">
        <v>0</v>
      </c>
      <c r="X38" s="294">
        <v>0</v>
      </c>
      <c r="Y38" s="294">
        <v>0</v>
      </c>
      <c r="Z38" s="294">
        <v>0</v>
      </c>
      <c r="AA38" s="294">
        <v>0</v>
      </c>
      <c r="AB38" s="294">
        <v>0</v>
      </c>
      <c r="AC38" s="294">
        <v>0</v>
      </c>
      <c r="AD38" s="294">
        <v>0</v>
      </c>
      <c r="AE38" s="294">
        <v>0</v>
      </c>
      <c r="AF38" s="294">
        <v>0</v>
      </c>
      <c r="AG38" s="294">
        <v>0</v>
      </c>
      <c r="AH38" s="294">
        <v>0</v>
      </c>
      <c r="AI38" s="294">
        <v>0</v>
      </c>
      <c r="AJ38" s="294">
        <v>0</v>
      </c>
      <c r="AK38" s="294">
        <v>50</v>
      </c>
      <c r="AL38" s="294">
        <v>100</v>
      </c>
      <c r="AM38" s="294">
        <v>150</v>
      </c>
      <c r="AN38" s="294">
        <v>150</v>
      </c>
      <c r="AO38" s="294">
        <v>200</v>
      </c>
      <c r="AP38" s="294">
        <v>250</v>
      </c>
      <c r="AQ38" s="294">
        <v>300</v>
      </c>
      <c r="AR38" s="294">
        <v>300</v>
      </c>
    </row>
    <row r="39" spans="17:44">
      <c r="Q39" s="523"/>
      <c r="R39" s="293" t="s">
        <v>290</v>
      </c>
      <c r="S39" s="294">
        <v>0</v>
      </c>
      <c r="T39" s="294">
        <v>0</v>
      </c>
      <c r="U39" s="294">
        <v>0</v>
      </c>
      <c r="V39" s="294">
        <v>0</v>
      </c>
      <c r="W39" s="294">
        <v>0</v>
      </c>
      <c r="X39" s="294">
        <v>0</v>
      </c>
      <c r="Y39" s="294">
        <v>0</v>
      </c>
      <c r="Z39" s="294">
        <v>0</v>
      </c>
      <c r="AA39" s="294">
        <v>0</v>
      </c>
      <c r="AB39" s="294">
        <v>0</v>
      </c>
      <c r="AC39" s="294">
        <v>0</v>
      </c>
      <c r="AD39" s="294">
        <v>0</v>
      </c>
      <c r="AE39" s="294">
        <v>0</v>
      </c>
      <c r="AF39" s="294">
        <v>0</v>
      </c>
      <c r="AG39" s="294">
        <v>900</v>
      </c>
      <c r="AH39" s="294">
        <v>1800</v>
      </c>
      <c r="AI39" s="294">
        <v>2700</v>
      </c>
      <c r="AJ39" s="294">
        <v>4000</v>
      </c>
      <c r="AK39" s="294">
        <v>5470</v>
      </c>
      <c r="AL39" s="294">
        <v>6370</v>
      </c>
      <c r="AM39" s="294">
        <v>7270</v>
      </c>
      <c r="AN39" s="294">
        <v>8170</v>
      </c>
      <c r="AO39" s="294">
        <v>9070</v>
      </c>
      <c r="AP39" s="294">
        <v>10870</v>
      </c>
      <c r="AQ39" s="294">
        <v>10870</v>
      </c>
      <c r="AR39" s="294">
        <v>10870</v>
      </c>
    </row>
    <row r="40" spans="17:44">
      <c r="Q40" s="295" t="s">
        <v>272</v>
      </c>
      <c r="R40" s="293" t="s">
        <v>291</v>
      </c>
      <c r="S40" s="294">
        <v>1814</v>
      </c>
      <c r="T40" s="294">
        <v>1814</v>
      </c>
      <c r="U40" s="294">
        <v>1856</v>
      </c>
      <c r="V40" s="294">
        <v>1856</v>
      </c>
      <c r="W40" s="294">
        <v>1856</v>
      </c>
      <c r="X40" s="294">
        <v>1933</v>
      </c>
      <c r="Y40" s="294">
        <v>1933</v>
      </c>
      <c r="Z40" s="294">
        <v>1933</v>
      </c>
      <c r="AA40" s="294">
        <v>1933</v>
      </c>
      <c r="AB40" s="294">
        <v>1620</v>
      </c>
      <c r="AC40" s="294">
        <v>1620</v>
      </c>
      <c r="AD40" s="294">
        <v>1620</v>
      </c>
      <c r="AE40" s="294">
        <v>1584</v>
      </c>
      <c r="AF40" s="294">
        <v>1584</v>
      </c>
      <c r="AG40" s="294">
        <v>366</v>
      </c>
      <c r="AH40" s="294">
        <v>366</v>
      </c>
      <c r="AI40" s="294">
        <v>366</v>
      </c>
      <c r="AJ40" s="294">
        <v>366</v>
      </c>
      <c r="AK40" s="294">
        <v>366</v>
      </c>
      <c r="AL40" s="294">
        <v>225</v>
      </c>
      <c r="AM40" s="294">
        <v>225</v>
      </c>
      <c r="AN40" s="294">
        <v>225</v>
      </c>
      <c r="AO40" s="294">
        <v>225</v>
      </c>
      <c r="AP40" s="294">
        <v>225</v>
      </c>
      <c r="AQ40" s="294">
        <v>225</v>
      </c>
      <c r="AR40" s="294">
        <v>225</v>
      </c>
    </row>
    <row r="41" spans="17:44">
      <c r="Q41" s="522" t="s">
        <v>56</v>
      </c>
      <c r="R41" s="293" t="s">
        <v>292</v>
      </c>
      <c r="S41" s="294">
        <v>26905</v>
      </c>
      <c r="T41" s="294">
        <v>28870</v>
      </c>
      <c r="U41" s="294">
        <v>26720</v>
      </c>
      <c r="V41" s="294">
        <v>26373</v>
      </c>
      <c r="W41" s="294">
        <v>26373</v>
      </c>
      <c r="X41" s="294">
        <v>23443</v>
      </c>
      <c r="Y41" s="294">
        <v>22421</v>
      </c>
      <c r="Z41" s="294">
        <v>21611</v>
      </c>
      <c r="AA41" s="294">
        <v>21931</v>
      </c>
      <c r="AB41" s="294">
        <v>24307</v>
      </c>
      <c r="AC41" s="294">
        <v>24964</v>
      </c>
      <c r="AD41" s="294">
        <v>23863</v>
      </c>
      <c r="AE41" s="294">
        <v>23958</v>
      </c>
      <c r="AF41" s="294">
        <v>22214</v>
      </c>
      <c r="AG41" s="294">
        <v>22214</v>
      </c>
      <c r="AH41" s="294">
        <v>21514</v>
      </c>
      <c r="AI41" s="294">
        <v>19949</v>
      </c>
      <c r="AJ41" s="294">
        <v>17821</v>
      </c>
      <c r="AK41" s="294">
        <v>14716</v>
      </c>
      <c r="AL41" s="294">
        <v>13431</v>
      </c>
      <c r="AM41" s="294">
        <v>13431</v>
      </c>
      <c r="AN41" s="294">
        <v>13431</v>
      </c>
      <c r="AO41" s="294">
        <v>12526</v>
      </c>
      <c r="AP41" s="294">
        <v>11676</v>
      </c>
      <c r="AQ41" s="294">
        <v>11676</v>
      </c>
      <c r="AR41" s="294">
        <v>11676</v>
      </c>
    </row>
    <row r="42" spans="17:44">
      <c r="Q42" s="525"/>
      <c r="R42" s="293" t="s">
        <v>293</v>
      </c>
      <c r="S42" s="294">
        <v>57</v>
      </c>
      <c r="T42" s="294">
        <v>57</v>
      </c>
      <c r="U42" s="294">
        <v>57</v>
      </c>
      <c r="V42" s="294">
        <v>57</v>
      </c>
      <c r="W42" s="294">
        <v>57</v>
      </c>
      <c r="X42" s="294">
        <v>57</v>
      </c>
      <c r="Y42" s="294">
        <v>57</v>
      </c>
      <c r="Z42" s="294">
        <v>356</v>
      </c>
      <c r="AA42" s="294">
        <v>356</v>
      </c>
      <c r="AB42" s="294">
        <v>655</v>
      </c>
      <c r="AC42" s="294">
        <v>655</v>
      </c>
      <c r="AD42" s="294">
        <v>655</v>
      </c>
      <c r="AE42" s="294">
        <v>655</v>
      </c>
      <c r="AF42" s="294">
        <v>655</v>
      </c>
      <c r="AG42" s="294">
        <v>655</v>
      </c>
      <c r="AH42" s="294">
        <v>655</v>
      </c>
      <c r="AI42" s="294">
        <v>655</v>
      </c>
      <c r="AJ42" s="294">
        <v>655</v>
      </c>
      <c r="AK42" s="294">
        <v>623</v>
      </c>
      <c r="AL42" s="294">
        <v>623</v>
      </c>
      <c r="AM42" s="294">
        <v>623</v>
      </c>
      <c r="AN42" s="294">
        <v>623</v>
      </c>
      <c r="AO42" s="294">
        <v>623</v>
      </c>
      <c r="AP42" s="294">
        <v>623</v>
      </c>
      <c r="AQ42" s="294">
        <v>623</v>
      </c>
      <c r="AR42" s="294">
        <v>623</v>
      </c>
    </row>
    <row r="43" spans="17:44">
      <c r="Q43" s="296" t="s">
        <v>262</v>
      </c>
      <c r="R43" s="293" t="s">
        <v>294</v>
      </c>
      <c r="S43" s="294">
        <v>867</v>
      </c>
      <c r="T43" s="294">
        <v>778</v>
      </c>
      <c r="U43" s="294">
        <v>742</v>
      </c>
      <c r="V43" s="294">
        <v>749</v>
      </c>
      <c r="W43" s="294">
        <v>675</v>
      </c>
      <c r="X43" s="294">
        <v>575</v>
      </c>
      <c r="Y43" s="294">
        <v>575</v>
      </c>
      <c r="Z43" s="294">
        <v>575</v>
      </c>
      <c r="AA43" s="294">
        <v>575</v>
      </c>
      <c r="AB43" s="294">
        <v>575</v>
      </c>
      <c r="AC43" s="294">
        <v>575</v>
      </c>
      <c r="AD43" s="294">
        <v>575</v>
      </c>
      <c r="AE43" s="294">
        <v>575</v>
      </c>
      <c r="AF43" s="294">
        <v>575</v>
      </c>
      <c r="AG43" s="294">
        <v>575</v>
      </c>
      <c r="AH43" s="294">
        <v>575</v>
      </c>
      <c r="AI43" s="294">
        <v>575</v>
      </c>
      <c r="AJ43" s="294">
        <v>575</v>
      </c>
      <c r="AK43" s="294">
        <v>517</v>
      </c>
      <c r="AL43" s="294">
        <v>517</v>
      </c>
      <c r="AM43" s="294">
        <v>517</v>
      </c>
      <c r="AN43" s="294">
        <v>517</v>
      </c>
      <c r="AO43" s="294">
        <v>517</v>
      </c>
      <c r="AP43" s="294">
        <v>102</v>
      </c>
      <c r="AQ43" s="294">
        <v>102</v>
      </c>
      <c r="AR43" s="294">
        <v>102</v>
      </c>
    </row>
    <row r="44" spans="17:44">
      <c r="Q44" s="296" t="s">
        <v>273</v>
      </c>
      <c r="R44" s="293" t="s">
        <v>273</v>
      </c>
      <c r="S44" s="294">
        <v>17284</v>
      </c>
      <c r="T44" s="294">
        <v>11601</v>
      </c>
      <c r="U44" s="294">
        <v>8892</v>
      </c>
      <c r="V44" s="294">
        <v>7352</v>
      </c>
      <c r="W44" s="294">
        <v>3916</v>
      </c>
      <c r="X44" s="294">
        <v>1926</v>
      </c>
      <c r="Y44" s="294">
        <v>1284</v>
      </c>
      <c r="Z44" s="294">
        <v>0</v>
      </c>
      <c r="AA44" s="294">
        <v>0</v>
      </c>
      <c r="AB44" s="294">
        <v>0</v>
      </c>
      <c r="AC44" s="294">
        <v>0</v>
      </c>
      <c r="AD44" s="294">
        <v>0</v>
      </c>
      <c r="AE44" s="294">
        <v>0</v>
      </c>
      <c r="AF44" s="294">
        <v>0</v>
      </c>
      <c r="AG44" s="294">
        <v>0</v>
      </c>
      <c r="AH44" s="294">
        <v>0</v>
      </c>
      <c r="AI44" s="294">
        <v>0</v>
      </c>
      <c r="AJ44" s="294">
        <v>0</v>
      </c>
      <c r="AK44" s="294">
        <v>0</v>
      </c>
      <c r="AL44" s="294">
        <v>0</v>
      </c>
      <c r="AM44" s="294">
        <v>0</v>
      </c>
      <c r="AN44" s="294">
        <v>0</v>
      </c>
      <c r="AO44" s="294">
        <v>0</v>
      </c>
      <c r="AP44" s="294">
        <v>0</v>
      </c>
      <c r="AQ44" s="294">
        <v>0</v>
      </c>
      <c r="AR44" s="294">
        <v>0</v>
      </c>
    </row>
    <row r="45" spans="17:44">
      <c r="Q45" s="296" t="s">
        <v>274</v>
      </c>
      <c r="R45" s="293" t="s">
        <v>274</v>
      </c>
      <c r="S45" s="294">
        <v>1193</v>
      </c>
      <c r="T45" s="294">
        <v>1193</v>
      </c>
      <c r="U45" s="294">
        <v>1193</v>
      </c>
      <c r="V45" s="294">
        <v>1193</v>
      </c>
      <c r="W45" s="294">
        <v>1191.5</v>
      </c>
      <c r="X45" s="294">
        <v>1193</v>
      </c>
      <c r="Y45" s="294">
        <v>1193</v>
      </c>
      <c r="Z45" s="294">
        <v>1193</v>
      </c>
      <c r="AA45" s="294">
        <v>1193</v>
      </c>
      <c r="AB45" s="294">
        <v>1221</v>
      </c>
      <c r="AC45" s="294">
        <v>1221</v>
      </c>
      <c r="AD45" s="294">
        <v>1221</v>
      </c>
      <c r="AE45" s="294">
        <v>1221</v>
      </c>
      <c r="AF45" s="294">
        <v>1221</v>
      </c>
      <c r="AG45" s="294">
        <v>1221</v>
      </c>
      <c r="AH45" s="294">
        <v>1221</v>
      </c>
      <c r="AI45" s="294">
        <v>1221</v>
      </c>
      <c r="AJ45" s="294">
        <v>1221</v>
      </c>
      <c r="AK45" s="294">
        <v>1221</v>
      </c>
      <c r="AL45" s="294">
        <v>1221</v>
      </c>
      <c r="AM45" s="294">
        <v>1221</v>
      </c>
      <c r="AN45" s="294">
        <v>1221</v>
      </c>
      <c r="AO45" s="294">
        <v>1221</v>
      </c>
      <c r="AP45" s="294">
        <v>1221</v>
      </c>
      <c r="AQ45" s="294">
        <v>1221</v>
      </c>
      <c r="AR45" s="294">
        <v>1221</v>
      </c>
    </row>
    <row r="46" spans="17:44">
      <c r="Q46" s="296" t="s">
        <v>266</v>
      </c>
      <c r="R46" s="293" t="s">
        <v>266</v>
      </c>
      <c r="S46" s="294">
        <v>3950</v>
      </c>
      <c r="T46" s="294">
        <v>4150</v>
      </c>
      <c r="U46" s="294">
        <v>4150</v>
      </c>
      <c r="V46" s="294">
        <v>4150</v>
      </c>
      <c r="W46" s="294">
        <v>5150</v>
      </c>
      <c r="X46" s="294">
        <v>7550</v>
      </c>
      <c r="Y46" s="294">
        <v>9950</v>
      </c>
      <c r="Z46" s="294">
        <v>13455</v>
      </c>
      <c r="AA46" s="294">
        <v>13455</v>
      </c>
      <c r="AB46" s="294">
        <v>15855</v>
      </c>
      <c r="AC46" s="294">
        <v>19355</v>
      </c>
      <c r="AD46" s="294">
        <v>22055</v>
      </c>
      <c r="AE46" s="294">
        <v>22055</v>
      </c>
      <c r="AF46" s="294">
        <v>22055</v>
      </c>
      <c r="AG46" s="294">
        <v>22055</v>
      </c>
      <c r="AH46" s="294">
        <v>23255</v>
      </c>
      <c r="AI46" s="294">
        <v>23255</v>
      </c>
      <c r="AJ46" s="294">
        <v>23255</v>
      </c>
      <c r="AK46" s="294">
        <v>23255</v>
      </c>
      <c r="AL46" s="294">
        <v>23255</v>
      </c>
      <c r="AM46" s="294">
        <v>23255</v>
      </c>
      <c r="AN46" s="294">
        <v>23255</v>
      </c>
      <c r="AO46" s="294">
        <v>23255</v>
      </c>
      <c r="AP46" s="294">
        <v>23255</v>
      </c>
      <c r="AQ46" s="294">
        <v>23255</v>
      </c>
      <c r="AR46" s="294">
        <v>23255</v>
      </c>
    </row>
    <row r="47" spans="17:44">
      <c r="Q47" s="297" t="s">
        <v>275</v>
      </c>
      <c r="R47" s="298" t="s">
        <v>275</v>
      </c>
      <c r="S47" s="294">
        <v>0</v>
      </c>
      <c r="T47" s="294">
        <v>0</v>
      </c>
      <c r="U47" s="294">
        <v>0</v>
      </c>
      <c r="V47" s="294">
        <v>0</v>
      </c>
      <c r="W47" s="294">
        <v>0</v>
      </c>
      <c r="X47" s="294">
        <v>10</v>
      </c>
      <c r="Y47" s="294">
        <v>20</v>
      </c>
      <c r="Z47" s="294">
        <v>365</v>
      </c>
      <c r="AA47" s="294">
        <v>385</v>
      </c>
      <c r="AB47" s="294">
        <v>471</v>
      </c>
      <c r="AC47" s="294">
        <v>709</v>
      </c>
      <c r="AD47" s="294">
        <v>857</v>
      </c>
      <c r="AE47" s="294">
        <v>1397</v>
      </c>
      <c r="AF47" s="294">
        <v>1897</v>
      </c>
      <c r="AG47" s="294">
        <v>2447</v>
      </c>
      <c r="AH47" s="294">
        <v>2447</v>
      </c>
      <c r="AI47" s="294">
        <v>2947</v>
      </c>
      <c r="AJ47" s="294">
        <v>3447</v>
      </c>
      <c r="AK47" s="294">
        <v>3447</v>
      </c>
      <c r="AL47" s="294">
        <v>3447</v>
      </c>
      <c r="AM47" s="294">
        <v>3447</v>
      </c>
      <c r="AN47" s="294">
        <v>3447</v>
      </c>
      <c r="AO47" s="294">
        <v>3947</v>
      </c>
      <c r="AP47" s="294">
        <v>3947</v>
      </c>
      <c r="AQ47" s="294">
        <v>4947</v>
      </c>
      <c r="AR47" s="294">
        <v>4947</v>
      </c>
    </row>
    <row r="48" spans="17:44">
      <c r="Q48" s="296" t="s">
        <v>276</v>
      </c>
      <c r="R48" s="293" t="s">
        <v>276</v>
      </c>
      <c r="S48" s="294">
        <v>8985</v>
      </c>
      <c r="T48" s="294">
        <v>8985</v>
      </c>
      <c r="U48" s="294">
        <v>8985</v>
      </c>
      <c r="V48" s="294">
        <v>8985</v>
      </c>
      <c r="W48" s="294">
        <v>8985</v>
      </c>
      <c r="X48" s="294">
        <v>8985</v>
      </c>
      <c r="Y48" s="294">
        <v>8985</v>
      </c>
      <c r="Z48" s="294">
        <v>8985</v>
      </c>
      <c r="AA48" s="294">
        <v>7126</v>
      </c>
      <c r="AB48" s="294">
        <v>4715</v>
      </c>
      <c r="AC48" s="294">
        <v>4715</v>
      </c>
      <c r="AD48" s="294">
        <v>6385</v>
      </c>
      <c r="AE48" s="294">
        <v>6385</v>
      </c>
      <c r="AF48" s="294">
        <v>8375</v>
      </c>
      <c r="AG48" s="294">
        <v>9504</v>
      </c>
      <c r="AH48" s="294">
        <v>10155</v>
      </c>
      <c r="AI48" s="294">
        <v>11284</v>
      </c>
      <c r="AJ48" s="294">
        <v>12954</v>
      </c>
      <c r="AK48" s="294">
        <v>15483</v>
      </c>
      <c r="AL48" s="294">
        <v>17153</v>
      </c>
      <c r="AM48" s="294">
        <v>18553</v>
      </c>
      <c r="AN48" s="294">
        <v>18553</v>
      </c>
      <c r="AO48" s="294">
        <v>18553</v>
      </c>
      <c r="AP48" s="294">
        <v>18553</v>
      </c>
      <c r="AQ48" s="294">
        <v>18553</v>
      </c>
      <c r="AR48" s="294">
        <v>18553</v>
      </c>
    </row>
    <row r="49" spans="17:44">
      <c r="Q49" s="522" t="s">
        <v>295</v>
      </c>
      <c r="R49" s="293" t="s">
        <v>277</v>
      </c>
      <c r="S49" s="294">
        <v>4335</v>
      </c>
      <c r="T49" s="294">
        <v>4335</v>
      </c>
      <c r="U49" s="294">
        <v>5189</v>
      </c>
      <c r="V49" s="294">
        <v>6624</v>
      </c>
      <c r="W49" s="294">
        <v>8141</v>
      </c>
      <c r="X49" s="294">
        <v>9276</v>
      </c>
      <c r="Y49" s="294">
        <v>11939</v>
      </c>
      <c r="Z49" s="294">
        <v>13484</v>
      </c>
      <c r="AA49" s="294">
        <v>16300</v>
      </c>
      <c r="AB49" s="294">
        <v>18746</v>
      </c>
      <c r="AC49" s="294">
        <v>21046</v>
      </c>
      <c r="AD49" s="294">
        <v>23446</v>
      </c>
      <c r="AE49" s="294">
        <v>25346</v>
      </c>
      <c r="AF49" s="294">
        <v>26846</v>
      </c>
      <c r="AG49" s="294">
        <v>27846</v>
      </c>
      <c r="AH49" s="294">
        <v>28346</v>
      </c>
      <c r="AI49" s="294">
        <v>28346</v>
      </c>
      <c r="AJ49" s="294">
        <v>28346</v>
      </c>
      <c r="AK49" s="294">
        <v>28346</v>
      </c>
      <c r="AL49" s="294">
        <v>28346</v>
      </c>
      <c r="AM49" s="294">
        <v>28346</v>
      </c>
      <c r="AN49" s="294">
        <v>28346</v>
      </c>
      <c r="AO49" s="294">
        <v>28346</v>
      </c>
      <c r="AP49" s="294">
        <v>28346</v>
      </c>
      <c r="AQ49" s="294">
        <v>28346</v>
      </c>
      <c r="AR49" s="294">
        <v>28346</v>
      </c>
    </row>
    <row r="50" spans="17:44">
      <c r="Q50" s="523"/>
      <c r="R50" s="293" t="s">
        <v>278</v>
      </c>
      <c r="S50" s="294">
        <v>4156</v>
      </c>
      <c r="T50" s="294">
        <v>5396</v>
      </c>
      <c r="U50" s="294">
        <v>6014</v>
      </c>
      <c r="V50" s="294">
        <v>6813</v>
      </c>
      <c r="W50" s="294">
        <v>7051</v>
      </c>
      <c r="X50" s="294">
        <v>7051</v>
      </c>
      <c r="Y50" s="294">
        <v>7606</v>
      </c>
      <c r="Z50" s="294">
        <v>8537</v>
      </c>
      <c r="AA50" s="294">
        <v>9849</v>
      </c>
      <c r="AB50" s="294">
        <v>10832</v>
      </c>
      <c r="AC50" s="294">
        <v>11444</v>
      </c>
      <c r="AD50" s="294">
        <v>11465</v>
      </c>
      <c r="AE50" s="294">
        <v>11519</v>
      </c>
      <c r="AF50" s="294">
        <v>11519</v>
      </c>
      <c r="AG50" s="294">
        <v>11519</v>
      </c>
      <c r="AH50" s="294">
        <v>11519</v>
      </c>
      <c r="AI50" s="294">
        <v>11519</v>
      </c>
      <c r="AJ50" s="294">
        <v>11519</v>
      </c>
      <c r="AK50" s="294">
        <v>11519</v>
      </c>
      <c r="AL50" s="294">
        <v>11519</v>
      </c>
      <c r="AM50" s="294">
        <v>11519</v>
      </c>
      <c r="AN50" s="294">
        <v>11519</v>
      </c>
      <c r="AO50" s="294">
        <v>11519</v>
      </c>
      <c r="AP50" s="294">
        <v>11519</v>
      </c>
      <c r="AQ50" s="294">
        <v>11519</v>
      </c>
      <c r="AR50" s="294">
        <v>11519</v>
      </c>
    </row>
    <row r="51" spans="17:44">
      <c r="Q51" s="296" t="s">
        <v>279</v>
      </c>
      <c r="R51" s="293" t="s">
        <v>279</v>
      </c>
      <c r="S51" s="294">
        <v>0</v>
      </c>
      <c r="T51" s="294">
        <v>0</v>
      </c>
      <c r="U51" s="294">
        <v>0</v>
      </c>
      <c r="V51" s="294">
        <v>0</v>
      </c>
      <c r="W51" s="294">
        <v>0</v>
      </c>
      <c r="X51" s="294">
        <v>25</v>
      </c>
      <c r="Y51" s="294">
        <v>44</v>
      </c>
      <c r="Z51" s="294">
        <v>114</v>
      </c>
      <c r="AA51" s="294">
        <v>114</v>
      </c>
      <c r="AB51" s="294">
        <v>114</v>
      </c>
      <c r="AC51" s="294">
        <v>114</v>
      </c>
      <c r="AD51" s="294">
        <v>114</v>
      </c>
      <c r="AE51" s="294">
        <v>163</v>
      </c>
      <c r="AF51" s="294">
        <v>257</v>
      </c>
      <c r="AG51" s="294">
        <v>391</v>
      </c>
      <c r="AH51" s="294">
        <v>525</v>
      </c>
      <c r="AI51" s="294">
        <v>565</v>
      </c>
      <c r="AJ51" s="294">
        <v>565</v>
      </c>
      <c r="AK51" s="294">
        <v>565</v>
      </c>
      <c r="AL51" s="294">
        <v>565</v>
      </c>
      <c r="AM51" s="294">
        <v>565</v>
      </c>
      <c r="AN51" s="294">
        <v>565</v>
      </c>
      <c r="AO51" s="294">
        <v>565</v>
      </c>
      <c r="AP51" s="294">
        <v>565</v>
      </c>
      <c r="AQ51" s="294">
        <v>565</v>
      </c>
      <c r="AR51" s="294">
        <v>565</v>
      </c>
    </row>
    <row r="52" spans="17:44" ht="15">
      <c r="Q52" s="526" t="s">
        <v>282</v>
      </c>
      <c r="R52" s="526"/>
      <c r="S52" s="299">
        <f t="shared" ref="S52:AR52" si="16">SUM(S33:S51)</f>
        <v>74409</v>
      </c>
      <c r="T52" s="299">
        <f t="shared" si="16"/>
        <v>72042</v>
      </c>
      <c r="U52" s="299">
        <f t="shared" si="16"/>
        <v>69051</v>
      </c>
      <c r="V52" s="299">
        <f t="shared" si="16"/>
        <v>69405</v>
      </c>
      <c r="W52" s="299">
        <f t="shared" si="16"/>
        <v>68648.5</v>
      </c>
      <c r="X52" s="299">
        <f t="shared" si="16"/>
        <v>68662</v>
      </c>
      <c r="Y52" s="299">
        <f t="shared" si="16"/>
        <v>73490</v>
      </c>
      <c r="Z52" s="299">
        <f t="shared" si="16"/>
        <v>78201</v>
      </c>
      <c r="AA52" s="299">
        <f t="shared" si="16"/>
        <v>81020</v>
      </c>
      <c r="AB52" s="299">
        <f t="shared" si="16"/>
        <v>87134</v>
      </c>
      <c r="AC52" s="299">
        <f t="shared" si="16"/>
        <v>94461</v>
      </c>
      <c r="AD52" s="299">
        <f t="shared" si="16"/>
        <v>100319</v>
      </c>
      <c r="AE52" s="299">
        <f t="shared" si="16"/>
        <v>103459</v>
      </c>
      <c r="AF52" s="299">
        <f t="shared" si="16"/>
        <v>106129</v>
      </c>
      <c r="AG52" s="299">
        <f t="shared" si="16"/>
        <v>108854</v>
      </c>
      <c r="AH52" s="299">
        <f t="shared" si="16"/>
        <v>111679</v>
      </c>
      <c r="AI52" s="299">
        <f t="shared" si="16"/>
        <v>112923</v>
      </c>
      <c r="AJ52" s="299">
        <f t="shared" si="16"/>
        <v>114405</v>
      </c>
      <c r="AK52" s="299">
        <f t="shared" si="16"/>
        <v>115569</v>
      </c>
      <c r="AL52" s="299">
        <f t="shared" si="16"/>
        <v>116763</v>
      </c>
      <c r="AM52" s="299">
        <f t="shared" si="16"/>
        <v>117549</v>
      </c>
      <c r="AN52" s="299">
        <f t="shared" si="16"/>
        <v>118579</v>
      </c>
      <c r="AO52" s="299">
        <f t="shared" si="16"/>
        <v>119189</v>
      </c>
      <c r="AP52" s="299">
        <f t="shared" si="16"/>
        <v>119819</v>
      </c>
      <c r="AQ52" s="299">
        <f t="shared" si="16"/>
        <v>120989</v>
      </c>
      <c r="AR52" s="299">
        <f t="shared" si="16"/>
        <v>121349</v>
      </c>
    </row>
    <row r="53" spans="17:44"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</row>
    <row r="54" spans="17:44"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</row>
    <row r="55" spans="17:44"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</row>
    <row r="56" spans="17:44"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</row>
    <row r="57" spans="17:44"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</row>
    <row r="58" spans="17:44" ht="15">
      <c r="Q58" s="277" t="s">
        <v>469</v>
      </c>
    </row>
    <row r="60" spans="17:44" ht="15">
      <c r="Q60" s="300" t="s">
        <v>269</v>
      </c>
      <c r="R60" s="300" t="s">
        <v>284</v>
      </c>
      <c r="S60" s="279">
        <v>2015</v>
      </c>
      <c r="T60" s="279">
        <v>2016</v>
      </c>
      <c r="U60" s="279">
        <v>2017</v>
      </c>
      <c r="V60" s="279">
        <v>2018</v>
      </c>
      <c r="W60" s="279">
        <v>2019</v>
      </c>
      <c r="X60" s="279">
        <v>2020</v>
      </c>
      <c r="Y60" s="279">
        <v>2021</v>
      </c>
      <c r="Z60" s="279">
        <v>2022</v>
      </c>
      <c r="AA60" s="279">
        <v>2023</v>
      </c>
      <c r="AB60" s="279">
        <v>2024</v>
      </c>
      <c r="AC60" s="279">
        <v>2025</v>
      </c>
      <c r="AD60" s="279">
        <v>2026</v>
      </c>
      <c r="AE60" s="279">
        <v>2027</v>
      </c>
      <c r="AF60" s="279">
        <v>2028</v>
      </c>
      <c r="AG60" s="279">
        <v>2029</v>
      </c>
      <c r="AH60" s="279">
        <v>2030</v>
      </c>
      <c r="AI60" s="279">
        <v>2031</v>
      </c>
      <c r="AJ60" s="279">
        <v>2032</v>
      </c>
      <c r="AK60" s="279">
        <v>2033</v>
      </c>
      <c r="AL60" s="279">
        <v>2034</v>
      </c>
      <c r="AM60" s="279">
        <v>2035</v>
      </c>
      <c r="AN60" s="279">
        <v>2036</v>
      </c>
      <c r="AO60" s="279">
        <v>2037</v>
      </c>
      <c r="AP60" s="279">
        <v>2038</v>
      </c>
      <c r="AQ60" s="279">
        <v>2039</v>
      </c>
      <c r="AR60" s="279">
        <v>2040</v>
      </c>
    </row>
    <row r="61" spans="17:44">
      <c r="Q61" s="527" t="s">
        <v>272</v>
      </c>
      <c r="R61" s="375" t="s">
        <v>297</v>
      </c>
      <c r="S61" s="376">
        <v>2294.0559245750001</v>
      </c>
      <c r="T61" s="376">
        <v>2311.2730327023355</v>
      </c>
      <c r="U61" s="376">
        <v>2381.2068145192907</v>
      </c>
      <c r="V61" s="376">
        <v>2397.4165542418432</v>
      </c>
      <c r="W61" s="376">
        <v>2412.8720739796336</v>
      </c>
      <c r="X61" s="376">
        <v>2427.640450224068</v>
      </c>
      <c r="Y61" s="376">
        <v>2441.7801909723294</v>
      </c>
      <c r="Z61" s="376">
        <v>2362.3426357271956</v>
      </c>
      <c r="AA61" s="376">
        <v>2362.3426357271956</v>
      </c>
      <c r="AB61" s="376">
        <v>2362.3426357271956</v>
      </c>
      <c r="AC61" s="376">
        <v>2347.6426357271957</v>
      </c>
      <c r="AD61" s="376">
        <v>2347.6426357271957</v>
      </c>
      <c r="AE61" s="376">
        <v>2347.6426357271957</v>
      </c>
      <c r="AF61" s="376">
        <v>2347.6426357271957</v>
      </c>
      <c r="AG61" s="376">
        <v>2347.6426357271957</v>
      </c>
      <c r="AH61" s="376">
        <v>2347.6426357271957</v>
      </c>
      <c r="AI61" s="376">
        <v>2347.6426357271957</v>
      </c>
      <c r="AJ61" s="376">
        <v>2347.6426357271957</v>
      </c>
      <c r="AK61" s="376">
        <v>2347.6426357271957</v>
      </c>
      <c r="AL61" s="376">
        <v>2347.6426357271957</v>
      </c>
      <c r="AM61" s="376">
        <v>2347.6426357271957</v>
      </c>
      <c r="AN61" s="376">
        <v>2347.6426357271957</v>
      </c>
      <c r="AO61" s="376">
        <v>2347.6426357271957</v>
      </c>
      <c r="AP61" s="376">
        <v>2347.6426357271957</v>
      </c>
      <c r="AQ61" s="376">
        <v>2347.6426357271957</v>
      </c>
      <c r="AR61" s="376">
        <v>2347.6426357271957</v>
      </c>
    </row>
    <row r="62" spans="17:44">
      <c r="Q62" s="528"/>
      <c r="R62" s="377" t="s">
        <v>298</v>
      </c>
      <c r="S62" s="376">
        <v>748.41584</v>
      </c>
      <c r="T62" s="376">
        <v>803.04537554540093</v>
      </c>
      <c r="U62" s="376">
        <v>853.91164471995967</v>
      </c>
      <c r="V62" s="376">
        <v>993.21011184596705</v>
      </c>
      <c r="W62" s="376">
        <v>1032.1665278106245</v>
      </c>
      <c r="X62" s="376">
        <v>1071.1002572781167</v>
      </c>
      <c r="Y62" s="376">
        <v>1113.6413854652906</v>
      </c>
      <c r="Z62" s="376">
        <v>1265.7197403171397</v>
      </c>
      <c r="AA62" s="376">
        <v>1308.5425803887226</v>
      </c>
      <c r="AB62" s="376">
        <v>1351.0770048799575</v>
      </c>
      <c r="AC62" s="376">
        <v>1393.3773693563321</v>
      </c>
      <c r="AD62" s="376">
        <v>1488.2761993410293</v>
      </c>
      <c r="AE62" s="376">
        <v>1531.5085093072528</v>
      </c>
      <c r="AF62" s="376">
        <v>1573.5754864449787</v>
      </c>
      <c r="AG62" s="376">
        <v>1615.4586753656945</v>
      </c>
      <c r="AH62" s="376">
        <v>1727.645533225455</v>
      </c>
      <c r="AI62" s="376">
        <v>1769.1262648156628</v>
      </c>
      <c r="AJ62" s="376">
        <v>1805.845039274659</v>
      </c>
      <c r="AK62" s="376">
        <v>1840.2005572932294</v>
      </c>
      <c r="AL62" s="376">
        <v>1948.3797949466557</v>
      </c>
      <c r="AM62" s="376">
        <v>1972.9842148804191</v>
      </c>
      <c r="AN62" s="376">
        <v>1991.6937761517474</v>
      </c>
      <c r="AO62" s="376">
        <v>2008.7674444663728</v>
      </c>
      <c r="AP62" s="376">
        <v>2022.9685255261829</v>
      </c>
      <c r="AQ62" s="376">
        <v>2036.0716342210401</v>
      </c>
      <c r="AR62" s="376">
        <v>2037.3931956183746</v>
      </c>
    </row>
    <row r="63" spans="17:44">
      <c r="Q63" s="527" t="s">
        <v>56</v>
      </c>
      <c r="R63" s="378" t="s">
        <v>292</v>
      </c>
      <c r="S63" s="376">
        <v>640.29999999999995</v>
      </c>
      <c r="T63" s="376">
        <v>688.1</v>
      </c>
      <c r="U63" s="376">
        <v>688.1</v>
      </c>
      <c r="V63" s="376">
        <v>688.1</v>
      </c>
      <c r="W63" s="376">
        <v>688.1</v>
      </c>
      <c r="X63" s="376">
        <v>688.1</v>
      </c>
      <c r="Y63" s="376">
        <v>688.1</v>
      </c>
      <c r="Z63" s="376">
        <v>688.1</v>
      </c>
      <c r="AA63" s="376">
        <v>850.1</v>
      </c>
      <c r="AB63" s="376">
        <v>850.1</v>
      </c>
      <c r="AC63" s="376">
        <v>850.1</v>
      </c>
      <c r="AD63" s="376">
        <v>850.1</v>
      </c>
      <c r="AE63" s="376">
        <v>850.1</v>
      </c>
      <c r="AF63" s="376">
        <v>850.1</v>
      </c>
      <c r="AG63" s="376">
        <v>850.1</v>
      </c>
      <c r="AH63" s="376">
        <v>850.1</v>
      </c>
      <c r="AI63" s="376">
        <v>905.1</v>
      </c>
      <c r="AJ63" s="376">
        <v>905.1</v>
      </c>
      <c r="AK63" s="376">
        <v>905.1</v>
      </c>
      <c r="AL63" s="376">
        <v>905.1</v>
      </c>
      <c r="AM63" s="376">
        <v>905.1</v>
      </c>
      <c r="AN63" s="376">
        <v>905.1</v>
      </c>
      <c r="AO63" s="376">
        <v>905.1</v>
      </c>
      <c r="AP63" s="376">
        <v>905.1</v>
      </c>
      <c r="AQ63" s="376">
        <v>905.1</v>
      </c>
      <c r="AR63" s="376">
        <v>905.1</v>
      </c>
    </row>
    <row r="64" spans="17:44">
      <c r="Q64" s="529"/>
      <c r="R64" s="375" t="s">
        <v>293</v>
      </c>
      <c r="S64" s="376">
        <v>450.52100000000002</v>
      </c>
      <c r="T64" s="376">
        <v>450.52100000000002</v>
      </c>
      <c r="U64" s="376">
        <v>450.52100000000002</v>
      </c>
      <c r="V64" s="376">
        <v>450.52100000000002</v>
      </c>
      <c r="W64" s="376">
        <v>450.52100000000002</v>
      </c>
      <c r="X64" s="376">
        <v>450.52100000000002</v>
      </c>
      <c r="Y64" s="376">
        <v>450.52100000000002</v>
      </c>
      <c r="Z64" s="376">
        <v>450.52100000000002</v>
      </c>
      <c r="AA64" s="376">
        <v>450.52100000000002</v>
      </c>
      <c r="AB64" s="376">
        <v>450.52100000000002</v>
      </c>
      <c r="AC64" s="376">
        <v>450.52100000000002</v>
      </c>
      <c r="AD64" s="376">
        <v>450.52100000000002</v>
      </c>
      <c r="AE64" s="376">
        <v>450.52100000000002</v>
      </c>
      <c r="AF64" s="376">
        <v>450.52100000000002</v>
      </c>
      <c r="AG64" s="376">
        <v>450.52100000000002</v>
      </c>
      <c r="AH64" s="376">
        <v>450.52100000000002</v>
      </c>
      <c r="AI64" s="376">
        <v>450.52100000000002</v>
      </c>
      <c r="AJ64" s="376">
        <v>450.52100000000002</v>
      </c>
      <c r="AK64" s="376">
        <v>450.52100000000002</v>
      </c>
      <c r="AL64" s="376">
        <v>450.52100000000002</v>
      </c>
      <c r="AM64" s="376">
        <v>450.52100000000002</v>
      </c>
      <c r="AN64" s="376">
        <v>450.52100000000002</v>
      </c>
      <c r="AO64" s="376">
        <v>450.52100000000002</v>
      </c>
      <c r="AP64" s="376">
        <v>450.52100000000002</v>
      </c>
      <c r="AQ64" s="376">
        <v>450.52100000000002</v>
      </c>
      <c r="AR64" s="376">
        <v>450.52100000000002</v>
      </c>
    </row>
    <row r="65" spans="17:44">
      <c r="Q65" s="528"/>
      <c r="R65" s="379" t="s">
        <v>299</v>
      </c>
      <c r="S65" s="376">
        <v>250.23199999999997</v>
      </c>
      <c r="T65" s="376">
        <v>250.23199999999997</v>
      </c>
      <c r="U65" s="376">
        <v>250.23199999999997</v>
      </c>
      <c r="V65" s="376">
        <v>383.15599999999995</v>
      </c>
      <c r="W65" s="376">
        <v>692.43591767455848</v>
      </c>
      <c r="X65" s="376">
        <v>798.22546670562451</v>
      </c>
      <c r="Y65" s="376">
        <v>798.22546670562451</v>
      </c>
      <c r="Z65" s="376">
        <v>798.22546670562451</v>
      </c>
      <c r="AA65" s="376">
        <v>798.22546670562451</v>
      </c>
      <c r="AB65" s="376">
        <v>806.20772137268079</v>
      </c>
      <c r="AC65" s="376">
        <v>812.25427928297597</v>
      </c>
      <c r="AD65" s="376">
        <v>818.34618637759831</v>
      </c>
      <c r="AE65" s="376">
        <v>824.48378277543031</v>
      </c>
      <c r="AF65" s="376">
        <v>830.66741114624608</v>
      </c>
      <c r="AG65" s="376">
        <v>836.89741672984303</v>
      </c>
      <c r="AH65" s="376">
        <v>841.0819038134922</v>
      </c>
      <c r="AI65" s="376">
        <v>845.28731333255962</v>
      </c>
      <c r="AJ65" s="376">
        <v>849.51374989922238</v>
      </c>
      <c r="AK65" s="376">
        <v>853.76131864871843</v>
      </c>
      <c r="AL65" s="376">
        <v>858.03012524196197</v>
      </c>
      <c r="AM65" s="376">
        <v>860.17520055506679</v>
      </c>
      <c r="AN65" s="376">
        <v>862.32563855645446</v>
      </c>
      <c r="AO65" s="376">
        <v>864.48145265284552</v>
      </c>
      <c r="AP65" s="376">
        <v>866.64265628447754</v>
      </c>
      <c r="AQ65" s="376">
        <v>868.8092629251887</v>
      </c>
      <c r="AR65" s="376">
        <v>869.89527450384514</v>
      </c>
    </row>
    <row r="66" spans="17:44">
      <c r="Q66" s="527" t="s">
        <v>280</v>
      </c>
      <c r="R66" s="379" t="s">
        <v>300</v>
      </c>
      <c r="S66" s="376">
        <v>437.89199999999994</v>
      </c>
      <c r="T66" s="376">
        <v>437.89199999999994</v>
      </c>
      <c r="U66" s="376">
        <v>437.89199999999994</v>
      </c>
      <c r="V66" s="376">
        <v>809.71199999999999</v>
      </c>
      <c r="W66" s="376">
        <v>1282.6096823254413</v>
      </c>
      <c r="X66" s="376">
        <v>1402.1878832943753</v>
      </c>
      <c r="Y66" s="376">
        <v>1412.7042924190832</v>
      </c>
      <c r="Z66" s="376">
        <v>1423.2995746122265</v>
      </c>
      <c r="AA66" s="376">
        <v>1433.9743214218183</v>
      </c>
      <c r="AB66" s="376">
        <v>1444.7291288324823</v>
      </c>
      <c r="AC66" s="376">
        <v>1451.9527744766442</v>
      </c>
      <c r="AD66" s="376">
        <v>1459.2125383490272</v>
      </c>
      <c r="AE66" s="376">
        <v>1466.5086010407722</v>
      </c>
      <c r="AF66" s="376">
        <v>1473.8411440459759</v>
      </c>
      <c r="AG66" s="376">
        <v>1481.2103497662056</v>
      </c>
      <c r="AH66" s="376">
        <v>1484.9133756406211</v>
      </c>
      <c r="AI66" s="376">
        <v>1488.6256590797225</v>
      </c>
      <c r="AJ66" s="376">
        <v>1492.3472232274216</v>
      </c>
      <c r="AK66" s="376">
        <v>1496.07809128549</v>
      </c>
      <c r="AL66" s="376">
        <v>1499.8182865137039</v>
      </c>
      <c r="AM66" s="376">
        <v>1501.6930593718459</v>
      </c>
      <c r="AN66" s="376">
        <v>1503.5701756960605</v>
      </c>
      <c r="AO66" s="376">
        <v>1505.4496384156805</v>
      </c>
      <c r="AP66" s="376">
        <v>1507.3314504637001</v>
      </c>
      <c r="AQ66" s="376">
        <v>1509.2156147767798</v>
      </c>
      <c r="AR66" s="376">
        <v>1509.9702225841679</v>
      </c>
    </row>
    <row r="67" spans="17:44">
      <c r="Q67" s="528"/>
      <c r="R67" s="380" t="s">
        <v>280</v>
      </c>
      <c r="S67" s="376">
        <v>138.69999999999999</v>
      </c>
      <c r="T67" s="376">
        <v>138.69999999999999</v>
      </c>
      <c r="U67" s="376">
        <v>138.69999999999999</v>
      </c>
      <c r="V67" s="376">
        <v>138.69999999999999</v>
      </c>
      <c r="W67" s="376">
        <v>138.69999999999999</v>
      </c>
      <c r="X67" s="376">
        <v>138.69999999999999</v>
      </c>
      <c r="Y67" s="376">
        <v>138.69999999999999</v>
      </c>
      <c r="Z67" s="376">
        <v>138.69999999999999</v>
      </c>
      <c r="AA67" s="376">
        <v>138.69999999999999</v>
      </c>
      <c r="AB67" s="376">
        <v>138.69999999999999</v>
      </c>
      <c r="AC67" s="376">
        <v>124.49999999999999</v>
      </c>
      <c r="AD67" s="376">
        <v>124.49999999999999</v>
      </c>
      <c r="AE67" s="376">
        <v>124.49999999999999</v>
      </c>
      <c r="AF67" s="376">
        <v>124.49999999999999</v>
      </c>
      <c r="AG67" s="376">
        <v>124.49999999999999</v>
      </c>
      <c r="AH67" s="376">
        <v>124.49999999999999</v>
      </c>
      <c r="AI67" s="376">
        <v>124.49999999999999</v>
      </c>
      <c r="AJ67" s="376">
        <v>124.49999999999999</v>
      </c>
      <c r="AK67" s="376">
        <v>124.49999999999999</v>
      </c>
      <c r="AL67" s="376">
        <v>124.49999999999999</v>
      </c>
      <c r="AM67" s="376">
        <v>124.49999999999999</v>
      </c>
      <c r="AN67" s="376">
        <v>124.49999999999999</v>
      </c>
      <c r="AO67" s="376">
        <v>124.49999999999999</v>
      </c>
      <c r="AP67" s="376">
        <v>124.49999999999999</v>
      </c>
      <c r="AQ67" s="376">
        <v>124.49999999999999</v>
      </c>
      <c r="AR67" s="376">
        <v>124.49999999999999</v>
      </c>
    </row>
    <row r="68" spans="17:44">
      <c r="Q68" s="383" t="s">
        <v>281</v>
      </c>
      <c r="R68" s="378" t="s">
        <v>281</v>
      </c>
      <c r="S68" s="376">
        <v>2008.1913</v>
      </c>
      <c r="T68" s="376">
        <v>2053.7265442079524</v>
      </c>
      <c r="U68" s="376">
        <v>2117.2058792882963</v>
      </c>
      <c r="V68" s="376">
        <v>2229.7461191750949</v>
      </c>
      <c r="W68" s="376">
        <v>2260.7503816868634</v>
      </c>
      <c r="X68" s="376">
        <v>2373.7846222954377</v>
      </c>
      <c r="Y68" s="376">
        <v>2413.2686108375974</v>
      </c>
      <c r="Z68" s="376">
        <v>2456.3604413850408</v>
      </c>
      <c r="AA68" s="376">
        <v>2504.3175368119955</v>
      </c>
      <c r="AB68" s="376">
        <v>2558.4594243067409</v>
      </c>
      <c r="AC68" s="376">
        <v>2620.1941547670608</v>
      </c>
      <c r="AD68" s="376">
        <v>2691.0461056704667</v>
      </c>
      <c r="AE68" s="376">
        <v>2737.281669994728</v>
      </c>
      <c r="AF68" s="376">
        <v>2794.5124005422385</v>
      </c>
      <c r="AG68" s="376">
        <v>2863.9964103305774</v>
      </c>
      <c r="AH68" s="376">
        <v>2964.7801991863817</v>
      </c>
      <c r="AI68" s="376">
        <v>3067.5785795038601</v>
      </c>
      <c r="AJ68" s="376">
        <v>3142.1016852516714</v>
      </c>
      <c r="AK68" s="376">
        <v>3206.6660031827678</v>
      </c>
      <c r="AL68" s="376">
        <v>3277.3575805399287</v>
      </c>
      <c r="AM68" s="376">
        <v>3329.7460740413653</v>
      </c>
      <c r="AN68" s="376">
        <v>3351.9620353013142</v>
      </c>
      <c r="AO68" s="376">
        <v>3356.0192614841449</v>
      </c>
      <c r="AP68" s="376">
        <v>3355.9301007803788</v>
      </c>
      <c r="AQ68" s="376">
        <v>3342.9776690164672</v>
      </c>
      <c r="AR68" s="376">
        <v>3315.325537971165</v>
      </c>
    </row>
    <row r="69" spans="17:44">
      <c r="Q69" s="527" t="s">
        <v>275</v>
      </c>
      <c r="R69" s="378" t="s">
        <v>301</v>
      </c>
      <c r="S69" s="376">
        <v>4</v>
      </c>
      <c r="T69" s="376">
        <v>10.5</v>
      </c>
      <c r="U69" s="376">
        <v>10.5</v>
      </c>
      <c r="V69" s="376">
        <v>12.2</v>
      </c>
      <c r="W69" s="376">
        <v>21.2</v>
      </c>
      <c r="X69" s="376">
        <v>42.2</v>
      </c>
      <c r="Y69" s="376">
        <v>45.2</v>
      </c>
      <c r="Z69" s="376">
        <v>65.2</v>
      </c>
      <c r="AA69" s="376">
        <v>73.2</v>
      </c>
      <c r="AB69" s="376">
        <v>93.2</v>
      </c>
      <c r="AC69" s="376">
        <v>131.69999999999999</v>
      </c>
      <c r="AD69" s="376">
        <v>151.69999999999999</v>
      </c>
      <c r="AE69" s="376">
        <v>161.69999999999999</v>
      </c>
      <c r="AF69" s="376">
        <v>181.7</v>
      </c>
      <c r="AG69" s="376">
        <v>191.7</v>
      </c>
      <c r="AH69" s="376">
        <v>201.7</v>
      </c>
      <c r="AI69" s="376">
        <v>201.7</v>
      </c>
      <c r="AJ69" s="376">
        <v>201.7</v>
      </c>
      <c r="AK69" s="376">
        <v>201.7</v>
      </c>
      <c r="AL69" s="376">
        <v>201.7</v>
      </c>
      <c r="AM69" s="376">
        <v>201.7</v>
      </c>
      <c r="AN69" s="376">
        <v>201.7</v>
      </c>
      <c r="AO69" s="376">
        <v>201.7</v>
      </c>
      <c r="AP69" s="376">
        <v>201.7</v>
      </c>
      <c r="AQ69" s="376">
        <v>201.7</v>
      </c>
      <c r="AR69" s="376">
        <v>201.7</v>
      </c>
    </row>
    <row r="70" spans="17:44">
      <c r="Q70" s="528"/>
      <c r="R70" s="378" t="s">
        <v>302</v>
      </c>
      <c r="S70" s="376">
        <v>37</v>
      </c>
      <c r="T70" s="376">
        <v>37</v>
      </c>
      <c r="U70" s="376">
        <v>37</v>
      </c>
      <c r="V70" s="376">
        <v>37</v>
      </c>
      <c r="W70" s="376">
        <v>37</v>
      </c>
      <c r="X70" s="376">
        <v>37</v>
      </c>
      <c r="Y70" s="376">
        <v>37</v>
      </c>
      <c r="Z70" s="376">
        <v>37</v>
      </c>
      <c r="AA70" s="376">
        <v>37</v>
      </c>
      <c r="AB70" s="376">
        <v>37</v>
      </c>
      <c r="AC70" s="376">
        <v>37</v>
      </c>
      <c r="AD70" s="376">
        <v>37</v>
      </c>
      <c r="AE70" s="376">
        <v>37</v>
      </c>
      <c r="AF70" s="376">
        <v>37</v>
      </c>
      <c r="AG70" s="376">
        <v>37</v>
      </c>
      <c r="AH70" s="376">
        <v>47</v>
      </c>
      <c r="AI70" s="376">
        <v>47</v>
      </c>
      <c r="AJ70" s="376">
        <v>57</v>
      </c>
      <c r="AK70" s="376">
        <v>57</v>
      </c>
      <c r="AL70" s="376">
        <v>67</v>
      </c>
      <c r="AM70" s="376">
        <v>67</v>
      </c>
      <c r="AN70" s="376">
        <v>67</v>
      </c>
      <c r="AO70" s="376">
        <v>67</v>
      </c>
      <c r="AP70" s="376">
        <v>67</v>
      </c>
      <c r="AQ70" s="376">
        <v>67</v>
      </c>
      <c r="AR70" s="376">
        <v>67</v>
      </c>
    </row>
    <row r="71" spans="17:44">
      <c r="Q71" s="382" t="s">
        <v>274</v>
      </c>
      <c r="R71" s="378" t="s">
        <v>274</v>
      </c>
      <c r="S71" s="376">
        <v>332.34000000000003</v>
      </c>
      <c r="T71" s="376">
        <v>339.6815120557921</v>
      </c>
      <c r="U71" s="376">
        <v>345.45073323609881</v>
      </c>
      <c r="V71" s="376">
        <v>351.28475286563639</v>
      </c>
      <c r="W71" s="376">
        <v>357.18661502217475</v>
      </c>
      <c r="X71" s="376">
        <v>359.5872805190607</v>
      </c>
      <c r="Y71" s="376">
        <v>361.97779421217513</v>
      </c>
      <c r="Z71" s="376">
        <v>364.35985804976974</v>
      </c>
      <c r="AA71" s="376">
        <v>366.73498402173919</v>
      </c>
      <c r="AB71" s="376">
        <v>369.10452209738878</v>
      </c>
      <c r="AC71" s="376">
        <v>371.46968323117744</v>
      </c>
      <c r="AD71" s="376">
        <v>373.831558444135</v>
      </c>
      <c r="AE71" s="376">
        <v>376.19113475655422</v>
      </c>
      <c r="AF71" s="376">
        <v>378.54930857457936</v>
      </c>
      <c r="AG71" s="376">
        <v>380.90689700303295</v>
      </c>
      <c r="AH71" s="376">
        <v>383.26464745776372</v>
      </c>
      <c r="AI71" s="376">
        <v>385.62324587476007</v>
      </c>
      <c r="AJ71" s="376">
        <v>387.98332375444181</v>
      </c>
      <c r="AK71" s="376">
        <v>390.34546423363327</v>
      </c>
      <c r="AL71" s="376">
        <v>392.7102073416429</v>
      </c>
      <c r="AM71" s="376">
        <v>395.07805456831773</v>
      </c>
      <c r="AN71" s="376">
        <v>397.44947284918118</v>
      </c>
      <c r="AO71" s="376">
        <v>399.82489805452155</v>
      </c>
      <c r="AP71" s="376">
        <v>402.20473805458096</v>
      </c>
      <c r="AQ71" s="376">
        <v>404.58937542105531</v>
      </c>
      <c r="AR71" s="376">
        <v>406.97916981538572</v>
      </c>
    </row>
    <row r="72" spans="17:44">
      <c r="Q72" s="530" t="s">
        <v>267</v>
      </c>
      <c r="R72" s="378" t="s">
        <v>303</v>
      </c>
      <c r="S72" s="376">
        <v>0</v>
      </c>
      <c r="T72" s="376"/>
      <c r="U72" s="376">
        <v>0</v>
      </c>
      <c r="V72" s="376">
        <v>0</v>
      </c>
      <c r="W72" s="376">
        <v>20</v>
      </c>
      <c r="X72" s="376">
        <v>20</v>
      </c>
      <c r="Y72" s="376">
        <v>20</v>
      </c>
      <c r="Z72" s="376">
        <v>20</v>
      </c>
      <c r="AA72" s="376">
        <v>20</v>
      </c>
      <c r="AB72" s="376">
        <v>50</v>
      </c>
      <c r="AC72" s="376">
        <v>50</v>
      </c>
      <c r="AD72" s="376">
        <v>50</v>
      </c>
      <c r="AE72" s="376">
        <v>60</v>
      </c>
      <c r="AF72" s="376">
        <v>70</v>
      </c>
      <c r="AG72" s="376">
        <v>100</v>
      </c>
      <c r="AH72" s="376">
        <v>100</v>
      </c>
      <c r="AI72" s="376">
        <v>100</v>
      </c>
      <c r="AJ72" s="376">
        <v>150</v>
      </c>
      <c r="AK72" s="376">
        <v>150</v>
      </c>
      <c r="AL72" s="376">
        <v>150</v>
      </c>
      <c r="AM72" s="376">
        <v>200</v>
      </c>
      <c r="AN72" s="376">
        <v>200</v>
      </c>
      <c r="AO72" s="376">
        <v>200</v>
      </c>
      <c r="AP72" s="376">
        <v>200</v>
      </c>
      <c r="AQ72" s="376">
        <v>300</v>
      </c>
      <c r="AR72" s="376">
        <v>300</v>
      </c>
    </row>
    <row r="73" spans="17:44">
      <c r="Q73" s="531"/>
      <c r="R73" s="378" t="s">
        <v>287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6">
        <v>0</v>
      </c>
      <c r="Z73" s="376">
        <v>0</v>
      </c>
      <c r="AA73" s="376">
        <v>0</v>
      </c>
      <c r="AB73" s="376">
        <v>0</v>
      </c>
      <c r="AC73" s="376">
        <v>0</v>
      </c>
      <c r="AD73" s="376">
        <v>0</v>
      </c>
      <c r="AE73" s="376">
        <v>0</v>
      </c>
      <c r="AF73" s="376">
        <v>0</v>
      </c>
      <c r="AG73" s="376">
        <v>0</v>
      </c>
      <c r="AH73" s="376">
        <v>0</v>
      </c>
      <c r="AI73" s="376">
        <v>0</v>
      </c>
      <c r="AJ73" s="376">
        <v>0</v>
      </c>
      <c r="AK73" s="376">
        <v>0</v>
      </c>
      <c r="AL73" s="376">
        <v>0</v>
      </c>
      <c r="AM73" s="376">
        <v>0</v>
      </c>
      <c r="AN73" s="376">
        <v>0</v>
      </c>
      <c r="AO73" s="376">
        <v>0</v>
      </c>
      <c r="AP73" s="376">
        <v>0</v>
      </c>
      <c r="AQ73" s="376">
        <v>99.9</v>
      </c>
      <c r="AR73" s="376">
        <v>99.9</v>
      </c>
    </row>
    <row r="74" spans="17:44">
      <c r="Q74" s="531"/>
      <c r="R74" s="378" t="s">
        <v>304</v>
      </c>
      <c r="S74" s="376">
        <v>0</v>
      </c>
      <c r="T74" s="376">
        <v>0</v>
      </c>
      <c r="U74" s="376">
        <v>200</v>
      </c>
      <c r="V74" s="376">
        <v>200</v>
      </c>
      <c r="W74" s="376">
        <v>300</v>
      </c>
      <c r="X74" s="376">
        <v>350</v>
      </c>
      <c r="Y74" s="376">
        <v>399.99999999999994</v>
      </c>
      <c r="Z74" s="376">
        <v>399.99999999999994</v>
      </c>
      <c r="AA74" s="376">
        <v>449.99999999999994</v>
      </c>
      <c r="AB74" s="376">
        <v>450</v>
      </c>
      <c r="AC74" s="376">
        <v>90.000000000000085</v>
      </c>
      <c r="AD74" s="376">
        <v>10.000000000000121</v>
      </c>
      <c r="AE74" s="376">
        <v>20.000000000000018</v>
      </c>
      <c r="AF74" s="376">
        <v>40.000000000000036</v>
      </c>
      <c r="AG74" s="376">
        <v>119.99999999999989</v>
      </c>
      <c r="AH74" s="376">
        <v>169.99999999999994</v>
      </c>
      <c r="AI74" s="376">
        <v>229.99999999999997</v>
      </c>
      <c r="AJ74" s="376">
        <v>199.99999999999974</v>
      </c>
      <c r="AK74" s="376">
        <v>169.99999999999994</v>
      </c>
      <c r="AL74" s="376">
        <v>119.99999999999966</v>
      </c>
      <c r="AM74" s="376">
        <v>179.99999999999972</v>
      </c>
      <c r="AN74" s="376">
        <v>250</v>
      </c>
      <c r="AO74" s="376">
        <v>239.99999999999977</v>
      </c>
      <c r="AP74" s="376">
        <v>189.99999999999994</v>
      </c>
      <c r="AQ74" s="376">
        <v>190.0000000000004</v>
      </c>
      <c r="AR74" s="376">
        <v>180.00000000000017</v>
      </c>
    </row>
    <row r="75" spans="17:44">
      <c r="Q75" s="532"/>
      <c r="R75" s="378" t="s">
        <v>535</v>
      </c>
      <c r="S75" s="376">
        <v>0</v>
      </c>
      <c r="T75" s="376">
        <v>0</v>
      </c>
      <c r="U75" s="376">
        <v>0</v>
      </c>
      <c r="V75" s="376">
        <v>0</v>
      </c>
      <c r="W75" s="376">
        <v>0</v>
      </c>
      <c r="X75" s="376">
        <v>0</v>
      </c>
      <c r="Y75" s="376">
        <v>0</v>
      </c>
      <c r="Z75" s="376">
        <v>0</v>
      </c>
      <c r="AA75" s="376">
        <v>0</v>
      </c>
      <c r="AB75" s="376">
        <v>0</v>
      </c>
      <c r="AC75" s="376">
        <v>610</v>
      </c>
      <c r="AD75" s="376">
        <v>690</v>
      </c>
      <c r="AE75" s="376">
        <v>780</v>
      </c>
      <c r="AF75" s="376">
        <v>860</v>
      </c>
      <c r="AG75" s="376">
        <v>1180</v>
      </c>
      <c r="AH75" s="376">
        <v>1230</v>
      </c>
      <c r="AI75" s="376">
        <v>1270</v>
      </c>
      <c r="AJ75" s="376">
        <v>2000</v>
      </c>
      <c r="AK75" s="376">
        <v>2029.9999999999998</v>
      </c>
      <c r="AL75" s="376">
        <v>2080</v>
      </c>
      <c r="AM75" s="376">
        <v>2620</v>
      </c>
      <c r="AN75" s="376">
        <v>2650</v>
      </c>
      <c r="AO75" s="376">
        <v>2660</v>
      </c>
      <c r="AP75" s="376">
        <v>3210</v>
      </c>
      <c r="AQ75" s="376">
        <v>3210</v>
      </c>
      <c r="AR75" s="376">
        <v>3220</v>
      </c>
    </row>
    <row r="76" spans="17:44">
      <c r="Q76" s="527" t="s">
        <v>270</v>
      </c>
      <c r="R76" s="378" t="s">
        <v>305</v>
      </c>
      <c r="S76" s="376">
        <v>39.25</v>
      </c>
      <c r="T76" s="376">
        <v>39.25</v>
      </c>
      <c r="U76" s="376">
        <v>39.25</v>
      </c>
      <c r="V76" s="376">
        <v>39.25</v>
      </c>
      <c r="W76" s="376">
        <v>39.25</v>
      </c>
      <c r="X76" s="376">
        <v>39.25</v>
      </c>
      <c r="Y76" s="376">
        <v>39.25</v>
      </c>
      <c r="Z76" s="376">
        <v>39.25</v>
      </c>
      <c r="AA76" s="376">
        <v>39.25</v>
      </c>
      <c r="AB76" s="376">
        <v>39.25</v>
      </c>
      <c r="AC76" s="376">
        <v>39.25</v>
      </c>
      <c r="AD76" s="376">
        <v>39.25</v>
      </c>
      <c r="AE76" s="376">
        <v>39.25</v>
      </c>
      <c r="AF76" s="376">
        <v>39.25</v>
      </c>
      <c r="AG76" s="376">
        <v>39.25</v>
      </c>
      <c r="AH76" s="376">
        <v>39.25</v>
      </c>
      <c r="AI76" s="376">
        <v>39.25</v>
      </c>
      <c r="AJ76" s="376">
        <v>39.25</v>
      </c>
      <c r="AK76" s="376">
        <v>39.25</v>
      </c>
      <c r="AL76" s="376">
        <v>39.25</v>
      </c>
      <c r="AM76" s="376">
        <v>39.25</v>
      </c>
      <c r="AN76" s="376">
        <v>39.25</v>
      </c>
      <c r="AO76" s="376">
        <v>39.25</v>
      </c>
      <c r="AP76" s="376">
        <v>39.25</v>
      </c>
      <c r="AQ76" s="376">
        <v>39.25</v>
      </c>
      <c r="AR76" s="376">
        <v>39.25</v>
      </c>
    </row>
    <row r="77" spans="17:44">
      <c r="Q77" s="528"/>
      <c r="R77" s="378" t="s">
        <v>306</v>
      </c>
      <c r="S77" s="376">
        <v>374.62070000000006</v>
      </c>
      <c r="T77" s="376">
        <v>374.62070000000006</v>
      </c>
      <c r="U77" s="376">
        <v>374.62070000000006</v>
      </c>
      <c r="V77" s="376">
        <v>374.62070000000006</v>
      </c>
      <c r="W77" s="376">
        <v>374.62070000000006</v>
      </c>
      <c r="X77" s="376">
        <v>374.62070000000006</v>
      </c>
      <c r="Y77" s="376">
        <v>374.62070000000006</v>
      </c>
      <c r="Z77" s="376">
        <v>374.62070000000006</v>
      </c>
      <c r="AA77" s="376">
        <v>374.62070000000006</v>
      </c>
      <c r="AB77" s="376">
        <v>374.62070000000006</v>
      </c>
      <c r="AC77" s="376">
        <v>374.62070000000006</v>
      </c>
      <c r="AD77" s="376">
        <v>374.62070000000006</v>
      </c>
      <c r="AE77" s="376">
        <v>374.62070000000006</v>
      </c>
      <c r="AF77" s="376">
        <v>374.62070000000006</v>
      </c>
      <c r="AG77" s="376">
        <v>374.62070000000006</v>
      </c>
      <c r="AH77" s="376">
        <v>374.62070000000006</v>
      </c>
      <c r="AI77" s="376">
        <v>374.62070000000006</v>
      </c>
      <c r="AJ77" s="376">
        <v>374.62070000000006</v>
      </c>
      <c r="AK77" s="376">
        <v>374.62070000000006</v>
      </c>
      <c r="AL77" s="376">
        <v>374.62070000000006</v>
      </c>
      <c r="AM77" s="376">
        <v>374.62070000000006</v>
      </c>
      <c r="AN77" s="376">
        <v>374.62070000000006</v>
      </c>
      <c r="AO77" s="376">
        <v>374.62070000000006</v>
      </c>
      <c r="AP77" s="376">
        <v>374.62070000000006</v>
      </c>
      <c r="AQ77" s="376">
        <v>374.62070000000006</v>
      </c>
      <c r="AR77" s="376">
        <v>374.62070000000006</v>
      </c>
    </row>
    <row r="78" spans="17:44">
      <c r="Q78" s="382" t="s">
        <v>279</v>
      </c>
      <c r="R78" s="381" t="s">
        <v>307</v>
      </c>
      <c r="S78" s="376">
        <v>6734.8393500000038</v>
      </c>
      <c r="T78" s="376">
        <v>8876.9660397296284</v>
      </c>
      <c r="U78" s="376">
        <v>10051.457890237005</v>
      </c>
      <c r="V78" s="376">
        <v>10494.308150000006</v>
      </c>
      <c r="W78" s="376">
        <v>10621.208150000004</v>
      </c>
      <c r="X78" s="376">
        <v>10821.208150000004</v>
      </c>
      <c r="Y78" s="376">
        <v>11021.208150000004</v>
      </c>
      <c r="Z78" s="376">
        <v>11321.208150000004</v>
      </c>
      <c r="AA78" s="376">
        <v>11621.208150000004</v>
      </c>
      <c r="AB78" s="376">
        <v>12121.208150000004</v>
      </c>
      <c r="AC78" s="376">
        <v>12821.208150000004</v>
      </c>
      <c r="AD78" s="376">
        <v>13621.208150000006</v>
      </c>
      <c r="AE78" s="376">
        <v>14521.208150000006</v>
      </c>
      <c r="AF78" s="376">
        <v>15321.208150000006</v>
      </c>
      <c r="AG78" s="376">
        <v>15821.208150000006</v>
      </c>
      <c r="AH78" s="376">
        <v>16221.208150000004</v>
      </c>
      <c r="AI78" s="376">
        <v>16521.208150000006</v>
      </c>
      <c r="AJ78" s="376">
        <v>16721.208150000006</v>
      </c>
      <c r="AK78" s="376">
        <v>16871.208150000006</v>
      </c>
      <c r="AL78" s="376">
        <v>17121.208150000006</v>
      </c>
      <c r="AM78" s="376">
        <v>17221.208150000006</v>
      </c>
      <c r="AN78" s="376">
        <v>17321.208150000006</v>
      </c>
      <c r="AO78" s="376">
        <v>17371.208150000009</v>
      </c>
      <c r="AP78" s="376">
        <v>17421.208150000009</v>
      </c>
      <c r="AQ78" s="376">
        <v>17446.208150000006</v>
      </c>
      <c r="AR78" s="376">
        <v>17471.208150000006</v>
      </c>
    </row>
    <row r="79" spans="17:44">
      <c r="Q79" s="527" t="s">
        <v>295</v>
      </c>
      <c r="R79" s="380" t="s">
        <v>308</v>
      </c>
      <c r="S79" s="376">
        <v>3714.3990000000003</v>
      </c>
      <c r="T79" s="376">
        <v>4011.7490000000003</v>
      </c>
      <c r="U79" s="376">
        <v>4254.9279990544874</v>
      </c>
      <c r="V79" s="376">
        <v>4379.1889270511829</v>
      </c>
      <c r="W79" s="376">
        <v>4503.9204992259793</v>
      </c>
      <c r="X79" s="376">
        <v>4620.1233459870136</v>
      </c>
      <c r="Y79" s="376">
        <v>4646.7486891249027</v>
      </c>
      <c r="Z79" s="376">
        <v>4679.2759299487761</v>
      </c>
      <c r="AA79" s="376">
        <v>4745.4147598804184</v>
      </c>
      <c r="AB79" s="376">
        <v>4823.2107258129045</v>
      </c>
      <c r="AC79" s="376">
        <v>4901.1978037784647</v>
      </c>
      <c r="AD79" s="376">
        <v>4979.4138657942667</v>
      </c>
      <c r="AE79" s="376">
        <v>5057.8942312872423</v>
      </c>
      <c r="AF79" s="376">
        <v>5136.6719548408373</v>
      </c>
      <c r="AG79" s="376">
        <v>5215.7780760961887</v>
      </c>
      <c r="AH79" s="376">
        <v>5343.2681041467586</v>
      </c>
      <c r="AI79" s="376">
        <v>5385.9243141076613</v>
      </c>
      <c r="AJ79" s="376">
        <v>5466.3465897285232</v>
      </c>
      <c r="AK79" s="376">
        <v>5547.2061238538035</v>
      </c>
      <c r="AL79" s="376">
        <v>5628.5267085763498</v>
      </c>
      <c r="AM79" s="376">
        <v>5710.331088134275</v>
      </c>
      <c r="AN79" s="376">
        <v>5792.6410618104373</v>
      </c>
      <c r="AO79" s="376">
        <v>5875.4775756618619</v>
      </c>
      <c r="AP79" s="376">
        <v>5958.8608045095516</v>
      </c>
      <c r="AQ79" s="376">
        <v>6018.4494125546471</v>
      </c>
      <c r="AR79" s="376">
        <v>6078.6339066801938</v>
      </c>
    </row>
    <row r="80" spans="17:44">
      <c r="Q80" s="528"/>
      <c r="R80" s="378" t="s">
        <v>309</v>
      </c>
      <c r="S80" s="376">
        <v>536.40000000000009</v>
      </c>
      <c r="T80" s="376">
        <v>536.40000000000009</v>
      </c>
      <c r="U80" s="376">
        <v>536.40000000000009</v>
      </c>
      <c r="V80" s="376">
        <v>536.40000000000009</v>
      </c>
      <c r="W80" s="376">
        <v>636.29999999999995</v>
      </c>
      <c r="X80" s="376">
        <v>636.29999999999995</v>
      </c>
      <c r="Y80" s="376">
        <v>636.29999999999995</v>
      </c>
      <c r="Z80" s="376">
        <v>636.29999999999995</v>
      </c>
      <c r="AA80" s="376">
        <v>636.29999999999995</v>
      </c>
      <c r="AB80" s="376">
        <v>636.29999999999995</v>
      </c>
      <c r="AC80" s="376">
        <v>636.29999999999995</v>
      </c>
      <c r="AD80" s="376">
        <v>636.29999999999995</v>
      </c>
      <c r="AE80" s="376">
        <v>636.29999999999995</v>
      </c>
      <c r="AF80" s="376">
        <v>636.29999999999995</v>
      </c>
      <c r="AG80" s="376">
        <v>636.29999999999995</v>
      </c>
      <c r="AH80" s="376">
        <v>636.29999999999995</v>
      </c>
      <c r="AI80" s="376">
        <v>636.29999999999995</v>
      </c>
      <c r="AJ80" s="376">
        <v>636.29999999999995</v>
      </c>
      <c r="AK80" s="376">
        <v>636.29999999999995</v>
      </c>
      <c r="AL80" s="376">
        <v>636.29999999999995</v>
      </c>
      <c r="AM80" s="376">
        <v>636.29999999999995</v>
      </c>
      <c r="AN80" s="376">
        <v>636.29999999999995</v>
      </c>
      <c r="AO80" s="376">
        <v>636.29999999999995</v>
      </c>
      <c r="AP80" s="376">
        <v>636.29999999999995</v>
      </c>
      <c r="AQ80" s="376">
        <v>636.29999999999995</v>
      </c>
      <c r="AR80" s="376">
        <v>636.29999999999995</v>
      </c>
    </row>
    <row r="81" spans="17:44" ht="15">
      <c r="Q81" s="513" t="s">
        <v>282</v>
      </c>
      <c r="R81" s="513"/>
      <c r="S81" s="286">
        <f>SUM(S61:S80)</f>
        <v>18741.157114575006</v>
      </c>
      <c r="T81" s="286">
        <f t="shared" ref="T81:AR81" si="17">SUM(T61:T80)</f>
        <v>21359.65720424111</v>
      </c>
      <c r="U81" s="286">
        <f t="shared" si="17"/>
        <v>23167.376661055139</v>
      </c>
      <c r="V81" s="286">
        <f t="shared" si="17"/>
        <v>24514.814315179727</v>
      </c>
      <c r="W81" s="286">
        <f t="shared" si="17"/>
        <v>25868.841547725278</v>
      </c>
      <c r="X81" s="286">
        <f t="shared" si="17"/>
        <v>26650.549156303699</v>
      </c>
      <c r="Y81" s="286">
        <f t="shared" si="17"/>
        <v>27039.246279737003</v>
      </c>
      <c r="Z81" s="286">
        <f t="shared" si="17"/>
        <v>27520.483496745775</v>
      </c>
      <c r="AA81" s="286">
        <f t="shared" si="17"/>
        <v>28210.452134957519</v>
      </c>
      <c r="AB81" s="286">
        <f t="shared" si="17"/>
        <v>28956.031013029355</v>
      </c>
      <c r="AC81" s="286">
        <f t="shared" si="17"/>
        <v>30113.288550619855</v>
      </c>
      <c r="AD81" s="286">
        <f t="shared" si="17"/>
        <v>31192.968939703725</v>
      </c>
      <c r="AE81" s="286">
        <f t="shared" si="17"/>
        <v>32396.710414889181</v>
      </c>
      <c r="AF81" s="286">
        <f t="shared" si="17"/>
        <v>33520.660191322058</v>
      </c>
      <c r="AG81" s="286">
        <f t="shared" si="17"/>
        <v>34667.09031101875</v>
      </c>
      <c r="AH81" s="286">
        <f t="shared" si="17"/>
        <v>35537.796249197672</v>
      </c>
      <c r="AI81" s="286">
        <f t="shared" si="17"/>
        <v>36190.007862441431</v>
      </c>
      <c r="AJ81" s="286">
        <f t="shared" si="17"/>
        <v>37351.980096863146</v>
      </c>
      <c r="AK81" s="286">
        <f t="shared" si="17"/>
        <v>37692.100044224848</v>
      </c>
      <c r="AL81" s="286">
        <f t="shared" si="17"/>
        <v>38222.665188887448</v>
      </c>
      <c r="AM81" s="286">
        <f t="shared" si="17"/>
        <v>39137.850177278495</v>
      </c>
      <c r="AN81" s="286">
        <f t="shared" si="17"/>
        <v>39467.484646092395</v>
      </c>
      <c r="AO81" s="286">
        <f t="shared" si="17"/>
        <v>39627.862756462637</v>
      </c>
      <c r="AP81" s="286">
        <f t="shared" si="17"/>
        <v>40281.780761346083</v>
      </c>
      <c r="AQ81" s="286">
        <f t="shared" si="17"/>
        <v>40572.855454642384</v>
      </c>
      <c r="AR81" s="286">
        <f t="shared" si="17"/>
        <v>40635.939792900339</v>
      </c>
    </row>
    <row r="86" spans="17:44" ht="15">
      <c r="Q86" s="277" t="s">
        <v>470</v>
      </c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</row>
    <row r="87" spans="17:44">
      <c r="S87" s="291"/>
      <c r="T87" s="291"/>
      <c r="U87" s="291"/>
      <c r="V87" s="291"/>
      <c r="W87" s="291"/>
      <c r="X87" s="291"/>
      <c r="Y87" s="291"/>
      <c r="Z87" s="291"/>
      <c r="AA87" s="291"/>
      <c r="AB87" s="291"/>
      <c r="AC87" s="291"/>
      <c r="AD87" s="291"/>
      <c r="AE87" s="291"/>
      <c r="AF87" s="291"/>
      <c r="AG87" s="291"/>
      <c r="AH87" s="291"/>
      <c r="AI87" s="291"/>
      <c r="AJ87" s="291"/>
      <c r="AK87" s="291"/>
      <c r="AL87" s="291"/>
      <c r="AM87" s="291"/>
      <c r="AN87" s="291"/>
      <c r="AO87" s="291"/>
      <c r="AP87" s="291"/>
      <c r="AQ87" s="291"/>
      <c r="AR87" s="291"/>
    </row>
    <row r="88" spans="17:44" ht="15">
      <c r="Q88" s="300" t="s">
        <v>269</v>
      </c>
      <c r="R88" s="300" t="s">
        <v>284</v>
      </c>
      <c r="S88" s="279">
        <v>2015</v>
      </c>
      <c r="T88" s="279">
        <v>2016</v>
      </c>
      <c r="U88" s="279">
        <v>2017</v>
      </c>
      <c r="V88" s="279">
        <v>2018</v>
      </c>
      <c r="W88" s="279">
        <v>2019</v>
      </c>
      <c r="X88" s="279">
        <v>2020</v>
      </c>
      <c r="Y88" s="279">
        <v>2021</v>
      </c>
      <c r="Z88" s="279">
        <v>2022</v>
      </c>
      <c r="AA88" s="279">
        <v>2023</v>
      </c>
      <c r="AB88" s="279">
        <v>2024</v>
      </c>
      <c r="AC88" s="279">
        <v>2025</v>
      </c>
      <c r="AD88" s="279">
        <v>2026</v>
      </c>
      <c r="AE88" s="279">
        <v>2027</v>
      </c>
      <c r="AF88" s="279">
        <v>2028</v>
      </c>
      <c r="AG88" s="279">
        <v>2029</v>
      </c>
      <c r="AH88" s="279">
        <v>2030</v>
      </c>
      <c r="AI88" s="279">
        <v>2031</v>
      </c>
      <c r="AJ88" s="279">
        <v>2032</v>
      </c>
      <c r="AK88" s="279">
        <v>2033</v>
      </c>
      <c r="AL88" s="279">
        <v>2034</v>
      </c>
      <c r="AM88" s="279">
        <v>2035</v>
      </c>
      <c r="AN88" s="279">
        <v>2036</v>
      </c>
      <c r="AO88" s="279">
        <v>2037</v>
      </c>
      <c r="AP88" s="279">
        <v>2038</v>
      </c>
      <c r="AQ88" s="279">
        <v>2039</v>
      </c>
      <c r="AR88" s="279">
        <v>2040</v>
      </c>
    </row>
    <row r="89" spans="17:44">
      <c r="Q89" s="382" t="s">
        <v>279</v>
      </c>
      <c r="R89" s="284" t="s">
        <v>311</v>
      </c>
      <c r="S89" s="304">
        <v>2856.6560100013085</v>
      </c>
      <c r="T89" s="304">
        <v>3378.5901428387647</v>
      </c>
      <c r="U89" s="304">
        <v>3700.0832517906624</v>
      </c>
      <c r="V89" s="304">
        <v>4049.5471745540713</v>
      </c>
      <c r="W89" s="304">
        <v>4590.6366801514541</v>
      </c>
      <c r="X89" s="304">
        <v>5381.8658184256328</v>
      </c>
      <c r="Y89" s="304">
        <v>6306.5221408166435</v>
      </c>
      <c r="Z89" s="304">
        <v>7269.7404143017484</v>
      </c>
      <c r="AA89" s="304">
        <v>8189.0016758033034</v>
      </c>
      <c r="AB89" s="304">
        <v>9095.533675734212</v>
      </c>
      <c r="AC89" s="304">
        <v>9967.0512969055362</v>
      </c>
      <c r="AD89" s="304">
        <v>10808.457667608669</v>
      </c>
      <c r="AE89" s="304">
        <v>11615.796004946425</v>
      </c>
      <c r="AF89" s="304">
        <v>12386.395416648764</v>
      </c>
      <c r="AG89" s="304">
        <v>13128.744660311379</v>
      </c>
      <c r="AH89" s="304">
        <v>13831.931000389995</v>
      </c>
      <c r="AI89" s="304">
        <v>14497.313421635799</v>
      </c>
      <c r="AJ89" s="304">
        <v>15120.88945207605</v>
      </c>
      <c r="AK89" s="304">
        <v>15707.584786605643</v>
      </c>
      <c r="AL89" s="304">
        <v>16253.161934703339</v>
      </c>
      <c r="AM89" s="304">
        <v>16766.287004218724</v>
      </c>
      <c r="AN89" s="304">
        <v>17239.081213004989</v>
      </c>
      <c r="AO89" s="304">
        <v>17680.432134234266</v>
      </c>
      <c r="AP89" s="304">
        <v>18083.762434601267</v>
      </c>
      <c r="AQ89" s="304">
        <v>18458.0207438203</v>
      </c>
      <c r="AR89" s="304">
        <v>18796.765883137163</v>
      </c>
    </row>
    <row r="90" spans="17:44">
      <c r="Q90" s="533" t="s">
        <v>56</v>
      </c>
      <c r="R90" s="284" t="s">
        <v>312</v>
      </c>
      <c r="S90" s="304">
        <v>1.2</v>
      </c>
      <c r="T90" s="304">
        <v>1.6080568323098352</v>
      </c>
      <c r="U90" s="304">
        <v>2.1077904034923876</v>
      </c>
      <c r="V90" s="304">
        <v>2.9802600809303939</v>
      </c>
      <c r="W90" s="304">
        <v>5.9906713884370966</v>
      </c>
      <c r="X90" s="304">
        <v>6.1805272706645731</v>
      </c>
      <c r="Y90" s="304">
        <v>8.6446004446111768</v>
      </c>
      <c r="Z90" s="304">
        <v>11.630966534493542</v>
      </c>
      <c r="AA90" s="304">
        <v>14.238543098026749</v>
      </c>
      <c r="AB90" s="304">
        <v>15.443807987234358</v>
      </c>
      <c r="AC90" s="304">
        <v>16.667166177550595</v>
      </c>
      <c r="AD90" s="304">
        <v>17.724417673925359</v>
      </c>
      <c r="AE90" s="304">
        <v>19.031639973202633</v>
      </c>
      <c r="AF90" s="304">
        <v>20.357647121803339</v>
      </c>
      <c r="AG90" s="304">
        <v>21.572986173124374</v>
      </c>
      <c r="AH90" s="304">
        <v>23.52519831982783</v>
      </c>
      <c r="AI90" s="304">
        <v>25.439760085710937</v>
      </c>
      <c r="AJ90" s="304">
        <v>27.875385717586664</v>
      </c>
      <c r="AK90" s="304">
        <v>32.087755239395747</v>
      </c>
      <c r="AL90" s="304">
        <v>36.023582406136903</v>
      </c>
      <c r="AM90" s="304">
        <v>42.280992361999438</v>
      </c>
      <c r="AN90" s="304">
        <v>47.490582601965421</v>
      </c>
      <c r="AO90" s="304">
        <v>52.754785240086164</v>
      </c>
      <c r="AP90" s="304">
        <v>58.602510503049395</v>
      </c>
      <c r="AQ90" s="304">
        <v>65.098440295620193</v>
      </c>
      <c r="AR90" s="304">
        <v>72.314426336767795</v>
      </c>
    </row>
    <row r="91" spans="17:44">
      <c r="Q91" s="533"/>
      <c r="R91" s="284" t="s">
        <v>313</v>
      </c>
      <c r="S91" s="304">
        <v>0</v>
      </c>
      <c r="T91" s="304">
        <v>1.2545518053473894E-2</v>
      </c>
      <c r="U91" s="304">
        <v>3.1303890190053682E-2</v>
      </c>
      <c r="V91" s="304">
        <v>7.3551592043319264E-2</v>
      </c>
      <c r="W91" s="304">
        <v>0.16724359657528587</v>
      </c>
      <c r="X91" s="304">
        <v>0.30191925687686089</v>
      </c>
      <c r="Y91" s="304">
        <v>0.38499057106651058</v>
      </c>
      <c r="Z91" s="304">
        <v>0.99329217403209991</v>
      </c>
      <c r="AA91" s="304">
        <v>1.5619083962557945</v>
      </c>
      <c r="AB91" s="304">
        <v>3.8451757535900914</v>
      </c>
      <c r="AC91" s="304">
        <v>13.569461934532065</v>
      </c>
      <c r="AD91" s="304">
        <v>22.155855353460275</v>
      </c>
      <c r="AE91" s="304">
        <v>31.504369201783863</v>
      </c>
      <c r="AF91" s="304">
        <v>43.430341389647303</v>
      </c>
      <c r="AG91" s="304">
        <v>51.090846333163427</v>
      </c>
      <c r="AH91" s="304">
        <v>59.155230150490546</v>
      </c>
      <c r="AI91" s="304">
        <v>66.612356203712125</v>
      </c>
      <c r="AJ91" s="304">
        <v>73.403672511701444</v>
      </c>
      <c r="AK91" s="304">
        <v>80.121073394056737</v>
      </c>
      <c r="AL91" s="304">
        <v>87.952842600417256</v>
      </c>
      <c r="AM91" s="304">
        <v>96.895581580604627</v>
      </c>
      <c r="AN91" s="304">
        <v>104.91635293112763</v>
      </c>
      <c r="AO91" s="304">
        <v>112.38676874913558</v>
      </c>
      <c r="AP91" s="304">
        <v>120.38910462474009</v>
      </c>
      <c r="AQ91" s="304">
        <v>128.96123514947206</v>
      </c>
      <c r="AR91" s="304">
        <v>138.14373171988638</v>
      </c>
    </row>
    <row r="92" spans="17:44">
      <c r="Q92" s="382" t="s">
        <v>281</v>
      </c>
      <c r="R92" s="284" t="s">
        <v>314</v>
      </c>
      <c r="S92" s="304">
        <v>70.955420000000004</v>
      </c>
      <c r="T92" s="304">
        <v>97.625153573056735</v>
      </c>
      <c r="U92" s="304">
        <v>127.50069046746063</v>
      </c>
      <c r="V92" s="304">
        <v>157.37622736186452</v>
      </c>
      <c r="W92" s="304">
        <v>187.25176425626842</v>
      </c>
      <c r="X92" s="304">
        <v>218.62107799539251</v>
      </c>
      <c r="Y92" s="304">
        <v>251.55885742147279</v>
      </c>
      <c r="Z92" s="304">
        <v>284.49663684755308</v>
      </c>
      <c r="AA92" s="304">
        <v>317.43441627363336</v>
      </c>
      <c r="AB92" s="304">
        <v>347.07841775710563</v>
      </c>
      <c r="AC92" s="304">
        <v>373.75801909223065</v>
      </c>
      <c r="AD92" s="304">
        <v>397.76966029384317</v>
      </c>
      <c r="AE92" s="304">
        <v>419.38013737529445</v>
      </c>
      <c r="AF92" s="304">
        <v>439.91009060267316</v>
      </c>
      <c r="AG92" s="304">
        <v>459.41354616868296</v>
      </c>
      <c r="AH92" s="304">
        <v>477.94182895639227</v>
      </c>
      <c r="AI92" s="304">
        <v>494.61728346533062</v>
      </c>
      <c r="AJ92" s="304">
        <v>509.62519252337512</v>
      </c>
      <c r="AK92" s="304">
        <v>523.13231067561514</v>
      </c>
      <c r="AL92" s="304">
        <v>535.2887170126312</v>
      </c>
      <c r="AM92" s="304">
        <v>546.22948271594566</v>
      </c>
      <c r="AN92" s="304">
        <v>556.07617184892865</v>
      </c>
      <c r="AO92" s="304">
        <v>564.93819206861338</v>
      </c>
      <c r="AP92" s="304">
        <v>572.91401026632957</v>
      </c>
      <c r="AQ92" s="304">
        <v>580.09224664427416</v>
      </c>
      <c r="AR92" s="304">
        <v>586.55265938442426</v>
      </c>
    </row>
    <row r="93" spans="17:44">
      <c r="Q93" s="382" t="s">
        <v>267</v>
      </c>
      <c r="R93" s="284" t="s">
        <v>304</v>
      </c>
      <c r="S93" s="304">
        <v>0</v>
      </c>
      <c r="T93" s="304">
        <v>1.4682970281855421</v>
      </c>
      <c r="U93" s="304">
        <v>2.3781876607289281</v>
      </c>
      <c r="V93" s="304">
        <v>3.6489983745717121</v>
      </c>
      <c r="W93" s="304">
        <v>6.41045765042825</v>
      </c>
      <c r="X93" s="304">
        <v>12.403331982608375</v>
      </c>
      <c r="Y93" s="304">
        <v>23.055164069642561</v>
      </c>
      <c r="Z93" s="304">
        <v>39.947465217770279</v>
      </c>
      <c r="AA93" s="304">
        <v>64.168639029680307</v>
      </c>
      <c r="AB93" s="304">
        <v>99.341641979312001</v>
      </c>
      <c r="AC93" s="304">
        <v>148.02569147096057</v>
      </c>
      <c r="AD93" s="304">
        <v>206.6561182347603</v>
      </c>
      <c r="AE93" s="304">
        <v>275.87672602398857</v>
      </c>
      <c r="AF93" s="304">
        <v>356.13001912800536</v>
      </c>
      <c r="AG93" s="304">
        <v>448.9236745858322</v>
      </c>
      <c r="AH93" s="304">
        <v>551.16244545715517</v>
      </c>
      <c r="AI93" s="304">
        <v>661.07268970726329</v>
      </c>
      <c r="AJ93" s="304">
        <v>776.01250559709274</v>
      </c>
      <c r="AK93" s="304">
        <v>894.96953012118786</v>
      </c>
      <c r="AL93" s="304">
        <v>1015.2236207698091</v>
      </c>
      <c r="AM93" s="304">
        <v>1136.9421609073258</v>
      </c>
      <c r="AN93" s="304">
        <v>1256.5689334440908</v>
      </c>
      <c r="AO93" s="304">
        <v>1374.7092935528954</v>
      </c>
      <c r="AP93" s="304">
        <v>1488.013050940287</v>
      </c>
      <c r="AQ93" s="304">
        <v>1597.3905369527984</v>
      </c>
      <c r="AR93" s="304">
        <v>1699.0140787478574</v>
      </c>
    </row>
    <row r="94" spans="17:44">
      <c r="Q94" s="382" t="s">
        <v>295</v>
      </c>
      <c r="R94" s="284" t="s">
        <v>295</v>
      </c>
      <c r="S94" s="304">
        <v>352.49759000000063</v>
      </c>
      <c r="T94" s="304">
        <v>392.6098455047275</v>
      </c>
      <c r="U94" s="304">
        <v>444.65135382700163</v>
      </c>
      <c r="V94" s="304">
        <v>502.40482322000389</v>
      </c>
      <c r="W94" s="304">
        <v>564.21134382972332</v>
      </c>
      <c r="X94" s="304">
        <v>629.21793353991325</v>
      </c>
      <c r="Y94" s="304">
        <v>696.89397440394987</v>
      </c>
      <c r="Z94" s="304">
        <v>766.87372087429526</v>
      </c>
      <c r="AA94" s="304">
        <v>838.88807150889988</v>
      </c>
      <c r="AB94" s="304">
        <v>912.72982548295204</v>
      </c>
      <c r="AC94" s="304">
        <v>988.23399683702473</v>
      </c>
      <c r="AD94" s="304">
        <v>1084.4723079651174</v>
      </c>
      <c r="AE94" s="304">
        <v>1182.6353853157718</v>
      </c>
      <c r="AF94" s="304">
        <v>1282.7617242134395</v>
      </c>
      <c r="AG94" s="304">
        <v>1382.8880631111072</v>
      </c>
      <c r="AH94" s="304">
        <v>1483.0144020087748</v>
      </c>
      <c r="AI94" s="304">
        <v>1583.1407409064425</v>
      </c>
      <c r="AJ94" s="304">
        <v>1681.2645530261566</v>
      </c>
      <c r="AK94" s="304">
        <v>1755.9681734106512</v>
      </c>
      <c r="AL94" s="304">
        <v>1820.7113110772132</v>
      </c>
      <c r="AM94" s="304">
        <v>1875.4939660258424</v>
      </c>
      <c r="AN94" s="304">
        <v>1920.316138256539</v>
      </c>
      <c r="AO94" s="304">
        <v>1955.1778277693033</v>
      </c>
      <c r="AP94" s="304">
        <v>1980.0790345641349</v>
      </c>
      <c r="AQ94" s="304">
        <v>1995.0197586410336</v>
      </c>
      <c r="AR94" s="304">
        <v>2000</v>
      </c>
    </row>
    <row r="95" spans="17:44">
      <c r="Q95" s="382" t="s">
        <v>274</v>
      </c>
      <c r="R95" s="284" t="s">
        <v>274</v>
      </c>
      <c r="S95" s="304">
        <v>60.927250000000022</v>
      </c>
      <c r="T95" s="304">
        <v>70.744749999999996</v>
      </c>
      <c r="U95" s="304">
        <v>81.053125000000023</v>
      </c>
      <c r="V95" s="304">
        <v>91.87691875000003</v>
      </c>
      <c r="W95" s="304">
        <v>103.24190218750003</v>
      </c>
      <c r="X95" s="304">
        <v>114.83418529375004</v>
      </c>
      <c r="Y95" s="304">
        <v>126.65831406212504</v>
      </c>
      <c r="Z95" s="304">
        <v>138.48244283050005</v>
      </c>
      <c r="AA95" s="304">
        <v>150.30657159887505</v>
      </c>
      <c r="AB95" s="304">
        <v>162.13070036725006</v>
      </c>
      <c r="AC95" s="304">
        <v>173.95482913562506</v>
      </c>
      <c r="AD95" s="304">
        <v>185.1877514655813</v>
      </c>
      <c r="AE95" s="304">
        <v>195.85902767903974</v>
      </c>
      <c r="AF95" s="304">
        <v>205.99674008182527</v>
      </c>
      <c r="AG95" s="304">
        <v>215.6275668644715</v>
      </c>
      <c r="AH95" s="304">
        <v>224.29531096885313</v>
      </c>
      <c r="AI95" s="304">
        <v>232.09628066279657</v>
      </c>
      <c r="AJ95" s="304">
        <v>239.1171533873457</v>
      </c>
      <c r="AK95" s="304">
        <v>245.4359388394399</v>
      </c>
      <c r="AL95" s="304">
        <v>250.49096720111527</v>
      </c>
      <c r="AM95" s="304">
        <v>254.53498989045556</v>
      </c>
      <c r="AN95" s="304">
        <v>257.77020804192779</v>
      </c>
      <c r="AO95" s="304">
        <v>260.35838256310558</v>
      </c>
      <c r="AP95" s="304">
        <v>262.42892218004783</v>
      </c>
      <c r="AQ95" s="304">
        <v>264.0853538736016</v>
      </c>
      <c r="AR95" s="304">
        <v>265.41049922844462</v>
      </c>
    </row>
    <row r="96" spans="17:44">
      <c r="Q96" s="527" t="s">
        <v>272</v>
      </c>
      <c r="R96" s="284" t="s">
        <v>297</v>
      </c>
      <c r="S96" s="304">
        <v>465</v>
      </c>
      <c r="T96" s="304">
        <v>572.80015951259213</v>
      </c>
      <c r="U96" s="304">
        <v>590.23737563496979</v>
      </c>
      <c r="V96" s="304">
        <v>609.57180792290887</v>
      </c>
      <c r="W96" s="304">
        <v>631.26211480048278</v>
      </c>
      <c r="X96" s="304">
        <v>639.08720574151801</v>
      </c>
      <c r="Y96" s="304">
        <v>646.87140263611423</v>
      </c>
      <c r="Z96" s="304">
        <v>658.9212500789489</v>
      </c>
      <c r="AA96" s="304">
        <v>675.87096279718548</v>
      </c>
      <c r="AB96" s="304">
        <v>700.47104409622682</v>
      </c>
      <c r="AC96" s="304">
        <v>723.08243927440094</v>
      </c>
      <c r="AD96" s="304">
        <v>731.41472853506207</v>
      </c>
      <c r="AE96" s="304">
        <v>741.75214570917365</v>
      </c>
      <c r="AF96" s="304">
        <v>752.48590292414269</v>
      </c>
      <c r="AG96" s="304">
        <v>760.62277994229703</v>
      </c>
      <c r="AH96" s="304">
        <v>769.75593909462896</v>
      </c>
      <c r="AI96" s="304">
        <v>778.64270269808605</v>
      </c>
      <c r="AJ96" s="304">
        <v>796.55178806546417</v>
      </c>
      <c r="AK96" s="304">
        <v>810.45038869548262</v>
      </c>
      <c r="AL96" s="304">
        <v>834.95913288393444</v>
      </c>
      <c r="AM96" s="304">
        <v>856.1920101882547</v>
      </c>
      <c r="AN96" s="304">
        <v>870.10527851998586</v>
      </c>
      <c r="AO96" s="304">
        <v>885.7936980274219</v>
      </c>
      <c r="AP96" s="304">
        <v>900.17843861232564</v>
      </c>
      <c r="AQ96" s="304">
        <v>915.26529128979928</v>
      </c>
      <c r="AR96" s="304">
        <v>927.8428143498013</v>
      </c>
    </row>
    <row r="97" spans="17:44">
      <c r="Q97" s="529"/>
      <c r="R97" s="377" t="s">
        <v>298</v>
      </c>
      <c r="S97" s="304">
        <v>0</v>
      </c>
      <c r="T97" s="304">
        <v>8.0957248757334597</v>
      </c>
      <c r="U97" s="304">
        <v>11.519093402930634</v>
      </c>
      <c r="V97" s="304">
        <v>23.141825274340157</v>
      </c>
      <c r="W97" s="304">
        <v>36.122587084531816</v>
      </c>
      <c r="X97" s="304">
        <v>46.973985277540393</v>
      </c>
      <c r="Y97" s="304">
        <v>61.643952680730855</v>
      </c>
      <c r="Z97" s="304">
        <v>81.526944322988655</v>
      </c>
      <c r="AA97" s="304">
        <v>100.14540373042459</v>
      </c>
      <c r="AB97" s="304">
        <v>119.83084119878998</v>
      </c>
      <c r="AC97" s="304">
        <v>136.87619787391412</v>
      </c>
      <c r="AD97" s="304">
        <v>147.78875170890447</v>
      </c>
      <c r="AE97" s="304">
        <v>159.26588575628929</v>
      </c>
      <c r="AF97" s="304">
        <v>170.32081765583615</v>
      </c>
      <c r="AG97" s="304">
        <v>179.99286174671079</v>
      </c>
      <c r="AH97" s="304">
        <v>189.51707092319126</v>
      </c>
      <c r="AI97" s="304">
        <v>198.04653344951814</v>
      </c>
      <c r="AJ97" s="304">
        <v>209.28648320502407</v>
      </c>
      <c r="AK97" s="304">
        <v>219.3743404527581</v>
      </c>
      <c r="AL97" s="304">
        <v>235.73368640628988</v>
      </c>
      <c r="AM97" s="304">
        <v>246.70506048284938</v>
      </c>
      <c r="AN97" s="304">
        <v>256.40192477983339</v>
      </c>
      <c r="AO97" s="304">
        <v>267.15923447250157</v>
      </c>
      <c r="AP97" s="304">
        <v>276.73243561811466</v>
      </c>
      <c r="AQ97" s="304">
        <v>286.75017839695408</v>
      </c>
      <c r="AR97" s="304">
        <v>295.49406262568539</v>
      </c>
    </row>
    <row r="98" spans="17:44" ht="15">
      <c r="Q98" s="513" t="s">
        <v>282</v>
      </c>
      <c r="R98" s="513"/>
      <c r="S98" s="288">
        <f>SUM(S89:S97)</f>
        <v>3807.2362700013095</v>
      </c>
      <c r="T98" s="288">
        <f t="shared" ref="T98:AR98" si="18">SUM(T89:T97)</f>
        <v>4523.5546756834237</v>
      </c>
      <c r="U98" s="288">
        <f t="shared" si="18"/>
        <v>4959.562172077437</v>
      </c>
      <c r="V98" s="288">
        <f t="shared" si="18"/>
        <v>5440.621587130735</v>
      </c>
      <c r="W98" s="288">
        <f t="shared" si="18"/>
        <v>6125.2947649454018</v>
      </c>
      <c r="X98" s="288">
        <f t="shared" si="18"/>
        <v>7049.485984783897</v>
      </c>
      <c r="Y98" s="288">
        <f t="shared" si="18"/>
        <v>8122.2333971063563</v>
      </c>
      <c r="Z98" s="288">
        <f t="shared" si="18"/>
        <v>9252.6131331823308</v>
      </c>
      <c r="AA98" s="288">
        <f t="shared" si="18"/>
        <v>10351.616192236286</v>
      </c>
      <c r="AB98" s="288">
        <f t="shared" si="18"/>
        <v>11456.405130356672</v>
      </c>
      <c r="AC98" s="288">
        <f t="shared" si="18"/>
        <v>12541.219098701778</v>
      </c>
      <c r="AD98" s="288">
        <f t="shared" si="18"/>
        <v>13601.627258839322</v>
      </c>
      <c r="AE98" s="288">
        <f t="shared" si="18"/>
        <v>14641.10132198097</v>
      </c>
      <c r="AF98" s="288">
        <f t="shared" si="18"/>
        <v>15657.788699766139</v>
      </c>
      <c r="AG98" s="288">
        <f t="shared" si="18"/>
        <v>16648.876985236773</v>
      </c>
      <c r="AH98" s="288">
        <f t="shared" si="18"/>
        <v>17610.29842626931</v>
      </c>
      <c r="AI98" s="288">
        <f t="shared" si="18"/>
        <v>18536.981768814658</v>
      </c>
      <c r="AJ98" s="288">
        <f t="shared" si="18"/>
        <v>19434.026186109797</v>
      </c>
      <c r="AK98" s="288">
        <f t="shared" si="18"/>
        <v>20269.124297434235</v>
      </c>
      <c r="AL98" s="288">
        <f t="shared" si="18"/>
        <v>21069.545795060883</v>
      </c>
      <c r="AM98" s="288">
        <f t="shared" si="18"/>
        <v>21821.561248372003</v>
      </c>
      <c r="AN98" s="288">
        <f t="shared" si="18"/>
        <v>22508.726803429388</v>
      </c>
      <c r="AO98" s="288">
        <f t="shared" si="18"/>
        <v>23153.710316677334</v>
      </c>
      <c r="AP98" s="288">
        <f t="shared" si="18"/>
        <v>23743.099941910299</v>
      </c>
      <c r="AQ98" s="288">
        <f t="shared" si="18"/>
        <v>24290.683785063851</v>
      </c>
      <c r="AR98" s="288">
        <f t="shared" si="18"/>
        <v>24781.538155530034</v>
      </c>
    </row>
  </sheetData>
  <mergeCells count="18">
    <mergeCell ref="Q98:R98"/>
    <mergeCell ref="Q52:R52"/>
    <mergeCell ref="Q61:Q62"/>
    <mergeCell ref="Q63:Q65"/>
    <mergeCell ref="Q66:Q67"/>
    <mergeCell ref="Q69:Q70"/>
    <mergeCell ref="Q72:Q75"/>
    <mergeCell ref="Q76:Q77"/>
    <mergeCell ref="Q79:Q80"/>
    <mergeCell ref="Q81:R81"/>
    <mergeCell ref="Q90:Q91"/>
    <mergeCell ref="Q96:Q97"/>
    <mergeCell ref="Q49:Q50"/>
    <mergeCell ref="R6:R23"/>
    <mergeCell ref="Q33:Q35"/>
    <mergeCell ref="Q36:Q37"/>
    <mergeCell ref="Q38:Q39"/>
    <mergeCell ref="Q41:Q42"/>
  </mergeCells>
  <pageMargins left="0.7" right="0.7" top="0.75" bottom="0.75" header="0.3" footer="0.3"/>
  <pageSetup paperSize="9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R98"/>
  <sheetViews>
    <sheetView showGridLines="0" topLeftCell="A4" zoomScale="85" zoomScaleNormal="85" workbookViewId="0">
      <selection activeCell="H3" sqref="H3"/>
    </sheetView>
  </sheetViews>
  <sheetFormatPr defaultColWidth="9" defaultRowHeight="14.25"/>
  <cols>
    <col min="1" max="16" width="9" style="278"/>
    <col min="17" max="17" width="28.125" style="278" customWidth="1"/>
    <col min="18" max="18" width="26.75" style="278" customWidth="1"/>
    <col min="19" max="44" width="9.375" style="278" bestFit="1" customWidth="1"/>
    <col min="45" max="16384" width="9" style="278"/>
  </cols>
  <sheetData>
    <row r="1" spans="1:44" ht="15">
      <c r="A1" s="277" t="s">
        <v>471</v>
      </c>
    </row>
    <row r="2" spans="1:44" s="311" customFormat="1" ht="15">
      <c r="A2" s="324"/>
    </row>
    <row r="3" spans="1:44" s="311" customFormat="1" ht="15">
      <c r="A3" s="324"/>
    </row>
    <row r="4" spans="1:44" ht="15">
      <c r="Q4" s="277" t="s">
        <v>316</v>
      </c>
    </row>
    <row r="6" spans="1:44" ht="15">
      <c r="Q6" s="279" t="s">
        <v>269</v>
      </c>
      <c r="R6" s="514"/>
      <c r="S6" s="279">
        <v>2015</v>
      </c>
      <c r="T6" s="279">
        <v>2016</v>
      </c>
      <c r="U6" s="279">
        <v>2017</v>
      </c>
      <c r="V6" s="279">
        <v>2018</v>
      </c>
      <c r="W6" s="279">
        <v>2019</v>
      </c>
      <c r="X6" s="279">
        <v>2020</v>
      </c>
      <c r="Y6" s="279">
        <v>2021</v>
      </c>
      <c r="Z6" s="279">
        <v>2022</v>
      </c>
      <c r="AA6" s="279">
        <v>2023</v>
      </c>
      <c r="AB6" s="279">
        <v>2024</v>
      </c>
      <c r="AC6" s="279">
        <v>2025</v>
      </c>
      <c r="AD6" s="279">
        <v>2026</v>
      </c>
      <c r="AE6" s="279">
        <v>2027</v>
      </c>
      <c r="AF6" s="279">
        <v>2028</v>
      </c>
      <c r="AG6" s="279">
        <v>2029</v>
      </c>
      <c r="AH6" s="279">
        <v>2030</v>
      </c>
      <c r="AI6" s="279">
        <v>2031</v>
      </c>
      <c r="AJ6" s="279">
        <v>2032</v>
      </c>
      <c r="AK6" s="279">
        <v>2033</v>
      </c>
      <c r="AL6" s="279">
        <v>2034</v>
      </c>
      <c r="AM6" s="279">
        <v>2035</v>
      </c>
      <c r="AN6" s="279">
        <v>2036</v>
      </c>
      <c r="AO6" s="279">
        <v>2037</v>
      </c>
      <c r="AP6" s="279">
        <v>2038</v>
      </c>
      <c r="AQ6" s="279">
        <v>2039</v>
      </c>
      <c r="AR6" s="279">
        <v>2040</v>
      </c>
    </row>
    <row r="7" spans="1:44">
      <c r="Q7" s="280" t="s">
        <v>267</v>
      </c>
      <c r="R7" s="515"/>
      <c r="S7" s="281">
        <v>2666.7464306338452</v>
      </c>
      <c r="T7" s="281">
        <v>2667.4564302208664</v>
      </c>
      <c r="U7" s="281">
        <v>2707.2450691537465</v>
      </c>
      <c r="V7" s="281">
        <v>2702.4120495181223</v>
      </c>
      <c r="W7" s="281">
        <v>2729.2671589210968</v>
      </c>
      <c r="X7" s="281">
        <v>3765.6558056168656</v>
      </c>
      <c r="Y7" s="281">
        <v>4096.2388035401982</v>
      </c>
      <c r="Z7" s="281">
        <v>4133.8668257620511</v>
      </c>
      <c r="AA7" s="281">
        <v>4419.8947782660289</v>
      </c>
      <c r="AB7" s="281">
        <v>4720.1790405132415</v>
      </c>
      <c r="AC7" s="281">
        <v>4876.709752374084</v>
      </c>
      <c r="AD7" s="281">
        <v>5062.6741942879771</v>
      </c>
      <c r="AE7" s="281">
        <v>5994.703213137178</v>
      </c>
      <c r="AF7" s="281">
        <v>6373.6587525622663</v>
      </c>
      <c r="AG7" s="281">
        <v>7026.4913318985964</v>
      </c>
      <c r="AH7" s="281">
        <v>7211.3329045672617</v>
      </c>
      <c r="AI7" s="281">
        <v>7626.0678309863561</v>
      </c>
      <c r="AJ7" s="281">
        <v>8343.0012123742636</v>
      </c>
      <c r="AK7" s="281">
        <v>8829.1265085303312</v>
      </c>
      <c r="AL7" s="281">
        <v>8938.4721670639501</v>
      </c>
      <c r="AM7" s="281">
        <v>7910.5741100075411</v>
      </c>
      <c r="AN7" s="281">
        <v>8170.2206471851305</v>
      </c>
      <c r="AO7" s="281">
        <v>8431.1556785451303</v>
      </c>
      <c r="AP7" s="281">
        <v>8986.7109424142291</v>
      </c>
      <c r="AQ7" s="281">
        <v>9590.9550791386246</v>
      </c>
      <c r="AR7" s="281">
        <v>10455.316057540698</v>
      </c>
    </row>
    <row r="8" spans="1:44">
      <c r="Q8" s="280" t="s">
        <v>270</v>
      </c>
      <c r="R8" s="515"/>
      <c r="S8" s="281">
        <v>16426.375431021301</v>
      </c>
      <c r="T8" s="281">
        <v>16310.973722721572</v>
      </c>
      <c r="U8" s="281">
        <v>19935.69824609549</v>
      </c>
      <c r="V8" s="281">
        <v>19860.691817973318</v>
      </c>
      <c r="W8" s="281">
        <v>19542.49168023745</v>
      </c>
      <c r="X8" s="281">
        <v>20093.369059333414</v>
      </c>
      <c r="Y8" s="281">
        <v>23013.748661109683</v>
      </c>
      <c r="Z8" s="281">
        <v>21808.034440744901</v>
      </c>
      <c r="AA8" s="281">
        <v>21030.59573182014</v>
      </c>
      <c r="AB8" s="281">
        <v>20801.931870989119</v>
      </c>
      <c r="AC8" s="281">
        <v>19894.349573758333</v>
      </c>
      <c r="AD8" s="281">
        <v>18510.486150901637</v>
      </c>
      <c r="AE8" s="281">
        <v>16624.418801570238</v>
      </c>
      <c r="AF8" s="281">
        <v>15047.683879418264</v>
      </c>
      <c r="AG8" s="281">
        <v>15743.044391740195</v>
      </c>
      <c r="AH8" s="281">
        <v>12216.985314743095</v>
      </c>
      <c r="AI8" s="281">
        <v>11677.896940970346</v>
      </c>
      <c r="AJ8" s="281">
        <v>10088.18752437066</v>
      </c>
      <c r="AK8" s="281">
        <v>8084.3985503173462</v>
      </c>
      <c r="AL8" s="281">
        <v>7728.0472922644512</v>
      </c>
      <c r="AM8" s="281">
        <v>5610.9756598172125</v>
      </c>
      <c r="AN8" s="281">
        <v>2421.6018268005819</v>
      </c>
      <c r="AO8" s="281">
        <v>2413.878271868738</v>
      </c>
      <c r="AP8" s="281">
        <v>2370.9914485062536</v>
      </c>
      <c r="AQ8" s="281">
        <v>2398.1250982642332</v>
      </c>
      <c r="AR8" s="281">
        <v>2450.0456200662125</v>
      </c>
    </row>
    <row r="9" spans="1:44">
      <c r="Q9" s="280" t="s">
        <v>271</v>
      </c>
      <c r="R9" s="515"/>
      <c r="S9" s="281">
        <v>0</v>
      </c>
      <c r="T9" s="281">
        <v>0</v>
      </c>
      <c r="U9" s="281">
        <v>0</v>
      </c>
      <c r="V9" s="281">
        <v>0</v>
      </c>
      <c r="W9" s="281">
        <v>0</v>
      </c>
      <c r="X9" s="281">
        <v>0</v>
      </c>
      <c r="Y9" s="281">
        <v>0</v>
      </c>
      <c r="Z9" s="281">
        <v>0</v>
      </c>
      <c r="AA9" s="281">
        <v>0</v>
      </c>
      <c r="AB9" s="281">
        <v>0</v>
      </c>
      <c r="AC9" s="281">
        <v>0</v>
      </c>
      <c r="AD9" s="281">
        <v>0</v>
      </c>
      <c r="AE9" s="281">
        <v>0</v>
      </c>
      <c r="AF9" s="281">
        <v>0</v>
      </c>
      <c r="AG9" s="281">
        <v>4839.6811093880706</v>
      </c>
      <c r="AH9" s="281">
        <v>8820.7100698212016</v>
      </c>
      <c r="AI9" s="281">
        <v>13382.930698433529</v>
      </c>
      <c r="AJ9" s="281">
        <v>20311.119217677562</v>
      </c>
      <c r="AK9" s="281">
        <v>28879.098878253397</v>
      </c>
      <c r="AL9" s="281">
        <v>35643.936785932303</v>
      </c>
      <c r="AM9" s="281">
        <v>40653.228958241663</v>
      </c>
      <c r="AN9" s="281">
        <v>49232.80991397972</v>
      </c>
      <c r="AO9" s="281">
        <v>57790.052974446698</v>
      </c>
      <c r="AP9" s="281">
        <v>72487.958382247394</v>
      </c>
      <c r="AQ9" s="281">
        <v>75735.078322117857</v>
      </c>
      <c r="AR9" s="281">
        <v>79668.158617784415</v>
      </c>
    </row>
    <row r="10" spans="1:44">
      <c r="Q10" s="282" t="s">
        <v>272</v>
      </c>
      <c r="R10" s="515"/>
      <c r="S10" s="281">
        <v>26179.806429905773</v>
      </c>
      <c r="T10" s="281">
        <v>26646.990098102662</v>
      </c>
      <c r="U10" s="281">
        <v>27572.866867857261</v>
      </c>
      <c r="V10" s="281">
        <v>28590.850064841055</v>
      </c>
      <c r="W10" s="281">
        <v>29057.238319465927</v>
      </c>
      <c r="X10" s="281">
        <v>29857.276400042592</v>
      </c>
      <c r="Y10" s="281">
        <v>30291.664908442239</v>
      </c>
      <c r="Z10" s="281">
        <v>31025.356654363291</v>
      </c>
      <c r="AA10" s="281">
        <v>31460.286125499624</v>
      </c>
      <c r="AB10" s="281">
        <v>30798.712577286296</v>
      </c>
      <c r="AC10" s="281">
        <v>31186.971635717935</v>
      </c>
      <c r="AD10" s="281">
        <v>31843.881104675791</v>
      </c>
      <c r="AE10" s="281">
        <v>32000.187548167993</v>
      </c>
      <c r="AF10" s="281">
        <v>32338.440015903812</v>
      </c>
      <c r="AG10" s="281">
        <v>25720.914274010251</v>
      </c>
      <c r="AH10" s="281">
        <v>26481.506850419999</v>
      </c>
      <c r="AI10" s="281">
        <v>26800.46740140934</v>
      </c>
      <c r="AJ10" s="281">
        <v>27141.025017451779</v>
      </c>
      <c r="AK10" s="281">
        <v>27447.022516740784</v>
      </c>
      <c r="AL10" s="281">
        <v>27542.969181129312</v>
      </c>
      <c r="AM10" s="281">
        <v>27826.13513281443</v>
      </c>
      <c r="AN10" s="281">
        <v>28039.309188024487</v>
      </c>
      <c r="AO10" s="281">
        <v>28255.493988187958</v>
      </c>
      <c r="AP10" s="281">
        <v>28445.769423088983</v>
      </c>
      <c r="AQ10" s="281">
        <v>28633.791187076738</v>
      </c>
      <c r="AR10" s="281">
        <v>28738.566198445664</v>
      </c>
    </row>
    <row r="11" spans="1:44">
      <c r="Q11" s="280" t="s">
        <v>56</v>
      </c>
      <c r="R11" s="515"/>
      <c r="S11" s="281">
        <v>89920.977885757922</v>
      </c>
      <c r="T11" s="281">
        <v>109897.83769973005</v>
      </c>
      <c r="U11" s="281">
        <v>87870.606691742636</v>
      </c>
      <c r="V11" s="281">
        <v>73326.620887074692</v>
      </c>
      <c r="W11" s="281">
        <v>66684.958921143698</v>
      </c>
      <c r="X11" s="281">
        <v>47058.084788742643</v>
      </c>
      <c r="Y11" s="281">
        <v>29619.511335318348</v>
      </c>
      <c r="Z11" s="281">
        <v>27303.256565421278</v>
      </c>
      <c r="AA11" s="281">
        <v>30434.858896080921</v>
      </c>
      <c r="AB11" s="281">
        <v>35456.776074855719</v>
      </c>
      <c r="AC11" s="281">
        <v>32233.139533308993</v>
      </c>
      <c r="AD11" s="281">
        <v>28293.818303810531</v>
      </c>
      <c r="AE11" s="281">
        <v>24562.998946358472</v>
      </c>
      <c r="AF11" s="281">
        <v>22428.096205142596</v>
      </c>
      <c r="AG11" s="281">
        <v>25145.137108149447</v>
      </c>
      <c r="AH11" s="281">
        <v>26707.28208023194</v>
      </c>
      <c r="AI11" s="281">
        <v>22371.763101486846</v>
      </c>
      <c r="AJ11" s="281">
        <v>20819.284495394026</v>
      </c>
      <c r="AK11" s="281">
        <v>15138.112511618892</v>
      </c>
      <c r="AL11" s="281">
        <v>13970.152525161284</v>
      </c>
      <c r="AM11" s="281">
        <v>13691.746298164231</v>
      </c>
      <c r="AN11" s="281">
        <v>13201.57033384301</v>
      </c>
      <c r="AO11" s="281">
        <v>11826.260313984638</v>
      </c>
      <c r="AP11" s="281">
        <v>9497.4975433005366</v>
      </c>
      <c r="AQ11" s="281">
        <v>9730.1949829155528</v>
      </c>
      <c r="AR11" s="281">
        <v>10169.695197843228</v>
      </c>
    </row>
    <row r="12" spans="1:44">
      <c r="Q12" s="282" t="s">
        <v>273</v>
      </c>
      <c r="R12" s="515"/>
      <c r="S12" s="281">
        <v>57712.479465320437</v>
      </c>
      <c r="T12" s="281">
        <v>31123.06951671909</v>
      </c>
      <c r="U12" s="281">
        <v>35096.720914615391</v>
      </c>
      <c r="V12" s="281">
        <v>33229.030138814807</v>
      </c>
      <c r="W12" s="281">
        <v>19781.170088395957</v>
      </c>
      <c r="X12" s="281">
        <v>10971.381312642367</v>
      </c>
      <c r="Y12" s="281">
        <v>5504.1245528786148</v>
      </c>
      <c r="Z12" s="281">
        <v>0</v>
      </c>
      <c r="AA12" s="281">
        <v>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0</v>
      </c>
      <c r="AM12" s="281">
        <v>0</v>
      </c>
      <c r="AN12" s="281">
        <v>0</v>
      </c>
      <c r="AO12" s="281">
        <v>0</v>
      </c>
      <c r="AP12" s="281">
        <v>0</v>
      </c>
      <c r="AQ12" s="281">
        <v>0</v>
      </c>
      <c r="AR12" s="281">
        <v>0</v>
      </c>
    </row>
    <row r="13" spans="1:44">
      <c r="Q13" s="282" t="s">
        <v>274</v>
      </c>
      <c r="R13" s="515"/>
      <c r="S13" s="281">
        <v>4658.2873003618597</v>
      </c>
      <c r="T13" s="281">
        <v>4721.8300821627017</v>
      </c>
      <c r="U13" s="281">
        <v>4782.6691324311678</v>
      </c>
      <c r="V13" s="281">
        <v>4845.8719081291383</v>
      </c>
      <c r="W13" s="281">
        <v>4907.2882016551466</v>
      </c>
      <c r="X13" s="281">
        <v>4967.5789321355624</v>
      </c>
      <c r="Y13" s="281">
        <v>5024.5459432628504</v>
      </c>
      <c r="Z13" s="281">
        <v>5081.4873313283551</v>
      </c>
      <c r="AA13" s="281">
        <v>5138.4076812401163</v>
      </c>
      <c r="AB13" s="281">
        <v>5274.976686600452</v>
      </c>
      <c r="AC13" s="281">
        <v>5331.8668194672282</v>
      </c>
      <c r="AD13" s="281">
        <v>5386.2610833843355</v>
      </c>
      <c r="AE13" s="281">
        <v>5438.2867666010043</v>
      </c>
      <c r="AF13" s="281">
        <v>5488.0646678290459</v>
      </c>
      <c r="AG13" s="281">
        <v>5535.7094412855922</v>
      </c>
      <c r="AH13" s="281">
        <v>5579.3051360196851</v>
      </c>
      <c r="AI13" s="281">
        <v>5619.2587890454333</v>
      </c>
      <c r="AJ13" s="281">
        <v>5655.9367766078767</v>
      </c>
      <c r="AK13" s="281">
        <v>5689.6688821654843</v>
      </c>
      <c r="AL13" s="281">
        <v>5718.0950340346553</v>
      </c>
      <c r="AM13" s="281">
        <v>5742.2795220793359</v>
      </c>
      <c r="AN13" s="281">
        <v>5763.0739775495367</v>
      </c>
      <c r="AO13" s="281">
        <v>5781.1598944280377</v>
      </c>
      <c r="AP13" s="281">
        <v>5797.0826473383731</v>
      </c>
      <c r="AQ13" s="281">
        <v>5811.2787066273386</v>
      </c>
      <c r="AR13" s="281">
        <v>5824.0974111196165</v>
      </c>
    </row>
    <row r="14" spans="1:44">
      <c r="Q14" s="282" t="s">
        <v>266</v>
      </c>
      <c r="R14" s="515"/>
      <c r="S14" s="281">
        <v>23975.955544999888</v>
      </c>
      <c r="T14" s="281">
        <v>25691.383004795302</v>
      </c>
      <c r="U14" s="281">
        <v>26731.353440933919</v>
      </c>
      <c r="V14" s="281">
        <v>30217.600677140297</v>
      </c>
      <c r="W14" s="281">
        <v>39601.413723619087</v>
      </c>
      <c r="X14" s="281">
        <v>58889.80591823037</v>
      </c>
      <c r="Y14" s="281">
        <v>72507.813352287427</v>
      </c>
      <c r="Z14" s="281">
        <v>77830.305896212551</v>
      </c>
      <c r="AA14" s="281">
        <v>74193.46892611662</v>
      </c>
      <c r="AB14" s="281">
        <v>71369.096677972542</v>
      </c>
      <c r="AC14" s="281">
        <v>72194.800277223228</v>
      </c>
      <c r="AD14" s="281">
        <v>67002.371628885769</v>
      </c>
      <c r="AE14" s="281">
        <v>71287.052006588812</v>
      </c>
      <c r="AF14" s="281">
        <v>63527.525819373055</v>
      </c>
      <c r="AG14" s="281">
        <v>53914.782782307797</v>
      </c>
      <c r="AH14" s="281">
        <v>51508.067598442867</v>
      </c>
      <c r="AI14" s="281">
        <v>50952.430320614898</v>
      </c>
      <c r="AJ14" s="281">
        <v>46586.411191227729</v>
      </c>
      <c r="AK14" s="281">
        <v>44198.836346042313</v>
      </c>
      <c r="AL14" s="281">
        <v>40194.015224596282</v>
      </c>
      <c r="AM14" s="281">
        <v>38428.164326843274</v>
      </c>
      <c r="AN14" s="281">
        <v>38428.164326843274</v>
      </c>
      <c r="AO14" s="281">
        <v>38428.164326843274</v>
      </c>
      <c r="AP14" s="281">
        <v>38428.164326843274</v>
      </c>
      <c r="AQ14" s="281">
        <v>38428.164326843274</v>
      </c>
      <c r="AR14" s="281">
        <v>38428.164326843274</v>
      </c>
    </row>
    <row r="15" spans="1:44">
      <c r="Q15" s="283" t="s">
        <v>275</v>
      </c>
      <c r="R15" s="515"/>
      <c r="S15" s="281">
        <v>10.774799999999999</v>
      </c>
      <c r="T15" s="281">
        <v>12.483000000000001</v>
      </c>
      <c r="U15" s="281">
        <v>14.3226</v>
      </c>
      <c r="V15" s="281">
        <v>25.754399999999997</v>
      </c>
      <c r="W15" s="281">
        <v>46.866</v>
      </c>
      <c r="X15" s="281">
        <v>138.17206399999924</v>
      </c>
      <c r="Y15" s="281">
        <v>165.20542399999843</v>
      </c>
      <c r="Z15" s="281">
        <v>881.83182399998748</v>
      </c>
      <c r="AA15" s="281">
        <v>941.07278400001724</v>
      </c>
      <c r="AB15" s="281">
        <v>1158.5543839999739</v>
      </c>
      <c r="AC15" s="281">
        <v>1716.832103999993</v>
      </c>
      <c r="AD15" s="281">
        <v>2053.8001039999476</v>
      </c>
      <c r="AE15" s="281">
        <v>3120.3593040000142</v>
      </c>
      <c r="AF15" s="281">
        <v>4135.7017039999355</v>
      </c>
      <c r="AG15" s="281">
        <v>5221.5329039999997</v>
      </c>
      <c r="AH15" s="281">
        <v>5365.3137039999992</v>
      </c>
      <c r="AI15" s="281">
        <v>6328.9137040001233</v>
      </c>
      <c r="AJ15" s="281">
        <v>7319.6697040002127</v>
      </c>
      <c r="AK15" s="281">
        <v>7319.6697040002127</v>
      </c>
      <c r="AL15" s="281">
        <v>7346.8257040002127</v>
      </c>
      <c r="AM15" s="281">
        <v>7346.8257040002127</v>
      </c>
      <c r="AN15" s="281">
        <v>7346.8257040002127</v>
      </c>
      <c r="AO15" s="281">
        <v>8310.4257040002776</v>
      </c>
      <c r="AP15" s="281">
        <v>8310.4257040002776</v>
      </c>
      <c r="AQ15" s="281">
        <v>10237.625704000126</v>
      </c>
      <c r="AR15" s="281">
        <v>10237.625704000126</v>
      </c>
    </row>
    <row r="16" spans="1:44">
      <c r="Q16" s="282" t="s">
        <v>276</v>
      </c>
      <c r="R16" s="515"/>
      <c r="S16" s="281">
        <v>61953.176399999633</v>
      </c>
      <c r="T16" s="281">
        <v>57237.081452367405</v>
      </c>
      <c r="U16" s="281">
        <v>57237.081452367405</v>
      </c>
      <c r="V16" s="281">
        <v>57212.355984612339</v>
      </c>
      <c r="W16" s="281">
        <v>56898.311548797319</v>
      </c>
      <c r="X16" s="281">
        <v>54526.282358519362</v>
      </c>
      <c r="Y16" s="281">
        <v>47648.974492311056</v>
      </c>
      <c r="Z16" s="281">
        <v>44278.891979032138</v>
      </c>
      <c r="AA16" s="281">
        <v>32589.228640368328</v>
      </c>
      <c r="AB16" s="281">
        <v>22518.394399174191</v>
      </c>
      <c r="AC16" s="281">
        <v>21180.833167328878</v>
      </c>
      <c r="AD16" s="281">
        <v>29854.243012007355</v>
      </c>
      <c r="AE16" s="281">
        <v>27379.224755396332</v>
      </c>
      <c r="AF16" s="281">
        <v>42919.669909726486</v>
      </c>
      <c r="AG16" s="281">
        <v>51701.123863996421</v>
      </c>
      <c r="AH16" s="281">
        <v>61201.701591188757</v>
      </c>
      <c r="AI16" s="281">
        <v>67911.4139193796</v>
      </c>
      <c r="AJ16" s="281">
        <v>79569.32959566926</v>
      </c>
      <c r="AK16" s="281">
        <v>96594.000664349311</v>
      </c>
      <c r="AL16" s="281">
        <v>108422.1138127686</v>
      </c>
      <c r="AM16" s="281">
        <v>117814.6318310714</v>
      </c>
      <c r="AN16" s="281">
        <v>118741.72928838972</v>
      </c>
      <c r="AO16" s="281">
        <v>119047.55751502591</v>
      </c>
      <c r="AP16" s="281">
        <v>118845.98670027981</v>
      </c>
      <c r="AQ16" s="281">
        <v>118898.06352328538</v>
      </c>
      <c r="AR16" s="281">
        <v>118964.0016533786</v>
      </c>
    </row>
    <row r="17" spans="17:44">
      <c r="Q17" s="280" t="s">
        <v>277</v>
      </c>
      <c r="R17" s="515"/>
      <c r="S17" s="281">
        <v>16689.948983999977</v>
      </c>
      <c r="T17" s="281">
        <v>16830.418648385861</v>
      </c>
      <c r="U17" s="281">
        <v>20085.168947375707</v>
      </c>
      <c r="V17" s="281">
        <v>25517.380976445347</v>
      </c>
      <c r="W17" s="281">
        <v>31739.396574587026</v>
      </c>
      <c r="X17" s="281">
        <v>36387.829103467491</v>
      </c>
      <c r="Y17" s="281">
        <v>46866.571838994802</v>
      </c>
      <c r="Z17" s="281">
        <v>52998.707790743159</v>
      </c>
      <c r="AA17" s="281">
        <v>63891.851092275829</v>
      </c>
      <c r="AB17" s="281">
        <v>73336.680820272959</v>
      </c>
      <c r="AC17" s="281">
        <v>82340.093636623555</v>
      </c>
      <c r="AD17" s="281">
        <v>91310.567973722369</v>
      </c>
      <c r="AE17" s="281">
        <v>97961.068130553525</v>
      </c>
      <c r="AF17" s="281">
        <v>103755.7085471778</v>
      </c>
      <c r="AG17" s="281">
        <v>109342.50230287692</v>
      </c>
      <c r="AH17" s="281">
        <v>110886.94537793403</v>
      </c>
      <c r="AI17" s="281">
        <v>109987.0042199733</v>
      </c>
      <c r="AJ17" s="281">
        <v>108403.25783423135</v>
      </c>
      <c r="AK17" s="281">
        <v>98658.057090227303</v>
      </c>
      <c r="AL17" s="281">
        <v>93702.629108570385</v>
      </c>
      <c r="AM17" s="281">
        <v>89401.345844267664</v>
      </c>
      <c r="AN17" s="281">
        <v>85639.692813435409</v>
      </c>
      <c r="AO17" s="281">
        <v>80540.774419548674</v>
      </c>
      <c r="AP17" s="281">
        <v>73772.507855652424</v>
      </c>
      <c r="AQ17" s="281">
        <v>72594.433200137515</v>
      </c>
      <c r="AR17" s="281">
        <v>70770.220450320587</v>
      </c>
    </row>
    <row r="18" spans="17:44">
      <c r="Q18" s="280" t="s">
        <v>278</v>
      </c>
      <c r="R18" s="515"/>
      <c r="S18" s="281">
        <v>20119.864738241493</v>
      </c>
      <c r="T18" s="281">
        <v>24109.285759696519</v>
      </c>
      <c r="U18" s="281">
        <v>26496.355628244932</v>
      </c>
      <c r="V18" s="281">
        <v>29103.648318032239</v>
      </c>
      <c r="W18" s="281">
        <v>30294.64387557939</v>
      </c>
      <c r="X18" s="281">
        <v>30854.194552469289</v>
      </c>
      <c r="Y18" s="281">
        <v>32139.214040037376</v>
      </c>
      <c r="Z18" s="281">
        <v>34126.500707246494</v>
      </c>
      <c r="AA18" s="281">
        <v>36474.087235227133</v>
      </c>
      <c r="AB18" s="281">
        <v>37986.397770686715</v>
      </c>
      <c r="AC18" s="281">
        <v>38711.25978490353</v>
      </c>
      <c r="AD18" s="281">
        <v>37128.032788566874</v>
      </c>
      <c r="AE18" s="281">
        <v>35498.054614056236</v>
      </c>
      <c r="AF18" s="281">
        <v>33670.890318821657</v>
      </c>
      <c r="AG18" s="281">
        <v>35313.078794813242</v>
      </c>
      <c r="AH18" s="281">
        <v>33927.578248195932</v>
      </c>
      <c r="AI18" s="281">
        <v>33326.188348272153</v>
      </c>
      <c r="AJ18" s="281">
        <v>33192.556955436652</v>
      </c>
      <c r="AK18" s="281">
        <v>32065.665159855966</v>
      </c>
      <c r="AL18" s="281">
        <v>32636.11049652084</v>
      </c>
      <c r="AM18" s="281">
        <v>32891.563038500186</v>
      </c>
      <c r="AN18" s="281">
        <v>33441.302711400524</v>
      </c>
      <c r="AO18" s="281">
        <v>32509.449041464934</v>
      </c>
      <c r="AP18" s="281">
        <v>29750.29187839706</v>
      </c>
      <c r="AQ18" s="281">
        <v>28498.539299375923</v>
      </c>
      <c r="AR18" s="281">
        <v>28028.200212018095</v>
      </c>
    </row>
    <row r="19" spans="17:44">
      <c r="Q19" s="282" t="s">
        <v>279</v>
      </c>
      <c r="R19" s="515"/>
      <c r="S19" s="281">
        <v>10063.991281137885</v>
      </c>
      <c r="T19" s="281">
        <v>12892.412096901555</v>
      </c>
      <c r="U19" s="281">
        <v>14477.227015776098</v>
      </c>
      <c r="V19" s="281">
        <v>15294.727112439981</v>
      </c>
      <c r="W19" s="281">
        <v>15953.88314690484</v>
      </c>
      <c r="X19" s="281">
        <v>16958.516830394896</v>
      </c>
      <c r="Y19" s="281">
        <v>18085.700308499934</v>
      </c>
      <c r="Z19" s="281">
        <v>19409.777165603758</v>
      </c>
      <c r="AA19" s="281">
        <v>20621.256245960245</v>
      </c>
      <c r="AB19" s="281">
        <v>22037.588695716309</v>
      </c>
      <c r="AC19" s="281">
        <v>23637.300575948691</v>
      </c>
      <c r="AD19" s="281">
        <v>25316.556898154457</v>
      </c>
      <c r="AE19" s="281">
        <v>27120.71346633388</v>
      </c>
      <c r="AF19" s="281">
        <v>28826.063562846481</v>
      </c>
      <c r="AG19" s="281">
        <v>30218.65046866241</v>
      </c>
      <c r="AH19" s="281">
        <v>31464.940357660278</v>
      </c>
      <c r="AI19" s="281">
        <v>32471.919387546317</v>
      </c>
      <c r="AJ19" s="281">
        <v>33289.916536327604</v>
      </c>
      <c r="AK19" s="281">
        <v>34018.095625067108</v>
      </c>
      <c r="AL19" s="281">
        <v>34815.212872285381</v>
      </c>
      <c r="AM19" s="281">
        <v>35418.219832194925</v>
      </c>
      <c r="AN19" s="281">
        <v>35982.363974705891</v>
      </c>
      <c r="AO19" s="281">
        <v>36461.929543864702</v>
      </c>
      <c r="AP19" s="281">
        <v>36904.858442760597</v>
      </c>
      <c r="AQ19" s="281">
        <v>37292.633660255189</v>
      </c>
      <c r="AR19" s="281">
        <v>37646.188387232054</v>
      </c>
    </row>
    <row r="20" spans="17:44">
      <c r="Q20" s="284" t="s">
        <v>280</v>
      </c>
      <c r="R20" s="515"/>
      <c r="S20" s="281">
        <v>14.541201406305234</v>
      </c>
      <c r="T20" s="281">
        <v>147.09095722812611</v>
      </c>
      <c r="U20" s="281">
        <v>23.248396952453756</v>
      </c>
      <c r="V20" s="281">
        <v>23.579498179846983</v>
      </c>
      <c r="W20" s="281">
        <v>29.062473133262653</v>
      </c>
      <c r="X20" s="281">
        <v>30.70602099677475</v>
      </c>
      <c r="Y20" s="281">
        <v>29.227761967947078</v>
      </c>
      <c r="Z20" s="281">
        <v>29.565817182570679</v>
      </c>
      <c r="AA20" s="281">
        <v>30.234773033817671</v>
      </c>
      <c r="AB20" s="281">
        <v>28.320160133250301</v>
      </c>
      <c r="AC20" s="281">
        <v>27.886751513884178</v>
      </c>
      <c r="AD20" s="281">
        <v>28.015173522101854</v>
      </c>
      <c r="AE20" s="281">
        <v>28.144237640360618</v>
      </c>
      <c r="AF20" s="281">
        <v>28.273947079210679</v>
      </c>
      <c r="AG20" s="281">
        <v>29.241305065254984</v>
      </c>
      <c r="AH20" s="281">
        <v>30.081809953242253</v>
      </c>
      <c r="AI20" s="281">
        <v>28.535478603449491</v>
      </c>
      <c r="AJ20" s="281">
        <v>35.919289002177877</v>
      </c>
      <c r="AK20" s="281">
        <v>32.955582815235175</v>
      </c>
      <c r="AL20" s="281">
        <v>33.165498891574764</v>
      </c>
      <c r="AM20" s="281">
        <v>31.849675963246092</v>
      </c>
      <c r="AN20" s="281">
        <v>28.799840484834288</v>
      </c>
      <c r="AO20" s="281">
        <v>28.833087348102396</v>
      </c>
      <c r="AP20" s="281">
        <v>28.866375769949588</v>
      </c>
      <c r="AQ20" s="281">
        <v>28.899705802324089</v>
      </c>
      <c r="AR20" s="281">
        <v>28.913054480290072</v>
      </c>
    </row>
    <row r="21" spans="17:44">
      <c r="Q21" s="284" t="s">
        <v>281</v>
      </c>
      <c r="R21" s="515"/>
      <c r="S21" s="281">
        <v>10323.894104474275</v>
      </c>
      <c r="T21" s="281">
        <v>10843.549534240281</v>
      </c>
      <c r="U21" s="281">
        <v>11465.473918679709</v>
      </c>
      <c r="V21" s="281">
        <v>12387.292013446795</v>
      </c>
      <c r="W21" s="281">
        <v>12855.329487519821</v>
      </c>
      <c r="X21" s="281">
        <v>13697.138434080511</v>
      </c>
      <c r="Y21" s="281">
        <v>14254.535847841307</v>
      </c>
      <c r="Z21" s="281">
        <v>14841.334400120653</v>
      </c>
      <c r="AA21" s="281">
        <v>15464.882132936815</v>
      </c>
      <c r="AB21" s="281">
        <v>16105.539768609446</v>
      </c>
      <c r="AC21" s="281">
        <v>16774.365831108709</v>
      </c>
      <c r="AD21" s="281">
        <v>17414.971098317921</v>
      </c>
      <c r="AE21" s="281">
        <v>17910.109156264065</v>
      </c>
      <c r="AF21" s="281">
        <v>18459.36775280819</v>
      </c>
      <c r="AG21" s="281">
        <v>19070.215047750444</v>
      </c>
      <c r="AH21" s="281">
        <v>19848.424842301381</v>
      </c>
      <c r="AI21" s="281">
        <v>20630.448934961245</v>
      </c>
      <c r="AJ21" s="281">
        <v>21242.293160766625</v>
      </c>
      <c r="AK21" s="281">
        <v>21789.67679779325</v>
      </c>
      <c r="AL21" s="281">
        <v>22350.884128851649</v>
      </c>
      <c r="AM21" s="281">
        <v>22803.382127097553</v>
      </c>
      <c r="AN21" s="281">
        <v>23070.145896333888</v>
      </c>
      <c r="AO21" s="281">
        <v>23216.703188345316</v>
      </c>
      <c r="AP21" s="281">
        <v>23326.938228788542</v>
      </c>
      <c r="AQ21" s="281">
        <v>23342.732498361212</v>
      </c>
      <c r="AR21" s="281">
        <v>23256.729987727231</v>
      </c>
    </row>
    <row r="22" spans="17:44" ht="15">
      <c r="Q22" s="285" t="s">
        <v>282</v>
      </c>
      <c r="R22" s="515"/>
      <c r="S22" s="286">
        <v>340716.81999726058</v>
      </c>
      <c r="T22" s="286">
        <v>339131.86200327199</v>
      </c>
      <c r="U22" s="286">
        <v>334496.03832222591</v>
      </c>
      <c r="V22" s="286">
        <v>332337.81584664801</v>
      </c>
      <c r="W22" s="286">
        <v>330121.32119996002</v>
      </c>
      <c r="X22" s="286">
        <v>328195.99158067215</v>
      </c>
      <c r="Y22" s="286">
        <v>329247.07727049169</v>
      </c>
      <c r="Z22" s="286">
        <v>333748.91739776119</v>
      </c>
      <c r="AA22" s="286">
        <v>336690.12504282559</v>
      </c>
      <c r="AB22" s="286">
        <v>341593.14892681025</v>
      </c>
      <c r="AC22" s="286">
        <v>350106.40944327699</v>
      </c>
      <c r="AD22" s="286">
        <v>359205.6795142371</v>
      </c>
      <c r="AE22" s="286">
        <v>364925.3209466681</v>
      </c>
      <c r="AF22" s="286">
        <v>376999.14508268883</v>
      </c>
      <c r="AG22" s="286">
        <v>388822.10512594471</v>
      </c>
      <c r="AH22" s="286">
        <v>401250.17588547972</v>
      </c>
      <c r="AI22" s="286">
        <v>409115.23907568288</v>
      </c>
      <c r="AJ22" s="286">
        <v>421997.90851053782</v>
      </c>
      <c r="AK22" s="286">
        <v>428744.38481777697</v>
      </c>
      <c r="AL22" s="286">
        <v>439042.62983207084</v>
      </c>
      <c r="AM22" s="286">
        <v>445570.92206106283</v>
      </c>
      <c r="AN22" s="286">
        <v>449507.61044297629</v>
      </c>
      <c r="AO22" s="286">
        <v>453041.83794790239</v>
      </c>
      <c r="AP22" s="286">
        <v>456954.0498993877</v>
      </c>
      <c r="AQ22" s="286">
        <v>461220.51529420121</v>
      </c>
      <c r="AR22" s="286">
        <v>464665.92287880013</v>
      </c>
    </row>
    <row r="23" spans="17:44" ht="15">
      <c r="Q23" s="285" t="s">
        <v>534</v>
      </c>
      <c r="R23" s="516"/>
      <c r="S23" s="289">
        <v>290</v>
      </c>
      <c r="T23" s="290">
        <v>254.6</v>
      </c>
      <c r="U23" s="290">
        <v>219.2</v>
      </c>
      <c r="V23" s="290">
        <v>183.79999999999998</v>
      </c>
      <c r="W23" s="290">
        <v>148.39999999999998</v>
      </c>
      <c r="X23" s="289">
        <v>112.99999999999997</v>
      </c>
      <c r="Y23" s="290">
        <v>101.59999999999997</v>
      </c>
      <c r="Z23" s="290">
        <v>90.19999999999996</v>
      </c>
      <c r="AA23" s="290">
        <v>78.799999999999955</v>
      </c>
      <c r="AB23" s="290">
        <v>67.399999999999949</v>
      </c>
      <c r="AC23" s="289">
        <v>55.99999999999995</v>
      </c>
      <c r="AD23" s="290">
        <v>52.199999999999953</v>
      </c>
      <c r="AE23" s="290">
        <v>48.399999999999956</v>
      </c>
      <c r="AF23" s="290">
        <v>44.599999999999959</v>
      </c>
      <c r="AG23" s="290">
        <v>40.799999999999962</v>
      </c>
      <c r="AH23" s="289">
        <v>36.999999999999964</v>
      </c>
      <c r="AI23" s="290">
        <v>33.599999999999966</v>
      </c>
      <c r="AJ23" s="290">
        <v>30.199999999999967</v>
      </c>
      <c r="AK23" s="290">
        <v>26.799999999999969</v>
      </c>
      <c r="AL23" s="290">
        <v>23.39999999999997</v>
      </c>
      <c r="AM23" s="289">
        <v>19.999999999999972</v>
      </c>
      <c r="AN23" s="290">
        <v>19.199999999999971</v>
      </c>
      <c r="AO23" s="290">
        <v>18.39999999999997</v>
      </c>
      <c r="AP23" s="290">
        <v>17.599999999999969</v>
      </c>
      <c r="AQ23" s="290">
        <v>16.799999999999969</v>
      </c>
      <c r="AR23" s="289">
        <v>15.999999999999968</v>
      </c>
    </row>
    <row r="24" spans="17:44"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</row>
    <row r="25" spans="17:44"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</row>
    <row r="26" spans="17:44"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</row>
    <row r="30" spans="17:44" ht="15">
      <c r="Q30" s="277" t="s">
        <v>283</v>
      </c>
    </row>
    <row r="32" spans="17:44" ht="15">
      <c r="Q32" s="292" t="s">
        <v>269</v>
      </c>
      <c r="R32" s="292" t="s">
        <v>284</v>
      </c>
      <c r="S32" s="279">
        <v>2015</v>
      </c>
      <c r="T32" s="279">
        <v>2016</v>
      </c>
      <c r="U32" s="279">
        <v>2017</v>
      </c>
      <c r="V32" s="279">
        <v>2018</v>
      </c>
      <c r="W32" s="279">
        <v>2019</v>
      </c>
      <c r="X32" s="279">
        <v>2020</v>
      </c>
      <c r="Y32" s="279">
        <v>2021</v>
      </c>
      <c r="Z32" s="279">
        <v>2022</v>
      </c>
      <c r="AA32" s="279">
        <v>2023</v>
      </c>
      <c r="AB32" s="279">
        <v>2024</v>
      </c>
      <c r="AC32" s="279">
        <v>2025</v>
      </c>
      <c r="AD32" s="279">
        <v>2026</v>
      </c>
      <c r="AE32" s="279">
        <v>2027</v>
      </c>
      <c r="AF32" s="279">
        <v>2028</v>
      </c>
      <c r="AG32" s="279">
        <v>2029</v>
      </c>
      <c r="AH32" s="279">
        <v>2030</v>
      </c>
      <c r="AI32" s="279">
        <v>2031</v>
      </c>
      <c r="AJ32" s="279">
        <v>2032</v>
      </c>
      <c r="AK32" s="279">
        <v>2033</v>
      </c>
      <c r="AL32" s="279">
        <v>2034</v>
      </c>
      <c r="AM32" s="279">
        <v>2035</v>
      </c>
      <c r="AN32" s="279">
        <v>2036</v>
      </c>
      <c r="AO32" s="279">
        <v>2037</v>
      </c>
      <c r="AP32" s="279">
        <v>2038</v>
      </c>
      <c r="AQ32" s="279">
        <v>2039</v>
      </c>
      <c r="AR32" s="279">
        <v>2040</v>
      </c>
    </row>
    <row r="33" spans="17:44">
      <c r="Q33" s="524" t="s">
        <v>267</v>
      </c>
      <c r="R33" s="293" t="s">
        <v>285</v>
      </c>
      <c r="S33" s="294">
        <v>0</v>
      </c>
      <c r="T33" s="294">
        <v>0</v>
      </c>
      <c r="U33" s="294">
        <v>0</v>
      </c>
      <c r="V33" s="294">
        <v>0</v>
      </c>
      <c r="W33" s="294">
        <v>0</v>
      </c>
      <c r="X33" s="294">
        <v>971.84637726939695</v>
      </c>
      <c r="Y33" s="294">
        <v>1166.2156491624764</v>
      </c>
      <c r="Z33" s="294">
        <v>1263.4002871366533</v>
      </c>
      <c r="AA33" s="294">
        <v>1457.7695620363493</v>
      </c>
      <c r="AB33" s="294">
        <v>1652.1388348609553</v>
      </c>
      <c r="AC33" s="294">
        <v>1652.1388352844056</v>
      </c>
      <c r="AD33" s="294">
        <v>1652.1388342787782</v>
      </c>
      <c r="AE33" s="294">
        <v>1652.1388365910418</v>
      </c>
      <c r="AF33" s="294">
        <v>1652.1388373737739</v>
      </c>
      <c r="AG33" s="294">
        <v>1846.5081100235025</v>
      </c>
      <c r="AH33" s="294">
        <v>1943.6927452765588</v>
      </c>
      <c r="AI33" s="294">
        <v>2138.0620172512699</v>
      </c>
      <c r="AJ33" s="294">
        <v>2235.2466542227389</v>
      </c>
      <c r="AK33" s="294">
        <v>2429.6159270764642</v>
      </c>
      <c r="AL33" s="294">
        <v>2429.6159281540999</v>
      </c>
      <c r="AM33" s="294">
        <v>2429.6159230760782</v>
      </c>
      <c r="AN33" s="294">
        <v>2526.8005619649148</v>
      </c>
      <c r="AO33" s="294">
        <v>2526.8005616047562</v>
      </c>
      <c r="AP33" s="294">
        <v>2526.8005616490154</v>
      </c>
      <c r="AQ33" s="294">
        <v>2526.800561567049</v>
      </c>
      <c r="AR33" s="294">
        <v>2818.3544700590787</v>
      </c>
    </row>
    <row r="34" spans="17:44">
      <c r="Q34" s="524"/>
      <c r="R34" s="293" t="s">
        <v>286</v>
      </c>
      <c r="S34" s="294">
        <v>0</v>
      </c>
      <c r="T34" s="294">
        <v>0</v>
      </c>
      <c r="U34" s="294">
        <v>0</v>
      </c>
      <c r="V34" s="294">
        <v>0</v>
      </c>
      <c r="W34" s="294">
        <v>0</v>
      </c>
      <c r="X34" s="294">
        <v>19.162516789020586</v>
      </c>
      <c r="Y34" s="294">
        <v>81.30376139761438</v>
      </c>
      <c r="Z34" s="294">
        <v>28.251008593770621</v>
      </c>
      <c r="AA34" s="294">
        <v>92.527506862358962</v>
      </c>
      <c r="AB34" s="294">
        <v>99.213652843239231</v>
      </c>
      <c r="AC34" s="294">
        <v>65.33114234449782</v>
      </c>
      <c r="AD34" s="294">
        <v>106.41665243519725</v>
      </c>
      <c r="AE34" s="294">
        <v>270.16959969494701</v>
      </c>
      <c r="AF34" s="294">
        <v>150.73278760307517</v>
      </c>
      <c r="AG34" s="294">
        <v>254.27729413453176</v>
      </c>
      <c r="AH34" s="294">
        <v>214.76700676366366</v>
      </c>
      <c r="AI34" s="294">
        <v>284.38982396133025</v>
      </c>
      <c r="AJ34" s="294">
        <v>347.00696957999003</v>
      </c>
      <c r="AK34" s="294">
        <v>541.48228377851285</v>
      </c>
      <c r="AL34" s="294">
        <v>567.12132128393523</v>
      </c>
      <c r="AM34" s="294">
        <v>646.82121750266538</v>
      </c>
      <c r="AN34" s="294">
        <v>672.83436178617421</v>
      </c>
      <c r="AO34" s="294">
        <v>846.46383740770239</v>
      </c>
      <c r="AP34" s="294">
        <v>1001.723265102647</v>
      </c>
      <c r="AQ34" s="294">
        <v>1227.2522669368718</v>
      </c>
      <c r="AR34" s="294">
        <v>1662.1244375637</v>
      </c>
    </row>
    <row r="35" spans="17:44">
      <c r="Q35" s="524"/>
      <c r="R35" s="293" t="s">
        <v>287</v>
      </c>
      <c r="S35" s="294">
        <v>2666.7464306338452</v>
      </c>
      <c r="T35" s="294">
        <v>2666.7464322562932</v>
      </c>
      <c r="U35" s="294">
        <v>2666.7464311496492</v>
      </c>
      <c r="V35" s="294">
        <v>2666.7464308149811</v>
      </c>
      <c r="W35" s="294">
        <v>2666.7464324602565</v>
      </c>
      <c r="X35" s="294">
        <v>2666.746430929531</v>
      </c>
      <c r="Y35" s="294">
        <v>2666.7464316824967</v>
      </c>
      <c r="Z35" s="294">
        <v>2666.7464327452349</v>
      </c>
      <c r="AA35" s="294">
        <v>2666.7464312735792</v>
      </c>
      <c r="AB35" s="294">
        <v>2666.7464311419294</v>
      </c>
      <c r="AC35" s="294">
        <v>2666.7464318104394</v>
      </c>
      <c r="AD35" s="294">
        <v>2666.7464307442438</v>
      </c>
      <c r="AE35" s="294">
        <v>3261.5164102664967</v>
      </c>
      <c r="AF35" s="294">
        <v>3650.2549540925083</v>
      </c>
      <c r="AG35" s="294">
        <v>3650.2549538324602</v>
      </c>
      <c r="AH35" s="294">
        <v>3650.2549544092694</v>
      </c>
      <c r="AI35" s="294">
        <v>3650.2549544593721</v>
      </c>
      <c r="AJ35" s="294">
        <v>3650.2549531754494</v>
      </c>
      <c r="AK35" s="294">
        <v>3650.2549530351675</v>
      </c>
      <c r="AL35" s="294">
        <v>3650.2549547510553</v>
      </c>
      <c r="AM35" s="294">
        <v>2052.5395286095336</v>
      </c>
      <c r="AN35" s="294">
        <v>2052.5395300099231</v>
      </c>
      <c r="AO35" s="294">
        <v>2052.5395283364001</v>
      </c>
      <c r="AP35" s="294">
        <v>2052.5395282760833</v>
      </c>
      <c r="AQ35" s="294">
        <v>2052.5395290404722</v>
      </c>
      <c r="AR35" s="294">
        <v>2052.5395271540156</v>
      </c>
    </row>
    <row r="36" spans="17:44">
      <c r="Q36" s="522" t="s">
        <v>270</v>
      </c>
      <c r="R36" s="293" t="s">
        <v>270</v>
      </c>
      <c r="S36" s="294">
        <v>14145.841599999821</v>
      </c>
      <c r="T36" s="294">
        <v>14015.68622103957</v>
      </c>
      <c r="U36" s="294">
        <v>17640.41074441349</v>
      </c>
      <c r="V36" s="294">
        <v>17565.404316291319</v>
      </c>
      <c r="W36" s="294">
        <v>17247.20417855545</v>
      </c>
      <c r="X36" s="294">
        <v>17798.081557651414</v>
      </c>
      <c r="Y36" s="294">
        <v>20718.461159427683</v>
      </c>
      <c r="Z36" s="294">
        <v>19512.746939062901</v>
      </c>
      <c r="AA36" s="294">
        <v>18735.30823013814</v>
      </c>
      <c r="AB36" s="294">
        <v>18506.64436930712</v>
      </c>
      <c r="AC36" s="294">
        <v>17599.062072076333</v>
      </c>
      <c r="AD36" s="294">
        <v>16215.198649219634</v>
      </c>
      <c r="AE36" s="294">
        <v>14329.131299888237</v>
      </c>
      <c r="AF36" s="294">
        <v>12752.396377736262</v>
      </c>
      <c r="AG36" s="294">
        <v>13447.756890058194</v>
      </c>
      <c r="AH36" s="294">
        <v>9921.6978130610933</v>
      </c>
      <c r="AI36" s="294">
        <v>9382.6094392883442</v>
      </c>
      <c r="AJ36" s="294">
        <v>7792.9000226886583</v>
      </c>
      <c r="AK36" s="294">
        <v>5789.1110486353446</v>
      </c>
      <c r="AL36" s="294">
        <v>5432.7597905824496</v>
      </c>
      <c r="AM36" s="294">
        <v>3315.6881581352104</v>
      </c>
      <c r="AN36" s="294">
        <v>126.31432511857992</v>
      </c>
      <c r="AO36" s="294">
        <v>118.59077018673602</v>
      </c>
      <c r="AP36" s="294">
        <v>75.703946824251517</v>
      </c>
      <c r="AQ36" s="294">
        <v>102.83759658223133</v>
      </c>
      <c r="AR36" s="294">
        <v>154.75811838421063</v>
      </c>
    </row>
    <row r="37" spans="17:44">
      <c r="Q37" s="523"/>
      <c r="R37" s="293" t="s">
        <v>288</v>
      </c>
      <c r="S37" s="294">
        <v>0</v>
      </c>
      <c r="T37" s="294">
        <v>14.753670660522332</v>
      </c>
      <c r="U37" s="294">
        <v>14.753670660522332</v>
      </c>
      <c r="V37" s="294">
        <v>14.753670660522332</v>
      </c>
      <c r="W37" s="294">
        <v>14.753670660522332</v>
      </c>
      <c r="X37" s="294">
        <v>14.753670660522332</v>
      </c>
      <c r="Y37" s="294">
        <v>14.753670660522332</v>
      </c>
      <c r="Z37" s="294">
        <v>14.753670660522332</v>
      </c>
      <c r="AA37" s="294">
        <v>14.753670660522332</v>
      </c>
      <c r="AB37" s="294">
        <v>14.753670660522332</v>
      </c>
      <c r="AC37" s="294">
        <v>14.753670660522332</v>
      </c>
      <c r="AD37" s="294">
        <v>14.753670660522332</v>
      </c>
      <c r="AE37" s="294">
        <v>14.753670660522332</v>
      </c>
      <c r="AF37" s="294">
        <v>14.753670660522332</v>
      </c>
      <c r="AG37" s="294">
        <v>14.753670660522332</v>
      </c>
      <c r="AH37" s="294">
        <v>14.753670660522332</v>
      </c>
      <c r="AI37" s="294">
        <v>14.753670660522332</v>
      </c>
      <c r="AJ37" s="294">
        <v>14.753670660522332</v>
      </c>
      <c r="AK37" s="294">
        <v>14.753670660522332</v>
      </c>
      <c r="AL37" s="294">
        <v>14.753670660522332</v>
      </c>
      <c r="AM37" s="294">
        <v>14.753670660522332</v>
      </c>
      <c r="AN37" s="294">
        <v>14.753670660522332</v>
      </c>
      <c r="AO37" s="294">
        <v>14.753670660522332</v>
      </c>
      <c r="AP37" s="294">
        <v>14.753670660522332</v>
      </c>
      <c r="AQ37" s="294">
        <v>14.753670660522332</v>
      </c>
      <c r="AR37" s="294">
        <v>14.753670660522332</v>
      </c>
    </row>
    <row r="38" spans="17:44">
      <c r="Q38" s="522" t="s">
        <v>271</v>
      </c>
      <c r="R38" s="293" t="s">
        <v>289</v>
      </c>
      <c r="S38" s="294">
        <v>0</v>
      </c>
      <c r="T38" s="294">
        <v>0</v>
      </c>
      <c r="U38" s="294">
        <v>0</v>
      </c>
      <c r="V38" s="294">
        <v>0</v>
      </c>
      <c r="W38" s="294">
        <v>0</v>
      </c>
      <c r="X38" s="294">
        <v>0</v>
      </c>
      <c r="Y38" s="294">
        <v>0</v>
      </c>
      <c r="Z38" s="294">
        <v>0</v>
      </c>
      <c r="AA38" s="294">
        <v>0</v>
      </c>
      <c r="AB38" s="294">
        <v>0</v>
      </c>
      <c r="AC38" s="294">
        <v>0</v>
      </c>
      <c r="AD38" s="294">
        <v>0</v>
      </c>
      <c r="AE38" s="294">
        <v>0</v>
      </c>
      <c r="AF38" s="294">
        <v>0</v>
      </c>
      <c r="AG38" s="294">
        <v>0</v>
      </c>
      <c r="AH38" s="294">
        <v>0</v>
      </c>
      <c r="AI38" s="294">
        <v>0</v>
      </c>
      <c r="AJ38" s="294">
        <v>0</v>
      </c>
      <c r="AK38" s="294">
        <v>198.77589116288959</v>
      </c>
      <c r="AL38" s="294">
        <v>421.93479395806611</v>
      </c>
      <c r="AM38" s="294">
        <v>642.11315366864915</v>
      </c>
      <c r="AN38" s="294">
        <v>735.50836337486658</v>
      </c>
      <c r="AO38" s="294">
        <v>1036.4332726796474</v>
      </c>
      <c r="AP38" s="294">
        <v>1325.2571574008398</v>
      </c>
      <c r="AQ38" s="294">
        <v>1684.7581218962378</v>
      </c>
      <c r="AR38" s="294">
        <v>1866.1961025802493</v>
      </c>
    </row>
    <row r="39" spans="17:44">
      <c r="Q39" s="523"/>
      <c r="R39" s="293" t="s">
        <v>290</v>
      </c>
      <c r="S39" s="294">
        <v>0</v>
      </c>
      <c r="T39" s="294">
        <v>0</v>
      </c>
      <c r="U39" s="294">
        <v>0</v>
      </c>
      <c r="V39" s="294">
        <v>0</v>
      </c>
      <c r="W39" s="294">
        <v>0</v>
      </c>
      <c r="X39" s="294">
        <v>0</v>
      </c>
      <c r="Y39" s="294">
        <v>0</v>
      </c>
      <c r="Z39" s="294">
        <v>0</v>
      </c>
      <c r="AA39" s="294">
        <v>0</v>
      </c>
      <c r="AB39" s="294">
        <v>0</v>
      </c>
      <c r="AC39" s="294">
        <v>0</v>
      </c>
      <c r="AD39" s="294">
        <v>0</v>
      </c>
      <c r="AE39" s="294">
        <v>0</v>
      </c>
      <c r="AF39" s="294">
        <v>0</v>
      </c>
      <c r="AG39" s="294">
        <v>4839.6811093880706</v>
      </c>
      <c r="AH39" s="294">
        <v>8820.7100698212016</v>
      </c>
      <c r="AI39" s="294">
        <v>13382.930698433529</v>
      </c>
      <c r="AJ39" s="294">
        <v>20311.119217677562</v>
      </c>
      <c r="AK39" s="294">
        <v>28680.322987090509</v>
      </c>
      <c r="AL39" s="294">
        <v>35222.001991974234</v>
      </c>
      <c r="AM39" s="294">
        <v>40011.115804573012</v>
      </c>
      <c r="AN39" s="294">
        <v>48497.301550604854</v>
      </c>
      <c r="AO39" s="294">
        <v>56753.619701767049</v>
      </c>
      <c r="AP39" s="294">
        <v>71162.701224846547</v>
      </c>
      <c r="AQ39" s="294">
        <v>74050.320200221613</v>
      </c>
      <c r="AR39" s="294">
        <v>77801.96251520417</v>
      </c>
    </row>
    <row r="40" spans="17:44">
      <c r="Q40" s="295" t="s">
        <v>272</v>
      </c>
      <c r="R40" s="293" t="s">
        <v>291</v>
      </c>
      <c r="S40" s="294">
        <v>10175.155421706233</v>
      </c>
      <c r="T40" s="294">
        <v>9728.3797840186598</v>
      </c>
      <c r="U40" s="294">
        <v>9949.1317840187094</v>
      </c>
      <c r="V40" s="294">
        <v>9949.1317840187094</v>
      </c>
      <c r="W40" s="294">
        <v>9949.1317840187094</v>
      </c>
      <c r="X40" s="294">
        <v>10353.843784018694</v>
      </c>
      <c r="Y40" s="294">
        <v>10353.843784018694</v>
      </c>
      <c r="Z40" s="294">
        <v>10353.843784018694</v>
      </c>
      <c r="AA40" s="294">
        <v>10353.843784018694</v>
      </c>
      <c r="AB40" s="294">
        <v>9220.6432348238923</v>
      </c>
      <c r="AC40" s="294">
        <v>9220.6432348238923</v>
      </c>
      <c r="AD40" s="294">
        <v>9220.6432348238923</v>
      </c>
      <c r="AE40" s="294">
        <v>9031.4272348238992</v>
      </c>
      <c r="AF40" s="294">
        <v>9031.4272348238992</v>
      </c>
      <c r="AG40" s="294">
        <v>2093.9395383910537</v>
      </c>
      <c r="AH40" s="294">
        <v>2093.9395383910537</v>
      </c>
      <c r="AI40" s="294">
        <v>2093.9395383910537</v>
      </c>
      <c r="AJ40" s="294">
        <v>2093.9395383910537</v>
      </c>
      <c r="AK40" s="294">
        <v>2093.9395383910537</v>
      </c>
      <c r="AL40" s="294">
        <v>1352.843538391025</v>
      </c>
      <c r="AM40" s="294">
        <v>1352.843538391025</v>
      </c>
      <c r="AN40" s="294">
        <v>1352.843538391025</v>
      </c>
      <c r="AO40" s="294">
        <v>1352.843538391025</v>
      </c>
      <c r="AP40" s="294">
        <v>1352.843538391025</v>
      </c>
      <c r="AQ40" s="294">
        <v>1352.843538391025</v>
      </c>
      <c r="AR40" s="294">
        <v>1352.843538391025</v>
      </c>
    </row>
    <row r="41" spans="17:44">
      <c r="Q41" s="522" t="s">
        <v>56</v>
      </c>
      <c r="R41" s="293" t="s">
        <v>292</v>
      </c>
      <c r="S41" s="294">
        <v>88135.268552872221</v>
      </c>
      <c r="T41" s="294">
        <v>108061.23659800396</v>
      </c>
      <c r="U41" s="294">
        <v>86015.014585728612</v>
      </c>
      <c r="V41" s="294">
        <v>71410.179598300136</v>
      </c>
      <c r="W41" s="294">
        <v>64359.125448348728</v>
      </c>
      <c r="X41" s="294">
        <v>44495.185782796056</v>
      </c>
      <c r="Y41" s="294">
        <v>27095.539241005303</v>
      </c>
      <c r="Z41" s="294">
        <v>25122.010366466213</v>
      </c>
      <c r="AA41" s="294">
        <v>27177.518590283245</v>
      </c>
      <c r="AB41" s="294">
        <v>32113.590179239101</v>
      </c>
      <c r="AC41" s="294">
        <v>28875.739810224404</v>
      </c>
      <c r="AD41" s="294">
        <v>24825.396737002749</v>
      </c>
      <c r="AE41" s="294">
        <v>21159.095346029622</v>
      </c>
      <c r="AF41" s="294">
        <v>18717.669356729559</v>
      </c>
      <c r="AG41" s="294">
        <v>21391.442112204248</v>
      </c>
      <c r="AH41" s="294">
        <v>22829.489691958308</v>
      </c>
      <c r="AI41" s="294">
        <v>18267.811163788941</v>
      </c>
      <c r="AJ41" s="294">
        <v>16751.986199497696</v>
      </c>
      <c r="AK41" s="294">
        <v>11042.328062952161</v>
      </c>
      <c r="AL41" s="294">
        <v>9744.1156117974315</v>
      </c>
      <c r="AM41" s="294">
        <v>9386.2746083838028</v>
      </c>
      <c r="AN41" s="294">
        <v>8800.1591301518947</v>
      </c>
      <c r="AO41" s="294">
        <v>7444.8540533375144</v>
      </c>
      <c r="AP41" s="294">
        <v>5261.4348578543895</v>
      </c>
      <c r="AQ41" s="294">
        <v>5363.2459740598651</v>
      </c>
      <c r="AR41" s="294">
        <v>5503.1142089573996</v>
      </c>
    </row>
    <row r="42" spans="17:44">
      <c r="Q42" s="525"/>
      <c r="R42" s="293" t="s">
        <v>293</v>
      </c>
      <c r="S42" s="294">
        <v>64.685755222196974</v>
      </c>
      <c r="T42" s="294">
        <v>2.1363132576502326</v>
      </c>
      <c r="U42" s="294">
        <v>1.7694584062370033</v>
      </c>
      <c r="V42" s="294">
        <v>0.4528276029062544</v>
      </c>
      <c r="W42" s="294">
        <v>0.14669400798474128</v>
      </c>
      <c r="X42" s="294">
        <v>0.18826134290639043</v>
      </c>
      <c r="Y42" s="294">
        <v>0.13779824087141576</v>
      </c>
      <c r="Z42" s="294">
        <v>2.9857058454138574</v>
      </c>
      <c r="AA42" s="294">
        <v>3.6124989394516565</v>
      </c>
      <c r="AB42" s="294">
        <v>1.1602991172244947</v>
      </c>
      <c r="AC42" s="294">
        <v>0</v>
      </c>
      <c r="AD42" s="294">
        <v>0</v>
      </c>
      <c r="AE42" s="294">
        <v>0</v>
      </c>
      <c r="AF42" s="294">
        <v>0</v>
      </c>
      <c r="AG42" s="294">
        <v>1.4920892051910888</v>
      </c>
      <c r="AH42" s="294">
        <v>11.203704985940171</v>
      </c>
      <c r="AI42" s="294">
        <v>0</v>
      </c>
      <c r="AJ42" s="294">
        <v>23.556230597107749</v>
      </c>
      <c r="AK42" s="294">
        <v>8.2293067471020542</v>
      </c>
      <c r="AL42" s="294">
        <v>14.391614640808971</v>
      </c>
      <c r="AM42" s="294">
        <v>7.1258642728578856</v>
      </c>
      <c r="AN42" s="294">
        <v>0</v>
      </c>
      <c r="AO42" s="294">
        <v>0</v>
      </c>
      <c r="AP42" s="294">
        <v>0</v>
      </c>
      <c r="AQ42" s="294">
        <v>0</v>
      </c>
      <c r="AR42" s="294">
        <v>0</v>
      </c>
    </row>
    <row r="43" spans="17:44">
      <c r="Q43" s="296" t="s">
        <v>262</v>
      </c>
      <c r="R43" s="293" t="s">
        <v>294</v>
      </c>
      <c r="S43" s="294">
        <v>4.3415442461143412</v>
      </c>
      <c r="T43" s="294">
        <v>136.89130006793522</v>
      </c>
      <c r="U43" s="294">
        <v>13.048739792262866</v>
      </c>
      <c r="V43" s="294">
        <v>6.8025098646935209</v>
      </c>
      <c r="W43" s="294">
        <v>3.9201342208612786</v>
      </c>
      <c r="X43" s="294">
        <v>3.4483966594706175</v>
      </c>
      <c r="Y43" s="294">
        <v>1.7841070099816723</v>
      </c>
      <c r="Z43" s="294">
        <v>1.934736374289042</v>
      </c>
      <c r="AA43" s="294">
        <v>2.4148606813424318</v>
      </c>
      <c r="AB43" s="294">
        <v>0.31</v>
      </c>
      <c r="AC43" s="294">
        <v>0</v>
      </c>
      <c r="AD43" s="294">
        <v>0</v>
      </c>
      <c r="AE43" s="294">
        <v>0</v>
      </c>
      <c r="AF43" s="294">
        <v>0</v>
      </c>
      <c r="AG43" s="294">
        <v>0.83700000000000008</v>
      </c>
      <c r="AH43" s="294">
        <v>1.6120000000000001</v>
      </c>
      <c r="AI43" s="294">
        <v>0</v>
      </c>
      <c r="AJ43" s="294">
        <v>7.317977576895645</v>
      </c>
      <c r="AK43" s="294">
        <v>4.2882739860656098</v>
      </c>
      <c r="AL43" s="294">
        <v>4.4320276650081354</v>
      </c>
      <c r="AM43" s="294">
        <v>3.083040834984192</v>
      </c>
      <c r="AN43" s="294">
        <v>0</v>
      </c>
      <c r="AO43" s="294">
        <v>0</v>
      </c>
      <c r="AP43" s="294">
        <v>0</v>
      </c>
      <c r="AQ43" s="294">
        <v>0</v>
      </c>
      <c r="AR43" s="294">
        <v>0</v>
      </c>
    </row>
    <row r="44" spans="17:44">
      <c r="Q44" s="296" t="s">
        <v>273</v>
      </c>
      <c r="R44" s="293" t="s">
        <v>273</v>
      </c>
      <c r="S44" s="294">
        <v>57712.479465320437</v>
      </c>
      <c r="T44" s="294">
        <v>31123.06951671909</v>
      </c>
      <c r="U44" s="294">
        <v>35096.720914615391</v>
      </c>
      <c r="V44" s="294">
        <v>33229.030138814807</v>
      </c>
      <c r="W44" s="294">
        <v>19781.170088395957</v>
      </c>
      <c r="X44" s="294">
        <v>10971.381312642367</v>
      </c>
      <c r="Y44" s="294">
        <v>5504.1245528786148</v>
      </c>
      <c r="Z44" s="294">
        <v>0</v>
      </c>
      <c r="AA44" s="294">
        <v>0</v>
      </c>
      <c r="AB44" s="294">
        <v>0</v>
      </c>
      <c r="AC44" s="294">
        <v>0</v>
      </c>
      <c r="AD44" s="294">
        <v>0</v>
      </c>
      <c r="AE44" s="294">
        <v>0</v>
      </c>
      <c r="AF44" s="294">
        <v>0</v>
      </c>
      <c r="AG44" s="294">
        <v>0</v>
      </c>
      <c r="AH44" s="294">
        <v>0</v>
      </c>
      <c r="AI44" s="294">
        <v>0</v>
      </c>
      <c r="AJ44" s="294">
        <v>0</v>
      </c>
      <c r="AK44" s="294">
        <v>0</v>
      </c>
      <c r="AL44" s="294">
        <v>0</v>
      </c>
      <c r="AM44" s="294">
        <v>0</v>
      </c>
      <c r="AN44" s="294">
        <v>0</v>
      </c>
      <c r="AO44" s="294">
        <v>0</v>
      </c>
      <c r="AP44" s="294">
        <v>0</v>
      </c>
      <c r="AQ44" s="294">
        <v>0</v>
      </c>
      <c r="AR44" s="294">
        <v>0</v>
      </c>
    </row>
    <row r="45" spans="17:44">
      <c r="Q45" s="296" t="s">
        <v>274</v>
      </c>
      <c r="R45" s="293" t="s">
        <v>274</v>
      </c>
      <c r="S45" s="294">
        <v>3394.3235999999206</v>
      </c>
      <c r="T45" s="294">
        <v>3394.3235999999206</v>
      </c>
      <c r="U45" s="294">
        <v>3394.3235999999206</v>
      </c>
      <c r="V45" s="294">
        <v>3394.3235999999206</v>
      </c>
      <c r="W45" s="294">
        <v>3390.0557999999328</v>
      </c>
      <c r="X45" s="294">
        <v>3394.3235999999206</v>
      </c>
      <c r="Y45" s="294">
        <v>3394.3235999999206</v>
      </c>
      <c r="Z45" s="294">
        <v>3394.3235999999206</v>
      </c>
      <c r="AA45" s="294">
        <v>3394.3235999999206</v>
      </c>
      <c r="AB45" s="294">
        <v>3473.9892000000673</v>
      </c>
      <c r="AC45" s="294">
        <v>3473.9892000000673</v>
      </c>
      <c r="AD45" s="294">
        <v>3473.9892000000673</v>
      </c>
      <c r="AE45" s="294">
        <v>3473.9892000000673</v>
      </c>
      <c r="AF45" s="294">
        <v>3473.9892000000673</v>
      </c>
      <c r="AG45" s="294">
        <v>3473.9892000000673</v>
      </c>
      <c r="AH45" s="294">
        <v>3473.9892000000673</v>
      </c>
      <c r="AI45" s="294">
        <v>3473.9892000000673</v>
      </c>
      <c r="AJ45" s="294">
        <v>3473.9892000000673</v>
      </c>
      <c r="AK45" s="294">
        <v>3473.9892000000673</v>
      </c>
      <c r="AL45" s="294">
        <v>3473.9892000000673</v>
      </c>
      <c r="AM45" s="294">
        <v>3473.9892000000673</v>
      </c>
      <c r="AN45" s="294">
        <v>3473.9892000000673</v>
      </c>
      <c r="AO45" s="294">
        <v>3473.9892000000673</v>
      </c>
      <c r="AP45" s="294">
        <v>3473.9892000000673</v>
      </c>
      <c r="AQ45" s="294">
        <v>3473.9892000000673</v>
      </c>
      <c r="AR45" s="294">
        <v>3473.9892000000673</v>
      </c>
    </row>
    <row r="46" spans="17:44">
      <c r="Q46" s="296" t="s">
        <v>266</v>
      </c>
      <c r="R46" s="293" t="s">
        <v>266</v>
      </c>
      <c r="S46" s="294">
        <v>23975.955544999888</v>
      </c>
      <c r="T46" s="294">
        <v>25691.383004795302</v>
      </c>
      <c r="U46" s="294">
        <v>26731.353440933919</v>
      </c>
      <c r="V46" s="294">
        <v>30217.600677140297</v>
      </c>
      <c r="W46" s="294">
        <v>39601.413723619087</v>
      </c>
      <c r="X46" s="294">
        <v>58889.80591823037</v>
      </c>
      <c r="Y46" s="294">
        <v>72507.813352287427</v>
      </c>
      <c r="Z46" s="294">
        <v>77830.305896212551</v>
      </c>
      <c r="AA46" s="294">
        <v>74193.46892611662</v>
      </c>
      <c r="AB46" s="294">
        <v>71369.096677972542</v>
      </c>
      <c r="AC46" s="294">
        <v>72194.800277223228</v>
      </c>
      <c r="AD46" s="294">
        <v>67002.371628885769</v>
      </c>
      <c r="AE46" s="294">
        <v>71287.052006588812</v>
      </c>
      <c r="AF46" s="294">
        <v>63527.525819373055</v>
      </c>
      <c r="AG46" s="294">
        <v>53914.782782307797</v>
      </c>
      <c r="AH46" s="294">
        <v>51508.067598442867</v>
      </c>
      <c r="AI46" s="294">
        <v>50952.430320614898</v>
      </c>
      <c r="AJ46" s="294">
        <v>46586.411191227729</v>
      </c>
      <c r="AK46" s="294">
        <v>44198.836346042313</v>
      </c>
      <c r="AL46" s="294">
        <v>40194.015224596282</v>
      </c>
      <c r="AM46" s="294">
        <v>38428.164326843274</v>
      </c>
      <c r="AN46" s="294">
        <v>38428.164326843274</v>
      </c>
      <c r="AO46" s="294">
        <v>38428.164326843274</v>
      </c>
      <c r="AP46" s="294">
        <v>38428.164326843274</v>
      </c>
      <c r="AQ46" s="294">
        <v>38428.164326843274</v>
      </c>
      <c r="AR46" s="294">
        <v>38428.164326843274</v>
      </c>
    </row>
    <row r="47" spans="17:44">
      <c r="Q47" s="297" t="s">
        <v>275</v>
      </c>
      <c r="R47" s="298" t="s">
        <v>275</v>
      </c>
      <c r="S47" s="294">
        <v>0</v>
      </c>
      <c r="T47" s="294">
        <v>0</v>
      </c>
      <c r="U47" s="294">
        <v>0</v>
      </c>
      <c r="V47" s="294">
        <v>0</v>
      </c>
      <c r="W47" s="294">
        <v>0</v>
      </c>
      <c r="X47" s="294">
        <v>19.271999999999203</v>
      </c>
      <c r="Y47" s="294">
        <v>38.543999999998405</v>
      </c>
      <c r="Z47" s="294">
        <v>703.42799999998738</v>
      </c>
      <c r="AA47" s="294">
        <v>741.97200000001715</v>
      </c>
      <c r="AB47" s="294">
        <v>907.71119999997381</v>
      </c>
      <c r="AC47" s="294">
        <v>1366.384799999993</v>
      </c>
      <c r="AD47" s="294">
        <v>1651.6103999999477</v>
      </c>
      <c r="AE47" s="294">
        <v>2692.2984000000142</v>
      </c>
      <c r="AF47" s="294">
        <v>3655.898399999935</v>
      </c>
      <c r="AG47" s="294">
        <v>4715.8583999999992</v>
      </c>
      <c r="AH47" s="294">
        <v>4715.8583999999992</v>
      </c>
      <c r="AI47" s="294">
        <v>5679.4584000001232</v>
      </c>
      <c r="AJ47" s="294">
        <v>6643.0584000002127</v>
      </c>
      <c r="AK47" s="294">
        <v>6643.0584000002127</v>
      </c>
      <c r="AL47" s="294">
        <v>6643.0584000002127</v>
      </c>
      <c r="AM47" s="294">
        <v>6643.0584000002127</v>
      </c>
      <c r="AN47" s="294">
        <v>6643.0584000002127</v>
      </c>
      <c r="AO47" s="294">
        <v>7606.6584000002777</v>
      </c>
      <c r="AP47" s="294">
        <v>7606.6584000002777</v>
      </c>
      <c r="AQ47" s="294">
        <v>9533.8584000001247</v>
      </c>
      <c r="AR47" s="294">
        <v>9533.8584000001247</v>
      </c>
    </row>
    <row r="48" spans="17:44">
      <c r="Q48" s="296" t="s">
        <v>276</v>
      </c>
      <c r="R48" s="293" t="s">
        <v>276</v>
      </c>
      <c r="S48" s="294">
        <v>61953.176399999633</v>
      </c>
      <c r="T48" s="294">
        <v>57237.081452367405</v>
      </c>
      <c r="U48" s="294">
        <v>57237.081452367405</v>
      </c>
      <c r="V48" s="294">
        <v>57212.355984612339</v>
      </c>
      <c r="W48" s="294">
        <v>56898.311548797319</v>
      </c>
      <c r="X48" s="294">
        <v>54526.282358519362</v>
      </c>
      <c r="Y48" s="294">
        <v>47648.974492311056</v>
      </c>
      <c r="Z48" s="294">
        <v>44278.891979032138</v>
      </c>
      <c r="AA48" s="294">
        <v>32589.228640368328</v>
      </c>
      <c r="AB48" s="294">
        <v>22518.394399174191</v>
      </c>
      <c r="AC48" s="294">
        <v>21180.833167328878</v>
      </c>
      <c r="AD48" s="294">
        <v>29854.243012007355</v>
      </c>
      <c r="AE48" s="294">
        <v>27379.224755396332</v>
      </c>
      <c r="AF48" s="294">
        <v>42919.669909726486</v>
      </c>
      <c r="AG48" s="294">
        <v>51701.123863996421</v>
      </c>
      <c r="AH48" s="294">
        <v>61201.701591188757</v>
      </c>
      <c r="AI48" s="294">
        <v>67911.4139193796</v>
      </c>
      <c r="AJ48" s="294">
        <v>79569.32959566926</v>
      </c>
      <c r="AK48" s="294">
        <v>96594.000664349311</v>
      </c>
      <c r="AL48" s="294">
        <v>108422.1138127686</v>
      </c>
      <c r="AM48" s="294">
        <v>117814.6318310714</v>
      </c>
      <c r="AN48" s="294">
        <v>118741.72928838972</v>
      </c>
      <c r="AO48" s="294">
        <v>119047.55751502591</v>
      </c>
      <c r="AP48" s="294">
        <v>118845.98670027981</v>
      </c>
      <c r="AQ48" s="294">
        <v>118898.06352328538</v>
      </c>
      <c r="AR48" s="294">
        <v>118964.0016533786</v>
      </c>
    </row>
    <row r="49" spans="17:44">
      <c r="Q49" s="522" t="s">
        <v>295</v>
      </c>
      <c r="R49" s="293" t="s">
        <v>277</v>
      </c>
      <c r="S49" s="294">
        <v>14911.428959999976</v>
      </c>
      <c r="T49" s="294">
        <v>15051.898624385862</v>
      </c>
      <c r="U49" s="294">
        <v>18306.648923375706</v>
      </c>
      <c r="V49" s="294">
        <v>23738.860952445346</v>
      </c>
      <c r="W49" s="294">
        <v>29629.642116587027</v>
      </c>
      <c r="X49" s="294">
        <v>34278.074645467488</v>
      </c>
      <c r="Y49" s="294">
        <v>44756.817380994798</v>
      </c>
      <c r="Z49" s="294">
        <v>50888.953332743156</v>
      </c>
      <c r="AA49" s="294">
        <v>61782.096634275826</v>
      </c>
      <c r="AB49" s="294">
        <v>71226.926362272963</v>
      </c>
      <c r="AC49" s="294">
        <v>80230.339178623559</v>
      </c>
      <c r="AD49" s="294">
        <v>89200.813515722373</v>
      </c>
      <c r="AE49" s="294">
        <v>95851.31367255353</v>
      </c>
      <c r="AF49" s="294">
        <v>101645.9540891778</v>
      </c>
      <c r="AG49" s="294">
        <v>107232.74784487693</v>
      </c>
      <c r="AH49" s="294">
        <v>108777.19091993403</v>
      </c>
      <c r="AI49" s="294">
        <v>107877.2497619733</v>
      </c>
      <c r="AJ49" s="294">
        <v>106293.50337623135</v>
      </c>
      <c r="AK49" s="294">
        <v>96548.302632227307</v>
      </c>
      <c r="AL49" s="294">
        <v>91592.874650570389</v>
      </c>
      <c r="AM49" s="294">
        <v>87291.591386267668</v>
      </c>
      <c r="AN49" s="294">
        <v>83529.938355435414</v>
      </c>
      <c r="AO49" s="294">
        <v>78431.019961548678</v>
      </c>
      <c r="AP49" s="294">
        <v>71662.753397652428</v>
      </c>
      <c r="AQ49" s="294">
        <v>70484.678742137519</v>
      </c>
      <c r="AR49" s="294">
        <v>68660.465992320591</v>
      </c>
    </row>
    <row r="50" spans="17:44">
      <c r="Q50" s="523"/>
      <c r="R50" s="293" t="s">
        <v>278</v>
      </c>
      <c r="S50" s="294">
        <v>10487.882111999994</v>
      </c>
      <c r="T50" s="294">
        <v>13727.655438597314</v>
      </c>
      <c r="U50" s="294">
        <v>15427.320773386891</v>
      </c>
      <c r="V50" s="294">
        <v>17621.322193257125</v>
      </c>
      <c r="W50" s="294">
        <v>18386.314257689599</v>
      </c>
      <c r="X50" s="294">
        <v>18527.531799157096</v>
      </c>
      <c r="Y50" s="294">
        <v>19594.614758493975</v>
      </c>
      <c r="Z50" s="294">
        <v>21337.501518728473</v>
      </c>
      <c r="AA50" s="294">
        <v>23346.91113678625</v>
      </c>
      <c r="AB50" s="294">
        <v>24478.752698969627</v>
      </c>
      <c r="AC50" s="294">
        <v>24807.147942765692</v>
      </c>
      <c r="AD50" s="294">
        <v>22822.710179838559</v>
      </c>
      <c r="AE50" s="294">
        <v>20786.608783109172</v>
      </c>
      <c r="AF50" s="294">
        <v>18548.244093405861</v>
      </c>
      <c r="AG50" s="294">
        <v>19778.446112796297</v>
      </c>
      <c r="AH50" s="294">
        <v>17865.146006300103</v>
      </c>
      <c r="AI50" s="294">
        <v>16939.017200062408</v>
      </c>
      <c r="AJ50" s="294">
        <v>16394.701681529481</v>
      </c>
      <c r="AK50" s="294">
        <v>14860.442787115335</v>
      </c>
      <c r="AL50" s="294">
        <v>15026.693829150166</v>
      </c>
      <c r="AM50" s="294">
        <v>14880.98491168195</v>
      </c>
      <c r="AN50" s="294">
        <v>15032.459963723424</v>
      </c>
      <c r="AO50" s="294">
        <v>13705.106233573792</v>
      </c>
      <c r="AP50" s="294">
        <v>10553.084781862683</v>
      </c>
      <c r="AQ50" s="294">
        <v>8969.288915312065</v>
      </c>
      <c r="AR50" s="294">
        <v>8169.2684162746891</v>
      </c>
    </row>
    <row r="51" spans="17:44">
      <c r="Q51" s="296" t="s">
        <v>279</v>
      </c>
      <c r="R51" s="293" t="s">
        <v>279</v>
      </c>
      <c r="S51" s="294">
        <v>0</v>
      </c>
      <c r="T51" s="294">
        <v>0</v>
      </c>
      <c r="U51" s="294">
        <v>0</v>
      </c>
      <c r="V51" s="294">
        <v>0</v>
      </c>
      <c r="W51" s="294">
        <v>0</v>
      </c>
      <c r="X51" s="294">
        <v>25.085999999999739</v>
      </c>
      <c r="Y51" s="294">
        <v>44.151360000001233</v>
      </c>
      <c r="Z51" s="294">
        <v>114.39215999999728</v>
      </c>
      <c r="AA51" s="294">
        <v>114.39215999999728</v>
      </c>
      <c r="AB51" s="294">
        <v>114.39215999999728</v>
      </c>
      <c r="AC51" s="294">
        <v>114.39215999999728</v>
      </c>
      <c r="AD51" s="294">
        <v>114.39215999999728</v>
      </c>
      <c r="AE51" s="294">
        <v>163.56071999999722</v>
      </c>
      <c r="AF51" s="294">
        <v>257.88407999999947</v>
      </c>
      <c r="AG51" s="294">
        <v>392.34503999999254</v>
      </c>
      <c r="AH51" s="294">
        <v>526.80599999999538</v>
      </c>
      <c r="AI51" s="294">
        <v>566.94359999999665</v>
      </c>
      <c r="AJ51" s="294">
        <v>566.94359999999665</v>
      </c>
      <c r="AK51" s="294">
        <v>566.94359999999665</v>
      </c>
      <c r="AL51" s="294">
        <v>566.94359999999665</v>
      </c>
      <c r="AM51" s="294">
        <v>566.94359999999665</v>
      </c>
      <c r="AN51" s="294">
        <v>566.94359999999665</v>
      </c>
      <c r="AO51" s="294">
        <v>566.94359999999665</v>
      </c>
      <c r="AP51" s="294">
        <v>566.94359999999665</v>
      </c>
      <c r="AQ51" s="294">
        <v>566.94359999999665</v>
      </c>
      <c r="AR51" s="294">
        <v>566.94359999999665</v>
      </c>
    </row>
    <row r="52" spans="17:44" ht="15">
      <c r="Q52" s="526" t="s">
        <v>282</v>
      </c>
      <c r="R52" s="526"/>
      <c r="S52" s="299">
        <v>287627.2853870003</v>
      </c>
      <c r="T52" s="299">
        <v>280851.24195616948</v>
      </c>
      <c r="U52" s="299">
        <v>272494.32451884868</v>
      </c>
      <c r="V52" s="299">
        <v>267026.96468382305</v>
      </c>
      <c r="W52" s="299">
        <v>261927.93587736145</v>
      </c>
      <c r="X52" s="299">
        <v>256955.01441213361</v>
      </c>
      <c r="Y52" s="299">
        <v>255588.14909957143</v>
      </c>
      <c r="Z52" s="299">
        <v>257514.4694176199</v>
      </c>
      <c r="AA52" s="299">
        <v>256666.88823244063</v>
      </c>
      <c r="AB52" s="299">
        <v>258364.46337038334</v>
      </c>
      <c r="AC52" s="299">
        <v>263462.30192316591</v>
      </c>
      <c r="AD52" s="299">
        <v>268821.42430561909</v>
      </c>
      <c r="AE52" s="299">
        <v>271352.27993560268</v>
      </c>
      <c r="AF52" s="299">
        <v>279998.5388107028</v>
      </c>
      <c r="AG52" s="299">
        <v>288750.23601187527</v>
      </c>
      <c r="AH52" s="299">
        <v>297570.88091119344</v>
      </c>
      <c r="AI52" s="299">
        <v>302615.25370826479</v>
      </c>
      <c r="AJ52" s="299">
        <v>312756.01847872575</v>
      </c>
      <c r="AK52" s="299">
        <v>317338.67557325034</v>
      </c>
      <c r="AL52" s="299">
        <v>324773.9139609444</v>
      </c>
      <c r="AM52" s="299">
        <v>328961.33816397295</v>
      </c>
      <c r="AN52" s="299">
        <v>331195.33816645492</v>
      </c>
      <c r="AO52" s="299">
        <v>333406.3381713634</v>
      </c>
      <c r="AP52" s="299">
        <v>335911.33815764386</v>
      </c>
      <c r="AQ52" s="299">
        <v>338730.33816693432</v>
      </c>
      <c r="AR52" s="299">
        <v>341023.33817777166</v>
      </c>
    </row>
    <row r="53" spans="17:44"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</row>
    <row r="54" spans="17:44"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</row>
    <row r="55" spans="17:44"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</row>
    <row r="56" spans="17:44"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</row>
    <row r="57" spans="17:44"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</row>
    <row r="58" spans="17:44" ht="15">
      <c r="Q58" s="277" t="s">
        <v>296</v>
      </c>
    </row>
    <row r="60" spans="17:44" ht="15">
      <c r="Q60" s="300" t="s">
        <v>269</v>
      </c>
      <c r="R60" s="300" t="s">
        <v>284</v>
      </c>
      <c r="S60" s="279">
        <v>2015</v>
      </c>
      <c r="T60" s="279">
        <v>2016</v>
      </c>
      <c r="U60" s="279">
        <v>2017</v>
      </c>
      <c r="V60" s="279">
        <v>2018</v>
      </c>
      <c r="W60" s="279">
        <v>2019</v>
      </c>
      <c r="X60" s="279">
        <v>2020</v>
      </c>
      <c r="Y60" s="279">
        <v>2021</v>
      </c>
      <c r="Z60" s="279">
        <v>2022</v>
      </c>
      <c r="AA60" s="279">
        <v>2023</v>
      </c>
      <c r="AB60" s="279">
        <v>2024</v>
      </c>
      <c r="AC60" s="279">
        <v>2025</v>
      </c>
      <c r="AD60" s="279">
        <v>2026</v>
      </c>
      <c r="AE60" s="279">
        <v>2027</v>
      </c>
      <c r="AF60" s="279">
        <v>2028</v>
      </c>
      <c r="AG60" s="279">
        <v>2029</v>
      </c>
      <c r="AH60" s="279">
        <v>2030</v>
      </c>
      <c r="AI60" s="279">
        <v>2031</v>
      </c>
      <c r="AJ60" s="279">
        <v>2032</v>
      </c>
      <c r="AK60" s="279">
        <v>2033</v>
      </c>
      <c r="AL60" s="279">
        <v>2034</v>
      </c>
      <c r="AM60" s="279">
        <v>2035</v>
      </c>
      <c r="AN60" s="279">
        <v>2036</v>
      </c>
      <c r="AO60" s="279">
        <v>2037</v>
      </c>
      <c r="AP60" s="279">
        <v>2038</v>
      </c>
      <c r="AQ60" s="279">
        <v>2039</v>
      </c>
      <c r="AR60" s="279">
        <v>2040</v>
      </c>
    </row>
    <row r="61" spans="17:44">
      <c r="Q61" s="527" t="s">
        <v>272</v>
      </c>
      <c r="R61" s="375" t="s">
        <v>297</v>
      </c>
      <c r="S61" s="376">
        <v>9887.1311101893025</v>
      </c>
      <c r="T61" s="376">
        <v>9961.3349705092332</v>
      </c>
      <c r="U61" s="376">
        <v>10262.74195124084</v>
      </c>
      <c r="V61" s="376">
        <v>10332.604163483384</v>
      </c>
      <c r="W61" s="376">
        <v>10399.215769759705</v>
      </c>
      <c r="X61" s="376">
        <v>10462.865862440152</v>
      </c>
      <c r="Y61" s="376">
        <v>10523.806604618459</v>
      </c>
      <c r="Z61" s="376">
        <v>10181.439395795054</v>
      </c>
      <c r="AA61" s="376">
        <v>10181.439395795054</v>
      </c>
      <c r="AB61" s="376">
        <v>10181.439395795054</v>
      </c>
      <c r="AC61" s="376">
        <v>10118.083997278904</v>
      </c>
      <c r="AD61" s="376">
        <v>10118.083997278904</v>
      </c>
      <c r="AE61" s="376">
        <v>10118.083997278904</v>
      </c>
      <c r="AF61" s="376">
        <v>10118.083997278904</v>
      </c>
      <c r="AG61" s="376">
        <v>10118.083997278904</v>
      </c>
      <c r="AH61" s="376">
        <v>10118.083997278904</v>
      </c>
      <c r="AI61" s="376">
        <v>10118.083997278904</v>
      </c>
      <c r="AJ61" s="376">
        <v>10118.083997278904</v>
      </c>
      <c r="AK61" s="376">
        <v>10118.083997278904</v>
      </c>
      <c r="AL61" s="376">
        <v>10118.083997278904</v>
      </c>
      <c r="AM61" s="376">
        <v>10118.083997278904</v>
      </c>
      <c r="AN61" s="376">
        <v>10118.083997278904</v>
      </c>
      <c r="AO61" s="376">
        <v>10118.083997278904</v>
      </c>
      <c r="AP61" s="376">
        <v>10118.083997278904</v>
      </c>
      <c r="AQ61" s="376">
        <v>10118.083997278904</v>
      </c>
      <c r="AR61" s="376">
        <v>10118.083997278904</v>
      </c>
    </row>
    <row r="62" spans="17:44">
      <c r="Q62" s="528"/>
      <c r="R62" s="377" t="s">
        <v>298</v>
      </c>
      <c r="S62" s="376">
        <v>4113.407098010237</v>
      </c>
      <c r="T62" s="376">
        <v>4453.6605535318376</v>
      </c>
      <c r="U62" s="376">
        <v>4767.4708915618867</v>
      </c>
      <c r="V62" s="376">
        <v>5582.1689753494757</v>
      </c>
      <c r="W62" s="376">
        <v>5831.9354775394822</v>
      </c>
      <c r="X62" s="376">
        <v>6083.0586400198135</v>
      </c>
      <c r="Y62" s="376">
        <v>6359.1138777104998</v>
      </c>
      <c r="Z62" s="376">
        <v>7291.2826015558348</v>
      </c>
      <c r="AA62" s="376">
        <v>7571.2955711306131</v>
      </c>
      <c r="AB62" s="376">
        <v>7850.9244018171776</v>
      </c>
      <c r="AC62" s="376">
        <v>8130.473296097477</v>
      </c>
      <c r="AD62" s="376">
        <v>8703.4832839851078</v>
      </c>
      <c r="AE62" s="376">
        <v>8953.6895148252624</v>
      </c>
      <c r="AF62" s="376">
        <v>9196.8300454512537</v>
      </c>
      <c r="AG62" s="376">
        <v>9438.8236780513671</v>
      </c>
      <c r="AH62" s="376">
        <v>10117.687266556524</v>
      </c>
      <c r="AI62" s="376">
        <v>10360.263951125477</v>
      </c>
      <c r="AJ62" s="376">
        <v>10573.413772164262</v>
      </c>
      <c r="AK62" s="376">
        <v>10774.164681722927</v>
      </c>
      <c r="AL62" s="376">
        <v>11431.837785382917</v>
      </c>
      <c r="AM62" s="376">
        <v>11573.541950683664</v>
      </c>
      <c r="AN62" s="376">
        <v>11682.243289860722</v>
      </c>
      <c r="AO62" s="376">
        <v>11781.249283393587</v>
      </c>
      <c r="AP62" s="376">
        <v>11865.18324447648</v>
      </c>
      <c r="AQ62" s="376">
        <v>11941.699579153579</v>
      </c>
      <c r="AR62" s="376">
        <v>11951.539925318131</v>
      </c>
    </row>
    <row r="63" spans="17:44">
      <c r="Q63" s="527" t="s">
        <v>56</v>
      </c>
      <c r="R63" s="378" t="s">
        <v>292</v>
      </c>
      <c r="S63" s="376">
        <v>1502.8895461270147</v>
      </c>
      <c r="T63" s="376">
        <v>1615.0840179447118</v>
      </c>
      <c r="U63" s="376">
        <v>1615.0840179447118</v>
      </c>
      <c r="V63" s="376">
        <v>1615.0840179447118</v>
      </c>
      <c r="W63" s="376">
        <v>1615.0840179447118</v>
      </c>
      <c r="X63" s="376">
        <v>1615.0840179447118</v>
      </c>
      <c r="Y63" s="376">
        <v>1615.0840179447118</v>
      </c>
      <c r="Z63" s="376">
        <v>1615.0840179447118</v>
      </c>
      <c r="AA63" s="376">
        <v>1995.3246964900443</v>
      </c>
      <c r="AB63" s="376">
        <v>1995.3246964900443</v>
      </c>
      <c r="AC63" s="376">
        <v>1995.3246964900443</v>
      </c>
      <c r="AD63" s="376">
        <v>1995.3246964900443</v>
      </c>
      <c r="AE63" s="376">
        <v>1995.3246964900443</v>
      </c>
      <c r="AF63" s="376">
        <v>1995.3246964900443</v>
      </c>
      <c r="AG63" s="376">
        <v>1995.3246964900443</v>
      </c>
      <c r="AH63" s="376">
        <v>1995.3246964900443</v>
      </c>
      <c r="AI63" s="376">
        <v>2124.4187540208668</v>
      </c>
      <c r="AJ63" s="376">
        <v>2124.4187540208668</v>
      </c>
      <c r="AK63" s="376">
        <v>2124.4187540208668</v>
      </c>
      <c r="AL63" s="376">
        <v>2124.4187540208668</v>
      </c>
      <c r="AM63" s="376">
        <v>2124.4187540208668</v>
      </c>
      <c r="AN63" s="376">
        <v>2124.4187540208668</v>
      </c>
      <c r="AO63" s="376">
        <v>2124.4187540208668</v>
      </c>
      <c r="AP63" s="376">
        <v>2124.4187540208668</v>
      </c>
      <c r="AQ63" s="376">
        <v>2124.4187540208668</v>
      </c>
      <c r="AR63" s="376">
        <v>2124.4187540208668</v>
      </c>
    </row>
    <row r="64" spans="17:44">
      <c r="Q64" s="529"/>
      <c r="R64" s="375" t="s">
        <v>293</v>
      </c>
      <c r="S64" s="376">
        <v>7.9695169954948417</v>
      </c>
      <c r="T64" s="376">
        <v>7.9695169954948417</v>
      </c>
      <c r="U64" s="376">
        <v>7.9695169954948417</v>
      </c>
      <c r="V64" s="376">
        <v>7.9695169954948417</v>
      </c>
      <c r="W64" s="376">
        <v>7.9695169954948417</v>
      </c>
      <c r="X64" s="376">
        <v>7.9695169954948417</v>
      </c>
      <c r="Y64" s="376">
        <v>7.9695169954948417</v>
      </c>
      <c r="Z64" s="376">
        <v>7.9695169954948417</v>
      </c>
      <c r="AA64" s="376">
        <v>7.9695169954948417</v>
      </c>
      <c r="AB64" s="376">
        <v>7.9695169954948417</v>
      </c>
      <c r="AC64" s="376">
        <v>7.9695169954948417</v>
      </c>
      <c r="AD64" s="376">
        <v>7.9695169954948417</v>
      </c>
      <c r="AE64" s="376">
        <v>7.9695169954948417</v>
      </c>
      <c r="AF64" s="376">
        <v>7.9695169954948417</v>
      </c>
      <c r="AG64" s="376">
        <v>7.9695169954948417</v>
      </c>
      <c r="AH64" s="376">
        <v>7.9695169954948417</v>
      </c>
      <c r="AI64" s="376">
        <v>7.9695169954948417</v>
      </c>
      <c r="AJ64" s="376">
        <v>7.9695169954948417</v>
      </c>
      <c r="AK64" s="376">
        <v>7.9695169954948417</v>
      </c>
      <c r="AL64" s="376">
        <v>7.9695169954948417</v>
      </c>
      <c r="AM64" s="376">
        <v>7.9695169954948417</v>
      </c>
      <c r="AN64" s="376">
        <v>7.9695169954948417</v>
      </c>
      <c r="AO64" s="376">
        <v>7.9695169954948417</v>
      </c>
      <c r="AP64" s="376">
        <v>7.9695169954948417</v>
      </c>
      <c r="AQ64" s="376">
        <v>7.9695169954948417</v>
      </c>
      <c r="AR64" s="376">
        <v>7.9695169954948417</v>
      </c>
    </row>
    <row r="65" spans="17:44">
      <c r="Q65" s="528"/>
      <c r="R65" s="379" t="s">
        <v>299</v>
      </c>
      <c r="S65" s="376">
        <v>206.62111870766691</v>
      </c>
      <c r="T65" s="376">
        <v>206.62111870766691</v>
      </c>
      <c r="U65" s="376">
        <v>224.43328411350032</v>
      </c>
      <c r="V65" s="376">
        <v>283.65003557366697</v>
      </c>
      <c r="W65" s="376">
        <v>683.97018907706138</v>
      </c>
      <c r="X65" s="376">
        <v>919.52798943027665</v>
      </c>
      <c r="Y65" s="376">
        <v>876.49425350391743</v>
      </c>
      <c r="Z65" s="376">
        <v>520.79270888571182</v>
      </c>
      <c r="AA65" s="376">
        <v>1206.3855009784875</v>
      </c>
      <c r="AB65" s="376">
        <v>1279.0598737680468</v>
      </c>
      <c r="AC65" s="376">
        <v>1232.5094328907003</v>
      </c>
      <c r="AD65" s="376">
        <v>1290.9072468833324</v>
      </c>
      <c r="AE65" s="376">
        <v>1168.7651436951214</v>
      </c>
      <c r="AF65" s="376">
        <v>1402.8170074851348</v>
      </c>
      <c r="AG65" s="376">
        <v>1396.0039144768784</v>
      </c>
      <c r="AH65" s="376">
        <v>1455.4457975043044</v>
      </c>
      <c r="AI65" s="376">
        <v>1512.1372576086831</v>
      </c>
      <c r="AJ65" s="376">
        <v>1401.2003986123652</v>
      </c>
      <c r="AK65" s="376">
        <v>1386.2134705683106</v>
      </c>
      <c r="AL65" s="376">
        <v>1445.6271073512223</v>
      </c>
      <c r="AM65" s="376">
        <v>1448.483548089345</v>
      </c>
      <c r="AN65" s="376">
        <v>1485.5350155262997</v>
      </c>
      <c r="AO65" s="376">
        <v>1394.0580451468929</v>
      </c>
      <c r="AP65" s="376">
        <v>1169.509659633824</v>
      </c>
      <c r="AQ65" s="376">
        <v>1212.4547224635367</v>
      </c>
      <c r="AR65" s="376">
        <v>1414.2545202893145</v>
      </c>
    </row>
    <row r="66" spans="17:44">
      <c r="Q66" s="527" t="s">
        <v>280</v>
      </c>
      <c r="R66" s="379" t="s">
        <v>300</v>
      </c>
      <c r="S66" s="376">
        <v>7.7461155777227404</v>
      </c>
      <c r="T66" s="376">
        <v>7.7461155777227404</v>
      </c>
      <c r="U66" s="376">
        <v>7.7461155777227404</v>
      </c>
      <c r="V66" s="376">
        <v>14.32344673268531</v>
      </c>
      <c r="W66" s="376">
        <v>22.688797329933223</v>
      </c>
      <c r="X66" s="376">
        <v>24.804082754835981</v>
      </c>
      <c r="Y66" s="376">
        <v>24.990113375497256</v>
      </c>
      <c r="Z66" s="376">
        <v>25.177539225813486</v>
      </c>
      <c r="AA66" s="376">
        <v>25.366370770007087</v>
      </c>
      <c r="AB66" s="376">
        <v>25.556618550782151</v>
      </c>
      <c r="AC66" s="376">
        <v>25.684401643536052</v>
      </c>
      <c r="AD66" s="376">
        <v>25.812823651753728</v>
      </c>
      <c r="AE66" s="376">
        <v>25.941887770012492</v>
      </c>
      <c r="AF66" s="376">
        <v>26.071597208862553</v>
      </c>
      <c r="AG66" s="376">
        <v>26.201955194906859</v>
      </c>
      <c r="AH66" s="376">
        <v>26.267460082894129</v>
      </c>
      <c r="AI66" s="376">
        <v>26.333128733101365</v>
      </c>
      <c r="AJ66" s="376">
        <v>26.398961554934111</v>
      </c>
      <c r="AK66" s="376">
        <v>26.464958958821445</v>
      </c>
      <c r="AL66" s="376">
        <v>26.531121356218502</v>
      </c>
      <c r="AM66" s="376">
        <v>26.564285257913774</v>
      </c>
      <c r="AN66" s="376">
        <v>26.597490614486162</v>
      </c>
      <c r="AO66" s="376">
        <v>26.63073747775427</v>
      </c>
      <c r="AP66" s="376">
        <v>26.664025899601462</v>
      </c>
      <c r="AQ66" s="376">
        <v>26.697355931975963</v>
      </c>
      <c r="AR66" s="376">
        <v>26.710704609941946</v>
      </c>
    </row>
    <row r="67" spans="17:44">
      <c r="Q67" s="528"/>
      <c r="R67" s="380" t="s">
        <v>280</v>
      </c>
      <c r="S67" s="376">
        <v>2.4535415824681523</v>
      </c>
      <c r="T67" s="376">
        <v>2.4535415824681523</v>
      </c>
      <c r="U67" s="376">
        <v>2.4535415824681523</v>
      </c>
      <c r="V67" s="376">
        <v>2.4535415824681523</v>
      </c>
      <c r="W67" s="376">
        <v>2.4535415824681523</v>
      </c>
      <c r="X67" s="376">
        <v>2.4535415824681523</v>
      </c>
      <c r="Y67" s="376">
        <v>2.4535415824681523</v>
      </c>
      <c r="Z67" s="376">
        <v>2.4535415824681523</v>
      </c>
      <c r="AA67" s="376">
        <v>2.4535415824681523</v>
      </c>
      <c r="AB67" s="376">
        <v>2.4535415824681523</v>
      </c>
      <c r="AC67" s="376">
        <v>2.202349870348125</v>
      </c>
      <c r="AD67" s="376">
        <v>2.202349870348125</v>
      </c>
      <c r="AE67" s="376">
        <v>2.202349870348125</v>
      </c>
      <c r="AF67" s="376">
        <v>2.202349870348125</v>
      </c>
      <c r="AG67" s="376">
        <v>2.202349870348125</v>
      </c>
      <c r="AH67" s="376">
        <v>2.202349870348125</v>
      </c>
      <c r="AI67" s="376">
        <v>2.202349870348125</v>
      </c>
      <c r="AJ67" s="376">
        <v>2.202349870348125</v>
      </c>
      <c r="AK67" s="376">
        <v>2.202349870348125</v>
      </c>
      <c r="AL67" s="376">
        <v>2.202349870348125</v>
      </c>
      <c r="AM67" s="376">
        <v>2.202349870348125</v>
      </c>
      <c r="AN67" s="376">
        <v>2.202349870348125</v>
      </c>
      <c r="AO67" s="376">
        <v>2.202349870348125</v>
      </c>
      <c r="AP67" s="376">
        <v>2.202349870348125</v>
      </c>
      <c r="AQ67" s="376">
        <v>2.202349870348125</v>
      </c>
      <c r="AR67" s="376">
        <v>2.202349870348125</v>
      </c>
    </row>
    <row r="68" spans="17:44">
      <c r="Q68" s="383" t="s">
        <v>281</v>
      </c>
      <c r="R68" s="378" t="s">
        <v>281</v>
      </c>
      <c r="S68" s="376">
        <v>9801.775741946276</v>
      </c>
      <c r="T68" s="376">
        <v>10069.961923094905</v>
      </c>
      <c r="U68" s="376">
        <v>10443.356241811824</v>
      </c>
      <c r="V68" s="376">
        <v>11116.644270856403</v>
      </c>
      <c r="W68" s="376">
        <v>11336.151679206921</v>
      </c>
      <c r="X68" s="376">
        <v>11917.004056758979</v>
      </c>
      <c r="Y68" s="376">
        <v>12200.397073060711</v>
      </c>
      <c r="Z68" s="376">
        <v>12513.19122788099</v>
      </c>
      <c r="AA68" s="376">
        <v>12862.734563238088</v>
      </c>
      <c r="AB68" s="376">
        <v>13256.788241197561</v>
      </c>
      <c r="AC68" s="376">
        <v>13703.670741754982</v>
      </c>
      <c r="AD68" s="376">
        <v>14144.526803216537</v>
      </c>
      <c r="AE68" s="376">
        <v>14459.89057598979</v>
      </c>
      <c r="AF68" s="376">
        <v>14838.363601619665</v>
      </c>
      <c r="AG68" s="376">
        <v>15286.964604193383</v>
      </c>
      <c r="AH68" s="376">
        <v>15911.040420994213</v>
      </c>
      <c r="AI68" s="376">
        <v>16554.343933678978</v>
      </c>
      <c r="AJ68" s="376">
        <v>17041.339637506771</v>
      </c>
      <c r="AK68" s="376">
        <v>17476.359604753568</v>
      </c>
      <c r="AL68" s="376">
        <v>17936.439633010123</v>
      </c>
      <c r="AM68" s="376">
        <v>18297.923058734363</v>
      </c>
      <c r="AN68" s="376">
        <v>18482.773712701204</v>
      </c>
      <c r="AO68" s="376">
        <v>18555.609200970084</v>
      </c>
      <c r="AP68" s="376">
        <v>18599.494618045021</v>
      </c>
      <c r="AQ68" s="376">
        <v>18555.574226586228</v>
      </c>
      <c r="AR68" s="376">
        <v>18415.82852102393</v>
      </c>
    </row>
    <row r="69" spans="17:44">
      <c r="Q69" s="527" t="s">
        <v>275</v>
      </c>
      <c r="R69" s="378" t="s">
        <v>301</v>
      </c>
      <c r="S69" s="376">
        <v>1.0512000000000001</v>
      </c>
      <c r="T69" s="376">
        <v>2.7594000000000003</v>
      </c>
      <c r="U69" s="376">
        <v>4.5990000000000002</v>
      </c>
      <c r="V69" s="376">
        <v>16.030799999999999</v>
      </c>
      <c r="W69" s="376">
        <v>37.142400000000002</v>
      </c>
      <c r="X69" s="376">
        <v>109.17646400000002</v>
      </c>
      <c r="Y69" s="376">
        <v>116.93782400000003</v>
      </c>
      <c r="Z69" s="376">
        <v>168.68022400000007</v>
      </c>
      <c r="AA69" s="376">
        <v>189.37718400000006</v>
      </c>
      <c r="AB69" s="376">
        <v>241.11958400000009</v>
      </c>
      <c r="AC69" s="376">
        <v>340.72370400000005</v>
      </c>
      <c r="AD69" s="376">
        <v>392.46610400000009</v>
      </c>
      <c r="AE69" s="376">
        <v>418.33730400000013</v>
      </c>
      <c r="AF69" s="376">
        <v>470.07970400000011</v>
      </c>
      <c r="AG69" s="376">
        <v>495.95090400000004</v>
      </c>
      <c r="AH69" s="376">
        <v>521.82210400000008</v>
      </c>
      <c r="AI69" s="376">
        <v>521.82210400000008</v>
      </c>
      <c r="AJ69" s="376">
        <v>521.82210400000008</v>
      </c>
      <c r="AK69" s="376">
        <v>521.82210400000008</v>
      </c>
      <c r="AL69" s="376">
        <v>521.82210400000008</v>
      </c>
      <c r="AM69" s="376">
        <v>521.82210400000008</v>
      </c>
      <c r="AN69" s="376">
        <v>521.82210400000008</v>
      </c>
      <c r="AO69" s="376">
        <v>521.82210400000008</v>
      </c>
      <c r="AP69" s="376">
        <v>521.82210400000008</v>
      </c>
      <c r="AQ69" s="376">
        <v>521.82210400000008</v>
      </c>
      <c r="AR69" s="376">
        <v>521.82210400000008</v>
      </c>
    </row>
    <row r="70" spans="17:44">
      <c r="Q70" s="528"/>
      <c r="R70" s="378" t="s">
        <v>302</v>
      </c>
      <c r="S70" s="376">
        <v>9.7235999999999994</v>
      </c>
      <c r="T70" s="376">
        <v>9.7235999999999994</v>
      </c>
      <c r="U70" s="376">
        <v>9.7235999999999994</v>
      </c>
      <c r="V70" s="376">
        <v>9.7235999999999994</v>
      </c>
      <c r="W70" s="376">
        <v>9.7235999999999994</v>
      </c>
      <c r="X70" s="376">
        <v>9.7235999999999994</v>
      </c>
      <c r="Y70" s="376">
        <v>9.7235999999999994</v>
      </c>
      <c r="Z70" s="376">
        <v>9.7235999999999994</v>
      </c>
      <c r="AA70" s="376">
        <v>9.7235999999999994</v>
      </c>
      <c r="AB70" s="376">
        <v>9.7235999999999994</v>
      </c>
      <c r="AC70" s="376">
        <v>9.7235999999999994</v>
      </c>
      <c r="AD70" s="376">
        <v>9.7235999999999994</v>
      </c>
      <c r="AE70" s="376">
        <v>9.7235999999999994</v>
      </c>
      <c r="AF70" s="376">
        <v>9.7235999999999994</v>
      </c>
      <c r="AG70" s="376">
        <v>9.7235999999999994</v>
      </c>
      <c r="AH70" s="376">
        <v>127.63319999999999</v>
      </c>
      <c r="AI70" s="376">
        <v>127.63319999999999</v>
      </c>
      <c r="AJ70" s="376">
        <v>154.78919999999999</v>
      </c>
      <c r="AK70" s="376">
        <v>154.78919999999999</v>
      </c>
      <c r="AL70" s="376">
        <v>181.9452</v>
      </c>
      <c r="AM70" s="376">
        <v>181.9452</v>
      </c>
      <c r="AN70" s="376">
        <v>181.9452</v>
      </c>
      <c r="AO70" s="376">
        <v>181.9452</v>
      </c>
      <c r="AP70" s="376">
        <v>181.9452</v>
      </c>
      <c r="AQ70" s="376">
        <v>181.9452</v>
      </c>
      <c r="AR70" s="376">
        <v>181.9452</v>
      </c>
    </row>
    <row r="71" spans="17:44">
      <c r="Q71" s="382" t="s">
        <v>274</v>
      </c>
      <c r="R71" s="378" t="s">
        <v>274</v>
      </c>
      <c r="S71" s="376">
        <v>1007.776799561939</v>
      </c>
      <c r="T71" s="376">
        <v>1030.0389573627804</v>
      </c>
      <c r="U71" s="376">
        <v>1047.5333524312477</v>
      </c>
      <c r="V71" s="376">
        <v>1065.2242401692176</v>
      </c>
      <c r="W71" s="376">
        <v>1083.1208513372139</v>
      </c>
      <c r="X71" s="376">
        <v>1090.400549812482</v>
      </c>
      <c r="Y71" s="376">
        <v>1097.6494642945058</v>
      </c>
      <c r="Z71" s="376">
        <v>1104.8727557147481</v>
      </c>
      <c r="AA71" s="376">
        <v>1112.0750089812457</v>
      </c>
      <c r="AB71" s="376">
        <v>1119.2603176961713</v>
      </c>
      <c r="AC71" s="376">
        <v>1126.4323539176848</v>
      </c>
      <c r="AD71" s="376">
        <v>1133.5944260217921</v>
      </c>
      <c r="AE71" s="376">
        <v>1140.7495270161112</v>
      </c>
      <c r="AF71" s="376">
        <v>1147.9003751329196</v>
      </c>
      <c r="AG71" s="376">
        <v>1155.049448133796</v>
      </c>
      <c r="AH71" s="376">
        <v>1162.1990124577842</v>
      </c>
      <c r="AI71" s="376">
        <v>1169.3511481144385</v>
      </c>
      <c r="AJ71" s="376">
        <v>1176.5077700446986</v>
      </c>
      <c r="AK71" s="376">
        <v>1183.6706465333402</v>
      </c>
      <c r="AL71" s="376">
        <v>1190.8414151473385</v>
      </c>
      <c r="AM71" s="376">
        <v>1198.0215965878813</v>
      </c>
      <c r="AN71" s="376">
        <v>1205.2126067747715</v>
      </c>
      <c r="AO71" s="376">
        <v>1212.4157674266244</v>
      </c>
      <c r="AP71" s="376">
        <v>1219.6323153556411</v>
      </c>
      <c r="AQ71" s="376">
        <v>1226.8634106595505</v>
      </c>
      <c r="AR71" s="376">
        <v>1234.110143963785</v>
      </c>
    </row>
    <row r="72" spans="17:44">
      <c r="Q72" s="530" t="s">
        <v>267</v>
      </c>
      <c r="R72" s="378" t="s">
        <v>303</v>
      </c>
      <c r="S72" s="376">
        <v>0</v>
      </c>
      <c r="T72" s="376">
        <v>0</v>
      </c>
      <c r="U72" s="376">
        <v>0</v>
      </c>
      <c r="V72" s="376">
        <v>0</v>
      </c>
      <c r="W72" s="376">
        <v>2.6614583333333326</v>
      </c>
      <c r="X72" s="376">
        <v>2.1078749999999999</v>
      </c>
      <c r="Y72" s="376">
        <v>8.1303749999999972</v>
      </c>
      <c r="Z72" s="376">
        <v>2.5896750000000006</v>
      </c>
      <c r="AA72" s="376">
        <v>7.8292499999999974</v>
      </c>
      <c r="AB72" s="376">
        <v>18.189166666666654</v>
      </c>
      <c r="AC72" s="376">
        <v>10.568270833333331</v>
      </c>
      <c r="AD72" s="376">
        <v>15.402407529055337</v>
      </c>
      <c r="AE72" s="376">
        <v>42.455218978526418</v>
      </c>
      <c r="AF72" s="376">
        <v>24.180049674948076</v>
      </c>
      <c r="AG72" s="376">
        <v>51.797223586135289</v>
      </c>
      <c r="AH72" s="376">
        <v>38.103819941012453</v>
      </c>
      <c r="AI72" s="376">
        <v>44.689826473254968</v>
      </c>
      <c r="AJ72" s="376">
        <v>73.405315843968438</v>
      </c>
      <c r="AK72" s="376">
        <v>89.344574477365228</v>
      </c>
      <c r="AL72" s="376">
        <v>93.575015487369285</v>
      </c>
      <c r="AM72" s="376">
        <v>122.6729863117301</v>
      </c>
      <c r="AN72" s="376">
        <v>121.33078338824275</v>
      </c>
      <c r="AO72" s="376">
        <v>137.94225119102239</v>
      </c>
      <c r="AP72" s="376">
        <v>153.04105235372069</v>
      </c>
      <c r="AQ72" s="376">
        <v>241.06740532189917</v>
      </c>
      <c r="AR72" s="376">
        <v>304.7228078127842</v>
      </c>
    </row>
    <row r="73" spans="17:44">
      <c r="Q73" s="531"/>
      <c r="R73" s="378" t="s">
        <v>287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6">
        <v>0</v>
      </c>
      <c r="Z73" s="376">
        <v>0</v>
      </c>
      <c r="AA73" s="376">
        <v>0</v>
      </c>
      <c r="AB73" s="376">
        <v>0</v>
      </c>
      <c r="AC73" s="376">
        <v>0</v>
      </c>
      <c r="AD73" s="376">
        <v>0</v>
      </c>
      <c r="AE73" s="376">
        <v>0</v>
      </c>
      <c r="AF73" s="376">
        <v>0</v>
      </c>
      <c r="AG73" s="376">
        <v>0</v>
      </c>
      <c r="AH73" s="376">
        <v>0</v>
      </c>
      <c r="AI73" s="376">
        <v>0</v>
      </c>
      <c r="AJ73" s="376">
        <v>0</v>
      </c>
      <c r="AK73" s="376">
        <v>0</v>
      </c>
      <c r="AL73" s="376">
        <v>0</v>
      </c>
      <c r="AM73" s="376">
        <v>0</v>
      </c>
      <c r="AN73" s="376">
        <v>0</v>
      </c>
      <c r="AO73" s="376">
        <v>0</v>
      </c>
      <c r="AP73" s="376">
        <v>0</v>
      </c>
      <c r="AQ73" s="376">
        <v>228.77963486749971</v>
      </c>
      <c r="AR73" s="376">
        <v>246.47864315068338</v>
      </c>
    </row>
    <row r="74" spans="17:44">
      <c r="Q74" s="531"/>
      <c r="R74" s="378" t="s">
        <v>304</v>
      </c>
      <c r="S74" s="376">
        <v>0</v>
      </c>
      <c r="T74" s="376">
        <v>0</v>
      </c>
      <c r="U74" s="376">
        <v>39.146250000000009</v>
      </c>
      <c r="V74" s="376">
        <v>33.123750000000008</v>
      </c>
      <c r="W74" s="376">
        <v>54.202500000000015</v>
      </c>
      <c r="X74" s="376">
        <v>92.753171489976779</v>
      </c>
      <c r="Y74" s="376">
        <v>147.55124999999995</v>
      </c>
      <c r="Z74" s="376">
        <v>126.47249999999998</v>
      </c>
      <c r="AA74" s="376">
        <v>121.95562500000001</v>
      </c>
      <c r="AB74" s="376">
        <v>175.89806249999987</v>
      </c>
      <c r="AC74" s="376">
        <v>42.60097500000002</v>
      </c>
      <c r="AD74" s="376">
        <v>6.0225000000000719</v>
      </c>
      <c r="AE74" s="376">
        <v>12.775436710484843</v>
      </c>
      <c r="AF74" s="376">
        <v>25.550873420969687</v>
      </c>
      <c r="AG74" s="376">
        <v>76.652620262908925</v>
      </c>
      <c r="AH74" s="376">
        <v>108.59121203912105</v>
      </c>
      <c r="AI74" s="376">
        <v>146.91752217057558</v>
      </c>
      <c r="AJ74" s="376">
        <v>127.75436710484816</v>
      </c>
      <c r="AK74" s="376">
        <v>108.59121203912105</v>
      </c>
      <c r="AL74" s="376">
        <v>76.652620262908783</v>
      </c>
      <c r="AM74" s="376">
        <v>114.97893039436332</v>
      </c>
      <c r="AN74" s="376">
        <v>159.69295888106038</v>
      </c>
      <c r="AO74" s="376">
        <v>153.30524052581785</v>
      </c>
      <c r="AP74" s="376">
        <v>121.36664874960587</v>
      </c>
      <c r="AQ74" s="376">
        <v>121.36664874960616</v>
      </c>
      <c r="AR74" s="376">
        <v>114.97893039436359</v>
      </c>
    </row>
    <row r="75" spans="17:44">
      <c r="Q75" s="532"/>
      <c r="R75" s="378" t="s">
        <v>535</v>
      </c>
      <c r="S75" s="376">
        <v>0</v>
      </c>
      <c r="T75" s="376">
        <v>0</v>
      </c>
      <c r="U75" s="376">
        <v>0</v>
      </c>
      <c r="V75" s="376">
        <v>0</v>
      </c>
      <c r="W75" s="376">
        <v>0</v>
      </c>
      <c r="X75" s="376">
        <v>0</v>
      </c>
      <c r="Y75" s="376">
        <v>0</v>
      </c>
      <c r="Z75" s="376">
        <v>0</v>
      </c>
      <c r="AA75" s="376">
        <v>0</v>
      </c>
      <c r="AB75" s="376">
        <v>0</v>
      </c>
      <c r="AC75" s="376">
        <v>288.73994166666648</v>
      </c>
      <c r="AD75" s="376">
        <v>415.55249999999995</v>
      </c>
      <c r="AE75" s="376">
        <v>498.24203170890843</v>
      </c>
      <c r="AF75" s="376">
        <v>549.34377855084779</v>
      </c>
      <c r="AG75" s="376">
        <v>753.750765918605</v>
      </c>
      <c r="AH75" s="376">
        <v>785.6893576948172</v>
      </c>
      <c r="AI75" s="376">
        <v>811.24023111578697</v>
      </c>
      <c r="AJ75" s="376">
        <v>1277.543671048483</v>
      </c>
      <c r="AK75" s="376">
        <v>1296.7068261142103</v>
      </c>
      <c r="AL75" s="376">
        <v>1328.6454178904226</v>
      </c>
      <c r="AM75" s="376">
        <v>1673.582209073513</v>
      </c>
      <c r="AN75" s="376">
        <v>1692.7453641392403</v>
      </c>
      <c r="AO75" s="376">
        <v>1699.1330824944828</v>
      </c>
      <c r="AP75" s="376">
        <v>2050.4575920328157</v>
      </c>
      <c r="AQ75" s="376">
        <v>2050.4575920328157</v>
      </c>
      <c r="AR75" s="376">
        <v>2056.8453103880579</v>
      </c>
    </row>
    <row r="76" spans="17:44">
      <c r="Q76" s="527" t="s">
        <v>270</v>
      </c>
      <c r="R76" s="378" t="s">
        <v>305</v>
      </c>
      <c r="S76" s="376">
        <v>214.20608999999999</v>
      </c>
      <c r="T76" s="376">
        <v>214.20608999999999</v>
      </c>
      <c r="U76" s="376">
        <v>214.20608999999999</v>
      </c>
      <c r="V76" s="376">
        <v>214.20608999999999</v>
      </c>
      <c r="W76" s="376">
        <v>214.20608999999999</v>
      </c>
      <c r="X76" s="376">
        <v>214.20608999999999</v>
      </c>
      <c r="Y76" s="376">
        <v>214.20608999999999</v>
      </c>
      <c r="Z76" s="376">
        <v>214.20608999999999</v>
      </c>
      <c r="AA76" s="376">
        <v>214.20608999999999</v>
      </c>
      <c r="AB76" s="376">
        <v>214.20608999999999</v>
      </c>
      <c r="AC76" s="376">
        <v>214.20608999999999</v>
      </c>
      <c r="AD76" s="376">
        <v>214.20608999999999</v>
      </c>
      <c r="AE76" s="376">
        <v>214.20608999999999</v>
      </c>
      <c r="AF76" s="376">
        <v>214.20608999999999</v>
      </c>
      <c r="AG76" s="376">
        <v>214.20608999999999</v>
      </c>
      <c r="AH76" s="376">
        <v>214.20608999999999</v>
      </c>
      <c r="AI76" s="376">
        <v>214.20608999999999</v>
      </c>
      <c r="AJ76" s="376">
        <v>214.20608999999999</v>
      </c>
      <c r="AK76" s="376">
        <v>214.20608999999999</v>
      </c>
      <c r="AL76" s="376">
        <v>214.20608999999999</v>
      </c>
      <c r="AM76" s="376">
        <v>214.20608999999999</v>
      </c>
      <c r="AN76" s="376">
        <v>214.20608999999999</v>
      </c>
      <c r="AO76" s="376">
        <v>214.20608999999999</v>
      </c>
      <c r="AP76" s="376">
        <v>214.20608999999999</v>
      </c>
      <c r="AQ76" s="376">
        <v>214.20608999999999</v>
      </c>
      <c r="AR76" s="376">
        <v>214.20608999999999</v>
      </c>
    </row>
    <row r="77" spans="17:44">
      <c r="Q77" s="528"/>
      <c r="R77" s="378" t="s">
        <v>306</v>
      </c>
      <c r="S77" s="376">
        <v>2066.3277410214796</v>
      </c>
      <c r="T77" s="376">
        <v>2066.3277410214796</v>
      </c>
      <c r="U77" s="376">
        <v>2066.3277410214796</v>
      </c>
      <c r="V77" s="376">
        <v>2066.3277410214796</v>
      </c>
      <c r="W77" s="376">
        <v>2066.3277410214796</v>
      </c>
      <c r="X77" s="376">
        <v>2066.3277410214796</v>
      </c>
      <c r="Y77" s="376">
        <v>2066.3277410214796</v>
      </c>
      <c r="Z77" s="376">
        <v>2066.3277410214796</v>
      </c>
      <c r="AA77" s="376">
        <v>2066.3277410214796</v>
      </c>
      <c r="AB77" s="376">
        <v>2066.3277410214796</v>
      </c>
      <c r="AC77" s="376">
        <v>2066.3277410214796</v>
      </c>
      <c r="AD77" s="376">
        <v>2066.3277410214796</v>
      </c>
      <c r="AE77" s="376">
        <v>2066.3277410214796</v>
      </c>
      <c r="AF77" s="376">
        <v>2066.3277410214796</v>
      </c>
      <c r="AG77" s="376">
        <v>2066.3277410214796</v>
      </c>
      <c r="AH77" s="376">
        <v>2066.3277410214796</v>
      </c>
      <c r="AI77" s="376">
        <v>2066.3277410214796</v>
      </c>
      <c r="AJ77" s="376">
        <v>2066.3277410214796</v>
      </c>
      <c r="AK77" s="376">
        <v>2066.3277410214796</v>
      </c>
      <c r="AL77" s="376">
        <v>2066.3277410214796</v>
      </c>
      <c r="AM77" s="376">
        <v>2066.3277410214796</v>
      </c>
      <c r="AN77" s="376">
        <v>2066.3277410214796</v>
      </c>
      <c r="AO77" s="376">
        <v>2066.3277410214796</v>
      </c>
      <c r="AP77" s="376">
        <v>2066.3277410214796</v>
      </c>
      <c r="AQ77" s="376">
        <v>2066.3277410214796</v>
      </c>
      <c r="AR77" s="376">
        <v>2066.3277410214796</v>
      </c>
    </row>
    <row r="78" spans="17:44">
      <c r="Q78" s="382" t="s">
        <v>279</v>
      </c>
      <c r="R78" s="381" t="s">
        <v>307</v>
      </c>
      <c r="S78" s="376">
        <v>7311.3175499006256</v>
      </c>
      <c r="T78" s="376">
        <v>9636.8026352621218</v>
      </c>
      <c r="U78" s="376">
        <v>10911.826794350616</v>
      </c>
      <c r="V78" s="376">
        <v>11392.583455039678</v>
      </c>
      <c r="W78" s="376">
        <v>11530.345641910899</v>
      </c>
      <c r="X78" s="376">
        <v>11747.464927759958</v>
      </c>
      <c r="Y78" s="376">
        <v>11964.584213609014</v>
      </c>
      <c r="Z78" s="376">
        <v>12290.263142382597</v>
      </c>
      <c r="AA78" s="376">
        <v>12615.942071156183</v>
      </c>
      <c r="AB78" s="376">
        <v>13158.740285778826</v>
      </c>
      <c r="AC78" s="376">
        <v>13918.657786250522</v>
      </c>
      <c r="AD78" s="376">
        <v>14787.134929646749</v>
      </c>
      <c r="AE78" s="376">
        <v>15764.171715967504</v>
      </c>
      <c r="AF78" s="376">
        <v>16632.648859363733</v>
      </c>
      <c r="AG78" s="376">
        <v>17175.447073986372</v>
      </c>
      <c r="AH78" s="376">
        <v>17609.685645684483</v>
      </c>
      <c r="AI78" s="376">
        <v>17935.364574458068</v>
      </c>
      <c r="AJ78" s="376">
        <v>18152.483860307129</v>
      </c>
      <c r="AK78" s="376">
        <v>18315.323324693916</v>
      </c>
      <c r="AL78" s="376">
        <v>18586.722432005245</v>
      </c>
      <c r="AM78" s="376">
        <v>18695.282074929768</v>
      </c>
      <c r="AN78" s="376">
        <v>18803.841717854295</v>
      </c>
      <c r="AO78" s="376">
        <v>18858.121539316569</v>
      </c>
      <c r="AP78" s="376">
        <v>18912.401360778826</v>
      </c>
      <c r="AQ78" s="376">
        <v>18939.541271509956</v>
      </c>
      <c r="AR78" s="376">
        <v>18966.681182241089</v>
      </c>
    </row>
    <row r="79" spans="17:44">
      <c r="Q79" s="527" t="s">
        <v>295</v>
      </c>
      <c r="R79" s="380" t="s">
        <v>308</v>
      </c>
      <c r="S79" s="376">
        <v>8890.8916930254964</v>
      </c>
      <c r="T79" s="376">
        <v>9602.6371584214103</v>
      </c>
      <c r="U79" s="376">
        <v>10184.717366447472</v>
      </c>
      <c r="V79" s="376">
        <v>10482.151878058492</v>
      </c>
      <c r="W79" s="376">
        <v>10780.712937036513</v>
      </c>
      <c r="X79" s="376">
        <v>11058.859394908595</v>
      </c>
      <c r="Y79" s="376">
        <v>11122.590577834448</v>
      </c>
      <c r="Z79" s="376">
        <v>11200.448711879286</v>
      </c>
      <c r="AA79" s="376">
        <v>11358.760507037981</v>
      </c>
      <c r="AB79" s="376">
        <v>11544.975156368881</v>
      </c>
      <c r="AC79" s="376">
        <v>11731.647256928711</v>
      </c>
      <c r="AD79" s="376">
        <v>11918.867460261055</v>
      </c>
      <c r="AE79" s="376">
        <v>12106.720307956497</v>
      </c>
      <c r="AF79" s="376">
        <v>12295.284920411463</v>
      </c>
      <c r="AG79" s="376">
        <v>12484.635594998836</v>
      </c>
      <c r="AH79" s="376">
        <v>12789.799372863954</v>
      </c>
      <c r="AI79" s="376">
        <v>12891.902497164097</v>
      </c>
      <c r="AJ79" s="376">
        <v>13084.403556488025</v>
      </c>
      <c r="AK79" s="376">
        <v>13277.951250275462</v>
      </c>
      <c r="AL79" s="376">
        <v>13472.602527960402</v>
      </c>
      <c r="AM79" s="376">
        <v>13668.411830801764</v>
      </c>
      <c r="AN79" s="376">
        <v>13865.431338186549</v>
      </c>
      <c r="AO79" s="376">
        <v>14063.711187195993</v>
      </c>
      <c r="AP79" s="376">
        <v>14263.299668858726</v>
      </c>
      <c r="AQ79" s="376">
        <v>14405.932665547312</v>
      </c>
      <c r="AR79" s="376">
        <v>14549.991992202784</v>
      </c>
    </row>
    <row r="80" spans="17:44">
      <c r="Q80" s="528"/>
      <c r="R80" s="378" t="s">
        <v>309</v>
      </c>
      <c r="S80" s="376">
        <v>1778.5200240000001</v>
      </c>
      <c r="T80" s="376">
        <v>1778.5200240000001</v>
      </c>
      <c r="U80" s="376">
        <v>1778.5200240000001</v>
      </c>
      <c r="V80" s="376">
        <v>1778.5200240000001</v>
      </c>
      <c r="W80" s="376">
        <v>2109.7544579999999</v>
      </c>
      <c r="X80" s="376">
        <v>2109.7544579999999</v>
      </c>
      <c r="Y80" s="376">
        <v>2109.7544579999999</v>
      </c>
      <c r="Z80" s="376">
        <v>2109.7544579999999</v>
      </c>
      <c r="AA80" s="376">
        <v>2109.7544579999999</v>
      </c>
      <c r="AB80" s="376">
        <v>2109.7544579999999</v>
      </c>
      <c r="AC80" s="376">
        <v>2109.7544579999999</v>
      </c>
      <c r="AD80" s="376">
        <v>2109.7544579999999</v>
      </c>
      <c r="AE80" s="376">
        <v>2109.7544579999999</v>
      </c>
      <c r="AF80" s="376">
        <v>2109.7544579999999</v>
      </c>
      <c r="AG80" s="376">
        <v>2109.7544579999999</v>
      </c>
      <c r="AH80" s="376">
        <v>2109.7544579999999</v>
      </c>
      <c r="AI80" s="376">
        <v>2109.7544579999999</v>
      </c>
      <c r="AJ80" s="376">
        <v>2109.7544579999999</v>
      </c>
      <c r="AK80" s="376">
        <v>2109.7544579999999</v>
      </c>
      <c r="AL80" s="376">
        <v>2109.7544579999999</v>
      </c>
      <c r="AM80" s="376">
        <v>2109.7544579999999</v>
      </c>
      <c r="AN80" s="376">
        <v>2109.7544579999999</v>
      </c>
      <c r="AO80" s="376">
        <v>2109.7544579999999</v>
      </c>
      <c r="AP80" s="376">
        <v>2109.7544579999999</v>
      </c>
      <c r="AQ80" s="376">
        <v>2109.7544579999999</v>
      </c>
      <c r="AR80" s="376">
        <v>2109.7544579999999</v>
      </c>
    </row>
    <row r="81" spans="17:44" ht="15">
      <c r="Q81" s="513" t="s">
        <v>282</v>
      </c>
      <c r="R81" s="513"/>
      <c r="S81" s="286">
        <v>46809.808486645721</v>
      </c>
      <c r="T81" s="286">
        <v>50665.847364011832</v>
      </c>
      <c r="U81" s="286">
        <v>53587.855779079269</v>
      </c>
      <c r="V81" s="286">
        <v>56012.789546807151</v>
      </c>
      <c r="W81" s="286">
        <v>57787.666667075224</v>
      </c>
      <c r="X81" s="286">
        <v>59533.541979919239</v>
      </c>
      <c r="Y81" s="286">
        <v>60467.764592551204</v>
      </c>
      <c r="Z81" s="286">
        <v>61450.729447864192</v>
      </c>
      <c r="AA81" s="286">
        <v>63658.92069217714</v>
      </c>
      <c r="AB81" s="286">
        <v>65257.710748228645</v>
      </c>
      <c r="AC81" s="286">
        <v>67075.300610639883</v>
      </c>
      <c r="AD81" s="286">
        <v>69357.362934851641</v>
      </c>
      <c r="AE81" s="286">
        <v>71115.331114274479</v>
      </c>
      <c r="AF81" s="286">
        <v>73132.663261976079</v>
      </c>
      <c r="AG81" s="286">
        <v>74864.870232459449</v>
      </c>
      <c r="AH81" s="286">
        <v>77167.833519475374</v>
      </c>
      <c r="AI81" s="286">
        <v>78744.962281829547</v>
      </c>
      <c r="AJ81" s="286">
        <v>80254.025521862568</v>
      </c>
      <c r="AK81" s="286">
        <v>81254.364761324134</v>
      </c>
      <c r="AL81" s="286">
        <v>82936.205287041259</v>
      </c>
      <c r="AM81" s="286">
        <v>84166.192682051391</v>
      </c>
      <c r="AN81" s="286">
        <v>84872.134489113974</v>
      </c>
      <c r="AO81" s="286">
        <v>85228.906546325918</v>
      </c>
      <c r="AP81" s="286">
        <v>85727.78039737136</v>
      </c>
      <c r="AQ81" s="286">
        <v>86297.164724011047</v>
      </c>
      <c r="AR81" s="286">
        <v>86628.87289258196</v>
      </c>
    </row>
    <row r="86" spans="17:44" ht="15">
      <c r="Q86" s="277" t="s">
        <v>310</v>
      </c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</row>
    <row r="87" spans="17:44">
      <c r="S87" s="291"/>
      <c r="T87" s="291"/>
      <c r="U87" s="291"/>
      <c r="V87" s="291"/>
      <c r="W87" s="291"/>
      <c r="X87" s="291"/>
      <c r="Y87" s="291"/>
      <c r="Z87" s="291"/>
      <c r="AA87" s="291"/>
      <c r="AB87" s="291"/>
      <c r="AC87" s="291"/>
      <c r="AD87" s="291"/>
      <c r="AE87" s="291"/>
      <c r="AF87" s="291"/>
      <c r="AG87" s="291"/>
      <c r="AH87" s="291"/>
      <c r="AI87" s="291"/>
      <c r="AJ87" s="291"/>
      <c r="AK87" s="291"/>
      <c r="AL87" s="291"/>
      <c r="AM87" s="291"/>
      <c r="AN87" s="291"/>
      <c r="AO87" s="291"/>
      <c r="AP87" s="291"/>
      <c r="AQ87" s="291"/>
      <c r="AR87" s="291"/>
    </row>
    <row r="88" spans="17:44" ht="15">
      <c r="Q88" s="300" t="s">
        <v>269</v>
      </c>
      <c r="R88" s="300" t="s">
        <v>284</v>
      </c>
      <c r="S88" s="279">
        <v>2015</v>
      </c>
      <c r="T88" s="279">
        <v>2016</v>
      </c>
      <c r="U88" s="279">
        <v>2017</v>
      </c>
      <c r="V88" s="279">
        <v>2018</v>
      </c>
      <c r="W88" s="279">
        <v>2019</v>
      </c>
      <c r="X88" s="279">
        <v>2020</v>
      </c>
      <c r="Y88" s="279">
        <v>2021</v>
      </c>
      <c r="Z88" s="279">
        <v>2022</v>
      </c>
      <c r="AA88" s="279">
        <v>2023</v>
      </c>
      <c r="AB88" s="279">
        <v>2024</v>
      </c>
      <c r="AC88" s="279">
        <v>2025</v>
      </c>
      <c r="AD88" s="279">
        <v>2026</v>
      </c>
      <c r="AE88" s="279">
        <v>2027</v>
      </c>
      <c r="AF88" s="279">
        <v>2028</v>
      </c>
      <c r="AG88" s="279">
        <v>2029</v>
      </c>
      <c r="AH88" s="279">
        <v>2030</v>
      </c>
      <c r="AI88" s="279">
        <v>2031</v>
      </c>
      <c r="AJ88" s="279">
        <v>2032</v>
      </c>
      <c r="AK88" s="279">
        <v>2033</v>
      </c>
      <c r="AL88" s="279">
        <v>2034</v>
      </c>
      <c r="AM88" s="279">
        <v>2035</v>
      </c>
      <c r="AN88" s="279">
        <v>2036</v>
      </c>
      <c r="AO88" s="279">
        <v>2037</v>
      </c>
      <c r="AP88" s="279">
        <v>2038</v>
      </c>
      <c r="AQ88" s="279">
        <v>2039</v>
      </c>
      <c r="AR88" s="279">
        <v>2040</v>
      </c>
    </row>
    <row r="89" spans="17:44">
      <c r="Q89" s="382" t="s">
        <v>279</v>
      </c>
      <c r="R89" s="284" t="s">
        <v>311</v>
      </c>
      <c r="S89" s="304">
        <v>2752.6737312372607</v>
      </c>
      <c r="T89" s="304">
        <v>3255.6094616394334</v>
      </c>
      <c r="U89" s="304">
        <v>3565.400221425482</v>
      </c>
      <c r="V89" s="304">
        <v>3902.1436574003033</v>
      </c>
      <c r="W89" s="304">
        <v>4423.5375049939412</v>
      </c>
      <c r="X89" s="304">
        <v>5185.9659026349391</v>
      </c>
      <c r="Y89" s="304">
        <v>6076.9647348909175</v>
      </c>
      <c r="Z89" s="304">
        <v>7005.1218632211639</v>
      </c>
      <c r="AA89" s="304">
        <v>7890.9220148040631</v>
      </c>
      <c r="AB89" s="304">
        <v>8764.4562499374861</v>
      </c>
      <c r="AC89" s="304">
        <v>9604.2506296981737</v>
      </c>
      <c r="AD89" s="304">
        <v>10415.029808507712</v>
      </c>
      <c r="AE89" s="304">
        <v>11192.981030366376</v>
      </c>
      <c r="AF89" s="304">
        <v>11935.530623482749</v>
      </c>
      <c r="AG89" s="304">
        <v>12650.858354676044</v>
      </c>
      <c r="AH89" s="304">
        <v>13328.4487119758</v>
      </c>
      <c r="AI89" s="304">
        <v>13969.611213088256</v>
      </c>
      <c r="AJ89" s="304">
        <v>14570.489076020482</v>
      </c>
      <c r="AK89" s="304">
        <v>15135.828700373198</v>
      </c>
      <c r="AL89" s="304">
        <v>15661.546840280138</v>
      </c>
      <c r="AM89" s="304">
        <v>16155.994157265164</v>
      </c>
      <c r="AN89" s="304">
        <v>16611.578656851605</v>
      </c>
      <c r="AO89" s="304">
        <v>17036.864404548138</v>
      </c>
      <c r="AP89" s="304">
        <v>17425.513481981779</v>
      </c>
      <c r="AQ89" s="304">
        <v>17786.148788745239</v>
      </c>
      <c r="AR89" s="304">
        <v>18112.56360499097</v>
      </c>
    </row>
    <row r="90" spans="17:44">
      <c r="Q90" s="533" t="s">
        <v>56</v>
      </c>
      <c r="R90" s="284" t="s">
        <v>312</v>
      </c>
      <c r="S90" s="304">
        <v>3.5433958333333342</v>
      </c>
      <c r="T90" s="304">
        <v>4.7468231054504386</v>
      </c>
      <c r="U90" s="304">
        <v>6.2213417524175529</v>
      </c>
      <c r="V90" s="304">
        <v>8.9939020040293975</v>
      </c>
      <c r="W90" s="304">
        <v>17.957344740821178</v>
      </c>
      <c r="X90" s="304">
        <v>18.781710371773681</v>
      </c>
      <c r="Y90" s="304">
        <v>22.475461973263759</v>
      </c>
      <c r="Z90" s="304">
        <v>29.390627333985634</v>
      </c>
      <c r="AA90" s="304">
        <v>35.687784346967639</v>
      </c>
      <c r="AB90" s="304">
        <v>38.936997697705777</v>
      </c>
      <c r="AC90" s="304">
        <v>42.498363233481342</v>
      </c>
      <c r="AD90" s="304">
        <v>45.099636350246271</v>
      </c>
      <c r="AE90" s="304">
        <v>48.358001248414865</v>
      </c>
      <c r="AF90" s="304">
        <v>51.581967486510038</v>
      </c>
      <c r="AG90" s="304">
        <v>54.782330965329379</v>
      </c>
      <c r="AH90" s="304">
        <v>61.157206441505629</v>
      </c>
      <c r="AI90" s="304">
        <v>67.592498674388878</v>
      </c>
      <c r="AJ90" s="304">
        <v>76.88100974700005</v>
      </c>
      <c r="AK90" s="304">
        <v>93.437638711296671</v>
      </c>
      <c r="AL90" s="304">
        <v>109.03681797993283</v>
      </c>
      <c r="AM90" s="304">
        <v>136.31704543313612</v>
      </c>
      <c r="AN90" s="304">
        <v>156.767125226909</v>
      </c>
      <c r="AO90" s="304">
        <v>180.26057033946029</v>
      </c>
      <c r="AP90" s="304">
        <v>207.81380021036514</v>
      </c>
      <c r="AQ90" s="304">
        <v>240.14929591618699</v>
      </c>
      <c r="AR90" s="304">
        <v>278.11881640115075</v>
      </c>
    </row>
    <row r="91" spans="17:44">
      <c r="Q91" s="533"/>
      <c r="R91" s="284" t="s">
        <v>313</v>
      </c>
      <c r="S91" s="304">
        <v>0</v>
      </c>
      <c r="T91" s="304">
        <v>4.3311715108057147E-2</v>
      </c>
      <c r="U91" s="304">
        <v>0.11448680165088999</v>
      </c>
      <c r="V91" s="304">
        <v>0.29098865375320987</v>
      </c>
      <c r="W91" s="304">
        <v>0.70571002889099577</v>
      </c>
      <c r="X91" s="304">
        <v>1.3475098614295371</v>
      </c>
      <c r="Y91" s="304">
        <v>1.8110456547867193</v>
      </c>
      <c r="Z91" s="304">
        <v>5.0236219497508063</v>
      </c>
      <c r="AA91" s="304">
        <v>8.3603080472352556</v>
      </c>
      <c r="AB91" s="304">
        <v>20.73451154810067</v>
      </c>
      <c r="AC91" s="304">
        <v>79.097713474871938</v>
      </c>
      <c r="AD91" s="304">
        <v>129.12047008866736</v>
      </c>
      <c r="AE91" s="304">
        <v>183.4862418997771</v>
      </c>
      <c r="AF91" s="304">
        <v>252.73365995585681</v>
      </c>
      <c r="AG91" s="304">
        <v>298.12244781226394</v>
      </c>
      <c r="AH91" s="304">
        <v>346.69146585634883</v>
      </c>
      <c r="AI91" s="304">
        <v>391.8339103984739</v>
      </c>
      <c r="AJ91" s="304">
        <v>433.27238592349636</v>
      </c>
      <c r="AK91" s="304">
        <v>475.51576162366007</v>
      </c>
      <c r="AL91" s="304">
        <v>524.59310237552756</v>
      </c>
      <c r="AM91" s="304">
        <v>581.15696096872932</v>
      </c>
      <c r="AN91" s="304">
        <v>626.72079192154422</v>
      </c>
      <c r="AO91" s="304">
        <v>674.69937414440722</v>
      </c>
      <c r="AP91" s="304">
        <v>726.3509545855967</v>
      </c>
      <c r="AQ91" s="304">
        <v>781.95671945960237</v>
      </c>
      <c r="AR91" s="304">
        <v>841.81938117900052</v>
      </c>
    </row>
    <row r="92" spans="17:44">
      <c r="Q92" s="382" t="s">
        <v>281</v>
      </c>
      <c r="R92" s="284" t="s">
        <v>314</v>
      </c>
      <c r="S92" s="304">
        <v>522.11836252799992</v>
      </c>
      <c r="T92" s="304">
        <v>773.58761114537651</v>
      </c>
      <c r="U92" s="304">
        <v>1022.1176768678843</v>
      </c>
      <c r="V92" s="304">
        <v>1270.6477425903918</v>
      </c>
      <c r="W92" s="304">
        <v>1519.1778083128995</v>
      </c>
      <c r="X92" s="304">
        <v>1780.1343773215324</v>
      </c>
      <c r="Y92" s="304">
        <v>2054.1387747805975</v>
      </c>
      <c r="Z92" s="304">
        <v>2328.1431722396619</v>
      </c>
      <c r="AA92" s="304">
        <v>2602.1475696987263</v>
      </c>
      <c r="AB92" s="304">
        <v>2848.7515274118846</v>
      </c>
      <c r="AC92" s="304">
        <v>3070.6950893537273</v>
      </c>
      <c r="AD92" s="304">
        <v>3270.4442951013853</v>
      </c>
      <c r="AE92" s="304">
        <v>3450.218580274277</v>
      </c>
      <c r="AF92" s="304">
        <v>3621.0041511885252</v>
      </c>
      <c r="AG92" s="304">
        <v>3783.2504435570604</v>
      </c>
      <c r="AH92" s="304">
        <v>3937.3844213071689</v>
      </c>
      <c r="AI92" s="304">
        <v>4076.1050012822657</v>
      </c>
      <c r="AJ92" s="304">
        <v>4200.9535232598537</v>
      </c>
      <c r="AK92" s="304">
        <v>4313.3171930396829</v>
      </c>
      <c r="AL92" s="304">
        <v>4414.4444958415279</v>
      </c>
      <c r="AM92" s="304">
        <v>4505.4590683631905</v>
      </c>
      <c r="AN92" s="304">
        <v>4587.3721836326858</v>
      </c>
      <c r="AO92" s="304">
        <v>4661.0939873752313</v>
      </c>
      <c r="AP92" s="304">
        <v>4727.4436107435213</v>
      </c>
      <c r="AQ92" s="304">
        <v>4787.1582717749843</v>
      </c>
      <c r="AR92" s="304">
        <v>4840.9014667032998</v>
      </c>
    </row>
    <row r="93" spans="17:44">
      <c r="Q93" s="382" t="s">
        <v>267</v>
      </c>
      <c r="R93" s="284" t="s">
        <v>304</v>
      </c>
      <c r="S93" s="304">
        <v>0</v>
      </c>
      <c r="T93" s="304">
        <v>0.70999796457317521</v>
      </c>
      <c r="U93" s="304">
        <v>1.3523880040968765</v>
      </c>
      <c r="V93" s="304">
        <v>2.5418687031411547</v>
      </c>
      <c r="W93" s="304">
        <v>5.656768127506961</v>
      </c>
      <c r="X93" s="304">
        <v>13.039434138940148</v>
      </c>
      <c r="Y93" s="304">
        <v>26.291336297610233</v>
      </c>
      <c r="Z93" s="304">
        <v>46.406922286392309</v>
      </c>
      <c r="AA93" s="304">
        <v>73.066403093740973</v>
      </c>
      <c r="AB93" s="304">
        <v>107.99289250045182</v>
      </c>
      <c r="AC93" s="304">
        <v>150.58415543474189</v>
      </c>
      <c r="AD93" s="304">
        <v>200.39486930070362</v>
      </c>
      <c r="AE93" s="304">
        <v>257.40567918677368</v>
      </c>
      <c r="AF93" s="304">
        <v>321.45747184614379</v>
      </c>
      <c r="AG93" s="304">
        <v>393.25036414045275</v>
      </c>
      <c r="AH93" s="304">
        <v>470.23380844281957</v>
      </c>
      <c r="AI93" s="304">
        <v>550.5134555547661</v>
      </c>
      <c r="AJ93" s="304">
        <v>631.78928139878644</v>
      </c>
      <c r="AK93" s="304">
        <v>713.13073200949009</v>
      </c>
      <c r="AL93" s="304">
        <v>792.60690923415928</v>
      </c>
      <c r="AM93" s="304">
        <v>870.36331503965732</v>
      </c>
      <c r="AN93" s="304">
        <v>944.27708701557549</v>
      </c>
      <c r="AO93" s="304">
        <v>1014.9711769849492</v>
      </c>
      <c r="AP93" s="304">
        <v>1080.7822942503406</v>
      </c>
      <c r="AQ93" s="304">
        <v>1142.6914406224116</v>
      </c>
      <c r="AR93" s="304">
        <v>1199.2719310180144</v>
      </c>
    </row>
    <row r="94" spans="17:44">
      <c r="Q94" s="382" t="s">
        <v>295</v>
      </c>
      <c r="R94" s="284" t="s">
        <v>295</v>
      </c>
      <c r="S94" s="304">
        <v>741.0909332160013</v>
      </c>
      <c r="T94" s="304">
        <v>778.99316267779579</v>
      </c>
      <c r="U94" s="304">
        <v>884.31748841056969</v>
      </c>
      <c r="V94" s="304">
        <v>1000.1742467166209</v>
      </c>
      <c r="W94" s="304">
        <v>1127.6166808532778</v>
      </c>
      <c r="X94" s="304">
        <v>1267.8033584035998</v>
      </c>
      <c r="Y94" s="304">
        <v>1422.0087037089545</v>
      </c>
      <c r="Z94" s="304">
        <v>1588.5504766387371</v>
      </c>
      <c r="AA94" s="304">
        <v>1768.4155914029025</v>
      </c>
      <c r="AB94" s="304">
        <v>1962.6699153482014</v>
      </c>
      <c r="AC94" s="304">
        <v>2172.4645852091239</v>
      </c>
      <c r="AD94" s="304">
        <v>2386.4551484672652</v>
      </c>
      <c r="AE94" s="304">
        <v>2604.7255229905686</v>
      </c>
      <c r="AF94" s="304">
        <v>2827.3613050043382</v>
      </c>
      <c r="AG94" s="304">
        <v>3049.9970870181078</v>
      </c>
      <c r="AH94" s="304">
        <v>3272.6328690318783</v>
      </c>
      <c r="AI94" s="304">
        <v>3495.2686510456479</v>
      </c>
      <c r="AJ94" s="304">
        <v>3713.4517174191424</v>
      </c>
      <c r="AK94" s="304">
        <v>3927.2711224651671</v>
      </c>
      <c r="AL94" s="304">
        <v>4136.8141394102713</v>
      </c>
      <c r="AM94" s="304">
        <v>4342.1662960164731</v>
      </c>
      <c r="AN94" s="304">
        <v>4543.4114094905508</v>
      </c>
      <c r="AO94" s="304">
        <v>4740.6316206951478</v>
      </c>
      <c r="AP94" s="304">
        <v>4933.907427675651</v>
      </c>
      <c r="AQ94" s="304">
        <v>5123.3177185165459</v>
      </c>
      <c r="AR94" s="304">
        <v>5308.9398035406221</v>
      </c>
    </row>
    <row r="95" spans="17:44">
      <c r="Q95" s="382" t="s">
        <v>274</v>
      </c>
      <c r="R95" s="284" t="s">
        <v>274</v>
      </c>
      <c r="S95" s="304">
        <v>256.18690080000005</v>
      </c>
      <c r="T95" s="304">
        <v>297.46752480000009</v>
      </c>
      <c r="U95" s="304">
        <v>340.81218000000013</v>
      </c>
      <c r="V95" s="304">
        <v>386.32406796000015</v>
      </c>
      <c r="W95" s="304">
        <v>434.11155031800013</v>
      </c>
      <c r="X95" s="304">
        <v>482.85478232316012</v>
      </c>
      <c r="Y95" s="304">
        <v>532.57287896842331</v>
      </c>
      <c r="Z95" s="304">
        <v>582.29097561368656</v>
      </c>
      <c r="AA95" s="304">
        <v>632.0090722589498</v>
      </c>
      <c r="AB95" s="304">
        <v>681.72716890421316</v>
      </c>
      <c r="AC95" s="304">
        <v>731.44526554947629</v>
      </c>
      <c r="AD95" s="304">
        <v>778.67745736247628</v>
      </c>
      <c r="AE95" s="304">
        <v>823.54803958482637</v>
      </c>
      <c r="AF95" s="304">
        <v>866.17509269605887</v>
      </c>
      <c r="AG95" s="304">
        <v>906.67079315172975</v>
      </c>
      <c r="AH95" s="304">
        <v>943.11692356183357</v>
      </c>
      <c r="AI95" s="304">
        <v>975.91844093092698</v>
      </c>
      <c r="AJ95" s="304">
        <v>1005.4398065631111</v>
      </c>
      <c r="AK95" s="304">
        <v>1032.0090356320768</v>
      </c>
      <c r="AL95" s="304">
        <v>1053.2644188872493</v>
      </c>
      <c r="AM95" s="304">
        <v>1070.2687254913876</v>
      </c>
      <c r="AN95" s="304">
        <v>1083.8721707746981</v>
      </c>
      <c r="AO95" s="304">
        <v>1094.7549270013465</v>
      </c>
      <c r="AP95" s="304">
        <v>1103.4611319826649</v>
      </c>
      <c r="AQ95" s="304">
        <v>1110.4260959677201</v>
      </c>
      <c r="AR95" s="304">
        <v>1115.9980671557639</v>
      </c>
    </row>
    <row r="96" spans="17:44">
      <c r="Q96" s="527" t="s">
        <v>272</v>
      </c>
      <c r="R96" s="284" t="s">
        <v>297</v>
      </c>
      <c r="S96" s="304">
        <v>2004.1128000000001</v>
      </c>
      <c r="T96" s="304">
        <v>2468.722863486511</v>
      </c>
      <c r="U96" s="304">
        <v>2543.8758699966693</v>
      </c>
      <c r="V96" s="304">
        <v>2627.2057264031032</v>
      </c>
      <c r="W96" s="304">
        <v>2720.6892138208968</v>
      </c>
      <c r="X96" s="304">
        <v>2754.4147297694831</v>
      </c>
      <c r="Y96" s="304">
        <v>2787.9639956494416</v>
      </c>
      <c r="Z96" s="304">
        <v>2839.897874140263</v>
      </c>
      <c r="AA96" s="304">
        <v>2912.9497799788455</v>
      </c>
      <c r="AB96" s="304">
        <v>3018.9741623712098</v>
      </c>
      <c r="AC96" s="304">
        <v>3116.4274666775259</v>
      </c>
      <c r="AD96" s="304">
        <v>3152.3389668078348</v>
      </c>
      <c r="AE96" s="304">
        <v>3196.8924078348814</v>
      </c>
      <c r="AF96" s="304">
        <v>3243.1540427308214</v>
      </c>
      <c r="AG96" s="304">
        <v>3278.2233317289047</v>
      </c>
      <c r="AH96" s="304">
        <v>3317.586517022723</v>
      </c>
      <c r="AI96" s="304">
        <v>3355.8877572125352</v>
      </c>
      <c r="AJ96" s="304">
        <v>3433.0744824191052</v>
      </c>
      <c r="AK96" s="304">
        <v>3492.9763392464342</v>
      </c>
      <c r="AL96" s="304">
        <v>3598.6070659991265</v>
      </c>
      <c r="AM96" s="304">
        <v>3690.1190685505626</v>
      </c>
      <c r="AN96" s="304">
        <v>3750.0841419988574</v>
      </c>
      <c r="AO96" s="304">
        <v>3817.699975002346</v>
      </c>
      <c r="AP96" s="304">
        <v>3879.6970561440344</v>
      </c>
      <c r="AQ96" s="304">
        <v>3944.7201842357317</v>
      </c>
      <c r="AR96" s="304">
        <v>3998.9283024224956</v>
      </c>
    </row>
    <row r="97" spans="17:44">
      <c r="Q97" s="529"/>
      <c r="R97" s="377" t="s">
        <v>298</v>
      </c>
      <c r="S97" s="304">
        <v>0</v>
      </c>
      <c r="T97" s="304">
        <v>34.891926556421147</v>
      </c>
      <c r="U97" s="304">
        <v>49.646371039158801</v>
      </c>
      <c r="V97" s="304">
        <v>99.739415586384126</v>
      </c>
      <c r="W97" s="304">
        <v>156.26607432713283</v>
      </c>
      <c r="X97" s="304">
        <v>203.0933837944475</v>
      </c>
      <c r="Y97" s="304">
        <v>266.93664644514223</v>
      </c>
      <c r="Z97" s="304">
        <v>358.89299885344263</v>
      </c>
      <c r="AA97" s="304">
        <v>440.75759457641902</v>
      </c>
      <c r="AB97" s="304">
        <v>526.73138247895872</v>
      </c>
      <c r="AC97" s="304">
        <v>601.34364084013612</v>
      </c>
      <c r="AD97" s="304">
        <v>649.33162178005182</v>
      </c>
      <c r="AE97" s="304">
        <v>700.09439340504366</v>
      </c>
      <c r="AF97" s="304">
        <v>748.94469561893595</v>
      </c>
      <c r="AG97" s="304">
        <v>791.84372856001914</v>
      </c>
      <c r="AH97" s="304">
        <v>834.20953117079671</v>
      </c>
      <c r="AI97" s="304">
        <v>872.29215740137113</v>
      </c>
      <c r="AJ97" s="304">
        <v>922.51322719845462</v>
      </c>
      <c r="AK97" s="304">
        <v>967.85796010146817</v>
      </c>
      <c r="AL97" s="304">
        <v>1041.5967940773423</v>
      </c>
      <c r="AM97" s="304">
        <v>1091.5465779102733</v>
      </c>
      <c r="AN97" s="304">
        <v>1136.0542204949763</v>
      </c>
      <c r="AO97" s="304">
        <v>1185.6171941220973</v>
      </c>
      <c r="AP97" s="304">
        <v>1229.9615867985369</v>
      </c>
      <c r="AQ97" s="304">
        <v>1276.4438880174978</v>
      </c>
      <c r="AR97" s="304">
        <v>1317.1704350351056</v>
      </c>
    </row>
    <row r="98" spans="17:44" ht="15">
      <c r="Q98" s="513" t="s">
        <v>282</v>
      </c>
      <c r="R98" s="513"/>
      <c r="S98" s="288">
        <v>6279.7261236145951</v>
      </c>
      <c r="T98" s="288">
        <v>7614.7726830906695</v>
      </c>
      <c r="U98" s="288">
        <v>8413.8580242979297</v>
      </c>
      <c r="V98" s="288">
        <v>9298.0616160177269</v>
      </c>
      <c r="W98" s="288">
        <v>10405.718655523367</v>
      </c>
      <c r="X98" s="288">
        <v>11707.435188619305</v>
      </c>
      <c r="Y98" s="288">
        <v>13191.163578369136</v>
      </c>
      <c r="Z98" s="288">
        <v>14783.718532277082</v>
      </c>
      <c r="AA98" s="288">
        <v>16364.316118207851</v>
      </c>
      <c r="AB98" s="288">
        <v>17970.974808198214</v>
      </c>
      <c r="AC98" s="288">
        <v>19568.806909471259</v>
      </c>
      <c r="AD98" s="288">
        <v>21026.892273766342</v>
      </c>
      <c r="AE98" s="288">
        <v>22457.709896790941</v>
      </c>
      <c r="AF98" s="288">
        <v>23867.943010009938</v>
      </c>
      <c r="AG98" s="288">
        <v>25206.99888160991</v>
      </c>
      <c r="AH98" s="288">
        <v>26511.461454810869</v>
      </c>
      <c r="AI98" s="288">
        <v>27755.023085588633</v>
      </c>
      <c r="AJ98" s="288">
        <v>28987.864509949432</v>
      </c>
      <c r="AK98" s="288">
        <v>30151.344483202472</v>
      </c>
      <c r="AL98" s="288">
        <v>31332.510584085278</v>
      </c>
      <c r="AM98" s="288">
        <v>32443.391215038573</v>
      </c>
      <c r="AN98" s="288">
        <v>33440.137787407402</v>
      </c>
      <c r="AO98" s="288">
        <v>34406.593230213126</v>
      </c>
      <c r="AP98" s="288">
        <v>35314.93134437249</v>
      </c>
      <c r="AQ98" s="288">
        <v>36193.012403255925</v>
      </c>
      <c r="AR98" s="288">
        <v>37013.711808446424</v>
      </c>
    </row>
  </sheetData>
  <mergeCells count="18">
    <mergeCell ref="Q98:R98"/>
    <mergeCell ref="Q52:R52"/>
    <mergeCell ref="Q61:Q62"/>
    <mergeCell ref="Q63:Q65"/>
    <mergeCell ref="Q66:Q67"/>
    <mergeCell ref="Q69:Q70"/>
    <mergeCell ref="Q72:Q75"/>
    <mergeCell ref="Q76:Q77"/>
    <mergeCell ref="Q79:Q80"/>
    <mergeCell ref="Q81:R81"/>
    <mergeCell ref="Q90:Q91"/>
    <mergeCell ref="Q96:Q97"/>
    <mergeCell ref="Q49:Q50"/>
    <mergeCell ref="R6:R23"/>
    <mergeCell ref="Q33:Q35"/>
    <mergeCell ref="Q36:Q37"/>
    <mergeCell ref="Q38:Q39"/>
    <mergeCell ref="Q41:Q4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nal_x0020_sign_x0020_off xmlns="9a43113e-6c49-4a62-a2ea-cdedccc9934c">false</Final_x0020_sign_x0020_off>
    <Chapter xmlns="9a43113e-6c49-4a62-a2ea-cdedccc9934c">General</Chapt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EC75855AAE3C4BABCA13AD707223FB" ma:contentTypeVersion="2" ma:contentTypeDescription="Create a new document." ma:contentTypeScope="" ma:versionID="0dbfe9d60bceedd265b4a00885052cc2">
  <xsd:schema xmlns:xsd="http://www.w3.org/2001/XMLSchema" xmlns:xs="http://www.w3.org/2001/XMLSchema" xmlns:p="http://schemas.microsoft.com/office/2006/metadata/properties" xmlns:ns2="9a43113e-6c49-4a62-a2ea-cdedccc9934c" targetNamespace="http://schemas.microsoft.com/office/2006/metadata/properties" ma:root="true" ma:fieldsID="a62171e7a286d9227a397414ae951570" ns2:_="">
    <xsd:import namespace="9a43113e-6c49-4a62-a2ea-cdedccc9934c"/>
    <xsd:element name="properties">
      <xsd:complexType>
        <xsd:sequence>
          <xsd:element name="documentManagement">
            <xsd:complexType>
              <xsd:all>
                <xsd:element ref="ns2:Final_x0020_sign_x0020_off" minOccurs="0"/>
                <xsd:element ref="ns2:Chap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3113e-6c49-4a62-a2ea-cdedccc9934c" elementFormDefault="qualified">
    <xsd:import namespace="http://schemas.microsoft.com/office/2006/documentManagement/types"/>
    <xsd:import namespace="http://schemas.microsoft.com/office/infopath/2007/PartnerControls"/>
    <xsd:element name="Final_x0020_sign_x0020_off" ma:index="8" nillable="true" ma:displayName="Final sign off" ma:default="1" ma:internalName="Final_x0020_sign_x0020_off">
      <xsd:simpleType>
        <xsd:restriction base="dms:Boolean"/>
      </xsd:simpleType>
    </xsd:element>
    <xsd:element name="Chapter" ma:index="9" ma:displayName="Chapter" ma:description="Which chapter of FES" ma:format="Dropdown" ma:internalName="Chapter">
      <xsd:simpleType>
        <xsd:restriction base="dms:Choice">
          <xsd:enumeration value="General"/>
          <xsd:enumeration value="Chapters 1-2"/>
          <xsd:enumeration value="Chapter 3 - Demand"/>
          <xsd:enumeration value="Chapter 4 - Supply"/>
          <xsd:enumeration value="Chapter 5 - Environmental targets"/>
          <xsd:enumeration value="Chapter 6 - Method"/>
          <xsd:enumeration value="Conference presentations"/>
          <xsd:enumeration value="Conference stand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818517-00CF-4C48-B8D6-A597E7DF9D26}">
  <ds:schemaRefs>
    <ds:schemaRef ds:uri="http://purl.org/dc/elements/1.1/"/>
    <ds:schemaRef ds:uri="http://schemas.microsoft.com/office/2006/documentManagement/types"/>
    <ds:schemaRef ds:uri="9a43113e-6c49-4a62-a2ea-cdedccc9934c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C2E1193-50AB-4802-9522-A1299526AC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A1B555-2E60-4B04-8F36-65F63BA9A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3113e-6c49-4a62-a2ea-cdedccc993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151</vt:i4>
      </vt:variant>
    </vt:vector>
  </HeadingPairs>
  <TitlesOfParts>
    <vt:vector size="151" baseType="lpstr">
      <vt:lpstr>2016 Contents</vt:lpstr>
      <vt:lpstr>COMMIDITY PRICES</vt:lpstr>
      <vt:lpstr>CP1</vt:lpstr>
      <vt:lpstr>CP2</vt:lpstr>
      <vt:lpstr>CP3</vt:lpstr>
      <vt:lpstr>CP4</vt:lpstr>
      <vt:lpstr>CP5</vt:lpstr>
      <vt:lpstr>FES IN FIVE</vt:lpstr>
      <vt:lpstr>FinF 1</vt:lpstr>
      <vt:lpstr>FinF 2</vt:lpstr>
      <vt:lpstr>FinF 3</vt:lpstr>
      <vt:lpstr>FinF 4</vt:lpstr>
      <vt:lpstr>3. DEMAND</vt:lpstr>
      <vt:lpstr>3.1 Energy Demand</vt:lpstr>
      <vt:lpstr>Fig 3.1.1</vt:lpstr>
      <vt:lpstr>Fig 3.1.2</vt:lpstr>
      <vt:lpstr>Fig 3.1.3</vt:lpstr>
      <vt:lpstr>Fig 3.1.4</vt:lpstr>
      <vt:lpstr>Fig 3.1.5</vt:lpstr>
      <vt:lpstr>Fig 3.1.7</vt:lpstr>
      <vt:lpstr>Fig 3.1.6</vt:lpstr>
      <vt:lpstr>Fig 3.1.8</vt:lpstr>
      <vt:lpstr>Fig 3.1.9</vt:lpstr>
      <vt:lpstr>Fig 3.1.10</vt:lpstr>
      <vt:lpstr>Fig 3.1.11</vt:lpstr>
      <vt:lpstr>Fig 3.1.12</vt:lpstr>
      <vt:lpstr>PD1</vt:lpstr>
      <vt:lpstr>PD2</vt:lpstr>
      <vt:lpstr>PD3</vt:lpstr>
      <vt:lpstr>GD1</vt:lpstr>
      <vt:lpstr>GD2</vt:lpstr>
      <vt:lpstr>GD3</vt:lpstr>
      <vt:lpstr>GD4</vt:lpstr>
      <vt:lpstr>GD5</vt:lpstr>
      <vt:lpstr>GD6</vt:lpstr>
      <vt:lpstr>GD7</vt:lpstr>
      <vt:lpstr>GD8</vt:lpstr>
      <vt:lpstr>GD9</vt:lpstr>
      <vt:lpstr>GD10</vt:lpstr>
      <vt:lpstr>GD11</vt:lpstr>
      <vt:lpstr>GD12</vt:lpstr>
      <vt:lpstr>GD13</vt:lpstr>
      <vt:lpstr>GD14</vt:lpstr>
      <vt:lpstr>GD15</vt:lpstr>
      <vt:lpstr>3.2 Ind &amp; Com demand</vt:lpstr>
      <vt:lpstr>Fig 3.2.1</vt:lpstr>
      <vt:lpstr>Fig 3.2.2</vt:lpstr>
      <vt:lpstr>PD36a</vt:lpstr>
      <vt:lpstr>PD36b</vt:lpstr>
      <vt:lpstr>GD16</vt:lpstr>
      <vt:lpstr>3.3 Residential demand</vt:lpstr>
      <vt:lpstr>Fig 3.3.1</vt:lpstr>
      <vt:lpstr>Fig 3.3.2</vt:lpstr>
      <vt:lpstr>Fig 3.3.6</vt:lpstr>
      <vt:lpstr>Fig 3.3.7</vt:lpstr>
      <vt:lpstr>Fig 3.3.9</vt:lpstr>
      <vt:lpstr>PD11a</vt:lpstr>
      <vt:lpstr>PD12</vt:lpstr>
      <vt:lpstr>PD13</vt:lpstr>
      <vt:lpstr>PD14</vt:lpstr>
      <vt:lpstr>PD15</vt:lpstr>
      <vt:lpstr>PD17</vt:lpstr>
      <vt:lpstr>PD18</vt:lpstr>
      <vt:lpstr>PD19</vt:lpstr>
      <vt:lpstr>PD20</vt:lpstr>
      <vt:lpstr>PD21</vt:lpstr>
      <vt:lpstr>PD22</vt:lpstr>
      <vt:lpstr>PD23</vt:lpstr>
      <vt:lpstr>PD24</vt:lpstr>
      <vt:lpstr>PD25</vt:lpstr>
      <vt:lpstr>PD26</vt:lpstr>
      <vt:lpstr>PD27</vt:lpstr>
      <vt:lpstr>PD28</vt:lpstr>
      <vt:lpstr>PD29</vt:lpstr>
      <vt:lpstr>PD30</vt:lpstr>
      <vt:lpstr>PD30a</vt:lpstr>
      <vt:lpstr>Power_Lightbulbs combined</vt:lpstr>
      <vt:lpstr>PD30b</vt:lpstr>
      <vt:lpstr>3.4 Transport Demand</vt:lpstr>
      <vt:lpstr>Fig 3.4.1</vt:lpstr>
      <vt:lpstr>PD37</vt:lpstr>
      <vt:lpstr>PD38</vt:lpstr>
      <vt:lpstr>PD40</vt:lpstr>
      <vt:lpstr>3.5 Flexible Demand</vt:lpstr>
      <vt:lpstr>Fig 3.5.1</vt:lpstr>
      <vt:lpstr>Fig 3.5.3</vt:lpstr>
      <vt:lpstr>Fig 3.5.4</vt:lpstr>
      <vt:lpstr>PD32</vt:lpstr>
      <vt:lpstr>PD32a</vt:lpstr>
      <vt:lpstr>4. SUPPLY</vt:lpstr>
      <vt:lpstr>4.1 Electricity Supply</vt:lpstr>
      <vt:lpstr>Fig 4.1.2</vt:lpstr>
      <vt:lpstr>Fig 4.1.3</vt:lpstr>
      <vt:lpstr>Fig 4.1.4</vt:lpstr>
      <vt:lpstr>Fig 4.1.5</vt:lpstr>
      <vt:lpstr>Fig 4.1.6</vt:lpstr>
      <vt:lpstr>Fig 4.1.7</vt:lpstr>
      <vt:lpstr>PS1</vt:lpstr>
      <vt:lpstr>PS2</vt:lpstr>
      <vt:lpstr>PS3</vt:lpstr>
      <vt:lpstr>PS4</vt:lpstr>
      <vt:lpstr>PS5</vt:lpstr>
      <vt:lpstr>PS6</vt:lpstr>
      <vt:lpstr>PS7</vt:lpstr>
      <vt:lpstr>PS8</vt:lpstr>
      <vt:lpstr>PS9</vt:lpstr>
      <vt:lpstr>PS10</vt:lpstr>
      <vt:lpstr>PS11</vt:lpstr>
      <vt:lpstr>PS12</vt:lpstr>
      <vt:lpstr>PS13</vt:lpstr>
      <vt:lpstr>PS14</vt:lpstr>
      <vt:lpstr>4.2 Elec Interconnectors</vt:lpstr>
      <vt:lpstr>Fig 4.2.2</vt:lpstr>
      <vt:lpstr>Fig 4.2.3</vt:lpstr>
      <vt:lpstr>Fig 4.2.4</vt:lpstr>
      <vt:lpstr>4.3 Elec Storage</vt:lpstr>
      <vt:lpstr>Fig 4.3.1</vt:lpstr>
      <vt:lpstr>Fig 4.3.4</vt:lpstr>
      <vt:lpstr>4.4 Gas Supply</vt:lpstr>
      <vt:lpstr>Fig 4.4.1</vt:lpstr>
      <vt:lpstr>Fig 4.4.2</vt:lpstr>
      <vt:lpstr>Fig 4.4.3</vt:lpstr>
      <vt:lpstr>Fig 4.4.4</vt:lpstr>
      <vt:lpstr>Fig 4.4.7</vt:lpstr>
      <vt:lpstr>Fig 4.4.8</vt:lpstr>
      <vt:lpstr>GS1</vt:lpstr>
      <vt:lpstr>GS2</vt:lpstr>
      <vt:lpstr>GS3</vt:lpstr>
      <vt:lpstr>GS4</vt:lpstr>
      <vt:lpstr>5. ENVIRONMENTAL TARGETS</vt:lpstr>
      <vt:lpstr>5.1 2020 RED Target</vt:lpstr>
      <vt:lpstr>Fig 5.1.1</vt:lpstr>
      <vt:lpstr>5.2 2050 Carbon Reduction Targ </vt:lpstr>
      <vt:lpstr>Fig 5.2.1</vt:lpstr>
      <vt:lpstr>Fig 5.2.4</vt:lpstr>
      <vt:lpstr>Fig 5.2.5</vt:lpstr>
      <vt:lpstr>Fig 5.2.6</vt:lpstr>
      <vt:lpstr>Fig 5.2.7</vt:lpstr>
      <vt:lpstr>Fig 5.2.8</vt:lpstr>
      <vt:lpstr>Fig 5.2.9</vt:lpstr>
      <vt:lpstr>Fig 5.2.10</vt:lpstr>
      <vt:lpstr>5.3 Sensitivites</vt:lpstr>
      <vt:lpstr>Fig 5.3.1</vt:lpstr>
      <vt:lpstr>Fig 5.3.2</vt:lpstr>
      <vt:lpstr>Fig 5.3.3</vt:lpstr>
      <vt:lpstr>Fig 5.3.4</vt:lpstr>
      <vt:lpstr>5.4 2050 Critical Path</vt:lpstr>
      <vt:lpstr>Fig 5.4.1</vt:lpstr>
      <vt:lpstr>Fig 5.4.2</vt:lpstr>
      <vt:lpstr>Fig 5.4.3</vt:lpstr>
      <vt:lpstr>Fig 5.4.4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Clough;navdeep.kahlon@nationalgrid.com</dc:creator>
  <cp:lastModifiedBy>Roop Phull</cp:lastModifiedBy>
  <cp:lastPrinted>2015-06-09T10:42:45Z</cp:lastPrinted>
  <dcterms:created xsi:type="dcterms:W3CDTF">2015-06-03T10:27:47Z</dcterms:created>
  <dcterms:modified xsi:type="dcterms:W3CDTF">2017-11-10T15:18:52Z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0x0101001BEC75855AAE3C4BABCA13AD707223FB</vt:lpwstr>
  </property>
  <property fmtid="{D5CDD505-2E9C-101B-9397-08002B2CF9AE}" pid="3" name="Order">
    <vt:r8>8900</vt:r8>
  </property>
  <property fmtid="{D5CDD505-2E9C-101B-9397-08002B2CF9AE}" pid="4" name="_AdHocReviewCycleID">
    <vt:i4>113161974</vt:i4>
  </property>
  <property fmtid="{D5CDD505-2E9C-101B-9397-08002B2CF9AE}" pid="5" name="_NewReviewCycle">
    <vt:lpwstr/>
  </property>
  <property fmtid="{D5CDD505-2E9C-101B-9397-08002B2CF9AE}" pid="6" name="_EmailSubject">
    <vt:lpwstr>Emailing: Charts workbook_29 June</vt:lpwstr>
  </property>
  <property fmtid="{D5CDD505-2E9C-101B-9397-08002B2CF9AE}" pid="7" name="_AuthorEmail">
    <vt:lpwstr>Rob.Nickerson@nationalgrid.com</vt:lpwstr>
  </property>
  <property fmtid="{D5CDD505-2E9C-101B-9397-08002B2CF9AE}" pid="8" name="_AuthorEmailDisplayName">
    <vt:lpwstr>Nickerson, Rob</vt:lpwstr>
  </property>
  <property fmtid="{D5CDD505-2E9C-101B-9397-08002B2CF9AE}" pid="9" name="_ReviewingToolsShownOnce">
    <vt:lpwstr/>
  </property>
</Properties>
</file>